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8.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10.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0"/>
  <workbookPr codeName="ThisWorkbook"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af2\AC\Temp\"/>
    </mc:Choice>
  </mc:AlternateContent>
  <xr:revisionPtr revIDLastSave="1" documentId="8_{D7EA67D7-6FD8-469D-9F40-4B4A9A6FDDAF}" xr6:coauthVersionLast="47" xr6:coauthVersionMax="47" xr10:uidLastSave="{8CBEA743-C831-459C-A42D-4F1684D914CA}"/>
  <bookViews>
    <workbookView xWindow="-120" yWindow="-120" windowWidth="15600" windowHeight="11760" tabRatio="897" xr2:uid="{00000000-000D-0000-FFFF-FFFF00000000}"/>
  </bookViews>
  <sheets>
    <sheet name="Hoja de parametros" sheetId="1" r:id="rId1"/>
    <sheet name="uprod" sheetId="2" state="hidden" r:id="rId2"/>
    <sheet name="gdp" sheetId="3" state="hidden" r:id="rId3"/>
    <sheet name="rates_nonprog" sheetId="4" state="hidden" r:id="rId4"/>
    <sheet name="ssc" sheetId="5" state="hidden" r:id="rId5"/>
    <sheet name="deduction" sheetId="6" state="hidden" r:id="rId6"/>
    <sheet name="ande" sheetId="7" state="hidden" r:id="rId7"/>
    <sheet name="nonprog_tax" sheetId="8" state="hidden" r:id="rId8"/>
    <sheet name="prog_tax" sheetId="9" state="hidden" r:id="rId9"/>
    <sheet name="concentration" sheetId="10" state="hidden" r:id="rId10"/>
    <sheet name="sectores_isc" sheetId="11" state="hidden" r:id="rId11"/>
    <sheet name="Diccionario" sheetId="12" r:id="rId12"/>
    <sheet name="Curvas de concentracion" sheetId="13" r:id="rId13"/>
    <sheet name="combinations" sheetId="14" r:id="rId14"/>
    <sheet name="all" sheetId="15" state="hidden" r:id="rId15"/>
    <sheet name="Sheet1" sheetId="16" r:id="rId16"/>
    <sheet name="Sub Ande" sheetId="17" r:id="rId17"/>
    <sheet name="Pobreza y desigualdad" sheetId="18" r:id="rId18"/>
    <sheet name="Beneficios" sheetId="19" r:id="rId19"/>
    <sheet name="Contribuyentes" sheetId="20" r:id="rId20"/>
    <sheet name="Tasas efectivas" sheetId="21" r:id="rId21"/>
    <sheet name="Dependencia" sheetId="22" r:id="rId22"/>
    <sheet name="Cobertura" sheetId="23" r:id="rId23"/>
    <sheet name="Beneficiarios" sheetId="24" state="hidden" r:id="rId24"/>
    <sheet name="indiv_" sheetId="25" state="hidden" r:id="rId25"/>
    <sheet name="indiv__ref" sheetId="26" state="hidden" r:id="rId26"/>
    <sheet name="concentration_ref" sheetId="27" state="hidden" r:id="rId27"/>
    <sheet name="all_ref" sheetId="28" state="hidden" r:id="rId28"/>
    <sheet name="Income growth 19-20" sheetId="29" r:id="rId29"/>
    <sheet name="Income growth 20-21" sheetId="30" r:id="rId30"/>
    <sheet name="indiv_ande" sheetId="31" r:id="rId31"/>
    <sheet name="Income growth 21-22" sheetId="32" r:id="rId32"/>
  </sheets>
  <definedNames>
    <definedName name="_xlnm._FilterDatabase" localSheetId="14" hidden="1">all!$A$1:$H$1643</definedName>
    <definedName name="_xlnm._FilterDatabase" localSheetId="3" hidden="1">rates_nonprog!$B$1:$G$9</definedName>
    <definedName name="coberturas">combinations!$L$2:$L$23</definedName>
    <definedName name="coberturas2">combinations!$N$2:$N$29</definedName>
    <definedName name="deduction">combinations!$C$2:$C$3</definedName>
    <definedName name="deductmod">combinations!$Y$2:$Y$5</definedName>
    <definedName name="deductmod2">combinations!$AA$2:$AA$4</definedName>
    <definedName name="depend">combinations!$U$2:$U$25</definedName>
    <definedName name="depend2">combinations!$W$2:$W$20</definedName>
    <definedName name="no">combinations!$AD$2</definedName>
    <definedName name="pagos">Contribuyentes!$C$78:$H$78</definedName>
    <definedName name="povs">combinations!$H$2:$H$11</definedName>
    <definedName name="povs2">combinations!$J$2:$J$11</definedName>
    <definedName name="refinc">combinations!$Q$2:$Q$20</definedName>
    <definedName name="refinc2">combinations!$S$2:$S$20</definedName>
    <definedName name="tasa">'Tasas efectivas'!$D$83:$H$83</definedName>
    <definedName name="vectors">combinations!$D$2:$D$40</definedName>
    <definedName name="vectors2">combinations!$F$2:$F$70</definedName>
    <definedName name="years">combinations!$P$2:$P$8</definedName>
    <definedName name="yes">combinations!$AC$2</definedName>
    <definedName name="yesno">combinations!$A$2:$A$3</definedName>
    <definedName name="yesno2">combinations!$B$2:$B$3</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7" i="1" l="1"/>
  <c r="I116" i="1"/>
  <c r="I115" i="1"/>
  <c r="I111" i="1"/>
  <c r="AL80" i="20"/>
  <c r="AL81" i="20"/>
  <c r="AL82" i="20"/>
  <c r="AL83" i="20"/>
  <c r="AL84" i="20"/>
  <c r="AL85" i="20"/>
  <c r="AL86" i="20"/>
  <c r="AL87" i="20"/>
  <c r="AL88" i="20"/>
  <c r="AL79" i="20"/>
  <c r="R6" i="17"/>
  <c r="N8" i="17"/>
  <c r="N13" i="17"/>
  <c r="E36" i="17"/>
  <c r="E37" i="17"/>
  <c r="E38" i="17"/>
  <c r="E39" i="17"/>
  <c r="E40" i="17"/>
  <c r="E41" i="17"/>
  <c r="E42" i="17"/>
  <c r="E43" i="17"/>
  <c r="E44" i="17"/>
  <c r="E45" i="17"/>
  <c r="E34" i="17"/>
  <c r="H6" i="17"/>
  <c r="Q8" i="17"/>
  <c r="Q23" i="17"/>
  <c r="G8" i="17"/>
  <c r="D8" i="17"/>
  <c r="D17" i="19"/>
  <c r="A2" i="7"/>
  <c r="F2" i="8"/>
  <c r="R88" i="20"/>
  <c r="R87" i="20"/>
  <c r="R86" i="20"/>
  <c r="R85" i="20"/>
  <c r="R84" i="20"/>
  <c r="R83" i="20"/>
  <c r="R82" i="20"/>
  <c r="R81" i="20"/>
  <c r="R80" i="20"/>
  <c r="R79" i="20"/>
  <c r="A8" i="3"/>
  <c r="B8" i="3"/>
  <c r="A7" i="3"/>
  <c r="B7" i="3"/>
  <c r="C8" i="3" s="1"/>
  <c r="A6" i="3"/>
  <c r="B6" i="3"/>
  <c r="R88" i="1"/>
  <c r="R87" i="1"/>
  <c r="R86" i="1"/>
  <c r="R85" i="1"/>
  <c r="AK88" i="20"/>
  <c r="AK80" i="20"/>
  <c r="AK81" i="20"/>
  <c r="AK82" i="20"/>
  <c r="AK83" i="20"/>
  <c r="AK84" i="20"/>
  <c r="AK85" i="20"/>
  <c r="AK86" i="20"/>
  <c r="AK87" i="20"/>
  <c r="AK79" i="20"/>
  <c r="Q80" i="20"/>
  <c r="Q81" i="20"/>
  <c r="Q82" i="20"/>
  <c r="Q83" i="20"/>
  <c r="Q84" i="20"/>
  <c r="Q85" i="20"/>
  <c r="Q86" i="20"/>
  <c r="Q87" i="20"/>
  <c r="Q88" i="20"/>
  <c r="Q79" i="20"/>
  <c r="AJ80" i="20"/>
  <c r="AJ81" i="20"/>
  <c r="AJ82" i="20"/>
  <c r="AJ83" i="20"/>
  <c r="AJ84" i="20"/>
  <c r="AJ85" i="20"/>
  <c r="AJ86" i="20"/>
  <c r="AJ87" i="20"/>
  <c r="AJ88" i="20"/>
  <c r="AJ79" i="20"/>
  <c r="P80" i="20"/>
  <c r="P81" i="20"/>
  <c r="P82" i="20"/>
  <c r="P83" i="20"/>
  <c r="P84" i="20"/>
  <c r="P85" i="20"/>
  <c r="P86" i="20"/>
  <c r="P87" i="20"/>
  <c r="P88" i="20"/>
  <c r="P79" i="20"/>
  <c r="V85" i="21"/>
  <c r="V86" i="21"/>
  <c r="V87" i="21"/>
  <c r="V88" i="21"/>
  <c r="V89" i="21"/>
  <c r="V90" i="21"/>
  <c r="V91" i="21"/>
  <c r="V92" i="21"/>
  <c r="V93" i="21"/>
  <c r="V84" i="21"/>
  <c r="L85" i="21"/>
  <c r="L86" i="21"/>
  <c r="L87" i="21"/>
  <c r="L88" i="21"/>
  <c r="L89" i="21"/>
  <c r="L90" i="21"/>
  <c r="L91" i="21"/>
  <c r="L92" i="21"/>
  <c r="L93" i="21"/>
  <c r="L84" i="21"/>
  <c r="AI80" i="20"/>
  <c r="AI81" i="20"/>
  <c r="AI82" i="20"/>
  <c r="AI83" i="20"/>
  <c r="AI84" i="20"/>
  <c r="AI85" i="20"/>
  <c r="AI86" i="20"/>
  <c r="AI87" i="20"/>
  <c r="AI88" i="20"/>
  <c r="AI79" i="20"/>
  <c r="AH80" i="20"/>
  <c r="AH81" i="20"/>
  <c r="AH82" i="20"/>
  <c r="AH83" i="20"/>
  <c r="AH84" i="20"/>
  <c r="AH85" i="20"/>
  <c r="AH86" i="20"/>
  <c r="AH87" i="20"/>
  <c r="AH88" i="20"/>
  <c r="AH79" i="20"/>
  <c r="O80" i="20"/>
  <c r="O81" i="20"/>
  <c r="O82" i="20"/>
  <c r="O83" i="20"/>
  <c r="O84" i="20"/>
  <c r="O85" i="20"/>
  <c r="O86" i="20"/>
  <c r="O87" i="20"/>
  <c r="O88" i="20"/>
  <c r="O79" i="20"/>
  <c r="N80" i="20"/>
  <c r="N81" i="20"/>
  <c r="N82" i="20"/>
  <c r="N83" i="20"/>
  <c r="N84" i="20"/>
  <c r="N85" i="20"/>
  <c r="N86" i="20"/>
  <c r="N87" i="20"/>
  <c r="N88" i="20"/>
  <c r="N79" i="20"/>
  <c r="A2" i="11"/>
  <c r="B2" i="11"/>
  <c r="C2" i="11"/>
  <c r="D2" i="11"/>
  <c r="A3" i="11"/>
  <c r="B3" i="11"/>
  <c r="C3" i="11"/>
  <c r="D3" i="11"/>
  <c r="A4" i="11"/>
  <c r="B4" i="11"/>
  <c r="C4" i="11"/>
  <c r="D4" i="11"/>
  <c r="A5" i="11"/>
  <c r="B5" i="11"/>
  <c r="C5" i="11"/>
  <c r="D5" i="11"/>
  <c r="A6" i="11"/>
  <c r="B6" i="11"/>
  <c r="C6" i="11"/>
  <c r="D6" i="11"/>
  <c r="A7" i="11"/>
  <c r="B7" i="11"/>
  <c r="C7" i="11"/>
  <c r="D7" i="11"/>
  <c r="A8" i="11"/>
  <c r="B8" i="11"/>
  <c r="C8" i="11"/>
  <c r="D8" i="11"/>
  <c r="A9" i="11"/>
  <c r="B9" i="11"/>
  <c r="C9" i="11"/>
  <c r="D9" i="11"/>
  <c r="A10" i="11"/>
  <c r="B10" i="11"/>
  <c r="C10" i="11"/>
  <c r="D10" i="11"/>
  <c r="A11" i="11"/>
  <c r="B11" i="11"/>
  <c r="C11" i="11"/>
  <c r="D11" i="11"/>
  <c r="F66" i="1"/>
  <c r="E3" i="11"/>
  <c r="F67" i="1"/>
  <c r="E4" i="11"/>
  <c r="F68" i="1"/>
  <c r="E5" i="11"/>
  <c r="F69" i="1"/>
  <c r="E6" i="11"/>
  <c r="F70" i="1"/>
  <c r="E7" i="11"/>
  <c r="F71" i="1"/>
  <c r="E8" i="11"/>
  <c r="F72" i="1"/>
  <c r="E9" i="11"/>
  <c r="F73" i="1"/>
  <c r="E10" i="11"/>
  <c r="F74" i="1"/>
  <c r="E11" i="11"/>
  <c r="F65" i="1"/>
  <c r="E2" i="11"/>
  <c r="W8" i="18"/>
  <c r="V8" i="18"/>
  <c r="U8" i="18"/>
  <c r="S8" i="18"/>
  <c r="Q8" i="18"/>
  <c r="Q23" i="18"/>
  <c r="U85" i="21"/>
  <c r="U86" i="21"/>
  <c r="U87" i="21"/>
  <c r="U88" i="21"/>
  <c r="U89" i="21"/>
  <c r="U90" i="21"/>
  <c r="U91" i="21"/>
  <c r="U92" i="21"/>
  <c r="U93" i="21"/>
  <c r="U84" i="21"/>
  <c r="T85" i="21"/>
  <c r="T86" i="21"/>
  <c r="T87" i="21"/>
  <c r="T88" i="21"/>
  <c r="T89" i="21"/>
  <c r="T90" i="21"/>
  <c r="T91" i="21"/>
  <c r="T92" i="21"/>
  <c r="T93" i="21"/>
  <c r="T84" i="21"/>
  <c r="S85" i="21"/>
  <c r="S86" i="21"/>
  <c r="S87" i="21"/>
  <c r="S88" i="21"/>
  <c r="S89" i="21"/>
  <c r="S90" i="21"/>
  <c r="S91" i="21"/>
  <c r="S92" i="21"/>
  <c r="S93" i="21"/>
  <c r="S84" i="21"/>
  <c r="K85" i="21"/>
  <c r="K86" i="21"/>
  <c r="K87" i="21"/>
  <c r="K88" i="21"/>
  <c r="K89" i="21"/>
  <c r="K90" i="21"/>
  <c r="K91" i="21"/>
  <c r="K92" i="21"/>
  <c r="K93" i="21"/>
  <c r="K84" i="21"/>
  <c r="J85" i="21"/>
  <c r="J86" i="21"/>
  <c r="J87" i="21"/>
  <c r="J88" i="21"/>
  <c r="J89" i="21"/>
  <c r="J90" i="21"/>
  <c r="J91" i="21"/>
  <c r="J92" i="21"/>
  <c r="J93" i="21"/>
  <c r="J84" i="21"/>
  <c r="I85" i="21"/>
  <c r="I86" i="21"/>
  <c r="I87" i="21"/>
  <c r="I88" i="21"/>
  <c r="I89" i="21"/>
  <c r="I90" i="21"/>
  <c r="I91" i="21"/>
  <c r="I92" i="21"/>
  <c r="I93" i="21"/>
  <c r="I84" i="21"/>
  <c r="AG80" i="20"/>
  <c r="AG81" i="20"/>
  <c r="AG82" i="20"/>
  <c r="AG83" i="20"/>
  <c r="AG84" i="20"/>
  <c r="AG85" i="20"/>
  <c r="AG86" i="20"/>
  <c r="AG87" i="20"/>
  <c r="AG88" i="20"/>
  <c r="AG79" i="20"/>
  <c r="M80" i="20"/>
  <c r="M81" i="20"/>
  <c r="M82" i="20"/>
  <c r="M83" i="20"/>
  <c r="M84" i="20"/>
  <c r="M85" i="20"/>
  <c r="M86" i="20"/>
  <c r="M87" i="20"/>
  <c r="M88" i="20"/>
  <c r="M79" i="20"/>
  <c r="AF80" i="20"/>
  <c r="AF81" i="20"/>
  <c r="AF82" i="20"/>
  <c r="AF83" i="20"/>
  <c r="AF84" i="20"/>
  <c r="AF85" i="20"/>
  <c r="AF86" i="20"/>
  <c r="AF87" i="20"/>
  <c r="AF88" i="20"/>
  <c r="AF79" i="20"/>
  <c r="AE80" i="20"/>
  <c r="AE81" i="20"/>
  <c r="AE82" i="20"/>
  <c r="AE83" i="20"/>
  <c r="AE84" i="20"/>
  <c r="AE85" i="20"/>
  <c r="AE86" i="20"/>
  <c r="AE87" i="20"/>
  <c r="AE88" i="20"/>
  <c r="AE79" i="20"/>
  <c r="AD80" i="20"/>
  <c r="AD81" i="20"/>
  <c r="AD82" i="20"/>
  <c r="AD83" i="20"/>
  <c r="AD84" i="20"/>
  <c r="AD85" i="20"/>
  <c r="AD86" i="20"/>
  <c r="AD87" i="20"/>
  <c r="AD88" i="20"/>
  <c r="AD79" i="20"/>
  <c r="L80" i="20"/>
  <c r="L81" i="20"/>
  <c r="L82" i="20"/>
  <c r="L83" i="20"/>
  <c r="L84" i="20"/>
  <c r="L85" i="20"/>
  <c r="L86" i="20"/>
  <c r="L87" i="20"/>
  <c r="L88" i="20"/>
  <c r="L79" i="20"/>
  <c r="K80" i="20"/>
  <c r="K81" i="20"/>
  <c r="K82" i="20"/>
  <c r="K83" i="20"/>
  <c r="K84" i="20"/>
  <c r="K85" i="20"/>
  <c r="K86" i="20"/>
  <c r="K87" i="20"/>
  <c r="K88" i="20"/>
  <c r="K79" i="20"/>
  <c r="J80" i="20"/>
  <c r="J81" i="20"/>
  <c r="J82" i="20"/>
  <c r="J83" i="20"/>
  <c r="J84" i="20"/>
  <c r="J85" i="20"/>
  <c r="J86" i="20"/>
  <c r="J87" i="20"/>
  <c r="J88" i="20"/>
  <c r="J79" i="20"/>
  <c r="AC88" i="20"/>
  <c r="AC87" i="20"/>
  <c r="AC86" i="20"/>
  <c r="AC85" i="20"/>
  <c r="AC84" i="20"/>
  <c r="AC83" i="20"/>
  <c r="AC82" i="20"/>
  <c r="AC81" i="20"/>
  <c r="AC80" i="20"/>
  <c r="AC79" i="20"/>
  <c r="I88" i="20"/>
  <c r="I87" i="20"/>
  <c r="I86" i="20"/>
  <c r="I85" i="20"/>
  <c r="I84" i="20"/>
  <c r="I83" i="20"/>
  <c r="I82" i="20"/>
  <c r="I81" i="20"/>
  <c r="I80" i="20"/>
  <c r="I79" i="20"/>
  <c r="J8" i="18"/>
  <c r="I8" i="18"/>
  <c r="H8" i="18"/>
  <c r="F8" i="18"/>
  <c r="D8" i="18"/>
  <c r="X6" i="18"/>
  <c r="V8" i="22"/>
  <c r="V7" i="22"/>
  <c r="B51" i="1"/>
  <c r="R84" i="21"/>
  <c r="R85" i="21"/>
  <c r="R86" i="21"/>
  <c r="R87" i="21"/>
  <c r="R88" i="21"/>
  <c r="R89" i="21"/>
  <c r="R90" i="21"/>
  <c r="R91" i="21"/>
  <c r="R92" i="21"/>
  <c r="R93" i="21"/>
  <c r="Q85" i="21"/>
  <c r="Q86" i="21"/>
  <c r="Q87" i="21"/>
  <c r="Q88" i="21"/>
  <c r="Q89" i="21"/>
  <c r="Q90" i="21"/>
  <c r="Q91" i="21"/>
  <c r="Q92" i="21"/>
  <c r="Q93" i="21"/>
  <c r="P85" i="21"/>
  <c r="P86" i="21"/>
  <c r="P87" i="21"/>
  <c r="P88" i="21"/>
  <c r="P89" i="21"/>
  <c r="P90" i="21"/>
  <c r="P91" i="21"/>
  <c r="P92" i="21"/>
  <c r="P93" i="21"/>
  <c r="O85" i="21"/>
  <c r="O86" i="21"/>
  <c r="O87" i="21"/>
  <c r="O88" i="21"/>
  <c r="O89" i="21"/>
  <c r="O90" i="21"/>
  <c r="O91" i="21"/>
  <c r="O92" i="21"/>
  <c r="O93" i="21"/>
  <c r="N85" i="21"/>
  <c r="N86" i="21"/>
  <c r="N87" i="21"/>
  <c r="N88" i="21"/>
  <c r="N89" i="21"/>
  <c r="N90" i="21"/>
  <c r="N91" i="21"/>
  <c r="N92" i="21"/>
  <c r="N93" i="21"/>
  <c r="O84" i="21"/>
  <c r="P84" i="21"/>
  <c r="Q84" i="21"/>
  <c r="N84" i="21"/>
  <c r="O13" i="21"/>
  <c r="O21" i="21" s="1"/>
  <c r="O17" i="21"/>
  <c r="O22" i="21"/>
  <c r="N13" i="21"/>
  <c r="N23" i="21"/>
  <c r="M13" i="21"/>
  <c r="M18" i="21"/>
  <c r="AA79" i="20"/>
  <c r="AA80" i="20"/>
  <c r="AA81" i="20"/>
  <c r="AA82" i="20"/>
  <c r="AA83" i="20"/>
  <c r="AA84" i="20"/>
  <c r="AA85" i="20"/>
  <c r="AA86" i="20"/>
  <c r="AA87" i="20"/>
  <c r="AA88" i="20"/>
  <c r="Q12" i="20"/>
  <c r="Q21" i="20" s="1"/>
  <c r="P12" i="20"/>
  <c r="P17" i="20"/>
  <c r="P15" i="20"/>
  <c r="O12" i="20"/>
  <c r="O22" i="20"/>
  <c r="AB80" i="20"/>
  <c r="AB81" i="20"/>
  <c r="AB82" i="20"/>
  <c r="AB83" i="20"/>
  <c r="AB84" i="20"/>
  <c r="AB85" i="20"/>
  <c r="AB86" i="20"/>
  <c r="AB87" i="20"/>
  <c r="AB88" i="20"/>
  <c r="AB79" i="20"/>
  <c r="Z80" i="20"/>
  <c r="Z81" i="20"/>
  <c r="Z82" i="20"/>
  <c r="Z83" i="20"/>
  <c r="Z84" i="20"/>
  <c r="Z85" i="20"/>
  <c r="Z86" i="20"/>
  <c r="Z87" i="20"/>
  <c r="Z88" i="20"/>
  <c r="Z79" i="20"/>
  <c r="Y80" i="20"/>
  <c r="Y81" i="20"/>
  <c r="Y82" i="20"/>
  <c r="Y83" i="20"/>
  <c r="Y84" i="20"/>
  <c r="Y85" i="20"/>
  <c r="Y86" i="20"/>
  <c r="Y87" i="20"/>
  <c r="Y88" i="20"/>
  <c r="Y79" i="20"/>
  <c r="X80" i="20"/>
  <c r="X81" i="20"/>
  <c r="X82" i="20"/>
  <c r="X83" i="20"/>
  <c r="X84" i="20"/>
  <c r="X85" i="20"/>
  <c r="X86" i="20"/>
  <c r="X87" i="20"/>
  <c r="X88" i="20"/>
  <c r="X79" i="20"/>
  <c r="W79" i="20"/>
  <c r="W80" i="20"/>
  <c r="W81" i="20"/>
  <c r="W82" i="20"/>
  <c r="W83" i="20"/>
  <c r="W84" i="20"/>
  <c r="W85" i="20"/>
  <c r="W86" i="20"/>
  <c r="W87" i="20"/>
  <c r="W88" i="20"/>
  <c r="R19" i="22"/>
  <c r="Q19" i="22"/>
  <c r="P19" i="22"/>
  <c r="V9" i="22"/>
  <c r="V7" i="24"/>
  <c r="V7" i="19"/>
  <c r="U7" i="23"/>
  <c r="Q17" i="24"/>
  <c r="P17" i="24"/>
  <c r="O17" i="24"/>
  <c r="Q17" i="19"/>
  <c r="P17" i="19"/>
  <c r="O17" i="19"/>
  <c r="P15" i="23"/>
  <c r="O15" i="23"/>
  <c r="N15" i="23"/>
  <c r="P6" i="13"/>
  <c r="X15" i="14"/>
  <c r="A6" i="13"/>
  <c r="U8" i="14"/>
  <c r="T2" i="8"/>
  <c r="S2" i="8"/>
  <c r="R2" i="8"/>
  <c r="Q2" i="8"/>
  <c r="P2" i="8"/>
  <c r="O2" i="8"/>
  <c r="AA10" i="13"/>
  <c r="U72" i="13"/>
  <c r="U73" i="13"/>
  <c r="T73" i="13"/>
  <c r="S73" i="13"/>
  <c r="R73" i="13"/>
  <c r="E13" i="21"/>
  <c r="D13" i="21"/>
  <c r="D23" i="21" s="1"/>
  <c r="C13" i="21"/>
  <c r="D85" i="21"/>
  <c r="E85" i="21"/>
  <c r="F85" i="21"/>
  <c r="G85" i="21"/>
  <c r="E15" i="21" s="1"/>
  <c r="H85" i="21"/>
  <c r="D86" i="21"/>
  <c r="E86" i="21"/>
  <c r="F86" i="21"/>
  <c r="G86" i="21"/>
  <c r="E16" i="21" s="1"/>
  <c r="H86" i="21"/>
  <c r="D87" i="21"/>
  <c r="C17" i="21"/>
  <c r="E87" i="21"/>
  <c r="F87" i="21"/>
  <c r="G87" i="21"/>
  <c r="H87" i="21"/>
  <c r="D88" i="21"/>
  <c r="C18" i="21"/>
  <c r="E88" i="21"/>
  <c r="F88" i="21"/>
  <c r="G88" i="21"/>
  <c r="H88" i="21"/>
  <c r="D89" i="21"/>
  <c r="C19" i="21"/>
  <c r="E89" i="21"/>
  <c r="F89" i="21"/>
  <c r="G89" i="21"/>
  <c r="E19" i="21"/>
  <c r="H89" i="21"/>
  <c r="D90" i="21"/>
  <c r="E90" i="21"/>
  <c r="F90" i="21"/>
  <c r="G90" i="21"/>
  <c r="E20" i="21"/>
  <c r="H90" i="21"/>
  <c r="D91" i="21"/>
  <c r="C21" i="21"/>
  <c r="E91" i="21"/>
  <c r="F91" i="21"/>
  <c r="G91" i="21"/>
  <c r="H91" i="21"/>
  <c r="D92" i="21"/>
  <c r="E92" i="21"/>
  <c r="F92" i="21"/>
  <c r="G92" i="21"/>
  <c r="H92" i="21"/>
  <c r="D93" i="21"/>
  <c r="E93" i="21"/>
  <c r="F93" i="21"/>
  <c r="G93" i="21"/>
  <c r="H93" i="21"/>
  <c r="E84" i="21"/>
  <c r="F84" i="21"/>
  <c r="G84" i="21"/>
  <c r="H84" i="21"/>
  <c r="D84" i="21"/>
  <c r="C14" i="21"/>
  <c r="E12" i="20"/>
  <c r="E14" i="20"/>
  <c r="D12" i="20"/>
  <c r="D14" i="20"/>
  <c r="C12" i="20"/>
  <c r="C22" i="20"/>
  <c r="C80" i="20"/>
  <c r="D80" i="20"/>
  <c r="E80" i="20"/>
  <c r="F80" i="20"/>
  <c r="G80" i="20"/>
  <c r="H80" i="20"/>
  <c r="C81" i="20"/>
  <c r="D81" i="20"/>
  <c r="E81" i="20"/>
  <c r="F81" i="20"/>
  <c r="G81" i="20"/>
  <c r="H81" i="20"/>
  <c r="C82" i="20"/>
  <c r="D82" i="20"/>
  <c r="E82" i="20"/>
  <c r="F82" i="20"/>
  <c r="G82" i="20"/>
  <c r="H82" i="20"/>
  <c r="C83" i="20"/>
  <c r="D83" i="20"/>
  <c r="E83" i="20"/>
  <c r="F83" i="20"/>
  <c r="G83" i="20"/>
  <c r="H83" i="20"/>
  <c r="C84" i="20"/>
  <c r="D84" i="20"/>
  <c r="E84" i="20"/>
  <c r="F84" i="20"/>
  <c r="G84" i="20"/>
  <c r="H84" i="20"/>
  <c r="C85" i="20"/>
  <c r="D85" i="20"/>
  <c r="E85" i="20"/>
  <c r="F85" i="20"/>
  <c r="G85" i="20"/>
  <c r="H85" i="20"/>
  <c r="C86" i="20"/>
  <c r="D86" i="20"/>
  <c r="E86" i="20"/>
  <c r="F86" i="20"/>
  <c r="G86" i="20"/>
  <c r="H86" i="20"/>
  <c r="C87" i="20"/>
  <c r="D87" i="20"/>
  <c r="E87" i="20"/>
  <c r="F87" i="20"/>
  <c r="G87" i="20"/>
  <c r="H87" i="20"/>
  <c r="C88" i="20"/>
  <c r="D88" i="20"/>
  <c r="E88" i="20"/>
  <c r="F88" i="20"/>
  <c r="G88" i="20"/>
  <c r="H88" i="20"/>
  <c r="D79" i="20"/>
  <c r="E79" i="20"/>
  <c r="F79" i="20"/>
  <c r="G79" i="20"/>
  <c r="H79" i="20"/>
  <c r="C79" i="20"/>
  <c r="J9" i="22"/>
  <c r="C33" i="1"/>
  <c r="B3" i="9"/>
  <c r="C34" i="1"/>
  <c r="B4" i="9"/>
  <c r="E47" i="1"/>
  <c r="D2" i="2"/>
  <c r="C48" i="1"/>
  <c r="B3" i="2"/>
  <c r="E48" i="1"/>
  <c r="D3" i="2"/>
  <c r="C49" i="1"/>
  <c r="B4" i="2"/>
  <c r="E49" i="1"/>
  <c r="D4" i="2"/>
  <c r="C50" i="1"/>
  <c r="B5" i="2"/>
  <c r="E50" i="1"/>
  <c r="D5" i="2"/>
  <c r="A2" i="2"/>
  <c r="B2" i="2"/>
  <c r="C2" i="2"/>
  <c r="E2" i="2"/>
  <c r="F2" i="2"/>
  <c r="G2" i="2"/>
  <c r="H2" i="2"/>
  <c r="I2" i="2"/>
  <c r="A3" i="2"/>
  <c r="C3" i="2"/>
  <c r="A4" i="2"/>
  <c r="C4" i="2"/>
  <c r="A5" i="2"/>
  <c r="C5" i="2"/>
  <c r="A2" i="3"/>
  <c r="B2" i="3"/>
  <c r="D2" i="3"/>
  <c r="A3" i="3"/>
  <c r="B3" i="3"/>
  <c r="A4" i="3"/>
  <c r="B4" i="3"/>
  <c r="A5" i="3"/>
  <c r="B5" i="3"/>
  <c r="C5" i="3"/>
  <c r="A2" i="4"/>
  <c r="A3" i="4"/>
  <c r="A4" i="4"/>
  <c r="A5" i="4"/>
  <c r="A6" i="4"/>
  <c r="A7" i="4"/>
  <c r="A8" i="4"/>
  <c r="A9" i="4"/>
  <c r="B2" i="5"/>
  <c r="B3" i="5"/>
  <c r="B4" i="5"/>
  <c r="B5" i="5"/>
  <c r="B6" i="5"/>
  <c r="B2" i="6"/>
  <c r="C2" i="6"/>
  <c r="B3" i="6"/>
  <c r="C3" i="6"/>
  <c r="A2" i="8"/>
  <c r="G2" i="8"/>
  <c r="H2" i="8"/>
  <c r="I2" i="8"/>
  <c r="J2" i="8"/>
  <c r="K2" i="8"/>
  <c r="L2" i="8"/>
  <c r="M2" i="8"/>
  <c r="N2" i="8"/>
  <c r="A3" i="8"/>
  <c r="A2" i="9"/>
  <c r="B2" i="9"/>
  <c r="C2" i="9"/>
  <c r="D2" i="9"/>
  <c r="E2" i="9"/>
  <c r="F2" i="9"/>
  <c r="G2" i="9"/>
  <c r="A3" i="9"/>
  <c r="C3" i="9"/>
  <c r="D3" i="9"/>
  <c r="A4" i="9"/>
  <c r="C4" i="9"/>
  <c r="D4" i="9"/>
  <c r="A5" i="9"/>
  <c r="B5" i="9"/>
  <c r="C5" i="9"/>
  <c r="D5" i="9"/>
  <c r="A6" i="9"/>
  <c r="B6" i="9"/>
  <c r="C6" i="9"/>
  <c r="D6" i="9"/>
  <c r="A7" i="9"/>
  <c r="B7" i="9"/>
  <c r="C7" i="9"/>
  <c r="D7" i="9"/>
  <c r="M10" i="13"/>
  <c r="G72" i="13"/>
  <c r="G76" i="13"/>
  <c r="D73" i="13"/>
  <c r="E73" i="13"/>
  <c r="F73" i="13"/>
  <c r="G73" i="13"/>
  <c r="K6" i="18"/>
  <c r="H15" i="18" s="1"/>
  <c r="J7" i="23"/>
  <c r="C15" i="23"/>
  <c r="D15" i="23"/>
  <c r="E15" i="23"/>
  <c r="J7" i="19"/>
  <c r="C17" i="19"/>
  <c r="E17" i="19"/>
  <c r="J7" i="24"/>
  <c r="C17" i="24"/>
  <c r="D17" i="24"/>
  <c r="E17" i="24"/>
  <c r="J7" i="22"/>
  <c r="J8" i="22"/>
  <c r="C19" i="22"/>
  <c r="D19" i="22"/>
  <c r="E19" i="22"/>
  <c r="M15" i="13"/>
  <c r="F72" i="13"/>
  <c r="F137" i="13"/>
  <c r="N24" i="17"/>
  <c r="N23" i="17"/>
  <c r="O20" i="20"/>
  <c r="W24" i="18"/>
  <c r="J24" i="18"/>
  <c r="J23" i="18"/>
  <c r="P20" i="20"/>
  <c r="V24" i="18"/>
  <c r="O14" i="14"/>
  <c r="W15" i="18"/>
  <c r="O23" i="21"/>
  <c r="V23" i="18"/>
  <c r="I24" i="18"/>
  <c r="I23" i="18"/>
  <c r="O14" i="21"/>
  <c r="Q24" i="17"/>
  <c r="O12" i="14"/>
  <c r="Q14" i="20"/>
  <c r="D19" i="1"/>
  <c r="C2" i="8"/>
  <c r="C19" i="1"/>
  <c r="B2" i="8"/>
  <c r="M17" i="21"/>
  <c r="G130" i="13"/>
  <c r="C15" i="21"/>
  <c r="M20" i="21"/>
  <c r="M16" i="21"/>
  <c r="Q15" i="17"/>
  <c r="G163" i="13"/>
  <c r="F173" i="13"/>
  <c r="O13" i="20"/>
  <c r="O14" i="20"/>
  <c r="X5" i="14"/>
  <c r="P13" i="20"/>
  <c r="O20" i="21"/>
  <c r="C23" i="21"/>
  <c r="C20" i="21"/>
  <c r="C22" i="21"/>
  <c r="O15" i="20"/>
  <c r="G168" i="13"/>
  <c r="Q22" i="20"/>
  <c r="Q13" i="20"/>
  <c r="F10" i="14"/>
  <c r="X11" i="14"/>
  <c r="F115" i="13"/>
  <c r="C13" i="20"/>
  <c r="E21" i="21"/>
  <c r="D23" i="18"/>
  <c r="D14" i="21"/>
  <c r="P14" i="20"/>
  <c r="P19" i="20"/>
  <c r="P18" i="20"/>
  <c r="P22" i="20"/>
  <c r="O19" i="21"/>
  <c r="O15" i="21"/>
  <c r="A36" i="12"/>
  <c r="E16" i="20"/>
  <c r="F140" i="13"/>
  <c r="F130" i="13"/>
  <c r="O15" i="14"/>
  <c r="W23" i="18"/>
  <c r="N15" i="21"/>
  <c r="O18" i="20"/>
  <c r="O19" i="20"/>
  <c r="O16" i="21"/>
  <c r="F133" i="13"/>
  <c r="F170" i="13"/>
  <c r="F162" i="13"/>
  <c r="F114" i="13"/>
  <c r="F84" i="13"/>
  <c r="F94" i="13"/>
  <c r="F149" i="13"/>
  <c r="F174" i="13"/>
  <c r="F97" i="13"/>
  <c r="J15" i="18"/>
  <c r="D13" i="18"/>
  <c r="I13" i="18"/>
  <c r="E23" i="21"/>
  <c r="E17" i="21"/>
  <c r="E22" i="21"/>
  <c r="G97" i="13"/>
  <c r="G124" i="13"/>
  <c r="U114" i="13"/>
  <c r="D24" i="17"/>
  <c r="D23" i="17"/>
  <c r="G127" i="13"/>
  <c r="Q24" i="18"/>
  <c r="Q15" i="18"/>
  <c r="M15" i="21"/>
  <c r="O4" i="14"/>
  <c r="W5" i="14"/>
  <c r="G29" i="14"/>
  <c r="G137" i="13"/>
  <c r="G108" i="13"/>
  <c r="G115" i="13"/>
  <c r="G117" i="13"/>
  <c r="G120" i="13"/>
  <c r="G174" i="13"/>
  <c r="G156" i="13"/>
  <c r="G171" i="13"/>
  <c r="F86" i="13"/>
  <c r="F129" i="13"/>
  <c r="F143" i="13"/>
  <c r="F122" i="13"/>
  <c r="F91" i="13"/>
  <c r="F87" i="13"/>
  <c r="U117" i="13"/>
  <c r="O13" i="14"/>
  <c r="X17" i="14"/>
  <c r="F24" i="18"/>
  <c r="F23" i="18"/>
  <c r="F14" i="18"/>
  <c r="G13" i="17"/>
  <c r="G14" i="17"/>
  <c r="G167" i="13"/>
  <c r="G111" i="13"/>
  <c r="G136" i="13"/>
  <c r="G116" i="13"/>
  <c r="G112" i="13"/>
  <c r="G164" i="13"/>
  <c r="G138" i="13"/>
  <c r="G122" i="13"/>
  <c r="G131" i="13"/>
  <c r="G172" i="13"/>
  <c r="G159" i="13"/>
  <c r="G165" i="13"/>
  <c r="G109" i="13"/>
  <c r="G157" i="13"/>
  <c r="G87" i="13"/>
  <c r="G125" i="13"/>
  <c r="G128" i="13"/>
  <c r="G155" i="13"/>
  <c r="G142" i="13"/>
  <c r="G90" i="13"/>
  <c r="G99" i="13"/>
  <c r="G84" i="13"/>
  <c r="G94" i="13"/>
  <c r="G106" i="13"/>
  <c r="G80" i="13"/>
  <c r="E18" i="20"/>
  <c r="E19" i="20"/>
  <c r="E22" i="20"/>
  <c r="E20" i="20"/>
  <c r="V15" i="18"/>
  <c r="U15" i="18"/>
  <c r="S14" i="18"/>
  <c r="V14" i="18"/>
  <c r="C19" i="20"/>
  <c r="C16" i="20"/>
  <c r="U93" i="13"/>
  <c r="U171" i="13"/>
  <c r="G105" i="13"/>
  <c r="G83" i="13"/>
  <c r="E17" i="20"/>
  <c r="U166" i="13"/>
  <c r="C18" i="20"/>
  <c r="G147" i="13"/>
  <c r="C21" i="20"/>
  <c r="E20" i="1"/>
  <c r="D3" i="8"/>
  <c r="U162" i="13"/>
  <c r="U138" i="13"/>
  <c r="U152" i="13"/>
  <c r="U174" i="13"/>
  <c r="U119" i="13"/>
  <c r="U107" i="13"/>
  <c r="U105" i="13"/>
  <c r="U92" i="13"/>
  <c r="U154" i="13"/>
  <c r="U141" i="13"/>
  <c r="U112" i="13"/>
  <c r="U172" i="13"/>
  <c r="U155" i="13"/>
  <c r="U88" i="13"/>
  <c r="U121" i="13"/>
  <c r="U165" i="13"/>
  <c r="U156" i="13"/>
  <c r="U163" i="13"/>
  <c r="U128" i="13"/>
  <c r="U82" i="13"/>
  <c r="U148" i="13"/>
  <c r="U99" i="13"/>
  <c r="U97" i="13"/>
  <c r="G139" i="13"/>
  <c r="U120" i="13"/>
  <c r="G160" i="13"/>
  <c r="U135" i="13"/>
  <c r="G104" i="13"/>
  <c r="U76" i="13"/>
  <c r="V13" i="18"/>
  <c r="C20" i="20"/>
  <c r="C17" i="20"/>
  <c r="C14" i="20"/>
  <c r="E13" i="20"/>
  <c r="G89" i="13"/>
  <c r="G110" i="13"/>
  <c r="F168" i="13"/>
  <c r="F159" i="13"/>
  <c r="F100" i="13"/>
  <c r="F132" i="13"/>
  <c r="F77" i="13"/>
  <c r="F158" i="13"/>
  <c r="F125" i="13"/>
  <c r="F163" i="13"/>
  <c r="F107" i="13"/>
  <c r="F155" i="13"/>
  <c r="F147" i="13"/>
  <c r="F83" i="13"/>
  <c r="F81" i="13"/>
  <c r="F160" i="13"/>
  <c r="F112" i="13"/>
  <c r="F98" i="13"/>
  <c r="F164" i="13"/>
  <c r="F118" i="13"/>
  <c r="F119" i="13"/>
  <c r="F169" i="13"/>
  <c r="F111" i="13"/>
  <c r="F106" i="13"/>
  <c r="F116" i="13"/>
  <c r="Q14" i="17"/>
  <c r="F92" i="13"/>
  <c r="F171" i="13"/>
  <c r="E14" i="1"/>
  <c r="E2" i="8"/>
  <c r="E19" i="1"/>
  <c r="D2" i="8"/>
  <c r="D14" i="17"/>
  <c r="D13" i="17"/>
  <c r="F113" i="13"/>
  <c r="F150" i="13"/>
  <c r="F121" i="13"/>
  <c r="X8" i="18"/>
  <c r="F123" i="13"/>
  <c r="D21" i="21"/>
  <c r="D20" i="21"/>
  <c r="Q18" i="20"/>
  <c r="Q15" i="20"/>
  <c r="V10" i="14"/>
  <c r="Q19" i="20"/>
  <c r="Q20" i="20"/>
  <c r="V8" i="14"/>
  <c r="A25" i="12"/>
  <c r="L7" i="14"/>
  <c r="V12" i="14"/>
  <c r="V16" i="14"/>
  <c r="U5" i="14"/>
  <c r="V11" i="14"/>
  <c r="U11" i="14"/>
  <c r="L9" i="14"/>
  <c r="M5" i="14"/>
  <c r="A31" i="12"/>
  <c r="M7" i="14"/>
  <c r="U9" i="14"/>
  <c r="L3" i="14"/>
  <c r="E21" i="20"/>
  <c r="G15" i="17"/>
  <c r="D15" i="17"/>
  <c r="Q16" i="20"/>
  <c r="P16" i="20"/>
  <c r="O16" i="20"/>
  <c r="E10" i="14"/>
  <c r="U83" i="13"/>
  <c r="U126" i="13"/>
  <c r="U136" i="13"/>
  <c r="U115" i="13"/>
  <c r="U168" i="13"/>
  <c r="U87" i="13"/>
  <c r="U110" i="13"/>
  <c r="U90" i="13"/>
  <c r="U139" i="13"/>
  <c r="U111" i="13"/>
  <c r="U137" i="13"/>
  <c r="U98" i="13"/>
  <c r="U169" i="13"/>
  <c r="U103" i="13"/>
  <c r="U118" i="13"/>
  <c r="U79" i="13"/>
  <c r="U140" i="13"/>
  <c r="U85" i="13"/>
  <c r="U157" i="13"/>
  <c r="U91" i="13"/>
  <c r="U158" i="13"/>
  <c r="U170" i="13"/>
  <c r="U164" i="13"/>
  <c r="U150" i="13"/>
  <c r="U147" i="13"/>
  <c r="U75" i="13"/>
  <c r="U94" i="13"/>
  <c r="U89" i="13"/>
  <c r="E15" i="20"/>
  <c r="E23" i="20"/>
  <c r="C15" i="20"/>
  <c r="M13" i="14"/>
  <c r="L8" i="14"/>
  <c r="E29" i="14"/>
  <c r="M8" i="14"/>
  <c r="U125" i="13"/>
  <c r="U134" i="13"/>
  <c r="U12" i="14"/>
  <c r="V5" i="14"/>
  <c r="U160" i="13"/>
  <c r="D19" i="21"/>
  <c r="D18" i="21"/>
  <c r="D16" i="21"/>
  <c r="D17" i="21"/>
  <c r="D22" i="21"/>
  <c r="D15" i="21"/>
  <c r="U24" i="18"/>
  <c r="U13" i="18"/>
  <c r="U23" i="18"/>
  <c r="H24" i="18"/>
  <c r="H13" i="18"/>
  <c r="H14" i="18"/>
  <c r="N18" i="21"/>
  <c r="N22" i="21"/>
  <c r="N20" i="21"/>
  <c r="N16" i="21"/>
  <c r="N19" i="21"/>
  <c r="N17" i="21"/>
  <c r="M6" i="14"/>
  <c r="A34" i="12"/>
  <c r="J14" i="18"/>
  <c r="J13" i="18"/>
  <c r="F13" i="18"/>
  <c r="I14" i="18"/>
  <c r="F15" i="18"/>
  <c r="I15" i="18"/>
  <c r="C4" i="3"/>
  <c r="C3" i="3"/>
  <c r="J11" i="24"/>
  <c r="D16" i="24"/>
  <c r="J12" i="22"/>
  <c r="C18" i="22"/>
  <c r="V13" i="22"/>
  <c r="Q18" i="22"/>
  <c r="V12" i="22"/>
  <c r="P18" i="22"/>
  <c r="V14" i="22"/>
  <c r="R18" i="22"/>
  <c r="R26" i="22"/>
  <c r="D20" i="1"/>
  <c r="C3" i="8"/>
  <c r="C20" i="1"/>
  <c r="B3" i="8"/>
  <c r="D17" i="20"/>
  <c r="D19" i="20"/>
  <c r="D18" i="20"/>
  <c r="D16" i="20"/>
  <c r="D15" i="20"/>
  <c r="D20" i="20"/>
  <c r="D21" i="20"/>
  <c r="D22" i="20"/>
  <c r="X23" i="18"/>
  <c r="X13" i="18"/>
  <c r="D13" i="20"/>
  <c r="D23" i="20" s="1"/>
  <c r="X14" i="18"/>
  <c r="S24" i="18"/>
  <c r="S15" i="18"/>
  <c r="S13" i="18"/>
  <c r="S23" i="18"/>
  <c r="C6" i="3"/>
  <c r="C7" i="3"/>
  <c r="F101" i="13"/>
  <c r="F96" i="13"/>
  <c r="G169" i="13"/>
  <c r="G92" i="13"/>
  <c r="G153" i="13"/>
  <c r="G91" i="13"/>
  <c r="F74" i="13"/>
  <c r="F153" i="13"/>
  <c r="F131" i="13"/>
  <c r="M19" i="21"/>
  <c r="F134" i="13"/>
  <c r="F79" i="13"/>
  <c r="G162" i="13"/>
  <c r="AA15" i="13"/>
  <c r="T72" i="13"/>
  <c r="G134" i="13"/>
  <c r="G151" i="13"/>
  <c r="AA14" i="13"/>
  <c r="S72" i="13"/>
  <c r="G102" i="13"/>
  <c r="AA13" i="13"/>
  <c r="R72" i="13"/>
  <c r="R151" i="13"/>
  <c r="F99" i="13"/>
  <c r="F142" i="13"/>
  <c r="G98" i="13"/>
  <c r="R21" i="22"/>
  <c r="R25" i="22"/>
  <c r="R24" i="22"/>
  <c r="R20" i="22"/>
  <c r="R155" i="13"/>
  <c r="R149" i="13"/>
  <c r="R98" i="13"/>
  <c r="R95" i="13"/>
  <c r="R165" i="13"/>
  <c r="R146" i="13"/>
  <c r="R97" i="13"/>
  <c r="R161" i="13"/>
  <c r="R137" i="13"/>
  <c r="R120" i="13"/>
  <c r="R88" i="13"/>
  <c r="R141" i="13"/>
  <c r="R147" i="13"/>
  <c r="R145" i="13"/>
  <c r="R109" i="13"/>
  <c r="R76" i="13"/>
  <c r="R158" i="13"/>
  <c r="R136" i="13"/>
  <c r="R132" i="13"/>
  <c r="R171" i="13"/>
  <c r="S128" i="13"/>
  <c r="S127" i="13"/>
  <c r="S126" i="13"/>
  <c r="S108" i="13"/>
  <c r="S85" i="13"/>
  <c r="S80" i="13"/>
  <c r="S168" i="13"/>
  <c r="S84" i="13"/>
  <c r="S139" i="13"/>
  <c r="S147" i="13"/>
  <c r="S91" i="13"/>
  <c r="S152" i="13"/>
  <c r="S172" i="13"/>
  <c r="S96" i="13"/>
  <c r="S83" i="13"/>
  <c r="S121" i="13"/>
  <c r="S155" i="13"/>
  <c r="S170" i="13"/>
  <c r="S134" i="13"/>
  <c r="S123" i="13"/>
  <c r="S154" i="13"/>
  <c r="S78" i="13"/>
  <c r="S150" i="13"/>
  <c r="S166" i="13"/>
  <c r="S163" i="13"/>
  <c r="S129" i="13"/>
  <c r="S106" i="13"/>
  <c r="S94" i="13"/>
  <c r="S76" i="13"/>
  <c r="S104" i="13"/>
  <c r="S105" i="13"/>
  <c r="S160" i="13"/>
  <c r="S118" i="13"/>
  <c r="S140" i="13"/>
  <c r="S156" i="13"/>
  <c r="S132" i="13"/>
  <c r="S138" i="13"/>
  <c r="S97" i="13"/>
  <c r="S131" i="13"/>
  <c r="S164" i="13"/>
  <c r="P25" i="22"/>
  <c r="P26" i="22"/>
  <c r="P23" i="22"/>
  <c r="P24" i="22"/>
  <c r="Q22" i="22"/>
  <c r="Q25" i="22"/>
  <c r="Q24" i="22"/>
  <c r="Q20" i="22"/>
  <c r="Q30" i="22"/>
  <c r="Q23" i="22"/>
  <c r="T156" i="13"/>
  <c r="T106" i="13"/>
  <c r="T107" i="13"/>
  <c r="T169" i="13"/>
  <c r="T131" i="13"/>
  <c r="T81" i="13"/>
  <c r="T98" i="13"/>
  <c r="T77" i="13"/>
  <c r="T92" i="13"/>
  <c r="T96" i="13"/>
  <c r="T83" i="13"/>
  <c r="T165" i="13"/>
  <c r="T104" i="13"/>
  <c r="T127" i="13"/>
  <c r="T91" i="13"/>
  <c r="T135" i="13"/>
  <c r="T97" i="13"/>
  <c r="T155" i="13"/>
  <c r="T140" i="13"/>
  <c r="T120" i="13"/>
  <c r="T85" i="13"/>
  <c r="T168" i="13"/>
  <c r="T86" i="13"/>
  <c r="T171" i="13"/>
  <c r="T103" i="13"/>
  <c r="T144" i="13"/>
  <c r="T119" i="13"/>
  <c r="T95" i="13"/>
  <c r="T163" i="13"/>
  <c r="T172" i="13"/>
  <c r="T82" i="13"/>
  <c r="T162" i="13"/>
  <c r="T111" i="13"/>
  <c r="T152" i="13"/>
  <c r="T174" i="13"/>
  <c r="T122" i="13"/>
  <c r="T157" i="13"/>
  <c r="T109" i="13"/>
  <c r="T110" i="13"/>
  <c r="T153" i="13"/>
  <c r="T108" i="13"/>
  <c r="T76" i="13"/>
  <c r="T74" i="13"/>
  <c r="T88" i="13"/>
  <c r="T100" i="13"/>
  <c r="T146" i="13"/>
  <c r="T149" i="13"/>
  <c r="T130" i="13"/>
  <c r="T148" i="13"/>
  <c r="R87" i="13"/>
  <c r="R163" i="13"/>
  <c r="R139" i="13"/>
  <c r="R125" i="13"/>
  <c r="N14" i="21"/>
  <c r="M14" i="21"/>
  <c r="Q17" i="20"/>
  <c r="Q23" i="20"/>
  <c r="O17" i="20"/>
  <c r="T93" i="13"/>
  <c r="T175" i="13"/>
  <c r="Y15" i="13"/>
  <c r="T126" i="13"/>
  <c r="T125" i="13"/>
  <c r="T99" i="13"/>
  <c r="T102" i="13"/>
  <c r="T101" i="13"/>
  <c r="T159" i="13"/>
  <c r="T123" i="13"/>
  <c r="T170" i="13"/>
  <c r="T138" i="13"/>
  <c r="T105" i="13"/>
  <c r="T151" i="13"/>
  <c r="T115" i="13"/>
  <c r="T114" i="13"/>
  <c r="T128" i="13"/>
  <c r="T154" i="13"/>
  <c r="T136" i="13"/>
  <c r="T147" i="13"/>
  <c r="T78" i="13"/>
  <c r="T164" i="13"/>
  <c r="T145" i="13"/>
  <c r="T139" i="13"/>
  <c r="T94" i="13"/>
  <c r="T173" i="13"/>
  <c r="T137" i="13"/>
  <c r="T134" i="13"/>
  <c r="T143" i="13"/>
  <c r="T87" i="13"/>
  <c r="T150" i="13"/>
  <c r="T90" i="13"/>
  <c r="T75" i="13"/>
  <c r="T161" i="13"/>
  <c r="T132" i="13"/>
  <c r="T89" i="13"/>
  <c r="T124" i="13"/>
  <c r="T133" i="13"/>
  <c r="T118" i="13"/>
  <c r="T79" i="13"/>
  <c r="T141" i="13"/>
  <c r="T84" i="13"/>
  <c r="T117" i="13"/>
  <c r="T112" i="13"/>
  <c r="T166" i="13"/>
  <c r="T129" i="13"/>
  <c r="T158" i="13"/>
  <c r="T80" i="13"/>
  <c r="T160" i="13"/>
  <c r="T113" i="13"/>
  <c r="T116" i="13"/>
  <c r="T167" i="13"/>
  <c r="T121" i="13"/>
  <c r="T142" i="13"/>
  <c r="C26" i="22"/>
  <c r="C23" i="22"/>
  <c r="C22" i="22"/>
  <c r="C25" i="22"/>
  <c r="C28" i="22"/>
  <c r="C21" i="22"/>
  <c r="C27" i="22"/>
  <c r="C24" i="22"/>
  <c r="C29" i="22"/>
  <c r="C20" i="22"/>
  <c r="C30" i="22"/>
  <c r="R106" i="13"/>
  <c r="R162" i="13"/>
  <c r="R84" i="13"/>
  <c r="R104" i="13"/>
  <c r="R105" i="13"/>
  <c r="R116" i="13"/>
  <c r="R78" i="13"/>
  <c r="R160" i="13"/>
  <c r="R170" i="13"/>
  <c r="R174" i="13"/>
  <c r="R154" i="13"/>
  <c r="R80" i="13"/>
  <c r="R96" i="13"/>
  <c r="R166" i="13"/>
  <c r="R114" i="13"/>
  <c r="R128" i="13"/>
  <c r="R75" i="13"/>
  <c r="R157" i="13"/>
  <c r="R74" i="13"/>
  <c r="R167" i="13"/>
  <c r="R121" i="13"/>
  <c r="R111" i="13"/>
  <c r="R77" i="13"/>
  <c r="R92" i="13"/>
  <c r="R99" i="13"/>
  <c r="R133" i="13"/>
  <c r="R82" i="13"/>
  <c r="R172" i="13"/>
  <c r="R94" i="13"/>
  <c r="R79" i="13"/>
  <c r="R173" i="13"/>
  <c r="R93" i="13"/>
  <c r="R168" i="13"/>
  <c r="R122" i="13"/>
  <c r="R124" i="13"/>
  <c r="R89" i="13"/>
  <c r="R129" i="13"/>
  <c r="R81" i="13"/>
  <c r="R110" i="13"/>
  <c r="R127" i="13"/>
  <c r="R150" i="13"/>
  <c r="R119" i="13"/>
  <c r="R113" i="13"/>
  <c r="R90" i="13"/>
  <c r="R134" i="13"/>
  <c r="R144" i="13"/>
  <c r="R159" i="13"/>
  <c r="R83" i="13"/>
  <c r="R112" i="13"/>
  <c r="R102" i="13"/>
  <c r="R142" i="13"/>
  <c r="R156" i="13"/>
  <c r="R118" i="13"/>
  <c r="R140" i="13"/>
  <c r="R86" i="13"/>
  <c r="R115" i="13"/>
  <c r="R131" i="13"/>
  <c r="R123" i="13"/>
  <c r="R130" i="13"/>
  <c r="R108" i="13"/>
  <c r="R85" i="13"/>
  <c r="R101" i="13"/>
  <c r="R117" i="13"/>
  <c r="R148" i="13"/>
  <c r="R100" i="13"/>
  <c r="R152" i="13"/>
  <c r="R107" i="13"/>
  <c r="R143" i="13"/>
  <c r="R126" i="13"/>
  <c r="R164" i="13"/>
  <c r="R103" i="13"/>
  <c r="R169" i="13"/>
  <c r="P28" i="22"/>
  <c r="P27" i="22"/>
  <c r="P20" i="22"/>
  <c r="P30" i="22"/>
  <c r="P29" i="22"/>
  <c r="P22" i="22"/>
  <c r="P21" i="22"/>
  <c r="D18" i="24"/>
  <c r="D27" i="24"/>
  <c r="D19" i="24"/>
  <c r="D20" i="24"/>
  <c r="D25" i="24"/>
  <c r="D22" i="24"/>
  <c r="D24" i="24"/>
  <c r="D23" i="24"/>
  <c r="D21" i="24"/>
  <c r="D26" i="24"/>
  <c r="R138" i="13"/>
  <c r="R135" i="13"/>
  <c r="R91" i="13"/>
  <c r="R175" i="13"/>
  <c r="Y13" i="13"/>
  <c r="R153" i="13"/>
  <c r="S133" i="13"/>
  <c r="S114" i="13"/>
  <c r="S135" i="13"/>
  <c r="S107" i="13"/>
  <c r="S137" i="13"/>
  <c r="S86" i="13"/>
  <c r="S159" i="13"/>
  <c r="S89" i="13"/>
  <c r="S102" i="13"/>
  <c r="S116" i="13"/>
  <c r="S81" i="13"/>
  <c r="S88" i="13"/>
  <c r="S120" i="13"/>
  <c r="S103" i="13"/>
  <c r="S124" i="13"/>
  <c r="S145" i="13"/>
  <c r="S143" i="13"/>
  <c r="S171" i="13"/>
  <c r="S110" i="13"/>
  <c r="S100" i="13"/>
  <c r="S153" i="13"/>
  <c r="S117" i="13"/>
  <c r="S148" i="13"/>
  <c r="S162" i="13"/>
  <c r="S165" i="13"/>
  <c r="S111" i="13"/>
  <c r="S87" i="13"/>
  <c r="S125" i="13"/>
  <c r="S149" i="13"/>
  <c r="S98" i="13"/>
  <c r="S141" i="13"/>
  <c r="S169" i="13"/>
  <c r="S92" i="13"/>
  <c r="S175" i="13"/>
  <c r="Y14" i="13"/>
  <c r="S79" i="13"/>
  <c r="S93" i="13"/>
  <c r="S113" i="13"/>
  <c r="S157" i="13"/>
  <c r="S115" i="13"/>
  <c r="S99" i="13"/>
  <c r="S161" i="13"/>
  <c r="S167" i="13"/>
  <c r="S82" i="13"/>
  <c r="S174" i="13"/>
  <c r="S112" i="13"/>
  <c r="S173" i="13"/>
  <c r="S119" i="13"/>
  <c r="S142" i="13"/>
  <c r="S158" i="13"/>
  <c r="S101" i="13"/>
  <c r="S136" i="13"/>
  <c r="S144" i="13"/>
  <c r="S77" i="13"/>
  <c r="S90" i="13"/>
  <c r="S109" i="13"/>
  <c r="S122" i="13"/>
  <c r="S75" i="13"/>
  <c r="S130" i="13"/>
  <c r="S74" i="13"/>
  <c r="S151" i="13"/>
  <c r="S146" i="13"/>
  <c r="S95" i="13"/>
  <c r="Q29" i="22"/>
  <c r="Q28" i="22"/>
  <c r="Q27" i="22"/>
  <c r="Q26" i="22"/>
  <c r="R27" i="22"/>
  <c r="R28" i="22"/>
  <c r="Q21" i="22"/>
  <c r="R22" i="22"/>
  <c r="R29" i="22"/>
  <c r="R23" i="22"/>
  <c r="R30" i="22" s="1"/>
  <c r="X15" i="18"/>
  <c r="X24" i="18"/>
  <c r="T8" i="18"/>
  <c r="R8" i="17"/>
  <c r="P8" i="17"/>
  <c r="R8" i="18"/>
  <c r="O8" i="17"/>
  <c r="Q13" i="17"/>
  <c r="N15" i="17"/>
  <c r="N14" i="17"/>
  <c r="C16" i="21"/>
  <c r="U149" i="13"/>
  <c r="U131" i="13"/>
  <c r="U124" i="13"/>
  <c r="U153" i="13"/>
  <c r="U86" i="13"/>
  <c r="U173" i="13"/>
  <c r="U144" i="13"/>
  <c r="U78" i="13"/>
  <c r="U104" i="13"/>
  <c r="U159" i="13"/>
  <c r="U80" i="13"/>
  <c r="U129" i="13"/>
  <c r="U123" i="13"/>
  <c r="U109" i="13"/>
  <c r="U146" i="13"/>
  <c r="U116" i="13"/>
  <c r="U175" i="13"/>
  <c r="Y10" i="13"/>
  <c r="U100" i="13"/>
  <c r="U167" i="13"/>
  <c r="U122" i="13"/>
  <c r="U95" i="13"/>
  <c r="U132" i="13"/>
  <c r="U145" i="13"/>
  <c r="U108" i="13"/>
  <c r="U133" i="13"/>
  <c r="U106" i="13"/>
  <c r="U84" i="13"/>
  <c r="U101" i="13"/>
  <c r="U127" i="13"/>
  <c r="U113" i="13"/>
  <c r="U143" i="13"/>
  <c r="U130" i="13"/>
  <c r="U142" i="13"/>
  <c r="U77" i="13"/>
  <c r="U161" i="13"/>
  <c r="U96" i="13"/>
  <c r="U81" i="13"/>
  <c r="U151" i="13"/>
  <c r="U102" i="13"/>
  <c r="U74" i="13"/>
  <c r="G23" i="17"/>
  <c r="G24" i="17"/>
  <c r="U14" i="18"/>
  <c r="W14" i="18"/>
  <c r="Q14" i="18"/>
  <c r="W13" i="18"/>
  <c r="Q13" i="18"/>
  <c r="G135" i="13"/>
  <c r="G95" i="13"/>
  <c r="G145" i="13"/>
  <c r="G140" i="13"/>
  <c r="G158" i="13"/>
  <c r="G170" i="13"/>
  <c r="G101" i="13"/>
  <c r="G143" i="13"/>
  <c r="G148" i="13"/>
  <c r="G166" i="13"/>
  <c r="G81" i="13"/>
  <c r="G114" i="13"/>
  <c r="G149" i="13"/>
  <c r="G133" i="13"/>
  <c r="G150" i="13"/>
  <c r="G93" i="13"/>
  <c r="G107" i="13"/>
  <c r="G96" i="13"/>
  <c r="G85" i="13"/>
  <c r="G100" i="13"/>
  <c r="G78" i="13"/>
  <c r="G123" i="13"/>
  <c r="G86" i="13"/>
  <c r="G132" i="13"/>
  <c r="G141" i="13"/>
  <c r="G129" i="13"/>
  <c r="G144" i="13"/>
  <c r="G75" i="13"/>
  <c r="G152" i="13"/>
  <c r="G175" i="13"/>
  <c r="K10" i="13"/>
  <c r="G103" i="13"/>
  <c r="G121" i="13"/>
  <c r="G119" i="13"/>
  <c r="G173" i="13"/>
  <c r="G146" i="13"/>
  <c r="G77" i="13"/>
  <c r="G118" i="13"/>
  <c r="G79" i="13"/>
  <c r="G82" i="13"/>
  <c r="G126" i="13"/>
  <c r="G154" i="13"/>
  <c r="G74" i="13"/>
  <c r="G161" i="13"/>
  <c r="G88" i="13"/>
  <c r="M21" i="21"/>
  <c r="N21" i="21"/>
  <c r="D24" i="18"/>
  <c r="D15" i="18"/>
  <c r="D14" i="18"/>
  <c r="C23" i="20"/>
  <c r="G113" i="13"/>
  <c r="F75" i="13"/>
  <c r="F135" i="13"/>
  <c r="F76" i="13"/>
  <c r="F156" i="13"/>
  <c r="F126" i="13"/>
  <c r="F90" i="13"/>
  <c r="F141" i="13"/>
  <c r="F128" i="13"/>
  <c r="F152" i="13"/>
  <c r="F175" i="13"/>
  <c r="K15" i="13"/>
  <c r="F172" i="13"/>
  <c r="F145" i="13"/>
  <c r="F109" i="13"/>
  <c r="F154" i="13"/>
  <c r="F117" i="13"/>
  <c r="F144" i="13"/>
  <c r="F104" i="13"/>
  <c r="F166" i="13"/>
  <c r="F82" i="13"/>
  <c r="F148" i="13"/>
  <c r="F78" i="13"/>
  <c r="F80" i="13"/>
  <c r="F151" i="13"/>
  <c r="F139" i="13"/>
  <c r="F108" i="13"/>
  <c r="F120" i="13"/>
  <c r="F103" i="13"/>
  <c r="F93" i="13"/>
  <c r="F95" i="13"/>
  <c r="F110" i="13"/>
  <c r="F124" i="13"/>
  <c r="F146" i="13"/>
  <c r="F157" i="13"/>
  <c r="F136" i="13"/>
  <c r="F85" i="13"/>
  <c r="F89" i="13"/>
  <c r="F165" i="13"/>
  <c r="F138" i="13"/>
  <c r="F161" i="13"/>
  <c r="F167" i="13"/>
  <c r="F88" i="13"/>
  <c r="F127" i="13"/>
  <c r="F105" i="13"/>
  <c r="F102" i="13"/>
  <c r="M3" i="14"/>
  <c r="J10" i="23" s="1"/>
  <c r="C14" i="23" s="1"/>
  <c r="A32" i="12"/>
  <c r="U10" i="14"/>
  <c r="J13" i="22"/>
  <c r="D18" i="22"/>
  <c r="V19" i="14"/>
  <c r="E14" i="21"/>
  <c r="E18" i="21"/>
  <c r="L6" i="14"/>
  <c r="D10" i="14"/>
  <c r="A30" i="12"/>
  <c r="O11" i="14"/>
  <c r="N4" i="14"/>
  <c r="P21" i="20"/>
  <c r="P23" i="20"/>
  <c r="L5" i="14"/>
  <c r="J10" i="19"/>
  <c r="C16" i="19"/>
  <c r="H23" i="18"/>
  <c r="O18" i="21"/>
  <c r="V9" i="14"/>
  <c r="X16" i="14"/>
  <c r="G10" i="14"/>
  <c r="X18" i="14"/>
  <c r="O21" i="20"/>
  <c r="O23" i="20"/>
  <c r="X14" i="14"/>
  <c r="M9" i="14"/>
  <c r="A33" i="12"/>
  <c r="M16" i="14"/>
  <c r="O8" i="14"/>
  <c r="C21" i="19"/>
  <c r="C24" i="19"/>
  <c r="C27" i="19"/>
  <c r="C26" i="19"/>
  <c r="C20" i="19"/>
  <c r="C22" i="19"/>
  <c r="C19" i="19"/>
  <c r="C25" i="19"/>
  <c r="C23" i="19"/>
  <c r="C18" i="19"/>
  <c r="V10" i="24"/>
  <c r="O16" i="24"/>
  <c r="V11" i="24"/>
  <c r="P16" i="24"/>
  <c r="U12" i="23"/>
  <c r="P14" i="23"/>
  <c r="V12" i="19"/>
  <c r="Q16" i="19"/>
  <c r="V12" i="24"/>
  <c r="Q16" i="24"/>
  <c r="U10" i="23"/>
  <c r="N14" i="23"/>
  <c r="U11" i="23"/>
  <c r="O14" i="23"/>
  <c r="V11" i="19"/>
  <c r="P16" i="19"/>
  <c r="V10" i="19"/>
  <c r="O16" i="19"/>
  <c r="D23" i="22"/>
  <c r="D21" i="22"/>
  <c r="D22" i="22"/>
  <c r="D24" i="22"/>
  <c r="D25" i="22"/>
  <c r="D26" i="22"/>
  <c r="D28" i="22"/>
  <c r="D27" i="22"/>
  <c r="D29" i="22"/>
  <c r="D20" i="22"/>
  <c r="D30" i="22"/>
  <c r="T14" i="18"/>
  <c r="T24" i="18"/>
  <c r="T13" i="18"/>
  <c r="T15" i="18"/>
  <c r="T23" i="18"/>
  <c r="R13" i="17"/>
  <c r="R15" i="17"/>
  <c r="R14" i="17"/>
  <c r="R24" i="17"/>
  <c r="R23" i="17"/>
  <c r="J14" i="22"/>
  <c r="E18" i="22"/>
  <c r="J10" i="24"/>
  <c r="C16" i="24"/>
  <c r="D28" i="24"/>
  <c r="F8" i="17"/>
  <c r="M14" i="13"/>
  <c r="E72" i="13"/>
  <c r="E8" i="17"/>
  <c r="E8" i="18"/>
  <c r="H8" i="17"/>
  <c r="K8" i="18"/>
  <c r="G8" i="18"/>
  <c r="M13" i="13"/>
  <c r="D72" i="13"/>
  <c r="P14" i="17"/>
  <c r="P15" i="17"/>
  <c r="P23" i="17"/>
  <c r="P24" i="17"/>
  <c r="P13" i="17"/>
  <c r="O24" i="17"/>
  <c r="O14" i="17"/>
  <c r="O15" i="17"/>
  <c r="O23" i="17"/>
  <c r="O13" i="17"/>
  <c r="C22" i="23"/>
  <c r="C16" i="23"/>
  <c r="C21" i="23"/>
  <c r="C18" i="23"/>
  <c r="C25" i="23"/>
  <c r="C23" i="23"/>
  <c r="C24" i="23"/>
  <c r="C17" i="23"/>
  <c r="C19" i="23"/>
  <c r="C20" i="23"/>
  <c r="J12" i="19"/>
  <c r="E16" i="19"/>
  <c r="J12" i="23"/>
  <c r="E14" i="23"/>
  <c r="J12" i="24"/>
  <c r="E16" i="24"/>
  <c r="J11" i="23"/>
  <c r="D14" i="23"/>
  <c r="J11" i="19"/>
  <c r="D16" i="19"/>
  <c r="R13" i="18"/>
  <c r="R23" i="18"/>
  <c r="R14" i="18"/>
  <c r="R24" i="18"/>
  <c r="R15" i="18"/>
  <c r="E17" i="23"/>
  <c r="E22" i="23"/>
  <c r="E21" i="23"/>
  <c r="E18" i="23"/>
  <c r="E24" i="23"/>
  <c r="E19" i="23"/>
  <c r="E23" i="23"/>
  <c r="E20" i="23"/>
  <c r="E16" i="23"/>
  <c r="E25" i="23"/>
  <c r="K15" i="18"/>
  <c r="K13" i="18"/>
  <c r="K23" i="18"/>
  <c r="K14" i="18"/>
  <c r="K24" i="18"/>
  <c r="E26" i="22"/>
  <c r="E27" i="22"/>
  <c r="E24" i="22"/>
  <c r="E20" i="22"/>
  <c r="E22" i="22"/>
  <c r="E28" i="22"/>
  <c r="E25" i="22"/>
  <c r="E29" i="22"/>
  <c r="E23" i="22"/>
  <c r="E21" i="22"/>
  <c r="N21" i="23"/>
  <c r="N19" i="23"/>
  <c r="N22" i="23"/>
  <c r="N25" i="23"/>
  <c r="N24" i="23"/>
  <c r="N17" i="23"/>
  <c r="N23" i="23"/>
  <c r="N16" i="23"/>
  <c r="N20" i="23"/>
  <c r="N18" i="23"/>
  <c r="E20" i="19"/>
  <c r="E19" i="19"/>
  <c r="E18" i="19"/>
  <c r="E22" i="19"/>
  <c r="E23" i="19"/>
  <c r="E27" i="19"/>
  <c r="E25" i="19"/>
  <c r="E24" i="19"/>
  <c r="E26" i="19"/>
  <c r="E21" i="19"/>
  <c r="H23" i="17"/>
  <c r="H24" i="17"/>
  <c r="H13" i="17"/>
  <c r="H15" i="17"/>
  <c r="H14" i="17"/>
  <c r="Q26" i="24"/>
  <c r="Q20" i="24"/>
  <c r="Q19" i="24"/>
  <c r="Q21" i="24"/>
  <c r="Q27" i="24"/>
  <c r="Q23" i="24"/>
  <c r="Q18" i="24"/>
  <c r="Q22" i="24"/>
  <c r="Q24" i="24"/>
  <c r="Q25" i="24"/>
  <c r="P16" i="23"/>
  <c r="P21" i="23"/>
  <c r="P22" i="23"/>
  <c r="P18" i="23"/>
  <c r="P23" i="23"/>
  <c r="P20" i="23"/>
  <c r="P24" i="23"/>
  <c r="P17" i="23"/>
  <c r="P25" i="23"/>
  <c r="P19" i="23"/>
  <c r="Q24" i="19"/>
  <c r="Q23" i="19"/>
  <c r="Q20" i="19"/>
  <c r="Q21" i="19"/>
  <c r="Q22" i="19"/>
  <c r="Q25" i="19"/>
  <c r="Q18" i="19"/>
  <c r="Q27" i="19"/>
  <c r="Q26" i="19"/>
  <c r="Q19" i="19"/>
  <c r="E15" i="17"/>
  <c r="E14" i="17"/>
  <c r="E23" i="17"/>
  <c r="E13" i="17"/>
  <c r="E24" i="17"/>
  <c r="E98" i="13"/>
  <c r="E76" i="13"/>
  <c r="E99" i="13"/>
  <c r="E140" i="13"/>
  <c r="E82" i="13"/>
  <c r="E78" i="13"/>
  <c r="E117" i="13"/>
  <c r="E109" i="13"/>
  <c r="E139" i="13"/>
  <c r="E93" i="13"/>
  <c r="E133" i="13"/>
  <c r="E97" i="13"/>
  <c r="E85" i="13"/>
  <c r="E91" i="13"/>
  <c r="E131" i="13"/>
  <c r="E74" i="13"/>
  <c r="E143" i="13"/>
  <c r="E162" i="13"/>
  <c r="E147" i="13"/>
  <c r="E155" i="13"/>
  <c r="E150" i="13"/>
  <c r="E170" i="13"/>
  <c r="E173" i="13"/>
  <c r="E105" i="13"/>
  <c r="E118" i="13"/>
  <c r="E101" i="13"/>
  <c r="E148" i="13"/>
  <c r="E151" i="13"/>
  <c r="E168" i="13"/>
  <c r="E103" i="13"/>
  <c r="E86" i="13"/>
  <c r="E125" i="13"/>
  <c r="E87" i="13"/>
  <c r="E112" i="13"/>
  <c r="E160" i="13"/>
  <c r="E128" i="13"/>
  <c r="E90" i="13"/>
  <c r="E169" i="13"/>
  <c r="E130" i="13"/>
  <c r="E172" i="13"/>
  <c r="E142" i="13"/>
  <c r="E164" i="13"/>
  <c r="E113" i="13"/>
  <c r="E108" i="13"/>
  <c r="E167" i="13"/>
  <c r="E137" i="13"/>
  <c r="E166" i="13"/>
  <c r="E102" i="13"/>
  <c r="E136" i="13"/>
  <c r="E84" i="13"/>
  <c r="E94" i="13"/>
  <c r="E120" i="13"/>
  <c r="E149" i="13"/>
  <c r="E157" i="13"/>
  <c r="E174" i="13"/>
  <c r="E122" i="13"/>
  <c r="E126" i="13"/>
  <c r="E159" i="13"/>
  <c r="E171" i="13"/>
  <c r="E83" i="13"/>
  <c r="E158" i="13"/>
  <c r="E163" i="13"/>
  <c r="E100" i="13"/>
  <c r="E116" i="13"/>
  <c r="E146" i="13"/>
  <c r="E92" i="13"/>
  <c r="E127" i="13"/>
  <c r="E114" i="13"/>
  <c r="E75" i="13"/>
  <c r="E134" i="13"/>
  <c r="E124" i="13"/>
  <c r="E95" i="13"/>
  <c r="E115" i="13"/>
  <c r="E123" i="13"/>
  <c r="E104" i="13"/>
  <c r="E156" i="13"/>
  <c r="E153" i="13"/>
  <c r="E152" i="13"/>
  <c r="E119" i="13"/>
  <c r="E141" i="13"/>
  <c r="E175" i="13"/>
  <c r="K14" i="13"/>
  <c r="E77" i="13"/>
  <c r="E79" i="13"/>
  <c r="E81" i="13"/>
  <c r="E145" i="13"/>
  <c r="E121" i="13"/>
  <c r="E154" i="13"/>
  <c r="E110" i="13"/>
  <c r="E129" i="13"/>
  <c r="E132" i="13"/>
  <c r="E107" i="13"/>
  <c r="E89" i="13"/>
  <c r="E135" i="13"/>
  <c r="E88" i="13"/>
  <c r="E111" i="13"/>
  <c r="E80" i="13"/>
  <c r="E161" i="13"/>
  <c r="E138" i="13"/>
  <c r="E144" i="13"/>
  <c r="E96" i="13"/>
  <c r="E106" i="13"/>
  <c r="E165" i="13"/>
  <c r="P26" i="24"/>
  <c r="P21" i="24"/>
  <c r="P22" i="24"/>
  <c r="P25" i="24"/>
  <c r="P24" i="24"/>
  <c r="P18" i="24"/>
  <c r="P19" i="24"/>
  <c r="P27" i="24"/>
  <c r="P23" i="24"/>
  <c r="P20" i="24"/>
  <c r="E15" i="18"/>
  <c r="E23" i="18"/>
  <c r="E24" i="18"/>
  <c r="E13" i="18"/>
  <c r="E14" i="18"/>
  <c r="F24" i="17"/>
  <c r="F14" i="17"/>
  <c r="F13" i="17"/>
  <c r="F23" i="17"/>
  <c r="F15" i="17"/>
  <c r="O23" i="19"/>
  <c r="O24" i="19"/>
  <c r="O22" i="19"/>
  <c r="O25" i="19"/>
  <c r="O27" i="19"/>
  <c r="O21" i="19"/>
  <c r="O19" i="19"/>
  <c r="O26" i="19"/>
  <c r="O20" i="19"/>
  <c r="O18" i="19"/>
  <c r="O28" i="19"/>
  <c r="O26" i="24"/>
  <c r="O27" i="24"/>
  <c r="O19" i="24"/>
  <c r="O25" i="24"/>
  <c r="O20" i="24"/>
  <c r="O24" i="24"/>
  <c r="O23" i="24"/>
  <c r="O18" i="24"/>
  <c r="O28" i="24"/>
  <c r="O21" i="24"/>
  <c r="O22" i="24"/>
  <c r="D74" i="13"/>
  <c r="D119" i="13"/>
  <c r="D169" i="13"/>
  <c r="D139" i="13"/>
  <c r="D79" i="13"/>
  <c r="D100" i="13"/>
  <c r="D95" i="13"/>
  <c r="D126" i="13"/>
  <c r="D146" i="13"/>
  <c r="D151" i="13"/>
  <c r="D92" i="13"/>
  <c r="D163" i="13"/>
  <c r="D168" i="13"/>
  <c r="D90" i="13"/>
  <c r="D135" i="13"/>
  <c r="D171" i="13"/>
  <c r="D140" i="13"/>
  <c r="D93" i="13"/>
  <c r="D174" i="13"/>
  <c r="D122" i="13"/>
  <c r="D161" i="13"/>
  <c r="D87" i="13"/>
  <c r="D133" i="13"/>
  <c r="D164" i="13"/>
  <c r="D128" i="13"/>
  <c r="D129" i="13"/>
  <c r="D110" i="13"/>
  <c r="D78" i="13"/>
  <c r="D167" i="13"/>
  <c r="D108" i="13"/>
  <c r="D77" i="13"/>
  <c r="D105" i="13"/>
  <c r="D142" i="13"/>
  <c r="D138" i="13"/>
  <c r="D148" i="13"/>
  <c r="D154" i="13"/>
  <c r="D102" i="13"/>
  <c r="D162" i="13"/>
  <c r="D136" i="13"/>
  <c r="D103" i="13"/>
  <c r="D91" i="13"/>
  <c r="D153" i="13"/>
  <c r="D160" i="13"/>
  <c r="D82" i="13"/>
  <c r="D83" i="13"/>
  <c r="D112" i="13"/>
  <c r="D150" i="13"/>
  <c r="D157" i="13"/>
  <c r="D117" i="13"/>
  <c r="D152" i="13"/>
  <c r="D149" i="13"/>
  <c r="D141" i="13"/>
  <c r="D175" i="13"/>
  <c r="K13" i="13"/>
  <c r="D173" i="13"/>
  <c r="D109" i="13"/>
  <c r="D120" i="13"/>
  <c r="D158" i="13"/>
  <c r="D172" i="13"/>
  <c r="D114" i="13"/>
  <c r="D123" i="13"/>
  <c r="D75" i="13"/>
  <c r="D111" i="13"/>
  <c r="D97" i="13"/>
  <c r="D132" i="13"/>
  <c r="D118" i="13"/>
  <c r="D131" i="13"/>
  <c r="D159" i="13"/>
  <c r="D155" i="13"/>
  <c r="D98" i="13"/>
  <c r="D125" i="13"/>
  <c r="D89" i="13"/>
  <c r="D85" i="13"/>
  <c r="D76" i="13"/>
  <c r="D144" i="13"/>
  <c r="D166" i="13"/>
  <c r="D134" i="13"/>
  <c r="D94" i="13"/>
  <c r="D81" i="13"/>
  <c r="D104" i="13"/>
  <c r="D106" i="13"/>
  <c r="D84" i="13"/>
  <c r="D88" i="13"/>
  <c r="D124" i="13"/>
  <c r="D156" i="13"/>
  <c r="D113" i="13"/>
  <c r="D127" i="13"/>
  <c r="D170" i="13"/>
  <c r="D143" i="13"/>
  <c r="D116" i="13"/>
  <c r="D101" i="13"/>
  <c r="D130" i="13"/>
  <c r="D121" i="13"/>
  <c r="D137" i="13"/>
  <c r="D86" i="13"/>
  <c r="D80" i="13"/>
  <c r="D165" i="13"/>
  <c r="D115" i="13"/>
  <c r="D145" i="13"/>
  <c r="D107" i="13"/>
  <c r="D147" i="13"/>
  <c r="D96" i="13"/>
  <c r="D99" i="13"/>
  <c r="P26" i="19"/>
  <c r="P19" i="19"/>
  <c r="P22" i="19"/>
  <c r="P18" i="19"/>
  <c r="P25" i="19"/>
  <c r="P20" i="19"/>
  <c r="P27" i="19"/>
  <c r="P24" i="19"/>
  <c r="P21" i="19"/>
  <c r="P23" i="19"/>
  <c r="C28" i="19"/>
  <c r="D26" i="19"/>
  <c r="D27" i="19"/>
  <c r="D22" i="19"/>
  <c r="D21" i="19"/>
  <c r="D18" i="19"/>
  <c r="D23" i="19"/>
  <c r="D24" i="19"/>
  <c r="D20" i="19"/>
  <c r="D25" i="19"/>
  <c r="D19" i="19"/>
  <c r="D28" i="19" s="1"/>
  <c r="D30" i="19" s="1"/>
  <c r="D17" i="23"/>
  <c r="D19" i="23"/>
  <c r="D20" i="23"/>
  <c r="D25" i="23"/>
  <c r="D18" i="23"/>
  <c r="D16" i="23"/>
  <c r="D23" i="23"/>
  <c r="D21" i="23"/>
  <c r="D24" i="23"/>
  <c r="D22" i="23"/>
  <c r="E25" i="24"/>
  <c r="E26" i="24"/>
  <c r="E19" i="24"/>
  <c r="E20" i="24"/>
  <c r="E18" i="24"/>
  <c r="E23" i="24"/>
  <c r="E22" i="24"/>
  <c r="E27" i="24"/>
  <c r="E24" i="24"/>
  <c r="E21" i="24"/>
  <c r="G23" i="18"/>
  <c r="G14" i="18"/>
  <c r="G13" i="18"/>
  <c r="G15" i="18"/>
  <c r="G24" i="18"/>
  <c r="C21" i="24"/>
  <c r="C20" i="24"/>
  <c r="C27" i="24"/>
  <c r="C19" i="24"/>
  <c r="C24" i="24"/>
  <c r="C26" i="24"/>
  <c r="C18" i="24"/>
  <c r="C22" i="24"/>
  <c r="C23" i="24"/>
  <c r="C25" i="24"/>
  <c r="O23" i="23"/>
  <c r="O21" i="23"/>
  <c r="O17" i="23"/>
  <c r="O18" i="23"/>
  <c r="O20" i="23"/>
  <c r="O19" i="23"/>
  <c r="O22" i="23"/>
  <c r="O24" i="23"/>
  <c r="O16" i="23"/>
  <c r="O25" i="23"/>
  <c r="E28" i="19"/>
  <c r="E30" i="19"/>
  <c r="C28" i="24"/>
  <c r="E28" i="24"/>
  <c r="P28" i="19"/>
  <c r="Q28" i="19"/>
  <c r="E30" i="22"/>
  <c r="P28" i="24" l="1"/>
  <c r="Q28" i="24"/>
  <c r="M22" i="21"/>
  <c r="M23" i="21"/>
</calcChain>
</file>

<file path=xl/sharedStrings.xml><?xml version="1.0" encoding="utf-8"?>
<sst xmlns="http://schemas.openxmlformats.org/spreadsheetml/2006/main" count="104919" uniqueCount="12031">
  <si>
    <t>Herramienta de simulacion del sistema fiscal de Paraguay</t>
  </si>
  <si>
    <t>Se refiere a las celdas que se puden modificar o cambiar de valor para correr la simulacion</t>
  </si>
  <si>
    <t>Nombre de la simulacion. La base de datos final sera guardada en la carpeta "01. Data" de tu ordenador</t>
  </si>
  <si>
    <t>Se refiere a la seccion que no esta disponible cuando se elige la otra opcion para correr la simulacion</t>
  </si>
  <si>
    <t>XXXX</t>
  </si>
  <si>
    <t xml:space="preserve">Se refiere a un menu desplegable con diferentes opciones para que el usuario escoja </t>
  </si>
  <si>
    <t>Nombre de la simulacion (sin espacios):</t>
  </si>
  <si>
    <t>sim1</t>
  </si>
  <si>
    <t>Crear esta simulacion como referencia:</t>
  </si>
  <si>
    <t>No</t>
  </si>
  <si>
    <t>Sistema Actual</t>
  </si>
  <si>
    <t>Impuesto al Valor Agregado (IVA)</t>
  </si>
  <si>
    <t>Deducciones para IRP</t>
  </si>
  <si>
    <t>Ajuste de gastos (inversion)</t>
  </si>
  <si>
    <t xml:space="preserve">Año de la simulacion: </t>
  </si>
  <si>
    <t>Tasa (%):</t>
  </si>
  <si>
    <t>Opcion de deduccion</t>
  </si>
  <si>
    <t>Share</t>
  </si>
  <si>
    <t>Salario Mínimo (mensual)</t>
  </si>
  <si>
    <t>Porcentaje deducible</t>
  </si>
  <si>
    <t>Agregar inversion como:</t>
  </si>
  <si>
    <t>Random draw for qtile</t>
  </si>
  <si>
    <t>Aplicar luego de deducciones?</t>
  </si>
  <si>
    <t>Contribuciones al Sistema Jubilatorio</t>
  </si>
  <si>
    <t>Rango</t>
  </si>
  <si>
    <t>Umbral minimo 
en salarios minimos</t>
  </si>
  <si>
    <t>Umbral maximo en salarios minimos</t>
  </si>
  <si>
    <t>Tasa (%)</t>
  </si>
  <si>
    <t>Tasa</t>
  </si>
  <si>
    <t>Proporcion de gastos</t>
  </si>
  <si>
    <t>IPS (Pension)</t>
  </si>
  <si>
    <t>Annual Amount</t>
  </si>
  <si>
    <t>Ajuste de gastos (consumo)</t>
  </si>
  <si>
    <t>IPS (SS)</t>
  </si>
  <si>
    <t>Caja Bancaria</t>
  </si>
  <si>
    <t>Monto en guaranies</t>
  </si>
  <si>
    <t>Agregar consumo como:</t>
  </si>
  <si>
    <t>Share of income</t>
  </si>
  <si>
    <t>Caja Municipal</t>
  </si>
  <si>
    <t>nota: Este ajuste aplica para los dos tipos de sistema</t>
  </si>
  <si>
    <t>nota: las tasas aplicadas en este sistema no son marginales, sin importar cuando se aplican las deducciones</t>
  </si>
  <si>
    <t>Caja Fiscal</t>
  </si>
  <si>
    <t>Agregar ingresos altos a la distribucion?</t>
  </si>
  <si>
    <t>PIB para proyeccion</t>
  </si>
  <si>
    <t>Sistema Nuevo</t>
  </si>
  <si>
    <t>Pass-through</t>
  </si>
  <si>
    <t>Agregar ingresos altos:</t>
  </si>
  <si>
    <t>Yes</t>
  </si>
  <si>
    <t>Usar este sistema?</t>
  </si>
  <si>
    <t>Costo mensual promedio del seguro de salud privado para funcionarios publicos</t>
  </si>
  <si>
    <t>Laboral</t>
  </si>
  <si>
    <t>Año de la simulacion</t>
  </si>
  <si>
    <t>Año</t>
  </si>
  <si>
    <t>Consumo privado per capita</t>
  </si>
  <si>
    <t>Numero de observaciones a agregar:</t>
  </si>
  <si>
    <t>Hasta 100</t>
  </si>
  <si>
    <t>Costo mensual aplicado a todos los asegurados</t>
  </si>
  <si>
    <t>Numero de observaciones con peso artificial:</t>
  </si>
  <si>
    <t>Ingreso minimo para ser contribuyente (anual en mill)</t>
  </si>
  <si>
    <t>Peso artificial:</t>
  </si>
  <si>
    <t>Umbral minimo 
(anual)</t>
  </si>
  <si>
    <t>Umbral maximo (anual)</t>
  </si>
  <si>
    <t>Dividendos</t>
  </si>
  <si>
    <t>.</t>
  </si>
  <si>
    <t>nota: si el tipo de sistema se aplica luego de deducciones, las tasas son marginales. Si se consideran las deducciones antes de aplicar las tasas, estas no son marginales sino totales</t>
  </si>
  <si>
    <t>Impuestos para unidad productiva</t>
  </si>
  <si>
    <t>Umbral minimo (anual)</t>
  </si>
  <si>
    <t>Monto a pagar (anual)</t>
  </si>
  <si>
    <t>Deduccion permitida (% del ingreso)</t>
  </si>
  <si>
    <t>Impuesto a dividendos (%)</t>
  </si>
  <si>
    <t>Impuesto al alquiler (tasa %)</t>
  </si>
  <si>
    <t>Impuesto al alquiler (presunta %)</t>
  </si>
  <si>
    <t xml:space="preserve">Impuestos indirectos </t>
  </si>
  <si>
    <t>Efectos Indirectos</t>
  </si>
  <si>
    <t xml:space="preserve">Subsectores de Produccion afectados por ISC </t>
  </si>
  <si>
    <t>Codigo</t>
  </si>
  <si>
    <t>Subsector</t>
  </si>
  <si>
    <t>Tasa nominal 2019</t>
  </si>
  <si>
    <t>Tasa nominal Reforma</t>
  </si>
  <si>
    <t>Cambio efectivo de tasa</t>
  </si>
  <si>
    <t>Nafta 85</t>
  </si>
  <si>
    <t>Nafta &lt;97</t>
  </si>
  <si>
    <t>Nafta 97+</t>
  </si>
  <si>
    <t>Diesel</t>
  </si>
  <si>
    <t>Otros combustibles</t>
  </si>
  <si>
    <t>Gas licuado</t>
  </si>
  <si>
    <t>Cigarrillos</t>
  </si>
  <si>
    <t>Bebidas alcoholicas</t>
  </si>
  <si>
    <t>Bebidas no alcoholicas fuera del hogar</t>
  </si>
  <si>
    <t>Bebidas no alcoholicas dentro del hogar</t>
  </si>
  <si>
    <t>Pobreza y Desigualdad</t>
  </si>
  <si>
    <t>Subsidios / Transferencias</t>
  </si>
  <si>
    <t>Perdida de empleo</t>
  </si>
  <si>
    <t>Gasto total en transferencias sociales</t>
  </si>
  <si>
    <t>Pytyvo 1</t>
  </si>
  <si>
    <t xml:space="preserve">Nangareko </t>
  </si>
  <si>
    <t>Empleo por categoria</t>
  </si>
  <si>
    <t>Gasto social total en Gs. Corrientes</t>
  </si>
  <si>
    <t>PIB en Gs. Corrientes</t>
  </si>
  <si>
    <t>Gasto social para deciles 1-2 como % del PIB</t>
  </si>
  <si>
    <t>Amount payment</t>
  </si>
  <si>
    <t>Numero de personas empleadas en cada categoria en 2020</t>
  </si>
  <si>
    <t>Categoria de empleo</t>
  </si>
  <si>
    <t>Cant de trabajadores</t>
  </si>
  <si>
    <t>Pytyvo 2</t>
  </si>
  <si>
    <t>Empleado privado urbano</t>
  </si>
  <si>
    <t>Empleado privado rural</t>
  </si>
  <si>
    <t>Trabajador cuenta propia urbano</t>
  </si>
  <si>
    <t>Trabajador cuenta propia rural</t>
  </si>
  <si>
    <t>Pytyvo 2 - 2021</t>
  </si>
  <si>
    <t>Empleado publico urbano</t>
  </si>
  <si>
    <t>Empleado domestico urbano</t>
  </si>
  <si>
    <t xml:space="preserve">Empleado domestico rural </t>
  </si>
  <si>
    <t>Coeficiente de Gini teorico</t>
  </si>
  <si>
    <t xml:space="preserve">Coeficiente de Gini para estimacion de crecimiento de ingresos </t>
  </si>
  <si>
    <t>Coeficiente de Gini</t>
  </si>
  <si>
    <t>Subsidio Electricidad</t>
  </si>
  <si>
    <t xml:space="preserve">Aplicar subsidio </t>
  </si>
  <si>
    <t>Subsidio ANDE</t>
  </si>
  <si>
    <t>KWH/Mes</t>
  </si>
  <si>
    <t>Precio de energía por KWH</t>
  </si>
  <si>
    <t>Consumo Hogar</t>
  </si>
  <si>
    <t>1 kwh - 500 kwh</t>
  </si>
  <si>
    <t>1 kwh - 100 kwh</t>
  </si>
  <si>
    <t>101 kwh - 200 kwh</t>
  </si>
  <si>
    <t xml:space="preserve">201 kwh - 300 kwh </t>
  </si>
  <si>
    <t>SOMBRERO PARA DAMA</t>
  </si>
  <si>
    <t>GORRAS</t>
  </si>
  <si>
    <t>JOCKIE</t>
  </si>
  <si>
    <t>CORTINA SIMPLES</t>
  </si>
  <si>
    <t>ALMOHADA</t>
  </si>
  <si>
    <t>HAMACA</t>
  </si>
  <si>
    <t>MANTA</t>
  </si>
  <si>
    <t>FRAZADA DE ALGODON (POYVI)/HILO</t>
  </si>
  <si>
    <t>FRAZADA DE LANA</t>
  </si>
  <si>
    <t>EDREDON</t>
  </si>
  <si>
    <t>SABANA</t>
  </si>
  <si>
    <t>CUBRECAMA</t>
  </si>
  <si>
    <t>MOSQUITERO</t>
  </si>
  <si>
    <t>MANTEL</t>
  </si>
  <si>
    <t>SERVILLETA (INDIVIDUAL)</t>
  </si>
  <si>
    <t>TOALLA</t>
  </si>
  <si>
    <t>TOALLITA PARA BEBE</t>
  </si>
  <si>
    <t>SACO O BOLSA PARA COMPRAS</t>
  </si>
  <si>
    <t>BANDERA</t>
  </si>
  <si>
    <t>TOLDO</t>
  </si>
  <si>
    <t>ALFOMBRA PARA BANHO (CUBRE SENTADERA,ETC)</t>
  </si>
  <si>
    <t>SABANA PARA BEBE</t>
  </si>
  <si>
    <t>TELA</t>
  </si>
  <si>
    <t>FUNDA PARA SOFA</t>
  </si>
  <si>
    <t>CARPETA PARA MESA (PLASTIFICADO)</t>
  </si>
  <si>
    <t>TOALLA DE MANO</t>
  </si>
  <si>
    <t>FORRO PARA COLCHON</t>
  </si>
  <si>
    <t>FRANELA</t>
  </si>
  <si>
    <t>TRAPEADOR</t>
  </si>
  <si>
    <t>PELUCHE</t>
  </si>
  <si>
    <t>DISFRAZ</t>
  </si>
  <si>
    <t>RED DE PESCA</t>
  </si>
  <si>
    <t>RED PARA VOLEIBOL</t>
  </si>
  <si>
    <t>TIENDA DE CAMPAMENTO</t>
  </si>
  <si>
    <t>MOCHILA DE CAMPAMENTO</t>
  </si>
  <si>
    <t>COLLARES  / PECHERAS</t>
  </si>
  <si>
    <t>CORREA PARA PASEAR AL PERRO</t>
  </si>
  <si>
    <t>TOALLITA</t>
  </si>
  <si>
    <t>BOTINERA</t>
  </si>
  <si>
    <t>MOCHILA</t>
  </si>
  <si>
    <t>OTRAS CARTERAS</t>
  </si>
  <si>
    <t>RINHONERA</t>
  </si>
  <si>
    <t>ZAPATO DE CUERO</t>
  </si>
  <si>
    <t>ZAPATO DE OTRO MATERIAL</t>
  </si>
  <si>
    <t>MOCASINES</t>
  </si>
  <si>
    <t>BOTA DE CUERO MEDIA CANHA</t>
  </si>
  <si>
    <t>BOTA DE CUERO CANHA ENTERA</t>
  </si>
  <si>
    <t>ZAPATO DEPORTIVO DE TELA (CHAMPION QUE PUEDA UTILIZARSE A DIARIO)</t>
  </si>
  <si>
    <t>ZAPATO DEPORTIVO DE CUERO (CHAMPION QUE PUEDA UTILIZARSE A DIARIO)</t>
  </si>
  <si>
    <t>ZAPATO DEPORTIVO DE OTRO MATERIAL (CHAMPION QUE PUEDA UTILIZARSE A DIARIO)</t>
  </si>
  <si>
    <t>ZAPATILLAS</t>
  </si>
  <si>
    <t>SANDALIAS DE CUERO</t>
  </si>
  <si>
    <t>ALPARGATAS</t>
  </si>
  <si>
    <t>PANTUFLAS</t>
  </si>
  <si>
    <t>SANDALIAS DE USO DIARIO DE OTRO MATERIAL</t>
  </si>
  <si>
    <t>ZAPATO ESCOLAR</t>
  </si>
  <si>
    <t>NAUTICOS</t>
  </si>
  <si>
    <t>SANDALIAS DE GOMA</t>
  </si>
  <si>
    <t>ZAPATO TACON ALTO DE CUERO</t>
  </si>
  <si>
    <t>ZAPATO TACON ALTO DE OTRO MATERIAL</t>
  </si>
  <si>
    <t>ZAPATO TACON BAJO DE CUERO</t>
  </si>
  <si>
    <t>ZAPATO TACON BAJO DE OTRO MATERIAL</t>
  </si>
  <si>
    <t>BOTA DE GOMA</t>
  </si>
  <si>
    <t>SANDALIAS DE USO DIARIO DE CUERO</t>
  </si>
  <si>
    <t>SANDALIAS DE VESTIR DE CUERO</t>
  </si>
  <si>
    <t>SUECOS DE CUERO</t>
  </si>
  <si>
    <t>SUECOS DE OTRO MATERIAL</t>
  </si>
  <si>
    <t>CHATITAS DE CUERO</t>
  </si>
  <si>
    <t>CHATITAS DE OTRO MATERIAL</t>
  </si>
  <si>
    <t>ESCARPIN</t>
  </si>
  <si>
    <t>ZAPATITOS DE CUERO</t>
  </si>
  <si>
    <t>ZAPATO DEPORTIVO DE CUERO PARA BEBE</t>
  </si>
  <si>
    <t>COSTURA</t>
  </si>
  <si>
    <t>LUSTRE DE CALZADO</t>
  </si>
  <si>
    <t>COMPOSTURA DE CALZADO EN GENERAL</t>
  </si>
  <si>
    <t>PATIN / ROLLERS</t>
  </si>
  <si>
    <t>BOTINES DE FUTBOL</t>
  </si>
  <si>
    <t>CARTERA DE CUERO PARA DAMA</t>
  </si>
  <si>
    <t>GUAMPA</t>
  </si>
  <si>
    <t>GUAMPA DE PLATA</t>
  </si>
  <si>
    <t>BODEGUITA</t>
  </si>
  <si>
    <t>TABLA PARA PICAR CARNE</t>
  </si>
  <si>
    <t>MORTERO</t>
  </si>
  <si>
    <t>ESCOBA PARA JARDIN</t>
  </si>
  <si>
    <t>ESCOBA COMUN</t>
  </si>
  <si>
    <t>ESCOBILLON</t>
  </si>
  <si>
    <t>PALO PARA REPASAR</t>
  </si>
  <si>
    <t>CEPILLO PARA PISO</t>
  </si>
  <si>
    <t>CASITA PARA ANIMALES</t>
  </si>
  <si>
    <t>CAJON FUNEBRE</t>
  </si>
  <si>
    <t>SERVILLETA DE PLASTICO (INDIVIDUAL)</t>
  </si>
  <si>
    <t>SERVILLETAS DE PAPEL</t>
  </si>
  <si>
    <t>TOALLAS DE PAPEL (ROLLOS P/COCINA)</t>
  </si>
  <si>
    <t>FOSFOROS CORTOS</t>
  </si>
  <si>
    <t>FOSFOROS LARGOS</t>
  </si>
  <si>
    <t>INCIENSO</t>
  </si>
  <si>
    <t>ESCARBADIENTES</t>
  </si>
  <si>
    <t>CEPILLO PARA LUSTRAR ZAPATOS</t>
  </si>
  <si>
    <t>ROMPECABEZAS</t>
  </si>
  <si>
    <t>HOJA BLANCA (TAMANHO CARTA / OFICIO / A4)</t>
  </si>
  <si>
    <t>AGENDA</t>
  </si>
  <si>
    <t>LIMA DE UNHA</t>
  </si>
  <si>
    <t>PAPEL HIGIENICO</t>
  </si>
  <si>
    <t>PANHUELOS DESECHABLES</t>
  </si>
  <si>
    <t>TOALLAS DE PAPEL(PARA BANHO)</t>
  </si>
  <si>
    <t>ALCOHOL RECTIFICADO</t>
  </si>
  <si>
    <t>FLUIDO DE FRENO</t>
  </si>
  <si>
    <t>FLUIDO DE EMBRAGUE</t>
  </si>
  <si>
    <t>FLUIDO  DE TRANSMISION</t>
  </si>
  <si>
    <t>ADITIVO PARA ACEITE</t>
  </si>
  <si>
    <t>PINTURA</t>
  </si>
  <si>
    <t>PINTURA AL AGUA</t>
  </si>
  <si>
    <t>PINTURA SINTETICA</t>
  </si>
  <si>
    <t>PINTURA AL ACEITE</t>
  </si>
  <si>
    <t>BARNIZ</t>
  </si>
  <si>
    <t>COLORANTE (PRESENTACION GR)</t>
  </si>
  <si>
    <t>JABON EN POLVO PARA LAVAR ROPA</t>
  </si>
  <si>
    <t>JABON EN BARRA PARA LAVAR ROPA</t>
  </si>
  <si>
    <t>JABON GRANULADO</t>
  </si>
  <si>
    <t>JABON LIQUIDO</t>
  </si>
  <si>
    <t>DETERGENTE LIQUIDO</t>
  </si>
  <si>
    <t>DETERGENTE EN POLVO</t>
  </si>
  <si>
    <t>DESODORANTE DE AMBIENTE LIQUIDO</t>
  </si>
  <si>
    <t>DESODORANTE DE AMBIENTE EN AEROSOL</t>
  </si>
  <si>
    <t>LAVANDINA</t>
  </si>
  <si>
    <t>DESINFECTANTE EN PASTILLA</t>
  </si>
  <si>
    <t>DESINFECTANTE EN AEROSOL</t>
  </si>
  <si>
    <t>DESINFECTANTE LIQUIDO</t>
  </si>
  <si>
    <t>SUAVIZANTE PARA ROPAS</t>
  </si>
  <si>
    <t>ACONDICIONADORES</t>
  </si>
  <si>
    <t>INSECTICIDA EN AEROSOL</t>
  </si>
  <si>
    <t>INSECTICIDA LIQUIDO</t>
  </si>
  <si>
    <t>INSECTICIDA EN POLVO</t>
  </si>
  <si>
    <t>FUNGICIDA EN POLVO</t>
  </si>
  <si>
    <t>FUNGICIDA LIQUIDO</t>
  </si>
  <si>
    <t>DESTAPADORES O DESTRANCA CANHERIAS LIQUIDO</t>
  </si>
  <si>
    <t>CERA PARA PISO EN PASTA</t>
  </si>
  <si>
    <t>CERA PARA PISO LIQUIDA</t>
  </si>
  <si>
    <t>LUSTRADORES</t>
  </si>
  <si>
    <t>BLANQUEADOR</t>
  </si>
  <si>
    <t>ANILINAS (TINTE PARA ROPA)</t>
  </si>
  <si>
    <t>AZUL P/ ROPA</t>
  </si>
  <si>
    <t>QUITAMANCHAS</t>
  </si>
  <si>
    <t>BETUN  PARA CALZADO (PASTA O CREMA)</t>
  </si>
  <si>
    <t>BETUN  PARA CALZADO (LIQUIDO)</t>
  </si>
  <si>
    <t>INSECTICIDA EN PASTILLA</t>
  </si>
  <si>
    <t>ESPIRAL</t>
  </si>
  <si>
    <t>VELA</t>
  </si>
  <si>
    <t>LIMPIA TODO (CIF)</t>
  </si>
  <si>
    <t>LIMPIA VIDRIOS (CIF)</t>
  </si>
  <si>
    <t>DESODORANTE DE AMBIENTE EN GRAMOS</t>
  </si>
  <si>
    <t>DESINFECTANTES</t>
  </si>
  <si>
    <t>PRESERVATIVOS (CONDON)</t>
  </si>
  <si>
    <t>ANTEOJOS RECETADOS POR MEDICOS</t>
  </si>
  <si>
    <t>SHAMPOO PARA ANIMALES (LIQUIDO)</t>
  </si>
  <si>
    <t>SHAMPOO PARA ANIMALES (EN POLVO)</t>
  </si>
  <si>
    <t>ENJUAGUES PARA ANIMALES</t>
  </si>
  <si>
    <t>TALCO PARA ANIMALES</t>
  </si>
  <si>
    <t>JABON PARA ANIMAL</t>
  </si>
  <si>
    <t>OTROS ARTICULOS P/ CUIDADO DE ANIMALES DOMESTICOS Y SILVESTRES</t>
  </si>
  <si>
    <t>GARRAPATICIDA</t>
  </si>
  <si>
    <t>COLONIA PARA ANIMALES</t>
  </si>
  <si>
    <t>REPELENTE</t>
  </si>
  <si>
    <t>VACUNACION</t>
  </si>
  <si>
    <t>VITAMINAS</t>
  </si>
  <si>
    <t>VACUNA ANTIRRABICA</t>
  </si>
  <si>
    <t>VACUNA ANTICELO</t>
  </si>
  <si>
    <t>REMEDIO ANTIPARASITARIO</t>
  </si>
  <si>
    <t>REMEDIOS VARIOS</t>
  </si>
  <si>
    <t>REPUESTO PARA MAQUILLAJE</t>
  </si>
  <si>
    <t>ARQUEADOR DE PESTANHA</t>
  </si>
  <si>
    <t>ESPONJA PARA ASEO PERSONAL</t>
  </si>
  <si>
    <t>REPUESTO PARA MAQUINA DE AFEITAR</t>
  </si>
  <si>
    <t>HILO DENTAL</t>
  </si>
  <si>
    <t>KIT DE MANICURA</t>
  </si>
  <si>
    <t>ACEITE LIMPIADOR</t>
  </si>
  <si>
    <t>ACEITE PARA BEBE</t>
  </si>
  <si>
    <t>CREMA DE AFEITAR</t>
  </si>
  <si>
    <t>ENJUAGUE</t>
  </si>
  <si>
    <t>ENJUAGUE PARA BEBE/NINHOS</t>
  </si>
  <si>
    <t>CREMA PARA BANHO</t>
  </si>
  <si>
    <t>CREMA PARA PEINAR (P/ ALISAR, ENRULAR,ETC)</t>
  </si>
  <si>
    <t>ENJUAGUE BUCAL</t>
  </si>
  <si>
    <t>ESPUMA DE AFEITAR</t>
  </si>
  <si>
    <t>JABON DE GLICERINA</t>
  </si>
  <si>
    <t>JABON P/BANHO (COCO)</t>
  </si>
  <si>
    <t>JABON P/BANHO (OLOR)</t>
  </si>
  <si>
    <t>JABON PARA BEBE/NINHOS</t>
  </si>
  <si>
    <t>PASTA DENTAL (CREMA DENTAL - DENTIFRICO)</t>
  </si>
  <si>
    <t>PASTA DENTAL (CREMA DENTAL - DENTIFRICO) PARA BEBE/NINHOS</t>
  </si>
  <si>
    <t>SHAMPOO</t>
  </si>
  <si>
    <t>SHAMPOO PARA BEBE/NINHOS</t>
  </si>
  <si>
    <t>CREMA PARA TRATAMIENTO CAPILAR</t>
  </si>
  <si>
    <t>ACETONA</t>
  </si>
  <si>
    <t>COLONIA PARA BEBE/NINHOS</t>
  </si>
  <si>
    <t>BASE PARA LA CARA</t>
  </si>
  <si>
    <t>BRILLO DE LABIO</t>
  </si>
  <si>
    <t>CERA PARA DEPILAR</t>
  </si>
  <si>
    <t>CREMA DE LIMPIEZA</t>
  </si>
  <si>
    <t>CREMA HUMECTANTE</t>
  </si>
  <si>
    <t>CREMA NUTRITIVA</t>
  </si>
  <si>
    <t>CREMA PARA LAS MANOS</t>
  </si>
  <si>
    <t>DELINEADOR DE LABIOS</t>
  </si>
  <si>
    <t>DESODORANTE CORPORAL</t>
  </si>
  <si>
    <t>DESODORANTE PEDICO (PRESENTACION CC / ML)</t>
  </si>
  <si>
    <t>DESODORANTE PERSONAL PARA AXILAS (PRESENTACION GR)</t>
  </si>
  <si>
    <t>DESODORANTE PERSONAL PARA AXILAS (PRESENTACION CC / ML)</t>
  </si>
  <si>
    <t>ESMALTE</t>
  </si>
  <si>
    <t>FIJADOR P/CABELLO GEL/SPRAY</t>
  </si>
  <si>
    <t>JUEGO DE MAQUILLAJE</t>
  </si>
  <si>
    <t>LAPIZ LABIAL</t>
  </si>
  <si>
    <t>LOCION PARA DESPUES DE AFEITARSE</t>
  </si>
  <si>
    <t>PERFUME PARA CABALLERO</t>
  </si>
  <si>
    <t>PERFUME PARA DAMA</t>
  </si>
  <si>
    <t>POLVO DE TOCADOR COMPACTO</t>
  </si>
  <si>
    <t>POLVO DE TOCADOR</t>
  </si>
  <si>
    <t>PROTECTOR SOLAR</t>
  </si>
  <si>
    <t>QUITA ESMALTE</t>
  </si>
  <si>
    <t>REPELENTE DE MOSQUITOS</t>
  </si>
  <si>
    <t>RIMMEL</t>
  </si>
  <si>
    <t>RUBOR</t>
  </si>
  <si>
    <t>SOMBRA PARA OJOS</t>
  </si>
  <si>
    <t>TALCO PARA ADULTOS</t>
  </si>
  <si>
    <t>TALCO PEDICO</t>
  </si>
  <si>
    <t>TALCO PARA BEBE/NINHOS</t>
  </si>
  <si>
    <t>TINTURA Y COLORACION PARA PELO</t>
  </si>
  <si>
    <t>LAPIZ DE OJO</t>
  </si>
  <si>
    <t>MASCARA PARA EL ROSTRO</t>
  </si>
  <si>
    <t>COLONIA PARA DAMAS</t>
  </si>
  <si>
    <t>COLONIA PARA HOMBRES</t>
  </si>
  <si>
    <t>CREMA HUMECTANTE PARA BEBE</t>
  </si>
  <si>
    <t>GEL REDUCTORA REFRESCANTE</t>
  </si>
  <si>
    <t>LOCION HUMECTANTE</t>
  </si>
  <si>
    <t>CREMA PARA EL ROSTRO</t>
  </si>
  <si>
    <t>CREMA EXFOLIANTE</t>
  </si>
  <si>
    <t>BASE PARA LAS UNHAS</t>
  </si>
  <si>
    <t>CREMA ANTIARRUGAS</t>
  </si>
  <si>
    <t>DESMAQUILLANTE PARA OJOS</t>
  </si>
  <si>
    <t>GEL PARA CONTORNO DE LOS OJOS</t>
  </si>
  <si>
    <t>CREMA HIDRATANTE</t>
  </si>
  <si>
    <t>CREMA REAFIRMANTE</t>
  </si>
  <si>
    <t>TALCO DESODORANTE PARA AXILAS</t>
  </si>
  <si>
    <t>SHAMPOO COLOR</t>
  </si>
  <si>
    <t>KIT DE DELINEADOR DE OJOS</t>
  </si>
  <si>
    <t>LOCION PARA DESPUES DEL SOL</t>
  </si>
  <si>
    <t>CREMA PARA LOS PIES</t>
  </si>
  <si>
    <t>DELINEADOR DE OJOS</t>
  </si>
  <si>
    <t>TOALLAS HUMEDAS</t>
  </si>
  <si>
    <t>TAMPON</t>
  </si>
  <si>
    <t>TOHALLA SANITARIA</t>
  </si>
  <si>
    <t>PROTECTOR DIARIO</t>
  </si>
  <si>
    <t>COTONETE</t>
  </si>
  <si>
    <t>TOALLAS DESMAQUILLANTES</t>
  </si>
  <si>
    <t>CASCO PROTECTOR (MOTO, BICICLETA)</t>
  </si>
  <si>
    <t>VASO</t>
  </si>
  <si>
    <t>COPA</t>
  </si>
  <si>
    <t>JARRA</t>
  </si>
  <si>
    <t>TAZA</t>
  </si>
  <si>
    <t>TAZON</t>
  </si>
  <si>
    <t>PLATO</t>
  </si>
  <si>
    <t>FUENTE</t>
  </si>
  <si>
    <t>KIT DE UTENSILIOS PARA EL HOGAR</t>
  </si>
  <si>
    <t>JUEGO DE PLATOS, PLATITOS Y TAZAS</t>
  </si>
  <si>
    <t>COMPOTERA</t>
  </si>
  <si>
    <t>FRUTERA</t>
  </si>
  <si>
    <t>PONCHERA</t>
  </si>
  <si>
    <t>BANDEJAS</t>
  </si>
  <si>
    <t>COLADOR DE FIDEOS</t>
  </si>
  <si>
    <t>RALLADOR</t>
  </si>
  <si>
    <t>PORTACUBIERTOS</t>
  </si>
  <si>
    <t>BOL</t>
  </si>
  <si>
    <t>TAPPER</t>
  </si>
  <si>
    <t>EXPRIMIDOR DE FRUTAS</t>
  </si>
  <si>
    <t>JUEGO DE JARRA/VASOS (PLASTICO)</t>
  </si>
  <si>
    <t>BASURERO</t>
  </si>
  <si>
    <t>CESTO PARA PAPELES</t>
  </si>
  <si>
    <t>CESTO PARA ROPAS</t>
  </si>
  <si>
    <t>PALANGANA (LATONA)</t>
  </si>
  <si>
    <t>BALDE</t>
  </si>
  <si>
    <t>CONSERVADORA</t>
  </si>
  <si>
    <t>KIT DE GUAMPA, BOMBILLA Y YERBA</t>
  </si>
  <si>
    <t>KIT D GUAMPA Y BOMBILLA</t>
  </si>
  <si>
    <t>KIT DE TERMO CON GUAMPA</t>
  </si>
  <si>
    <t>SERVILLETERO</t>
  </si>
  <si>
    <t>REGADERA</t>
  </si>
  <si>
    <t>MANGUERA</t>
  </si>
  <si>
    <t>BOLSA PARA ASPIRADORA</t>
  </si>
  <si>
    <t>BOLSA PARA BASURA</t>
  </si>
  <si>
    <t>VAJILLA DESCARTABLE (CARTON, ALUMINIO, PLASTICO, TERGOPOR)</t>
  </si>
  <si>
    <t>ADHESIVOS O PEGAMENTOS DE USO DOMESTICO</t>
  </si>
  <si>
    <t>CEPILLO PARA LAVAR ROPA</t>
  </si>
  <si>
    <t>PINZA PARA COLGAR ROPA</t>
  </si>
  <si>
    <t>ROCIADOR</t>
  </si>
  <si>
    <t>GOMA PARA PALO DE REPASAR</t>
  </si>
  <si>
    <t>BOLSITA PARA HIELO</t>
  </si>
  <si>
    <t>PORTA ESCOBA</t>
  </si>
  <si>
    <t>JUEGO DE AJEDREZ</t>
  </si>
  <si>
    <t>JUEGO DE LUDO</t>
  </si>
  <si>
    <t>JUEGOS DE MESA VARIADOS</t>
  </si>
  <si>
    <t>MUNHECAS / MUNHECOS</t>
  </si>
  <si>
    <t>MUNHECAS A PILA</t>
  </si>
  <si>
    <t>PISTOLAS DE JUGUETE</t>
  </si>
  <si>
    <t>RIFLES DE JUGUETE</t>
  </si>
  <si>
    <t>AMETRALLADORAS DE JUGUETE</t>
  </si>
  <si>
    <t>AUTITOS / COCHECITOS</t>
  </si>
  <si>
    <t>AUTITOS / COCHECITOS/OTROS A BATERIA</t>
  </si>
  <si>
    <t>AUTITOS  / COCHECITOS A CONTROL REMOTO</t>
  </si>
  <si>
    <t>TREN</t>
  </si>
  <si>
    <t>AVION/HELICOPTERO</t>
  </si>
  <si>
    <t>AVION A CONTROL REMOTO</t>
  </si>
  <si>
    <t>LANCHA A CONTROL REMOTO</t>
  </si>
  <si>
    <t>PISTAS PARA AUTOS</t>
  </si>
  <si>
    <t>PATINETA / SKATE</t>
  </si>
  <si>
    <t>PELOTA DE PLASTICO O DE GOMA</t>
  </si>
  <si>
    <t>SONAJERO</t>
  </si>
  <si>
    <t>SOMBRILLA</t>
  </si>
  <si>
    <t>CELULAR/TELEFONO/MICROFONO</t>
  </si>
  <si>
    <t>KIT DE JUGUETES</t>
  </si>
  <si>
    <t>ORGANO A PILAS / PIANO</t>
  </si>
  <si>
    <t>JUGUETE CONVERTIBLE</t>
  </si>
  <si>
    <t>RELOJ DE JUGUETE</t>
  </si>
  <si>
    <t>BLADE, BLADE</t>
  </si>
  <si>
    <t>CAMION</t>
  </si>
  <si>
    <t>ROBOT</t>
  </si>
  <si>
    <t>JUEGO DE LETRAS</t>
  </si>
  <si>
    <t>PLANCHA DE JUGUETE</t>
  </si>
  <si>
    <t>ESPADA</t>
  </si>
  <si>
    <t>PANDORGA</t>
  </si>
  <si>
    <t>BICICLETA DE JUGUETE(PLASTICO)</t>
  </si>
  <si>
    <t>MOTO</t>
  </si>
  <si>
    <t>CARTERITAS</t>
  </si>
  <si>
    <t>ANIMALES DE PLASTICOS</t>
  </si>
  <si>
    <t>CARRITO PARA MUNHECA</t>
  </si>
  <si>
    <t>PIZARRA MAGICA</t>
  </si>
  <si>
    <t>JUEGO DE DOMINO</t>
  </si>
  <si>
    <t>JUEGO DE PESCADITO</t>
  </si>
  <si>
    <t>GUITARRA DE JUGUETE</t>
  </si>
  <si>
    <t>YOYO</t>
  </si>
  <si>
    <t>JUEGO DE TE</t>
  </si>
  <si>
    <t>JUEGO DE DOCTORAS</t>
  </si>
  <si>
    <t>JUEGO DE VILLAR</t>
  </si>
  <si>
    <t>JUEGO DE COCINA</t>
  </si>
  <si>
    <t>CANHA DE PESCAR</t>
  </si>
  <si>
    <t>CASITAS PARA MUNHECAS</t>
  </si>
  <si>
    <t>JUEGO DIDACTICO MUSICAL</t>
  </si>
  <si>
    <t>JUGUETES A CUERDA</t>
  </si>
  <si>
    <t>RADIO DE PLASTICO</t>
  </si>
  <si>
    <t>JUGUETE INFLABLE</t>
  </si>
  <si>
    <t>SILLITAS DE PLASTICOS</t>
  </si>
  <si>
    <t>PELOTA DE FUTBOL</t>
  </si>
  <si>
    <t>PELOTA DE BALONCESTO</t>
  </si>
  <si>
    <t>PELOTA DE VOLEIBOL</t>
  </si>
  <si>
    <t>OTRAS PELOTAS</t>
  </si>
  <si>
    <t>RAQUETA DE TENIS</t>
  </si>
  <si>
    <t>PELOTA DE PING PONG</t>
  </si>
  <si>
    <t>LINHA PARA PESCAR</t>
  </si>
  <si>
    <t>PISCINA INFLABLE</t>
  </si>
  <si>
    <t>PISCINA ARMABLE</t>
  </si>
  <si>
    <t>COLCHON DE AIRE</t>
  </si>
  <si>
    <t>CASCO DE PROTECCION PARA DEPORTES</t>
  </si>
  <si>
    <t>GUANTES DE BOXEO</t>
  </si>
  <si>
    <t>GUANTES DE ARQUERO DE FUTBOL</t>
  </si>
  <si>
    <t>CANILLERA</t>
  </si>
  <si>
    <t>PILETA ARMABLE</t>
  </si>
  <si>
    <t>SALVAVIDAS</t>
  </si>
  <si>
    <t>JUEGO COMPLETO DE PING PONG</t>
  </si>
  <si>
    <t>FLORES ARTIFICIALES</t>
  </si>
  <si>
    <t>PLANTAS ARTIFICIALES</t>
  </si>
  <si>
    <t>ADORNOS PARA JARDIN</t>
  </si>
  <si>
    <t>JUGUETES PARA MASCOTAS</t>
  </si>
  <si>
    <t>CEPILLO DE DIENTES</t>
  </si>
  <si>
    <t>CEPILLO DE PELO</t>
  </si>
  <si>
    <t>MAQUINA DE AFEITAR DESECHABLE</t>
  </si>
  <si>
    <t>MAQUINA DE AFEITAR NO DESECHABLE</t>
  </si>
  <si>
    <t>PEINE</t>
  </si>
  <si>
    <t>PINZA / GOMA PARA CABELLO/AGOGO</t>
  </si>
  <si>
    <t>RELOJ DE PARED</t>
  </si>
  <si>
    <t>BOLSA</t>
  </si>
  <si>
    <t>ANDADOR</t>
  </si>
  <si>
    <t>ASIENTOS PARA EL COCHE</t>
  </si>
  <si>
    <t>BIBERON</t>
  </si>
  <si>
    <t>CHUPETE</t>
  </si>
  <si>
    <t>CORRALITO</t>
  </si>
  <si>
    <t>MORDILLO</t>
  </si>
  <si>
    <t>CUNA PORTATIL</t>
  </si>
  <si>
    <t>ANTEOJOS PARA SOL</t>
  </si>
  <si>
    <t>OLLA DE HIERRO</t>
  </si>
  <si>
    <t>MOLINO DE CARNE (HIERRO)</t>
  </si>
  <si>
    <t>HORNO A CARBON</t>
  </si>
  <si>
    <t>PARRIGAS</t>
  </si>
  <si>
    <t>BRASERO</t>
  </si>
  <si>
    <t>CARRETILLA</t>
  </si>
  <si>
    <t>AZADA</t>
  </si>
  <si>
    <t>PALA</t>
  </si>
  <si>
    <t>RASTRILLO</t>
  </si>
  <si>
    <t>MACHETE</t>
  </si>
  <si>
    <t>TIJERA P/PODAR</t>
  </si>
  <si>
    <t>PLOMADA</t>
  </si>
  <si>
    <t>REMACHADOR</t>
  </si>
  <si>
    <t>MAZO</t>
  </si>
  <si>
    <t>LLAVE INGLESA O FRANCESA</t>
  </si>
  <si>
    <t>CUCHARA DE ALBANHIL</t>
  </si>
  <si>
    <t>BALDE DE ALBANHIL</t>
  </si>
  <si>
    <t>CUCHILLA</t>
  </si>
  <si>
    <t>JUEGO DE LLAVES</t>
  </si>
  <si>
    <t>JUEGO DE HERRAMIENTAS</t>
  </si>
  <si>
    <t>HOJA PARA SIERRA DE MANO</t>
  </si>
  <si>
    <t>MECHA PARA TALADRO</t>
  </si>
  <si>
    <t>AFILADO DE MACHETE</t>
  </si>
  <si>
    <t>BICICLETAS PARA RECREACION</t>
  </si>
  <si>
    <t>TRICICLO</t>
  </si>
  <si>
    <t>MONOPATIN</t>
  </si>
  <si>
    <t>AUTO A PEDAL</t>
  </si>
  <si>
    <t>PESAS DE MANO (MANCUERNAS/ PESITAS)</t>
  </si>
  <si>
    <t>OTROS EQUIPOS PARA EL DESARROLLO MUSCULAR</t>
  </si>
  <si>
    <t>ANZUELO</t>
  </si>
  <si>
    <t>PORTAPLANTERAS PARA JARDIN</t>
  </si>
  <si>
    <t>JAULA</t>
  </si>
  <si>
    <t>CARRITO PARA BEBE</t>
  </si>
  <si>
    <t>CUBIERTOS DE DIARIO</t>
  </si>
  <si>
    <t>CUBIERTOS DE PLATA (PLATERIA)</t>
  </si>
  <si>
    <t>JUEGO DE CUBIERTOS</t>
  </si>
  <si>
    <t>CUCHARON</t>
  </si>
  <si>
    <t>ESPUMADERA</t>
  </si>
  <si>
    <t>TENEDOR LARGO</t>
  </si>
  <si>
    <t>ESPATULA</t>
  </si>
  <si>
    <t>JUEGO DE UTENSILIOS DE COCINA (MENAGE DE COCINA)</t>
  </si>
  <si>
    <t>CUCHILLO DE COCINA</t>
  </si>
  <si>
    <t>CACEROLA</t>
  </si>
  <si>
    <t>JUEGO DE CACEROLAS (BATERIA DE CACEROLAS)</t>
  </si>
  <si>
    <t>OLLAS</t>
  </si>
  <si>
    <t>OLLA A PRESION</t>
  </si>
  <si>
    <t>CAFETERA NO ELECTRICA</t>
  </si>
  <si>
    <t>PAVA</t>
  </si>
  <si>
    <t>ASADERA</t>
  </si>
  <si>
    <t>BANDEJA</t>
  </si>
  <si>
    <t>ENSALADERA</t>
  </si>
  <si>
    <t>VIANDERA</t>
  </si>
  <si>
    <t>COLADOR</t>
  </si>
  <si>
    <t>SARTEN O PAILA</t>
  </si>
  <si>
    <t>BALANZA DE COCINA</t>
  </si>
  <si>
    <t>ABRIDOR / SACACORCHOS</t>
  </si>
  <si>
    <t>TORTERA(MOLDE P/ TORTA, BUDIN)</t>
  </si>
  <si>
    <t>PINZA PARA FREIR</t>
  </si>
  <si>
    <t>AZUCARERA</t>
  </si>
  <si>
    <t>CUCHILLO PARA PELAR PAPA</t>
  </si>
  <si>
    <t>JUEGO DE CAFETERAS</t>
  </si>
  <si>
    <t>PANERA</t>
  </si>
  <si>
    <t>BOMBILLA</t>
  </si>
  <si>
    <t>BOMBILLA DE PLATA</t>
  </si>
  <si>
    <t>TERMO PARA AGUA FRIA</t>
  </si>
  <si>
    <t>TERMO PARA AGUA CALIENTE</t>
  </si>
  <si>
    <t>REPUESTO PARA TERMO AGUA CALIENTE</t>
  </si>
  <si>
    <t>SALERO</t>
  </si>
  <si>
    <t>GUADANHAS (FOISA)</t>
  </si>
  <si>
    <t>ESCALERA</t>
  </si>
  <si>
    <t>RESISTENCIA PARA DUCHA</t>
  </si>
  <si>
    <t>PALITA PARA  BASURA</t>
  </si>
  <si>
    <t>VIRULANA</t>
  </si>
  <si>
    <t>ALAMBRILLO DE COBRE O BRONCE</t>
  </si>
  <si>
    <t>PILAS CHICAS ( AA )</t>
  </si>
  <si>
    <t>ENCENDEDOR</t>
  </si>
  <si>
    <t>PILAS PARA RELOJ / AGENDAS, ETC.</t>
  </si>
  <si>
    <t>INFLADOR DE BICICLETA</t>
  </si>
  <si>
    <t>HOJA DE AFEITAR</t>
  </si>
  <si>
    <t>PINZA PARA CEJAS</t>
  </si>
  <si>
    <t>HEBILLA PARA CABELLO</t>
  </si>
  <si>
    <t>CORTA UNHAS</t>
  </si>
  <si>
    <t>PISTOLA</t>
  </si>
  <si>
    <t>RIFLE</t>
  </si>
  <si>
    <t>ESCOPETA</t>
  </si>
  <si>
    <t>RIFLE  A AIRE COMPRIMIDO</t>
  </si>
  <si>
    <t>CARTUCHO P/ESCOPETA</t>
  </si>
  <si>
    <t>BALAS P/ REVOLVER</t>
  </si>
  <si>
    <t>ANILLO DE ORO</t>
  </si>
  <si>
    <t>ANILLO DE PLATA</t>
  </si>
  <si>
    <t>ARO DE ORO</t>
  </si>
  <si>
    <t>ARO DE PLATA</t>
  </si>
  <si>
    <t>BISUTERIA</t>
  </si>
  <si>
    <t>CADENA / CADENILLA / GARGANTILLA DE PLATA</t>
  </si>
  <si>
    <t>GEMELOS DE ORO</t>
  </si>
  <si>
    <t>MEDALLA / DIJE DE PLATA</t>
  </si>
  <si>
    <t>METALES PRECIOSOS (ORO, PLATA, PLATINO, ETC.)</t>
  </si>
  <si>
    <t>PULSERA / TOBILLERA DE ORO</t>
  </si>
  <si>
    <t>PULSERA / TOBILLERA DE PLATA</t>
  </si>
  <si>
    <t>RELOJ DE PULSERA P/ CABALLERO</t>
  </si>
  <si>
    <t>RELOJ DE PULSERA P/ DAMA</t>
  </si>
  <si>
    <t>JUEGO DE AROS Y ANILLOS DE PLATA/PULSERA</t>
  </si>
  <si>
    <t>CONJUNTO DE DIJE Y ARO</t>
  </si>
  <si>
    <t>JOYAS EN GENERAL</t>
  </si>
  <si>
    <t>SIERRA DE MANO</t>
  </si>
  <si>
    <t>MARTILLO</t>
  </si>
  <si>
    <t>DESTORNILLADOR</t>
  </si>
  <si>
    <t>LLAVE DE TUERCA O DE BOCA</t>
  </si>
  <si>
    <t>PINZA</t>
  </si>
  <si>
    <t>TENAZA</t>
  </si>
  <si>
    <t>TALADRO</t>
  </si>
  <si>
    <t>PATA DE CABRA</t>
  </si>
  <si>
    <t>PUNZON</t>
  </si>
  <si>
    <t>CINTA METRICA</t>
  </si>
  <si>
    <t>METRO</t>
  </si>
  <si>
    <t>KIT DE DESTORNILLADORES</t>
  </si>
  <si>
    <t>BUSCA POLO</t>
  </si>
  <si>
    <t>NIVEL DE MANO</t>
  </si>
  <si>
    <t>HERRAMIENTAS VARIAS</t>
  </si>
  <si>
    <t>CAJA PARA HERRAMIENTAS</t>
  </si>
  <si>
    <t>GANCHO</t>
  </si>
  <si>
    <t>TASA DE EMBARQUE</t>
  </si>
  <si>
    <t>COMPUTADORAS PERSONALES</t>
  </si>
  <si>
    <t>NOTEBOOK</t>
  </si>
  <si>
    <t>MONITORES</t>
  </si>
  <si>
    <t>TECLADO</t>
  </si>
  <si>
    <t>MEMORIA</t>
  </si>
  <si>
    <t>PLACA MADRE</t>
  </si>
  <si>
    <t>IMPRESORA MATRICIAL</t>
  </si>
  <si>
    <t>IMPRESORA A CHORRO DE TINTA</t>
  </si>
  <si>
    <t>RATON O MOUSE</t>
  </si>
  <si>
    <t>SCANNER</t>
  </si>
  <si>
    <t>LECTOR DE DVD</t>
  </si>
  <si>
    <t>PROGRAMAS</t>
  </si>
  <si>
    <t>ACCESORIOS DIVERSOS P/ COMPUTADORA</t>
  </si>
  <si>
    <t>CALCULADORAS</t>
  </si>
  <si>
    <t>FAX</t>
  </si>
  <si>
    <t>MODEM</t>
  </si>
  <si>
    <t>DISQUETERAS</t>
  </si>
  <si>
    <t>RECARGA DE TINTA</t>
  </si>
  <si>
    <t>CARTUCHO DE TINTA</t>
  </si>
  <si>
    <t>CD VIRGEN</t>
  </si>
  <si>
    <t>CD-ROM-LIBROS</t>
  </si>
  <si>
    <t>REPARACION Y MANTENIMIENTO DE  COMPUTADORAS</t>
  </si>
  <si>
    <t>BATERIA</t>
  </si>
  <si>
    <t>CD CON VIDEO JUEGOS</t>
  </si>
  <si>
    <t>COMPUTADORA DIDACTICA</t>
  </si>
  <si>
    <t>ESCUADRA</t>
  </si>
  <si>
    <t>PRESILLADORA</t>
  </si>
  <si>
    <t>HELADERA ELECTRICA</t>
  </si>
  <si>
    <t>CONGELADOR (FREEZER)</t>
  </si>
  <si>
    <t>COCINA A GAS CON HORNO</t>
  </si>
  <si>
    <t>HORNO ELECTRICO</t>
  </si>
  <si>
    <t>HORNO MICROONDA</t>
  </si>
  <si>
    <t>PARRILLAS (MOVILES)</t>
  </si>
  <si>
    <t>LAVARROPAS AUTOMATICA</t>
  </si>
  <si>
    <t>LAVARROPAS COMUN</t>
  </si>
  <si>
    <t>ACONDICIONADOR DE AIRE (SPLIT)</t>
  </si>
  <si>
    <t>ESTUFAS</t>
  </si>
  <si>
    <t>TERMOCALEFON</t>
  </si>
  <si>
    <t>VENTILADOR DE TECHO</t>
  </si>
  <si>
    <t>HIDROLAVADORA</t>
  </si>
  <si>
    <t>LICUADORAS</t>
  </si>
  <si>
    <t>CALENTADOR ELECTRICO</t>
  </si>
  <si>
    <t>VASO  PARA LICUADORA</t>
  </si>
  <si>
    <t>REPARACION DE HELADERA</t>
  </si>
  <si>
    <t>REPARACION DE LAVARROPA</t>
  </si>
  <si>
    <t>INSTALACION DE ELECTRODOMESTICOS</t>
  </si>
  <si>
    <t>HERVIDORA / LECHERA</t>
  </si>
  <si>
    <t>TALADRO ELECTRICO</t>
  </si>
  <si>
    <t>SIERRA ELECTRICA</t>
  </si>
  <si>
    <t>PULIDORA ELECTRICA</t>
  </si>
  <si>
    <t>BORDEADORA</t>
  </si>
  <si>
    <t>DESMALEZADORA</t>
  </si>
  <si>
    <t>MAQUINA DE CORTAR CESPED (PASTO) ELECTRICA</t>
  </si>
  <si>
    <t>BOMBA DE AGUA ELECTRICA</t>
  </si>
  <si>
    <t>MOTOSIERRA</t>
  </si>
  <si>
    <t>MAQUINA PARA CORTAR AZULEJOS</t>
  </si>
  <si>
    <t>REPARACION DE MAQUINAS DE CORTAR CESPED (PASTO) ELECTRICAS</t>
  </si>
  <si>
    <t>CEPILLADORA</t>
  </si>
  <si>
    <t>SERRUCHO</t>
  </si>
  <si>
    <t>LIMA</t>
  </si>
  <si>
    <t>SOLDADOR</t>
  </si>
  <si>
    <t>AMOLADORA</t>
  </si>
  <si>
    <t>ESMERIL</t>
  </si>
  <si>
    <t>PLANCHA PARA EL PELO</t>
  </si>
  <si>
    <t>COMPRA DE EQUIPO TELEFONICO LINEA FIJA</t>
  </si>
  <si>
    <t>COMPRA DE EQUIPO TELEFONICO MOVIL (CELULAR)</t>
  </si>
  <si>
    <t>CARCAZA PARA CELULAR</t>
  </si>
  <si>
    <t>BATERIA PARA CELULAR</t>
  </si>
  <si>
    <t>CARGADOR PARA CELULAR</t>
  </si>
  <si>
    <t>AUDIFONOS PARA CELULAR (MANOS LIBRES)</t>
  </si>
  <si>
    <t>CHIP PARA CELULAR / ACTIVACION</t>
  </si>
  <si>
    <t>ESTUCHE PARA CELULAR</t>
  </si>
  <si>
    <t>CINTA PARA COLGAR CELULAR DE CUALQUIER TIPO</t>
  </si>
  <si>
    <t>REPARACION DE TELEFONOS CELULARES</t>
  </si>
  <si>
    <t>ABONO DE TELEFONO LINEA FIJA</t>
  </si>
  <si>
    <t>ABONO DE TELEFONIA MOVIL (CELULARES)</t>
  </si>
  <si>
    <t>TARJETAS PARA CELULARES</t>
  </si>
  <si>
    <t>TARJETAS PARA INTERNET</t>
  </si>
  <si>
    <t>RECARGA DE CELULARES</t>
  </si>
  <si>
    <t>SUSCRIPCION A INTERNET CON ANTENA</t>
  </si>
  <si>
    <t>TELEFONO PUBLICO URBANO</t>
  </si>
  <si>
    <t>TELEFONO PUBLICO INTERURBANO</t>
  </si>
  <si>
    <t>LLAMADAS INTERURBANAS EN  CABINAS  O LOCUTORIOS</t>
  </si>
  <si>
    <t>LLAMADAS INTERNACIONALES EN  CABINAS  O LOCUTORIOS</t>
  </si>
  <si>
    <t>SERVICIO DE INTERNET EN CABINAS O LOCUTORIOS</t>
  </si>
  <si>
    <t>SERVICIO DE FAX EN CABINAS O LOCUTORIOS</t>
  </si>
  <si>
    <t>TARJETAS PARA TELEFONO PUBLICO</t>
  </si>
  <si>
    <t>CUOTA POR USO DE INTERNET FIJO</t>
  </si>
  <si>
    <t>CUOTA POR USO DE INTERNET MOVIL</t>
  </si>
  <si>
    <t>RADIO GRABADORA</t>
  </si>
  <si>
    <t>EQUIPO DE SONIDO</t>
  </si>
  <si>
    <t>TELEVISOR A COLOR CON CONTROL</t>
  </si>
  <si>
    <t>ANTENA COMUN P/TV</t>
  </si>
  <si>
    <t>ANTENA PARABOLICA</t>
  </si>
  <si>
    <t>REPRODUCTOR DE VCD/DVD</t>
  </si>
  <si>
    <t>CONTROL PARA TV</t>
  </si>
  <si>
    <t>MEMORIAS PARA CAMARA</t>
  </si>
  <si>
    <t>REPARACION DE TV</t>
  </si>
  <si>
    <t>PLAY STATION</t>
  </si>
  <si>
    <t>NINTENDO</t>
  </si>
  <si>
    <t>OTROS JUEGOS ELECTRONICOS</t>
  </si>
  <si>
    <t>AUTOMOVIL</t>
  </si>
  <si>
    <t>CAMIONETA TIPO FAMILIAR</t>
  </si>
  <si>
    <t>MOTO DE TODO TIPO</t>
  </si>
  <si>
    <t>BICICLETAS</t>
  </si>
  <si>
    <t>CUBIERTA</t>
  </si>
  <si>
    <t>LLANTA</t>
  </si>
  <si>
    <t>CAMARA</t>
  </si>
  <si>
    <t>BUJIA</t>
  </si>
  <si>
    <t>AMORTIGUADOR</t>
  </si>
  <si>
    <t>FILTRO DE ACEITE</t>
  </si>
  <si>
    <t>FILTRO DE COMBUSTIBLE</t>
  </si>
  <si>
    <t>FILTRO DE AIRE</t>
  </si>
  <si>
    <t>FOCO</t>
  </si>
  <si>
    <t>FARO</t>
  </si>
  <si>
    <t>PASTILLAS DE FRENO</t>
  </si>
  <si>
    <t>FIBRA DE FRENO</t>
  </si>
  <si>
    <t>DISCO DE EMBRAGUE</t>
  </si>
  <si>
    <t>CORREA</t>
  </si>
  <si>
    <t>HOMOCINETICA</t>
  </si>
  <si>
    <t>MUNHEQUINES</t>
  </si>
  <si>
    <t>CREMALLERA</t>
  </si>
  <si>
    <t>AUTORRADIO CON CD</t>
  </si>
  <si>
    <t>POLARIZADO</t>
  </si>
  <si>
    <t>ACONDICIONADOR DE AIRE PARA VEHICULO</t>
  </si>
  <si>
    <t>ESPEJO RETROVISOR</t>
  </si>
  <si>
    <t>JUEGO DE ARO</t>
  </si>
  <si>
    <t>BOBINA</t>
  </si>
  <si>
    <t>PIEZAS PARA EL MOTOR DE ARRANQUE</t>
  </si>
  <si>
    <t>TREN DELANTERO (piezas completa)</t>
  </si>
  <si>
    <t>REPUESTOS VARIOS</t>
  </si>
  <si>
    <t>CABO DE ACELERADOR</t>
  </si>
  <si>
    <t>CRUCETA</t>
  </si>
  <si>
    <t>RULEMAN</t>
  </si>
  <si>
    <t>JUNTAS DE CUALQUIER TIPO</t>
  </si>
  <si>
    <t>BUJE PALANCA DE CAMBIO</t>
  </si>
  <si>
    <t>CADENA PARA MOTO</t>
  </si>
  <si>
    <t>MASA DE RUEDA</t>
  </si>
  <si>
    <t>CABO DE EMBRAGUE</t>
  </si>
  <si>
    <t>FIBRA DE EMBRAGUE</t>
  </si>
  <si>
    <t>GUARDA BARRO</t>
  </si>
  <si>
    <t>FORRO PARA ASIENTOS</t>
  </si>
  <si>
    <t>SENHALERO</t>
  </si>
  <si>
    <t>CILINDRO PARA FRENO</t>
  </si>
  <si>
    <t>ALTERNADOR</t>
  </si>
  <si>
    <t>CAJA MUSICAL</t>
  </si>
  <si>
    <t>GATO HIDRAULICO</t>
  </si>
  <si>
    <t>BUJE DE SUSPENSION</t>
  </si>
  <si>
    <t>TENSOR DE CORREA</t>
  </si>
  <si>
    <t>TAPA FRENTE MOTOR</t>
  </si>
  <si>
    <t>CARBURADOR</t>
  </si>
  <si>
    <t>CAMBIO DE ACEITE MOTOR</t>
  </si>
  <si>
    <t>LAVADO</t>
  </si>
  <si>
    <t>CAMBIO DE DISCO DE EMBRAGUE</t>
  </si>
  <si>
    <t>CAMBIO FILTRO DE AIRE</t>
  </si>
  <si>
    <t>REPARACION DE DIFERENCIAL</t>
  </si>
  <si>
    <t>REPARACION DE CAJA</t>
  </si>
  <si>
    <t>REPARACION DE MOTOR</t>
  </si>
  <si>
    <t>REPARACION DEL SISTEMA ELECTRICO</t>
  </si>
  <si>
    <t>MANTENIMIENTO GENERAL</t>
  </si>
  <si>
    <t>CHAPERIA</t>
  </si>
  <si>
    <t>CHAPERIA Y PINTURA</t>
  </si>
  <si>
    <t>CERA LUSTRADORA</t>
  </si>
  <si>
    <t>MANTENIMIENTO Y REPARACION DE BICICLETA</t>
  </si>
  <si>
    <t>GOMERIA</t>
  </si>
  <si>
    <t>MANO DE OBRA MANTENIMIENTO</t>
  </si>
  <si>
    <t>MANO DE OBRA REPARACION</t>
  </si>
  <si>
    <t>CAMBIO DE ARO</t>
  </si>
  <si>
    <t>REPARACION Y LIMPIEZA DE CARBURADOR</t>
  </si>
  <si>
    <t>REPARACION DE CANHO DE ESCAPE</t>
  </si>
  <si>
    <t>REPARACION DE MOTO(MOTOR)</t>
  </si>
  <si>
    <t>RECTIFICACION</t>
  </si>
  <si>
    <t>CAMBIO DE CORONA</t>
  </si>
  <si>
    <t>CAMBIO DE PINHON</t>
  </si>
  <si>
    <t>REPARACION Y MANTENIMIENTO DE AIRE ACONDICIONADO</t>
  </si>
  <si>
    <t>REPARACION DE LA CADENA DE MOTO</t>
  </si>
  <si>
    <t>GASTOS EN REPUESTOS MAS MANO DE OBRA</t>
  </si>
  <si>
    <t>GASTOS EN VEHICULO (COMBUSTIBLE, GOMERIA, MANTENIMIENTO)</t>
  </si>
  <si>
    <t>SOFA</t>
  </si>
  <si>
    <t>SILLON PARA SALA / LIVING</t>
  </si>
  <si>
    <t>SILLA</t>
  </si>
  <si>
    <t>BANQUETA</t>
  </si>
  <si>
    <t>MESITA DE CENTRO</t>
  </si>
  <si>
    <t>MESITA PARA VELADOR</t>
  </si>
  <si>
    <t>MUEBLE DE BAR</t>
  </si>
  <si>
    <t>MODULAR P/ EQUIPO DE SONIDO O TV</t>
  </si>
  <si>
    <t>ESTANTE</t>
  </si>
  <si>
    <t>MODULAR</t>
  </si>
  <si>
    <t>MUEBLE DE MIMBRE</t>
  </si>
  <si>
    <t>MESA DE SALA</t>
  </si>
  <si>
    <t>JUEGO DE SILLON DE METAL CON CABLE</t>
  </si>
  <si>
    <t>JUEGO DE COMEDOR</t>
  </si>
  <si>
    <t>MESA</t>
  </si>
  <si>
    <t>CRISTALERO</t>
  </si>
  <si>
    <t>APARADOR</t>
  </si>
  <si>
    <t>SILLON PARA COMEDOR</t>
  </si>
  <si>
    <t>MESA CON SILLA</t>
  </si>
  <si>
    <t>CAMA DE 1 PLAZA Y MEDIA</t>
  </si>
  <si>
    <t>CAMA TIPO SOMIER</t>
  </si>
  <si>
    <t>ROPERO DE 1 CUERPO</t>
  </si>
  <si>
    <t>PLACAR</t>
  </si>
  <si>
    <t>ARMARIO</t>
  </si>
  <si>
    <t>COMODA</t>
  </si>
  <si>
    <t>MUEBLE DE TOCADOR</t>
  </si>
  <si>
    <t>CABECERA PARA CAMA</t>
  </si>
  <si>
    <t>FIAMBRERA</t>
  </si>
  <si>
    <t>MESA PARA PLANCHAR</t>
  </si>
  <si>
    <t>ESTANTE PARA COCINA</t>
  </si>
  <si>
    <t>MESA CON SILLAS</t>
  </si>
  <si>
    <t>ESCRITORIO</t>
  </si>
  <si>
    <t>ESTANTE O LIBRERO</t>
  </si>
  <si>
    <t>MUEBLES PARA EQUIPOS INFORMATICOS</t>
  </si>
  <si>
    <t>SILLA DE PLASTICO/MADERA</t>
  </si>
  <si>
    <t>SILLA PLEGABLE</t>
  </si>
  <si>
    <t>CALESITAS</t>
  </si>
  <si>
    <t>SILLON DE MADERA</t>
  </si>
  <si>
    <t>SILLON DE METAL CON CABLE</t>
  </si>
  <si>
    <t>CUNA</t>
  </si>
  <si>
    <t>VALIJERA</t>
  </si>
  <si>
    <t>SILLON PARA NINHOS Y BEBES</t>
  </si>
  <si>
    <t>SILLA ALTA</t>
  </si>
  <si>
    <t>CAMBIADOR</t>
  </si>
  <si>
    <t>MUEBLES ZAPATERO</t>
  </si>
  <si>
    <t>JUEGO DE DORMITORIO</t>
  </si>
  <si>
    <t>VELADOR DE MESA</t>
  </si>
  <si>
    <t>LAMPARAS ESTANDAR</t>
  </si>
  <si>
    <t>GUIRNALDA DE LUCES</t>
  </si>
  <si>
    <t>CUADROS</t>
  </si>
  <si>
    <t>ESCULTURAS</t>
  </si>
  <si>
    <t>ESQUINERO</t>
  </si>
  <si>
    <t>ACCESORIO PARA CAMA</t>
  </si>
  <si>
    <t>ALFOMBRAS SUELTAS</t>
  </si>
  <si>
    <t>REPARACION DE MESA</t>
  </si>
  <si>
    <t>REPARACION DE SOFA</t>
  </si>
  <si>
    <t>LUSTRE DE MUEBLE</t>
  </si>
  <si>
    <t>REPARACION DE TAPIZADO</t>
  </si>
  <si>
    <t>REPARACION DE ROPERO/PLACAR/ESTANTE</t>
  </si>
  <si>
    <t>REPARACION DE SILLON</t>
  </si>
  <si>
    <t>COLCHON DE ALGODON</t>
  </si>
  <si>
    <t>COLCHON PULLMAN</t>
  </si>
  <si>
    <t>COLCHON DE ESPUMA</t>
  </si>
  <si>
    <t>CONSUMO DE ENERGIA ELECTRICA</t>
  </si>
  <si>
    <t>SERVICIO DE ALBANHIL</t>
  </si>
  <si>
    <t>SERVICIO DE PINTOR</t>
  </si>
  <si>
    <t>SERVICIO DE ELECTRICISTA</t>
  </si>
  <si>
    <t>SERVICIO DE HERRERO</t>
  </si>
  <si>
    <t>ARENA</t>
  </si>
  <si>
    <t>LADRILLOS</t>
  </si>
  <si>
    <t>TEJAS</t>
  </si>
  <si>
    <t>TEJUELONES</t>
  </si>
  <si>
    <t>MADERAMEN</t>
  </si>
  <si>
    <t>PUERTAS</t>
  </si>
  <si>
    <t>VENTANAS</t>
  </si>
  <si>
    <t>VARILLAS DE HIERRO</t>
  </si>
  <si>
    <t>PIEDRA BRUTA</t>
  </si>
  <si>
    <t>JUEGO DE SANITARIOS</t>
  </si>
  <si>
    <t>INODORO (WATER)</t>
  </si>
  <si>
    <t>CISTERNA</t>
  </si>
  <si>
    <t>AZULEJO</t>
  </si>
  <si>
    <t>CEMENTO PARA AZULEJO</t>
  </si>
  <si>
    <t>PILETA PARA COCINA Y LAVADERO</t>
  </si>
  <si>
    <t>PIEDRA PARA REVESTIMIENTO</t>
  </si>
  <si>
    <t>PIEDRA TRITURADA</t>
  </si>
  <si>
    <t>CONEXION TV CABLE Y AIRE</t>
  </si>
  <si>
    <t>TASA DE LIMPIEZA Y BARRIDO Y RECOLECCION DE BASURA PAGADOS</t>
  </si>
  <si>
    <t>OTROS IMPUESTOS Y TASAS</t>
  </si>
  <si>
    <t>SEGURO DE LA CASA</t>
  </si>
  <si>
    <t>SERVICIO DE PLOMERO</t>
  </si>
  <si>
    <t>SERVICIO DE CARPINTERO</t>
  </si>
  <si>
    <t>CONSTRUCCION PARCIAL</t>
  </si>
  <si>
    <t>SERVICIO DE MESADA DE MARMOL</t>
  </si>
  <si>
    <t>SERVICIOS VARIOS INCLUYENDO MATERIALES</t>
  </si>
  <si>
    <t>SERVICIO DE VIDRIERO</t>
  </si>
  <si>
    <t>DESAGUE</t>
  </si>
  <si>
    <t>SERVICIO DE CERRAJERO</t>
  </si>
  <si>
    <t>SERVICIOS VARIOS</t>
  </si>
  <si>
    <t>CAL</t>
  </si>
  <si>
    <t>CEMENTO</t>
  </si>
  <si>
    <t>PISOS</t>
  </si>
  <si>
    <t>ZOCALOS</t>
  </si>
  <si>
    <t>MARCOS</t>
  </si>
  <si>
    <t>VIDRIOS</t>
  </si>
  <si>
    <t>POSTE DE CEMENTO</t>
  </si>
  <si>
    <t>TANQUE PARA AGUA</t>
  </si>
  <si>
    <t>CHAPA ETERNIT</t>
  </si>
  <si>
    <t>YESO</t>
  </si>
  <si>
    <t>POSTE DE KARANDAY</t>
  </si>
  <si>
    <t>OXIDO</t>
  </si>
  <si>
    <t>TERCIADAS</t>
  </si>
  <si>
    <t>ALAMBRES</t>
  </si>
  <si>
    <t>ACCESORIOS PARA SANITARIO</t>
  </si>
  <si>
    <t>HULE NEGRO</t>
  </si>
  <si>
    <t>CHAPA DE ZINC</t>
  </si>
  <si>
    <t>CANHOS DE PLASTICO</t>
  </si>
  <si>
    <t>REJAS</t>
  </si>
  <si>
    <t>MATERIALES VARIOS</t>
  </si>
  <si>
    <t>CONEXION DE ELECTRICIDAD</t>
  </si>
  <si>
    <t>CONEXION DE AGUA</t>
  </si>
  <si>
    <t>CONEXION TV SATELITAL</t>
  </si>
  <si>
    <t>EMPEDRADO</t>
  </si>
  <si>
    <t>CAMBIO DE MEDIDOR DE ANDE</t>
  </si>
  <si>
    <t>CAMBIO DE DOMICILIO DE LINEA TELEFONICA</t>
  </si>
  <si>
    <t>FOCO INCANDESCENTE</t>
  </si>
  <si>
    <t>FOCO DE BAJO CONSUMO</t>
  </si>
  <si>
    <t>FLUORESCENTE</t>
  </si>
  <si>
    <t>REACTANCIA</t>
  </si>
  <si>
    <t>ARRANCADOR</t>
  </si>
  <si>
    <t>CABLE PARA ELECTRICIDAD</t>
  </si>
  <si>
    <t>CABLE PARA TELEFONO</t>
  </si>
  <si>
    <t>ENCHUFE</t>
  </si>
  <si>
    <t>ENCHUFE TRIPLE</t>
  </si>
  <si>
    <t>INTERRUPTOR</t>
  </si>
  <si>
    <t>PROLONGADOR</t>
  </si>
  <si>
    <t>DISYUNTOR TERMOMAGNETICO</t>
  </si>
  <si>
    <t>DISYUNTOR DIFERENCIAL</t>
  </si>
  <si>
    <t>PORTALAMPARA</t>
  </si>
  <si>
    <t>ZOCALO PARA FLUORESCENTE</t>
  </si>
  <si>
    <t>CINTA AISLADORA</t>
  </si>
  <si>
    <t>KIT DE MATERIALES ELECTRICOS</t>
  </si>
  <si>
    <t>CANHO GALVANIZADO</t>
  </si>
  <si>
    <t>TOMA  CORRIENTE</t>
  </si>
  <si>
    <t>CANHO CORRUGADO</t>
  </si>
  <si>
    <t>CAPACITADOR PARA VENTILADOR</t>
  </si>
  <si>
    <t>CANILLA</t>
  </si>
  <si>
    <t>LLAVE DE PASO</t>
  </si>
  <si>
    <t>DUCHA ELECTRICA</t>
  </si>
  <si>
    <t>CODO</t>
  </si>
  <si>
    <t>UNION</t>
  </si>
  <si>
    <t>SELLADOR PARA CANHOS</t>
  </si>
  <si>
    <t>CINTA TEFLON</t>
  </si>
  <si>
    <t>REJILLA PARA DESAGUE</t>
  </si>
  <si>
    <t>CLAVO</t>
  </si>
  <si>
    <t>TORNILLO</t>
  </si>
  <si>
    <t>TARUGO</t>
  </si>
  <si>
    <t>CERRADURA</t>
  </si>
  <si>
    <t>TEJIDO METALICO</t>
  </si>
  <si>
    <t>ENDUIDO</t>
  </si>
  <si>
    <t>RODILLO</t>
  </si>
  <si>
    <t>PINCEL</t>
  </si>
  <si>
    <t>TINNER</t>
  </si>
  <si>
    <t>BROCHA</t>
  </si>
  <si>
    <t>LIJA</t>
  </si>
  <si>
    <t>SODA CAUSTICA</t>
  </si>
  <si>
    <t>LADRILLOS (RASTI)</t>
  </si>
  <si>
    <t>ALQUILER DE AUTO</t>
  </si>
  <si>
    <t>OMNIBUS Y MICROS - URBANO (TRANSPORTE PUBLICO)</t>
  </si>
  <si>
    <t>OMNIBUS Y MICROS - INTERURBANO</t>
  </si>
  <si>
    <t>OMNIBUS Y MICROS - INTERNACIONAL</t>
  </si>
  <si>
    <t>TAXI (DE USO FRECUENTE - REGISTRO DIARIO)</t>
  </si>
  <si>
    <t>MOTO TAXI</t>
  </si>
  <si>
    <t>OMNIBUS Y MICROS - PASAJE ESTUDIANTIL</t>
  </si>
  <si>
    <t>TAXI (USO ESPORADICO - REGISTRO MENSUAL/ANUAL)</t>
  </si>
  <si>
    <t>PASAJE DE AVION</t>
  </si>
  <si>
    <t>BOTE</t>
  </si>
  <si>
    <t>LANCHA</t>
  </si>
  <si>
    <t>TRANSPORTE ESCOLAR</t>
  </si>
  <si>
    <t>FLETE</t>
  </si>
  <si>
    <t>PASAJE</t>
  </si>
  <si>
    <t>COSTO DE ENCOMIENDA</t>
  </si>
  <si>
    <t>INSTITUTO DE PREVISION SOCIAL</t>
  </si>
  <si>
    <t>SEGURO PRIVADO INDIVIDUAL</t>
  </si>
  <si>
    <t>SEGURO PRIVADO LABORAL</t>
  </si>
  <si>
    <t>SEGURO PRIVADO FAMILIAR</t>
  </si>
  <si>
    <t>SANIDAD MILITAR</t>
  </si>
  <si>
    <t>SANIDAD POLICIAL</t>
  </si>
  <si>
    <t>OTRO</t>
  </si>
  <si>
    <t>SEGURO DE VEHICULO DEL HOGAR</t>
  </si>
  <si>
    <t>CARGOS POR SERVICIO DE SEGURO DE VIDA</t>
  </si>
  <si>
    <t>SEGURO DE PRESTACION EN CASO DE FALLECIMIENTO</t>
  </si>
  <si>
    <t>COSTO POR GIROS DE DINERO</t>
  </si>
  <si>
    <t>SERVICIOS DE FOTOGRAFOS</t>
  </si>
  <si>
    <t>SERVICIOS DE FILMACION</t>
  </si>
  <si>
    <t>SERVICIOS DE FOTOGRAFOS Y FILMACION</t>
  </si>
  <si>
    <t>LAVADO POR KILO</t>
  </si>
  <si>
    <t>TENHIDO DE ROPAS</t>
  </si>
  <si>
    <t>MODISTA</t>
  </si>
  <si>
    <t>SASTRE</t>
  </si>
  <si>
    <t>COMPOSTURA</t>
  </si>
  <si>
    <t>REPARACION EN GENERAL</t>
  </si>
  <si>
    <t>ALQUILER DE TRAJE</t>
  </si>
  <si>
    <t>ALQUILER DE VESTIDO PARA FIESTA</t>
  </si>
  <si>
    <t>ALQUILER DE VESTIDO PARA NOVIA (CASAMIENTO)</t>
  </si>
  <si>
    <t>CONSUMO DE AGUA CORRIENTE</t>
  </si>
  <si>
    <t>COCINERO</t>
  </si>
  <si>
    <t>MUCAMA</t>
  </si>
  <si>
    <t>CHOFER</t>
  </si>
  <si>
    <t>JARDINERO</t>
  </si>
  <si>
    <t>LAVANDERO</t>
  </si>
  <si>
    <t>NINHERA</t>
  </si>
  <si>
    <t>EMPLEADO DOMESTICO (SERVICIO COMBINADO)</t>
  </si>
  <si>
    <t>GUARDIA DE SEGURIDAD DOMESTICO</t>
  </si>
  <si>
    <t>FUMIGACION Y EXTERMINIO DE INSECTOS Y ALIMANHAS</t>
  </si>
  <si>
    <t>OTROS GASTOS POR SALUD</t>
  </si>
  <si>
    <t>CONSULTA AL GINECOLOGO (CONTROL POR EMBARAZO) (PRIVADO)</t>
  </si>
  <si>
    <t>CONSULTA AL OCULISTA (PRIVADO)</t>
  </si>
  <si>
    <t>CONSULTA AL PEDIATRA (control de salud de niNHos en centro privado)</t>
  </si>
  <si>
    <t>CONSULTA MEDICA GENERAL EN HOSPITALES PRIVADOS</t>
  </si>
  <si>
    <t>HOSPITALIZACIONES/INTERVENCION (PRIVADO)</t>
  </si>
  <si>
    <t>ATENCION POR PARTO (PRIVADO)</t>
  </si>
  <si>
    <t>CONSULTA ODONTOLOGICA (PRIVADO)</t>
  </si>
  <si>
    <t>(OTROS EXAMENES MEDICOS (PRIVADO)</t>
  </si>
  <si>
    <t>EXAMEN DE LABORATORIO/ANALISIS (PRIVADOS)</t>
  </si>
  <si>
    <t>RAYOS X, TOMOGRAFIA / RADIOGRAFIAS, ETC (PRIVADOS)</t>
  </si>
  <si>
    <t>CONSULTA AL GINECOLOGO (CONTROL POR EMBARAZO) (PUBLICO)</t>
  </si>
  <si>
    <t>CONSULTA AL OCULISTA (PUBLICO)</t>
  </si>
  <si>
    <t>CONSULTA AL PEDIATRA (publico)</t>
  </si>
  <si>
    <t>CONSULTA MEDICA GENERAL EN HOSPITALES PUBLICOS</t>
  </si>
  <si>
    <t>HOSPITALIZACIONES/INTERVENCION (PUBLICO)</t>
  </si>
  <si>
    <t>ATENCION POR PARTO (PUBLICO)</t>
  </si>
  <si>
    <t>CONSULTA ODONTOLOGICA (PUBLICO)</t>
  </si>
  <si>
    <t>RAYOS X, TOMOGRAFIA / RADIOGRAFIAS, ETC. (PUBLICO)</t>
  </si>
  <si>
    <t>(OTROS EXAMENES MEDICOS (PUBLICO)</t>
  </si>
  <si>
    <t>EXAMEN DE LABORATORIO/ANALISIS (PUBLICO)</t>
  </si>
  <si>
    <t>OTROS SERVICIOS VETERINARIOS</t>
  </si>
  <si>
    <t>BANHO / CORTE Y OTROS SERVICIOS DE HIGIENE PARA MASCOTAS</t>
  </si>
  <si>
    <t>CONSULTA CON EL VETERINARIO</t>
  </si>
  <si>
    <t>ENTRADA A AUTODROMOS</t>
  </si>
  <si>
    <t>ENTRADA A ENCUENTROS DE BALONCESTO</t>
  </si>
  <si>
    <t>ENTRADA A ENCUENTROS DE FUTBOL DE CAMPO</t>
  </si>
  <si>
    <t>ENTRADA A ENCUENTROS DE FUTBOL DE SALON</t>
  </si>
  <si>
    <t>ENTRADA A HIPODROMOS</t>
  </si>
  <si>
    <t>ENTRADAS A MOTOCROSS</t>
  </si>
  <si>
    <t>ENTRADAS Y JUEGOS EN PARQUES DE DIVERSION</t>
  </si>
  <si>
    <t>ESCUELA DE FUTBOL</t>
  </si>
  <si>
    <t>LECCIONES DE GIMNASIA</t>
  </si>
  <si>
    <t>LECCIONES DE KARATE</t>
  </si>
  <si>
    <t>LECCIONES DE NATACION</t>
  </si>
  <si>
    <t>LECCIONES DE TAE KWON DO</t>
  </si>
  <si>
    <t>LECCIONES DE CONDUCCION</t>
  </si>
  <si>
    <t>SERVICIOS PRESTADOS POR CANCHAS DE TENIS</t>
  </si>
  <si>
    <t>SERVICIOS PRESTADOS POR CENTROS DE PREPARACION FISICA</t>
  </si>
  <si>
    <t>SERVICIOS PRESTADOS POR GIMNASIOS</t>
  </si>
  <si>
    <t>SERVICIOS PRESTADOS POR CANCHAS DE FUTBOL DE CAMPO</t>
  </si>
  <si>
    <t>SERVICIOS PRESTADOS POR CANCHAS DE FUTBOL DE SALON</t>
  </si>
  <si>
    <t>ENTRADA A TORNEOS/EXHIBICIONES</t>
  </si>
  <si>
    <t>SERVICIOS PRESTADOS POR CANCHAS DE BASQUETBALL</t>
  </si>
  <si>
    <t>ENTRADA A CINES</t>
  </si>
  <si>
    <t>ENTRADA A CONCIERTO</t>
  </si>
  <si>
    <t>ENTRADA A FIESTA</t>
  </si>
  <si>
    <t>ENTRADA A DISCOTECA</t>
  </si>
  <si>
    <t>ENTRADA A CIRCOS</t>
  </si>
  <si>
    <t>OTROS</t>
  </si>
  <si>
    <t>ENTRADAS A BALNEARIOS</t>
  </si>
  <si>
    <t>CUOTA POR TV CABLE</t>
  </si>
  <si>
    <t>AFEITADO PARA CABALLERO</t>
  </si>
  <si>
    <t>ALISADO CON PLANCHITA</t>
  </si>
  <si>
    <t>BANHO A LA CREMA</t>
  </si>
  <si>
    <t>BRUSHING</t>
  </si>
  <si>
    <t>CLARITOS</t>
  </si>
  <si>
    <t>CORTE DE PELO PARA CABALLERO</t>
  </si>
  <si>
    <t>CORTE DE PELO PARA DAMA</t>
  </si>
  <si>
    <t>ENRULADO</t>
  </si>
  <si>
    <t>MASAJE CAPILAR</t>
  </si>
  <si>
    <t>PEINADO PARA CABALLERO</t>
  </si>
  <si>
    <t>PEINADO PARA DAMA</t>
  </si>
  <si>
    <t>PERMANENTE</t>
  </si>
  <si>
    <t>TENHIDO DE PELO</t>
  </si>
  <si>
    <t>GASTOS EN PELUQUERIA</t>
  </si>
  <si>
    <t>DEPILACION</t>
  </si>
  <si>
    <t>LIMPIEZA DE CUTIS</t>
  </si>
  <si>
    <t>MANICURA</t>
  </si>
  <si>
    <t>MAQUILLAJE</t>
  </si>
  <si>
    <t>MASAJES NO TERAPEUTICOS</t>
  </si>
  <si>
    <t>PEDICURO</t>
  </si>
  <si>
    <t>PERFILADO DE CEJA</t>
  </si>
  <si>
    <t>GASTOS EN SERVICIOS DE CUIDADO PERSONAL</t>
  </si>
  <si>
    <t>COMPOSTURA DE JOYAS</t>
  </si>
  <si>
    <t>COMPOSTURA DE RELOJ</t>
  </si>
  <si>
    <t>LIMPIEZA DE JOYAS</t>
  </si>
  <si>
    <t>ALQUILER DE SILLAS</t>
  </si>
  <si>
    <t>ALQUILER DE MESAS</t>
  </si>
  <si>
    <t>ALQUILER DE SILLAS Y MESAS</t>
  </si>
  <si>
    <t>ALQUILER DE MANTELES</t>
  </si>
  <si>
    <t>ALQUILER DE CUBIERTOS</t>
  </si>
  <si>
    <t>ALQUILER DE VAJILLAS</t>
  </si>
  <si>
    <t>ALQUILER DE TACHOS PARA BEBIDAS</t>
  </si>
  <si>
    <t>ALQUILER DE LOCAL</t>
  </si>
  <si>
    <t>DISCOTECA</t>
  </si>
  <si>
    <t>MOZOS</t>
  </si>
  <si>
    <t>MUSICOS</t>
  </si>
  <si>
    <t>PAYASOS Y ANIMADORES</t>
  </si>
  <si>
    <t>GLOBO LOCO</t>
  </si>
  <si>
    <t>SERVICIOS DE DECORACION</t>
  </si>
  <si>
    <t>SERVICIO COMPLETO</t>
  </si>
  <si>
    <t>SORPRESITAS/SOUVENIR PARA ACONTECIMIENTOS</t>
  </si>
  <si>
    <t>ALQUILER DE TOLDO</t>
  </si>
  <si>
    <t>SERVICIO COMPLETO SIN INCLUIR COMIDAS Y BEBIDAS</t>
  </si>
  <si>
    <t>ALOJAMIENTO EN HOTELES</t>
  </si>
  <si>
    <t>EMISION/ RENOVACION DE REGISTRO PROFESIONAL</t>
  </si>
  <si>
    <t>PAQUETE TURISTICO AL EXTERIOR TODO INCLUIDO (VIAJE, COMIDA, ALOJAMIENTO, GUIAS, ETC.)</t>
  </si>
  <si>
    <t>PAQUETE TURISTICO AL INTERIOR TODO INCLUIDO (VIAJE, COMIDA, ALOJAMIENTO, GUIAS, ETC.)</t>
  </si>
  <si>
    <t>GASTOS EN EVENTOS CULTURALES Y DE RECREACION</t>
  </si>
  <si>
    <t>VIAJES DE EXCURSION DE MEDIO DIA Y UN DIA DE DURACION</t>
  </si>
  <si>
    <t>PEREGRINAJES/RETIROS ESPIRITUALES</t>
  </si>
  <si>
    <t>KIT DE GASTOS EN VIAJES TURISTICOS PARTICULAR</t>
  </si>
  <si>
    <t>SERVICIOS PRESTADOS POR DAMAS DE COMPANHIA</t>
  </si>
  <si>
    <t>MOTELES Y RESERVADOS</t>
  </si>
  <si>
    <t>bracket</t>
  </si>
  <si>
    <t>minthold</t>
  </si>
  <si>
    <t>maxthold</t>
  </si>
  <si>
    <t>amt</t>
  </si>
  <si>
    <t>rate</t>
  </si>
  <si>
    <t>deduct</t>
  </si>
  <si>
    <t>dividends</t>
  </si>
  <si>
    <t>rents_pr</t>
  </si>
  <si>
    <t>rent_r</t>
  </si>
  <si>
    <t>year</t>
  </si>
  <si>
    <t>gdp</t>
  </si>
  <si>
    <t>growthYOY</t>
  </si>
  <si>
    <t>passthru</t>
  </si>
  <si>
    <t>conca</t>
  </si>
  <si>
    <t>Year</t>
  </si>
  <si>
    <t>Bracket</t>
  </si>
  <si>
    <t>Min threshold</t>
  </si>
  <si>
    <t>Max threshold</t>
  </si>
  <si>
    <t>Rate</t>
  </si>
  <si>
    <t>S Minimo</t>
  </si>
  <si>
    <t>type</t>
  </si>
  <si>
    <t>pension</t>
  </si>
  <si>
    <t>ssc</t>
  </si>
  <si>
    <t>bancaria</t>
  </si>
  <si>
    <t>municipal</t>
  </si>
  <si>
    <t>fiscal</t>
  </si>
  <si>
    <t>amount</t>
  </si>
  <si>
    <t>dowhich</t>
  </si>
  <si>
    <t>value</t>
  </si>
  <si>
    <t>share</t>
  </si>
  <si>
    <t>doande</t>
  </si>
  <si>
    <t>min_threshold</t>
  </si>
  <si>
    <t>max_threshold</t>
  </si>
  <si>
    <t>min_wage</t>
  </si>
  <si>
    <t>dothis</t>
  </si>
  <si>
    <t>VAT</t>
  </si>
  <si>
    <t>_ref</t>
  </si>
  <si>
    <t>salud</t>
  </si>
  <si>
    <t>ded_after</t>
  </si>
  <si>
    <t>deductmod</t>
  </si>
  <si>
    <t>deductmod2</t>
  </si>
  <si>
    <t>addtop</t>
  </si>
  <si>
    <t>n_add_lab</t>
  </si>
  <si>
    <t>n_weight_lab</t>
  </si>
  <si>
    <t>art_weight_lab</t>
  </si>
  <si>
    <t>n_add_div</t>
  </si>
  <si>
    <t>n_weight_div</t>
  </si>
  <si>
    <t>art_weight_div</t>
  </si>
  <si>
    <t>min_imp</t>
  </si>
  <si>
    <t>gross_cent</t>
  </si>
  <si>
    <t>labor_tax_pc</t>
  </si>
  <si>
    <t>tot_deduction_taken_pc</t>
  </si>
  <si>
    <t>monto_iva_pc_pc</t>
  </si>
  <si>
    <t>monto_iscRE_pc_pc</t>
  </si>
  <si>
    <t>ssc_pc</t>
  </si>
  <si>
    <t>uprod_tax_pc</t>
  </si>
  <si>
    <t>tot_ire_pc</t>
  </si>
  <si>
    <t>dividendo_tax_pc</t>
  </si>
  <si>
    <t>alquiler_tax_pc</t>
  </si>
  <si>
    <t>tot_pit_pc</t>
  </si>
  <si>
    <t>tot_dit_pc</t>
  </si>
  <si>
    <t>tot_dit_corp_pc</t>
  </si>
  <si>
    <t>iragro_pc</t>
  </si>
  <si>
    <t>iracis_pc</t>
  </si>
  <si>
    <t>tekopora_inc_pc</t>
  </si>
  <si>
    <t>famassist_inc_pc</t>
  </si>
  <si>
    <t>adulto_inc_pc</t>
  </si>
  <si>
    <t>agtrans_inc_pc</t>
  </si>
  <si>
    <t>elec_sub_pc</t>
  </si>
  <si>
    <t>transporte_sub_pc</t>
  </si>
  <si>
    <t>senavitat_sub_pc</t>
  </si>
  <si>
    <t>becas_pc</t>
  </si>
  <si>
    <t>edupubpreesc_pc</t>
  </si>
  <si>
    <t>edupubprim_pc</t>
  </si>
  <si>
    <t>edupubsec_pc</t>
  </si>
  <si>
    <t>edupubuni_pc</t>
  </si>
  <si>
    <t>transfood_pc</t>
  </si>
  <si>
    <t>transutil_pc</t>
  </si>
  <si>
    <t>adultomayor_uni_pc</t>
  </si>
  <si>
    <t>monto_sub_andeFS_pc_pc</t>
  </si>
  <si>
    <t>gross_mkt_inc_pc</t>
  </si>
  <si>
    <t>net_mkt_income_pc</t>
  </si>
  <si>
    <t>net_mkt_incirp_pc</t>
  </si>
  <si>
    <t>net_mkt_inc_irpssc_pc</t>
  </si>
  <si>
    <t>dis_inc_pc</t>
  </si>
  <si>
    <t>cons_inc_pc</t>
  </si>
  <si>
    <t>cons_inc_ande_pc</t>
  </si>
  <si>
    <t>final_inc_pc</t>
  </si>
  <si>
    <t>nso_inc</t>
  </si>
  <si>
    <t>sector_id</t>
  </si>
  <si>
    <t>sector</t>
  </si>
  <si>
    <t>tasa_2019</t>
  </si>
  <si>
    <t>tasa_reforma</t>
  </si>
  <si>
    <t>cambio_efectivo</t>
  </si>
  <si>
    <t>Definición</t>
  </si>
  <si>
    <t>Notas aclaratorias</t>
  </si>
  <si>
    <t>Indicadores</t>
  </si>
  <si>
    <t>Curva de concentración</t>
  </si>
  <si>
    <t xml:space="preserve">Representan graficamente la desigualdad en el reparto del ingreso escogido de entre las opciones de ingreso disponibles, ordenados por el ingreso bruto de mercado. </t>
  </si>
  <si>
    <t>Pobreza</t>
  </si>
  <si>
    <t>FGT0</t>
  </si>
  <si>
    <t>Incidencia: Proporcion de la polacion cuyos ingresos estan por debajo de la linea de pobreza extrema o total.</t>
  </si>
  <si>
    <t>FGT1</t>
  </si>
  <si>
    <t xml:space="preserve">Brecha:  Indica la distancia promedio porcentual de los ingresos de la
población pobre respecto a la línea de la pobreza extrema o total. </t>
  </si>
  <si>
    <t>Esta cifra indica el porcentaje del valor de la canasta básica de consumo que en promedio un hogar pobre no logra cubrir con sus ingresos.</t>
  </si>
  <si>
    <t>FGT2</t>
  </si>
  <si>
    <t>Severidad: Mide las diferencias o desigualdades del ingreso de la poblacion pobre.</t>
  </si>
  <si>
    <t>Cuanto mayor es el valor del indicador, significa que el ingreso de los más pobres (entre los pobres) se encuentra más distante del ingreso promedio de los pobres</t>
  </si>
  <si>
    <t>Desigualdad</t>
  </si>
  <si>
    <t xml:space="preserve">Gini </t>
  </si>
  <si>
    <t xml:space="preserve">Coeficiente que mide el nivel de desigualdad existente en los ingresos de la poblacion. </t>
  </si>
  <si>
    <t>Indice que va de 0 a 1, donde 0 implica perfecta igualdad (todos los individuos tienen el mismo ingreso) y 1 implica perfecta desigualdad (solo unos pocos individuos concentran todos los ingresos)</t>
  </si>
  <si>
    <t>Theil</t>
  </si>
  <si>
    <t>Mide el grado de desigualdad en el reparto de los ingresos de la poblacion.</t>
  </si>
  <si>
    <t>El valor del indice aumento a  mayor disparidad entre las rentas</t>
  </si>
  <si>
    <t>Contribuyentes</t>
  </si>
  <si>
    <t>Cantidad de individuos que pagan impuestos por decil de ingreso bruto de mercado.</t>
  </si>
  <si>
    <t>Beneficiarios</t>
  </si>
  <si>
    <t xml:space="preserve">Cantidad de individuos en hogares que tienen pagan/reciben monto positivo en concepto de impuesto/beneficios por decil de ingreso bruto de mercado. </t>
  </si>
  <si>
    <t>Si existe al menos un contribuyente en el hogar, todos los miembros del hogar son 'beneficiarios'.</t>
  </si>
  <si>
    <t>Tasa efectiva</t>
  </si>
  <si>
    <t>La tasa efectiva se define como el ratio entre el monto pagado de impuesto y el total de ingreso tributable (para el impuesto seleccionado). El indicador muestra el ratio promedio por decil de ingreso bruto de mercado. El cálculo sólo incluye individuos que tienen ingreso tributable para el impuesto seleccionado.</t>
  </si>
  <si>
    <t>Indicador a nivel de individuo. Ejemplo: tasa efectiva del impuesto a Unidad Productiva considera solo los individuos que tienen ingreso por unidad productiva. Para tener idea de cuántos individuos entran en el cálculo ver hoja de contribuyentes.</t>
  </si>
  <si>
    <t>Cobertura</t>
  </si>
  <si>
    <t>Proporción de la poblacion en hogares que pagan/reciben un monto positivo de impuesto/transferencia, por decil de ingreso bruto de mercado.</t>
  </si>
  <si>
    <t xml:space="preserve">Cantidad de individuos que residen en hogares que pagan/reciben la intervención seleccionada sobre el total de la población del decil. </t>
  </si>
  <si>
    <t>Beneficios</t>
  </si>
  <si>
    <t>Monto total pagado/recibido en concepto de impuesto/transferencia por decil de ingreso bruto de mercado.</t>
  </si>
  <si>
    <t>Dependencia</t>
  </si>
  <si>
    <t>Representa la dependencia de una transferencia o el peso de un impuesto con respecto a un vector de ingreso de referencia (varias opciones de ingreso). Si la opción "condicional" está activada, se excluyen del cálculo los hogares que no reciben o pagan la intervención fiscal seleccionada. El indicador muestra la dependencia promedio por decil de ingreso de mercado.</t>
  </si>
  <si>
    <t>Indicador a nivel de hogar. Es decir, muestra el total de la transferencia recibida o impuesto pagado a nivel de hogar sobre el ingreso total del hogar seleccionado como referencia.</t>
  </si>
  <si>
    <t>Conceptos de ingreso o transferencia</t>
  </si>
  <si>
    <t>Ingreso programa adulto mayor</t>
  </si>
  <si>
    <t>Ingresos provientes del programa Adulto Mayor</t>
  </si>
  <si>
    <t>Observado en la encuesta de hogares</t>
  </si>
  <si>
    <t>Ingreso por transferencia a agricultores</t>
  </si>
  <si>
    <t>Ingresos provenientes de transferencias publicas a agricultores</t>
  </si>
  <si>
    <t>Ingreso disponible</t>
  </si>
  <si>
    <t>Sumatoria de ingreso neto de mercado + transferencias publicas</t>
  </si>
  <si>
    <t>Calculado en el ejercicio de simulacion</t>
  </si>
  <si>
    <t>Ingreso consumible</t>
  </si>
  <si>
    <t>Sumatoria de ingreso disponible + transferencias indirectas - impuestos indirectos</t>
  </si>
  <si>
    <t>Ingreso final</t>
  </si>
  <si>
    <t>Sumatoria de ingreso consumible + gasto social en educacion y salud</t>
  </si>
  <si>
    <t>Ingresos por transferencias familiares</t>
  </si>
  <si>
    <t>Ingresos provenientes de transferencias familiares privadas</t>
  </si>
  <si>
    <t>Ingresos brutos de mercado</t>
  </si>
  <si>
    <t xml:space="preserve">Sumatoria de ingreso laboral + ingreso por alquileres + ingreso por dividendos + renta imputada de la vivienda propia + ingresos por pensiones + transferencias publicas y privadas + contribucion a la seguridad social </t>
  </si>
  <si>
    <t>Monto total a pagar en concepto de IRP en el sistema nuevo (laboral+alquileres+dividendos)</t>
  </si>
  <si>
    <t>Ingresos netos de mercado (sin transferencias publicas)</t>
  </si>
  <si>
    <t>Ingresos bruto de mercado descontando impuestos directos y contribucion a la seguridad social</t>
  </si>
  <si>
    <t>Ingreso oficial de agencia estadistica</t>
  </si>
  <si>
    <t>Ingreso familiar total calculado por la DGEEC</t>
  </si>
  <si>
    <t>Ingresos por programa Tekopora</t>
  </si>
  <si>
    <t>Ingresos provenientes del programa Tekopora</t>
  </si>
  <si>
    <t>Total de deducciones de gasto tomadas para IRP</t>
  </si>
  <si>
    <t>Monto total de gasto para deducir del IRP (ambos sistemas)</t>
  </si>
  <si>
    <t>Monto total a pagar en concepto de IRP para el regimen simplificado SIMPLE Y RESIMPLE (empleadores formales)</t>
  </si>
  <si>
    <t>Monto total a pagar en concpeto de IRP para la ventana "laboral" del sistema nuevo (empleados publicos y privados formales)</t>
  </si>
  <si>
    <t>Monto total a pagar en concepto de IRP para la ventana "alquileres" del sistema nuevo (personas que tienen ingresos por alquileres)</t>
  </si>
  <si>
    <t>Monto total a pagar en concepto de IRP para la ventana "dividendo" del sistema nuevo (personas que obtienen ingresos por dividendos)</t>
  </si>
  <si>
    <t>Monto total a pagar en concepto de impuestos directos del sistema nuevo (monto por IRP + monto por "unidad productiva")</t>
  </si>
  <si>
    <t>Total imp directos (+corp)</t>
  </si>
  <si>
    <t>Monto total a pagar en concepto de impuestos directos para ambos sistemas (incluye IRP, IRAGRO, IRACIS, IRPC en sistema actual; IRP, IRAGRO, IRACIS, SIMPLE/RESIMPLE en Reforma)</t>
  </si>
  <si>
    <t>Monto total a pagar en concepto de IRP del sistema actual (para todas las fuentes de ingresos)</t>
  </si>
  <si>
    <t>IRACIS</t>
  </si>
  <si>
    <t>Monto total a pagar en concepto de IRACIS para ambos sistemas</t>
  </si>
  <si>
    <t>Imputado en ejercicio de simulacion</t>
  </si>
  <si>
    <t>IRAGRO</t>
  </si>
  <si>
    <t>Monto total a pagar en concepto de IRAGRO para ambos sistemas</t>
  </si>
  <si>
    <t>IVA</t>
  </si>
  <si>
    <t xml:space="preserve">Monto total a pagar en concepto de IVA para ambos sistemas </t>
  </si>
  <si>
    <t>ISC</t>
  </si>
  <si>
    <t xml:space="preserve">Monto total a pagar en concepto de ISC para ambos sistemas </t>
  </si>
  <si>
    <t>Linea pobreza extrema</t>
  </si>
  <si>
    <t>Linea de pobreza extrema oficial del 2016</t>
  </si>
  <si>
    <t>Linea de pobreza total</t>
  </si>
  <si>
    <t>Linea de pobreza total oficial del 2016</t>
  </si>
  <si>
    <r>
      <rPr>
        <b/>
        <u/>
        <sz val="14"/>
        <rFont val="Garamond"/>
        <family val="1"/>
      </rPr>
      <t>Curvas de Concentracion:</t>
    </r>
    <r>
      <rPr>
        <b/>
        <sz val="14"/>
        <rFont val="Garamond"/>
        <family val="1"/>
      </rPr>
      <t xml:space="preserve"> 
Representan graficamente la desigualdad en el reparto del ingreso escogido de entre las opciones de ingreso disponibles, ordenados por el ingreso bruto de mercado. 
</t>
    </r>
    <r>
      <rPr>
        <b/>
        <i/>
        <sz val="14"/>
        <color indexed="10"/>
        <rFont val="Garamond"/>
        <family val="1"/>
      </rPr>
      <t>Elija las opciones de ingreso en el menu desplegable donde aparecen las flechas</t>
    </r>
    <r>
      <rPr>
        <b/>
        <sz val="14"/>
        <color indexed="10"/>
        <rFont val="Garamond"/>
        <family val="1"/>
      </rPr>
      <t xml:space="preserve">. </t>
    </r>
    <r>
      <rPr>
        <b/>
        <i/>
        <sz val="14"/>
        <color indexed="10"/>
        <rFont val="Garamond"/>
        <family val="1"/>
      </rPr>
      <t>Compare el escenario de simulacion escogido (izquierda) con un escenario de referencia (derecha)</t>
    </r>
  </si>
  <si>
    <t>Simulacion Actual</t>
  </si>
  <si>
    <t>Simulacion de Referencia</t>
  </si>
  <si>
    <t>Gini</t>
  </si>
  <si>
    <t>Vector de ordenamiento:</t>
  </si>
  <si>
    <t>Seleccione hasta 3 variables para comparar</t>
  </si>
  <si>
    <t>Concentracion</t>
  </si>
  <si>
    <r>
      <t xml:space="preserve">Seleccione Variable 1  </t>
    </r>
    <r>
      <rPr>
        <b/>
        <sz val="16"/>
        <rFont val="Calibri"/>
        <family val="2"/>
      </rPr>
      <t>→</t>
    </r>
    <r>
      <rPr>
        <b/>
        <sz val="12"/>
        <rFont val="Garamond"/>
        <family val="1"/>
      </rPr>
      <t xml:space="preserve"> </t>
    </r>
  </si>
  <si>
    <t>Electricidad sub</t>
  </si>
  <si>
    <r>
      <t xml:space="preserve">Seleccione Variable 1  </t>
    </r>
    <r>
      <rPr>
        <b/>
        <sz val="16"/>
        <rFont val="Calibri"/>
        <family val="2"/>
      </rPr>
      <t>→</t>
    </r>
  </si>
  <si>
    <t>Impuestos por motivo de IRP</t>
  </si>
  <si>
    <r>
      <t xml:space="preserve">Seleccione Variable 2  </t>
    </r>
    <r>
      <rPr>
        <b/>
        <sz val="16"/>
        <rFont val="Calibri"/>
        <family val="2"/>
      </rPr>
      <t>→</t>
    </r>
  </si>
  <si>
    <t>Subsidio ANDE PANDEMIA</t>
  </si>
  <si>
    <r>
      <t xml:space="preserve">Seleccione Variable 2  </t>
    </r>
    <r>
      <rPr>
        <b/>
        <sz val="16"/>
        <rFont val="Calibri"/>
        <family val="2"/>
      </rPr>
      <t></t>
    </r>
    <r>
      <rPr>
        <b/>
        <sz val="16"/>
        <rFont val="Calibri"/>
        <family val="2"/>
      </rPr>
      <t>→</t>
    </r>
  </si>
  <si>
    <t>Total ISC</t>
  </si>
  <si>
    <r>
      <t xml:space="preserve">Seleccione Variable 3  </t>
    </r>
    <r>
      <rPr>
        <b/>
        <sz val="16"/>
        <rFont val="Calibri"/>
        <family val="2"/>
      </rPr>
      <t>→</t>
    </r>
  </si>
  <si>
    <t>Ingresos netos de IRP</t>
  </si>
  <si>
    <t>Total IVA</t>
  </si>
  <si>
    <t>Centiles de ingresos brutos de mercado</t>
  </si>
  <si>
    <t>yesno</t>
  </si>
  <si>
    <t>yesno2</t>
  </si>
  <si>
    <t>deduction</t>
  </si>
  <si>
    <t>vectors</t>
  </si>
  <si>
    <t>vectors2</t>
  </si>
  <si>
    <t>povs</t>
  </si>
  <si>
    <t>povs2</t>
  </si>
  <si>
    <t>coberturas</t>
  </si>
  <si>
    <t>coberturas2</t>
  </si>
  <si>
    <t>years</t>
  </si>
  <si>
    <t>refinc</t>
  </si>
  <si>
    <t>refinc2</t>
  </si>
  <si>
    <t>depend</t>
  </si>
  <si>
    <t>depend2</t>
  </si>
  <si>
    <t>yes</t>
  </si>
  <si>
    <t>no</t>
  </si>
  <si>
    <t>linpobex_</t>
  </si>
  <si>
    <t>Tekopora</t>
  </si>
  <si>
    <t>Value</t>
  </si>
  <si>
    <t>linpobto_</t>
  </si>
  <si>
    <t>Deduccion Gasto IRP</t>
  </si>
  <si>
    <t>Share of expenditure</t>
  </si>
  <si>
    <t>None</t>
  </si>
  <si>
    <t>Total direct taxes (+ corporate)</t>
  </si>
  <si>
    <t>Impuesto corp IRAGRO</t>
  </si>
  <si>
    <t>Ingreso neto de IRP</t>
  </si>
  <si>
    <t>net_mkt_inc_irp_pc</t>
  </si>
  <si>
    <t>Impuesto corp IRACIS</t>
  </si>
  <si>
    <t>Impuesto corp IRPC</t>
  </si>
  <si>
    <t>Total direct taxes (+ corp)</t>
  </si>
  <si>
    <t>Total IRE</t>
  </si>
  <si>
    <t>Ingresos netos de IRP y SSC</t>
  </si>
  <si>
    <t>Unidad Productiva</t>
  </si>
  <si>
    <t>Ingreso Consumible (ANDE)</t>
  </si>
  <si>
    <t>Alquiler</t>
  </si>
  <si>
    <t>Dividendo</t>
  </si>
  <si>
    <t>Educacion pub preescolar</t>
  </si>
  <si>
    <t>Unidad productiva</t>
  </si>
  <si>
    <t>Educacion pub primaria</t>
  </si>
  <si>
    <t>Adulto Mayor</t>
  </si>
  <si>
    <t>Educacion pub secundaria</t>
  </si>
  <si>
    <t>Adulto Universal</t>
  </si>
  <si>
    <t>Educacion pub universitaria</t>
  </si>
  <si>
    <t>Transferencias alimentos</t>
  </si>
  <si>
    <t>Senavitat</t>
  </si>
  <si>
    <t>Transferencias de utiles</t>
  </si>
  <si>
    <t>Ingreso programa adulto mayor universal</t>
  </si>
  <si>
    <t>Transferencias de alimentos</t>
  </si>
  <si>
    <t>Transferencias de utiles esc</t>
  </si>
  <si>
    <t>Transporte sub</t>
  </si>
  <si>
    <t>Becas escolares</t>
  </si>
  <si>
    <t>Ingreso programa Adulto Mayor Universal</t>
  </si>
  <si>
    <t>Seguridad Social</t>
  </si>
  <si>
    <t xml:space="preserve">Seguridad Social </t>
  </si>
  <si>
    <t>Ingreso con subsidio ANDE</t>
  </si>
  <si>
    <t>poverty_ande</t>
  </si>
  <si>
    <t>concat</t>
  </si>
  <si>
    <t>measure</t>
  </si>
  <si>
    <t>variable</t>
  </si>
  <si>
    <t>reference</t>
  </si>
  <si>
    <t>_population</t>
  </si>
  <si>
    <t>decs</t>
  </si>
  <si>
    <t>conditional</t>
  </si>
  <si>
    <t>all</t>
  </si>
  <si>
    <t>cons_inc_ande_pc_fgt0_linpobex__.</t>
  </si>
  <si>
    <t>fgt0</t>
  </si>
  <si>
    <t/>
  </si>
  <si>
    <t>cons_inc_ande_pc_fgt0_linpobto__.</t>
  </si>
  <si>
    <t>cons_inc_pc_fgt0_linpobex__.</t>
  </si>
  <si>
    <t>cons_inc_pc_fgt0_linpobto__.</t>
  </si>
  <si>
    <t>dis_inc_pc_fgt0_linpobex__.</t>
  </si>
  <si>
    <t>dis_inc_pc_fgt0_linpobto__.</t>
  </si>
  <si>
    <t>final_inc_pc_fgt0_linpobex__.</t>
  </si>
  <si>
    <t>final_inc_pc_fgt0_linpobto__.</t>
  </si>
  <si>
    <t>gross_mkt_inc_pc_fgt0_linpobex__.</t>
  </si>
  <si>
    <t>gross_mkt_inc_pc_fgt0_linpobto__.</t>
  </si>
  <si>
    <t>net_mkt_inc_irpssc_pc_fgt0_linpobex__.</t>
  </si>
  <si>
    <t>net_mkt_inc_irpssc_pc_fgt0_linpobto__.</t>
  </si>
  <si>
    <t>net_mkt_incirp_pc_fgt0_linpobex__.</t>
  </si>
  <si>
    <t>net_mkt_incirp_pc_fgt0_linpobto__.</t>
  </si>
  <si>
    <t>net_mkt_income_pc_fgt0_linpobex__.</t>
  </si>
  <si>
    <t>net_mkt_income_pc_fgt0_linpobto__.</t>
  </si>
  <si>
    <t>nso_inc_fgt0_linpobex__.</t>
  </si>
  <si>
    <t>nso_inc_fgt0_linpobto__.</t>
  </si>
  <si>
    <t>poverty_ande_fgt0_linpobex__.</t>
  </si>
  <si>
    <t>poverty_ande_fgt0_linpobto__.</t>
  </si>
  <si>
    <t>cons_inc_ande_pc_fgt1_linpobex__.</t>
  </si>
  <si>
    <t>fgt1</t>
  </si>
  <si>
    <t>cons_inc_ande_pc_fgt1_linpobto__.</t>
  </si>
  <si>
    <t>cons_inc_pc_fgt1_linpobex__.</t>
  </si>
  <si>
    <t>cons_inc_pc_fgt1_linpobto__.</t>
  </si>
  <si>
    <t>dis_inc_pc_fgt1_linpobex__.</t>
  </si>
  <si>
    <t>dis_inc_pc_fgt1_linpobto__.</t>
  </si>
  <si>
    <t>final_inc_pc_fgt1_linpobex__.</t>
  </si>
  <si>
    <t>final_inc_pc_fgt1_linpobto__.</t>
  </si>
  <si>
    <t>gross_mkt_inc_pc_fgt1_linpobex__.</t>
  </si>
  <si>
    <t>gross_mkt_inc_pc_fgt1_linpobto__.</t>
  </si>
  <si>
    <t>net_mkt_inc_irpssc_pc_fgt1_linpobex__.</t>
  </si>
  <si>
    <t>net_mkt_inc_irpssc_pc_fgt1_linpobto__.</t>
  </si>
  <si>
    <t>net_mkt_incirp_pc_fgt1_linpobex__.</t>
  </si>
  <si>
    <t>net_mkt_incirp_pc_fgt1_linpobto__.</t>
  </si>
  <si>
    <t>net_mkt_income_pc_fgt1_linpobex__.</t>
  </si>
  <si>
    <t>net_mkt_income_pc_fgt1_linpobto__.</t>
  </si>
  <si>
    <t>nso_inc_fgt1_linpobex__.</t>
  </si>
  <si>
    <t>nso_inc_fgt1_linpobto__.</t>
  </si>
  <si>
    <t>poverty_ande_fgt1_linpobex__.</t>
  </si>
  <si>
    <t>poverty_ande_fgt1_linpobto__.</t>
  </si>
  <si>
    <t>cons_inc_ande_pc_fgt2_linpobex__.</t>
  </si>
  <si>
    <t>fgt2</t>
  </si>
  <si>
    <t>cons_inc_ande_pc_fgt2_linpobto__.</t>
  </si>
  <si>
    <t>cons_inc_pc_fgt2_linpobex__.</t>
  </si>
  <si>
    <t>cons_inc_pc_fgt2_linpobto__.</t>
  </si>
  <si>
    <t>dis_inc_pc_fgt2_linpobex__.</t>
  </si>
  <si>
    <t>dis_inc_pc_fgt2_linpobto__.</t>
  </si>
  <si>
    <t>final_inc_pc_fgt2_linpobex__.</t>
  </si>
  <si>
    <t>final_inc_pc_fgt2_linpobto__.</t>
  </si>
  <si>
    <t>gross_mkt_inc_pc_fgt2_linpobex__.</t>
  </si>
  <si>
    <t>gross_mkt_inc_pc_fgt2_linpobto__.</t>
  </si>
  <si>
    <t>net_mkt_inc_irpssc_pc_fgt2_linpobex__.</t>
  </si>
  <si>
    <t>net_mkt_inc_irpssc_pc_fgt2_linpobto__.</t>
  </si>
  <si>
    <t>net_mkt_incirp_pc_fgt2_linpobex__.</t>
  </si>
  <si>
    <t>net_mkt_incirp_pc_fgt2_linpobto__.</t>
  </si>
  <si>
    <t>net_mkt_income_pc_fgt2_linpobex__.</t>
  </si>
  <si>
    <t>net_mkt_income_pc_fgt2_linpobto__.</t>
  </si>
  <si>
    <t>nso_inc_fgt2_linpobex__.</t>
  </si>
  <si>
    <t>nso_inc_fgt2_linpobto__.</t>
  </si>
  <si>
    <t>poverty_ande_fgt2_linpobex__.</t>
  </si>
  <si>
    <t>poverty_ande_fgt2_linpobto__.</t>
  </si>
  <si>
    <t>tot_pit_pc_dependency_gross_mkt_inc_pc_1</t>
  </si>
  <si>
    <t>dependency</t>
  </si>
  <si>
    <t>tot_pit_pc_dependency_net_mkt_income_pc_1</t>
  </si>
  <si>
    <t>tot_pit_pc_dependency_net_mkt_incirp_pc_1</t>
  </si>
  <si>
    <t>tot_pit_pc_dependency_net_mkt_inc_irpssc_pc_1</t>
  </si>
  <si>
    <t>tot_pit_pc_dependency_dis_inc_pc_1</t>
  </si>
  <si>
    <t>tot_pit_pc_dependency_cons_inc_pc_1</t>
  </si>
  <si>
    <t>tot_pit_pc_dependency_cons_inc_ande_pc_1</t>
  </si>
  <si>
    <t>tot_pit_pc_dependency_final_inc_pc_1</t>
  </si>
  <si>
    <t>tot_pit_pc_dependency_nso_inc_1</t>
  </si>
  <si>
    <t>tot_pit_pc_dependency_linpobto__1</t>
  </si>
  <si>
    <t>tot_pit_pc_dependency_linpobex__1</t>
  </si>
  <si>
    <t>tot_dit_pc_dependency_gross_mkt_inc_pc_1</t>
  </si>
  <si>
    <t>tot_dit_pc_dependency_net_mkt_income_pc_1</t>
  </si>
  <si>
    <t>tot_dit_pc_dependency_net_mkt_incirp_pc_1</t>
  </si>
  <si>
    <t>tot_dit_pc_dependency_net_mkt_inc_irpssc_pc_1</t>
  </si>
  <si>
    <t>tot_dit_pc_dependency_dis_inc_pc_1</t>
  </si>
  <si>
    <t>tot_dit_pc_dependency_cons_inc_pc_1</t>
  </si>
  <si>
    <t>tot_dit_pc_dependency_cons_inc_ande_pc_1</t>
  </si>
  <si>
    <t>tot_dit_pc_dependency_final_inc_pc_1</t>
  </si>
  <si>
    <t>tot_dit_pc_dependency_nso_inc_1</t>
  </si>
  <si>
    <t>tot_dit_pc_dependency_linpobto__1</t>
  </si>
  <si>
    <t>tot_dit_pc_dependency_linpobex__1</t>
  </si>
  <si>
    <t>tot_dit_corp_pc_dependency_gross_mkt_inc_pc_1</t>
  </si>
  <si>
    <t>tot_dit_corp_pc_dependency_net_mkt_income_pc_1</t>
  </si>
  <si>
    <t>tot_dit_corp_pc_dependency_net_mkt_incirp_pc_1</t>
  </si>
  <si>
    <t>tot_dit_corp_pc_dependency_net_mkt_inc_irpssc_pc_1</t>
  </si>
  <si>
    <t>tot_dit_corp_pc_dependency_dis_inc_pc_1</t>
  </si>
  <si>
    <t>tot_dit_corp_pc_dependency_cons_inc_pc_1</t>
  </si>
  <si>
    <t>tot_dit_corp_pc_dependency_cons_inc_ande_pc_1</t>
  </si>
  <si>
    <t>tot_dit_corp_pc_dependency_final_inc_pc_1</t>
  </si>
  <si>
    <t>tot_dit_corp_pc_dependency_nso_inc_1</t>
  </si>
  <si>
    <t>tot_dit_corp_pc_dependency_linpobto__1</t>
  </si>
  <si>
    <t>tot_dit_corp_pc_dependency_linpobex__1</t>
  </si>
  <si>
    <t>iragro_pc_dependency_gross_mkt_inc_pc_1</t>
  </si>
  <si>
    <t>iragro_pc_dependency_net_mkt_income_pc_1</t>
  </si>
  <si>
    <t>iragro_pc_dependency_net_mkt_incirp_pc_1</t>
  </si>
  <si>
    <t>iragro_pc_dependency_net_mkt_inc_irpssc_pc_1</t>
  </si>
  <si>
    <t>iragro_pc_dependency_dis_inc_pc_1</t>
  </si>
  <si>
    <t>iragro_pc_dependency_cons_inc_pc_1</t>
  </si>
  <si>
    <t>iragro_pc_dependency_cons_inc_ande_pc_1</t>
  </si>
  <si>
    <t>iragro_pc_dependency_final_inc_pc_1</t>
  </si>
  <si>
    <t>iragro_pc_dependency_nso_inc_1</t>
  </si>
  <si>
    <t>iragro_pc_dependency_linpobto__1</t>
  </si>
  <si>
    <t>iragro_pc_dependency_linpobex__1</t>
  </si>
  <si>
    <t>iracis_pc_dependency_gross_mkt_inc_pc_1</t>
  </si>
  <si>
    <t>iracis_pc_dependency_net_mkt_income_pc_1</t>
  </si>
  <si>
    <t>iracis_pc_dependency_net_mkt_incirp_pc_1</t>
  </si>
  <si>
    <t>iracis_pc_dependency_net_mkt_inc_irpssc_pc_1</t>
  </si>
  <si>
    <t>iracis_pc_dependency_dis_inc_pc_1</t>
  </si>
  <si>
    <t>iracis_pc_dependency_cons_inc_pc_1</t>
  </si>
  <si>
    <t>iracis_pc_dependency_cons_inc_ande_pc_1</t>
  </si>
  <si>
    <t>iracis_pc_dependency_final_inc_pc_1</t>
  </si>
  <si>
    <t>iracis_pc_dependency_nso_inc_1</t>
  </si>
  <si>
    <t>iracis_pc_dependency_linpobto__1</t>
  </si>
  <si>
    <t>iracis_pc_dependency_linpobex__1</t>
  </si>
  <si>
    <t>tekopora_inc_pc_dependency_gross_mkt_inc_pc_1</t>
  </si>
  <si>
    <t>tekopora_inc_pc_dependency_net_mkt_income_pc_1</t>
  </si>
  <si>
    <t>tekopora_inc_pc_dependency_net_mkt_incirp_pc_1</t>
  </si>
  <si>
    <t>tekopora_inc_pc_dependency_net_mkt_inc_irpssc_pc_1</t>
  </si>
  <si>
    <t>tekopora_inc_pc_dependency_dis_inc_pc_1</t>
  </si>
  <si>
    <t>tekopora_inc_pc_dependency_cons_inc_pc_1</t>
  </si>
  <si>
    <t>tekopora_inc_pc_dependency_cons_inc_ande_pc_1</t>
  </si>
  <si>
    <t>tekopora_inc_pc_dependency_final_inc_pc_1</t>
  </si>
  <si>
    <t>tekopora_inc_pc_dependency_nso_inc_1</t>
  </si>
  <si>
    <t>tekopora_inc_pc_dependency_linpobto__1</t>
  </si>
  <si>
    <t>tekopora_inc_pc_dependency_linpobex__1</t>
  </si>
  <si>
    <t>famassist_inc_pc_dependency_gross_mkt_inc_pc_1</t>
  </si>
  <si>
    <t>famassist_inc_pc_dependency_net_mkt_income_pc_1</t>
  </si>
  <si>
    <t>famassist_inc_pc_dependency_net_mkt_incirp_pc_1</t>
  </si>
  <si>
    <t>famassist_inc_pc_dependency_net_mkt_inc_irpssc_pc_1</t>
  </si>
  <si>
    <t>famassist_inc_pc_dependency_dis_inc_pc_1</t>
  </si>
  <si>
    <t>famassist_inc_pc_dependency_cons_inc_pc_1</t>
  </si>
  <si>
    <t>famassist_inc_pc_dependency_cons_inc_ande_pc_1</t>
  </si>
  <si>
    <t>famassist_inc_pc_dependency_final_inc_pc_1</t>
  </si>
  <si>
    <t>famassist_inc_pc_dependency_nso_inc_1</t>
  </si>
  <si>
    <t>famassist_inc_pc_dependency_linpobto__1</t>
  </si>
  <si>
    <t>famassist_inc_pc_dependency_linpobex__1</t>
  </si>
  <si>
    <t>adulto_inc_pc_dependency_gross_mkt_inc_pc_1</t>
  </si>
  <si>
    <t>adulto_inc_pc_dependency_net_mkt_income_pc_1</t>
  </si>
  <si>
    <t>adulto_inc_pc_dependency_net_mkt_incirp_pc_1</t>
  </si>
  <si>
    <t>adulto_inc_pc_dependency_net_mkt_inc_irpssc_pc_1</t>
  </si>
  <si>
    <t>adulto_inc_pc_dependency_dis_inc_pc_1</t>
  </si>
  <si>
    <t>adulto_inc_pc_dependency_cons_inc_pc_1</t>
  </si>
  <si>
    <t>adulto_inc_pc_dependency_cons_inc_ande_pc_1</t>
  </si>
  <si>
    <t>adulto_inc_pc_dependency_final_inc_pc_1</t>
  </si>
  <si>
    <t>adulto_inc_pc_dependency_nso_inc_1</t>
  </si>
  <si>
    <t>adulto_inc_pc_dependency_linpobto__1</t>
  </si>
  <si>
    <t>adulto_inc_pc_dependency_linpobex__1</t>
  </si>
  <si>
    <t>agtrans_inc_pc_dependency_gross_mkt_inc_pc_1</t>
  </si>
  <si>
    <t>agtrans_inc_pc_dependency_net_mkt_income_pc_1</t>
  </si>
  <si>
    <t>agtrans_inc_pc_dependency_net_mkt_incirp_pc_1</t>
  </si>
  <si>
    <t>agtrans_inc_pc_dependency_net_mkt_inc_irpssc_pc_1</t>
  </si>
  <si>
    <t>agtrans_inc_pc_dependency_dis_inc_pc_1</t>
  </si>
  <si>
    <t>agtrans_inc_pc_dependency_cons_inc_pc_1</t>
  </si>
  <si>
    <t>agtrans_inc_pc_dependency_cons_inc_ande_pc_1</t>
  </si>
  <si>
    <t>agtrans_inc_pc_dependency_final_inc_pc_1</t>
  </si>
  <si>
    <t>agtrans_inc_pc_dependency_nso_inc_1</t>
  </si>
  <si>
    <t>agtrans_inc_pc_dependency_linpobto__1</t>
  </si>
  <si>
    <t>agtrans_inc_pc_dependency_linpobex__1</t>
  </si>
  <si>
    <t>elec_sub_pc_dependency_gross_mkt_inc_pc_1</t>
  </si>
  <si>
    <t>elec_sub_pc_dependency_net_mkt_income_pc_1</t>
  </si>
  <si>
    <t>elec_sub_pc_dependency_net_mkt_incirp_pc_1</t>
  </si>
  <si>
    <t>elec_sub_pc_dependency_net_mkt_inc_irpssc_pc_1</t>
  </si>
  <si>
    <t>elec_sub_pc_dependency_dis_inc_pc_1</t>
  </si>
  <si>
    <t>elec_sub_pc_dependency_cons_inc_pc_1</t>
  </si>
  <si>
    <t>elec_sub_pc_dependency_cons_inc_ande_pc_1</t>
  </si>
  <si>
    <t>elec_sub_pc_dependency_final_inc_pc_1</t>
  </si>
  <si>
    <t>elec_sub_pc_dependency_nso_inc_1</t>
  </si>
  <si>
    <t>elec_sub_pc_dependency_linpobto__1</t>
  </si>
  <si>
    <t>elec_sub_pc_dependency_linpobex__1</t>
  </si>
  <si>
    <t>labor_tax_pc_dependency_gross_mkt_inc_pc_1</t>
  </si>
  <si>
    <t>labor_tax_pc_dependency_net_mkt_income_pc_1</t>
  </si>
  <si>
    <t>labor_tax_pc_dependency_net_mkt_incirp_pc_1</t>
  </si>
  <si>
    <t>labor_tax_pc_dependency_net_mkt_inc_irpssc_pc_1</t>
  </si>
  <si>
    <t>labor_tax_pc_dependency_dis_inc_pc_1</t>
  </si>
  <si>
    <t>labor_tax_pc_dependency_cons_inc_pc_1</t>
  </si>
  <si>
    <t>labor_tax_pc_dependency_cons_inc_ande_pc_1</t>
  </si>
  <si>
    <t>labor_tax_pc_dependency_final_inc_pc_1</t>
  </si>
  <si>
    <t>labor_tax_pc_dependency_nso_inc_1</t>
  </si>
  <si>
    <t>labor_tax_pc_dependency_linpobto__1</t>
  </si>
  <si>
    <t>labor_tax_pc_dependency_linpobex__1</t>
  </si>
  <si>
    <t>transporte_sub_pc_dependency_gross_mkt_inc_pc_1</t>
  </si>
  <si>
    <t>transporte_sub_pc_dependency_net_mkt_income_pc_1</t>
  </si>
  <si>
    <t>transporte_sub_pc_dependency_net_mkt_incirp_pc_1</t>
  </si>
  <si>
    <t>transporte_sub_pc_dependency_net_mkt_inc_irpssc_pc_1</t>
  </si>
  <si>
    <t>transporte_sub_pc_dependency_dis_inc_pc_1</t>
  </si>
  <si>
    <t>transporte_sub_pc_dependency_cons_inc_pc_1</t>
  </si>
  <si>
    <t>transporte_sub_pc_dependency_cons_inc_ande_pc_1</t>
  </si>
  <si>
    <t>transporte_sub_pc_dependency_final_inc_pc_1</t>
  </si>
  <si>
    <t>transporte_sub_pc_dependency_nso_inc_1</t>
  </si>
  <si>
    <t>transporte_sub_pc_dependency_linpobto__1</t>
  </si>
  <si>
    <t>transporte_sub_pc_dependency_linpobex__1</t>
  </si>
  <si>
    <t>senavitat_sub_pc_dependency_gross_mkt_inc_pc_1</t>
  </si>
  <si>
    <t>senavitat_sub_pc_dependency_net_mkt_income_pc_1</t>
  </si>
  <si>
    <t>senavitat_sub_pc_dependency_net_mkt_incirp_pc_1</t>
  </si>
  <si>
    <t>senavitat_sub_pc_dependency_net_mkt_inc_irpssc_pc_1</t>
  </si>
  <si>
    <t>senavitat_sub_pc_dependency_dis_inc_pc_1</t>
  </si>
  <si>
    <t>senavitat_sub_pc_dependency_cons_inc_pc_1</t>
  </si>
  <si>
    <t>senavitat_sub_pc_dependency_cons_inc_ande_pc_1</t>
  </si>
  <si>
    <t>senavitat_sub_pc_dependency_final_inc_pc_1</t>
  </si>
  <si>
    <t>senavitat_sub_pc_dependency_nso_inc_1</t>
  </si>
  <si>
    <t>senavitat_sub_pc_dependency_linpobto__1</t>
  </si>
  <si>
    <t>senavitat_sub_pc_dependency_linpobex__1</t>
  </si>
  <si>
    <t>becas_pc_dependency_gross_mkt_inc_pc_1</t>
  </si>
  <si>
    <t>becas_pc_dependency_net_mkt_income_pc_1</t>
  </si>
  <si>
    <t>becas_pc_dependency_net_mkt_incirp_pc_1</t>
  </si>
  <si>
    <t>becas_pc_dependency_net_mkt_inc_irpssc_pc_1</t>
  </si>
  <si>
    <t>becas_pc_dependency_dis_inc_pc_1</t>
  </si>
  <si>
    <t>becas_pc_dependency_cons_inc_pc_1</t>
  </si>
  <si>
    <t>becas_pc_dependency_cons_inc_ande_pc_1</t>
  </si>
  <si>
    <t>becas_pc_dependency_final_inc_pc_1</t>
  </si>
  <si>
    <t>becas_pc_dependency_nso_inc_1</t>
  </si>
  <si>
    <t>becas_pc_dependency_linpobto__1</t>
  </si>
  <si>
    <t>becas_pc_dependency_linpobex__1</t>
  </si>
  <si>
    <t>edupubpreesc_pc_dependency_gross_mkt_inc_pc_1</t>
  </si>
  <si>
    <t>edupubpreesc_pc_dependency_net_mkt_income_pc_1</t>
  </si>
  <si>
    <t>edupubpreesc_pc_dependency_net_mkt_incirp_pc_1</t>
  </si>
  <si>
    <t>edupubpreesc_pc_dependency_net_mkt_inc_irpssc_pc_1</t>
  </si>
  <si>
    <t>edupubpreesc_pc_dependency_dis_inc_pc_1</t>
  </si>
  <si>
    <t>edupubpreesc_pc_dependency_cons_inc_pc_1</t>
  </si>
  <si>
    <t>edupubpreesc_pc_dependency_cons_inc_ande_pc_1</t>
  </si>
  <si>
    <t>edupubpreesc_pc_dependency_final_inc_pc_1</t>
  </si>
  <si>
    <t>edupubpreesc_pc_dependency_nso_inc_1</t>
  </si>
  <si>
    <t>edupubpreesc_pc_dependency_linpobto__1</t>
  </si>
  <si>
    <t>edupubpreesc_pc_dependency_linpobex__1</t>
  </si>
  <si>
    <t>edupubprim_pc_dependency_gross_mkt_inc_pc_1</t>
  </si>
  <si>
    <t>edupubprim_pc_dependency_net_mkt_income_pc_1</t>
  </si>
  <si>
    <t>edupubprim_pc_dependency_net_mkt_incirp_pc_1</t>
  </si>
  <si>
    <t>edupubprim_pc_dependency_net_mkt_inc_irpssc_pc_1</t>
  </si>
  <si>
    <t>edupubprim_pc_dependency_dis_inc_pc_1</t>
  </si>
  <si>
    <t>edupubprim_pc_dependency_cons_inc_pc_1</t>
  </si>
  <si>
    <t>edupubprim_pc_dependency_cons_inc_ande_pc_1</t>
  </si>
  <si>
    <t>edupubprim_pc_dependency_final_inc_pc_1</t>
  </si>
  <si>
    <t>edupubprim_pc_dependency_nso_inc_1</t>
  </si>
  <si>
    <t>edupubprim_pc_dependency_linpobto__1</t>
  </si>
  <si>
    <t>edupubprim_pc_dependency_linpobex__1</t>
  </si>
  <si>
    <t>edupubsec_pc_dependency_gross_mkt_inc_pc_1</t>
  </si>
  <si>
    <t>edupubsec_pc_dependency_net_mkt_income_pc_1</t>
  </si>
  <si>
    <t>edupubsec_pc_dependency_net_mkt_incirp_pc_1</t>
  </si>
  <si>
    <t>edupubsec_pc_dependency_net_mkt_inc_irpssc_pc_1</t>
  </si>
  <si>
    <t>edupubsec_pc_dependency_dis_inc_pc_1</t>
  </si>
  <si>
    <t>edupubsec_pc_dependency_cons_inc_pc_1</t>
  </si>
  <si>
    <t>edupubsec_pc_dependency_cons_inc_ande_pc_1</t>
  </si>
  <si>
    <t>edupubsec_pc_dependency_final_inc_pc_1</t>
  </si>
  <si>
    <t>edupubsec_pc_dependency_nso_inc_1</t>
  </si>
  <si>
    <t>edupubsec_pc_dependency_linpobto__1</t>
  </si>
  <si>
    <t>edupubsec_pc_dependency_linpobex__1</t>
  </si>
  <si>
    <t>edupubuni_pc_dependency_gross_mkt_inc_pc_1</t>
  </si>
  <si>
    <t>edupubuni_pc_dependency_net_mkt_income_pc_1</t>
  </si>
  <si>
    <t>edupubuni_pc_dependency_net_mkt_incirp_pc_1</t>
  </si>
  <si>
    <t>edupubuni_pc_dependency_net_mkt_inc_irpssc_pc_1</t>
  </si>
  <si>
    <t>edupubuni_pc_dependency_dis_inc_pc_1</t>
  </si>
  <si>
    <t>edupubuni_pc_dependency_cons_inc_pc_1</t>
  </si>
  <si>
    <t>edupubuni_pc_dependency_cons_inc_ande_pc_1</t>
  </si>
  <si>
    <t>edupubuni_pc_dependency_final_inc_pc_1</t>
  </si>
  <si>
    <t>edupubuni_pc_dependency_nso_inc_1</t>
  </si>
  <si>
    <t>edupubuni_pc_dependency_linpobto__1</t>
  </si>
  <si>
    <t>edupubuni_pc_dependency_linpobex__1</t>
  </si>
  <si>
    <t>transfood_pc_dependency_gross_mkt_inc_pc_1</t>
  </si>
  <si>
    <t>transfood_pc_dependency_net_mkt_income_pc_1</t>
  </si>
  <si>
    <t>transfood_pc_dependency_net_mkt_incirp_pc_1</t>
  </si>
  <si>
    <t>transfood_pc_dependency_net_mkt_inc_irpssc_pc_1</t>
  </si>
  <si>
    <t>transfood_pc_dependency_dis_inc_pc_1</t>
  </si>
  <si>
    <t>transfood_pc_dependency_cons_inc_pc_1</t>
  </si>
  <si>
    <t>transfood_pc_dependency_cons_inc_ande_pc_1</t>
  </si>
  <si>
    <t>transfood_pc_dependency_final_inc_pc_1</t>
  </si>
  <si>
    <t>transfood_pc_dependency_nso_inc_1</t>
  </si>
  <si>
    <t>transfood_pc_dependency_linpobto__1</t>
  </si>
  <si>
    <t>transfood_pc_dependency_linpobex__1</t>
  </si>
  <si>
    <t>transutil_pc_dependency_gross_mkt_inc_pc_1</t>
  </si>
  <si>
    <t>transutil_pc_dependency_net_mkt_income_pc_1</t>
  </si>
  <si>
    <t>transutil_pc_dependency_net_mkt_incirp_pc_1</t>
  </si>
  <si>
    <t>transutil_pc_dependency_net_mkt_inc_irpssc_pc_1</t>
  </si>
  <si>
    <t>transutil_pc_dependency_dis_inc_pc_1</t>
  </si>
  <si>
    <t>transutil_pc_dependency_cons_inc_pc_1</t>
  </si>
  <si>
    <t>transutil_pc_dependency_cons_inc_ande_pc_1</t>
  </si>
  <si>
    <t>transutil_pc_dependency_final_inc_pc_1</t>
  </si>
  <si>
    <t>transutil_pc_dependency_nso_inc_1</t>
  </si>
  <si>
    <t>transutil_pc_dependency_linpobto__1</t>
  </si>
  <si>
    <t>transutil_pc_dependency_linpobex__1</t>
  </si>
  <si>
    <t>adultomayor_uni_pc_dependency_gross_mkt_inc_pc_1</t>
  </si>
  <si>
    <t>adultomayor_uni_pc_dependency_net_mkt_income_pc_1</t>
  </si>
  <si>
    <t>adultomayor_uni_pc_dependency_net_mkt_incirp_pc_1</t>
  </si>
  <si>
    <t>adultomayor_uni_pc_dependency_net_mkt_inc_irpssc_pc_1</t>
  </si>
  <si>
    <t>adultomayor_uni_pc_dependency_dis_inc_pc_1</t>
  </si>
  <si>
    <t>adultomayor_uni_pc_dependency_cons_inc_pc_1</t>
  </si>
  <si>
    <t>adultomayor_uni_pc_dependency_cons_inc_ande_pc_1</t>
  </si>
  <si>
    <t>adultomayor_uni_pc_dependency_final_inc_pc_1</t>
  </si>
  <si>
    <t>adultomayor_uni_pc_dependency_nso_inc_1</t>
  </si>
  <si>
    <t>adultomayor_uni_pc_dependency_linpobto__1</t>
  </si>
  <si>
    <t>adultomayor_uni_pc_dependency_linpobex__1</t>
  </si>
  <si>
    <t>tot_deduction_taken_pc_dependency_gross_mkt_inc_pc_1</t>
  </si>
  <si>
    <t>tot_deduction_taken_pc_dependency_net_mkt_income_pc_1</t>
  </si>
  <si>
    <t>tot_deduction_taken_pc_dependency_net_mkt_incirp_pc_1</t>
  </si>
  <si>
    <t>tot_deduction_taken_pc_dependency_net_mkt_inc_irpssc_pc_1</t>
  </si>
  <si>
    <t>tot_deduction_taken_pc_dependency_dis_inc_pc_1</t>
  </si>
  <si>
    <t>tot_deduction_taken_pc_dependency_cons_inc_pc_1</t>
  </si>
  <si>
    <t>tot_deduction_taken_pc_dependency_cons_inc_ande_pc_1</t>
  </si>
  <si>
    <t>tot_deduction_taken_pc_dependency_final_inc_pc_1</t>
  </si>
  <si>
    <t>tot_deduction_taken_pc_dependency_nso_inc_1</t>
  </si>
  <si>
    <t>tot_deduction_taken_pc_dependency_linpobto__1</t>
  </si>
  <si>
    <t>tot_deduction_taken_pc_dependency_linpobex__1</t>
  </si>
  <si>
    <t>monto_sub_andeFS_pc_pc_dependency_gross_mkt_inc_pc_1</t>
  </si>
  <si>
    <t>monto_sub_andeFS_pc_pc_dependency_net_mkt_income_pc_1</t>
  </si>
  <si>
    <t>monto_sub_andeFS_pc_pc_dependency_net_mkt_incirp_pc_1</t>
  </si>
  <si>
    <t>monto_sub_andeFS_pc_pc_dependency_net_mkt_inc_irpssc_pc_1</t>
  </si>
  <si>
    <t>monto_sub_andeFS_pc_pc_dependency_dis_inc_pc_1</t>
  </si>
  <si>
    <t>monto_sub_andeFS_pc_pc_dependency_cons_inc_pc_1</t>
  </si>
  <si>
    <t>monto_sub_andeFS_pc_pc_dependency_cons_inc_ande_pc_1</t>
  </si>
  <si>
    <t>monto_sub_andeFS_pc_pc_dependency_final_inc_pc_1</t>
  </si>
  <si>
    <t>monto_sub_andeFS_pc_pc_dependency_nso_inc_1</t>
  </si>
  <si>
    <t>monto_sub_andeFS_pc_pc_dependency_linpobto__1</t>
  </si>
  <si>
    <t>monto_sub_andeFS_pc_pc_dependency_linpobex__1</t>
  </si>
  <si>
    <t>gross_mkt_inc_pc_dependency_gross_mkt_inc_pc_1</t>
  </si>
  <si>
    <t>gross_mkt_inc_pc_dependency_net_mkt_income_pc_1</t>
  </si>
  <si>
    <t>gross_mkt_inc_pc_dependency_net_mkt_incirp_pc_1</t>
  </si>
  <si>
    <t>gross_mkt_inc_pc_dependency_net_mkt_inc_irpssc_pc_1</t>
  </si>
  <si>
    <t>gross_mkt_inc_pc_dependency_dis_inc_pc_1</t>
  </si>
  <si>
    <t>gross_mkt_inc_pc_dependency_cons_inc_pc_1</t>
  </si>
  <si>
    <t>gross_mkt_inc_pc_dependency_cons_inc_ande_pc_1</t>
  </si>
  <si>
    <t>gross_mkt_inc_pc_dependency_final_inc_pc_1</t>
  </si>
  <si>
    <t>gross_mkt_inc_pc_dependency_nso_inc_1</t>
  </si>
  <si>
    <t>gross_mkt_inc_pc_dependency_linpobto__1</t>
  </si>
  <si>
    <t>gross_mkt_inc_pc_dependency_linpobex__1</t>
  </si>
  <si>
    <t>net_mkt_income_pc_dependency_gross_mkt_inc_pc_1</t>
  </si>
  <si>
    <t>net_mkt_income_pc_dependency_net_mkt_income_pc_1</t>
  </si>
  <si>
    <t>net_mkt_income_pc_dependency_net_mkt_incirp_pc_1</t>
  </si>
  <si>
    <t>net_mkt_income_pc_dependency_net_mkt_inc_irpssc_pc_1</t>
  </si>
  <si>
    <t>net_mkt_income_pc_dependency_dis_inc_pc_1</t>
  </si>
  <si>
    <t>net_mkt_income_pc_dependency_cons_inc_pc_1</t>
  </si>
  <si>
    <t>net_mkt_income_pc_dependency_cons_inc_ande_pc_1</t>
  </si>
  <si>
    <t>net_mkt_income_pc_dependency_final_inc_pc_1</t>
  </si>
  <si>
    <t>net_mkt_income_pc_dependency_nso_inc_1</t>
  </si>
  <si>
    <t>net_mkt_income_pc_dependency_linpobto__1</t>
  </si>
  <si>
    <t>net_mkt_income_pc_dependency_linpobex__1</t>
  </si>
  <si>
    <t>net_mkt_incirp_pc_dependency_gross_mkt_inc_pc_1</t>
  </si>
  <si>
    <t>net_mkt_incirp_pc_dependency_net_mkt_income_pc_1</t>
  </si>
  <si>
    <t>net_mkt_incirp_pc_dependency_net_mkt_incirp_pc_1</t>
  </si>
  <si>
    <t>net_mkt_incirp_pc_dependency_net_mkt_inc_irpssc_pc_1</t>
  </si>
  <si>
    <t>net_mkt_incirp_pc_dependency_dis_inc_pc_1</t>
  </si>
  <si>
    <t>net_mkt_incirp_pc_dependency_cons_inc_pc_1</t>
  </si>
  <si>
    <t>net_mkt_incirp_pc_dependency_cons_inc_ande_pc_1</t>
  </si>
  <si>
    <t>net_mkt_incirp_pc_dependency_final_inc_pc_1</t>
  </si>
  <si>
    <t>net_mkt_incirp_pc_dependency_nso_inc_1</t>
  </si>
  <si>
    <t>net_mkt_incirp_pc_dependency_linpobto__1</t>
  </si>
  <si>
    <t>net_mkt_incirp_pc_dependency_linpobex__1</t>
  </si>
  <si>
    <t>net_mkt_inc_irpssc_pc_dependency_gross_mkt_inc_pc_1</t>
  </si>
  <si>
    <t>net_mkt_inc_irpssc_pc_dependency_net_mkt_income_pc_1</t>
  </si>
  <si>
    <t>net_mkt_inc_irpssc_pc_dependency_net_mkt_incirp_pc_1</t>
  </si>
  <si>
    <t>net_mkt_inc_irpssc_pc_dependency_net_mkt_inc_irpssc_pc_1</t>
  </si>
  <si>
    <t>net_mkt_inc_irpssc_pc_dependency_dis_inc_pc_1</t>
  </si>
  <si>
    <t>net_mkt_inc_irpssc_pc_dependency_cons_inc_pc_1</t>
  </si>
  <si>
    <t>net_mkt_inc_irpssc_pc_dependency_cons_inc_ande_pc_1</t>
  </si>
  <si>
    <t>net_mkt_inc_irpssc_pc_dependency_final_inc_pc_1</t>
  </si>
  <si>
    <t>net_mkt_inc_irpssc_pc_dependency_nso_inc_1</t>
  </si>
  <si>
    <t>net_mkt_inc_irpssc_pc_dependency_linpobto__1</t>
  </si>
  <si>
    <t>net_mkt_inc_irpssc_pc_dependency_linpobex__1</t>
  </si>
  <si>
    <t>dis_inc_pc_dependency_gross_mkt_inc_pc_1</t>
  </si>
  <si>
    <t>dis_inc_pc_dependency_net_mkt_income_pc_1</t>
  </si>
  <si>
    <t>dis_inc_pc_dependency_net_mkt_incirp_pc_1</t>
  </si>
  <si>
    <t>dis_inc_pc_dependency_net_mkt_inc_irpssc_pc_1</t>
  </si>
  <si>
    <t>dis_inc_pc_dependency_dis_inc_pc_1</t>
  </si>
  <si>
    <t>dis_inc_pc_dependency_cons_inc_pc_1</t>
  </si>
  <si>
    <t>dis_inc_pc_dependency_cons_inc_ande_pc_1</t>
  </si>
  <si>
    <t>dis_inc_pc_dependency_final_inc_pc_1</t>
  </si>
  <si>
    <t>dis_inc_pc_dependency_nso_inc_1</t>
  </si>
  <si>
    <t>dis_inc_pc_dependency_linpobto__1</t>
  </si>
  <si>
    <t>dis_inc_pc_dependency_linpobex__1</t>
  </si>
  <si>
    <t>cons_inc_pc_dependency_gross_mkt_inc_pc_1</t>
  </si>
  <si>
    <t>cons_inc_pc_dependency_net_mkt_income_pc_1</t>
  </si>
  <si>
    <t>cons_inc_pc_dependency_net_mkt_incirp_pc_1</t>
  </si>
  <si>
    <t>cons_inc_pc_dependency_net_mkt_inc_irpssc_pc_1</t>
  </si>
  <si>
    <t>cons_inc_pc_dependency_dis_inc_pc_1</t>
  </si>
  <si>
    <t>cons_inc_pc_dependency_cons_inc_pc_1</t>
  </si>
  <si>
    <t>cons_inc_pc_dependency_cons_inc_ande_pc_1</t>
  </si>
  <si>
    <t>cons_inc_pc_dependency_final_inc_pc_1</t>
  </si>
  <si>
    <t>cons_inc_pc_dependency_nso_inc_1</t>
  </si>
  <si>
    <t>cons_inc_pc_dependency_linpobto__1</t>
  </si>
  <si>
    <t>cons_inc_pc_dependency_linpobex__1</t>
  </si>
  <si>
    <t>cons_inc_ande_pc_dependency_gross_mkt_inc_pc_1</t>
  </si>
  <si>
    <t>cons_inc_ande_pc_dependency_net_mkt_income_pc_1</t>
  </si>
  <si>
    <t>cons_inc_ande_pc_dependency_net_mkt_incirp_pc_1</t>
  </si>
  <si>
    <t>cons_inc_ande_pc_dependency_net_mkt_inc_irpssc_pc_1</t>
  </si>
  <si>
    <t>cons_inc_ande_pc_dependency_dis_inc_pc_1</t>
  </si>
  <si>
    <t>cons_inc_ande_pc_dependency_cons_inc_pc_1</t>
  </si>
  <si>
    <t>cons_inc_ande_pc_dependency_cons_inc_ande_pc_1</t>
  </si>
  <si>
    <t>cons_inc_ande_pc_dependency_final_inc_pc_1</t>
  </si>
  <si>
    <t>cons_inc_ande_pc_dependency_nso_inc_1</t>
  </si>
  <si>
    <t>cons_inc_ande_pc_dependency_linpobto__1</t>
  </si>
  <si>
    <t>cons_inc_ande_pc_dependency_linpobex__1</t>
  </si>
  <si>
    <t>final_inc_pc_dependency_gross_mkt_inc_pc_1</t>
  </si>
  <si>
    <t>final_inc_pc_dependency_net_mkt_income_pc_1</t>
  </si>
  <si>
    <t>final_inc_pc_dependency_net_mkt_incirp_pc_1</t>
  </si>
  <si>
    <t>final_inc_pc_dependency_net_mkt_inc_irpssc_pc_1</t>
  </si>
  <si>
    <t>final_inc_pc_dependency_dis_inc_pc_1</t>
  </si>
  <si>
    <t>final_inc_pc_dependency_cons_inc_pc_1</t>
  </si>
  <si>
    <t>final_inc_pc_dependency_cons_inc_ande_pc_1</t>
  </si>
  <si>
    <t>final_inc_pc_dependency_final_inc_pc_1</t>
  </si>
  <si>
    <t>final_inc_pc_dependency_nso_inc_1</t>
  </si>
  <si>
    <t>final_inc_pc_dependency_linpobto__1</t>
  </si>
  <si>
    <t>final_inc_pc_dependency_linpobex__1</t>
  </si>
  <si>
    <t>nso_inc_dependency_gross_mkt_inc_pc_1</t>
  </si>
  <si>
    <t>nso_inc_dependency_net_mkt_income_pc_1</t>
  </si>
  <si>
    <t>nso_inc_dependency_net_mkt_incirp_pc_1</t>
  </si>
  <si>
    <t>nso_inc_dependency_net_mkt_inc_irpssc_pc_1</t>
  </si>
  <si>
    <t>nso_inc_dependency_dis_inc_pc_1</t>
  </si>
  <si>
    <t>nso_inc_dependency_cons_inc_pc_1</t>
  </si>
  <si>
    <t>nso_inc_dependency_cons_inc_ande_pc_1</t>
  </si>
  <si>
    <t>nso_inc_dependency_final_inc_pc_1</t>
  </si>
  <si>
    <t>nso_inc_dependency_nso_inc_1</t>
  </si>
  <si>
    <t>nso_inc_dependency_linpobto__1</t>
  </si>
  <si>
    <t>nso_inc_dependency_linpobex__1</t>
  </si>
  <si>
    <t>monto_iva_pc_pc_dependency_gross_mkt_inc_pc_1</t>
  </si>
  <si>
    <t>monto_iva_pc_pc_dependency_net_mkt_income_pc_1</t>
  </si>
  <si>
    <t>monto_iva_pc_pc_dependency_net_mkt_incirp_pc_1</t>
  </si>
  <si>
    <t>monto_iva_pc_pc_dependency_net_mkt_inc_irpssc_pc_1</t>
  </si>
  <si>
    <t>monto_iva_pc_pc_dependency_dis_inc_pc_1</t>
  </si>
  <si>
    <t>monto_iva_pc_pc_dependency_cons_inc_pc_1</t>
  </si>
  <si>
    <t>monto_iva_pc_pc_dependency_cons_inc_ande_pc_1</t>
  </si>
  <si>
    <t>monto_iva_pc_pc_dependency_final_inc_pc_1</t>
  </si>
  <si>
    <t>monto_iva_pc_pc_dependency_nso_inc_1</t>
  </si>
  <si>
    <t>monto_iva_pc_pc_dependency_linpobto__1</t>
  </si>
  <si>
    <t>monto_iva_pc_pc_dependency_linpobex__1</t>
  </si>
  <si>
    <t>monto_iscRE_pc_pc_dependency_gross_mkt_inc_pc_1</t>
  </si>
  <si>
    <t>monto_iscRE_pc_pc_dependency_net_mkt_income_pc_1</t>
  </si>
  <si>
    <t>monto_iscRE_pc_pc_dependency_net_mkt_incirp_pc_1</t>
  </si>
  <si>
    <t>monto_iscRE_pc_pc_dependency_net_mkt_inc_irpssc_pc_1</t>
  </si>
  <si>
    <t>monto_iscRE_pc_pc_dependency_dis_inc_pc_1</t>
  </si>
  <si>
    <t>monto_iscRE_pc_pc_dependency_cons_inc_pc_1</t>
  </si>
  <si>
    <t>monto_iscRE_pc_pc_dependency_cons_inc_ande_pc_1</t>
  </si>
  <si>
    <t>monto_iscRE_pc_pc_dependency_final_inc_pc_1</t>
  </si>
  <si>
    <t>monto_iscRE_pc_pc_dependency_nso_inc_1</t>
  </si>
  <si>
    <t>monto_iscRE_pc_pc_dependency_linpobto__1</t>
  </si>
  <si>
    <t>monto_iscRE_pc_pc_dependency_linpobex__1</t>
  </si>
  <si>
    <t>ssc_pc_dependency_gross_mkt_inc_pc_1</t>
  </si>
  <si>
    <t>ssc_pc_dependency_net_mkt_income_pc_1</t>
  </si>
  <si>
    <t>ssc_pc_dependency_net_mkt_incirp_pc_1</t>
  </si>
  <si>
    <t>ssc_pc_dependency_net_mkt_inc_irpssc_pc_1</t>
  </si>
  <si>
    <t>ssc_pc_dependency_dis_inc_pc_1</t>
  </si>
  <si>
    <t>ssc_pc_dependency_cons_inc_pc_1</t>
  </si>
  <si>
    <t>ssc_pc_dependency_cons_inc_ande_pc_1</t>
  </si>
  <si>
    <t>ssc_pc_dependency_final_inc_pc_1</t>
  </si>
  <si>
    <t>ssc_pc_dependency_nso_inc_1</t>
  </si>
  <si>
    <t>ssc_pc_dependency_linpobto__1</t>
  </si>
  <si>
    <t>ssc_pc_dependency_linpobex__1</t>
  </si>
  <si>
    <t>uprod_tax_pc_dependency_gross_mkt_inc_pc_1</t>
  </si>
  <si>
    <t>uprod_tax_pc_dependency_net_mkt_income_pc_1</t>
  </si>
  <si>
    <t>uprod_tax_pc_dependency_net_mkt_incirp_pc_1</t>
  </si>
  <si>
    <t>uprod_tax_pc_dependency_net_mkt_inc_irpssc_pc_1</t>
  </si>
  <si>
    <t>uprod_tax_pc_dependency_dis_inc_pc_1</t>
  </si>
  <si>
    <t>uprod_tax_pc_dependency_cons_inc_pc_1</t>
  </si>
  <si>
    <t>uprod_tax_pc_dependency_cons_inc_ande_pc_1</t>
  </si>
  <si>
    <t>uprod_tax_pc_dependency_final_inc_pc_1</t>
  </si>
  <si>
    <t>uprod_tax_pc_dependency_nso_inc_1</t>
  </si>
  <si>
    <t>uprod_tax_pc_dependency_linpobto__1</t>
  </si>
  <si>
    <t>uprod_tax_pc_dependency_linpobex__1</t>
  </si>
  <si>
    <t>tot_ire_pc_dependency_gross_mkt_inc_pc_1</t>
  </si>
  <si>
    <t>tot_ire_pc_dependency_net_mkt_income_pc_1</t>
  </si>
  <si>
    <t>tot_ire_pc_dependency_net_mkt_incirp_pc_1</t>
  </si>
  <si>
    <t>tot_ire_pc_dependency_net_mkt_inc_irpssc_pc_1</t>
  </si>
  <si>
    <t>tot_ire_pc_dependency_dis_inc_pc_1</t>
  </si>
  <si>
    <t>tot_ire_pc_dependency_cons_inc_pc_1</t>
  </si>
  <si>
    <t>tot_ire_pc_dependency_cons_inc_ande_pc_1</t>
  </si>
  <si>
    <t>tot_ire_pc_dependency_final_inc_pc_1</t>
  </si>
  <si>
    <t>tot_ire_pc_dependency_nso_inc_1</t>
  </si>
  <si>
    <t>tot_ire_pc_dependency_linpobto__1</t>
  </si>
  <si>
    <t>tot_ire_pc_dependency_linpobex__1</t>
  </si>
  <si>
    <t>dividendo_tax_pc_dependency_gross_mkt_inc_pc_1</t>
  </si>
  <si>
    <t>dividendo_tax_pc_dependency_net_mkt_income_pc_1</t>
  </si>
  <si>
    <t>dividendo_tax_pc_dependency_net_mkt_incirp_pc_1</t>
  </si>
  <si>
    <t>dividendo_tax_pc_dependency_net_mkt_inc_irpssc_pc_1</t>
  </si>
  <si>
    <t>dividendo_tax_pc_dependency_dis_inc_pc_1</t>
  </si>
  <si>
    <t>dividendo_tax_pc_dependency_cons_inc_pc_1</t>
  </si>
  <si>
    <t>dividendo_tax_pc_dependency_cons_inc_ande_pc_1</t>
  </si>
  <si>
    <t>dividendo_tax_pc_dependency_final_inc_pc_1</t>
  </si>
  <si>
    <t>dividendo_tax_pc_dependency_nso_inc_1</t>
  </si>
  <si>
    <t>dividendo_tax_pc_dependency_linpobto__1</t>
  </si>
  <si>
    <t>dividendo_tax_pc_dependency_linpobex__1</t>
  </si>
  <si>
    <t>alquiler_tax_pc_dependency_gross_mkt_inc_pc_1</t>
  </si>
  <si>
    <t>alquiler_tax_pc_dependency_net_mkt_income_pc_1</t>
  </si>
  <si>
    <t>alquiler_tax_pc_dependency_net_mkt_incirp_pc_1</t>
  </si>
  <si>
    <t>alquiler_tax_pc_dependency_net_mkt_inc_irpssc_pc_1</t>
  </si>
  <si>
    <t>alquiler_tax_pc_dependency_dis_inc_pc_1</t>
  </si>
  <si>
    <t>alquiler_tax_pc_dependency_cons_inc_pc_1</t>
  </si>
  <si>
    <t>alquiler_tax_pc_dependency_cons_inc_ande_pc_1</t>
  </si>
  <si>
    <t>alquiler_tax_pc_dependency_final_inc_pc_1</t>
  </si>
  <si>
    <t>alquiler_tax_pc_dependency_nso_inc_1</t>
  </si>
  <si>
    <t>alquiler_tax_pc_dependency_linpobto__1</t>
  </si>
  <si>
    <t>alquiler_tax_pc_dependency_linpobex__1</t>
  </si>
  <si>
    <t>tot_pit_pc_dependency_gross_mkt_inc_pc_2</t>
  </si>
  <si>
    <t>tot_pit_pc_dependency_net_mkt_income_pc_2</t>
  </si>
  <si>
    <t>tot_pit_pc_dependency_net_mkt_incirp_pc_2</t>
  </si>
  <si>
    <t>tot_pit_pc_dependency_net_mkt_inc_irpssc_pc_2</t>
  </si>
  <si>
    <t>tot_pit_pc_dependency_dis_inc_pc_2</t>
  </si>
  <si>
    <t>tot_pit_pc_dependency_cons_inc_pc_2</t>
  </si>
  <si>
    <t>tot_pit_pc_dependency_cons_inc_ande_pc_2</t>
  </si>
  <si>
    <t>tot_pit_pc_dependency_final_inc_pc_2</t>
  </si>
  <si>
    <t>tot_pit_pc_dependency_nso_inc_2</t>
  </si>
  <si>
    <t>tot_pit_pc_dependency_linpobto__2</t>
  </si>
  <si>
    <t>tot_pit_pc_dependency_linpobex__2</t>
  </si>
  <si>
    <t>tot_dit_pc_dependency_gross_mkt_inc_pc_2</t>
  </si>
  <si>
    <t>tot_dit_pc_dependency_net_mkt_income_pc_2</t>
  </si>
  <si>
    <t>tot_dit_pc_dependency_net_mkt_incirp_pc_2</t>
  </si>
  <si>
    <t>tot_dit_pc_dependency_net_mkt_inc_irpssc_pc_2</t>
  </si>
  <si>
    <t>tot_dit_pc_dependency_dis_inc_pc_2</t>
  </si>
  <si>
    <t>tot_dit_pc_dependency_cons_inc_pc_2</t>
  </si>
  <si>
    <t>tot_dit_pc_dependency_cons_inc_ande_pc_2</t>
  </si>
  <si>
    <t>tot_dit_pc_dependency_final_inc_pc_2</t>
  </si>
  <si>
    <t>tot_dit_pc_dependency_nso_inc_2</t>
  </si>
  <si>
    <t>tot_dit_pc_dependency_linpobto__2</t>
  </si>
  <si>
    <t>tot_dit_pc_dependency_linpobex__2</t>
  </si>
  <si>
    <t>tot_dit_corp_pc_dependency_gross_mkt_inc_pc_2</t>
  </si>
  <si>
    <t>tot_dit_corp_pc_dependency_net_mkt_income_pc_2</t>
  </si>
  <si>
    <t>tot_dit_corp_pc_dependency_net_mkt_incirp_pc_2</t>
  </si>
  <si>
    <t>tot_dit_corp_pc_dependency_net_mkt_inc_irpssc_pc_2</t>
  </si>
  <si>
    <t>tot_dit_corp_pc_dependency_dis_inc_pc_2</t>
  </si>
  <si>
    <t>tot_dit_corp_pc_dependency_cons_inc_pc_2</t>
  </si>
  <si>
    <t>tot_dit_corp_pc_dependency_cons_inc_ande_pc_2</t>
  </si>
  <si>
    <t>tot_dit_corp_pc_dependency_final_inc_pc_2</t>
  </si>
  <si>
    <t>tot_dit_corp_pc_dependency_nso_inc_2</t>
  </si>
  <si>
    <t>tot_dit_corp_pc_dependency_linpobto__2</t>
  </si>
  <si>
    <t>tot_dit_corp_pc_dependency_linpobex__2</t>
  </si>
  <si>
    <t>iragro_pc_dependency_gross_mkt_inc_pc_2</t>
  </si>
  <si>
    <t>iragro_pc_dependency_net_mkt_income_pc_2</t>
  </si>
  <si>
    <t>iragro_pc_dependency_net_mkt_incirp_pc_2</t>
  </si>
  <si>
    <t>iragro_pc_dependency_net_mkt_inc_irpssc_pc_2</t>
  </si>
  <si>
    <t>iragro_pc_dependency_dis_inc_pc_2</t>
  </si>
  <si>
    <t>iragro_pc_dependency_cons_inc_pc_2</t>
  </si>
  <si>
    <t>iragro_pc_dependency_cons_inc_ande_pc_2</t>
  </si>
  <si>
    <t>iragro_pc_dependency_final_inc_pc_2</t>
  </si>
  <si>
    <t>iragro_pc_dependency_nso_inc_2</t>
  </si>
  <si>
    <t>iragro_pc_dependency_linpobto__2</t>
  </si>
  <si>
    <t>iragro_pc_dependency_linpobex__2</t>
  </si>
  <si>
    <t>iracis_pc_dependency_gross_mkt_inc_pc_2</t>
  </si>
  <si>
    <t>iracis_pc_dependency_net_mkt_income_pc_2</t>
  </si>
  <si>
    <t>iracis_pc_dependency_net_mkt_incirp_pc_2</t>
  </si>
  <si>
    <t>iracis_pc_dependency_net_mkt_inc_irpssc_pc_2</t>
  </si>
  <si>
    <t>iracis_pc_dependency_dis_inc_pc_2</t>
  </si>
  <si>
    <t>iracis_pc_dependency_cons_inc_pc_2</t>
  </si>
  <si>
    <t>iracis_pc_dependency_cons_inc_ande_pc_2</t>
  </si>
  <si>
    <t>iracis_pc_dependency_final_inc_pc_2</t>
  </si>
  <si>
    <t>iracis_pc_dependency_nso_inc_2</t>
  </si>
  <si>
    <t>iracis_pc_dependency_linpobto__2</t>
  </si>
  <si>
    <t>iracis_pc_dependency_linpobex__2</t>
  </si>
  <si>
    <t>tekopora_inc_pc_dependency_gross_mkt_inc_pc_2</t>
  </si>
  <si>
    <t>tekopora_inc_pc_dependency_net_mkt_income_pc_2</t>
  </si>
  <si>
    <t>tekopora_inc_pc_dependency_net_mkt_incirp_pc_2</t>
  </si>
  <si>
    <t>tekopora_inc_pc_dependency_net_mkt_inc_irpssc_pc_2</t>
  </si>
  <si>
    <t>tekopora_inc_pc_dependency_dis_inc_pc_2</t>
  </si>
  <si>
    <t>tekopora_inc_pc_dependency_cons_inc_pc_2</t>
  </si>
  <si>
    <t>tekopora_inc_pc_dependency_cons_inc_ande_pc_2</t>
  </si>
  <si>
    <t>tekopora_inc_pc_dependency_final_inc_pc_2</t>
  </si>
  <si>
    <t>tekopora_inc_pc_dependency_nso_inc_2</t>
  </si>
  <si>
    <t>tekopora_inc_pc_dependency_linpobto__2</t>
  </si>
  <si>
    <t>tekopora_inc_pc_dependency_linpobex__2</t>
  </si>
  <si>
    <t>famassist_inc_pc_dependency_gross_mkt_inc_pc_2</t>
  </si>
  <si>
    <t>famassist_inc_pc_dependency_net_mkt_income_pc_2</t>
  </si>
  <si>
    <t>famassist_inc_pc_dependency_net_mkt_incirp_pc_2</t>
  </si>
  <si>
    <t>famassist_inc_pc_dependency_net_mkt_inc_irpssc_pc_2</t>
  </si>
  <si>
    <t>famassist_inc_pc_dependency_dis_inc_pc_2</t>
  </si>
  <si>
    <t>famassist_inc_pc_dependency_cons_inc_pc_2</t>
  </si>
  <si>
    <t>famassist_inc_pc_dependency_cons_inc_ande_pc_2</t>
  </si>
  <si>
    <t>famassist_inc_pc_dependency_final_inc_pc_2</t>
  </si>
  <si>
    <t>famassist_inc_pc_dependency_nso_inc_2</t>
  </si>
  <si>
    <t>famassist_inc_pc_dependency_linpobto__2</t>
  </si>
  <si>
    <t>famassist_inc_pc_dependency_linpobex__2</t>
  </si>
  <si>
    <t>adulto_inc_pc_dependency_gross_mkt_inc_pc_2</t>
  </si>
  <si>
    <t>adulto_inc_pc_dependency_net_mkt_income_pc_2</t>
  </si>
  <si>
    <t>adulto_inc_pc_dependency_net_mkt_incirp_pc_2</t>
  </si>
  <si>
    <t>adulto_inc_pc_dependency_net_mkt_inc_irpssc_pc_2</t>
  </si>
  <si>
    <t>adulto_inc_pc_dependency_dis_inc_pc_2</t>
  </si>
  <si>
    <t>adulto_inc_pc_dependency_cons_inc_pc_2</t>
  </si>
  <si>
    <t>adulto_inc_pc_dependency_cons_inc_ande_pc_2</t>
  </si>
  <si>
    <t>adulto_inc_pc_dependency_final_inc_pc_2</t>
  </si>
  <si>
    <t>adulto_inc_pc_dependency_nso_inc_2</t>
  </si>
  <si>
    <t>adulto_inc_pc_dependency_linpobto__2</t>
  </si>
  <si>
    <t>adulto_inc_pc_dependency_linpobex__2</t>
  </si>
  <si>
    <t>agtrans_inc_pc_dependency_gross_mkt_inc_pc_2</t>
  </si>
  <si>
    <t>agtrans_inc_pc_dependency_net_mkt_income_pc_2</t>
  </si>
  <si>
    <t>agtrans_inc_pc_dependency_net_mkt_incirp_pc_2</t>
  </si>
  <si>
    <t>agtrans_inc_pc_dependency_net_mkt_inc_irpssc_pc_2</t>
  </si>
  <si>
    <t>agtrans_inc_pc_dependency_dis_inc_pc_2</t>
  </si>
  <si>
    <t>agtrans_inc_pc_dependency_cons_inc_pc_2</t>
  </si>
  <si>
    <t>agtrans_inc_pc_dependency_cons_inc_ande_pc_2</t>
  </si>
  <si>
    <t>agtrans_inc_pc_dependency_final_inc_pc_2</t>
  </si>
  <si>
    <t>agtrans_inc_pc_dependency_nso_inc_2</t>
  </si>
  <si>
    <t>agtrans_inc_pc_dependency_linpobto__2</t>
  </si>
  <si>
    <t>agtrans_inc_pc_dependency_linpobex__2</t>
  </si>
  <si>
    <t>elec_sub_pc_dependency_gross_mkt_inc_pc_2</t>
  </si>
  <si>
    <t>elec_sub_pc_dependency_net_mkt_income_pc_2</t>
  </si>
  <si>
    <t>elec_sub_pc_dependency_net_mkt_incirp_pc_2</t>
  </si>
  <si>
    <t>elec_sub_pc_dependency_net_mkt_inc_irpssc_pc_2</t>
  </si>
  <si>
    <t>elec_sub_pc_dependency_dis_inc_pc_2</t>
  </si>
  <si>
    <t>elec_sub_pc_dependency_cons_inc_pc_2</t>
  </si>
  <si>
    <t>elec_sub_pc_dependency_cons_inc_ande_pc_2</t>
  </si>
  <si>
    <t>elec_sub_pc_dependency_final_inc_pc_2</t>
  </si>
  <si>
    <t>elec_sub_pc_dependency_nso_inc_2</t>
  </si>
  <si>
    <t>elec_sub_pc_dependency_linpobto__2</t>
  </si>
  <si>
    <t>elec_sub_pc_dependency_linpobex__2</t>
  </si>
  <si>
    <t>labor_tax_pc_dependency_gross_mkt_inc_pc_2</t>
  </si>
  <si>
    <t>labor_tax_pc_dependency_net_mkt_income_pc_2</t>
  </si>
  <si>
    <t>labor_tax_pc_dependency_net_mkt_incirp_pc_2</t>
  </si>
  <si>
    <t>labor_tax_pc_dependency_net_mkt_inc_irpssc_pc_2</t>
  </si>
  <si>
    <t>labor_tax_pc_dependency_dis_inc_pc_2</t>
  </si>
  <si>
    <t>labor_tax_pc_dependency_cons_inc_pc_2</t>
  </si>
  <si>
    <t>labor_tax_pc_dependency_cons_inc_ande_pc_2</t>
  </si>
  <si>
    <t>labor_tax_pc_dependency_final_inc_pc_2</t>
  </si>
  <si>
    <t>labor_tax_pc_dependency_nso_inc_2</t>
  </si>
  <si>
    <t>labor_tax_pc_dependency_linpobto__2</t>
  </si>
  <si>
    <t>labor_tax_pc_dependency_linpobex__2</t>
  </si>
  <si>
    <t>transporte_sub_pc_dependency_gross_mkt_inc_pc_2</t>
  </si>
  <si>
    <t>transporte_sub_pc_dependency_net_mkt_income_pc_2</t>
  </si>
  <si>
    <t>transporte_sub_pc_dependency_net_mkt_incirp_pc_2</t>
  </si>
  <si>
    <t>transporte_sub_pc_dependency_net_mkt_inc_irpssc_pc_2</t>
  </si>
  <si>
    <t>transporte_sub_pc_dependency_dis_inc_pc_2</t>
  </si>
  <si>
    <t>transporte_sub_pc_dependency_cons_inc_pc_2</t>
  </si>
  <si>
    <t>transporte_sub_pc_dependency_cons_inc_ande_pc_2</t>
  </si>
  <si>
    <t>transporte_sub_pc_dependency_final_inc_pc_2</t>
  </si>
  <si>
    <t>transporte_sub_pc_dependency_nso_inc_2</t>
  </si>
  <si>
    <t>transporte_sub_pc_dependency_linpobto__2</t>
  </si>
  <si>
    <t>transporte_sub_pc_dependency_linpobex__2</t>
  </si>
  <si>
    <t>senavitat_sub_pc_dependency_gross_mkt_inc_pc_2</t>
  </si>
  <si>
    <t>senavitat_sub_pc_dependency_net_mkt_income_pc_2</t>
  </si>
  <si>
    <t>senavitat_sub_pc_dependency_net_mkt_incirp_pc_2</t>
  </si>
  <si>
    <t>senavitat_sub_pc_dependency_net_mkt_inc_irpssc_pc_2</t>
  </si>
  <si>
    <t>senavitat_sub_pc_dependency_dis_inc_pc_2</t>
  </si>
  <si>
    <t>senavitat_sub_pc_dependency_cons_inc_pc_2</t>
  </si>
  <si>
    <t>senavitat_sub_pc_dependency_cons_inc_ande_pc_2</t>
  </si>
  <si>
    <t>senavitat_sub_pc_dependency_final_inc_pc_2</t>
  </si>
  <si>
    <t>senavitat_sub_pc_dependency_nso_inc_2</t>
  </si>
  <si>
    <t>senavitat_sub_pc_dependency_linpobto__2</t>
  </si>
  <si>
    <t>senavitat_sub_pc_dependency_linpobex__2</t>
  </si>
  <si>
    <t>becas_pc_dependency_gross_mkt_inc_pc_2</t>
  </si>
  <si>
    <t>becas_pc_dependency_net_mkt_income_pc_2</t>
  </si>
  <si>
    <t>becas_pc_dependency_net_mkt_incirp_pc_2</t>
  </si>
  <si>
    <t>becas_pc_dependency_net_mkt_inc_irpssc_pc_2</t>
  </si>
  <si>
    <t>becas_pc_dependency_dis_inc_pc_2</t>
  </si>
  <si>
    <t>becas_pc_dependency_cons_inc_pc_2</t>
  </si>
  <si>
    <t>becas_pc_dependency_cons_inc_ande_pc_2</t>
  </si>
  <si>
    <t>becas_pc_dependency_final_inc_pc_2</t>
  </si>
  <si>
    <t>becas_pc_dependency_nso_inc_2</t>
  </si>
  <si>
    <t>becas_pc_dependency_linpobto__2</t>
  </si>
  <si>
    <t>becas_pc_dependency_linpobex__2</t>
  </si>
  <si>
    <t>edupubpreesc_pc_dependency_gross_mkt_inc_pc_2</t>
  </si>
  <si>
    <t>edupubpreesc_pc_dependency_net_mkt_income_pc_2</t>
  </si>
  <si>
    <t>edupubpreesc_pc_dependency_net_mkt_incirp_pc_2</t>
  </si>
  <si>
    <t>edupubpreesc_pc_dependency_net_mkt_inc_irpssc_pc_2</t>
  </si>
  <si>
    <t>edupubpreesc_pc_dependency_dis_inc_pc_2</t>
  </si>
  <si>
    <t>edupubpreesc_pc_dependency_cons_inc_pc_2</t>
  </si>
  <si>
    <t>edupubpreesc_pc_dependency_cons_inc_ande_pc_2</t>
  </si>
  <si>
    <t>edupubpreesc_pc_dependency_final_inc_pc_2</t>
  </si>
  <si>
    <t>edupubpreesc_pc_dependency_nso_inc_2</t>
  </si>
  <si>
    <t>edupubpreesc_pc_dependency_linpobto__2</t>
  </si>
  <si>
    <t>edupubpreesc_pc_dependency_linpobex__2</t>
  </si>
  <si>
    <t>edupubprim_pc_dependency_gross_mkt_inc_pc_2</t>
  </si>
  <si>
    <t>edupubprim_pc_dependency_net_mkt_income_pc_2</t>
  </si>
  <si>
    <t>edupubprim_pc_dependency_net_mkt_incirp_pc_2</t>
  </si>
  <si>
    <t>edupubprim_pc_dependency_net_mkt_inc_irpssc_pc_2</t>
  </si>
  <si>
    <t>edupubprim_pc_dependency_dis_inc_pc_2</t>
  </si>
  <si>
    <t>edupubprim_pc_dependency_cons_inc_pc_2</t>
  </si>
  <si>
    <t>edupubprim_pc_dependency_cons_inc_ande_pc_2</t>
  </si>
  <si>
    <t>edupubprim_pc_dependency_final_inc_pc_2</t>
  </si>
  <si>
    <t>edupubprim_pc_dependency_nso_inc_2</t>
  </si>
  <si>
    <t>edupubprim_pc_dependency_linpobto__2</t>
  </si>
  <si>
    <t>edupubprim_pc_dependency_linpobex__2</t>
  </si>
  <si>
    <t>edupubsec_pc_dependency_gross_mkt_inc_pc_2</t>
  </si>
  <si>
    <t>edupubsec_pc_dependency_net_mkt_income_pc_2</t>
  </si>
  <si>
    <t>edupubsec_pc_dependency_net_mkt_incirp_pc_2</t>
  </si>
  <si>
    <t>edupubsec_pc_dependency_net_mkt_inc_irpssc_pc_2</t>
  </si>
  <si>
    <t>edupubsec_pc_dependency_dis_inc_pc_2</t>
  </si>
  <si>
    <t>edupubsec_pc_dependency_cons_inc_pc_2</t>
  </si>
  <si>
    <t>edupubsec_pc_dependency_cons_inc_ande_pc_2</t>
  </si>
  <si>
    <t>edupubsec_pc_dependency_final_inc_pc_2</t>
  </si>
  <si>
    <t>edupubsec_pc_dependency_nso_inc_2</t>
  </si>
  <si>
    <t>edupubsec_pc_dependency_linpobto__2</t>
  </si>
  <si>
    <t>edupubsec_pc_dependency_linpobex__2</t>
  </si>
  <si>
    <t>edupubuni_pc_dependency_gross_mkt_inc_pc_2</t>
  </si>
  <si>
    <t>edupubuni_pc_dependency_net_mkt_income_pc_2</t>
  </si>
  <si>
    <t>edupubuni_pc_dependency_net_mkt_incirp_pc_2</t>
  </si>
  <si>
    <t>edupubuni_pc_dependency_net_mkt_inc_irpssc_pc_2</t>
  </si>
  <si>
    <t>edupubuni_pc_dependency_dis_inc_pc_2</t>
  </si>
  <si>
    <t>edupubuni_pc_dependency_cons_inc_pc_2</t>
  </si>
  <si>
    <t>edupubuni_pc_dependency_cons_inc_ande_pc_2</t>
  </si>
  <si>
    <t>edupubuni_pc_dependency_final_inc_pc_2</t>
  </si>
  <si>
    <t>edupubuni_pc_dependency_nso_inc_2</t>
  </si>
  <si>
    <t>edupubuni_pc_dependency_linpobto__2</t>
  </si>
  <si>
    <t>edupubuni_pc_dependency_linpobex__2</t>
  </si>
  <si>
    <t>transfood_pc_dependency_gross_mkt_inc_pc_2</t>
  </si>
  <si>
    <t>transfood_pc_dependency_net_mkt_income_pc_2</t>
  </si>
  <si>
    <t>transfood_pc_dependency_net_mkt_incirp_pc_2</t>
  </si>
  <si>
    <t>transfood_pc_dependency_net_mkt_inc_irpssc_pc_2</t>
  </si>
  <si>
    <t>transfood_pc_dependency_dis_inc_pc_2</t>
  </si>
  <si>
    <t>transfood_pc_dependency_cons_inc_pc_2</t>
  </si>
  <si>
    <t>transfood_pc_dependency_cons_inc_ande_pc_2</t>
  </si>
  <si>
    <t>transfood_pc_dependency_final_inc_pc_2</t>
  </si>
  <si>
    <t>transfood_pc_dependency_nso_inc_2</t>
  </si>
  <si>
    <t>transfood_pc_dependency_linpobto__2</t>
  </si>
  <si>
    <t>transfood_pc_dependency_linpobex__2</t>
  </si>
  <si>
    <t>transutil_pc_dependency_gross_mkt_inc_pc_2</t>
  </si>
  <si>
    <t>transutil_pc_dependency_net_mkt_income_pc_2</t>
  </si>
  <si>
    <t>transutil_pc_dependency_net_mkt_incirp_pc_2</t>
  </si>
  <si>
    <t>transutil_pc_dependency_net_mkt_inc_irpssc_pc_2</t>
  </si>
  <si>
    <t>transutil_pc_dependency_dis_inc_pc_2</t>
  </si>
  <si>
    <t>transutil_pc_dependency_cons_inc_pc_2</t>
  </si>
  <si>
    <t>transutil_pc_dependency_cons_inc_ande_pc_2</t>
  </si>
  <si>
    <t>transutil_pc_dependency_final_inc_pc_2</t>
  </si>
  <si>
    <t>transutil_pc_dependency_nso_inc_2</t>
  </si>
  <si>
    <t>transutil_pc_dependency_linpobto__2</t>
  </si>
  <si>
    <t>transutil_pc_dependency_linpobex__2</t>
  </si>
  <si>
    <t>adultomayor_uni_pc_dependency_gross_mkt_inc_pc_2</t>
  </si>
  <si>
    <t>adultomayor_uni_pc_dependency_net_mkt_income_pc_2</t>
  </si>
  <si>
    <t>adultomayor_uni_pc_dependency_net_mkt_incirp_pc_2</t>
  </si>
  <si>
    <t>adultomayor_uni_pc_dependency_net_mkt_inc_irpssc_pc_2</t>
  </si>
  <si>
    <t>adultomayor_uni_pc_dependency_dis_inc_pc_2</t>
  </si>
  <si>
    <t>adultomayor_uni_pc_dependency_cons_inc_pc_2</t>
  </si>
  <si>
    <t>adultomayor_uni_pc_dependency_cons_inc_ande_pc_2</t>
  </si>
  <si>
    <t>adultomayor_uni_pc_dependency_final_inc_pc_2</t>
  </si>
  <si>
    <t>adultomayor_uni_pc_dependency_nso_inc_2</t>
  </si>
  <si>
    <t>adultomayor_uni_pc_dependency_linpobto__2</t>
  </si>
  <si>
    <t>adultomayor_uni_pc_dependency_linpobex__2</t>
  </si>
  <si>
    <t>tot_deduction_taken_pc_dependency_gross_mkt_inc_pc_2</t>
  </si>
  <si>
    <t>tot_deduction_taken_pc_dependency_net_mkt_income_pc_2</t>
  </si>
  <si>
    <t>tot_deduction_taken_pc_dependency_net_mkt_incirp_pc_2</t>
  </si>
  <si>
    <t>tot_deduction_taken_pc_dependency_net_mkt_inc_irpssc_pc_2</t>
  </si>
  <si>
    <t>tot_deduction_taken_pc_dependency_dis_inc_pc_2</t>
  </si>
  <si>
    <t>tot_deduction_taken_pc_dependency_cons_inc_pc_2</t>
  </si>
  <si>
    <t>tot_deduction_taken_pc_dependency_cons_inc_ande_pc_2</t>
  </si>
  <si>
    <t>tot_deduction_taken_pc_dependency_final_inc_pc_2</t>
  </si>
  <si>
    <t>tot_deduction_taken_pc_dependency_nso_inc_2</t>
  </si>
  <si>
    <t>tot_deduction_taken_pc_dependency_linpobto__2</t>
  </si>
  <si>
    <t>tot_deduction_taken_pc_dependency_linpobex__2</t>
  </si>
  <si>
    <t>monto_sub_andeFS_pc_pc_dependency_gross_mkt_inc_pc_2</t>
  </si>
  <si>
    <t>monto_sub_andeFS_pc_pc_dependency_net_mkt_income_pc_2</t>
  </si>
  <si>
    <t>monto_sub_andeFS_pc_pc_dependency_net_mkt_incirp_pc_2</t>
  </si>
  <si>
    <t>monto_sub_andeFS_pc_pc_dependency_net_mkt_inc_irpssc_pc_2</t>
  </si>
  <si>
    <t>monto_sub_andeFS_pc_pc_dependency_dis_inc_pc_2</t>
  </si>
  <si>
    <t>monto_sub_andeFS_pc_pc_dependency_cons_inc_pc_2</t>
  </si>
  <si>
    <t>monto_sub_andeFS_pc_pc_dependency_cons_inc_ande_pc_2</t>
  </si>
  <si>
    <t>monto_sub_andeFS_pc_pc_dependency_final_inc_pc_2</t>
  </si>
  <si>
    <t>monto_sub_andeFS_pc_pc_dependency_nso_inc_2</t>
  </si>
  <si>
    <t>monto_sub_andeFS_pc_pc_dependency_linpobto__2</t>
  </si>
  <si>
    <t>monto_sub_andeFS_pc_pc_dependency_linpobex__2</t>
  </si>
  <si>
    <t>gross_mkt_inc_pc_dependency_gross_mkt_inc_pc_2</t>
  </si>
  <si>
    <t>gross_mkt_inc_pc_dependency_net_mkt_income_pc_2</t>
  </si>
  <si>
    <t>gross_mkt_inc_pc_dependency_net_mkt_incirp_pc_2</t>
  </si>
  <si>
    <t>gross_mkt_inc_pc_dependency_net_mkt_inc_irpssc_pc_2</t>
  </si>
  <si>
    <t>gross_mkt_inc_pc_dependency_dis_inc_pc_2</t>
  </si>
  <si>
    <t>gross_mkt_inc_pc_dependency_cons_inc_pc_2</t>
  </si>
  <si>
    <t>gross_mkt_inc_pc_dependency_cons_inc_ande_pc_2</t>
  </si>
  <si>
    <t>gross_mkt_inc_pc_dependency_final_inc_pc_2</t>
  </si>
  <si>
    <t>gross_mkt_inc_pc_dependency_nso_inc_2</t>
  </si>
  <si>
    <t>gross_mkt_inc_pc_dependency_linpobto__2</t>
  </si>
  <si>
    <t>gross_mkt_inc_pc_dependency_linpobex__2</t>
  </si>
  <si>
    <t>net_mkt_income_pc_dependency_gross_mkt_inc_pc_2</t>
  </si>
  <si>
    <t>net_mkt_income_pc_dependency_net_mkt_income_pc_2</t>
  </si>
  <si>
    <t>net_mkt_income_pc_dependency_net_mkt_incirp_pc_2</t>
  </si>
  <si>
    <t>net_mkt_income_pc_dependency_net_mkt_inc_irpssc_pc_2</t>
  </si>
  <si>
    <t>net_mkt_income_pc_dependency_dis_inc_pc_2</t>
  </si>
  <si>
    <t>net_mkt_income_pc_dependency_cons_inc_pc_2</t>
  </si>
  <si>
    <t>net_mkt_income_pc_dependency_cons_inc_ande_pc_2</t>
  </si>
  <si>
    <t>net_mkt_income_pc_dependency_final_inc_pc_2</t>
  </si>
  <si>
    <t>net_mkt_income_pc_dependency_nso_inc_2</t>
  </si>
  <si>
    <t>net_mkt_income_pc_dependency_linpobto__2</t>
  </si>
  <si>
    <t>net_mkt_income_pc_dependency_linpobex__2</t>
  </si>
  <si>
    <t>net_mkt_incirp_pc_dependency_gross_mkt_inc_pc_2</t>
  </si>
  <si>
    <t>net_mkt_incirp_pc_dependency_net_mkt_income_pc_2</t>
  </si>
  <si>
    <t>net_mkt_incirp_pc_dependency_net_mkt_incirp_pc_2</t>
  </si>
  <si>
    <t>net_mkt_incirp_pc_dependency_net_mkt_inc_irpssc_pc_2</t>
  </si>
  <si>
    <t>net_mkt_incirp_pc_dependency_dis_inc_pc_2</t>
  </si>
  <si>
    <t>net_mkt_incirp_pc_dependency_cons_inc_pc_2</t>
  </si>
  <si>
    <t>net_mkt_incirp_pc_dependency_cons_inc_ande_pc_2</t>
  </si>
  <si>
    <t>net_mkt_incirp_pc_dependency_final_inc_pc_2</t>
  </si>
  <si>
    <t>net_mkt_incirp_pc_dependency_nso_inc_2</t>
  </si>
  <si>
    <t>net_mkt_incirp_pc_dependency_linpobto__2</t>
  </si>
  <si>
    <t>net_mkt_incirp_pc_dependency_linpobex__2</t>
  </si>
  <si>
    <t>net_mkt_inc_irpssc_pc_dependency_gross_mkt_inc_pc_2</t>
  </si>
  <si>
    <t>net_mkt_inc_irpssc_pc_dependency_net_mkt_income_pc_2</t>
  </si>
  <si>
    <t>net_mkt_inc_irpssc_pc_dependency_net_mkt_incirp_pc_2</t>
  </si>
  <si>
    <t>net_mkt_inc_irpssc_pc_dependency_net_mkt_inc_irpssc_pc_2</t>
  </si>
  <si>
    <t>net_mkt_inc_irpssc_pc_dependency_dis_inc_pc_2</t>
  </si>
  <si>
    <t>net_mkt_inc_irpssc_pc_dependency_cons_inc_pc_2</t>
  </si>
  <si>
    <t>net_mkt_inc_irpssc_pc_dependency_cons_inc_ande_pc_2</t>
  </si>
  <si>
    <t>net_mkt_inc_irpssc_pc_dependency_final_inc_pc_2</t>
  </si>
  <si>
    <t>net_mkt_inc_irpssc_pc_dependency_nso_inc_2</t>
  </si>
  <si>
    <t>net_mkt_inc_irpssc_pc_dependency_linpobto__2</t>
  </si>
  <si>
    <t>net_mkt_inc_irpssc_pc_dependency_linpobex__2</t>
  </si>
  <si>
    <t>dis_inc_pc_dependency_gross_mkt_inc_pc_2</t>
  </si>
  <si>
    <t>dis_inc_pc_dependency_net_mkt_income_pc_2</t>
  </si>
  <si>
    <t>dis_inc_pc_dependency_net_mkt_incirp_pc_2</t>
  </si>
  <si>
    <t>dis_inc_pc_dependency_net_mkt_inc_irpssc_pc_2</t>
  </si>
  <si>
    <t>dis_inc_pc_dependency_dis_inc_pc_2</t>
  </si>
  <si>
    <t>dis_inc_pc_dependency_cons_inc_pc_2</t>
  </si>
  <si>
    <t>dis_inc_pc_dependency_cons_inc_ande_pc_2</t>
  </si>
  <si>
    <t>dis_inc_pc_dependency_final_inc_pc_2</t>
  </si>
  <si>
    <t>dis_inc_pc_dependency_nso_inc_2</t>
  </si>
  <si>
    <t>dis_inc_pc_dependency_linpobto__2</t>
  </si>
  <si>
    <t>dis_inc_pc_dependency_linpobex__2</t>
  </si>
  <si>
    <t>cons_inc_pc_dependency_gross_mkt_inc_pc_2</t>
  </si>
  <si>
    <t>cons_inc_pc_dependency_net_mkt_income_pc_2</t>
  </si>
  <si>
    <t>cons_inc_pc_dependency_net_mkt_incirp_pc_2</t>
  </si>
  <si>
    <t>cons_inc_pc_dependency_net_mkt_inc_irpssc_pc_2</t>
  </si>
  <si>
    <t>cons_inc_pc_dependency_dis_inc_pc_2</t>
  </si>
  <si>
    <t>cons_inc_pc_dependency_cons_inc_pc_2</t>
  </si>
  <si>
    <t>cons_inc_pc_dependency_cons_inc_ande_pc_2</t>
  </si>
  <si>
    <t>cons_inc_pc_dependency_final_inc_pc_2</t>
  </si>
  <si>
    <t>cons_inc_pc_dependency_nso_inc_2</t>
  </si>
  <si>
    <t>cons_inc_pc_dependency_linpobto__2</t>
  </si>
  <si>
    <t>cons_inc_pc_dependency_linpobex__2</t>
  </si>
  <si>
    <t>cons_inc_ande_pc_dependency_gross_mkt_inc_pc_2</t>
  </si>
  <si>
    <t>cons_inc_ande_pc_dependency_net_mkt_income_pc_2</t>
  </si>
  <si>
    <t>cons_inc_ande_pc_dependency_net_mkt_incirp_pc_2</t>
  </si>
  <si>
    <t>cons_inc_ande_pc_dependency_net_mkt_inc_irpssc_pc_2</t>
  </si>
  <si>
    <t>cons_inc_ande_pc_dependency_dis_inc_pc_2</t>
  </si>
  <si>
    <t>cons_inc_ande_pc_dependency_cons_inc_pc_2</t>
  </si>
  <si>
    <t>cons_inc_ande_pc_dependency_cons_inc_ande_pc_2</t>
  </si>
  <si>
    <t>cons_inc_ande_pc_dependency_final_inc_pc_2</t>
  </si>
  <si>
    <t>cons_inc_ande_pc_dependency_nso_inc_2</t>
  </si>
  <si>
    <t>cons_inc_ande_pc_dependency_linpobto__2</t>
  </si>
  <si>
    <t>cons_inc_ande_pc_dependency_linpobex__2</t>
  </si>
  <si>
    <t>final_inc_pc_dependency_gross_mkt_inc_pc_2</t>
  </si>
  <si>
    <t>final_inc_pc_dependency_net_mkt_income_pc_2</t>
  </si>
  <si>
    <t>final_inc_pc_dependency_net_mkt_incirp_pc_2</t>
  </si>
  <si>
    <t>final_inc_pc_dependency_net_mkt_inc_irpssc_pc_2</t>
  </si>
  <si>
    <t>final_inc_pc_dependency_dis_inc_pc_2</t>
  </si>
  <si>
    <t>final_inc_pc_dependency_cons_inc_pc_2</t>
  </si>
  <si>
    <t>final_inc_pc_dependency_cons_inc_ande_pc_2</t>
  </si>
  <si>
    <t>final_inc_pc_dependency_final_inc_pc_2</t>
  </si>
  <si>
    <t>final_inc_pc_dependency_nso_inc_2</t>
  </si>
  <si>
    <t>final_inc_pc_dependency_linpobto__2</t>
  </si>
  <si>
    <t>final_inc_pc_dependency_linpobex__2</t>
  </si>
  <si>
    <t>nso_inc_dependency_gross_mkt_inc_pc_2</t>
  </si>
  <si>
    <t>nso_inc_dependency_net_mkt_income_pc_2</t>
  </si>
  <si>
    <t>nso_inc_dependency_net_mkt_incirp_pc_2</t>
  </si>
  <si>
    <t>nso_inc_dependency_net_mkt_inc_irpssc_pc_2</t>
  </si>
  <si>
    <t>nso_inc_dependency_dis_inc_pc_2</t>
  </si>
  <si>
    <t>nso_inc_dependency_cons_inc_pc_2</t>
  </si>
  <si>
    <t>nso_inc_dependency_cons_inc_ande_pc_2</t>
  </si>
  <si>
    <t>nso_inc_dependency_final_inc_pc_2</t>
  </si>
  <si>
    <t>nso_inc_dependency_nso_inc_2</t>
  </si>
  <si>
    <t>nso_inc_dependency_linpobto__2</t>
  </si>
  <si>
    <t>nso_inc_dependency_linpobex__2</t>
  </si>
  <si>
    <t>monto_iva_pc_pc_dependency_gross_mkt_inc_pc_2</t>
  </si>
  <si>
    <t>monto_iva_pc_pc_dependency_net_mkt_income_pc_2</t>
  </si>
  <si>
    <t>monto_iva_pc_pc_dependency_net_mkt_incirp_pc_2</t>
  </si>
  <si>
    <t>monto_iva_pc_pc_dependency_net_mkt_inc_irpssc_pc_2</t>
  </si>
  <si>
    <t>monto_iva_pc_pc_dependency_dis_inc_pc_2</t>
  </si>
  <si>
    <t>monto_iva_pc_pc_dependency_cons_inc_pc_2</t>
  </si>
  <si>
    <t>monto_iva_pc_pc_dependency_cons_inc_ande_pc_2</t>
  </si>
  <si>
    <t>monto_iva_pc_pc_dependency_final_inc_pc_2</t>
  </si>
  <si>
    <t>monto_iva_pc_pc_dependency_nso_inc_2</t>
  </si>
  <si>
    <t>monto_iva_pc_pc_dependency_linpobto__2</t>
  </si>
  <si>
    <t>monto_iva_pc_pc_dependency_linpobex__2</t>
  </si>
  <si>
    <t>monto_iscRE_pc_pc_dependency_gross_mkt_inc_pc_2</t>
  </si>
  <si>
    <t>monto_iscRE_pc_pc_dependency_net_mkt_income_pc_2</t>
  </si>
  <si>
    <t>monto_iscRE_pc_pc_dependency_net_mkt_incirp_pc_2</t>
  </si>
  <si>
    <t>monto_iscRE_pc_pc_dependency_net_mkt_inc_irpssc_pc_2</t>
  </si>
  <si>
    <t>monto_iscRE_pc_pc_dependency_dis_inc_pc_2</t>
  </si>
  <si>
    <t>monto_iscRE_pc_pc_dependency_cons_inc_pc_2</t>
  </si>
  <si>
    <t>monto_iscRE_pc_pc_dependency_cons_inc_ande_pc_2</t>
  </si>
  <si>
    <t>monto_iscRE_pc_pc_dependency_final_inc_pc_2</t>
  </si>
  <si>
    <t>monto_iscRE_pc_pc_dependency_nso_inc_2</t>
  </si>
  <si>
    <t>monto_iscRE_pc_pc_dependency_linpobto__2</t>
  </si>
  <si>
    <t>monto_iscRE_pc_pc_dependency_linpobex__2</t>
  </si>
  <si>
    <t>ssc_pc_dependency_gross_mkt_inc_pc_2</t>
  </si>
  <si>
    <t>ssc_pc_dependency_net_mkt_income_pc_2</t>
  </si>
  <si>
    <t>ssc_pc_dependency_net_mkt_incirp_pc_2</t>
  </si>
  <si>
    <t>ssc_pc_dependency_net_mkt_inc_irpssc_pc_2</t>
  </si>
  <si>
    <t>ssc_pc_dependency_dis_inc_pc_2</t>
  </si>
  <si>
    <t>ssc_pc_dependency_cons_inc_pc_2</t>
  </si>
  <si>
    <t>ssc_pc_dependency_cons_inc_ande_pc_2</t>
  </si>
  <si>
    <t>ssc_pc_dependency_final_inc_pc_2</t>
  </si>
  <si>
    <t>ssc_pc_dependency_nso_inc_2</t>
  </si>
  <si>
    <t>ssc_pc_dependency_linpobto__2</t>
  </si>
  <si>
    <t>ssc_pc_dependency_linpobex__2</t>
  </si>
  <si>
    <t>uprod_tax_pc_dependency_gross_mkt_inc_pc_2</t>
  </si>
  <si>
    <t>uprod_tax_pc_dependency_net_mkt_income_pc_2</t>
  </si>
  <si>
    <t>uprod_tax_pc_dependency_net_mkt_incirp_pc_2</t>
  </si>
  <si>
    <t>uprod_tax_pc_dependency_net_mkt_inc_irpssc_pc_2</t>
  </si>
  <si>
    <t>uprod_tax_pc_dependency_dis_inc_pc_2</t>
  </si>
  <si>
    <t>uprod_tax_pc_dependency_cons_inc_pc_2</t>
  </si>
  <si>
    <t>uprod_tax_pc_dependency_cons_inc_ande_pc_2</t>
  </si>
  <si>
    <t>uprod_tax_pc_dependency_final_inc_pc_2</t>
  </si>
  <si>
    <t>uprod_tax_pc_dependency_nso_inc_2</t>
  </si>
  <si>
    <t>uprod_tax_pc_dependency_linpobto__2</t>
  </si>
  <si>
    <t>uprod_tax_pc_dependency_linpobex__2</t>
  </si>
  <si>
    <t>tot_ire_pc_dependency_gross_mkt_inc_pc_2</t>
  </si>
  <si>
    <t>tot_ire_pc_dependency_net_mkt_income_pc_2</t>
  </si>
  <si>
    <t>tot_ire_pc_dependency_net_mkt_incirp_pc_2</t>
  </si>
  <si>
    <t>tot_ire_pc_dependency_net_mkt_inc_irpssc_pc_2</t>
  </si>
  <si>
    <t>tot_ire_pc_dependency_dis_inc_pc_2</t>
  </si>
  <si>
    <t>tot_ire_pc_dependency_cons_inc_pc_2</t>
  </si>
  <si>
    <t>tot_ire_pc_dependency_cons_inc_ande_pc_2</t>
  </si>
  <si>
    <t>tot_ire_pc_dependency_final_inc_pc_2</t>
  </si>
  <si>
    <t>tot_ire_pc_dependency_nso_inc_2</t>
  </si>
  <si>
    <t>tot_ire_pc_dependency_linpobto__2</t>
  </si>
  <si>
    <t>tot_ire_pc_dependency_linpobex__2</t>
  </si>
  <si>
    <t>dividendo_tax_pc_dependency_gross_mkt_inc_pc_2</t>
  </si>
  <si>
    <t>dividendo_tax_pc_dependency_net_mkt_income_pc_2</t>
  </si>
  <si>
    <t>dividendo_tax_pc_dependency_net_mkt_incirp_pc_2</t>
  </si>
  <si>
    <t>dividendo_tax_pc_dependency_net_mkt_inc_irpssc_pc_2</t>
  </si>
  <si>
    <t>dividendo_tax_pc_dependency_dis_inc_pc_2</t>
  </si>
  <si>
    <t>dividendo_tax_pc_dependency_cons_inc_pc_2</t>
  </si>
  <si>
    <t>dividendo_tax_pc_dependency_cons_inc_ande_pc_2</t>
  </si>
  <si>
    <t>dividendo_tax_pc_dependency_final_inc_pc_2</t>
  </si>
  <si>
    <t>dividendo_tax_pc_dependency_nso_inc_2</t>
  </si>
  <si>
    <t>dividendo_tax_pc_dependency_linpobto__2</t>
  </si>
  <si>
    <t>dividendo_tax_pc_dependency_linpobex__2</t>
  </si>
  <si>
    <t>alquiler_tax_pc_dependency_gross_mkt_inc_pc_2</t>
  </si>
  <si>
    <t>alquiler_tax_pc_dependency_net_mkt_income_pc_2</t>
  </si>
  <si>
    <t>alquiler_tax_pc_dependency_net_mkt_incirp_pc_2</t>
  </si>
  <si>
    <t>alquiler_tax_pc_dependency_net_mkt_inc_irpssc_pc_2</t>
  </si>
  <si>
    <t>alquiler_tax_pc_dependency_dis_inc_pc_2</t>
  </si>
  <si>
    <t>alquiler_tax_pc_dependency_cons_inc_pc_2</t>
  </si>
  <si>
    <t>alquiler_tax_pc_dependency_cons_inc_ande_pc_2</t>
  </si>
  <si>
    <t>alquiler_tax_pc_dependency_final_inc_pc_2</t>
  </si>
  <si>
    <t>alquiler_tax_pc_dependency_nso_inc_2</t>
  </si>
  <si>
    <t>alquiler_tax_pc_dependency_linpobto__2</t>
  </si>
  <si>
    <t>alquiler_tax_pc_dependency_linpobex__2</t>
  </si>
  <si>
    <t>tot_pit_pc_dependency_gross_mkt_inc_pc_3</t>
  </si>
  <si>
    <t>tot_pit_pc_dependency_net_mkt_income_pc_3</t>
  </si>
  <si>
    <t>tot_pit_pc_dependency_net_mkt_incirp_pc_3</t>
  </si>
  <si>
    <t>tot_pit_pc_dependency_net_mkt_inc_irpssc_pc_3</t>
  </si>
  <si>
    <t>tot_pit_pc_dependency_dis_inc_pc_3</t>
  </si>
  <si>
    <t>tot_pit_pc_dependency_cons_inc_pc_3</t>
  </si>
  <si>
    <t>tot_pit_pc_dependency_cons_inc_ande_pc_3</t>
  </si>
  <si>
    <t>tot_pit_pc_dependency_final_inc_pc_3</t>
  </si>
  <si>
    <t>tot_pit_pc_dependency_nso_inc_3</t>
  </si>
  <si>
    <t>tot_pit_pc_dependency_linpobto__3</t>
  </si>
  <si>
    <t>tot_pit_pc_dependency_linpobex__3</t>
  </si>
  <si>
    <t>tot_dit_pc_dependency_gross_mkt_inc_pc_3</t>
  </si>
  <si>
    <t>tot_dit_pc_dependency_net_mkt_income_pc_3</t>
  </si>
  <si>
    <t>tot_dit_pc_dependency_net_mkt_incirp_pc_3</t>
  </si>
  <si>
    <t>tot_dit_pc_dependency_net_mkt_inc_irpssc_pc_3</t>
  </si>
  <si>
    <t>tot_dit_pc_dependency_dis_inc_pc_3</t>
  </si>
  <si>
    <t>tot_dit_pc_dependency_cons_inc_pc_3</t>
  </si>
  <si>
    <t>tot_dit_pc_dependency_cons_inc_ande_pc_3</t>
  </si>
  <si>
    <t>tot_dit_pc_dependency_final_inc_pc_3</t>
  </si>
  <si>
    <t>tot_dit_pc_dependency_nso_inc_3</t>
  </si>
  <si>
    <t>tot_dit_pc_dependency_linpobto__3</t>
  </si>
  <si>
    <t>tot_dit_pc_dependency_linpobex__3</t>
  </si>
  <si>
    <t>tot_dit_corp_pc_dependency_gross_mkt_inc_pc_3</t>
  </si>
  <si>
    <t>tot_dit_corp_pc_dependency_net_mkt_income_pc_3</t>
  </si>
  <si>
    <t>tot_dit_corp_pc_dependency_net_mkt_incirp_pc_3</t>
  </si>
  <si>
    <t>tot_dit_corp_pc_dependency_net_mkt_inc_irpssc_pc_3</t>
  </si>
  <si>
    <t>tot_dit_corp_pc_dependency_dis_inc_pc_3</t>
  </si>
  <si>
    <t>tot_dit_corp_pc_dependency_cons_inc_pc_3</t>
  </si>
  <si>
    <t>tot_dit_corp_pc_dependency_cons_inc_ande_pc_3</t>
  </si>
  <si>
    <t>tot_dit_corp_pc_dependency_final_inc_pc_3</t>
  </si>
  <si>
    <t>tot_dit_corp_pc_dependency_nso_inc_3</t>
  </si>
  <si>
    <t>tot_dit_corp_pc_dependency_linpobto__3</t>
  </si>
  <si>
    <t>tot_dit_corp_pc_dependency_linpobex__3</t>
  </si>
  <si>
    <t>iragro_pc_dependency_gross_mkt_inc_pc_3</t>
  </si>
  <si>
    <t>iragro_pc_dependency_net_mkt_income_pc_3</t>
  </si>
  <si>
    <t>iragro_pc_dependency_net_mkt_incirp_pc_3</t>
  </si>
  <si>
    <t>iragro_pc_dependency_net_mkt_inc_irpssc_pc_3</t>
  </si>
  <si>
    <t>iragro_pc_dependency_dis_inc_pc_3</t>
  </si>
  <si>
    <t>iragro_pc_dependency_cons_inc_pc_3</t>
  </si>
  <si>
    <t>iragro_pc_dependency_cons_inc_ande_pc_3</t>
  </si>
  <si>
    <t>iragro_pc_dependency_final_inc_pc_3</t>
  </si>
  <si>
    <t>iragro_pc_dependency_nso_inc_3</t>
  </si>
  <si>
    <t>iragro_pc_dependency_linpobto__3</t>
  </si>
  <si>
    <t>iragro_pc_dependency_linpobex__3</t>
  </si>
  <si>
    <t>iracis_pc_dependency_gross_mkt_inc_pc_3</t>
  </si>
  <si>
    <t>iracis_pc_dependency_net_mkt_income_pc_3</t>
  </si>
  <si>
    <t>iracis_pc_dependency_net_mkt_incirp_pc_3</t>
  </si>
  <si>
    <t>iracis_pc_dependency_net_mkt_inc_irpssc_pc_3</t>
  </si>
  <si>
    <t>iracis_pc_dependency_dis_inc_pc_3</t>
  </si>
  <si>
    <t>iracis_pc_dependency_cons_inc_pc_3</t>
  </si>
  <si>
    <t>iracis_pc_dependency_cons_inc_ande_pc_3</t>
  </si>
  <si>
    <t>iracis_pc_dependency_final_inc_pc_3</t>
  </si>
  <si>
    <t>iracis_pc_dependency_nso_inc_3</t>
  </si>
  <si>
    <t>iracis_pc_dependency_linpobto__3</t>
  </si>
  <si>
    <t>iracis_pc_dependency_linpobex__3</t>
  </si>
  <si>
    <t>tekopora_inc_pc_dependency_gross_mkt_inc_pc_3</t>
  </si>
  <si>
    <t>tekopora_inc_pc_dependency_net_mkt_income_pc_3</t>
  </si>
  <si>
    <t>tekopora_inc_pc_dependency_net_mkt_incirp_pc_3</t>
  </si>
  <si>
    <t>tekopora_inc_pc_dependency_net_mkt_inc_irpssc_pc_3</t>
  </si>
  <si>
    <t>tekopora_inc_pc_dependency_dis_inc_pc_3</t>
  </si>
  <si>
    <t>tekopora_inc_pc_dependency_cons_inc_pc_3</t>
  </si>
  <si>
    <t>tekopora_inc_pc_dependency_cons_inc_ande_pc_3</t>
  </si>
  <si>
    <t>tekopora_inc_pc_dependency_final_inc_pc_3</t>
  </si>
  <si>
    <t>tekopora_inc_pc_dependency_nso_inc_3</t>
  </si>
  <si>
    <t>tekopora_inc_pc_dependency_linpobto__3</t>
  </si>
  <si>
    <t>tekopora_inc_pc_dependency_linpobex__3</t>
  </si>
  <si>
    <t>famassist_inc_pc_dependency_gross_mkt_inc_pc_3</t>
  </si>
  <si>
    <t>famassist_inc_pc_dependency_net_mkt_income_pc_3</t>
  </si>
  <si>
    <t>famassist_inc_pc_dependency_net_mkt_incirp_pc_3</t>
  </si>
  <si>
    <t>famassist_inc_pc_dependency_net_mkt_inc_irpssc_pc_3</t>
  </si>
  <si>
    <t>famassist_inc_pc_dependency_dis_inc_pc_3</t>
  </si>
  <si>
    <t>famassist_inc_pc_dependency_cons_inc_pc_3</t>
  </si>
  <si>
    <t>famassist_inc_pc_dependency_cons_inc_ande_pc_3</t>
  </si>
  <si>
    <t>famassist_inc_pc_dependency_final_inc_pc_3</t>
  </si>
  <si>
    <t>famassist_inc_pc_dependency_nso_inc_3</t>
  </si>
  <si>
    <t>famassist_inc_pc_dependency_linpobto__3</t>
  </si>
  <si>
    <t>famassist_inc_pc_dependency_linpobex__3</t>
  </si>
  <si>
    <t>adulto_inc_pc_dependency_gross_mkt_inc_pc_3</t>
  </si>
  <si>
    <t>adulto_inc_pc_dependency_net_mkt_income_pc_3</t>
  </si>
  <si>
    <t>adulto_inc_pc_dependency_net_mkt_incirp_pc_3</t>
  </si>
  <si>
    <t>adulto_inc_pc_dependency_net_mkt_inc_irpssc_pc_3</t>
  </si>
  <si>
    <t>adulto_inc_pc_dependency_dis_inc_pc_3</t>
  </si>
  <si>
    <t>adulto_inc_pc_dependency_cons_inc_pc_3</t>
  </si>
  <si>
    <t>adulto_inc_pc_dependency_cons_inc_ande_pc_3</t>
  </si>
  <si>
    <t>adulto_inc_pc_dependency_final_inc_pc_3</t>
  </si>
  <si>
    <t>adulto_inc_pc_dependency_nso_inc_3</t>
  </si>
  <si>
    <t>adulto_inc_pc_dependency_linpobto__3</t>
  </si>
  <si>
    <t>adulto_inc_pc_dependency_linpobex__3</t>
  </si>
  <si>
    <t>agtrans_inc_pc_dependency_gross_mkt_inc_pc_3</t>
  </si>
  <si>
    <t>agtrans_inc_pc_dependency_net_mkt_income_pc_3</t>
  </si>
  <si>
    <t>agtrans_inc_pc_dependency_net_mkt_incirp_pc_3</t>
  </si>
  <si>
    <t>agtrans_inc_pc_dependency_net_mkt_inc_irpssc_pc_3</t>
  </si>
  <si>
    <t>agtrans_inc_pc_dependency_dis_inc_pc_3</t>
  </si>
  <si>
    <t>agtrans_inc_pc_dependency_cons_inc_pc_3</t>
  </si>
  <si>
    <t>agtrans_inc_pc_dependency_cons_inc_ande_pc_3</t>
  </si>
  <si>
    <t>agtrans_inc_pc_dependency_final_inc_pc_3</t>
  </si>
  <si>
    <t>agtrans_inc_pc_dependency_nso_inc_3</t>
  </si>
  <si>
    <t>agtrans_inc_pc_dependency_linpobto__3</t>
  </si>
  <si>
    <t>agtrans_inc_pc_dependency_linpobex__3</t>
  </si>
  <si>
    <t>elec_sub_pc_dependency_gross_mkt_inc_pc_3</t>
  </si>
  <si>
    <t>elec_sub_pc_dependency_net_mkt_income_pc_3</t>
  </si>
  <si>
    <t>elec_sub_pc_dependency_net_mkt_incirp_pc_3</t>
  </si>
  <si>
    <t>elec_sub_pc_dependency_net_mkt_inc_irpssc_pc_3</t>
  </si>
  <si>
    <t>elec_sub_pc_dependency_dis_inc_pc_3</t>
  </si>
  <si>
    <t>elec_sub_pc_dependency_cons_inc_pc_3</t>
  </si>
  <si>
    <t>elec_sub_pc_dependency_cons_inc_ande_pc_3</t>
  </si>
  <si>
    <t>elec_sub_pc_dependency_final_inc_pc_3</t>
  </si>
  <si>
    <t>elec_sub_pc_dependency_nso_inc_3</t>
  </si>
  <si>
    <t>elec_sub_pc_dependency_linpobto__3</t>
  </si>
  <si>
    <t>elec_sub_pc_dependency_linpobex__3</t>
  </si>
  <si>
    <t>labor_tax_pc_dependency_gross_mkt_inc_pc_3</t>
  </si>
  <si>
    <t>labor_tax_pc_dependency_net_mkt_income_pc_3</t>
  </si>
  <si>
    <t>labor_tax_pc_dependency_net_mkt_incirp_pc_3</t>
  </si>
  <si>
    <t>labor_tax_pc_dependency_net_mkt_inc_irpssc_pc_3</t>
  </si>
  <si>
    <t>labor_tax_pc_dependency_dis_inc_pc_3</t>
  </si>
  <si>
    <t>labor_tax_pc_dependency_cons_inc_pc_3</t>
  </si>
  <si>
    <t>labor_tax_pc_dependency_cons_inc_ande_pc_3</t>
  </si>
  <si>
    <t>labor_tax_pc_dependency_final_inc_pc_3</t>
  </si>
  <si>
    <t>labor_tax_pc_dependency_nso_inc_3</t>
  </si>
  <si>
    <t>labor_tax_pc_dependency_linpobto__3</t>
  </si>
  <si>
    <t>labor_tax_pc_dependency_linpobex__3</t>
  </si>
  <si>
    <t>transporte_sub_pc_dependency_gross_mkt_inc_pc_3</t>
  </si>
  <si>
    <t>transporte_sub_pc_dependency_net_mkt_income_pc_3</t>
  </si>
  <si>
    <t>transporte_sub_pc_dependency_net_mkt_incirp_pc_3</t>
  </si>
  <si>
    <t>transporte_sub_pc_dependency_net_mkt_inc_irpssc_pc_3</t>
  </si>
  <si>
    <t>transporte_sub_pc_dependency_dis_inc_pc_3</t>
  </si>
  <si>
    <t>transporte_sub_pc_dependency_cons_inc_pc_3</t>
  </si>
  <si>
    <t>transporte_sub_pc_dependency_cons_inc_ande_pc_3</t>
  </si>
  <si>
    <t>transporte_sub_pc_dependency_final_inc_pc_3</t>
  </si>
  <si>
    <t>transporte_sub_pc_dependency_nso_inc_3</t>
  </si>
  <si>
    <t>transporte_sub_pc_dependency_linpobto__3</t>
  </si>
  <si>
    <t>transporte_sub_pc_dependency_linpobex__3</t>
  </si>
  <si>
    <t>senavitat_sub_pc_dependency_gross_mkt_inc_pc_3</t>
  </si>
  <si>
    <t>senavitat_sub_pc_dependency_net_mkt_income_pc_3</t>
  </si>
  <si>
    <t>senavitat_sub_pc_dependency_net_mkt_incirp_pc_3</t>
  </si>
  <si>
    <t>senavitat_sub_pc_dependency_net_mkt_inc_irpssc_pc_3</t>
  </si>
  <si>
    <t>senavitat_sub_pc_dependency_dis_inc_pc_3</t>
  </si>
  <si>
    <t>senavitat_sub_pc_dependency_cons_inc_pc_3</t>
  </si>
  <si>
    <t>senavitat_sub_pc_dependency_cons_inc_ande_pc_3</t>
  </si>
  <si>
    <t>senavitat_sub_pc_dependency_final_inc_pc_3</t>
  </si>
  <si>
    <t>senavitat_sub_pc_dependency_nso_inc_3</t>
  </si>
  <si>
    <t>senavitat_sub_pc_dependency_linpobto__3</t>
  </si>
  <si>
    <t>senavitat_sub_pc_dependency_linpobex__3</t>
  </si>
  <si>
    <t>becas_pc_dependency_gross_mkt_inc_pc_3</t>
  </si>
  <si>
    <t>becas_pc_dependency_net_mkt_income_pc_3</t>
  </si>
  <si>
    <t>becas_pc_dependency_net_mkt_incirp_pc_3</t>
  </si>
  <si>
    <t>becas_pc_dependency_net_mkt_inc_irpssc_pc_3</t>
  </si>
  <si>
    <t>becas_pc_dependency_dis_inc_pc_3</t>
  </si>
  <si>
    <t>becas_pc_dependency_cons_inc_pc_3</t>
  </si>
  <si>
    <t>becas_pc_dependency_cons_inc_ande_pc_3</t>
  </si>
  <si>
    <t>becas_pc_dependency_final_inc_pc_3</t>
  </si>
  <si>
    <t>becas_pc_dependency_nso_inc_3</t>
  </si>
  <si>
    <t>becas_pc_dependency_linpobto__3</t>
  </si>
  <si>
    <t>becas_pc_dependency_linpobex__3</t>
  </si>
  <si>
    <t>edupubpreesc_pc_dependency_gross_mkt_inc_pc_3</t>
  </si>
  <si>
    <t>edupubpreesc_pc_dependency_net_mkt_income_pc_3</t>
  </si>
  <si>
    <t>edupubpreesc_pc_dependency_net_mkt_incirp_pc_3</t>
  </si>
  <si>
    <t>edupubpreesc_pc_dependency_net_mkt_inc_irpssc_pc_3</t>
  </si>
  <si>
    <t>edupubpreesc_pc_dependency_dis_inc_pc_3</t>
  </si>
  <si>
    <t>edupubpreesc_pc_dependency_cons_inc_pc_3</t>
  </si>
  <si>
    <t>edupubpreesc_pc_dependency_cons_inc_ande_pc_3</t>
  </si>
  <si>
    <t>edupubpreesc_pc_dependency_final_inc_pc_3</t>
  </si>
  <si>
    <t>edupubpreesc_pc_dependency_nso_inc_3</t>
  </si>
  <si>
    <t>edupubpreesc_pc_dependency_linpobto__3</t>
  </si>
  <si>
    <t>edupubpreesc_pc_dependency_linpobex__3</t>
  </si>
  <si>
    <t>edupubprim_pc_dependency_gross_mkt_inc_pc_3</t>
  </si>
  <si>
    <t>edupubprim_pc_dependency_net_mkt_income_pc_3</t>
  </si>
  <si>
    <t>edupubprim_pc_dependency_net_mkt_incirp_pc_3</t>
  </si>
  <si>
    <t>edupubprim_pc_dependency_net_mkt_inc_irpssc_pc_3</t>
  </si>
  <si>
    <t>edupubprim_pc_dependency_dis_inc_pc_3</t>
  </si>
  <si>
    <t>edupubprim_pc_dependency_cons_inc_pc_3</t>
  </si>
  <si>
    <t>edupubprim_pc_dependency_cons_inc_ande_pc_3</t>
  </si>
  <si>
    <t>edupubprim_pc_dependency_final_inc_pc_3</t>
  </si>
  <si>
    <t>edupubprim_pc_dependency_nso_inc_3</t>
  </si>
  <si>
    <t>edupubprim_pc_dependency_linpobto__3</t>
  </si>
  <si>
    <t>edupubprim_pc_dependency_linpobex__3</t>
  </si>
  <si>
    <t>edupubsec_pc_dependency_gross_mkt_inc_pc_3</t>
  </si>
  <si>
    <t>edupubsec_pc_dependency_net_mkt_income_pc_3</t>
  </si>
  <si>
    <t>edupubsec_pc_dependency_net_mkt_incirp_pc_3</t>
  </si>
  <si>
    <t>edupubsec_pc_dependency_net_mkt_inc_irpssc_pc_3</t>
  </si>
  <si>
    <t>edupubsec_pc_dependency_dis_inc_pc_3</t>
  </si>
  <si>
    <t>edupubsec_pc_dependency_cons_inc_pc_3</t>
  </si>
  <si>
    <t>edupubsec_pc_dependency_cons_inc_ande_pc_3</t>
  </si>
  <si>
    <t>edupubsec_pc_dependency_final_inc_pc_3</t>
  </si>
  <si>
    <t>edupubsec_pc_dependency_nso_inc_3</t>
  </si>
  <si>
    <t>edupubsec_pc_dependency_linpobto__3</t>
  </si>
  <si>
    <t>edupubsec_pc_dependency_linpobex__3</t>
  </si>
  <si>
    <t>edupubuni_pc_dependency_gross_mkt_inc_pc_3</t>
  </si>
  <si>
    <t>edupubuni_pc_dependency_net_mkt_income_pc_3</t>
  </si>
  <si>
    <t>edupubuni_pc_dependency_net_mkt_incirp_pc_3</t>
  </si>
  <si>
    <t>edupubuni_pc_dependency_net_mkt_inc_irpssc_pc_3</t>
  </si>
  <si>
    <t>edupubuni_pc_dependency_dis_inc_pc_3</t>
  </si>
  <si>
    <t>edupubuni_pc_dependency_cons_inc_pc_3</t>
  </si>
  <si>
    <t>edupubuni_pc_dependency_cons_inc_ande_pc_3</t>
  </si>
  <si>
    <t>edupubuni_pc_dependency_final_inc_pc_3</t>
  </si>
  <si>
    <t>edupubuni_pc_dependency_nso_inc_3</t>
  </si>
  <si>
    <t>edupubuni_pc_dependency_linpobto__3</t>
  </si>
  <si>
    <t>edupubuni_pc_dependency_linpobex__3</t>
  </si>
  <si>
    <t>transfood_pc_dependency_gross_mkt_inc_pc_3</t>
  </si>
  <si>
    <t>transfood_pc_dependency_net_mkt_income_pc_3</t>
  </si>
  <si>
    <t>transfood_pc_dependency_net_mkt_incirp_pc_3</t>
  </si>
  <si>
    <t>transfood_pc_dependency_net_mkt_inc_irpssc_pc_3</t>
  </si>
  <si>
    <t>transfood_pc_dependency_dis_inc_pc_3</t>
  </si>
  <si>
    <t>transfood_pc_dependency_cons_inc_pc_3</t>
  </si>
  <si>
    <t>transfood_pc_dependency_cons_inc_ande_pc_3</t>
  </si>
  <si>
    <t>transfood_pc_dependency_final_inc_pc_3</t>
  </si>
  <si>
    <t>transfood_pc_dependency_nso_inc_3</t>
  </si>
  <si>
    <t>transfood_pc_dependency_linpobto__3</t>
  </si>
  <si>
    <t>transfood_pc_dependency_linpobex__3</t>
  </si>
  <si>
    <t>transutil_pc_dependency_gross_mkt_inc_pc_3</t>
  </si>
  <si>
    <t>transutil_pc_dependency_net_mkt_income_pc_3</t>
  </si>
  <si>
    <t>transutil_pc_dependency_net_mkt_incirp_pc_3</t>
  </si>
  <si>
    <t>transutil_pc_dependency_net_mkt_inc_irpssc_pc_3</t>
  </si>
  <si>
    <t>transutil_pc_dependency_dis_inc_pc_3</t>
  </si>
  <si>
    <t>transutil_pc_dependency_cons_inc_pc_3</t>
  </si>
  <si>
    <t>transutil_pc_dependency_cons_inc_ande_pc_3</t>
  </si>
  <si>
    <t>transutil_pc_dependency_final_inc_pc_3</t>
  </si>
  <si>
    <t>transutil_pc_dependency_nso_inc_3</t>
  </si>
  <si>
    <t>transutil_pc_dependency_linpobto__3</t>
  </si>
  <si>
    <t>transutil_pc_dependency_linpobex__3</t>
  </si>
  <si>
    <t>adultomayor_uni_pc_dependency_gross_mkt_inc_pc_3</t>
  </si>
  <si>
    <t>adultomayor_uni_pc_dependency_net_mkt_income_pc_3</t>
  </si>
  <si>
    <t>adultomayor_uni_pc_dependency_net_mkt_incirp_pc_3</t>
  </si>
  <si>
    <t>adultomayor_uni_pc_dependency_net_mkt_inc_irpssc_pc_3</t>
  </si>
  <si>
    <t>adultomayor_uni_pc_dependency_dis_inc_pc_3</t>
  </si>
  <si>
    <t>adultomayor_uni_pc_dependency_cons_inc_pc_3</t>
  </si>
  <si>
    <t>adultomayor_uni_pc_dependency_cons_inc_ande_pc_3</t>
  </si>
  <si>
    <t>adultomayor_uni_pc_dependency_final_inc_pc_3</t>
  </si>
  <si>
    <t>adultomayor_uni_pc_dependency_nso_inc_3</t>
  </si>
  <si>
    <t>adultomayor_uni_pc_dependency_linpobto__3</t>
  </si>
  <si>
    <t>adultomayor_uni_pc_dependency_linpobex__3</t>
  </si>
  <si>
    <t>tot_deduction_taken_pc_dependency_gross_mkt_inc_pc_3</t>
  </si>
  <si>
    <t>tot_deduction_taken_pc_dependency_net_mkt_income_pc_3</t>
  </si>
  <si>
    <t>tot_deduction_taken_pc_dependency_net_mkt_incirp_pc_3</t>
  </si>
  <si>
    <t>tot_deduction_taken_pc_dependency_net_mkt_inc_irpssc_pc_3</t>
  </si>
  <si>
    <t>tot_deduction_taken_pc_dependency_dis_inc_pc_3</t>
  </si>
  <si>
    <t>tot_deduction_taken_pc_dependency_cons_inc_pc_3</t>
  </si>
  <si>
    <t>tot_deduction_taken_pc_dependency_cons_inc_ande_pc_3</t>
  </si>
  <si>
    <t>tot_deduction_taken_pc_dependency_final_inc_pc_3</t>
  </si>
  <si>
    <t>tot_deduction_taken_pc_dependency_nso_inc_3</t>
  </si>
  <si>
    <t>tot_deduction_taken_pc_dependency_linpobto__3</t>
  </si>
  <si>
    <t>tot_deduction_taken_pc_dependency_linpobex__3</t>
  </si>
  <si>
    <t>monto_sub_andeFS_pc_pc_dependency_gross_mkt_inc_pc_3</t>
  </si>
  <si>
    <t>monto_sub_andeFS_pc_pc_dependency_net_mkt_income_pc_3</t>
  </si>
  <si>
    <t>monto_sub_andeFS_pc_pc_dependency_net_mkt_incirp_pc_3</t>
  </si>
  <si>
    <t>monto_sub_andeFS_pc_pc_dependency_net_mkt_inc_irpssc_pc_3</t>
  </si>
  <si>
    <t>monto_sub_andeFS_pc_pc_dependency_dis_inc_pc_3</t>
  </si>
  <si>
    <t>monto_sub_andeFS_pc_pc_dependency_cons_inc_pc_3</t>
  </si>
  <si>
    <t>monto_sub_andeFS_pc_pc_dependency_cons_inc_ande_pc_3</t>
  </si>
  <si>
    <t>monto_sub_andeFS_pc_pc_dependency_final_inc_pc_3</t>
  </si>
  <si>
    <t>monto_sub_andeFS_pc_pc_dependency_nso_inc_3</t>
  </si>
  <si>
    <t>monto_sub_andeFS_pc_pc_dependency_linpobto__3</t>
  </si>
  <si>
    <t>monto_sub_andeFS_pc_pc_dependency_linpobex__3</t>
  </si>
  <si>
    <t>gross_mkt_inc_pc_dependency_gross_mkt_inc_pc_3</t>
  </si>
  <si>
    <t>gross_mkt_inc_pc_dependency_net_mkt_income_pc_3</t>
  </si>
  <si>
    <t>gross_mkt_inc_pc_dependency_net_mkt_incirp_pc_3</t>
  </si>
  <si>
    <t>gross_mkt_inc_pc_dependency_net_mkt_inc_irpssc_pc_3</t>
  </si>
  <si>
    <t>gross_mkt_inc_pc_dependency_dis_inc_pc_3</t>
  </si>
  <si>
    <t>gross_mkt_inc_pc_dependency_cons_inc_pc_3</t>
  </si>
  <si>
    <t>gross_mkt_inc_pc_dependency_cons_inc_ande_pc_3</t>
  </si>
  <si>
    <t>gross_mkt_inc_pc_dependency_final_inc_pc_3</t>
  </si>
  <si>
    <t>gross_mkt_inc_pc_dependency_nso_inc_3</t>
  </si>
  <si>
    <t>gross_mkt_inc_pc_dependency_linpobto__3</t>
  </si>
  <si>
    <t>gross_mkt_inc_pc_dependency_linpobex__3</t>
  </si>
  <si>
    <t>net_mkt_income_pc_dependency_gross_mkt_inc_pc_3</t>
  </si>
  <si>
    <t>net_mkt_income_pc_dependency_net_mkt_income_pc_3</t>
  </si>
  <si>
    <t>net_mkt_income_pc_dependency_net_mkt_incirp_pc_3</t>
  </si>
  <si>
    <t>net_mkt_income_pc_dependency_net_mkt_inc_irpssc_pc_3</t>
  </si>
  <si>
    <t>net_mkt_income_pc_dependency_dis_inc_pc_3</t>
  </si>
  <si>
    <t>net_mkt_income_pc_dependency_cons_inc_pc_3</t>
  </si>
  <si>
    <t>net_mkt_income_pc_dependency_cons_inc_ande_pc_3</t>
  </si>
  <si>
    <t>net_mkt_income_pc_dependency_final_inc_pc_3</t>
  </si>
  <si>
    <t>net_mkt_income_pc_dependency_nso_inc_3</t>
  </si>
  <si>
    <t>net_mkt_income_pc_dependency_linpobto__3</t>
  </si>
  <si>
    <t>net_mkt_income_pc_dependency_linpobex__3</t>
  </si>
  <si>
    <t>net_mkt_incirp_pc_dependency_gross_mkt_inc_pc_3</t>
  </si>
  <si>
    <t>net_mkt_incirp_pc_dependency_net_mkt_income_pc_3</t>
  </si>
  <si>
    <t>net_mkt_incirp_pc_dependency_net_mkt_incirp_pc_3</t>
  </si>
  <si>
    <t>net_mkt_incirp_pc_dependency_net_mkt_inc_irpssc_pc_3</t>
  </si>
  <si>
    <t>net_mkt_incirp_pc_dependency_dis_inc_pc_3</t>
  </si>
  <si>
    <t>net_mkt_incirp_pc_dependency_cons_inc_pc_3</t>
  </si>
  <si>
    <t>net_mkt_incirp_pc_dependency_cons_inc_ande_pc_3</t>
  </si>
  <si>
    <t>net_mkt_incirp_pc_dependency_final_inc_pc_3</t>
  </si>
  <si>
    <t>net_mkt_incirp_pc_dependency_nso_inc_3</t>
  </si>
  <si>
    <t>net_mkt_incirp_pc_dependency_linpobto__3</t>
  </si>
  <si>
    <t>net_mkt_incirp_pc_dependency_linpobex__3</t>
  </si>
  <si>
    <t>net_mkt_inc_irpssc_pc_dependency_gross_mkt_inc_pc_3</t>
  </si>
  <si>
    <t>net_mkt_inc_irpssc_pc_dependency_net_mkt_income_pc_3</t>
  </si>
  <si>
    <t>net_mkt_inc_irpssc_pc_dependency_net_mkt_incirp_pc_3</t>
  </si>
  <si>
    <t>net_mkt_inc_irpssc_pc_dependency_net_mkt_inc_irpssc_pc_3</t>
  </si>
  <si>
    <t>net_mkt_inc_irpssc_pc_dependency_dis_inc_pc_3</t>
  </si>
  <si>
    <t>net_mkt_inc_irpssc_pc_dependency_cons_inc_pc_3</t>
  </si>
  <si>
    <t>net_mkt_inc_irpssc_pc_dependency_cons_inc_ande_pc_3</t>
  </si>
  <si>
    <t>net_mkt_inc_irpssc_pc_dependency_final_inc_pc_3</t>
  </si>
  <si>
    <t>net_mkt_inc_irpssc_pc_dependency_nso_inc_3</t>
  </si>
  <si>
    <t>net_mkt_inc_irpssc_pc_dependency_linpobto__3</t>
  </si>
  <si>
    <t>net_mkt_inc_irpssc_pc_dependency_linpobex__3</t>
  </si>
  <si>
    <t>dis_inc_pc_dependency_gross_mkt_inc_pc_3</t>
  </si>
  <si>
    <t>dis_inc_pc_dependency_net_mkt_income_pc_3</t>
  </si>
  <si>
    <t>dis_inc_pc_dependency_net_mkt_incirp_pc_3</t>
  </si>
  <si>
    <t>dis_inc_pc_dependency_net_mkt_inc_irpssc_pc_3</t>
  </si>
  <si>
    <t>dis_inc_pc_dependency_dis_inc_pc_3</t>
  </si>
  <si>
    <t>dis_inc_pc_dependency_cons_inc_pc_3</t>
  </si>
  <si>
    <t>dis_inc_pc_dependency_cons_inc_ande_pc_3</t>
  </si>
  <si>
    <t>dis_inc_pc_dependency_final_inc_pc_3</t>
  </si>
  <si>
    <t>dis_inc_pc_dependency_nso_inc_3</t>
  </si>
  <si>
    <t>dis_inc_pc_dependency_linpobto__3</t>
  </si>
  <si>
    <t>dis_inc_pc_dependency_linpobex__3</t>
  </si>
  <si>
    <t>cons_inc_pc_dependency_gross_mkt_inc_pc_3</t>
  </si>
  <si>
    <t>cons_inc_pc_dependency_net_mkt_income_pc_3</t>
  </si>
  <si>
    <t>cons_inc_pc_dependency_net_mkt_incirp_pc_3</t>
  </si>
  <si>
    <t>cons_inc_pc_dependency_net_mkt_inc_irpssc_pc_3</t>
  </si>
  <si>
    <t>cons_inc_pc_dependency_dis_inc_pc_3</t>
  </si>
  <si>
    <t>cons_inc_pc_dependency_cons_inc_pc_3</t>
  </si>
  <si>
    <t>cons_inc_pc_dependency_cons_inc_ande_pc_3</t>
  </si>
  <si>
    <t>cons_inc_pc_dependency_final_inc_pc_3</t>
  </si>
  <si>
    <t>cons_inc_pc_dependency_nso_inc_3</t>
  </si>
  <si>
    <t>cons_inc_pc_dependency_linpobto__3</t>
  </si>
  <si>
    <t>cons_inc_pc_dependency_linpobex__3</t>
  </si>
  <si>
    <t>cons_inc_ande_pc_dependency_gross_mkt_inc_pc_3</t>
  </si>
  <si>
    <t>cons_inc_ande_pc_dependency_net_mkt_income_pc_3</t>
  </si>
  <si>
    <t>cons_inc_ande_pc_dependency_net_mkt_incirp_pc_3</t>
  </si>
  <si>
    <t>cons_inc_ande_pc_dependency_net_mkt_inc_irpssc_pc_3</t>
  </si>
  <si>
    <t>cons_inc_ande_pc_dependency_dis_inc_pc_3</t>
  </si>
  <si>
    <t>cons_inc_ande_pc_dependency_cons_inc_pc_3</t>
  </si>
  <si>
    <t>cons_inc_ande_pc_dependency_cons_inc_ande_pc_3</t>
  </si>
  <si>
    <t>cons_inc_ande_pc_dependency_final_inc_pc_3</t>
  </si>
  <si>
    <t>cons_inc_ande_pc_dependency_nso_inc_3</t>
  </si>
  <si>
    <t>cons_inc_ande_pc_dependency_linpobto__3</t>
  </si>
  <si>
    <t>cons_inc_ande_pc_dependency_linpobex__3</t>
  </si>
  <si>
    <t>final_inc_pc_dependency_gross_mkt_inc_pc_3</t>
  </si>
  <si>
    <t>final_inc_pc_dependency_net_mkt_income_pc_3</t>
  </si>
  <si>
    <t>final_inc_pc_dependency_net_mkt_incirp_pc_3</t>
  </si>
  <si>
    <t>final_inc_pc_dependency_net_mkt_inc_irpssc_pc_3</t>
  </si>
  <si>
    <t>final_inc_pc_dependency_dis_inc_pc_3</t>
  </si>
  <si>
    <t>final_inc_pc_dependency_cons_inc_pc_3</t>
  </si>
  <si>
    <t>final_inc_pc_dependency_cons_inc_ande_pc_3</t>
  </si>
  <si>
    <t>final_inc_pc_dependency_final_inc_pc_3</t>
  </si>
  <si>
    <t>final_inc_pc_dependency_nso_inc_3</t>
  </si>
  <si>
    <t>final_inc_pc_dependency_linpobto__3</t>
  </si>
  <si>
    <t>final_inc_pc_dependency_linpobex__3</t>
  </si>
  <si>
    <t>nso_inc_dependency_gross_mkt_inc_pc_3</t>
  </si>
  <si>
    <t>nso_inc_dependency_net_mkt_income_pc_3</t>
  </si>
  <si>
    <t>nso_inc_dependency_net_mkt_incirp_pc_3</t>
  </si>
  <si>
    <t>nso_inc_dependency_net_mkt_inc_irpssc_pc_3</t>
  </si>
  <si>
    <t>nso_inc_dependency_dis_inc_pc_3</t>
  </si>
  <si>
    <t>nso_inc_dependency_cons_inc_pc_3</t>
  </si>
  <si>
    <t>nso_inc_dependency_cons_inc_ande_pc_3</t>
  </si>
  <si>
    <t>nso_inc_dependency_final_inc_pc_3</t>
  </si>
  <si>
    <t>nso_inc_dependency_nso_inc_3</t>
  </si>
  <si>
    <t>nso_inc_dependency_linpobto__3</t>
  </si>
  <si>
    <t>nso_inc_dependency_linpobex__3</t>
  </si>
  <si>
    <t>monto_iva_pc_pc_dependency_gross_mkt_inc_pc_3</t>
  </si>
  <si>
    <t>monto_iva_pc_pc_dependency_net_mkt_income_pc_3</t>
  </si>
  <si>
    <t>monto_iva_pc_pc_dependency_net_mkt_incirp_pc_3</t>
  </si>
  <si>
    <t>monto_iva_pc_pc_dependency_net_mkt_inc_irpssc_pc_3</t>
  </si>
  <si>
    <t>monto_iva_pc_pc_dependency_dis_inc_pc_3</t>
  </si>
  <si>
    <t>monto_iva_pc_pc_dependency_cons_inc_pc_3</t>
  </si>
  <si>
    <t>monto_iva_pc_pc_dependency_cons_inc_ande_pc_3</t>
  </si>
  <si>
    <t>monto_iva_pc_pc_dependency_final_inc_pc_3</t>
  </si>
  <si>
    <t>monto_iva_pc_pc_dependency_nso_inc_3</t>
  </si>
  <si>
    <t>monto_iva_pc_pc_dependency_linpobto__3</t>
  </si>
  <si>
    <t>monto_iva_pc_pc_dependency_linpobex__3</t>
  </si>
  <si>
    <t>monto_iscRE_pc_pc_dependency_gross_mkt_inc_pc_3</t>
  </si>
  <si>
    <t>monto_iscRE_pc_pc_dependency_net_mkt_income_pc_3</t>
  </si>
  <si>
    <t>monto_iscRE_pc_pc_dependency_net_mkt_incirp_pc_3</t>
  </si>
  <si>
    <t>monto_iscRE_pc_pc_dependency_net_mkt_inc_irpssc_pc_3</t>
  </si>
  <si>
    <t>monto_iscRE_pc_pc_dependency_dis_inc_pc_3</t>
  </si>
  <si>
    <t>monto_iscRE_pc_pc_dependency_cons_inc_pc_3</t>
  </si>
  <si>
    <t>monto_iscRE_pc_pc_dependency_cons_inc_ande_pc_3</t>
  </si>
  <si>
    <t>monto_iscRE_pc_pc_dependency_final_inc_pc_3</t>
  </si>
  <si>
    <t>monto_iscRE_pc_pc_dependency_nso_inc_3</t>
  </si>
  <si>
    <t>monto_iscRE_pc_pc_dependency_linpobto__3</t>
  </si>
  <si>
    <t>monto_iscRE_pc_pc_dependency_linpobex__3</t>
  </si>
  <si>
    <t>ssc_pc_dependency_gross_mkt_inc_pc_3</t>
  </si>
  <si>
    <t>ssc_pc_dependency_net_mkt_income_pc_3</t>
  </si>
  <si>
    <t>ssc_pc_dependency_net_mkt_incirp_pc_3</t>
  </si>
  <si>
    <t>ssc_pc_dependency_net_mkt_inc_irpssc_pc_3</t>
  </si>
  <si>
    <t>ssc_pc_dependency_dis_inc_pc_3</t>
  </si>
  <si>
    <t>ssc_pc_dependency_cons_inc_pc_3</t>
  </si>
  <si>
    <t>ssc_pc_dependency_cons_inc_ande_pc_3</t>
  </si>
  <si>
    <t>ssc_pc_dependency_final_inc_pc_3</t>
  </si>
  <si>
    <t>ssc_pc_dependency_nso_inc_3</t>
  </si>
  <si>
    <t>ssc_pc_dependency_linpobto__3</t>
  </si>
  <si>
    <t>ssc_pc_dependency_linpobex__3</t>
  </si>
  <si>
    <t>uprod_tax_pc_dependency_gross_mkt_inc_pc_3</t>
  </si>
  <si>
    <t>uprod_tax_pc_dependency_net_mkt_income_pc_3</t>
  </si>
  <si>
    <t>uprod_tax_pc_dependency_net_mkt_incirp_pc_3</t>
  </si>
  <si>
    <t>uprod_tax_pc_dependency_net_mkt_inc_irpssc_pc_3</t>
  </si>
  <si>
    <t>uprod_tax_pc_dependency_dis_inc_pc_3</t>
  </si>
  <si>
    <t>uprod_tax_pc_dependency_cons_inc_pc_3</t>
  </si>
  <si>
    <t>uprod_tax_pc_dependency_cons_inc_ande_pc_3</t>
  </si>
  <si>
    <t>uprod_tax_pc_dependency_final_inc_pc_3</t>
  </si>
  <si>
    <t>uprod_tax_pc_dependency_nso_inc_3</t>
  </si>
  <si>
    <t>uprod_tax_pc_dependency_linpobto__3</t>
  </si>
  <si>
    <t>uprod_tax_pc_dependency_linpobex__3</t>
  </si>
  <si>
    <t>tot_ire_pc_dependency_gross_mkt_inc_pc_3</t>
  </si>
  <si>
    <t>tot_ire_pc_dependency_net_mkt_income_pc_3</t>
  </si>
  <si>
    <t>tot_ire_pc_dependency_net_mkt_incirp_pc_3</t>
  </si>
  <si>
    <t>tot_ire_pc_dependency_net_mkt_inc_irpssc_pc_3</t>
  </si>
  <si>
    <t>tot_ire_pc_dependency_dis_inc_pc_3</t>
  </si>
  <si>
    <t>tot_ire_pc_dependency_cons_inc_pc_3</t>
  </si>
  <si>
    <t>tot_ire_pc_dependency_cons_inc_ande_pc_3</t>
  </si>
  <si>
    <t>tot_ire_pc_dependency_final_inc_pc_3</t>
  </si>
  <si>
    <t>tot_ire_pc_dependency_nso_inc_3</t>
  </si>
  <si>
    <t>tot_ire_pc_dependency_linpobto__3</t>
  </si>
  <si>
    <t>tot_ire_pc_dependency_linpobex__3</t>
  </si>
  <si>
    <t>dividendo_tax_pc_dependency_gross_mkt_inc_pc_3</t>
  </si>
  <si>
    <t>dividendo_tax_pc_dependency_net_mkt_income_pc_3</t>
  </si>
  <si>
    <t>dividendo_tax_pc_dependency_net_mkt_incirp_pc_3</t>
  </si>
  <si>
    <t>dividendo_tax_pc_dependency_net_mkt_inc_irpssc_pc_3</t>
  </si>
  <si>
    <t>dividendo_tax_pc_dependency_dis_inc_pc_3</t>
  </si>
  <si>
    <t>dividendo_tax_pc_dependency_cons_inc_pc_3</t>
  </si>
  <si>
    <t>dividendo_tax_pc_dependency_cons_inc_ande_pc_3</t>
  </si>
  <si>
    <t>dividendo_tax_pc_dependency_final_inc_pc_3</t>
  </si>
  <si>
    <t>dividendo_tax_pc_dependency_nso_inc_3</t>
  </si>
  <si>
    <t>dividendo_tax_pc_dependency_linpobto__3</t>
  </si>
  <si>
    <t>dividendo_tax_pc_dependency_linpobex__3</t>
  </si>
  <si>
    <t>alquiler_tax_pc_dependency_gross_mkt_inc_pc_3</t>
  </si>
  <si>
    <t>alquiler_tax_pc_dependency_net_mkt_income_pc_3</t>
  </si>
  <si>
    <t>alquiler_tax_pc_dependency_net_mkt_incirp_pc_3</t>
  </si>
  <si>
    <t>alquiler_tax_pc_dependency_net_mkt_inc_irpssc_pc_3</t>
  </si>
  <si>
    <t>alquiler_tax_pc_dependency_dis_inc_pc_3</t>
  </si>
  <si>
    <t>alquiler_tax_pc_dependency_cons_inc_pc_3</t>
  </si>
  <si>
    <t>alquiler_tax_pc_dependency_cons_inc_ande_pc_3</t>
  </si>
  <si>
    <t>alquiler_tax_pc_dependency_final_inc_pc_3</t>
  </si>
  <si>
    <t>alquiler_tax_pc_dependency_nso_inc_3</t>
  </si>
  <si>
    <t>alquiler_tax_pc_dependency_linpobto__3</t>
  </si>
  <si>
    <t>alquiler_tax_pc_dependency_linpobex__3</t>
  </si>
  <si>
    <t>tot_pit_pc_dependency_gross_mkt_inc_pc_4</t>
  </si>
  <si>
    <t>tot_pit_pc_dependency_net_mkt_income_pc_4</t>
  </si>
  <si>
    <t>tot_pit_pc_dependency_net_mkt_incirp_pc_4</t>
  </si>
  <si>
    <t>tot_pit_pc_dependency_net_mkt_inc_irpssc_pc_4</t>
  </si>
  <si>
    <t>tot_pit_pc_dependency_dis_inc_pc_4</t>
  </si>
  <si>
    <t>tot_pit_pc_dependency_cons_inc_pc_4</t>
  </si>
  <si>
    <t>tot_pit_pc_dependency_cons_inc_ande_pc_4</t>
  </si>
  <si>
    <t>tot_pit_pc_dependency_final_inc_pc_4</t>
  </si>
  <si>
    <t>tot_pit_pc_dependency_nso_inc_4</t>
  </si>
  <si>
    <t>tot_pit_pc_dependency_linpobto__4</t>
  </si>
  <si>
    <t>tot_pit_pc_dependency_linpobex__4</t>
  </si>
  <si>
    <t>tot_dit_pc_dependency_gross_mkt_inc_pc_4</t>
  </si>
  <si>
    <t>tot_dit_pc_dependency_net_mkt_income_pc_4</t>
  </si>
  <si>
    <t>tot_dit_pc_dependency_net_mkt_incirp_pc_4</t>
  </si>
  <si>
    <t>tot_dit_pc_dependency_net_mkt_inc_irpssc_pc_4</t>
  </si>
  <si>
    <t>tot_dit_pc_dependency_dis_inc_pc_4</t>
  </si>
  <si>
    <t>tot_dit_pc_dependency_cons_inc_pc_4</t>
  </si>
  <si>
    <t>tot_dit_pc_dependency_cons_inc_ande_pc_4</t>
  </si>
  <si>
    <t>tot_dit_pc_dependency_final_inc_pc_4</t>
  </si>
  <si>
    <t>tot_dit_pc_dependency_nso_inc_4</t>
  </si>
  <si>
    <t>tot_dit_pc_dependency_linpobto__4</t>
  </si>
  <si>
    <t>tot_dit_pc_dependency_linpobex__4</t>
  </si>
  <si>
    <t>tot_dit_corp_pc_dependency_gross_mkt_inc_pc_4</t>
  </si>
  <si>
    <t>tot_dit_corp_pc_dependency_net_mkt_income_pc_4</t>
  </si>
  <si>
    <t>tot_dit_corp_pc_dependency_net_mkt_incirp_pc_4</t>
  </si>
  <si>
    <t>tot_dit_corp_pc_dependency_net_mkt_inc_irpssc_pc_4</t>
  </si>
  <si>
    <t>tot_dit_corp_pc_dependency_dis_inc_pc_4</t>
  </si>
  <si>
    <t>tot_dit_corp_pc_dependency_cons_inc_pc_4</t>
  </si>
  <si>
    <t>tot_dit_corp_pc_dependency_cons_inc_ande_pc_4</t>
  </si>
  <si>
    <t>tot_dit_corp_pc_dependency_final_inc_pc_4</t>
  </si>
  <si>
    <t>tot_dit_corp_pc_dependency_nso_inc_4</t>
  </si>
  <si>
    <t>tot_dit_corp_pc_dependency_linpobto__4</t>
  </si>
  <si>
    <t>tot_dit_corp_pc_dependency_linpobex__4</t>
  </si>
  <si>
    <t>iragro_pc_dependency_gross_mkt_inc_pc_4</t>
  </si>
  <si>
    <t>iragro_pc_dependency_net_mkt_income_pc_4</t>
  </si>
  <si>
    <t>iragro_pc_dependency_net_mkt_incirp_pc_4</t>
  </si>
  <si>
    <t>iragro_pc_dependency_net_mkt_inc_irpssc_pc_4</t>
  </si>
  <si>
    <t>iragro_pc_dependency_dis_inc_pc_4</t>
  </si>
  <si>
    <t>iragro_pc_dependency_cons_inc_pc_4</t>
  </si>
  <si>
    <t>iragro_pc_dependency_cons_inc_ande_pc_4</t>
  </si>
  <si>
    <t>iragro_pc_dependency_final_inc_pc_4</t>
  </si>
  <si>
    <t>iragro_pc_dependency_nso_inc_4</t>
  </si>
  <si>
    <t>iragro_pc_dependency_linpobto__4</t>
  </si>
  <si>
    <t>iragro_pc_dependency_linpobex__4</t>
  </si>
  <si>
    <t>iracis_pc_dependency_gross_mkt_inc_pc_4</t>
  </si>
  <si>
    <t>iracis_pc_dependency_net_mkt_income_pc_4</t>
  </si>
  <si>
    <t>iracis_pc_dependency_net_mkt_incirp_pc_4</t>
  </si>
  <si>
    <t>iracis_pc_dependency_net_mkt_inc_irpssc_pc_4</t>
  </si>
  <si>
    <t>iracis_pc_dependency_dis_inc_pc_4</t>
  </si>
  <si>
    <t>iracis_pc_dependency_cons_inc_pc_4</t>
  </si>
  <si>
    <t>iracis_pc_dependency_cons_inc_ande_pc_4</t>
  </si>
  <si>
    <t>iracis_pc_dependency_final_inc_pc_4</t>
  </si>
  <si>
    <t>iracis_pc_dependency_nso_inc_4</t>
  </si>
  <si>
    <t>iracis_pc_dependency_linpobto__4</t>
  </si>
  <si>
    <t>iracis_pc_dependency_linpobex__4</t>
  </si>
  <si>
    <t>tekopora_inc_pc_dependency_gross_mkt_inc_pc_4</t>
  </si>
  <si>
    <t>tekopora_inc_pc_dependency_net_mkt_income_pc_4</t>
  </si>
  <si>
    <t>tekopora_inc_pc_dependency_net_mkt_incirp_pc_4</t>
  </si>
  <si>
    <t>tekopora_inc_pc_dependency_net_mkt_inc_irpssc_pc_4</t>
  </si>
  <si>
    <t>tekopora_inc_pc_dependency_dis_inc_pc_4</t>
  </si>
  <si>
    <t>tekopora_inc_pc_dependency_cons_inc_pc_4</t>
  </si>
  <si>
    <t>tekopora_inc_pc_dependency_cons_inc_ande_pc_4</t>
  </si>
  <si>
    <t>tekopora_inc_pc_dependency_final_inc_pc_4</t>
  </si>
  <si>
    <t>tekopora_inc_pc_dependency_nso_inc_4</t>
  </si>
  <si>
    <t>tekopora_inc_pc_dependency_linpobto__4</t>
  </si>
  <si>
    <t>tekopora_inc_pc_dependency_linpobex__4</t>
  </si>
  <si>
    <t>famassist_inc_pc_dependency_gross_mkt_inc_pc_4</t>
  </si>
  <si>
    <t>famassist_inc_pc_dependency_net_mkt_income_pc_4</t>
  </si>
  <si>
    <t>famassist_inc_pc_dependency_net_mkt_incirp_pc_4</t>
  </si>
  <si>
    <t>famassist_inc_pc_dependency_net_mkt_inc_irpssc_pc_4</t>
  </si>
  <si>
    <t>famassist_inc_pc_dependency_dis_inc_pc_4</t>
  </si>
  <si>
    <t>famassist_inc_pc_dependency_cons_inc_pc_4</t>
  </si>
  <si>
    <t>famassist_inc_pc_dependency_cons_inc_ande_pc_4</t>
  </si>
  <si>
    <t>famassist_inc_pc_dependency_final_inc_pc_4</t>
  </si>
  <si>
    <t>famassist_inc_pc_dependency_nso_inc_4</t>
  </si>
  <si>
    <t>famassist_inc_pc_dependency_linpobto__4</t>
  </si>
  <si>
    <t>famassist_inc_pc_dependency_linpobex__4</t>
  </si>
  <si>
    <t>adulto_inc_pc_dependency_gross_mkt_inc_pc_4</t>
  </si>
  <si>
    <t>adulto_inc_pc_dependency_net_mkt_income_pc_4</t>
  </si>
  <si>
    <t>adulto_inc_pc_dependency_net_mkt_incirp_pc_4</t>
  </si>
  <si>
    <t>adulto_inc_pc_dependency_net_mkt_inc_irpssc_pc_4</t>
  </si>
  <si>
    <t>adulto_inc_pc_dependency_dis_inc_pc_4</t>
  </si>
  <si>
    <t>adulto_inc_pc_dependency_cons_inc_pc_4</t>
  </si>
  <si>
    <t>adulto_inc_pc_dependency_cons_inc_ande_pc_4</t>
  </si>
  <si>
    <t>adulto_inc_pc_dependency_final_inc_pc_4</t>
  </si>
  <si>
    <t>adulto_inc_pc_dependency_nso_inc_4</t>
  </si>
  <si>
    <t>adulto_inc_pc_dependency_linpobto__4</t>
  </si>
  <si>
    <t>adulto_inc_pc_dependency_linpobex__4</t>
  </si>
  <si>
    <t>agtrans_inc_pc_dependency_gross_mkt_inc_pc_4</t>
  </si>
  <si>
    <t>agtrans_inc_pc_dependency_net_mkt_income_pc_4</t>
  </si>
  <si>
    <t>agtrans_inc_pc_dependency_net_mkt_incirp_pc_4</t>
  </si>
  <si>
    <t>agtrans_inc_pc_dependency_net_mkt_inc_irpssc_pc_4</t>
  </si>
  <si>
    <t>agtrans_inc_pc_dependency_dis_inc_pc_4</t>
  </si>
  <si>
    <t>agtrans_inc_pc_dependency_cons_inc_pc_4</t>
  </si>
  <si>
    <t>agtrans_inc_pc_dependency_cons_inc_ande_pc_4</t>
  </si>
  <si>
    <t>agtrans_inc_pc_dependency_final_inc_pc_4</t>
  </si>
  <si>
    <t>agtrans_inc_pc_dependency_nso_inc_4</t>
  </si>
  <si>
    <t>agtrans_inc_pc_dependency_linpobto__4</t>
  </si>
  <si>
    <t>agtrans_inc_pc_dependency_linpobex__4</t>
  </si>
  <si>
    <t>elec_sub_pc_dependency_gross_mkt_inc_pc_4</t>
  </si>
  <si>
    <t>elec_sub_pc_dependency_net_mkt_income_pc_4</t>
  </si>
  <si>
    <t>elec_sub_pc_dependency_net_mkt_incirp_pc_4</t>
  </si>
  <si>
    <t>elec_sub_pc_dependency_net_mkt_inc_irpssc_pc_4</t>
  </si>
  <si>
    <t>elec_sub_pc_dependency_dis_inc_pc_4</t>
  </si>
  <si>
    <t>elec_sub_pc_dependency_cons_inc_pc_4</t>
  </si>
  <si>
    <t>elec_sub_pc_dependency_cons_inc_ande_pc_4</t>
  </si>
  <si>
    <t>elec_sub_pc_dependency_final_inc_pc_4</t>
  </si>
  <si>
    <t>elec_sub_pc_dependency_nso_inc_4</t>
  </si>
  <si>
    <t>elec_sub_pc_dependency_linpobto__4</t>
  </si>
  <si>
    <t>elec_sub_pc_dependency_linpobex__4</t>
  </si>
  <si>
    <t>labor_tax_pc_dependency_gross_mkt_inc_pc_4</t>
  </si>
  <si>
    <t>labor_tax_pc_dependency_net_mkt_income_pc_4</t>
  </si>
  <si>
    <t>labor_tax_pc_dependency_net_mkt_incirp_pc_4</t>
  </si>
  <si>
    <t>labor_tax_pc_dependency_net_mkt_inc_irpssc_pc_4</t>
  </si>
  <si>
    <t>labor_tax_pc_dependency_dis_inc_pc_4</t>
  </si>
  <si>
    <t>labor_tax_pc_dependency_cons_inc_pc_4</t>
  </si>
  <si>
    <t>labor_tax_pc_dependency_cons_inc_ande_pc_4</t>
  </si>
  <si>
    <t>labor_tax_pc_dependency_final_inc_pc_4</t>
  </si>
  <si>
    <t>labor_tax_pc_dependency_nso_inc_4</t>
  </si>
  <si>
    <t>labor_tax_pc_dependency_linpobto__4</t>
  </si>
  <si>
    <t>labor_tax_pc_dependency_linpobex__4</t>
  </si>
  <si>
    <t>transporte_sub_pc_dependency_gross_mkt_inc_pc_4</t>
  </si>
  <si>
    <t>transporte_sub_pc_dependency_net_mkt_income_pc_4</t>
  </si>
  <si>
    <t>transporte_sub_pc_dependency_net_mkt_incirp_pc_4</t>
  </si>
  <si>
    <t>transporte_sub_pc_dependency_net_mkt_inc_irpssc_pc_4</t>
  </si>
  <si>
    <t>transporte_sub_pc_dependency_dis_inc_pc_4</t>
  </si>
  <si>
    <t>transporte_sub_pc_dependency_cons_inc_pc_4</t>
  </si>
  <si>
    <t>transporte_sub_pc_dependency_cons_inc_ande_pc_4</t>
  </si>
  <si>
    <t>transporte_sub_pc_dependency_final_inc_pc_4</t>
  </si>
  <si>
    <t>transporte_sub_pc_dependency_nso_inc_4</t>
  </si>
  <si>
    <t>transporte_sub_pc_dependency_linpobto__4</t>
  </si>
  <si>
    <t>transporte_sub_pc_dependency_linpobex__4</t>
  </si>
  <si>
    <t>senavitat_sub_pc_dependency_gross_mkt_inc_pc_4</t>
  </si>
  <si>
    <t>senavitat_sub_pc_dependency_net_mkt_income_pc_4</t>
  </si>
  <si>
    <t>senavitat_sub_pc_dependency_net_mkt_incirp_pc_4</t>
  </si>
  <si>
    <t>senavitat_sub_pc_dependency_net_mkt_inc_irpssc_pc_4</t>
  </si>
  <si>
    <t>senavitat_sub_pc_dependency_dis_inc_pc_4</t>
  </si>
  <si>
    <t>senavitat_sub_pc_dependency_cons_inc_pc_4</t>
  </si>
  <si>
    <t>senavitat_sub_pc_dependency_cons_inc_ande_pc_4</t>
  </si>
  <si>
    <t>senavitat_sub_pc_dependency_final_inc_pc_4</t>
  </si>
  <si>
    <t>senavitat_sub_pc_dependency_nso_inc_4</t>
  </si>
  <si>
    <t>senavitat_sub_pc_dependency_linpobto__4</t>
  </si>
  <si>
    <t>senavitat_sub_pc_dependency_linpobex__4</t>
  </si>
  <si>
    <t>becas_pc_dependency_gross_mkt_inc_pc_4</t>
  </si>
  <si>
    <t>becas_pc_dependency_net_mkt_income_pc_4</t>
  </si>
  <si>
    <t>becas_pc_dependency_net_mkt_incirp_pc_4</t>
  </si>
  <si>
    <t>becas_pc_dependency_net_mkt_inc_irpssc_pc_4</t>
  </si>
  <si>
    <t>becas_pc_dependency_dis_inc_pc_4</t>
  </si>
  <si>
    <t>becas_pc_dependency_cons_inc_pc_4</t>
  </si>
  <si>
    <t>becas_pc_dependency_cons_inc_ande_pc_4</t>
  </si>
  <si>
    <t>becas_pc_dependency_final_inc_pc_4</t>
  </si>
  <si>
    <t>becas_pc_dependency_nso_inc_4</t>
  </si>
  <si>
    <t>becas_pc_dependency_linpobto__4</t>
  </si>
  <si>
    <t>becas_pc_dependency_linpobex__4</t>
  </si>
  <si>
    <t>edupubpreesc_pc_dependency_gross_mkt_inc_pc_4</t>
  </si>
  <si>
    <t>edupubpreesc_pc_dependency_net_mkt_income_pc_4</t>
  </si>
  <si>
    <t>edupubpreesc_pc_dependency_net_mkt_incirp_pc_4</t>
  </si>
  <si>
    <t>edupubpreesc_pc_dependency_net_mkt_inc_irpssc_pc_4</t>
  </si>
  <si>
    <t>edupubpreesc_pc_dependency_dis_inc_pc_4</t>
  </si>
  <si>
    <t>edupubpreesc_pc_dependency_cons_inc_pc_4</t>
  </si>
  <si>
    <t>edupubpreesc_pc_dependency_cons_inc_ande_pc_4</t>
  </si>
  <si>
    <t>edupubpreesc_pc_dependency_final_inc_pc_4</t>
  </si>
  <si>
    <t>edupubpreesc_pc_dependency_nso_inc_4</t>
  </si>
  <si>
    <t>edupubpreesc_pc_dependency_linpobto__4</t>
  </si>
  <si>
    <t>edupubpreesc_pc_dependency_linpobex__4</t>
  </si>
  <si>
    <t>edupubprim_pc_dependency_gross_mkt_inc_pc_4</t>
  </si>
  <si>
    <t>edupubprim_pc_dependency_net_mkt_income_pc_4</t>
  </si>
  <si>
    <t>edupubprim_pc_dependency_net_mkt_incirp_pc_4</t>
  </si>
  <si>
    <t>edupubprim_pc_dependency_net_mkt_inc_irpssc_pc_4</t>
  </si>
  <si>
    <t>edupubprim_pc_dependency_dis_inc_pc_4</t>
  </si>
  <si>
    <t>edupubprim_pc_dependency_cons_inc_pc_4</t>
  </si>
  <si>
    <t>edupubprim_pc_dependency_cons_inc_ande_pc_4</t>
  </si>
  <si>
    <t>edupubprim_pc_dependency_final_inc_pc_4</t>
  </si>
  <si>
    <t>edupubprim_pc_dependency_nso_inc_4</t>
  </si>
  <si>
    <t>edupubprim_pc_dependency_linpobto__4</t>
  </si>
  <si>
    <t>edupubprim_pc_dependency_linpobex__4</t>
  </si>
  <si>
    <t>edupubsec_pc_dependency_gross_mkt_inc_pc_4</t>
  </si>
  <si>
    <t>edupubsec_pc_dependency_net_mkt_income_pc_4</t>
  </si>
  <si>
    <t>edupubsec_pc_dependency_net_mkt_incirp_pc_4</t>
  </si>
  <si>
    <t>edupubsec_pc_dependency_net_mkt_inc_irpssc_pc_4</t>
  </si>
  <si>
    <t>edupubsec_pc_dependency_dis_inc_pc_4</t>
  </si>
  <si>
    <t>edupubsec_pc_dependency_cons_inc_pc_4</t>
  </si>
  <si>
    <t>edupubsec_pc_dependency_cons_inc_ande_pc_4</t>
  </si>
  <si>
    <t>edupubsec_pc_dependency_final_inc_pc_4</t>
  </si>
  <si>
    <t>edupubsec_pc_dependency_nso_inc_4</t>
  </si>
  <si>
    <t>edupubsec_pc_dependency_linpobto__4</t>
  </si>
  <si>
    <t>edupubsec_pc_dependency_linpobex__4</t>
  </si>
  <si>
    <t>edupubuni_pc_dependency_gross_mkt_inc_pc_4</t>
  </si>
  <si>
    <t>edupubuni_pc_dependency_net_mkt_income_pc_4</t>
  </si>
  <si>
    <t>edupubuni_pc_dependency_net_mkt_incirp_pc_4</t>
  </si>
  <si>
    <t>edupubuni_pc_dependency_net_mkt_inc_irpssc_pc_4</t>
  </si>
  <si>
    <t>edupubuni_pc_dependency_dis_inc_pc_4</t>
  </si>
  <si>
    <t>edupubuni_pc_dependency_cons_inc_pc_4</t>
  </si>
  <si>
    <t>edupubuni_pc_dependency_cons_inc_ande_pc_4</t>
  </si>
  <si>
    <t>edupubuni_pc_dependency_final_inc_pc_4</t>
  </si>
  <si>
    <t>edupubuni_pc_dependency_nso_inc_4</t>
  </si>
  <si>
    <t>edupubuni_pc_dependency_linpobto__4</t>
  </si>
  <si>
    <t>edupubuni_pc_dependency_linpobex__4</t>
  </si>
  <si>
    <t>transfood_pc_dependency_gross_mkt_inc_pc_4</t>
  </si>
  <si>
    <t>transfood_pc_dependency_net_mkt_income_pc_4</t>
  </si>
  <si>
    <t>transfood_pc_dependency_net_mkt_incirp_pc_4</t>
  </si>
  <si>
    <t>transfood_pc_dependency_net_mkt_inc_irpssc_pc_4</t>
  </si>
  <si>
    <t>transfood_pc_dependency_dis_inc_pc_4</t>
  </si>
  <si>
    <t>transfood_pc_dependency_cons_inc_pc_4</t>
  </si>
  <si>
    <t>transfood_pc_dependency_cons_inc_ande_pc_4</t>
  </si>
  <si>
    <t>transfood_pc_dependency_final_inc_pc_4</t>
  </si>
  <si>
    <t>transfood_pc_dependency_nso_inc_4</t>
  </si>
  <si>
    <t>transfood_pc_dependency_linpobto__4</t>
  </si>
  <si>
    <t>transfood_pc_dependency_linpobex__4</t>
  </si>
  <si>
    <t>transutil_pc_dependency_gross_mkt_inc_pc_4</t>
  </si>
  <si>
    <t>transutil_pc_dependency_net_mkt_income_pc_4</t>
  </si>
  <si>
    <t>transutil_pc_dependency_net_mkt_incirp_pc_4</t>
  </si>
  <si>
    <t>transutil_pc_dependency_net_mkt_inc_irpssc_pc_4</t>
  </si>
  <si>
    <t>transutil_pc_dependency_dis_inc_pc_4</t>
  </si>
  <si>
    <t>transutil_pc_dependency_cons_inc_pc_4</t>
  </si>
  <si>
    <t>transutil_pc_dependency_cons_inc_ande_pc_4</t>
  </si>
  <si>
    <t>transutil_pc_dependency_final_inc_pc_4</t>
  </si>
  <si>
    <t>transutil_pc_dependency_nso_inc_4</t>
  </si>
  <si>
    <t>transutil_pc_dependency_linpobto__4</t>
  </si>
  <si>
    <t>transutil_pc_dependency_linpobex__4</t>
  </si>
  <si>
    <t>adultomayor_uni_pc_dependency_gross_mkt_inc_pc_4</t>
  </si>
  <si>
    <t>adultomayor_uni_pc_dependency_net_mkt_income_pc_4</t>
  </si>
  <si>
    <t>adultomayor_uni_pc_dependency_net_mkt_incirp_pc_4</t>
  </si>
  <si>
    <t>adultomayor_uni_pc_dependency_net_mkt_inc_irpssc_pc_4</t>
  </si>
  <si>
    <t>adultomayor_uni_pc_dependency_dis_inc_pc_4</t>
  </si>
  <si>
    <t>adultomayor_uni_pc_dependency_cons_inc_pc_4</t>
  </si>
  <si>
    <t>adultomayor_uni_pc_dependency_cons_inc_ande_pc_4</t>
  </si>
  <si>
    <t>adultomayor_uni_pc_dependency_final_inc_pc_4</t>
  </si>
  <si>
    <t>adultomayor_uni_pc_dependency_nso_inc_4</t>
  </si>
  <si>
    <t>adultomayor_uni_pc_dependency_linpobto__4</t>
  </si>
  <si>
    <t>adultomayor_uni_pc_dependency_linpobex__4</t>
  </si>
  <si>
    <t>tot_deduction_taken_pc_dependency_gross_mkt_inc_pc_4</t>
  </si>
  <si>
    <t>tot_deduction_taken_pc_dependency_net_mkt_income_pc_4</t>
  </si>
  <si>
    <t>tot_deduction_taken_pc_dependency_net_mkt_incirp_pc_4</t>
  </si>
  <si>
    <t>tot_deduction_taken_pc_dependency_net_mkt_inc_irpssc_pc_4</t>
  </si>
  <si>
    <t>tot_deduction_taken_pc_dependency_dis_inc_pc_4</t>
  </si>
  <si>
    <t>tot_deduction_taken_pc_dependency_cons_inc_pc_4</t>
  </si>
  <si>
    <t>tot_deduction_taken_pc_dependency_cons_inc_ande_pc_4</t>
  </si>
  <si>
    <t>tot_deduction_taken_pc_dependency_final_inc_pc_4</t>
  </si>
  <si>
    <t>tot_deduction_taken_pc_dependency_nso_inc_4</t>
  </si>
  <si>
    <t>tot_deduction_taken_pc_dependency_linpobto__4</t>
  </si>
  <si>
    <t>tot_deduction_taken_pc_dependency_linpobex__4</t>
  </si>
  <si>
    <t>monto_sub_andeFS_pc_pc_dependency_gross_mkt_inc_pc_4</t>
  </si>
  <si>
    <t>monto_sub_andeFS_pc_pc_dependency_net_mkt_income_pc_4</t>
  </si>
  <si>
    <t>monto_sub_andeFS_pc_pc_dependency_net_mkt_incirp_pc_4</t>
  </si>
  <si>
    <t>monto_sub_andeFS_pc_pc_dependency_net_mkt_inc_irpssc_pc_4</t>
  </si>
  <si>
    <t>monto_sub_andeFS_pc_pc_dependency_dis_inc_pc_4</t>
  </si>
  <si>
    <t>monto_sub_andeFS_pc_pc_dependency_cons_inc_pc_4</t>
  </si>
  <si>
    <t>monto_sub_andeFS_pc_pc_dependency_cons_inc_ande_pc_4</t>
  </si>
  <si>
    <t>monto_sub_andeFS_pc_pc_dependency_final_inc_pc_4</t>
  </si>
  <si>
    <t>monto_sub_andeFS_pc_pc_dependency_nso_inc_4</t>
  </si>
  <si>
    <t>monto_sub_andeFS_pc_pc_dependency_linpobto__4</t>
  </si>
  <si>
    <t>monto_sub_andeFS_pc_pc_dependency_linpobex__4</t>
  </si>
  <si>
    <t>gross_mkt_inc_pc_dependency_gross_mkt_inc_pc_4</t>
  </si>
  <si>
    <t>gross_mkt_inc_pc_dependency_net_mkt_income_pc_4</t>
  </si>
  <si>
    <t>gross_mkt_inc_pc_dependency_net_mkt_incirp_pc_4</t>
  </si>
  <si>
    <t>gross_mkt_inc_pc_dependency_net_mkt_inc_irpssc_pc_4</t>
  </si>
  <si>
    <t>gross_mkt_inc_pc_dependency_dis_inc_pc_4</t>
  </si>
  <si>
    <t>gross_mkt_inc_pc_dependency_cons_inc_pc_4</t>
  </si>
  <si>
    <t>gross_mkt_inc_pc_dependency_cons_inc_ande_pc_4</t>
  </si>
  <si>
    <t>gross_mkt_inc_pc_dependency_final_inc_pc_4</t>
  </si>
  <si>
    <t>gross_mkt_inc_pc_dependency_nso_inc_4</t>
  </si>
  <si>
    <t>gross_mkt_inc_pc_dependency_linpobto__4</t>
  </si>
  <si>
    <t>gross_mkt_inc_pc_dependency_linpobex__4</t>
  </si>
  <si>
    <t>net_mkt_income_pc_dependency_gross_mkt_inc_pc_4</t>
  </si>
  <si>
    <t>net_mkt_income_pc_dependency_net_mkt_income_pc_4</t>
  </si>
  <si>
    <t>net_mkt_income_pc_dependency_net_mkt_incirp_pc_4</t>
  </si>
  <si>
    <t>net_mkt_income_pc_dependency_net_mkt_inc_irpssc_pc_4</t>
  </si>
  <si>
    <t>net_mkt_income_pc_dependency_dis_inc_pc_4</t>
  </si>
  <si>
    <t>net_mkt_income_pc_dependency_cons_inc_pc_4</t>
  </si>
  <si>
    <t>net_mkt_income_pc_dependency_cons_inc_ande_pc_4</t>
  </si>
  <si>
    <t>net_mkt_income_pc_dependency_final_inc_pc_4</t>
  </si>
  <si>
    <t>net_mkt_income_pc_dependency_nso_inc_4</t>
  </si>
  <si>
    <t>net_mkt_income_pc_dependency_linpobto__4</t>
  </si>
  <si>
    <t>net_mkt_income_pc_dependency_linpobex__4</t>
  </si>
  <si>
    <t>net_mkt_incirp_pc_dependency_gross_mkt_inc_pc_4</t>
  </si>
  <si>
    <t>net_mkt_incirp_pc_dependency_net_mkt_income_pc_4</t>
  </si>
  <si>
    <t>net_mkt_incirp_pc_dependency_net_mkt_incirp_pc_4</t>
  </si>
  <si>
    <t>net_mkt_incirp_pc_dependency_net_mkt_inc_irpssc_pc_4</t>
  </si>
  <si>
    <t>net_mkt_incirp_pc_dependency_dis_inc_pc_4</t>
  </si>
  <si>
    <t>net_mkt_incirp_pc_dependency_cons_inc_pc_4</t>
  </si>
  <si>
    <t>net_mkt_incirp_pc_dependency_cons_inc_ande_pc_4</t>
  </si>
  <si>
    <t>net_mkt_incirp_pc_dependency_final_inc_pc_4</t>
  </si>
  <si>
    <t>net_mkt_incirp_pc_dependency_nso_inc_4</t>
  </si>
  <si>
    <t>net_mkt_incirp_pc_dependency_linpobto__4</t>
  </si>
  <si>
    <t>net_mkt_incirp_pc_dependency_linpobex__4</t>
  </si>
  <si>
    <t>net_mkt_inc_irpssc_pc_dependency_gross_mkt_inc_pc_4</t>
  </si>
  <si>
    <t>net_mkt_inc_irpssc_pc_dependency_net_mkt_income_pc_4</t>
  </si>
  <si>
    <t>net_mkt_inc_irpssc_pc_dependency_net_mkt_incirp_pc_4</t>
  </si>
  <si>
    <t>net_mkt_inc_irpssc_pc_dependency_net_mkt_inc_irpssc_pc_4</t>
  </si>
  <si>
    <t>net_mkt_inc_irpssc_pc_dependency_dis_inc_pc_4</t>
  </si>
  <si>
    <t>net_mkt_inc_irpssc_pc_dependency_cons_inc_pc_4</t>
  </si>
  <si>
    <t>net_mkt_inc_irpssc_pc_dependency_cons_inc_ande_pc_4</t>
  </si>
  <si>
    <t>net_mkt_inc_irpssc_pc_dependency_final_inc_pc_4</t>
  </si>
  <si>
    <t>net_mkt_inc_irpssc_pc_dependency_nso_inc_4</t>
  </si>
  <si>
    <t>net_mkt_inc_irpssc_pc_dependency_linpobto__4</t>
  </si>
  <si>
    <t>net_mkt_inc_irpssc_pc_dependency_linpobex__4</t>
  </si>
  <si>
    <t>dis_inc_pc_dependency_gross_mkt_inc_pc_4</t>
  </si>
  <si>
    <t>dis_inc_pc_dependency_net_mkt_income_pc_4</t>
  </si>
  <si>
    <t>dis_inc_pc_dependency_net_mkt_incirp_pc_4</t>
  </si>
  <si>
    <t>dis_inc_pc_dependency_net_mkt_inc_irpssc_pc_4</t>
  </si>
  <si>
    <t>dis_inc_pc_dependency_dis_inc_pc_4</t>
  </si>
  <si>
    <t>dis_inc_pc_dependency_cons_inc_pc_4</t>
  </si>
  <si>
    <t>dis_inc_pc_dependency_cons_inc_ande_pc_4</t>
  </si>
  <si>
    <t>dis_inc_pc_dependency_final_inc_pc_4</t>
  </si>
  <si>
    <t>dis_inc_pc_dependency_nso_inc_4</t>
  </si>
  <si>
    <t>dis_inc_pc_dependency_linpobto__4</t>
  </si>
  <si>
    <t>dis_inc_pc_dependency_linpobex__4</t>
  </si>
  <si>
    <t>cons_inc_pc_dependency_gross_mkt_inc_pc_4</t>
  </si>
  <si>
    <t>cons_inc_pc_dependency_net_mkt_income_pc_4</t>
  </si>
  <si>
    <t>cons_inc_pc_dependency_net_mkt_incirp_pc_4</t>
  </si>
  <si>
    <t>cons_inc_pc_dependency_net_mkt_inc_irpssc_pc_4</t>
  </si>
  <si>
    <t>cons_inc_pc_dependency_dis_inc_pc_4</t>
  </si>
  <si>
    <t>cons_inc_pc_dependency_cons_inc_pc_4</t>
  </si>
  <si>
    <t>cons_inc_pc_dependency_cons_inc_ande_pc_4</t>
  </si>
  <si>
    <t>cons_inc_pc_dependency_final_inc_pc_4</t>
  </si>
  <si>
    <t>cons_inc_pc_dependency_nso_inc_4</t>
  </si>
  <si>
    <t>cons_inc_pc_dependency_linpobto__4</t>
  </si>
  <si>
    <t>cons_inc_pc_dependency_linpobex__4</t>
  </si>
  <si>
    <t>cons_inc_ande_pc_dependency_gross_mkt_inc_pc_4</t>
  </si>
  <si>
    <t>cons_inc_ande_pc_dependency_net_mkt_income_pc_4</t>
  </si>
  <si>
    <t>cons_inc_ande_pc_dependency_net_mkt_incirp_pc_4</t>
  </si>
  <si>
    <t>cons_inc_ande_pc_dependency_net_mkt_inc_irpssc_pc_4</t>
  </si>
  <si>
    <t>cons_inc_ande_pc_dependency_dis_inc_pc_4</t>
  </si>
  <si>
    <t>cons_inc_ande_pc_dependency_cons_inc_pc_4</t>
  </si>
  <si>
    <t>cons_inc_ande_pc_dependency_cons_inc_ande_pc_4</t>
  </si>
  <si>
    <t>cons_inc_ande_pc_dependency_final_inc_pc_4</t>
  </si>
  <si>
    <t>cons_inc_ande_pc_dependency_nso_inc_4</t>
  </si>
  <si>
    <t>cons_inc_ande_pc_dependency_linpobto__4</t>
  </si>
  <si>
    <t>cons_inc_ande_pc_dependency_linpobex__4</t>
  </si>
  <si>
    <t>final_inc_pc_dependency_gross_mkt_inc_pc_4</t>
  </si>
  <si>
    <t>final_inc_pc_dependency_net_mkt_income_pc_4</t>
  </si>
  <si>
    <t>final_inc_pc_dependency_net_mkt_incirp_pc_4</t>
  </si>
  <si>
    <t>final_inc_pc_dependency_net_mkt_inc_irpssc_pc_4</t>
  </si>
  <si>
    <t>final_inc_pc_dependency_dis_inc_pc_4</t>
  </si>
  <si>
    <t>final_inc_pc_dependency_cons_inc_pc_4</t>
  </si>
  <si>
    <t>final_inc_pc_dependency_cons_inc_ande_pc_4</t>
  </si>
  <si>
    <t>final_inc_pc_dependency_final_inc_pc_4</t>
  </si>
  <si>
    <t>final_inc_pc_dependency_nso_inc_4</t>
  </si>
  <si>
    <t>final_inc_pc_dependency_linpobto__4</t>
  </si>
  <si>
    <t>final_inc_pc_dependency_linpobex__4</t>
  </si>
  <si>
    <t>nso_inc_dependency_gross_mkt_inc_pc_4</t>
  </si>
  <si>
    <t>nso_inc_dependency_net_mkt_income_pc_4</t>
  </si>
  <si>
    <t>nso_inc_dependency_net_mkt_incirp_pc_4</t>
  </si>
  <si>
    <t>nso_inc_dependency_net_mkt_inc_irpssc_pc_4</t>
  </si>
  <si>
    <t>nso_inc_dependency_dis_inc_pc_4</t>
  </si>
  <si>
    <t>nso_inc_dependency_cons_inc_pc_4</t>
  </si>
  <si>
    <t>nso_inc_dependency_cons_inc_ande_pc_4</t>
  </si>
  <si>
    <t>nso_inc_dependency_final_inc_pc_4</t>
  </si>
  <si>
    <t>nso_inc_dependency_nso_inc_4</t>
  </si>
  <si>
    <t>nso_inc_dependency_linpobto__4</t>
  </si>
  <si>
    <t>nso_inc_dependency_linpobex__4</t>
  </si>
  <si>
    <t>monto_iva_pc_pc_dependency_gross_mkt_inc_pc_4</t>
  </si>
  <si>
    <t>monto_iva_pc_pc_dependency_net_mkt_income_pc_4</t>
  </si>
  <si>
    <t>monto_iva_pc_pc_dependency_net_mkt_incirp_pc_4</t>
  </si>
  <si>
    <t>monto_iva_pc_pc_dependency_net_mkt_inc_irpssc_pc_4</t>
  </si>
  <si>
    <t>monto_iva_pc_pc_dependency_dis_inc_pc_4</t>
  </si>
  <si>
    <t>monto_iva_pc_pc_dependency_cons_inc_pc_4</t>
  </si>
  <si>
    <t>monto_iva_pc_pc_dependency_cons_inc_ande_pc_4</t>
  </si>
  <si>
    <t>monto_iva_pc_pc_dependency_final_inc_pc_4</t>
  </si>
  <si>
    <t>monto_iva_pc_pc_dependency_nso_inc_4</t>
  </si>
  <si>
    <t>monto_iva_pc_pc_dependency_linpobto__4</t>
  </si>
  <si>
    <t>monto_iva_pc_pc_dependency_linpobex__4</t>
  </si>
  <si>
    <t>monto_iscRE_pc_pc_dependency_gross_mkt_inc_pc_4</t>
  </si>
  <si>
    <t>monto_iscRE_pc_pc_dependency_net_mkt_income_pc_4</t>
  </si>
  <si>
    <t>monto_iscRE_pc_pc_dependency_net_mkt_incirp_pc_4</t>
  </si>
  <si>
    <t>monto_iscRE_pc_pc_dependency_net_mkt_inc_irpssc_pc_4</t>
  </si>
  <si>
    <t>monto_iscRE_pc_pc_dependency_dis_inc_pc_4</t>
  </si>
  <si>
    <t>monto_iscRE_pc_pc_dependency_cons_inc_pc_4</t>
  </si>
  <si>
    <t>monto_iscRE_pc_pc_dependency_cons_inc_ande_pc_4</t>
  </si>
  <si>
    <t>monto_iscRE_pc_pc_dependency_final_inc_pc_4</t>
  </si>
  <si>
    <t>monto_iscRE_pc_pc_dependency_nso_inc_4</t>
  </si>
  <si>
    <t>monto_iscRE_pc_pc_dependency_linpobto__4</t>
  </si>
  <si>
    <t>monto_iscRE_pc_pc_dependency_linpobex__4</t>
  </si>
  <si>
    <t>ssc_pc_dependency_gross_mkt_inc_pc_4</t>
  </si>
  <si>
    <t>ssc_pc_dependency_net_mkt_income_pc_4</t>
  </si>
  <si>
    <t>ssc_pc_dependency_net_mkt_incirp_pc_4</t>
  </si>
  <si>
    <t>ssc_pc_dependency_net_mkt_inc_irpssc_pc_4</t>
  </si>
  <si>
    <t>ssc_pc_dependency_dis_inc_pc_4</t>
  </si>
  <si>
    <t>ssc_pc_dependency_cons_inc_pc_4</t>
  </si>
  <si>
    <t>ssc_pc_dependency_cons_inc_ande_pc_4</t>
  </si>
  <si>
    <t>ssc_pc_dependency_final_inc_pc_4</t>
  </si>
  <si>
    <t>ssc_pc_dependency_nso_inc_4</t>
  </si>
  <si>
    <t>ssc_pc_dependency_linpobto__4</t>
  </si>
  <si>
    <t>ssc_pc_dependency_linpobex__4</t>
  </si>
  <si>
    <t>uprod_tax_pc_dependency_gross_mkt_inc_pc_4</t>
  </si>
  <si>
    <t>uprod_tax_pc_dependency_net_mkt_income_pc_4</t>
  </si>
  <si>
    <t>uprod_tax_pc_dependency_net_mkt_incirp_pc_4</t>
  </si>
  <si>
    <t>uprod_tax_pc_dependency_net_mkt_inc_irpssc_pc_4</t>
  </si>
  <si>
    <t>uprod_tax_pc_dependency_dis_inc_pc_4</t>
  </si>
  <si>
    <t>uprod_tax_pc_dependency_cons_inc_pc_4</t>
  </si>
  <si>
    <t>uprod_tax_pc_dependency_cons_inc_ande_pc_4</t>
  </si>
  <si>
    <t>uprod_tax_pc_dependency_final_inc_pc_4</t>
  </si>
  <si>
    <t>uprod_tax_pc_dependency_nso_inc_4</t>
  </si>
  <si>
    <t>uprod_tax_pc_dependency_linpobto__4</t>
  </si>
  <si>
    <t>uprod_tax_pc_dependency_linpobex__4</t>
  </si>
  <si>
    <t>tot_ire_pc_dependency_gross_mkt_inc_pc_4</t>
  </si>
  <si>
    <t>tot_ire_pc_dependency_net_mkt_income_pc_4</t>
  </si>
  <si>
    <t>tot_ire_pc_dependency_net_mkt_incirp_pc_4</t>
  </si>
  <si>
    <t>tot_ire_pc_dependency_net_mkt_inc_irpssc_pc_4</t>
  </si>
  <si>
    <t>tot_ire_pc_dependency_dis_inc_pc_4</t>
  </si>
  <si>
    <t>tot_ire_pc_dependency_cons_inc_pc_4</t>
  </si>
  <si>
    <t>tot_ire_pc_dependency_cons_inc_ande_pc_4</t>
  </si>
  <si>
    <t>tot_ire_pc_dependency_final_inc_pc_4</t>
  </si>
  <si>
    <t>tot_ire_pc_dependency_nso_inc_4</t>
  </si>
  <si>
    <t>tot_ire_pc_dependency_linpobto__4</t>
  </si>
  <si>
    <t>tot_ire_pc_dependency_linpobex__4</t>
  </si>
  <si>
    <t>dividendo_tax_pc_dependency_gross_mkt_inc_pc_4</t>
  </si>
  <si>
    <t>dividendo_tax_pc_dependency_net_mkt_income_pc_4</t>
  </si>
  <si>
    <t>dividendo_tax_pc_dependency_net_mkt_incirp_pc_4</t>
  </si>
  <si>
    <t>dividendo_tax_pc_dependency_net_mkt_inc_irpssc_pc_4</t>
  </si>
  <si>
    <t>dividendo_tax_pc_dependency_dis_inc_pc_4</t>
  </si>
  <si>
    <t>dividendo_tax_pc_dependency_cons_inc_pc_4</t>
  </si>
  <si>
    <t>dividendo_tax_pc_dependency_cons_inc_ande_pc_4</t>
  </si>
  <si>
    <t>dividendo_tax_pc_dependency_final_inc_pc_4</t>
  </si>
  <si>
    <t>dividendo_tax_pc_dependency_nso_inc_4</t>
  </si>
  <si>
    <t>dividendo_tax_pc_dependency_linpobto__4</t>
  </si>
  <si>
    <t>dividendo_tax_pc_dependency_linpobex__4</t>
  </si>
  <si>
    <t>alquiler_tax_pc_dependency_gross_mkt_inc_pc_4</t>
  </si>
  <si>
    <t>alquiler_tax_pc_dependency_net_mkt_income_pc_4</t>
  </si>
  <si>
    <t>alquiler_tax_pc_dependency_net_mkt_incirp_pc_4</t>
  </si>
  <si>
    <t>alquiler_tax_pc_dependency_net_mkt_inc_irpssc_pc_4</t>
  </si>
  <si>
    <t>alquiler_tax_pc_dependency_dis_inc_pc_4</t>
  </si>
  <si>
    <t>alquiler_tax_pc_dependency_cons_inc_pc_4</t>
  </si>
  <si>
    <t>alquiler_tax_pc_dependency_cons_inc_ande_pc_4</t>
  </si>
  <si>
    <t>alquiler_tax_pc_dependency_final_inc_pc_4</t>
  </si>
  <si>
    <t>alquiler_tax_pc_dependency_nso_inc_4</t>
  </si>
  <si>
    <t>alquiler_tax_pc_dependency_linpobto__4</t>
  </si>
  <si>
    <t>alquiler_tax_pc_dependency_linpobex__4</t>
  </si>
  <si>
    <t>tot_pit_pc_dependency_gross_mkt_inc_pc_5</t>
  </si>
  <si>
    <t>tot_pit_pc_dependency_net_mkt_income_pc_5</t>
  </si>
  <si>
    <t>tot_pit_pc_dependency_net_mkt_incirp_pc_5</t>
  </si>
  <si>
    <t>tot_pit_pc_dependency_net_mkt_inc_irpssc_pc_5</t>
  </si>
  <si>
    <t>tot_pit_pc_dependency_dis_inc_pc_5</t>
  </si>
  <si>
    <t>tot_pit_pc_dependency_cons_inc_pc_5</t>
  </si>
  <si>
    <t>tot_pit_pc_dependency_cons_inc_ande_pc_5</t>
  </si>
  <si>
    <t>tot_pit_pc_dependency_final_inc_pc_5</t>
  </si>
  <si>
    <t>tot_pit_pc_dependency_nso_inc_5</t>
  </si>
  <si>
    <t>tot_pit_pc_dependency_linpobto__5</t>
  </si>
  <si>
    <t>tot_pit_pc_dependency_linpobex__5</t>
  </si>
  <si>
    <t>tot_dit_pc_dependency_gross_mkt_inc_pc_5</t>
  </si>
  <si>
    <t>tot_dit_pc_dependency_net_mkt_income_pc_5</t>
  </si>
  <si>
    <t>tot_dit_pc_dependency_net_mkt_incirp_pc_5</t>
  </si>
  <si>
    <t>tot_dit_pc_dependency_net_mkt_inc_irpssc_pc_5</t>
  </si>
  <si>
    <t>tot_dit_pc_dependency_dis_inc_pc_5</t>
  </si>
  <si>
    <t>tot_dit_pc_dependency_cons_inc_pc_5</t>
  </si>
  <si>
    <t>tot_dit_pc_dependency_cons_inc_ande_pc_5</t>
  </si>
  <si>
    <t>tot_dit_pc_dependency_final_inc_pc_5</t>
  </si>
  <si>
    <t>tot_dit_pc_dependency_nso_inc_5</t>
  </si>
  <si>
    <t>tot_dit_pc_dependency_linpobto__5</t>
  </si>
  <si>
    <t>tot_dit_pc_dependency_linpobex__5</t>
  </si>
  <si>
    <t>tot_dit_corp_pc_dependency_gross_mkt_inc_pc_5</t>
  </si>
  <si>
    <t>tot_dit_corp_pc_dependency_net_mkt_income_pc_5</t>
  </si>
  <si>
    <t>tot_dit_corp_pc_dependency_net_mkt_incirp_pc_5</t>
  </si>
  <si>
    <t>tot_dit_corp_pc_dependency_net_mkt_inc_irpssc_pc_5</t>
  </si>
  <si>
    <t>tot_dit_corp_pc_dependency_dis_inc_pc_5</t>
  </si>
  <si>
    <t>tot_dit_corp_pc_dependency_cons_inc_pc_5</t>
  </si>
  <si>
    <t>tot_dit_corp_pc_dependency_cons_inc_ande_pc_5</t>
  </si>
  <si>
    <t>tot_dit_corp_pc_dependency_final_inc_pc_5</t>
  </si>
  <si>
    <t>tot_dit_corp_pc_dependency_nso_inc_5</t>
  </si>
  <si>
    <t>tot_dit_corp_pc_dependency_linpobto__5</t>
  </si>
  <si>
    <t>tot_dit_corp_pc_dependency_linpobex__5</t>
  </si>
  <si>
    <t>iragro_pc_dependency_gross_mkt_inc_pc_5</t>
  </si>
  <si>
    <t>iragro_pc_dependency_net_mkt_income_pc_5</t>
  </si>
  <si>
    <t>iragro_pc_dependency_net_mkt_incirp_pc_5</t>
  </si>
  <si>
    <t>iragro_pc_dependency_net_mkt_inc_irpssc_pc_5</t>
  </si>
  <si>
    <t>iragro_pc_dependency_dis_inc_pc_5</t>
  </si>
  <si>
    <t>iragro_pc_dependency_cons_inc_pc_5</t>
  </si>
  <si>
    <t>iragro_pc_dependency_cons_inc_ande_pc_5</t>
  </si>
  <si>
    <t>iragro_pc_dependency_final_inc_pc_5</t>
  </si>
  <si>
    <t>iragro_pc_dependency_nso_inc_5</t>
  </si>
  <si>
    <t>iragro_pc_dependency_linpobto__5</t>
  </si>
  <si>
    <t>iragro_pc_dependency_linpobex__5</t>
  </si>
  <si>
    <t>iracis_pc_dependency_gross_mkt_inc_pc_5</t>
  </si>
  <si>
    <t>iracis_pc_dependency_net_mkt_income_pc_5</t>
  </si>
  <si>
    <t>iracis_pc_dependency_net_mkt_incirp_pc_5</t>
  </si>
  <si>
    <t>iracis_pc_dependency_net_mkt_inc_irpssc_pc_5</t>
  </si>
  <si>
    <t>iracis_pc_dependency_dis_inc_pc_5</t>
  </si>
  <si>
    <t>iracis_pc_dependency_cons_inc_pc_5</t>
  </si>
  <si>
    <t>iracis_pc_dependency_cons_inc_ande_pc_5</t>
  </si>
  <si>
    <t>iracis_pc_dependency_final_inc_pc_5</t>
  </si>
  <si>
    <t>iracis_pc_dependency_nso_inc_5</t>
  </si>
  <si>
    <t>iracis_pc_dependency_linpobto__5</t>
  </si>
  <si>
    <t>iracis_pc_dependency_linpobex__5</t>
  </si>
  <si>
    <t>tekopora_inc_pc_dependency_gross_mkt_inc_pc_5</t>
  </si>
  <si>
    <t>tekopora_inc_pc_dependency_net_mkt_income_pc_5</t>
  </si>
  <si>
    <t>tekopora_inc_pc_dependency_net_mkt_incirp_pc_5</t>
  </si>
  <si>
    <t>tekopora_inc_pc_dependency_net_mkt_inc_irpssc_pc_5</t>
  </si>
  <si>
    <t>tekopora_inc_pc_dependency_dis_inc_pc_5</t>
  </si>
  <si>
    <t>tekopora_inc_pc_dependency_cons_inc_pc_5</t>
  </si>
  <si>
    <t>tekopora_inc_pc_dependency_cons_inc_ande_pc_5</t>
  </si>
  <si>
    <t>tekopora_inc_pc_dependency_final_inc_pc_5</t>
  </si>
  <si>
    <t>tekopora_inc_pc_dependency_nso_inc_5</t>
  </si>
  <si>
    <t>tekopora_inc_pc_dependency_linpobto__5</t>
  </si>
  <si>
    <t>tekopora_inc_pc_dependency_linpobex__5</t>
  </si>
  <si>
    <t>famassist_inc_pc_dependency_gross_mkt_inc_pc_5</t>
  </si>
  <si>
    <t>famassist_inc_pc_dependency_net_mkt_income_pc_5</t>
  </si>
  <si>
    <t>famassist_inc_pc_dependency_net_mkt_incirp_pc_5</t>
  </si>
  <si>
    <t>famassist_inc_pc_dependency_net_mkt_inc_irpssc_pc_5</t>
  </si>
  <si>
    <t>famassist_inc_pc_dependency_dis_inc_pc_5</t>
  </si>
  <si>
    <t>famassist_inc_pc_dependency_cons_inc_pc_5</t>
  </si>
  <si>
    <t>famassist_inc_pc_dependency_cons_inc_ande_pc_5</t>
  </si>
  <si>
    <t>famassist_inc_pc_dependency_final_inc_pc_5</t>
  </si>
  <si>
    <t>famassist_inc_pc_dependency_nso_inc_5</t>
  </si>
  <si>
    <t>famassist_inc_pc_dependency_linpobto__5</t>
  </si>
  <si>
    <t>famassist_inc_pc_dependency_linpobex__5</t>
  </si>
  <si>
    <t>adulto_inc_pc_dependency_gross_mkt_inc_pc_5</t>
  </si>
  <si>
    <t>adulto_inc_pc_dependency_net_mkt_income_pc_5</t>
  </si>
  <si>
    <t>adulto_inc_pc_dependency_net_mkt_incirp_pc_5</t>
  </si>
  <si>
    <t>adulto_inc_pc_dependency_net_mkt_inc_irpssc_pc_5</t>
  </si>
  <si>
    <t>adulto_inc_pc_dependency_dis_inc_pc_5</t>
  </si>
  <si>
    <t>adulto_inc_pc_dependency_cons_inc_pc_5</t>
  </si>
  <si>
    <t>adulto_inc_pc_dependency_cons_inc_ande_pc_5</t>
  </si>
  <si>
    <t>adulto_inc_pc_dependency_final_inc_pc_5</t>
  </si>
  <si>
    <t>adulto_inc_pc_dependency_nso_inc_5</t>
  </si>
  <si>
    <t>adulto_inc_pc_dependency_linpobto__5</t>
  </si>
  <si>
    <t>adulto_inc_pc_dependency_linpobex__5</t>
  </si>
  <si>
    <t>agtrans_inc_pc_dependency_gross_mkt_inc_pc_5</t>
  </si>
  <si>
    <t>agtrans_inc_pc_dependency_net_mkt_income_pc_5</t>
  </si>
  <si>
    <t>agtrans_inc_pc_dependency_net_mkt_incirp_pc_5</t>
  </si>
  <si>
    <t>agtrans_inc_pc_dependency_net_mkt_inc_irpssc_pc_5</t>
  </si>
  <si>
    <t>agtrans_inc_pc_dependency_dis_inc_pc_5</t>
  </si>
  <si>
    <t>agtrans_inc_pc_dependency_cons_inc_pc_5</t>
  </si>
  <si>
    <t>agtrans_inc_pc_dependency_cons_inc_ande_pc_5</t>
  </si>
  <si>
    <t>agtrans_inc_pc_dependency_final_inc_pc_5</t>
  </si>
  <si>
    <t>agtrans_inc_pc_dependency_nso_inc_5</t>
  </si>
  <si>
    <t>agtrans_inc_pc_dependency_linpobto__5</t>
  </si>
  <si>
    <t>agtrans_inc_pc_dependency_linpobex__5</t>
  </si>
  <si>
    <t>elec_sub_pc_dependency_gross_mkt_inc_pc_5</t>
  </si>
  <si>
    <t>elec_sub_pc_dependency_net_mkt_income_pc_5</t>
  </si>
  <si>
    <t>elec_sub_pc_dependency_net_mkt_incirp_pc_5</t>
  </si>
  <si>
    <t>elec_sub_pc_dependency_net_mkt_inc_irpssc_pc_5</t>
  </si>
  <si>
    <t>elec_sub_pc_dependency_dis_inc_pc_5</t>
  </si>
  <si>
    <t>elec_sub_pc_dependency_cons_inc_pc_5</t>
  </si>
  <si>
    <t>elec_sub_pc_dependency_cons_inc_ande_pc_5</t>
  </si>
  <si>
    <t>elec_sub_pc_dependency_final_inc_pc_5</t>
  </si>
  <si>
    <t>elec_sub_pc_dependency_nso_inc_5</t>
  </si>
  <si>
    <t>elec_sub_pc_dependency_linpobto__5</t>
  </si>
  <si>
    <t>elec_sub_pc_dependency_linpobex__5</t>
  </si>
  <si>
    <t>labor_tax_pc_dependency_gross_mkt_inc_pc_5</t>
  </si>
  <si>
    <t>labor_tax_pc_dependency_net_mkt_income_pc_5</t>
  </si>
  <si>
    <t>labor_tax_pc_dependency_net_mkt_incirp_pc_5</t>
  </si>
  <si>
    <t>labor_tax_pc_dependency_net_mkt_inc_irpssc_pc_5</t>
  </si>
  <si>
    <t>labor_tax_pc_dependency_dis_inc_pc_5</t>
  </si>
  <si>
    <t>labor_tax_pc_dependency_cons_inc_pc_5</t>
  </si>
  <si>
    <t>labor_tax_pc_dependency_cons_inc_ande_pc_5</t>
  </si>
  <si>
    <t>labor_tax_pc_dependency_final_inc_pc_5</t>
  </si>
  <si>
    <t>labor_tax_pc_dependency_nso_inc_5</t>
  </si>
  <si>
    <t>labor_tax_pc_dependency_linpobto__5</t>
  </si>
  <si>
    <t>labor_tax_pc_dependency_linpobex__5</t>
  </si>
  <si>
    <t>transporte_sub_pc_dependency_gross_mkt_inc_pc_5</t>
  </si>
  <si>
    <t>transporte_sub_pc_dependency_net_mkt_income_pc_5</t>
  </si>
  <si>
    <t>transporte_sub_pc_dependency_net_mkt_incirp_pc_5</t>
  </si>
  <si>
    <t>transporte_sub_pc_dependency_net_mkt_inc_irpssc_pc_5</t>
  </si>
  <si>
    <t>transporte_sub_pc_dependency_dis_inc_pc_5</t>
  </si>
  <si>
    <t>transporte_sub_pc_dependency_cons_inc_pc_5</t>
  </si>
  <si>
    <t>transporte_sub_pc_dependency_cons_inc_ande_pc_5</t>
  </si>
  <si>
    <t>transporte_sub_pc_dependency_final_inc_pc_5</t>
  </si>
  <si>
    <t>transporte_sub_pc_dependency_nso_inc_5</t>
  </si>
  <si>
    <t>transporte_sub_pc_dependency_linpobto__5</t>
  </si>
  <si>
    <t>transporte_sub_pc_dependency_linpobex__5</t>
  </si>
  <si>
    <t>senavitat_sub_pc_dependency_gross_mkt_inc_pc_5</t>
  </si>
  <si>
    <t>senavitat_sub_pc_dependency_net_mkt_income_pc_5</t>
  </si>
  <si>
    <t>senavitat_sub_pc_dependency_net_mkt_incirp_pc_5</t>
  </si>
  <si>
    <t>senavitat_sub_pc_dependency_net_mkt_inc_irpssc_pc_5</t>
  </si>
  <si>
    <t>senavitat_sub_pc_dependency_dis_inc_pc_5</t>
  </si>
  <si>
    <t>senavitat_sub_pc_dependency_cons_inc_pc_5</t>
  </si>
  <si>
    <t>senavitat_sub_pc_dependency_cons_inc_ande_pc_5</t>
  </si>
  <si>
    <t>senavitat_sub_pc_dependency_final_inc_pc_5</t>
  </si>
  <si>
    <t>senavitat_sub_pc_dependency_nso_inc_5</t>
  </si>
  <si>
    <t>senavitat_sub_pc_dependency_linpobto__5</t>
  </si>
  <si>
    <t>senavitat_sub_pc_dependency_linpobex__5</t>
  </si>
  <si>
    <t>becas_pc_dependency_gross_mkt_inc_pc_5</t>
  </si>
  <si>
    <t>becas_pc_dependency_net_mkt_income_pc_5</t>
  </si>
  <si>
    <t>becas_pc_dependency_net_mkt_incirp_pc_5</t>
  </si>
  <si>
    <t>becas_pc_dependency_net_mkt_inc_irpssc_pc_5</t>
  </si>
  <si>
    <t>becas_pc_dependency_dis_inc_pc_5</t>
  </si>
  <si>
    <t>becas_pc_dependency_cons_inc_pc_5</t>
  </si>
  <si>
    <t>becas_pc_dependency_cons_inc_ande_pc_5</t>
  </si>
  <si>
    <t>becas_pc_dependency_final_inc_pc_5</t>
  </si>
  <si>
    <t>becas_pc_dependency_nso_inc_5</t>
  </si>
  <si>
    <t>becas_pc_dependency_linpobto__5</t>
  </si>
  <si>
    <t>becas_pc_dependency_linpobex__5</t>
  </si>
  <si>
    <t>edupubpreesc_pc_dependency_gross_mkt_inc_pc_5</t>
  </si>
  <si>
    <t>edupubpreesc_pc_dependency_net_mkt_income_pc_5</t>
  </si>
  <si>
    <t>edupubpreesc_pc_dependency_net_mkt_incirp_pc_5</t>
  </si>
  <si>
    <t>edupubpreesc_pc_dependency_net_mkt_inc_irpssc_pc_5</t>
  </si>
  <si>
    <t>edupubpreesc_pc_dependency_dis_inc_pc_5</t>
  </si>
  <si>
    <t>edupubpreesc_pc_dependency_cons_inc_pc_5</t>
  </si>
  <si>
    <t>edupubpreesc_pc_dependency_cons_inc_ande_pc_5</t>
  </si>
  <si>
    <t>edupubpreesc_pc_dependency_final_inc_pc_5</t>
  </si>
  <si>
    <t>edupubpreesc_pc_dependency_nso_inc_5</t>
  </si>
  <si>
    <t>edupubpreesc_pc_dependency_linpobto__5</t>
  </si>
  <si>
    <t>edupubpreesc_pc_dependency_linpobex__5</t>
  </si>
  <si>
    <t>edupubprim_pc_dependency_gross_mkt_inc_pc_5</t>
  </si>
  <si>
    <t>edupubprim_pc_dependency_net_mkt_income_pc_5</t>
  </si>
  <si>
    <t>edupubprim_pc_dependency_net_mkt_incirp_pc_5</t>
  </si>
  <si>
    <t>edupubprim_pc_dependency_net_mkt_inc_irpssc_pc_5</t>
  </si>
  <si>
    <t>edupubprim_pc_dependency_dis_inc_pc_5</t>
  </si>
  <si>
    <t>edupubprim_pc_dependency_cons_inc_pc_5</t>
  </si>
  <si>
    <t>edupubprim_pc_dependency_cons_inc_ande_pc_5</t>
  </si>
  <si>
    <t>edupubprim_pc_dependency_final_inc_pc_5</t>
  </si>
  <si>
    <t>edupubprim_pc_dependency_nso_inc_5</t>
  </si>
  <si>
    <t>edupubprim_pc_dependency_linpobto__5</t>
  </si>
  <si>
    <t>edupubprim_pc_dependency_linpobex__5</t>
  </si>
  <si>
    <t>edupubsec_pc_dependency_gross_mkt_inc_pc_5</t>
  </si>
  <si>
    <t>edupubsec_pc_dependency_net_mkt_income_pc_5</t>
  </si>
  <si>
    <t>edupubsec_pc_dependency_net_mkt_incirp_pc_5</t>
  </si>
  <si>
    <t>edupubsec_pc_dependency_net_mkt_inc_irpssc_pc_5</t>
  </si>
  <si>
    <t>edupubsec_pc_dependency_dis_inc_pc_5</t>
  </si>
  <si>
    <t>edupubsec_pc_dependency_cons_inc_pc_5</t>
  </si>
  <si>
    <t>edupubsec_pc_dependency_cons_inc_ande_pc_5</t>
  </si>
  <si>
    <t>edupubsec_pc_dependency_final_inc_pc_5</t>
  </si>
  <si>
    <t>edupubsec_pc_dependency_nso_inc_5</t>
  </si>
  <si>
    <t>edupubsec_pc_dependency_linpobto__5</t>
  </si>
  <si>
    <t>edupubsec_pc_dependency_linpobex__5</t>
  </si>
  <si>
    <t>edupubuni_pc_dependency_gross_mkt_inc_pc_5</t>
  </si>
  <si>
    <t>edupubuni_pc_dependency_net_mkt_income_pc_5</t>
  </si>
  <si>
    <t>edupubuni_pc_dependency_net_mkt_incirp_pc_5</t>
  </si>
  <si>
    <t>edupubuni_pc_dependency_net_mkt_inc_irpssc_pc_5</t>
  </si>
  <si>
    <t>edupubuni_pc_dependency_dis_inc_pc_5</t>
  </si>
  <si>
    <t>edupubuni_pc_dependency_cons_inc_pc_5</t>
  </si>
  <si>
    <t>edupubuni_pc_dependency_cons_inc_ande_pc_5</t>
  </si>
  <si>
    <t>edupubuni_pc_dependency_final_inc_pc_5</t>
  </si>
  <si>
    <t>edupubuni_pc_dependency_nso_inc_5</t>
  </si>
  <si>
    <t>edupubuni_pc_dependency_linpobto__5</t>
  </si>
  <si>
    <t>edupubuni_pc_dependency_linpobex__5</t>
  </si>
  <si>
    <t>transfood_pc_dependency_gross_mkt_inc_pc_5</t>
  </si>
  <si>
    <t>transfood_pc_dependency_net_mkt_income_pc_5</t>
  </si>
  <si>
    <t>transfood_pc_dependency_net_mkt_incirp_pc_5</t>
  </si>
  <si>
    <t>transfood_pc_dependency_net_mkt_inc_irpssc_pc_5</t>
  </si>
  <si>
    <t>transfood_pc_dependency_dis_inc_pc_5</t>
  </si>
  <si>
    <t>transfood_pc_dependency_cons_inc_pc_5</t>
  </si>
  <si>
    <t>transfood_pc_dependency_cons_inc_ande_pc_5</t>
  </si>
  <si>
    <t>transfood_pc_dependency_final_inc_pc_5</t>
  </si>
  <si>
    <t>transfood_pc_dependency_nso_inc_5</t>
  </si>
  <si>
    <t>transfood_pc_dependency_linpobto__5</t>
  </si>
  <si>
    <t>transfood_pc_dependency_linpobex__5</t>
  </si>
  <si>
    <t>transutil_pc_dependency_gross_mkt_inc_pc_5</t>
  </si>
  <si>
    <t>transutil_pc_dependency_net_mkt_income_pc_5</t>
  </si>
  <si>
    <t>transutil_pc_dependency_net_mkt_incirp_pc_5</t>
  </si>
  <si>
    <t>transutil_pc_dependency_net_mkt_inc_irpssc_pc_5</t>
  </si>
  <si>
    <t>transutil_pc_dependency_dis_inc_pc_5</t>
  </si>
  <si>
    <t>transutil_pc_dependency_cons_inc_pc_5</t>
  </si>
  <si>
    <t>transutil_pc_dependency_cons_inc_ande_pc_5</t>
  </si>
  <si>
    <t>transutil_pc_dependency_final_inc_pc_5</t>
  </si>
  <si>
    <t>transutil_pc_dependency_nso_inc_5</t>
  </si>
  <si>
    <t>transutil_pc_dependency_linpobto__5</t>
  </si>
  <si>
    <t>transutil_pc_dependency_linpobex__5</t>
  </si>
  <si>
    <t>adultomayor_uni_pc_dependency_gross_mkt_inc_pc_5</t>
  </si>
  <si>
    <t>adultomayor_uni_pc_dependency_net_mkt_income_pc_5</t>
  </si>
  <si>
    <t>adultomayor_uni_pc_dependency_net_mkt_incirp_pc_5</t>
  </si>
  <si>
    <t>adultomayor_uni_pc_dependency_net_mkt_inc_irpssc_pc_5</t>
  </si>
  <si>
    <t>adultomayor_uni_pc_dependency_dis_inc_pc_5</t>
  </si>
  <si>
    <t>adultomayor_uni_pc_dependency_cons_inc_pc_5</t>
  </si>
  <si>
    <t>adultomayor_uni_pc_dependency_cons_inc_ande_pc_5</t>
  </si>
  <si>
    <t>adultomayor_uni_pc_dependency_final_inc_pc_5</t>
  </si>
  <si>
    <t>adultomayor_uni_pc_dependency_nso_inc_5</t>
  </si>
  <si>
    <t>adultomayor_uni_pc_dependency_linpobto__5</t>
  </si>
  <si>
    <t>adultomayor_uni_pc_dependency_linpobex__5</t>
  </si>
  <si>
    <t>tot_deduction_taken_pc_dependency_gross_mkt_inc_pc_5</t>
  </si>
  <si>
    <t>tot_deduction_taken_pc_dependency_net_mkt_income_pc_5</t>
  </si>
  <si>
    <t>tot_deduction_taken_pc_dependency_net_mkt_incirp_pc_5</t>
  </si>
  <si>
    <t>tot_deduction_taken_pc_dependency_net_mkt_inc_irpssc_pc_5</t>
  </si>
  <si>
    <t>tot_deduction_taken_pc_dependency_dis_inc_pc_5</t>
  </si>
  <si>
    <t>tot_deduction_taken_pc_dependency_cons_inc_pc_5</t>
  </si>
  <si>
    <t>tot_deduction_taken_pc_dependency_cons_inc_ande_pc_5</t>
  </si>
  <si>
    <t>tot_deduction_taken_pc_dependency_final_inc_pc_5</t>
  </si>
  <si>
    <t>tot_deduction_taken_pc_dependency_nso_inc_5</t>
  </si>
  <si>
    <t>tot_deduction_taken_pc_dependency_linpobto__5</t>
  </si>
  <si>
    <t>tot_deduction_taken_pc_dependency_linpobex__5</t>
  </si>
  <si>
    <t>monto_sub_andeFS_pc_pc_dependency_gross_mkt_inc_pc_5</t>
  </si>
  <si>
    <t>monto_sub_andeFS_pc_pc_dependency_net_mkt_income_pc_5</t>
  </si>
  <si>
    <t>monto_sub_andeFS_pc_pc_dependency_net_mkt_incirp_pc_5</t>
  </si>
  <si>
    <t>monto_sub_andeFS_pc_pc_dependency_net_mkt_inc_irpssc_pc_5</t>
  </si>
  <si>
    <t>monto_sub_andeFS_pc_pc_dependency_dis_inc_pc_5</t>
  </si>
  <si>
    <t>monto_sub_andeFS_pc_pc_dependency_cons_inc_pc_5</t>
  </si>
  <si>
    <t>monto_sub_andeFS_pc_pc_dependency_cons_inc_ande_pc_5</t>
  </si>
  <si>
    <t>monto_sub_andeFS_pc_pc_dependency_final_inc_pc_5</t>
  </si>
  <si>
    <t>monto_sub_andeFS_pc_pc_dependency_nso_inc_5</t>
  </si>
  <si>
    <t>monto_sub_andeFS_pc_pc_dependency_linpobto__5</t>
  </si>
  <si>
    <t>monto_sub_andeFS_pc_pc_dependency_linpobex__5</t>
  </si>
  <si>
    <t>gross_mkt_inc_pc_dependency_gross_mkt_inc_pc_5</t>
  </si>
  <si>
    <t>gross_mkt_inc_pc_dependency_net_mkt_income_pc_5</t>
  </si>
  <si>
    <t>gross_mkt_inc_pc_dependency_net_mkt_incirp_pc_5</t>
  </si>
  <si>
    <t>gross_mkt_inc_pc_dependency_net_mkt_inc_irpssc_pc_5</t>
  </si>
  <si>
    <t>gross_mkt_inc_pc_dependency_dis_inc_pc_5</t>
  </si>
  <si>
    <t>gross_mkt_inc_pc_dependency_cons_inc_pc_5</t>
  </si>
  <si>
    <t>gross_mkt_inc_pc_dependency_cons_inc_ande_pc_5</t>
  </si>
  <si>
    <t>gross_mkt_inc_pc_dependency_final_inc_pc_5</t>
  </si>
  <si>
    <t>gross_mkt_inc_pc_dependency_nso_inc_5</t>
  </si>
  <si>
    <t>gross_mkt_inc_pc_dependency_linpobto__5</t>
  </si>
  <si>
    <t>gross_mkt_inc_pc_dependency_linpobex__5</t>
  </si>
  <si>
    <t>net_mkt_income_pc_dependency_gross_mkt_inc_pc_5</t>
  </si>
  <si>
    <t>net_mkt_income_pc_dependency_net_mkt_income_pc_5</t>
  </si>
  <si>
    <t>net_mkt_income_pc_dependency_net_mkt_incirp_pc_5</t>
  </si>
  <si>
    <t>net_mkt_income_pc_dependency_net_mkt_inc_irpssc_pc_5</t>
  </si>
  <si>
    <t>net_mkt_income_pc_dependency_dis_inc_pc_5</t>
  </si>
  <si>
    <t>net_mkt_income_pc_dependency_cons_inc_pc_5</t>
  </si>
  <si>
    <t>net_mkt_income_pc_dependency_cons_inc_ande_pc_5</t>
  </si>
  <si>
    <t>net_mkt_income_pc_dependency_final_inc_pc_5</t>
  </si>
  <si>
    <t>net_mkt_income_pc_dependency_nso_inc_5</t>
  </si>
  <si>
    <t>net_mkt_income_pc_dependency_linpobto__5</t>
  </si>
  <si>
    <t>net_mkt_income_pc_dependency_linpobex__5</t>
  </si>
  <si>
    <t>net_mkt_incirp_pc_dependency_gross_mkt_inc_pc_5</t>
  </si>
  <si>
    <t>net_mkt_incirp_pc_dependency_net_mkt_income_pc_5</t>
  </si>
  <si>
    <t>net_mkt_incirp_pc_dependency_net_mkt_incirp_pc_5</t>
  </si>
  <si>
    <t>net_mkt_incirp_pc_dependency_net_mkt_inc_irpssc_pc_5</t>
  </si>
  <si>
    <t>net_mkt_incirp_pc_dependency_dis_inc_pc_5</t>
  </si>
  <si>
    <t>net_mkt_incirp_pc_dependency_cons_inc_pc_5</t>
  </si>
  <si>
    <t>net_mkt_incirp_pc_dependency_cons_inc_ande_pc_5</t>
  </si>
  <si>
    <t>net_mkt_incirp_pc_dependency_final_inc_pc_5</t>
  </si>
  <si>
    <t>net_mkt_incirp_pc_dependency_nso_inc_5</t>
  </si>
  <si>
    <t>net_mkt_incirp_pc_dependency_linpobto__5</t>
  </si>
  <si>
    <t>net_mkt_incirp_pc_dependency_linpobex__5</t>
  </si>
  <si>
    <t>net_mkt_inc_irpssc_pc_dependency_gross_mkt_inc_pc_5</t>
  </si>
  <si>
    <t>net_mkt_inc_irpssc_pc_dependency_net_mkt_income_pc_5</t>
  </si>
  <si>
    <t>net_mkt_inc_irpssc_pc_dependency_net_mkt_incirp_pc_5</t>
  </si>
  <si>
    <t>net_mkt_inc_irpssc_pc_dependency_net_mkt_inc_irpssc_pc_5</t>
  </si>
  <si>
    <t>net_mkt_inc_irpssc_pc_dependency_dis_inc_pc_5</t>
  </si>
  <si>
    <t>net_mkt_inc_irpssc_pc_dependency_cons_inc_pc_5</t>
  </si>
  <si>
    <t>net_mkt_inc_irpssc_pc_dependency_cons_inc_ande_pc_5</t>
  </si>
  <si>
    <t>net_mkt_inc_irpssc_pc_dependency_final_inc_pc_5</t>
  </si>
  <si>
    <t>net_mkt_inc_irpssc_pc_dependency_nso_inc_5</t>
  </si>
  <si>
    <t>net_mkt_inc_irpssc_pc_dependency_linpobto__5</t>
  </si>
  <si>
    <t>net_mkt_inc_irpssc_pc_dependency_linpobex__5</t>
  </si>
  <si>
    <t>dis_inc_pc_dependency_gross_mkt_inc_pc_5</t>
  </si>
  <si>
    <t>dis_inc_pc_dependency_net_mkt_income_pc_5</t>
  </si>
  <si>
    <t>dis_inc_pc_dependency_net_mkt_incirp_pc_5</t>
  </si>
  <si>
    <t>dis_inc_pc_dependency_net_mkt_inc_irpssc_pc_5</t>
  </si>
  <si>
    <t>dis_inc_pc_dependency_dis_inc_pc_5</t>
  </si>
  <si>
    <t>dis_inc_pc_dependency_cons_inc_pc_5</t>
  </si>
  <si>
    <t>dis_inc_pc_dependency_cons_inc_ande_pc_5</t>
  </si>
  <si>
    <t>dis_inc_pc_dependency_final_inc_pc_5</t>
  </si>
  <si>
    <t>dis_inc_pc_dependency_nso_inc_5</t>
  </si>
  <si>
    <t>dis_inc_pc_dependency_linpobto__5</t>
  </si>
  <si>
    <t>dis_inc_pc_dependency_linpobex__5</t>
  </si>
  <si>
    <t>cons_inc_pc_dependency_gross_mkt_inc_pc_5</t>
  </si>
  <si>
    <t>cons_inc_pc_dependency_net_mkt_income_pc_5</t>
  </si>
  <si>
    <t>cons_inc_pc_dependency_net_mkt_incirp_pc_5</t>
  </si>
  <si>
    <t>cons_inc_pc_dependency_net_mkt_inc_irpssc_pc_5</t>
  </si>
  <si>
    <t>cons_inc_pc_dependency_dis_inc_pc_5</t>
  </si>
  <si>
    <t>cons_inc_pc_dependency_cons_inc_pc_5</t>
  </si>
  <si>
    <t>cons_inc_pc_dependency_cons_inc_ande_pc_5</t>
  </si>
  <si>
    <t>cons_inc_pc_dependency_final_inc_pc_5</t>
  </si>
  <si>
    <t>cons_inc_pc_dependency_nso_inc_5</t>
  </si>
  <si>
    <t>cons_inc_pc_dependency_linpobto__5</t>
  </si>
  <si>
    <t>cons_inc_pc_dependency_linpobex__5</t>
  </si>
  <si>
    <t>cons_inc_ande_pc_dependency_gross_mkt_inc_pc_5</t>
  </si>
  <si>
    <t>cons_inc_ande_pc_dependency_net_mkt_income_pc_5</t>
  </si>
  <si>
    <t>cons_inc_ande_pc_dependency_net_mkt_incirp_pc_5</t>
  </si>
  <si>
    <t>cons_inc_ande_pc_dependency_net_mkt_inc_irpssc_pc_5</t>
  </si>
  <si>
    <t>cons_inc_ande_pc_dependency_dis_inc_pc_5</t>
  </si>
  <si>
    <t>cons_inc_ande_pc_dependency_cons_inc_pc_5</t>
  </si>
  <si>
    <t>cons_inc_ande_pc_dependency_cons_inc_ande_pc_5</t>
  </si>
  <si>
    <t>cons_inc_ande_pc_dependency_final_inc_pc_5</t>
  </si>
  <si>
    <t>cons_inc_ande_pc_dependency_nso_inc_5</t>
  </si>
  <si>
    <t>cons_inc_ande_pc_dependency_linpobto__5</t>
  </si>
  <si>
    <t>cons_inc_ande_pc_dependency_linpobex__5</t>
  </si>
  <si>
    <t>final_inc_pc_dependency_gross_mkt_inc_pc_5</t>
  </si>
  <si>
    <t>final_inc_pc_dependency_net_mkt_income_pc_5</t>
  </si>
  <si>
    <t>final_inc_pc_dependency_net_mkt_incirp_pc_5</t>
  </si>
  <si>
    <t>final_inc_pc_dependency_net_mkt_inc_irpssc_pc_5</t>
  </si>
  <si>
    <t>final_inc_pc_dependency_dis_inc_pc_5</t>
  </si>
  <si>
    <t>final_inc_pc_dependency_cons_inc_pc_5</t>
  </si>
  <si>
    <t>final_inc_pc_dependency_cons_inc_ande_pc_5</t>
  </si>
  <si>
    <t>final_inc_pc_dependency_final_inc_pc_5</t>
  </si>
  <si>
    <t>final_inc_pc_dependency_nso_inc_5</t>
  </si>
  <si>
    <t>final_inc_pc_dependency_linpobto__5</t>
  </si>
  <si>
    <t>final_inc_pc_dependency_linpobex__5</t>
  </si>
  <si>
    <t>nso_inc_dependency_gross_mkt_inc_pc_5</t>
  </si>
  <si>
    <t>nso_inc_dependency_net_mkt_income_pc_5</t>
  </si>
  <si>
    <t>nso_inc_dependency_net_mkt_incirp_pc_5</t>
  </si>
  <si>
    <t>nso_inc_dependency_net_mkt_inc_irpssc_pc_5</t>
  </si>
  <si>
    <t>nso_inc_dependency_dis_inc_pc_5</t>
  </si>
  <si>
    <t>nso_inc_dependency_cons_inc_pc_5</t>
  </si>
  <si>
    <t>nso_inc_dependency_cons_inc_ande_pc_5</t>
  </si>
  <si>
    <t>nso_inc_dependency_final_inc_pc_5</t>
  </si>
  <si>
    <t>nso_inc_dependency_nso_inc_5</t>
  </si>
  <si>
    <t>nso_inc_dependency_linpobto__5</t>
  </si>
  <si>
    <t>nso_inc_dependency_linpobex__5</t>
  </si>
  <si>
    <t>monto_iva_pc_pc_dependency_gross_mkt_inc_pc_5</t>
  </si>
  <si>
    <t>monto_iva_pc_pc_dependency_net_mkt_income_pc_5</t>
  </si>
  <si>
    <t>monto_iva_pc_pc_dependency_net_mkt_incirp_pc_5</t>
  </si>
  <si>
    <t>monto_iva_pc_pc_dependency_net_mkt_inc_irpssc_pc_5</t>
  </si>
  <si>
    <t>monto_iva_pc_pc_dependency_dis_inc_pc_5</t>
  </si>
  <si>
    <t>monto_iva_pc_pc_dependency_cons_inc_pc_5</t>
  </si>
  <si>
    <t>monto_iva_pc_pc_dependency_cons_inc_ande_pc_5</t>
  </si>
  <si>
    <t>monto_iva_pc_pc_dependency_final_inc_pc_5</t>
  </si>
  <si>
    <t>monto_iva_pc_pc_dependency_nso_inc_5</t>
  </si>
  <si>
    <t>monto_iva_pc_pc_dependency_linpobto__5</t>
  </si>
  <si>
    <t>monto_iva_pc_pc_dependency_linpobex__5</t>
  </si>
  <si>
    <t>monto_iscRE_pc_pc_dependency_gross_mkt_inc_pc_5</t>
  </si>
  <si>
    <t>monto_iscRE_pc_pc_dependency_net_mkt_income_pc_5</t>
  </si>
  <si>
    <t>monto_iscRE_pc_pc_dependency_net_mkt_incirp_pc_5</t>
  </si>
  <si>
    <t>monto_iscRE_pc_pc_dependency_net_mkt_inc_irpssc_pc_5</t>
  </si>
  <si>
    <t>monto_iscRE_pc_pc_dependency_dis_inc_pc_5</t>
  </si>
  <si>
    <t>monto_iscRE_pc_pc_dependency_cons_inc_pc_5</t>
  </si>
  <si>
    <t>monto_iscRE_pc_pc_dependency_cons_inc_ande_pc_5</t>
  </si>
  <si>
    <t>monto_iscRE_pc_pc_dependency_final_inc_pc_5</t>
  </si>
  <si>
    <t>monto_iscRE_pc_pc_dependency_nso_inc_5</t>
  </si>
  <si>
    <t>monto_iscRE_pc_pc_dependency_linpobto__5</t>
  </si>
  <si>
    <t>monto_iscRE_pc_pc_dependency_linpobex__5</t>
  </si>
  <si>
    <t>ssc_pc_dependency_gross_mkt_inc_pc_5</t>
  </si>
  <si>
    <t>ssc_pc_dependency_net_mkt_income_pc_5</t>
  </si>
  <si>
    <t>ssc_pc_dependency_net_mkt_incirp_pc_5</t>
  </si>
  <si>
    <t>ssc_pc_dependency_net_mkt_inc_irpssc_pc_5</t>
  </si>
  <si>
    <t>ssc_pc_dependency_dis_inc_pc_5</t>
  </si>
  <si>
    <t>ssc_pc_dependency_cons_inc_pc_5</t>
  </si>
  <si>
    <t>ssc_pc_dependency_cons_inc_ande_pc_5</t>
  </si>
  <si>
    <t>ssc_pc_dependency_final_inc_pc_5</t>
  </si>
  <si>
    <t>ssc_pc_dependency_nso_inc_5</t>
  </si>
  <si>
    <t>ssc_pc_dependency_linpobto__5</t>
  </si>
  <si>
    <t>ssc_pc_dependency_linpobex__5</t>
  </si>
  <si>
    <t>uprod_tax_pc_dependency_gross_mkt_inc_pc_5</t>
  </si>
  <si>
    <t>uprod_tax_pc_dependency_net_mkt_income_pc_5</t>
  </si>
  <si>
    <t>uprod_tax_pc_dependency_net_mkt_incirp_pc_5</t>
  </si>
  <si>
    <t>uprod_tax_pc_dependency_net_mkt_inc_irpssc_pc_5</t>
  </si>
  <si>
    <t>uprod_tax_pc_dependency_dis_inc_pc_5</t>
  </si>
  <si>
    <t>uprod_tax_pc_dependency_cons_inc_pc_5</t>
  </si>
  <si>
    <t>uprod_tax_pc_dependency_cons_inc_ande_pc_5</t>
  </si>
  <si>
    <t>uprod_tax_pc_dependency_final_inc_pc_5</t>
  </si>
  <si>
    <t>uprod_tax_pc_dependency_nso_inc_5</t>
  </si>
  <si>
    <t>uprod_tax_pc_dependency_linpobto__5</t>
  </si>
  <si>
    <t>uprod_tax_pc_dependency_linpobex__5</t>
  </si>
  <si>
    <t>tot_ire_pc_dependency_gross_mkt_inc_pc_5</t>
  </si>
  <si>
    <t>tot_ire_pc_dependency_net_mkt_income_pc_5</t>
  </si>
  <si>
    <t>tot_ire_pc_dependency_net_mkt_incirp_pc_5</t>
  </si>
  <si>
    <t>tot_ire_pc_dependency_net_mkt_inc_irpssc_pc_5</t>
  </si>
  <si>
    <t>tot_ire_pc_dependency_dis_inc_pc_5</t>
  </si>
  <si>
    <t>tot_ire_pc_dependency_cons_inc_pc_5</t>
  </si>
  <si>
    <t>tot_ire_pc_dependency_cons_inc_ande_pc_5</t>
  </si>
  <si>
    <t>tot_ire_pc_dependency_final_inc_pc_5</t>
  </si>
  <si>
    <t>tot_ire_pc_dependency_nso_inc_5</t>
  </si>
  <si>
    <t>tot_ire_pc_dependency_linpobto__5</t>
  </si>
  <si>
    <t>tot_ire_pc_dependency_linpobex__5</t>
  </si>
  <si>
    <t>dividendo_tax_pc_dependency_gross_mkt_inc_pc_5</t>
  </si>
  <si>
    <t>dividendo_tax_pc_dependency_net_mkt_income_pc_5</t>
  </si>
  <si>
    <t>dividendo_tax_pc_dependency_net_mkt_incirp_pc_5</t>
  </si>
  <si>
    <t>dividendo_tax_pc_dependency_net_mkt_inc_irpssc_pc_5</t>
  </si>
  <si>
    <t>dividendo_tax_pc_dependency_dis_inc_pc_5</t>
  </si>
  <si>
    <t>dividendo_tax_pc_dependency_cons_inc_pc_5</t>
  </si>
  <si>
    <t>dividendo_tax_pc_dependency_cons_inc_ande_pc_5</t>
  </si>
  <si>
    <t>dividendo_tax_pc_dependency_final_inc_pc_5</t>
  </si>
  <si>
    <t>dividendo_tax_pc_dependency_nso_inc_5</t>
  </si>
  <si>
    <t>dividendo_tax_pc_dependency_linpobto__5</t>
  </si>
  <si>
    <t>dividendo_tax_pc_dependency_linpobex__5</t>
  </si>
  <si>
    <t>alquiler_tax_pc_dependency_gross_mkt_inc_pc_5</t>
  </si>
  <si>
    <t>alquiler_tax_pc_dependency_net_mkt_income_pc_5</t>
  </si>
  <si>
    <t>alquiler_tax_pc_dependency_net_mkt_incirp_pc_5</t>
  </si>
  <si>
    <t>alquiler_tax_pc_dependency_net_mkt_inc_irpssc_pc_5</t>
  </si>
  <si>
    <t>alquiler_tax_pc_dependency_dis_inc_pc_5</t>
  </si>
  <si>
    <t>alquiler_tax_pc_dependency_cons_inc_pc_5</t>
  </si>
  <si>
    <t>alquiler_tax_pc_dependency_cons_inc_ande_pc_5</t>
  </si>
  <si>
    <t>alquiler_tax_pc_dependency_final_inc_pc_5</t>
  </si>
  <si>
    <t>alquiler_tax_pc_dependency_nso_inc_5</t>
  </si>
  <si>
    <t>alquiler_tax_pc_dependency_linpobto__5</t>
  </si>
  <si>
    <t>alquiler_tax_pc_dependency_linpobex__5</t>
  </si>
  <si>
    <t>tot_pit_pc_dependency_gross_mkt_inc_pc_6</t>
  </si>
  <si>
    <t>tot_pit_pc_dependency_net_mkt_income_pc_6</t>
  </si>
  <si>
    <t>tot_pit_pc_dependency_net_mkt_incirp_pc_6</t>
  </si>
  <si>
    <t>tot_pit_pc_dependency_net_mkt_inc_irpssc_pc_6</t>
  </si>
  <si>
    <t>tot_pit_pc_dependency_dis_inc_pc_6</t>
  </si>
  <si>
    <t>tot_pit_pc_dependency_cons_inc_pc_6</t>
  </si>
  <si>
    <t>tot_pit_pc_dependency_cons_inc_ande_pc_6</t>
  </si>
  <si>
    <t>tot_pit_pc_dependency_final_inc_pc_6</t>
  </si>
  <si>
    <t>tot_pit_pc_dependency_nso_inc_6</t>
  </si>
  <si>
    <t>tot_pit_pc_dependency_linpobto__6</t>
  </si>
  <si>
    <t>tot_pit_pc_dependency_linpobex__6</t>
  </si>
  <si>
    <t>tot_dit_pc_dependency_gross_mkt_inc_pc_6</t>
  </si>
  <si>
    <t>tot_dit_pc_dependency_net_mkt_income_pc_6</t>
  </si>
  <si>
    <t>tot_dit_pc_dependency_net_mkt_incirp_pc_6</t>
  </si>
  <si>
    <t>tot_dit_pc_dependency_net_mkt_inc_irpssc_pc_6</t>
  </si>
  <si>
    <t>tot_dit_pc_dependency_dis_inc_pc_6</t>
  </si>
  <si>
    <t>tot_dit_pc_dependency_cons_inc_pc_6</t>
  </si>
  <si>
    <t>tot_dit_pc_dependency_cons_inc_ande_pc_6</t>
  </si>
  <si>
    <t>tot_dit_pc_dependency_final_inc_pc_6</t>
  </si>
  <si>
    <t>tot_dit_pc_dependency_nso_inc_6</t>
  </si>
  <si>
    <t>tot_dit_pc_dependency_linpobto__6</t>
  </si>
  <si>
    <t>tot_dit_pc_dependency_linpobex__6</t>
  </si>
  <si>
    <t>tot_dit_corp_pc_dependency_gross_mkt_inc_pc_6</t>
  </si>
  <si>
    <t>tot_dit_corp_pc_dependency_net_mkt_income_pc_6</t>
  </si>
  <si>
    <t>tot_dit_corp_pc_dependency_net_mkt_incirp_pc_6</t>
  </si>
  <si>
    <t>tot_dit_corp_pc_dependency_net_mkt_inc_irpssc_pc_6</t>
  </si>
  <si>
    <t>tot_dit_corp_pc_dependency_dis_inc_pc_6</t>
  </si>
  <si>
    <t>tot_dit_corp_pc_dependency_cons_inc_pc_6</t>
  </si>
  <si>
    <t>tot_dit_corp_pc_dependency_cons_inc_ande_pc_6</t>
  </si>
  <si>
    <t>tot_dit_corp_pc_dependency_final_inc_pc_6</t>
  </si>
  <si>
    <t>tot_dit_corp_pc_dependency_nso_inc_6</t>
  </si>
  <si>
    <t>tot_dit_corp_pc_dependency_linpobto__6</t>
  </si>
  <si>
    <t>tot_dit_corp_pc_dependency_linpobex__6</t>
  </si>
  <si>
    <t>iragro_pc_dependency_gross_mkt_inc_pc_6</t>
  </si>
  <si>
    <t>iragro_pc_dependency_net_mkt_income_pc_6</t>
  </si>
  <si>
    <t>iragro_pc_dependency_net_mkt_incirp_pc_6</t>
  </si>
  <si>
    <t>iragro_pc_dependency_net_mkt_inc_irpssc_pc_6</t>
  </si>
  <si>
    <t>iragro_pc_dependency_dis_inc_pc_6</t>
  </si>
  <si>
    <t>iragro_pc_dependency_cons_inc_pc_6</t>
  </si>
  <si>
    <t>iragro_pc_dependency_cons_inc_ande_pc_6</t>
  </si>
  <si>
    <t>iragro_pc_dependency_final_inc_pc_6</t>
  </si>
  <si>
    <t>iragro_pc_dependency_nso_inc_6</t>
  </si>
  <si>
    <t>iragro_pc_dependency_linpobto__6</t>
  </si>
  <si>
    <t>iragro_pc_dependency_linpobex__6</t>
  </si>
  <si>
    <t>iracis_pc_dependency_gross_mkt_inc_pc_6</t>
  </si>
  <si>
    <t>iracis_pc_dependency_net_mkt_income_pc_6</t>
  </si>
  <si>
    <t>iracis_pc_dependency_net_mkt_incirp_pc_6</t>
  </si>
  <si>
    <t>iracis_pc_dependency_net_mkt_inc_irpssc_pc_6</t>
  </si>
  <si>
    <t>iracis_pc_dependency_dis_inc_pc_6</t>
  </si>
  <si>
    <t>iracis_pc_dependency_cons_inc_pc_6</t>
  </si>
  <si>
    <t>iracis_pc_dependency_cons_inc_ande_pc_6</t>
  </si>
  <si>
    <t>iracis_pc_dependency_final_inc_pc_6</t>
  </si>
  <si>
    <t>iracis_pc_dependency_nso_inc_6</t>
  </si>
  <si>
    <t>iracis_pc_dependency_linpobto__6</t>
  </si>
  <si>
    <t>iracis_pc_dependency_linpobex__6</t>
  </si>
  <si>
    <t>tekopora_inc_pc_dependency_gross_mkt_inc_pc_6</t>
  </si>
  <si>
    <t>tekopora_inc_pc_dependency_net_mkt_income_pc_6</t>
  </si>
  <si>
    <t>tekopora_inc_pc_dependency_net_mkt_incirp_pc_6</t>
  </si>
  <si>
    <t>tekopora_inc_pc_dependency_net_mkt_inc_irpssc_pc_6</t>
  </si>
  <si>
    <t>tekopora_inc_pc_dependency_dis_inc_pc_6</t>
  </si>
  <si>
    <t>tekopora_inc_pc_dependency_cons_inc_pc_6</t>
  </si>
  <si>
    <t>tekopora_inc_pc_dependency_cons_inc_ande_pc_6</t>
  </si>
  <si>
    <t>tekopora_inc_pc_dependency_final_inc_pc_6</t>
  </si>
  <si>
    <t>tekopora_inc_pc_dependency_nso_inc_6</t>
  </si>
  <si>
    <t>tekopora_inc_pc_dependency_linpobto__6</t>
  </si>
  <si>
    <t>tekopora_inc_pc_dependency_linpobex__6</t>
  </si>
  <si>
    <t>famassist_inc_pc_dependency_gross_mkt_inc_pc_6</t>
  </si>
  <si>
    <t>famassist_inc_pc_dependency_net_mkt_income_pc_6</t>
  </si>
  <si>
    <t>famassist_inc_pc_dependency_net_mkt_incirp_pc_6</t>
  </si>
  <si>
    <t>famassist_inc_pc_dependency_net_mkt_inc_irpssc_pc_6</t>
  </si>
  <si>
    <t>famassist_inc_pc_dependency_dis_inc_pc_6</t>
  </si>
  <si>
    <t>famassist_inc_pc_dependency_cons_inc_pc_6</t>
  </si>
  <si>
    <t>famassist_inc_pc_dependency_cons_inc_ande_pc_6</t>
  </si>
  <si>
    <t>famassist_inc_pc_dependency_final_inc_pc_6</t>
  </si>
  <si>
    <t>famassist_inc_pc_dependency_nso_inc_6</t>
  </si>
  <si>
    <t>famassist_inc_pc_dependency_linpobto__6</t>
  </si>
  <si>
    <t>famassist_inc_pc_dependency_linpobex__6</t>
  </si>
  <si>
    <t>adulto_inc_pc_dependency_gross_mkt_inc_pc_6</t>
  </si>
  <si>
    <t>adulto_inc_pc_dependency_net_mkt_income_pc_6</t>
  </si>
  <si>
    <t>adulto_inc_pc_dependency_net_mkt_incirp_pc_6</t>
  </si>
  <si>
    <t>adulto_inc_pc_dependency_net_mkt_inc_irpssc_pc_6</t>
  </si>
  <si>
    <t>adulto_inc_pc_dependency_dis_inc_pc_6</t>
  </si>
  <si>
    <t>adulto_inc_pc_dependency_cons_inc_pc_6</t>
  </si>
  <si>
    <t>adulto_inc_pc_dependency_cons_inc_ande_pc_6</t>
  </si>
  <si>
    <t>adulto_inc_pc_dependency_final_inc_pc_6</t>
  </si>
  <si>
    <t>adulto_inc_pc_dependency_nso_inc_6</t>
  </si>
  <si>
    <t>adulto_inc_pc_dependency_linpobto__6</t>
  </si>
  <si>
    <t>adulto_inc_pc_dependency_linpobex__6</t>
  </si>
  <si>
    <t>agtrans_inc_pc_dependency_gross_mkt_inc_pc_6</t>
  </si>
  <si>
    <t>agtrans_inc_pc_dependency_net_mkt_income_pc_6</t>
  </si>
  <si>
    <t>agtrans_inc_pc_dependency_net_mkt_incirp_pc_6</t>
  </si>
  <si>
    <t>agtrans_inc_pc_dependency_net_mkt_inc_irpssc_pc_6</t>
  </si>
  <si>
    <t>agtrans_inc_pc_dependency_dis_inc_pc_6</t>
  </si>
  <si>
    <t>agtrans_inc_pc_dependency_cons_inc_pc_6</t>
  </si>
  <si>
    <t>agtrans_inc_pc_dependency_cons_inc_ande_pc_6</t>
  </si>
  <si>
    <t>agtrans_inc_pc_dependency_final_inc_pc_6</t>
  </si>
  <si>
    <t>agtrans_inc_pc_dependency_nso_inc_6</t>
  </si>
  <si>
    <t>agtrans_inc_pc_dependency_linpobto__6</t>
  </si>
  <si>
    <t>agtrans_inc_pc_dependency_linpobex__6</t>
  </si>
  <si>
    <t>elec_sub_pc_dependency_gross_mkt_inc_pc_6</t>
  </si>
  <si>
    <t>elec_sub_pc_dependency_net_mkt_income_pc_6</t>
  </si>
  <si>
    <t>elec_sub_pc_dependency_net_mkt_incirp_pc_6</t>
  </si>
  <si>
    <t>elec_sub_pc_dependency_net_mkt_inc_irpssc_pc_6</t>
  </si>
  <si>
    <t>elec_sub_pc_dependency_dis_inc_pc_6</t>
  </si>
  <si>
    <t>elec_sub_pc_dependency_cons_inc_pc_6</t>
  </si>
  <si>
    <t>elec_sub_pc_dependency_cons_inc_ande_pc_6</t>
  </si>
  <si>
    <t>elec_sub_pc_dependency_final_inc_pc_6</t>
  </si>
  <si>
    <t>elec_sub_pc_dependency_nso_inc_6</t>
  </si>
  <si>
    <t>elec_sub_pc_dependency_linpobto__6</t>
  </si>
  <si>
    <t>elec_sub_pc_dependency_linpobex__6</t>
  </si>
  <si>
    <t>labor_tax_pc_dependency_gross_mkt_inc_pc_6</t>
  </si>
  <si>
    <t>labor_tax_pc_dependency_net_mkt_income_pc_6</t>
  </si>
  <si>
    <t>labor_tax_pc_dependency_net_mkt_incirp_pc_6</t>
  </si>
  <si>
    <t>labor_tax_pc_dependency_net_mkt_inc_irpssc_pc_6</t>
  </si>
  <si>
    <t>labor_tax_pc_dependency_dis_inc_pc_6</t>
  </si>
  <si>
    <t>labor_tax_pc_dependency_cons_inc_pc_6</t>
  </si>
  <si>
    <t>labor_tax_pc_dependency_cons_inc_ande_pc_6</t>
  </si>
  <si>
    <t>labor_tax_pc_dependency_final_inc_pc_6</t>
  </si>
  <si>
    <t>labor_tax_pc_dependency_nso_inc_6</t>
  </si>
  <si>
    <t>labor_tax_pc_dependency_linpobto__6</t>
  </si>
  <si>
    <t>labor_tax_pc_dependency_linpobex__6</t>
  </si>
  <si>
    <t>transporte_sub_pc_dependency_gross_mkt_inc_pc_6</t>
  </si>
  <si>
    <t>transporte_sub_pc_dependency_net_mkt_income_pc_6</t>
  </si>
  <si>
    <t>transporte_sub_pc_dependency_net_mkt_incirp_pc_6</t>
  </si>
  <si>
    <t>transporte_sub_pc_dependency_net_mkt_inc_irpssc_pc_6</t>
  </si>
  <si>
    <t>transporte_sub_pc_dependency_dis_inc_pc_6</t>
  </si>
  <si>
    <t>transporte_sub_pc_dependency_cons_inc_pc_6</t>
  </si>
  <si>
    <t>transporte_sub_pc_dependency_cons_inc_ande_pc_6</t>
  </si>
  <si>
    <t>transporte_sub_pc_dependency_final_inc_pc_6</t>
  </si>
  <si>
    <t>transporte_sub_pc_dependency_nso_inc_6</t>
  </si>
  <si>
    <t>transporte_sub_pc_dependency_linpobto__6</t>
  </si>
  <si>
    <t>transporte_sub_pc_dependency_linpobex__6</t>
  </si>
  <si>
    <t>senavitat_sub_pc_dependency_gross_mkt_inc_pc_6</t>
  </si>
  <si>
    <t>senavitat_sub_pc_dependency_net_mkt_income_pc_6</t>
  </si>
  <si>
    <t>senavitat_sub_pc_dependency_net_mkt_incirp_pc_6</t>
  </si>
  <si>
    <t>senavitat_sub_pc_dependency_net_mkt_inc_irpssc_pc_6</t>
  </si>
  <si>
    <t>senavitat_sub_pc_dependency_dis_inc_pc_6</t>
  </si>
  <si>
    <t>senavitat_sub_pc_dependency_cons_inc_pc_6</t>
  </si>
  <si>
    <t>senavitat_sub_pc_dependency_cons_inc_ande_pc_6</t>
  </si>
  <si>
    <t>senavitat_sub_pc_dependency_final_inc_pc_6</t>
  </si>
  <si>
    <t>senavitat_sub_pc_dependency_nso_inc_6</t>
  </si>
  <si>
    <t>senavitat_sub_pc_dependency_linpobto__6</t>
  </si>
  <si>
    <t>senavitat_sub_pc_dependency_linpobex__6</t>
  </si>
  <si>
    <t>becas_pc_dependency_gross_mkt_inc_pc_6</t>
  </si>
  <si>
    <t>becas_pc_dependency_net_mkt_income_pc_6</t>
  </si>
  <si>
    <t>becas_pc_dependency_net_mkt_incirp_pc_6</t>
  </si>
  <si>
    <t>becas_pc_dependency_net_mkt_inc_irpssc_pc_6</t>
  </si>
  <si>
    <t>becas_pc_dependency_dis_inc_pc_6</t>
  </si>
  <si>
    <t>becas_pc_dependency_cons_inc_pc_6</t>
  </si>
  <si>
    <t>becas_pc_dependency_cons_inc_ande_pc_6</t>
  </si>
  <si>
    <t>becas_pc_dependency_final_inc_pc_6</t>
  </si>
  <si>
    <t>becas_pc_dependency_nso_inc_6</t>
  </si>
  <si>
    <t>becas_pc_dependency_linpobto__6</t>
  </si>
  <si>
    <t>becas_pc_dependency_linpobex__6</t>
  </si>
  <si>
    <t>edupubpreesc_pc_dependency_gross_mkt_inc_pc_6</t>
  </si>
  <si>
    <t>edupubpreesc_pc_dependency_net_mkt_income_pc_6</t>
  </si>
  <si>
    <t>edupubpreesc_pc_dependency_net_mkt_incirp_pc_6</t>
  </si>
  <si>
    <t>edupubpreesc_pc_dependency_net_mkt_inc_irpssc_pc_6</t>
  </si>
  <si>
    <t>edupubpreesc_pc_dependency_dis_inc_pc_6</t>
  </si>
  <si>
    <t>edupubpreesc_pc_dependency_cons_inc_pc_6</t>
  </si>
  <si>
    <t>edupubpreesc_pc_dependency_cons_inc_ande_pc_6</t>
  </si>
  <si>
    <t>edupubpreesc_pc_dependency_final_inc_pc_6</t>
  </si>
  <si>
    <t>edupubpreesc_pc_dependency_nso_inc_6</t>
  </si>
  <si>
    <t>edupubpreesc_pc_dependency_linpobto__6</t>
  </si>
  <si>
    <t>edupubpreesc_pc_dependency_linpobex__6</t>
  </si>
  <si>
    <t>edupubprim_pc_dependency_gross_mkt_inc_pc_6</t>
  </si>
  <si>
    <t>edupubprim_pc_dependency_net_mkt_income_pc_6</t>
  </si>
  <si>
    <t>edupubprim_pc_dependency_net_mkt_incirp_pc_6</t>
  </si>
  <si>
    <t>edupubprim_pc_dependency_net_mkt_inc_irpssc_pc_6</t>
  </si>
  <si>
    <t>edupubprim_pc_dependency_dis_inc_pc_6</t>
  </si>
  <si>
    <t>edupubprim_pc_dependency_cons_inc_pc_6</t>
  </si>
  <si>
    <t>edupubprim_pc_dependency_cons_inc_ande_pc_6</t>
  </si>
  <si>
    <t>edupubprim_pc_dependency_final_inc_pc_6</t>
  </si>
  <si>
    <t>edupubprim_pc_dependency_nso_inc_6</t>
  </si>
  <si>
    <t>edupubprim_pc_dependency_linpobto__6</t>
  </si>
  <si>
    <t>edupubprim_pc_dependency_linpobex__6</t>
  </si>
  <si>
    <t>edupubsec_pc_dependency_gross_mkt_inc_pc_6</t>
  </si>
  <si>
    <t>edupubsec_pc_dependency_net_mkt_income_pc_6</t>
  </si>
  <si>
    <t>edupubsec_pc_dependency_net_mkt_incirp_pc_6</t>
  </si>
  <si>
    <t>edupubsec_pc_dependency_net_mkt_inc_irpssc_pc_6</t>
  </si>
  <si>
    <t>edupubsec_pc_dependency_dis_inc_pc_6</t>
  </si>
  <si>
    <t>edupubsec_pc_dependency_cons_inc_pc_6</t>
  </si>
  <si>
    <t>edupubsec_pc_dependency_cons_inc_ande_pc_6</t>
  </si>
  <si>
    <t>edupubsec_pc_dependency_final_inc_pc_6</t>
  </si>
  <si>
    <t>edupubsec_pc_dependency_nso_inc_6</t>
  </si>
  <si>
    <t>edupubsec_pc_dependency_linpobto__6</t>
  </si>
  <si>
    <t>edupubsec_pc_dependency_linpobex__6</t>
  </si>
  <si>
    <t>edupubuni_pc_dependency_gross_mkt_inc_pc_6</t>
  </si>
  <si>
    <t>edupubuni_pc_dependency_net_mkt_income_pc_6</t>
  </si>
  <si>
    <t>edupubuni_pc_dependency_net_mkt_incirp_pc_6</t>
  </si>
  <si>
    <t>edupubuni_pc_dependency_net_mkt_inc_irpssc_pc_6</t>
  </si>
  <si>
    <t>edupubuni_pc_dependency_dis_inc_pc_6</t>
  </si>
  <si>
    <t>edupubuni_pc_dependency_cons_inc_pc_6</t>
  </si>
  <si>
    <t>edupubuni_pc_dependency_cons_inc_ande_pc_6</t>
  </si>
  <si>
    <t>edupubuni_pc_dependency_final_inc_pc_6</t>
  </si>
  <si>
    <t>edupubuni_pc_dependency_nso_inc_6</t>
  </si>
  <si>
    <t>edupubuni_pc_dependency_linpobto__6</t>
  </si>
  <si>
    <t>edupubuni_pc_dependency_linpobex__6</t>
  </si>
  <si>
    <t>transfood_pc_dependency_gross_mkt_inc_pc_6</t>
  </si>
  <si>
    <t>transfood_pc_dependency_net_mkt_income_pc_6</t>
  </si>
  <si>
    <t>transfood_pc_dependency_net_mkt_incirp_pc_6</t>
  </si>
  <si>
    <t>transfood_pc_dependency_net_mkt_inc_irpssc_pc_6</t>
  </si>
  <si>
    <t>transfood_pc_dependency_dis_inc_pc_6</t>
  </si>
  <si>
    <t>transfood_pc_dependency_cons_inc_pc_6</t>
  </si>
  <si>
    <t>transfood_pc_dependency_cons_inc_ande_pc_6</t>
  </si>
  <si>
    <t>transfood_pc_dependency_final_inc_pc_6</t>
  </si>
  <si>
    <t>transfood_pc_dependency_nso_inc_6</t>
  </si>
  <si>
    <t>transfood_pc_dependency_linpobto__6</t>
  </si>
  <si>
    <t>transfood_pc_dependency_linpobex__6</t>
  </si>
  <si>
    <t>transutil_pc_dependency_gross_mkt_inc_pc_6</t>
  </si>
  <si>
    <t>transutil_pc_dependency_net_mkt_income_pc_6</t>
  </si>
  <si>
    <t>transutil_pc_dependency_net_mkt_incirp_pc_6</t>
  </si>
  <si>
    <t>transutil_pc_dependency_net_mkt_inc_irpssc_pc_6</t>
  </si>
  <si>
    <t>transutil_pc_dependency_dis_inc_pc_6</t>
  </si>
  <si>
    <t>transutil_pc_dependency_cons_inc_pc_6</t>
  </si>
  <si>
    <t>transutil_pc_dependency_cons_inc_ande_pc_6</t>
  </si>
  <si>
    <t>transutil_pc_dependency_final_inc_pc_6</t>
  </si>
  <si>
    <t>transutil_pc_dependency_nso_inc_6</t>
  </si>
  <si>
    <t>transutil_pc_dependency_linpobto__6</t>
  </si>
  <si>
    <t>transutil_pc_dependency_linpobex__6</t>
  </si>
  <si>
    <t>adultomayor_uni_pc_dependency_gross_mkt_inc_pc_6</t>
  </si>
  <si>
    <t>adultomayor_uni_pc_dependency_net_mkt_income_pc_6</t>
  </si>
  <si>
    <t>adultomayor_uni_pc_dependency_net_mkt_incirp_pc_6</t>
  </si>
  <si>
    <t>adultomayor_uni_pc_dependency_net_mkt_inc_irpssc_pc_6</t>
  </si>
  <si>
    <t>adultomayor_uni_pc_dependency_dis_inc_pc_6</t>
  </si>
  <si>
    <t>adultomayor_uni_pc_dependency_cons_inc_pc_6</t>
  </si>
  <si>
    <t>adultomayor_uni_pc_dependency_cons_inc_ande_pc_6</t>
  </si>
  <si>
    <t>adultomayor_uni_pc_dependency_final_inc_pc_6</t>
  </si>
  <si>
    <t>adultomayor_uni_pc_dependency_nso_inc_6</t>
  </si>
  <si>
    <t>adultomayor_uni_pc_dependency_linpobto__6</t>
  </si>
  <si>
    <t>adultomayor_uni_pc_dependency_linpobex__6</t>
  </si>
  <si>
    <t>tot_deduction_taken_pc_dependency_gross_mkt_inc_pc_6</t>
  </si>
  <si>
    <t>tot_deduction_taken_pc_dependency_net_mkt_income_pc_6</t>
  </si>
  <si>
    <t>tot_deduction_taken_pc_dependency_net_mkt_incirp_pc_6</t>
  </si>
  <si>
    <t>tot_deduction_taken_pc_dependency_net_mkt_inc_irpssc_pc_6</t>
  </si>
  <si>
    <t>tot_deduction_taken_pc_dependency_dis_inc_pc_6</t>
  </si>
  <si>
    <t>tot_deduction_taken_pc_dependency_cons_inc_pc_6</t>
  </si>
  <si>
    <t>tot_deduction_taken_pc_dependency_cons_inc_ande_pc_6</t>
  </si>
  <si>
    <t>tot_deduction_taken_pc_dependency_final_inc_pc_6</t>
  </si>
  <si>
    <t>tot_deduction_taken_pc_dependency_nso_inc_6</t>
  </si>
  <si>
    <t>tot_deduction_taken_pc_dependency_linpobto__6</t>
  </si>
  <si>
    <t>tot_deduction_taken_pc_dependency_linpobex__6</t>
  </si>
  <si>
    <t>monto_sub_andeFS_pc_pc_dependency_gross_mkt_inc_pc_6</t>
  </si>
  <si>
    <t>monto_sub_andeFS_pc_pc_dependency_net_mkt_income_pc_6</t>
  </si>
  <si>
    <t>monto_sub_andeFS_pc_pc_dependency_net_mkt_incirp_pc_6</t>
  </si>
  <si>
    <t>monto_sub_andeFS_pc_pc_dependency_net_mkt_inc_irpssc_pc_6</t>
  </si>
  <si>
    <t>monto_sub_andeFS_pc_pc_dependency_dis_inc_pc_6</t>
  </si>
  <si>
    <t>monto_sub_andeFS_pc_pc_dependency_cons_inc_pc_6</t>
  </si>
  <si>
    <t>monto_sub_andeFS_pc_pc_dependency_cons_inc_ande_pc_6</t>
  </si>
  <si>
    <t>monto_sub_andeFS_pc_pc_dependency_final_inc_pc_6</t>
  </si>
  <si>
    <t>monto_sub_andeFS_pc_pc_dependency_nso_inc_6</t>
  </si>
  <si>
    <t>monto_sub_andeFS_pc_pc_dependency_linpobto__6</t>
  </si>
  <si>
    <t>monto_sub_andeFS_pc_pc_dependency_linpobex__6</t>
  </si>
  <si>
    <t>gross_mkt_inc_pc_dependency_gross_mkt_inc_pc_6</t>
  </si>
  <si>
    <t>gross_mkt_inc_pc_dependency_net_mkt_income_pc_6</t>
  </si>
  <si>
    <t>gross_mkt_inc_pc_dependency_net_mkt_incirp_pc_6</t>
  </si>
  <si>
    <t>gross_mkt_inc_pc_dependency_net_mkt_inc_irpssc_pc_6</t>
  </si>
  <si>
    <t>gross_mkt_inc_pc_dependency_dis_inc_pc_6</t>
  </si>
  <si>
    <t>gross_mkt_inc_pc_dependency_cons_inc_pc_6</t>
  </si>
  <si>
    <t>gross_mkt_inc_pc_dependency_cons_inc_ande_pc_6</t>
  </si>
  <si>
    <t>gross_mkt_inc_pc_dependency_final_inc_pc_6</t>
  </si>
  <si>
    <t>gross_mkt_inc_pc_dependency_nso_inc_6</t>
  </si>
  <si>
    <t>gross_mkt_inc_pc_dependency_linpobto__6</t>
  </si>
  <si>
    <t>gross_mkt_inc_pc_dependency_linpobex__6</t>
  </si>
  <si>
    <t>net_mkt_income_pc_dependency_gross_mkt_inc_pc_6</t>
  </si>
  <si>
    <t>net_mkt_income_pc_dependency_net_mkt_income_pc_6</t>
  </si>
  <si>
    <t>net_mkt_income_pc_dependency_net_mkt_incirp_pc_6</t>
  </si>
  <si>
    <t>net_mkt_income_pc_dependency_net_mkt_inc_irpssc_pc_6</t>
  </si>
  <si>
    <t>net_mkt_income_pc_dependency_dis_inc_pc_6</t>
  </si>
  <si>
    <t>net_mkt_income_pc_dependency_cons_inc_pc_6</t>
  </si>
  <si>
    <t>net_mkt_income_pc_dependency_cons_inc_ande_pc_6</t>
  </si>
  <si>
    <t>net_mkt_income_pc_dependency_final_inc_pc_6</t>
  </si>
  <si>
    <t>net_mkt_income_pc_dependency_nso_inc_6</t>
  </si>
  <si>
    <t>net_mkt_income_pc_dependency_linpobto__6</t>
  </si>
  <si>
    <t>net_mkt_income_pc_dependency_linpobex__6</t>
  </si>
  <si>
    <t>net_mkt_incirp_pc_dependency_gross_mkt_inc_pc_6</t>
  </si>
  <si>
    <t>net_mkt_incirp_pc_dependency_net_mkt_income_pc_6</t>
  </si>
  <si>
    <t>net_mkt_incirp_pc_dependency_net_mkt_incirp_pc_6</t>
  </si>
  <si>
    <t>net_mkt_incirp_pc_dependency_net_mkt_inc_irpssc_pc_6</t>
  </si>
  <si>
    <t>net_mkt_incirp_pc_dependency_dis_inc_pc_6</t>
  </si>
  <si>
    <t>net_mkt_incirp_pc_dependency_cons_inc_pc_6</t>
  </si>
  <si>
    <t>net_mkt_incirp_pc_dependency_cons_inc_ande_pc_6</t>
  </si>
  <si>
    <t>net_mkt_incirp_pc_dependency_final_inc_pc_6</t>
  </si>
  <si>
    <t>net_mkt_incirp_pc_dependency_nso_inc_6</t>
  </si>
  <si>
    <t>net_mkt_incirp_pc_dependency_linpobto__6</t>
  </si>
  <si>
    <t>net_mkt_incirp_pc_dependency_linpobex__6</t>
  </si>
  <si>
    <t>net_mkt_inc_irpssc_pc_dependency_gross_mkt_inc_pc_6</t>
  </si>
  <si>
    <t>net_mkt_inc_irpssc_pc_dependency_net_mkt_income_pc_6</t>
  </si>
  <si>
    <t>net_mkt_inc_irpssc_pc_dependency_net_mkt_incirp_pc_6</t>
  </si>
  <si>
    <t>net_mkt_inc_irpssc_pc_dependency_net_mkt_inc_irpssc_pc_6</t>
  </si>
  <si>
    <t>net_mkt_inc_irpssc_pc_dependency_dis_inc_pc_6</t>
  </si>
  <si>
    <t>net_mkt_inc_irpssc_pc_dependency_cons_inc_pc_6</t>
  </si>
  <si>
    <t>net_mkt_inc_irpssc_pc_dependency_cons_inc_ande_pc_6</t>
  </si>
  <si>
    <t>net_mkt_inc_irpssc_pc_dependency_final_inc_pc_6</t>
  </si>
  <si>
    <t>net_mkt_inc_irpssc_pc_dependency_nso_inc_6</t>
  </si>
  <si>
    <t>net_mkt_inc_irpssc_pc_dependency_linpobto__6</t>
  </si>
  <si>
    <t>net_mkt_inc_irpssc_pc_dependency_linpobex__6</t>
  </si>
  <si>
    <t>dis_inc_pc_dependency_gross_mkt_inc_pc_6</t>
  </si>
  <si>
    <t>dis_inc_pc_dependency_net_mkt_income_pc_6</t>
  </si>
  <si>
    <t>dis_inc_pc_dependency_net_mkt_incirp_pc_6</t>
  </si>
  <si>
    <t>dis_inc_pc_dependency_net_mkt_inc_irpssc_pc_6</t>
  </si>
  <si>
    <t>dis_inc_pc_dependency_dis_inc_pc_6</t>
  </si>
  <si>
    <t>dis_inc_pc_dependency_cons_inc_pc_6</t>
  </si>
  <si>
    <t>dis_inc_pc_dependency_cons_inc_ande_pc_6</t>
  </si>
  <si>
    <t>dis_inc_pc_dependency_final_inc_pc_6</t>
  </si>
  <si>
    <t>dis_inc_pc_dependency_nso_inc_6</t>
  </si>
  <si>
    <t>dis_inc_pc_dependency_linpobto__6</t>
  </si>
  <si>
    <t>dis_inc_pc_dependency_linpobex__6</t>
  </si>
  <si>
    <t>cons_inc_pc_dependency_gross_mkt_inc_pc_6</t>
  </si>
  <si>
    <t>cons_inc_pc_dependency_net_mkt_income_pc_6</t>
  </si>
  <si>
    <t>cons_inc_pc_dependency_net_mkt_incirp_pc_6</t>
  </si>
  <si>
    <t>cons_inc_pc_dependency_net_mkt_inc_irpssc_pc_6</t>
  </si>
  <si>
    <t>cons_inc_pc_dependency_dis_inc_pc_6</t>
  </si>
  <si>
    <t>cons_inc_pc_dependency_cons_inc_pc_6</t>
  </si>
  <si>
    <t>cons_inc_pc_dependency_cons_inc_ande_pc_6</t>
  </si>
  <si>
    <t>cons_inc_pc_dependency_final_inc_pc_6</t>
  </si>
  <si>
    <t>cons_inc_pc_dependency_nso_inc_6</t>
  </si>
  <si>
    <t>cons_inc_pc_dependency_linpobto__6</t>
  </si>
  <si>
    <t>cons_inc_pc_dependency_linpobex__6</t>
  </si>
  <si>
    <t>cons_inc_ande_pc_dependency_gross_mkt_inc_pc_6</t>
  </si>
  <si>
    <t>cons_inc_ande_pc_dependency_net_mkt_income_pc_6</t>
  </si>
  <si>
    <t>cons_inc_ande_pc_dependency_net_mkt_incirp_pc_6</t>
  </si>
  <si>
    <t>cons_inc_ande_pc_dependency_net_mkt_inc_irpssc_pc_6</t>
  </si>
  <si>
    <t>cons_inc_ande_pc_dependency_dis_inc_pc_6</t>
  </si>
  <si>
    <t>cons_inc_ande_pc_dependency_cons_inc_pc_6</t>
  </si>
  <si>
    <t>cons_inc_ande_pc_dependency_cons_inc_ande_pc_6</t>
  </si>
  <si>
    <t>cons_inc_ande_pc_dependency_final_inc_pc_6</t>
  </si>
  <si>
    <t>cons_inc_ande_pc_dependency_nso_inc_6</t>
  </si>
  <si>
    <t>cons_inc_ande_pc_dependency_linpobto__6</t>
  </si>
  <si>
    <t>cons_inc_ande_pc_dependency_linpobex__6</t>
  </si>
  <si>
    <t>final_inc_pc_dependency_gross_mkt_inc_pc_6</t>
  </si>
  <si>
    <t>final_inc_pc_dependency_net_mkt_income_pc_6</t>
  </si>
  <si>
    <t>final_inc_pc_dependency_net_mkt_incirp_pc_6</t>
  </si>
  <si>
    <t>final_inc_pc_dependency_net_mkt_inc_irpssc_pc_6</t>
  </si>
  <si>
    <t>final_inc_pc_dependency_dis_inc_pc_6</t>
  </si>
  <si>
    <t>final_inc_pc_dependency_cons_inc_pc_6</t>
  </si>
  <si>
    <t>final_inc_pc_dependency_cons_inc_ande_pc_6</t>
  </si>
  <si>
    <t>final_inc_pc_dependency_final_inc_pc_6</t>
  </si>
  <si>
    <t>final_inc_pc_dependency_nso_inc_6</t>
  </si>
  <si>
    <t>final_inc_pc_dependency_linpobto__6</t>
  </si>
  <si>
    <t>final_inc_pc_dependency_linpobex__6</t>
  </si>
  <si>
    <t>nso_inc_dependency_gross_mkt_inc_pc_6</t>
  </si>
  <si>
    <t>nso_inc_dependency_net_mkt_income_pc_6</t>
  </si>
  <si>
    <t>nso_inc_dependency_net_mkt_incirp_pc_6</t>
  </si>
  <si>
    <t>nso_inc_dependency_net_mkt_inc_irpssc_pc_6</t>
  </si>
  <si>
    <t>nso_inc_dependency_dis_inc_pc_6</t>
  </si>
  <si>
    <t>nso_inc_dependency_cons_inc_pc_6</t>
  </si>
  <si>
    <t>nso_inc_dependency_cons_inc_ande_pc_6</t>
  </si>
  <si>
    <t>nso_inc_dependency_final_inc_pc_6</t>
  </si>
  <si>
    <t>nso_inc_dependency_nso_inc_6</t>
  </si>
  <si>
    <t>nso_inc_dependency_linpobto__6</t>
  </si>
  <si>
    <t>nso_inc_dependency_linpobex__6</t>
  </si>
  <si>
    <t>monto_iva_pc_pc_dependency_gross_mkt_inc_pc_6</t>
  </si>
  <si>
    <t>monto_iva_pc_pc_dependency_net_mkt_income_pc_6</t>
  </si>
  <si>
    <t>monto_iva_pc_pc_dependency_net_mkt_incirp_pc_6</t>
  </si>
  <si>
    <t>monto_iva_pc_pc_dependency_net_mkt_inc_irpssc_pc_6</t>
  </si>
  <si>
    <t>monto_iva_pc_pc_dependency_dis_inc_pc_6</t>
  </si>
  <si>
    <t>monto_iva_pc_pc_dependency_cons_inc_pc_6</t>
  </si>
  <si>
    <t>monto_iva_pc_pc_dependency_cons_inc_ande_pc_6</t>
  </si>
  <si>
    <t>monto_iva_pc_pc_dependency_final_inc_pc_6</t>
  </si>
  <si>
    <t>monto_iva_pc_pc_dependency_nso_inc_6</t>
  </si>
  <si>
    <t>monto_iva_pc_pc_dependency_linpobto__6</t>
  </si>
  <si>
    <t>monto_iva_pc_pc_dependency_linpobex__6</t>
  </si>
  <si>
    <t>monto_iscRE_pc_pc_dependency_gross_mkt_inc_pc_6</t>
  </si>
  <si>
    <t>monto_iscRE_pc_pc_dependency_net_mkt_income_pc_6</t>
  </si>
  <si>
    <t>monto_iscRE_pc_pc_dependency_net_mkt_incirp_pc_6</t>
  </si>
  <si>
    <t>monto_iscRE_pc_pc_dependency_net_mkt_inc_irpssc_pc_6</t>
  </si>
  <si>
    <t>monto_iscRE_pc_pc_dependency_dis_inc_pc_6</t>
  </si>
  <si>
    <t>monto_iscRE_pc_pc_dependency_cons_inc_pc_6</t>
  </si>
  <si>
    <t>monto_iscRE_pc_pc_dependency_cons_inc_ande_pc_6</t>
  </si>
  <si>
    <t>monto_iscRE_pc_pc_dependency_final_inc_pc_6</t>
  </si>
  <si>
    <t>monto_iscRE_pc_pc_dependency_nso_inc_6</t>
  </si>
  <si>
    <t>monto_iscRE_pc_pc_dependency_linpobto__6</t>
  </si>
  <si>
    <t>monto_iscRE_pc_pc_dependency_linpobex__6</t>
  </si>
  <si>
    <t>ssc_pc_dependency_gross_mkt_inc_pc_6</t>
  </si>
  <si>
    <t>ssc_pc_dependency_net_mkt_income_pc_6</t>
  </si>
  <si>
    <t>ssc_pc_dependency_net_mkt_incirp_pc_6</t>
  </si>
  <si>
    <t>ssc_pc_dependency_net_mkt_inc_irpssc_pc_6</t>
  </si>
  <si>
    <t>ssc_pc_dependency_dis_inc_pc_6</t>
  </si>
  <si>
    <t>ssc_pc_dependency_cons_inc_pc_6</t>
  </si>
  <si>
    <t>ssc_pc_dependency_cons_inc_ande_pc_6</t>
  </si>
  <si>
    <t>ssc_pc_dependency_final_inc_pc_6</t>
  </si>
  <si>
    <t>ssc_pc_dependency_nso_inc_6</t>
  </si>
  <si>
    <t>ssc_pc_dependency_linpobto__6</t>
  </si>
  <si>
    <t>ssc_pc_dependency_linpobex__6</t>
  </si>
  <si>
    <t>uprod_tax_pc_dependency_gross_mkt_inc_pc_6</t>
  </si>
  <si>
    <t>uprod_tax_pc_dependency_net_mkt_income_pc_6</t>
  </si>
  <si>
    <t>uprod_tax_pc_dependency_net_mkt_incirp_pc_6</t>
  </si>
  <si>
    <t>uprod_tax_pc_dependency_net_mkt_inc_irpssc_pc_6</t>
  </si>
  <si>
    <t>uprod_tax_pc_dependency_dis_inc_pc_6</t>
  </si>
  <si>
    <t>uprod_tax_pc_dependency_cons_inc_pc_6</t>
  </si>
  <si>
    <t>uprod_tax_pc_dependency_cons_inc_ande_pc_6</t>
  </si>
  <si>
    <t>uprod_tax_pc_dependency_final_inc_pc_6</t>
  </si>
  <si>
    <t>uprod_tax_pc_dependency_nso_inc_6</t>
  </si>
  <si>
    <t>uprod_tax_pc_dependency_linpobto__6</t>
  </si>
  <si>
    <t>uprod_tax_pc_dependency_linpobex__6</t>
  </si>
  <si>
    <t>tot_ire_pc_dependency_gross_mkt_inc_pc_6</t>
  </si>
  <si>
    <t>tot_ire_pc_dependency_net_mkt_income_pc_6</t>
  </si>
  <si>
    <t>tot_ire_pc_dependency_net_mkt_incirp_pc_6</t>
  </si>
  <si>
    <t>tot_ire_pc_dependency_net_mkt_inc_irpssc_pc_6</t>
  </si>
  <si>
    <t>tot_ire_pc_dependency_dis_inc_pc_6</t>
  </si>
  <si>
    <t>tot_ire_pc_dependency_cons_inc_pc_6</t>
  </si>
  <si>
    <t>tot_ire_pc_dependency_cons_inc_ande_pc_6</t>
  </si>
  <si>
    <t>tot_ire_pc_dependency_final_inc_pc_6</t>
  </si>
  <si>
    <t>tot_ire_pc_dependency_nso_inc_6</t>
  </si>
  <si>
    <t>tot_ire_pc_dependency_linpobto__6</t>
  </si>
  <si>
    <t>tot_ire_pc_dependency_linpobex__6</t>
  </si>
  <si>
    <t>dividendo_tax_pc_dependency_gross_mkt_inc_pc_6</t>
  </si>
  <si>
    <t>dividendo_tax_pc_dependency_net_mkt_income_pc_6</t>
  </si>
  <si>
    <t>dividendo_tax_pc_dependency_net_mkt_incirp_pc_6</t>
  </si>
  <si>
    <t>dividendo_tax_pc_dependency_net_mkt_inc_irpssc_pc_6</t>
  </si>
  <si>
    <t>dividendo_tax_pc_dependency_dis_inc_pc_6</t>
  </si>
  <si>
    <t>dividendo_tax_pc_dependency_cons_inc_pc_6</t>
  </si>
  <si>
    <t>dividendo_tax_pc_dependency_cons_inc_ande_pc_6</t>
  </si>
  <si>
    <t>dividendo_tax_pc_dependency_final_inc_pc_6</t>
  </si>
  <si>
    <t>dividendo_tax_pc_dependency_nso_inc_6</t>
  </si>
  <si>
    <t>dividendo_tax_pc_dependency_linpobto__6</t>
  </si>
  <si>
    <t>dividendo_tax_pc_dependency_linpobex__6</t>
  </si>
  <si>
    <t>alquiler_tax_pc_dependency_gross_mkt_inc_pc_6</t>
  </si>
  <si>
    <t>alquiler_tax_pc_dependency_net_mkt_income_pc_6</t>
  </si>
  <si>
    <t>alquiler_tax_pc_dependency_net_mkt_incirp_pc_6</t>
  </si>
  <si>
    <t>alquiler_tax_pc_dependency_net_mkt_inc_irpssc_pc_6</t>
  </si>
  <si>
    <t>alquiler_tax_pc_dependency_dis_inc_pc_6</t>
  </si>
  <si>
    <t>alquiler_tax_pc_dependency_cons_inc_pc_6</t>
  </si>
  <si>
    <t>alquiler_tax_pc_dependency_cons_inc_ande_pc_6</t>
  </si>
  <si>
    <t>alquiler_tax_pc_dependency_final_inc_pc_6</t>
  </si>
  <si>
    <t>alquiler_tax_pc_dependency_nso_inc_6</t>
  </si>
  <si>
    <t>alquiler_tax_pc_dependency_linpobto__6</t>
  </si>
  <si>
    <t>alquiler_tax_pc_dependency_linpobex__6</t>
  </si>
  <si>
    <t>tot_pit_pc_dependency_gross_mkt_inc_pc_7</t>
  </si>
  <si>
    <t>tot_pit_pc_dependency_net_mkt_income_pc_7</t>
  </si>
  <si>
    <t>tot_pit_pc_dependency_net_mkt_incirp_pc_7</t>
  </si>
  <si>
    <t>tot_pit_pc_dependency_net_mkt_inc_irpssc_pc_7</t>
  </si>
  <si>
    <t>tot_pit_pc_dependency_dis_inc_pc_7</t>
  </si>
  <si>
    <t>tot_pit_pc_dependency_cons_inc_pc_7</t>
  </si>
  <si>
    <t>tot_pit_pc_dependency_cons_inc_ande_pc_7</t>
  </si>
  <si>
    <t>tot_pit_pc_dependency_final_inc_pc_7</t>
  </si>
  <si>
    <t>tot_pit_pc_dependency_nso_inc_7</t>
  </si>
  <si>
    <t>tot_pit_pc_dependency_linpobto__7</t>
  </si>
  <si>
    <t>tot_pit_pc_dependency_linpobex__7</t>
  </si>
  <si>
    <t>tot_dit_pc_dependency_gross_mkt_inc_pc_7</t>
  </si>
  <si>
    <t>tot_dit_pc_dependency_net_mkt_income_pc_7</t>
  </si>
  <si>
    <t>tot_dit_pc_dependency_net_mkt_incirp_pc_7</t>
  </si>
  <si>
    <t>tot_dit_pc_dependency_net_mkt_inc_irpssc_pc_7</t>
  </si>
  <si>
    <t>tot_dit_pc_dependency_dis_inc_pc_7</t>
  </si>
  <si>
    <t>tot_dit_pc_dependency_cons_inc_pc_7</t>
  </si>
  <si>
    <t>tot_dit_pc_dependency_cons_inc_ande_pc_7</t>
  </si>
  <si>
    <t>tot_dit_pc_dependency_final_inc_pc_7</t>
  </si>
  <si>
    <t>tot_dit_pc_dependency_nso_inc_7</t>
  </si>
  <si>
    <t>tot_dit_pc_dependency_linpobto__7</t>
  </si>
  <si>
    <t>tot_dit_pc_dependency_linpobex__7</t>
  </si>
  <si>
    <t>tot_dit_corp_pc_dependency_gross_mkt_inc_pc_7</t>
  </si>
  <si>
    <t>tot_dit_corp_pc_dependency_net_mkt_income_pc_7</t>
  </si>
  <si>
    <t>tot_dit_corp_pc_dependency_net_mkt_incirp_pc_7</t>
  </si>
  <si>
    <t>tot_dit_corp_pc_dependency_net_mkt_inc_irpssc_pc_7</t>
  </si>
  <si>
    <t>tot_dit_corp_pc_dependency_dis_inc_pc_7</t>
  </si>
  <si>
    <t>tot_dit_corp_pc_dependency_cons_inc_pc_7</t>
  </si>
  <si>
    <t>tot_dit_corp_pc_dependency_cons_inc_ande_pc_7</t>
  </si>
  <si>
    <t>tot_dit_corp_pc_dependency_final_inc_pc_7</t>
  </si>
  <si>
    <t>tot_dit_corp_pc_dependency_nso_inc_7</t>
  </si>
  <si>
    <t>tot_dit_corp_pc_dependency_linpobto__7</t>
  </si>
  <si>
    <t>tot_dit_corp_pc_dependency_linpobex__7</t>
  </si>
  <si>
    <t>iragro_pc_dependency_gross_mkt_inc_pc_7</t>
  </si>
  <si>
    <t>iragro_pc_dependency_net_mkt_income_pc_7</t>
  </si>
  <si>
    <t>iragro_pc_dependency_net_mkt_incirp_pc_7</t>
  </si>
  <si>
    <t>iragro_pc_dependency_net_mkt_inc_irpssc_pc_7</t>
  </si>
  <si>
    <t>iragro_pc_dependency_dis_inc_pc_7</t>
  </si>
  <si>
    <t>iragro_pc_dependency_cons_inc_pc_7</t>
  </si>
  <si>
    <t>iragro_pc_dependency_cons_inc_ande_pc_7</t>
  </si>
  <si>
    <t>iragro_pc_dependency_final_inc_pc_7</t>
  </si>
  <si>
    <t>iragro_pc_dependency_nso_inc_7</t>
  </si>
  <si>
    <t>iragro_pc_dependency_linpobto__7</t>
  </si>
  <si>
    <t>iragro_pc_dependency_linpobex__7</t>
  </si>
  <si>
    <t>iracis_pc_dependency_gross_mkt_inc_pc_7</t>
  </si>
  <si>
    <t>iracis_pc_dependency_net_mkt_income_pc_7</t>
  </si>
  <si>
    <t>iracis_pc_dependency_net_mkt_incirp_pc_7</t>
  </si>
  <si>
    <t>iracis_pc_dependency_net_mkt_inc_irpssc_pc_7</t>
  </si>
  <si>
    <t>iracis_pc_dependency_dis_inc_pc_7</t>
  </si>
  <si>
    <t>iracis_pc_dependency_cons_inc_pc_7</t>
  </si>
  <si>
    <t>iracis_pc_dependency_cons_inc_ande_pc_7</t>
  </si>
  <si>
    <t>iracis_pc_dependency_final_inc_pc_7</t>
  </si>
  <si>
    <t>iracis_pc_dependency_nso_inc_7</t>
  </si>
  <si>
    <t>iracis_pc_dependency_linpobto__7</t>
  </si>
  <si>
    <t>iracis_pc_dependency_linpobex__7</t>
  </si>
  <si>
    <t>tekopora_inc_pc_dependency_gross_mkt_inc_pc_7</t>
  </si>
  <si>
    <t>tekopora_inc_pc_dependency_net_mkt_income_pc_7</t>
  </si>
  <si>
    <t>tekopora_inc_pc_dependency_net_mkt_incirp_pc_7</t>
  </si>
  <si>
    <t>tekopora_inc_pc_dependency_net_mkt_inc_irpssc_pc_7</t>
  </si>
  <si>
    <t>tekopora_inc_pc_dependency_dis_inc_pc_7</t>
  </si>
  <si>
    <t>tekopora_inc_pc_dependency_cons_inc_pc_7</t>
  </si>
  <si>
    <t>tekopora_inc_pc_dependency_cons_inc_ande_pc_7</t>
  </si>
  <si>
    <t>tekopora_inc_pc_dependency_final_inc_pc_7</t>
  </si>
  <si>
    <t>tekopora_inc_pc_dependency_nso_inc_7</t>
  </si>
  <si>
    <t>tekopora_inc_pc_dependency_linpobto__7</t>
  </si>
  <si>
    <t>tekopora_inc_pc_dependency_linpobex__7</t>
  </si>
  <si>
    <t>famassist_inc_pc_dependency_gross_mkt_inc_pc_7</t>
  </si>
  <si>
    <t>famassist_inc_pc_dependency_net_mkt_income_pc_7</t>
  </si>
  <si>
    <t>famassist_inc_pc_dependency_net_mkt_incirp_pc_7</t>
  </si>
  <si>
    <t>famassist_inc_pc_dependency_net_mkt_inc_irpssc_pc_7</t>
  </si>
  <si>
    <t>famassist_inc_pc_dependency_dis_inc_pc_7</t>
  </si>
  <si>
    <t>famassist_inc_pc_dependency_cons_inc_pc_7</t>
  </si>
  <si>
    <t>famassist_inc_pc_dependency_cons_inc_ande_pc_7</t>
  </si>
  <si>
    <t>famassist_inc_pc_dependency_final_inc_pc_7</t>
  </si>
  <si>
    <t>famassist_inc_pc_dependency_nso_inc_7</t>
  </si>
  <si>
    <t>famassist_inc_pc_dependency_linpobto__7</t>
  </si>
  <si>
    <t>famassist_inc_pc_dependency_linpobex__7</t>
  </si>
  <si>
    <t>adulto_inc_pc_dependency_gross_mkt_inc_pc_7</t>
  </si>
  <si>
    <t>adulto_inc_pc_dependency_net_mkt_income_pc_7</t>
  </si>
  <si>
    <t>adulto_inc_pc_dependency_net_mkt_incirp_pc_7</t>
  </si>
  <si>
    <t>adulto_inc_pc_dependency_net_mkt_inc_irpssc_pc_7</t>
  </si>
  <si>
    <t>adulto_inc_pc_dependency_dis_inc_pc_7</t>
  </si>
  <si>
    <t>adulto_inc_pc_dependency_cons_inc_pc_7</t>
  </si>
  <si>
    <t>adulto_inc_pc_dependency_cons_inc_ande_pc_7</t>
  </si>
  <si>
    <t>adulto_inc_pc_dependency_final_inc_pc_7</t>
  </si>
  <si>
    <t>adulto_inc_pc_dependency_nso_inc_7</t>
  </si>
  <si>
    <t>adulto_inc_pc_dependency_linpobto__7</t>
  </si>
  <si>
    <t>adulto_inc_pc_dependency_linpobex__7</t>
  </si>
  <si>
    <t>agtrans_inc_pc_dependency_gross_mkt_inc_pc_7</t>
  </si>
  <si>
    <t>agtrans_inc_pc_dependency_net_mkt_income_pc_7</t>
  </si>
  <si>
    <t>agtrans_inc_pc_dependency_net_mkt_incirp_pc_7</t>
  </si>
  <si>
    <t>agtrans_inc_pc_dependency_net_mkt_inc_irpssc_pc_7</t>
  </si>
  <si>
    <t>agtrans_inc_pc_dependency_dis_inc_pc_7</t>
  </si>
  <si>
    <t>agtrans_inc_pc_dependency_cons_inc_pc_7</t>
  </si>
  <si>
    <t>agtrans_inc_pc_dependency_cons_inc_ande_pc_7</t>
  </si>
  <si>
    <t>agtrans_inc_pc_dependency_final_inc_pc_7</t>
  </si>
  <si>
    <t>agtrans_inc_pc_dependency_nso_inc_7</t>
  </si>
  <si>
    <t>agtrans_inc_pc_dependency_linpobto__7</t>
  </si>
  <si>
    <t>agtrans_inc_pc_dependency_linpobex__7</t>
  </si>
  <si>
    <t>elec_sub_pc_dependency_gross_mkt_inc_pc_7</t>
  </si>
  <si>
    <t>elec_sub_pc_dependency_net_mkt_income_pc_7</t>
  </si>
  <si>
    <t>elec_sub_pc_dependency_net_mkt_incirp_pc_7</t>
  </si>
  <si>
    <t>elec_sub_pc_dependency_net_mkt_inc_irpssc_pc_7</t>
  </si>
  <si>
    <t>elec_sub_pc_dependency_dis_inc_pc_7</t>
  </si>
  <si>
    <t>elec_sub_pc_dependency_cons_inc_pc_7</t>
  </si>
  <si>
    <t>elec_sub_pc_dependency_cons_inc_ande_pc_7</t>
  </si>
  <si>
    <t>elec_sub_pc_dependency_final_inc_pc_7</t>
  </si>
  <si>
    <t>elec_sub_pc_dependency_nso_inc_7</t>
  </si>
  <si>
    <t>elec_sub_pc_dependency_linpobto__7</t>
  </si>
  <si>
    <t>elec_sub_pc_dependency_linpobex__7</t>
  </si>
  <si>
    <t>labor_tax_pc_dependency_gross_mkt_inc_pc_7</t>
  </si>
  <si>
    <t>labor_tax_pc_dependency_net_mkt_income_pc_7</t>
  </si>
  <si>
    <t>labor_tax_pc_dependency_net_mkt_incirp_pc_7</t>
  </si>
  <si>
    <t>labor_tax_pc_dependency_net_mkt_inc_irpssc_pc_7</t>
  </si>
  <si>
    <t>labor_tax_pc_dependency_dis_inc_pc_7</t>
  </si>
  <si>
    <t>labor_tax_pc_dependency_cons_inc_pc_7</t>
  </si>
  <si>
    <t>labor_tax_pc_dependency_cons_inc_ande_pc_7</t>
  </si>
  <si>
    <t>labor_tax_pc_dependency_final_inc_pc_7</t>
  </si>
  <si>
    <t>labor_tax_pc_dependency_nso_inc_7</t>
  </si>
  <si>
    <t>labor_tax_pc_dependency_linpobto__7</t>
  </si>
  <si>
    <t>labor_tax_pc_dependency_linpobex__7</t>
  </si>
  <si>
    <t>transporte_sub_pc_dependency_gross_mkt_inc_pc_7</t>
  </si>
  <si>
    <t>transporte_sub_pc_dependency_net_mkt_income_pc_7</t>
  </si>
  <si>
    <t>transporte_sub_pc_dependency_net_mkt_incirp_pc_7</t>
  </si>
  <si>
    <t>transporte_sub_pc_dependency_net_mkt_inc_irpssc_pc_7</t>
  </si>
  <si>
    <t>transporte_sub_pc_dependency_dis_inc_pc_7</t>
  </si>
  <si>
    <t>transporte_sub_pc_dependency_cons_inc_pc_7</t>
  </si>
  <si>
    <t>transporte_sub_pc_dependency_cons_inc_ande_pc_7</t>
  </si>
  <si>
    <t>transporte_sub_pc_dependency_final_inc_pc_7</t>
  </si>
  <si>
    <t>transporte_sub_pc_dependency_nso_inc_7</t>
  </si>
  <si>
    <t>transporte_sub_pc_dependency_linpobto__7</t>
  </si>
  <si>
    <t>transporte_sub_pc_dependency_linpobex__7</t>
  </si>
  <si>
    <t>senavitat_sub_pc_dependency_gross_mkt_inc_pc_7</t>
  </si>
  <si>
    <t>senavitat_sub_pc_dependency_net_mkt_income_pc_7</t>
  </si>
  <si>
    <t>senavitat_sub_pc_dependency_net_mkt_incirp_pc_7</t>
  </si>
  <si>
    <t>senavitat_sub_pc_dependency_net_mkt_inc_irpssc_pc_7</t>
  </si>
  <si>
    <t>senavitat_sub_pc_dependency_dis_inc_pc_7</t>
  </si>
  <si>
    <t>senavitat_sub_pc_dependency_cons_inc_pc_7</t>
  </si>
  <si>
    <t>senavitat_sub_pc_dependency_cons_inc_ande_pc_7</t>
  </si>
  <si>
    <t>senavitat_sub_pc_dependency_final_inc_pc_7</t>
  </si>
  <si>
    <t>senavitat_sub_pc_dependency_nso_inc_7</t>
  </si>
  <si>
    <t>senavitat_sub_pc_dependency_linpobto__7</t>
  </si>
  <si>
    <t>senavitat_sub_pc_dependency_linpobex__7</t>
  </si>
  <si>
    <t>becas_pc_dependency_gross_mkt_inc_pc_7</t>
  </si>
  <si>
    <t>becas_pc_dependency_net_mkt_income_pc_7</t>
  </si>
  <si>
    <t>becas_pc_dependency_net_mkt_incirp_pc_7</t>
  </si>
  <si>
    <t>becas_pc_dependency_net_mkt_inc_irpssc_pc_7</t>
  </si>
  <si>
    <t>becas_pc_dependency_dis_inc_pc_7</t>
  </si>
  <si>
    <t>becas_pc_dependency_cons_inc_pc_7</t>
  </si>
  <si>
    <t>becas_pc_dependency_cons_inc_ande_pc_7</t>
  </si>
  <si>
    <t>becas_pc_dependency_final_inc_pc_7</t>
  </si>
  <si>
    <t>becas_pc_dependency_nso_inc_7</t>
  </si>
  <si>
    <t>becas_pc_dependency_linpobto__7</t>
  </si>
  <si>
    <t>becas_pc_dependency_linpobex__7</t>
  </si>
  <si>
    <t>edupubpreesc_pc_dependency_gross_mkt_inc_pc_7</t>
  </si>
  <si>
    <t>edupubpreesc_pc_dependency_net_mkt_income_pc_7</t>
  </si>
  <si>
    <t>edupubpreesc_pc_dependency_net_mkt_incirp_pc_7</t>
  </si>
  <si>
    <t>edupubpreesc_pc_dependency_net_mkt_inc_irpssc_pc_7</t>
  </si>
  <si>
    <t>edupubpreesc_pc_dependency_dis_inc_pc_7</t>
  </si>
  <si>
    <t>edupubpreesc_pc_dependency_cons_inc_pc_7</t>
  </si>
  <si>
    <t>edupubpreesc_pc_dependency_cons_inc_ande_pc_7</t>
  </si>
  <si>
    <t>edupubpreesc_pc_dependency_final_inc_pc_7</t>
  </si>
  <si>
    <t>edupubpreesc_pc_dependency_nso_inc_7</t>
  </si>
  <si>
    <t>edupubpreesc_pc_dependency_linpobto__7</t>
  </si>
  <si>
    <t>edupubpreesc_pc_dependency_linpobex__7</t>
  </si>
  <si>
    <t>edupubprim_pc_dependency_gross_mkt_inc_pc_7</t>
  </si>
  <si>
    <t>edupubprim_pc_dependency_net_mkt_income_pc_7</t>
  </si>
  <si>
    <t>edupubprim_pc_dependency_net_mkt_incirp_pc_7</t>
  </si>
  <si>
    <t>edupubprim_pc_dependency_net_mkt_inc_irpssc_pc_7</t>
  </si>
  <si>
    <t>edupubprim_pc_dependency_dis_inc_pc_7</t>
  </si>
  <si>
    <t>edupubprim_pc_dependency_cons_inc_pc_7</t>
  </si>
  <si>
    <t>edupubprim_pc_dependency_cons_inc_ande_pc_7</t>
  </si>
  <si>
    <t>edupubprim_pc_dependency_final_inc_pc_7</t>
  </si>
  <si>
    <t>edupubprim_pc_dependency_nso_inc_7</t>
  </si>
  <si>
    <t>edupubprim_pc_dependency_linpobto__7</t>
  </si>
  <si>
    <t>edupubprim_pc_dependency_linpobex__7</t>
  </si>
  <si>
    <t>edupubsec_pc_dependency_gross_mkt_inc_pc_7</t>
  </si>
  <si>
    <t>edupubsec_pc_dependency_net_mkt_income_pc_7</t>
  </si>
  <si>
    <t>edupubsec_pc_dependency_net_mkt_incirp_pc_7</t>
  </si>
  <si>
    <t>edupubsec_pc_dependency_net_mkt_inc_irpssc_pc_7</t>
  </si>
  <si>
    <t>edupubsec_pc_dependency_dis_inc_pc_7</t>
  </si>
  <si>
    <t>edupubsec_pc_dependency_cons_inc_pc_7</t>
  </si>
  <si>
    <t>edupubsec_pc_dependency_cons_inc_ande_pc_7</t>
  </si>
  <si>
    <t>edupubsec_pc_dependency_final_inc_pc_7</t>
  </si>
  <si>
    <t>edupubsec_pc_dependency_nso_inc_7</t>
  </si>
  <si>
    <t>edupubsec_pc_dependency_linpobto__7</t>
  </si>
  <si>
    <t>edupubsec_pc_dependency_linpobex__7</t>
  </si>
  <si>
    <t>edupubuni_pc_dependency_gross_mkt_inc_pc_7</t>
  </si>
  <si>
    <t>edupubuni_pc_dependency_net_mkt_income_pc_7</t>
  </si>
  <si>
    <t>edupubuni_pc_dependency_net_mkt_incirp_pc_7</t>
  </si>
  <si>
    <t>edupubuni_pc_dependency_net_mkt_inc_irpssc_pc_7</t>
  </si>
  <si>
    <t>edupubuni_pc_dependency_dis_inc_pc_7</t>
  </si>
  <si>
    <t>edupubuni_pc_dependency_cons_inc_pc_7</t>
  </si>
  <si>
    <t>edupubuni_pc_dependency_cons_inc_ande_pc_7</t>
  </si>
  <si>
    <t>edupubuni_pc_dependency_final_inc_pc_7</t>
  </si>
  <si>
    <t>edupubuni_pc_dependency_nso_inc_7</t>
  </si>
  <si>
    <t>edupubuni_pc_dependency_linpobto__7</t>
  </si>
  <si>
    <t>edupubuni_pc_dependency_linpobex__7</t>
  </si>
  <si>
    <t>transfood_pc_dependency_gross_mkt_inc_pc_7</t>
  </si>
  <si>
    <t>transfood_pc_dependency_net_mkt_income_pc_7</t>
  </si>
  <si>
    <t>transfood_pc_dependency_net_mkt_incirp_pc_7</t>
  </si>
  <si>
    <t>transfood_pc_dependency_net_mkt_inc_irpssc_pc_7</t>
  </si>
  <si>
    <t>transfood_pc_dependency_dis_inc_pc_7</t>
  </si>
  <si>
    <t>transfood_pc_dependency_cons_inc_pc_7</t>
  </si>
  <si>
    <t>transfood_pc_dependency_cons_inc_ande_pc_7</t>
  </si>
  <si>
    <t>transfood_pc_dependency_final_inc_pc_7</t>
  </si>
  <si>
    <t>transfood_pc_dependency_nso_inc_7</t>
  </si>
  <si>
    <t>transfood_pc_dependency_linpobto__7</t>
  </si>
  <si>
    <t>transfood_pc_dependency_linpobex__7</t>
  </si>
  <si>
    <t>transutil_pc_dependency_gross_mkt_inc_pc_7</t>
  </si>
  <si>
    <t>transutil_pc_dependency_net_mkt_income_pc_7</t>
  </si>
  <si>
    <t>transutil_pc_dependency_net_mkt_incirp_pc_7</t>
  </si>
  <si>
    <t>transutil_pc_dependency_net_mkt_inc_irpssc_pc_7</t>
  </si>
  <si>
    <t>transutil_pc_dependency_dis_inc_pc_7</t>
  </si>
  <si>
    <t>transutil_pc_dependency_cons_inc_pc_7</t>
  </si>
  <si>
    <t>transutil_pc_dependency_cons_inc_ande_pc_7</t>
  </si>
  <si>
    <t>transutil_pc_dependency_final_inc_pc_7</t>
  </si>
  <si>
    <t>transutil_pc_dependency_nso_inc_7</t>
  </si>
  <si>
    <t>transutil_pc_dependency_linpobto__7</t>
  </si>
  <si>
    <t>transutil_pc_dependency_linpobex__7</t>
  </si>
  <si>
    <t>adultomayor_uni_pc_dependency_gross_mkt_inc_pc_7</t>
  </si>
  <si>
    <t>adultomayor_uni_pc_dependency_net_mkt_income_pc_7</t>
  </si>
  <si>
    <t>adultomayor_uni_pc_dependency_net_mkt_incirp_pc_7</t>
  </si>
  <si>
    <t>adultomayor_uni_pc_dependency_net_mkt_inc_irpssc_pc_7</t>
  </si>
  <si>
    <t>adultomayor_uni_pc_dependency_dis_inc_pc_7</t>
  </si>
  <si>
    <t>adultomayor_uni_pc_dependency_cons_inc_pc_7</t>
  </si>
  <si>
    <t>adultomayor_uni_pc_dependency_cons_inc_ande_pc_7</t>
  </si>
  <si>
    <t>adultomayor_uni_pc_dependency_final_inc_pc_7</t>
  </si>
  <si>
    <t>adultomayor_uni_pc_dependency_nso_inc_7</t>
  </si>
  <si>
    <t>adultomayor_uni_pc_dependency_linpobto__7</t>
  </si>
  <si>
    <t>adultomayor_uni_pc_dependency_linpobex__7</t>
  </si>
  <si>
    <t>tot_deduction_taken_pc_dependency_gross_mkt_inc_pc_7</t>
  </si>
  <si>
    <t>tot_deduction_taken_pc_dependency_net_mkt_income_pc_7</t>
  </si>
  <si>
    <t>tot_deduction_taken_pc_dependency_net_mkt_incirp_pc_7</t>
  </si>
  <si>
    <t>tot_deduction_taken_pc_dependency_net_mkt_inc_irpssc_pc_7</t>
  </si>
  <si>
    <t>tot_deduction_taken_pc_dependency_dis_inc_pc_7</t>
  </si>
  <si>
    <t>tot_deduction_taken_pc_dependency_cons_inc_pc_7</t>
  </si>
  <si>
    <t>tot_deduction_taken_pc_dependency_cons_inc_ande_pc_7</t>
  </si>
  <si>
    <t>tot_deduction_taken_pc_dependency_final_inc_pc_7</t>
  </si>
  <si>
    <t>tot_deduction_taken_pc_dependency_nso_inc_7</t>
  </si>
  <si>
    <t>tot_deduction_taken_pc_dependency_linpobto__7</t>
  </si>
  <si>
    <t>tot_deduction_taken_pc_dependency_linpobex__7</t>
  </si>
  <si>
    <t>monto_sub_andeFS_pc_pc_dependency_gross_mkt_inc_pc_7</t>
  </si>
  <si>
    <t>monto_sub_andeFS_pc_pc_dependency_net_mkt_income_pc_7</t>
  </si>
  <si>
    <t>monto_sub_andeFS_pc_pc_dependency_net_mkt_incirp_pc_7</t>
  </si>
  <si>
    <t>monto_sub_andeFS_pc_pc_dependency_net_mkt_inc_irpssc_pc_7</t>
  </si>
  <si>
    <t>monto_sub_andeFS_pc_pc_dependency_dis_inc_pc_7</t>
  </si>
  <si>
    <t>monto_sub_andeFS_pc_pc_dependency_cons_inc_pc_7</t>
  </si>
  <si>
    <t>monto_sub_andeFS_pc_pc_dependency_cons_inc_ande_pc_7</t>
  </si>
  <si>
    <t>monto_sub_andeFS_pc_pc_dependency_final_inc_pc_7</t>
  </si>
  <si>
    <t>monto_sub_andeFS_pc_pc_dependency_nso_inc_7</t>
  </si>
  <si>
    <t>monto_sub_andeFS_pc_pc_dependency_linpobto__7</t>
  </si>
  <si>
    <t>monto_sub_andeFS_pc_pc_dependency_linpobex__7</t>
  </si>
  <si>
    <t>gross_mkt_inc_pc_dependency_gross_mkt_inc_pc_7</t>
  </si>
  <si>
    <t>gross_mkt_inc_pc_dependency_net_mkt_income_pc_7</t>
  </si>
  <si>
    <t>gross_mkt_inc_pc_dependency_net_mkt_incirp_pc_7</t>
  </si>
  <si>
    <t>gross_mkt_inc_pc_dependency_net_mkt_inc_irpssc_pc_7</t>
  </si>
  <si>
    <t>gross_mkt_inc_pc_dependency_dis_inc_pc_7</t>
  </si>
  <si>
    <t>gross_mkt_inc_pc_dependency_cons_inc_pc_7</t>
  </si>
  <si>
    <t>gross_mkt_inc_pc_dependency_cons_inc_ande_pc_7</t>
  </si>
  <si>
    <t>gross_mkt_inc_pc_dependency_final_inc_pc_7</t>
  </si>
  <si>
    <t>gross_mkt_inc_pc_dependency_nso_inc_7</t>
  </si>
  <si>
    <t>gross_mkt_inc_pc_dependency_linpobto__7</t>
  </si>
  <si>
    <t>gross_mkt_inc_pc_dependency_linpobex__7</t>
  </si>
  <si>
    <t>net_mkt_income_pc_dependency_gross_mkt_inc_pc_7</t>
  </si>
  <si>
    <t>net_mkt_income_pc_dependency_net_mkt_income_pc_7</t>
  </si>
  <si>
    <t>net_mkt_income_pc_dependency_net_mkt_incirp_pc_7</t>
  </si>
  <si>
    <t>net_mkt_income_pc_dependency_net_mkt_inc_irpssc_pc_7</t>
  </si>
  <si>
    <t>net_mkt_income_pc_dependency_dis_inc_pc_7</t>
  </si>
  <si>
    <t>net_mkt_income_pc_dependency_cons_inc_pc_7</t>
  </si>
  <si>
    <t>net_mkt_income_pc_dependency_cons_inc_ande_pc_7</t>
  </si>
  <si>
    <t>net_mkt_income_pc_dependency_final_inc_pc_7</t>
  </si>
  <si>
    <t>net_mkt_income_pc_dependency_nso_inc_7</t>
  </si>
  <si>
    <t>net_mkt_income_pc_dependency_linpobto__7</t>
  </si>
  <si>
    <t>net_mkt_income_pc_dependency_linpobex__7</t>
  </si>
  <si>
    <t>net_mkt_incirp_pc_dependency_gross_mkt_inc_pc_7</t>
  </si>
  <si>
    <t>net_mkt_incirp_pc_dependency_net_mkt_income_pc_7</t>
  </si>
  <si>
    <t>net_mkt_incirp_pc_dependency_net_mkt_incirp_pc_7</t>
  </si>
  <si>
    <t>net_mkt_incirp_pc_dependency_net_mkt_inc_irpssc_pc_7</t>
  </si>
  <si>
    <t>net_mkt_incirp_pc_dependency_dis_inc_pc_7</t>
  </si>
  <si>
    <t>net_mkt_incirp_pc_dependency_cons_inc_pc_7</t>
  </si>
  <si>
    <t>net_mkt_incirp_pc_dependency_cons_inc_ande_pc_7</t>
  </si>
  <si>
    <t>net_mkt_incirp_pc_dependency_final_inc_pc_7</t>
  </si>
  <si>
    <t>net_mkt_incirp_pc_dependency_nso_inc_7</t>
  </si>
  <si>
    <t>net_mkt_incirp_pc_dependency_linpobto__7</t>
  </si>
  <si>
    <t>net_mkt_incirp_pc_dependency_linpobex__7</t>
  </si>
  <si>
    <t>net_mkt_inc_irpssc_pc_dependency_gross_mkt_inc_pc_7</t>
  </si>
  <si>
    <t>net_mkt_inc_irpssc_pc_dependency_net_mkt_income_pc_7</t>
  </si>
  <si>
    <t>net_mkt_inc_irpssc_pc_dependency_net_mkt_incirp_pc_7</t>
  </si>
  <si>
    <t>net_mkt_inc_irpssc_pc_dependency_net_mkt_inc_irpssc_pc_7</t>
  </si>
  <si>
    <t>net_mkt_inc_irpssc_pc_dependency_dis_inc_pc_7</t>
  </si>
  <si>
    <t>net_mkt_inc_irpssc_pc_dependency_cons_inc_pc_7</t>
  </si>
  <si>
    <t>net_mkt_inc_irpssc_pc_dependency_cons_inc_ande_pc_7</t>
  </si>
  <si>
    <t>net_mkt_inc_irpssc_pc_dependency_final_inc_pc_7</t>
  </si>
  <si>
    <t>net_mkt_inc_irpssc_pc_dependency_nso_inc_7</t>
  </si>
  <si>
    <t>net_mkt_inc_irpssc_pc_dependency_linpobto__7</t>
  </si>
  <si>
    <t>net_mkt_inc_irpssc_pc_dependency_linpobex__7</t>
  </si>
  <si>
    <t>dis_inc_pc_dependency_gross_mkt_inc_pc_7</t>
  </si>
  <si>
    <t>dis_inc_pc_dependency_net_mkt_income_pc_7</t>
  </si>
  <si>
    <t>dis_inc_pc_dependency_net_mkt_incirp_pc_7</t>
  </si>
  <si>
    <t>dis_inc_pc_dependency_net_mkt_inc_irpssc_pc_7</t>
  </si>
  <si>
    <t>dis_inc_pc_dependency_dis_inc_pc_7</t>
  </si>
  <si>
    <t>dis_inc_pc_dependency_cons_inc_pc_7</t>
  </si>
  <si>
    <t>dis_inc_pc_dependency_cons_inc_ande_pc_7</t>
  </si>
  <si>
    <t>dis_inc_pc_dependency_final_inc_pc_7</t>
  </si>
  <si>
    <t>dis_inc_pc_dependency_nso_inc_7</t>
  </si>
  <si>
    <t>dis_inc_pc_dependency_linpobto__7</t>
  </si>
  <si>
    <t>dis_inc_pc_dependency_linpobex__7</t>
  </si>
  <si>
    <t>cons_inc_pc_dependency_gross_mkt_inc_pc_7</t>
  </si>
  <si>
    <t>cons_inc_pc_dependency_net_mkt_income_pc_7</t>
  </si>
  <si>
    <t>cons_inc_pc_dependency_net_mkt_incirp_pc_7</t>
  </si>
  <si>
    <t>cons_inc_pc_dependency_net_mkt_inc_irpssc_pc_7</t>
  </si>
  <si>
    <t>cons_inc_pc_dependency_dis_inc_pc_7</t>
  </si>
  <si>
    <t>cons_inc_pc_dependency_cons_inc_pc_7</t>
  </si>
  <si>
    <t>cons_inc_pc_dependency_cons_inc_ande_pc_7</t>
  </si>
  <si>
    <t>cons_inc_pc_dependency_final_inc_pc_7</t>
  </si>
  <si>
    <t>cons_inc_pc_dependency_nso_inc_7</t>
  </si>
  <si>
    <t>cons_inc_pc_dependency_linpobto__7</t>
  </si>
  <si>
    <t>cons_inc_pc_dependency_linpobex__7</t>
  </si>
  <si>
    <t>cons_inc_ande_pc_dependency_gross_mkt_inc_pc_7</t>
  </si>
  <si>
    <t>cons_inc_ande_pc_dependency_net_mkt_income_pc_7</t>
  </si>
  <si>
    <t>cons_inc_ande_pc_dependency_net_mkt_incirp_pc_7</t>
  </si>
  <si>
    <t>cons_inc_ande_pc_dependency_net_mkt_inc_irpssc_pc_7</t>
  </si>
  <si>
    <t>cons_inc_ande_pc_dependency_dis_inc_pc_7</t>
  </si>
  <si>
    <t>cons_inc_ande_pc_dependency_cons_inc_pc_7</t>
  </si>
  <si>
    <t>cons_inc_ande_pc_dependency_cons_inc_ande_pc_7</t>
  </si>
  <si>
    <t>cons_inc_ande_pc_dependency_final_inc_pc_7</t>
  </si>
  <si>
    <t>cons_inc_ande_pc_dependency_nso_inc_7</t>
  </si>
  <si>
    <t>cons_inc_ande_pc_dependency_linpobto__7</t>
  </si>
  <si>
    <t>cons_inc_ande_pc_dependency_linpobex__7</t>
  </si>
  <si>
    <t>final_inc_pc_dependency_gross_mkt_inc_pc_7</t>
  </si>
  <si>
    <t>final_inc_pc_dependency_net_mkt_income_pc_7</t>
  </si>
  <si>
    <t>final_inc_pc_dependency_net_mkt_incirp_pc_7</t>
  </si>
  <si>
    <t>final_inc_pc_dependency_net_mkt_inc_irpssc_pc_7</t>
  </si>
  <si>
    <t>final_inc_pc_dependency_dis_inc_pc_7</t>
  </si>
  <si>
    <t>final_inc_pc_dependency_cons_inc_pc_7</t>
  </si>
  <si>
    <t>final_inc_pc_dependency_cons_inc_ande_pc_7</t>
  </si>
  <si>
    <t>final_inc_pc_dependency_final_inc_pc_7</t>
  </si>
  <si>
    <t>final_inc_pc_dependency_nso_inc_7</t>
  </si>
  <si>
    <t>final_inc_pc_dependency_linpobto__7</t>
  </si>
  <si>
    <t>final_inc_pc_dependency_linpobex__7</t>
  </si>
  <si>
    <t>nso_inc_dependency_gross_mkt_inc_pc_7</t>
  </si>
  <si>
    <t>nso_inc_dependency_net_mkt_income_pc_7</t>
  </si>
  <si>
    <t>nso_inc_dependency_net_mkt_incirp_pc_7</t>
  </si>
  <si>
    <t>nso_inc_dependency_net_mkt_inc_irpssc_pc_7</t>
  </si>
  <si>
    <t>nso_inc_dependency_dis_inc_pc_7</t>
  </si>
  <si>
    <t>nso_inc_dependency_cons_inc_pc_7</t>
  </si>
  <si>
    <t>nso_inc_dependency_cons_inc_ande_pc_7</t>
  </si>
  <si>
    <t>nso_inc_dependency_final_inc_pc_7</t>
  </si>
  <si>
    <t>nso_inc_dependency_nso_inc_7</t>
  </si>
  <si>
    <t>nso_inc_dependency_linpobto__7</t>
  </si>
  <si>
    <t>nso_inc_dependency_linpobex__7</t>
  </si>
  <si>
    <t>monto_iva_pc_pc_dependency_gross_mkt_inc_pc_7</t>
  </si>
  <si>
    <t>monto_iva_pc_pc_dependency_net_mkt_income_pc_7</t>
  </si>
  <si>
    <t>monto_iva_pc_pc_dependency_net_mkt_incirp_pc_7</t>
  </si>
  <si>
    <t>monto_iva_pc_pc_dependency_net_mkt_inc_irpssc_pc_7</t>
  </si>
  <si>
    <t>monto_iva_pc_pc_dependency_dis_inc_pc_7</t>
  </si>
  <si>
    <t>monto_iva_pc_pc_dependency_cons_inc_pc_7</t>
  </si>
  <si>
    <t>monto_iva_pc_pc_dependency_cons_inc_ande_pc_7</t>
  </si>
  <si>
    <t>monto_iva_pc_pc_dependency_final_inc_pc_7</t>
  </si>
  <si>
    <t>monto_iva_pc_pc_dependency_nso_inc_7</t>
  </si>
  <si>
    <t>monto_iva_pc_pc_dependency_linpobto__7</t>
  </si>
  <si>
    <t>monto_iva_pc_pc_dependency_linpobex__7</t>
  </si>
  <si>
    <t>monto_iscRE_pc_pc_dependency_gross_mkt_inc_pc_7</t>
  </si>
  <si>
    <t>monto_iscRE_pc_pc_dependency_net_mkt_income_pc_7</t>
  </si>
  <si>
    <t>monto_iscRE_pc_pc_dependency_net_mkt_incirp_pc_7</t>
  </si>
  <si>
    <t>monto_iscRE_pc_pc_dependency_net_mkt_inc_irpssc_pc_7</t>
  </si>
  <si>
    <t>monto_iscRE_pc_pc_dependency_dis_inc_pc_7</t>
  </si>
  <si>
    <t>monto_iscRE_pc_pc_dependency_cons_inc_pc_7</t>
  </si>
  <si>
    <t>monto_iscRE_pc_pc_dependency_cons_inc_ande_pc_7</t>
  </si>
  <si>
    <t>monto_iscRE_pc_pc_dependency_final_inc_pc_7</t>
  </si>
  <si>
    <t>monto_iscRE_pc_pc_dependency_nso_inc_7</t>
  </si>
  <si>
    <t>monto_iscRE_pc_pc_dependency_linpobto__7</t>
  </si>
  <si>
    <t>monto_iscRE_pc_pc_dependency_linpobex__7</t>
  </si>
  <si>
    <t>ssc_pc_dependency_gross_mkt_inc_pc_7</t>
  </si>
  <si>
    <t>ssc_pc_dependency_net_mkt_income_pc_7</t>
  </si>
  <si>
    <t>ssc_pc_dependency_net_mkt_incirp_pc_7</t>
  </si>
  <si>
    <t>ssc_pc_dependency_net_mkt_inc_irpssc_pc_7</t>
  </si>
  <si>
    <t>ssc_pc_dependency_dis_inc_pc_7</t>
  </si>
  <si>
    <t>ssc_pc_dependency_cons_inc_pc_7</t>
  </si>
  <si>
    <t>ssc_pc_dependency_cons_inc_ande_pc_7</t>
  </si>
  <si>
    <t>ssc_pc_dependency_final_inc_pc_7</t>
  </si>
  <si>
    <t>ssc_pc_dependency_nso_inc_7</t>
  </si>
  <si>
    <t>ssc_pc_dependency_linpobto__7</t>
  </si>
  <si>
    <t>ssc_pc_dependency_linpobex__7</t>
  </si>
  <si>
    <t>uprod_tax_pc_dependency_gross_mkt_inc_pc_7</t>
  </si>
  <si>
    <t>uprod_tax_pc_dependency_net_mkt_income_pc_7</t>
  </si>
  <si>
    <t>uprod_tax_pc_dependency_net_mkt_incirp_pc_7</t>
  </si>
  <si>
    <t>uprod_tax_pc_dependency_net_mkt_inc_irpssc_pc_7</t>
  </si>
  <si>
    <t>uprod_tax_pc_dependency_dis_inc_pc_7</t>
  </si>
  <si>
    <t>uprod_tax_pc_dependency_cons_inc_pc_7</t>
  </si>
  <si>
    <t>uprod_tax_pc_dependency_cons_inc_ande_pc_7</t>
  </si>
  <si>
    <t>uprod_tax_pc_dependency_final_inc_pc_7</t>
  </si>
  <si>
    <t>uprod_tax_pc_dependency_nso_inc_7</t>
  </si>
  <si>
    <t>uprod_tax_pc_dependency_linpobto__7</t>
  </si>
  <si>
    <t>uprod_tax_pc_dependency_linpobex__7</t>
  </si>
  <si>
    <t>tot_ire_pc_dependency_gross_mkt_inc_pc_7</t>
  </si>
  <si>
    <t>tot_ire_pc_dependency_net_mkt_income_pc_7</t>
  </si>
  <si>
    <t>tot_ire_pc_dependency_net_mkt_incirp_pc_7</t>
  </si>
  <si>
    <t>tot_ire_pc_dependency_net_mkt_inc_irpssc_pc_7</t>
  </si>
  <si>
    <t>tot_ire_pc_dependency_dis_inc_pc_7</t>
  </si>
  <si>
    <t>tot_ire_pc_dependency_cons_inc_pc_7</t>
  </si>
  <si>
    <t>tot_ire_pc_dependency_cons_inc_ande_pc_7</t>
  </si>
  <si>
    <t>tot_ire_pc_dependency_final_inc_pc_7</t>
  </si>
  <si>
    <t>tot_ire_pc_dependency_nso_inc_7</t>
  </si>
  <si>
    <t>tot_ire_pc_dependency_linpobto__7</t>
  </si>
  <si>
    <t>tot_ire_pc_dependency_linpobex__7</t>
  </si>
  <si>
    <t>dividendo_tax_pc_dependency_gross_mkt_inc_pc_7</t>
  </si>
  <si>
    <t>dividendo_tax_pc_dependency_net_mkt_income_pc_7</t>
  </si>
  <si>
    <t>dividendo_tax_pc_dependency_net_mkt_incirp_pc_7</t>
  </si>
  <si>
    <t>dividendo_tax_pc_dependency_net_mkt_inc_irpssc_pc_7</t>
  </si>
  <si>
    <t>dividendo_tax_pc_dependency_dis_inc_pc_7</t>
  </si>
  <si>
    <t>dividendo_tax_pc_dependency_cons_inc_pc_7</t>
  </si>
  <si>
    <t>dividendo_tax_pc_dependency_cons_inc_ande_pc_7</t>
  </si>
  <si>
    <t>dividendo_tax_pc_dependency_final_inc_pc_7</t>
  </si>
  <si>
    <t>dividendo_tax_pc_dependency_nso_inc_7</t>
  </si>
  <si>
    <t>dividendo_tax_pc_dependency_linpobto__7</t>
  </si>
  <si>
    <t>dividendo_tax_pc_dependency_linpobex__7</t>
  </si>
  <si>
    <t>alquiler_tax_pc_dependency_gross_mkt_inc_pc_7</t>
  </si>
  <si>
    <t>alquiler_tax_pc_dependency_net_mkt_income_pc_7</t>
  </si>
  <si>
    <t>alquiler_tax_pc_dependency_net_mkt_incirp_pc_7</t>
  </si>
  <si>
    <t>alquiler_tax_pc_dependency_net_mkt_inc_irpssc_pc_7</t>
  </si>
  <si>
    <t>alquiler_tax_pc_dependency_dis_inc_pc_7</t>
  </si>
  <si>
    <t>alquiler_tax_pc_dependency_cons_inc_pc_7</t>
  </si>
  <si>
    <t>alquiler_tax_pc_dependency_cons_inc_ande_pc_7</t>
  </si>
  <si>
    <t>alquiler_tax_pc_dependency_final_inc_pc_7</t>
  </si>
  <si>
    <t>alquiler_tax_pc_dependency_nso_inc_7</t>
  </si>
  <si>
    <t>alquiler_tax_pc_dependency_linpobto__7</t>
  </si>
  <si>
    <t>alquiler_tax_pc_dependency_linpobex__7</t>
  </si>
  <si>
    <t>tot_pit_pc_dependency_gross_mkt_inc_pc_8</t>
  </si>
  <si>
    <t>tot_pit_pc_dependency_net_mkt_income_pc_8</t>
  </si>
  <si>
    <t>tot_pit_pc_dependency_net_mkt_incirp_pc_8</t>
  </si>
  <si>
    <t>tot_pit_pc_dependency_net_mkt_inc_irpssc_pc_8</t>
  </si>
  <si>
    <t>tot_pit_pc_dependency_dis_inc_pc_8</t>
  </si>
  <si>
    <t>tot_pit_pc_dependency_cons_inc_pc_8</t>
  </si>
  <si>
    <t>tot_pit_pc_dependency_cons_inc_ande_pc_8</t>
  </si>
  <si>
    <t>tot_pit_pc_dependency_final_inc_pc_8</t>
  </si>
  <si>
    <t>tot_pit_pc_dependency_nso_inc_8</t>
  </si>
  <si>
    <t>tot_pit_pc_dependency_linpobto__8</t>
  </si>
  <si>
    <t>tot_pit_pc_dependency_linpobex__8</t>
  </si>
  <si>
    <t>tot_dit_pc_dependency_gross_mkt_inc_pc_8</t>
  </si>
  <si>
    <t>tot_dit_pc_dependency_net_mkt_income_pc_8</t>
  </si>
  <si>
    <t>tot_dit_pc_dependency_net_mkt_incirp_pc_8</t>
  </si>
  <si>
    <t>tot_dit_pc_dependency_net_mkt_inc_irpssc_pc_8</t>
  </si>
  <si>
    <t>tot_dit_pc_dependency_dis_inc_pc_8</t>
  </si>
  <si>
    <t>tot_dit_pc_dependency_cons_inc_pc_8</t>
  </si>
  <si>
    <t>tot_dit_pc_dependency_cons_inc_ande_pc_8</t>
  </si>
  <si>
    <t>tot_dit_pc_dependency_final_inc_pc_8</t>
  </si>
  <si>
    <t>tot_dit_pc_dependency_nso_inc_8</t>
  </si>
  <si>
    <t>tot_dit_pc_dependency_linpobto__8</t>
  </si>
  <si>
    <t>tot_dit_pc_dependency_linpobex__8</t>
  </si>
  <si>
    <t>tot_dit_corp_pc_dependency_gross_mkt_inc_pc_8</t>
  </si>
  <si>
    <t>tot_dit_corp_pc_dependency_net_mkt_income_pc_8</t>
  </si>
  <si>
    <t>tot_dit_corp_pc_dependency_net_mkt_incirp_pc_8</t>
  </si>
  <si>
    <t>tot_dit_corp_pc_dependency_net_mkt_inc_irpssc_pc_8</t>
  </si>
  <si>
    <t>tot_dit_corp_pc_dependency_dis_inc_pc_8</t>
  </si>
  <si>
    <t>tot_dit_corp_pc_dependency_cons_inc_pc_8</t>
  </si>
  <si>
    <t>tot_dit_corp_pc_dependency_cons_inc_ande_pc_8</t>
  </si>
  <si>
    <t>tot_dit_corp_pc_dependency_final_inc_pc_8</t>
  </si>
  <si>
    <t>tot_dit_corp_pc_dependency_nso_inc_8</t>
  </si>
  <si>
    <t>tot_dit_corp_pc_dependency_linpobto__8</t>
  </si>
  <si>
    <t>tot_dit_corp_pc_dependency_linpobex__8</t>
  </si>
  <si>
    <t>iragro_pc_dependency_gross_mkt_inc_pc_8</t>
  </si>
  <si>
    <t>iragro_pc_dependency_net_mkt_income_pc_8</t>
  </si>
  <si>
    <t>iragro_pc_dependency_net_mkt_incirp_pc_8</t>
  </si>
  <si>
    <t>iragro_pc_dependency_net_mkt_inc_irpssc_pc_8</t>
  </si>
  <si>
    <t>iragro_pc_dependency_dis_inc_pc_8</t>
  </si>
  <si>
    <t>iragro_pc_dependency_cons_inc_pc_8</t>
  </si>
  <si>
    <t>iragro_pc_dependency_cons_inc_ande_pc_8</t>
  </si>
  <si>
    <t>iragro_pc_dependency_final_inc_pc_8</t>
  </si>
  <si>
    <t>iragro_pc_dependency_nso_inc_8</t>
  </si>
  <si>
    <t>iragro_pc_dependency_linpobto__8</t>
  </si>
  <si>
    <t>iragro_pc_dependency_linpobex__8</t>
  </si>
  <si>
    <t>iracis_pc_dependency_gross_mkt_inc_pc_8</t>
  </si>
  <si>
    <t>iracis_pc_dependency_net_mkt_income_pc_8</t>
  </si>
  <si>
    <t>iracis_pc_dependency_net_mkt_incirp_pc_8</t>
  </si>
  <si>
    <t>iracis_pc_dependency_net_mkt_inc_irpssc_pc_8</t>
  </si>
  <si>
    <t>iracis_pc_dependency_dis_inc_pc_8</t>
  </si>
  <si>
    <t>iracis_pc_dependency_cons_inc_pc_8</t>
  </si>
  <si>
    <t>iracis_pc_dependency_cons_inc_ande_pc_8</t>
  </si>
  <si>
    <t>iracis_pc_dependency_final_inc_pc_8</t>
  </si>
  <si>
    <t>iracis_pc_dependency_nso_inc_8</t>
  </si>
  <si>
    <t>iracis_pc_dependency_linpobto__8</t>
  </si>
  <si>
    <t>iracis_pc_dependency_linpobex__8</t>
  </si>
  <si>
    <t>tekopora_inc_pc_dependency_gross_mkt_inc_pc_8</t>
  </si>
  <si>
    <t>tekopora_inc_pc_dependency_net_mkt_income_pc_8</t>
  </si>
  <si>
    <t>tekopora_inc_pc_dependency_net_mkt_incirp_pc_8</t>
  </si>
  <si>
    <t>tekopora_inc_pc_dependency_net_mkt_inc_irpssc_pc_8</t>
  </si>
  <si>
    <t>tekopora_inc_pc_dependency_dis_inc_pc_8</t>
  </si>
  <si>
    <t>tekopora_inc_pc_dependency_cons_inc_pc_8</t>
  </si>
  <si>
    <t>tekopora_inc_pc_dependency_cons_inc_ande_pc_8</t>
  </si>
  <si>
    <t>tekopora_inc_pc_dependency_final_inc_pc_8</t>
  </si>
  <si>
    <t>tekopora_inc_pc_dependency_nso_inc_8</t>
  </si>
  <si>
    <t>tekopora_inc_pc_dependency_linpobto__8</t>
  </si>
  <si>
    <t>tekopora_inc_pc_dependency_linpobex__8</t>
  </si>
  <si>
    <t>famassist_inc_pc_dependency_gross_mkt_inc_pc_8</t>
  </si>
  <si>
    <t>famassist_inc_pc_dependency_net_mkt_income_pc_8</t>
  </si>
  <si>
    <t>famassist_inc_pc_dependency_net_mkt_incirp_pc_8</t>
  </si>
  <si>
    <t>famassist_inc_pc_dependency_net_mkt_inc_irpssc_pc_8</t>
  </si>
  <si>
    <t>famassist_inc_pc_dependency_dis_inc_pc_8</t>
  </si>
  <si>
    <t>famassist_inc_pc_dependency_cons_inc_pc_8</t>
  </si>
  <si>
    <t>famassist_inc_pc_dependency_cons_inc_ande_pc_8</t>
  </si>
  <si>
    <t>famassist_inc_pc_dependency_final_inc_pc_8</t>
  </si>
  <si>
    <t>famassist_inc_pc_dependency_nso_inc_8</t>
  </si>
  <si>
    <t>famassist_inc_pc_dependency_linpobto__8</t>
  </si>
  <si>
    <t>famassist_inc_pc_dependency_linpobex__8</t>
  </si>
  <si>
    <t>adulto_inc_pc_dependency_gross_mkt_inc_pc_8</t>
  </si>
  <si>
    <t>adulto_inc_pc_dependency_net_mkt_income_pc_8</t>
  </si>
  <si>
    <t>adulto_inc_pc_dependency_net_mkt_incirp_pc_8</t>
  </si>
  <si>
    <t>adulto_inc_pc_dependency_net_mkt_inc_irpssc_pc_8</t>
  </si>
  <si>
    <t>adulto_inc_pc_dependency_dis_inc_pc_8</t>
  </si>
  <si>
    <t>adulto_inc_pc_dependency_cons_inc_pc_8</t>
  </si>
  <si>
    <t>adulto_inc_pc_dependency_cons_inc_ande_pc_8</t>
  </si>
  <si>
    <t>adulto_inc_pc_dependency_final_inc_pc_8</t>
  </si>
  <si>
    <t>adulto_inc_pc_dependency_nso_inc_8</t>
  </si>
  <si>
    <t>adulto_inc_pc_dependency_linpobto__8</t>
  </si>
  <si>
    <t>adulto_inc_pc_dependency_linpobex__8</t>
  </si>
  <si>
    <t>agtrans_inc_pc_dependency_gross_mkt_inc_pc_8</t>
  </si>
  <si>
    <t>agtrans_inc_pc_dependency_net_mkt_income_pc_8</t>
  </si>
  <si>
    <t>agtrans_inc_pc_dependency_net_mkt_incirp_pc_8</t>
  </si>
  <si>
    <t>agtrans_inc_pc_dependency_net_mkt_inc_irpssc_pc_8</t>
  </si>
  <si>
    <t>agtrans_inc_pc_dependency_dis_inc_pc_8</t>
  </si>
  <si>
    <t>agtrans_inc_pc_dependency_cons_inc_pc_8</t>
  </si>
  <si>
    <t>agtrans_inc_pc_dependency_cons_inc_ande_pc_8</t>
  </si>
  <si>
    <t>agtrans_inc_pc_dependency_final_inc_pc_8</t>
  </si>
  <si>
    <t>agtrans_inc_pc_dependency_nso_inc_8</t>
  </si>
  <si>
    <t>agtrans_inc_pc_dependency_linpobto__8</t>
  </si>
  <si>
    <t>agtrans_inc_pc_dependency_linpobex__8</t>
  </si>
  <si>
    <t>elec_sub_pc_dependency_gross_mkt_inc_pc_8</t>
  </si>
  <si>
    <t>elec_sub_pc_dependency_net_mkt_income_pc_8</t>
  </si>
  <si>
    <t>elec_sub_pc_dependency_net_mkt_incirp_pc_8</t>
  </si>
  <si>
    <t>elec_sub_pc_dependency_net_mkt_inc_irpssc_pc_8</t>
  </si>
  <si>
    <t>elec_sub_pc_dependency_dis_inc_pc_8</t>
  </si>
  <si>
    <t>elec_sub_pc_dependency_cons_inc_pc_8</t>
  </si>
  <si>
    <t>elec_sub_pc_dependency_cons_inc_ande_pc_8</t>
  </si>
  <si>
    <t>elec_sub_pc_dependency_final_inc_pc_8</t>
  </si>
  <si>
    <t>elec_sub_pc_dependency_nso_inc_8</t>
  </si>
  <si>
    <t>elec_sub_pc_dependency_linpobto__8</t>
  </si>
  <si>
    <t>elec_sub_pc_dependency_linpobex__8</t>
  </si>
  <si>
    <t>labor_tax_pc_dependency_gross_mkt_inc_pc_8</t>
  </si>
  <si>
    <t>labor_tax_pc_dependency_net_mkt_income_pc_8</t>
  </si>
  <si>
    <t>labor_tax_pc_dependency_net_mkt_incirp_pc_8</t>
  </si>
  <si>
    <t>labor_tax_pc_dependency_net_mkt_inc_irpssc_pc_8</t>
  </si>
  <si>
    <t>labor_tax_pc_dependency_dis_inc_pc_8</t>
  </si>
  <si>
    <t>labor_tax_pc_dependency_cons_inc_pc_8</t>
  </si>
  <si>
    <t>labor_tax_pc_dependency_cons_inc_ande_pc_8</t>
  </si>
  <si>
    <t>labor_tax_pc_dependency_final_inc_pc_8</t>
  </si>
  <si>
    <t>labor_tax_pc_dependency_nso_inc_8</t>
  </si>
  <si>
    <t>labor_tax_pc_dependency_linpobto__8</t>
  </si>
  <si>
    <t>labor_tax_pc_dependency_linpobex__8</t>
  </si>
  <si>
    <t>transporte_sub_pc_dependency_gross_mkt_inc_pc_8</t>
  </si>
  <si>
    <t>transporte_sub_pc_dependency_net_mkt_income_pc_8</t>
  </si>
  <si>
    <t>transporte_sub_pc_dependency_net_mkt_incirp_pc_8</t>
  </si>
  <si>
    <t>transporte_sub_pc_dependency_net_mkt_inc_irpssc_pc_8</t>
  </si>
  <si>
    <t>transporte_sub_pc_dependency_dis_inc_pc_8</t>
  </si>
  <si>
    <t>transporte_sub_pc_dependency_cons_inc_pc_8</t>
  </si>
  <si>
    <t>transporte_sub_pc_dependency_cons_inc_ande_pc_8</t>
  </si>
  <si>
    <t>transporte_sub_pc_dependency_final_inc_pc_8</t>
  </si>
  <si>
    <t>transporte_sub_pc_dependency_nso_inc_8</t>
  </si>
  <si>
    <t>transporte_sub_pc_dependency_linpobto__8</t>
  </si>
  <si>
    <t>transporte_sub_pc_dependency_linpobex__8</t>
  </si>
  <si>
    <t>senavitat_sub_pc_dependency_gross_mkt_inc_pc_8</t>
  </si>
  <si>
    <t>senavitat_sub_pc_dependency_net_mkt_income_pc_8</t>
  </si>
  <si>
    <t>senavitat_sub_pc_dependency_net_mkt_incirp_pc_8</t>
  </si>
  <si>
    <t>senavitat_sub_pc_dependency_net_mkt_inc_irpssc_pc_8</t>
  </si>
  <si>
    <t>senavitat_sub_pc_dependency_dis_inc_pc_8</t>
  </si>
  <si>
    <t>senavitat_sub_pc_dependency_cons_inc_pc_8</t>
  </si>
  <si>
    <t>senavitat_sub_pc_dependency_cons_inc_ande_pc_8</t>
  </si>
  <si>
    <t>senavitat_sub_pc_dependency_final_inc_pc_8</t>
  </si>
  <si>
    <t>senavitat_sub_pc_dependency_nso_inc_8</t>
  </si>
  <si>
    <t>senavitat_sub_pc_dependency_linpobto__8</t>
  </si>
  <si>
    <t>senavitat_sub_pc_dependency_linpobex__8</t>
  </si>
  <si>
    <t>becas_pc_dependency_gross_mkt_inc_pc_8</t>
  </si>
  <si>
    <t>becas_pc_dependency_net_mkt_income_pc_8</t>
  </si>
  <si>
    <t>becas_pc_dependency_net_mkt_incirp_pc_8</t>
  </si>
  <si>
    <t>becas_pc_dependency_net_mkt_inc_irpssc_pc_8</t>
  </si>
  <si>
    <t>becas_pc_dependency_dis_inc_pc_8</t>
  </si>
  <si>
    <t>becas_pc_dependency_cons_inc_pc_8</t>
  </si>
  <si>
    <t>becas_pc_dependency_cons_inc_ande_pc_8</t>
  </si>
  <si>
    <t>becas_pc_dependency_final_inc_pc_8</t>
  </si>
  <si>
    <t>becas_pc_dependency_nso_inc_8</t>
  </si>
  <si>
    <t>becas_pc_dependency_linpobto__8</t>
  </si>
  <si>
    <t>becas_pc_dependency_linpobex__8</t>
  </si>
  <si>
    <t>edupubpreesc_pc_dependency_gross_mkt_inc_pc_8</t>
  </si>
  <si>
    <t>edupubpreesc_pc_dependency_net_mkt_income_pc_8</t>
  </si>
  <si>
    <t>edupubpreesc_pc_dependency_net_mkt_incirp_pc_8</t>
  </si>
  <si>
    <t>edupubpreesc_pc_dependency_net_mkt_inc_irpssc_pc_8</t>
  </si>
  <si>
    <t>edupubpreesc_pc_dependency_dis_inc_pc_8</t>
  </si>
  <si>
    <t>edupubpreesc_pc_dependency_cons_inc_pc_8</t>
  </si>
  <si>
    <t>edupubpreesc_pc_dependency_cons_inc_ande_pc_8</t>
  </si>
  <si>
    <t>edupubpreesc_pc_dependency_final_inc_pc_8</t>
  </si>
  <si>
    <t>edupubpreesc_pc_dependency_nso_inc_8</t>
  </si>
  <si>
    <t>edupubpreesc_pc_dependency_linpobto__8</t>
  </si>
  <si>
    <t>edupubpreesc_pc_dependency_linpobex__8</t>
  </si>
  <si>
    <t>edupubprim_pc_dependency_gross_mkt_inc_pc_8</t>
  </si>
  <si>
    <t>edupubprim_pc_dependency_net_mkt_income_pc_8</t>
  </si>
  <si>
    <t>edupubprim_pc_dependency_net_mkt_incirp_pc_8</t>
  </si>
  <si>
    <t>edupubprim_pc_dependency_net_mkt_inc_irpssc_pc_8</t>
  </si>
  <si>
    <t>edupubprim_pc_dependency_dis_inc_pc_8</t>
  </si>
  <si>
    <t>edupubprim_pc_dependency_cons_inc_pc_8</t>
  </si>
  <si>
    <t>edupubprim_pc_dependency_cons_inc_ande_pc_8</t>
  </si>
  <si>
    <t>edupubprim_pc_dependency_final_inc_pc_8</t>
  </si>
  <si>
    <t>edupubprim_pc_dependency_nso_inc_8</t>
  </si>
  <si>
    <t>edupubprim_pc_dependency_linpobto__8</t>
  </si>
  <si>
    <t>edupubprim_pc_dependency_linpobex__8</t>
  </si>
  <si>
    <t>edupubsec_pc_dependency_gross_mkt_inc_pc_8</t>
  </si>
  <si>
    <t>edupubsec_pc_dependency_net_mkt_income_pc_8</t>
  </si>
  <si>
    <t>edupubsec_pc_dependency_net_mkt_incirp_pc_8</t>
  </si>
  <si>
    <t>edupubsec_pc_dependency_net_mkt_inc_irpssc_pc_8</t>
  </si>
  <si>
    <t>edupubsec_pc_dependency_dis_inc_pc_8</t>
  </si>
  <si>
    <t>edupubsec_pc_dependency_cons_inc_pc_8</t>
  </si>
  <si>
    <t>edupubsec_pc_dependency_cons_inc_ande_pc_8</t>
  </si>
  <si>
    <t>edupubsec_pc_dependency_final_inc_pc_8</t>
  </si>
  <si>
    <t>edupubsec_pc_dependency_nso_inc_8</t>
  </si>
  <si>
    <t>edupubsec_pc_dependency_linpobto__8</t>
  </si>
  <si>
    <t>edupubsec_pc_dependency_linpobex__8</t>
  </si>
  <si>
    <t>edupubuni_pc_dependency_gross_mkt_inc_pc_8</t>
  </si>
  <si>
    <t>edupubuni_pc_dependency_net_mkt_income_pc_8</t>
  </si>
  <si>
    <t>edupubuni_pc_dependency_net_mkt_incirp_pc_8</t>
  </si>
  <si>
    <t>edupubuni_pc_dependency_net_mkt_inc_irpssc_pc_8</t>
  </si>
  <si>
    <t>edupubuni_pc_dependency_dis_inc_pc_8</t>
  </si>
  <si>
    <t>edupubuni_pc_dependency_cons_inc_pc_8</t>
  </si>
  <si>
    <t>edupubuni_pc_dependency_cons_inc_ande_pc_8</t>
  </si>
  <si>
    <t>edupubuni_pc_dependency_final_inc_pc_8</t>
  </si>
  <si>
    <t>edupubuni_pc_dependency_nso_inc_8</t>
  </si>
  <si>
    <t>edupubuni_pc_dependency_linpobto__8</t>
  </si>
  <si>
    <t>edupubuni_pc_dependency_linpobex__8</t>
  </si>
  <si>
    <t>transfood_pc_dependency_gross_mkt_inc_pc_8</t>
  </si>
  <si>
    <t>transfood_pc_dependency_net_mkt_income_pc_8</t>
  </si>
  <si>
    <t>transfood_pc_dependency_net_mkt_incirp_pc_8</t>
  </si>
  <si>
    <t>transfood_pc_dependency_net_mkt_inc_irpssc_pc_8</t>
  </si>
  <si>
    <t>transfood_pc_dependency_dis_inc_pc_8</t>
  </si>
  <si>
    <t>transfood_pc_dependency_cons_inc_pc_8</t>
  </si>
  <si>
    <t>transfood_pc_dependency_cons_inc_ande_pc_8</t>
  </si>
  <si>
    <t>transfood_pc_dependency_final_inc_pc_8</t>
  </si>
  <si>
    <t>transfood_pc_dependency_nso_inc_8</t>
  </si>
  <si>
    <t>transfood_pc_dependency_linpobto__8</t>
  </si>
  <si>
    <t>transfood_pc_dependency_linpobex__8</t>
  </si>
  <si>
    <t>transutil_pc_dependency_gross_mkt_inc_pc_8</t>
  </si>
  <si>
    <t>transutil_pc_dependency_net_mkt_income_pc_8</t>
  </si>
  <si>
    <t>transutil_pc_dependency_net_mkt_incirp_pc_8</t>
  </si>
  <si>
    <t>transutil_pc_dependency_net_mkt_inc_irpssc_pc_8</t>
  </si>
  <si>
    <t>transutil_pc_dependency_dis_inc_pc_8</t>
  </si>
  <si>
    <t>transutil_pc_dependency_cons_inc_pc_8</t>
  </si>
  <si>
    <t>transutil_pc_dependency_cons_inc_ande_pc_8</t>
  </si>
  <si>
    <t>transutil_pc_dependency_final_inc_pc_8</t>
  </si>
  <si>
    <t>transutil_pc_dependency_nso_inc_8</t>
  </si>
  <si>
    <t>transutil_pc_dependency_linpobto__8</t>
  </si>
  <si>
    <t>transutil_pc_dependency_linpobex__8</t>
  </si>
  <si>
    <t>adultomayor_uni_pc_dependency_gross_mkt_inc_pc_8</t>
  </si>
  <si>
    <t>adultomayor_uni_pc_dependency_net_mkt_income_pc_8</t>
  </si>
  <si>
    <t>adultomayor_uni_pc_dependency_net_mkt_incirp_pc_8</t>
  </si>
  <si>
    <t>adultomayor_uni_pc_dependency_net_mkt_inc_irpssc_pc_8</t>
  </si>
  <si>
    <t>adultomayor_uni_pc_dependency_dis_inc_pc_8</t>
  </si>
  <si>
    <t>adultomayor_uni_pc_dependency_cons_inc_pc_8</t>
  </si>
  <si>
    <t>adultomayor_uni_pc_dependency_cons_inc_ande_pc_8</t>
  </si>
  <si>
    <t>adultomayor_uni_pc_dependency_final_inc_pc_8</t>
  </si>
  <si>
    <t>adultomayor_uni_pc_dependency_nso_inc_8</t>
  </si>
  <si>
    <t>adultomayor_uni_pc_dependency_linpobto__8</t>
  </si>
  <si>
    <t>adultomayor_uni_pc_dependency_linpobex__8</t>
  </si>
  <si>
    <t>tot_deduction_taken_pc_dependency_gross_mkt_inc_pc_8</t>
  </si>
  <si>
    <t>tot_deduction_taken_pc_dependency_net_mkt_income_pc_8</t>
  </si>
  <si>
    <t>tot_deduction_taken_pc_dependency_net_mkt_incirp_pc_8</t>
  </si>
  <si>
    <t>tot_deduction_taken_pc_dependency_net_mkt_inc_irpssc_pc_8</t>
  </si>
  <si>
    <t>tot_deduction_taken_pc_dependency_dis_inc_pc_8</t>
  </si>
  <si>
    <t>tot_deduction_taken_pc_dependency_cons_inc_pc_8</t>
  </si>
  <si>
    <t>tot_deduction_taken_pc_dependency_cons_inc_ande_pc_8</t>
  </si>
  <si>
    <t>tot_deduction_taken_pc_dependency_final_inc_pc_8</t>
  </si>
  <si>
    <t>tot_deduction_taken_pc_dependency_nso_inc_8</t>
  </si>
  <si>
    <t>tot_deduction_taken_pc_dependency_linpobto__8</t>
  </si>
  <si>
    <t>tot_deduction_taken_pc_dependency_linpobex__8</t>
  </si>
  <si>
    <t>monto_sub_andeFS_pc_pc_dependency_gross_mkt_inc_pc_8</t>
  </si>
  <si>
    <t>monto_sub_andeFS_pc_pc_dependency_net_mkt_income_pc_8</t>
  </si>
  <si>
    <t>monto_sub_andeFS_pc_pc_dependency_net_mkt_incirp_pc_8</t>
  </si>
  <si>
    <t>monto_sub_andeFS_pc_pc_dependency_net_mkt_inc_irpssc_pc_8</t>
  </si>
  <si>
    <t>monto_sub_andeFS_pc_pc_dependency_dis_inc_pc_8</t>
  </si>
  <si>
    <t>monto_sub_andeFS_pc_pc_dependency_cons_inc_pc_8</t>
  </si>
  <si>
    <t>monto_sub_andeFS_pc_pc_dependency_cons_inc_ande_pc_8</t>
  </si>
  <si>
    <t>monto_sub_andeFS_pc_pc_dependency_final_inc_pc_8</t>
  </si>
  <si>
    <t>monto_sub_andeFS_pc_pc_dependency_nso_inc_8</t>
  </si>
  <si>
    <t>monto_sub_andeFS_pc_pc_dependency_linpobto__8</t>
  </si>
  <si>
    <t>monto_sub_andeFS_pc_pc_dependency_linpobex__8</t>
  </si>
  <si>
    <t>gross_mkt_inc_pc_dependency_gross_mkt_inc_pc_8</t>
  </si>
  <si>
    <t>gross_mkt_inc_pc_dependency_net_mkt_income_pc_8</t>
  </si>
  <si>
    <t>gross_mkt_inc_pc_dependency_net_mkt_incirp_pc_8</t>
  </si>
  <si>
    <t>gross_mkt_inc_pc_dependency_net_mkt_inc_irpssc_pc_8</t>
  </si>
  <si>
    <t>gross_mkt_inc_pc_dependency_dis_inc_pc_8</t>
  </si>
  <si>
    <t>gross_mkt_inc_pc_dependency_cons_inc_pc_8</t>
  </si>
  <si>
    <t>gross_mkt_inc_pc_dependency_cons_inc_ande_pc_8</t>
  </si>
  <si>
    <t>gross_mkt_inc_pc_dependency_final_inc_pc_8</t>
  </si>
  <si>
    <t>gross_mkt_inc_pc_dependency_nso_inc_8</t>
  </si>
  <si>
    <t>gross_mkt_inc_pc_dependency_linpobto__8</t>
  </si>
  <si>
    <t>gross_mkt_inc_pc_dependency_linpobex__8</t>
  </si>
  <si>
    <t>net_mkt_income_pc_dependency_gross_mkt_inc_pc_8</t>
  </si>
  <si>
    <t>net_mkt_income_pc_dependency_net_mkt_income_pc_8</t>
  </si>
  <si>
    <t>net_mkt_income_pc_dependency_net_mkt_incirp_pc_8</t>
  </si>
  <si>
    <t>net_mkt_income_pc_dependency_net_mkt_inc_irpssc_pc_8</t>
  </si>
  <si>
    <t>net_mkt_income_pc_dependency_dis_inc_pc_8</t>
  </si>
  <si>
    <t>net_mkt_income_pc_dependency_cons_inc_pc_8</t>
  </si>
  <si>
    <t>net_mkt_income_pc_dependency_cons_inc_ande_pc_8</t>
  </si>
  <si>
    <t>net_mkt_income_pc_dependency_final_inc_pc_8</t>
  </si>
  <si>
    <t>net_mkt_income_pc_dependency_nso_inc_8</t>
  </si>
  <si>
    <t>net_mkt_income_pc_dependency_linpobto__8</t>
  </si>
  <si>
    <t>net_mkt_income_pc_dependency_linpobex__8</t>
  </si>
  <si>
    <t>net_mkt_incirp_pc_dependency_gross_mkt_inc_pc_8</t>
  </si>
  <si>
    <t>net_mkt_incirp_pc_dependency_net_mkt_income_pc_8</t>
  </si>
  <si>
    <t>net_mkt_incirp_pc_dependency_net_mkt_incirp_pc_8</t>
  </si>
  <si>
    <t>net_mkt_incirp_pc_dependency_net_mkt_inc_irpssc_pc_8</t>
  </si>
  <si>
    <t>net_mkt_incirp_pc_dependency_dis_inc_pc_8</t>
  </si>
  <si>
    <t>net_mkt_incirp_pc_dependency_cons_inc_pc_8</t>
  </si>
  <si>
    <t>net_mkt_incirp_pc_dependency_cons_inc_ande_pc_8</t>
  </si>
  <si>
    <t>net_mkt_incirp_pc_dependency_final_inc_pc_8</t>
  </si>
  <si>
    <t>net_mkt_incirp_pc_dependency_nso_inc_8</t>
  </si>
  <si>
    <t>net_mkt_incirp_pc_dependency_linpobto__8</t>
  </si>
  <si>
    <t>net_mkt_incirp_pc_dependency_linpobex__8</t>
  </si>
  <si>
    <t>net_mkt_inc_irpssc_pc_dependency_gross_mkt_inc_pc_8</t>
  </si>
  <si>
    <t>net_mkt_inc_irpssc_pc_dependency_net_mkt_income_pc_8</t>
  </si>
  <si>
    <t>net_mkt_inc_irpssc_pc_dependency_net_mkt_incirp_pc_8</t>
  </si>
  <si>
    <t>net_mkt_inc_irpssc_pc_dependency_net_mkt_inc_irpssc_pc_8</t>
  </si>
  <si>
    <t>net_mkt_inc_irpssc_pc_dependency_dis_inc_pc_8</t>
  </si>
  <si>
    <t>net_mkt_inc_irpssc_pc_dependency_cons_inc_pc_8</t>
  </si>
  <si>
    <t>net_mkt_inc_irpssc_pc_dependency_cons_inc_ande_pc_8</t>
  </si>
  <si>
    <t>net_mkt_inc_irpssc_pc_dependency_final_inc_pc_8</t>
  </si>
  <si>
    <t>net_mkt_inc_irpssc_pc_dependency_nso_inc_8</t>
  </si>
  <si>
    <t>net_mkt_inc_irpssc_pc_dependency_linpobto__8</t>
  </si>
  <si>
    <t>net_mkt_inc_irpssc_pc_dependency_linpobex__8</t>
  </si>
  <si>
    <t>dis_inc_pc_dependency_gross_mkt_inc_pc_8</t>
  </si>
  <si>
    <t>dis_inc_pc_dependency_net_mkt_income_pc_8</t>
  </si>
  <si>
    <t>dis_inc_pc_dependency_net_mkt_incirp_pc_8</t>
  </si>
  <si>
    <t>dis_inc_pc_dependency_net_mkt_inc_irpssc_pc_8</t>
  </si>
  <si>
    <t>dis_inc_pc_dependency_dis_inc_pc_8</t>
  </si>
  <si>
    <t>dis_inc_pc_dependency_cons_inc_pc_8</t>
  </si>
  <si>
    <t>dis_inc_pc_dependency_cons_inc_ande_pc_8</t>
  </si>
  <si>
    <t>dis_inc_pc_dependency_final_inc_pc_8</t>
  </si>
  <si>
    <t>dis_inc_pc_dependency_nso_inc_8</t>
  </si>
  <si>
    <t>dis_inc_pc_dependency_linpobto__8</t>
  </si>
  <si>
    <t>dis_inc_pc_dependency_linpobex__8</t>
  </si>
  <si>
    <t>cons_inc_pc_dependency_gross_mkt_inc_pc_8</t>
  </si>
  <si>
    <t>cons_inc_pc_dependency_net_mkt_income_pc_8</t>
  </si>
  <si>
    <t>cons_inc_pc_dependency_net_mkt_incirp_pc_8</t>
  </si>
  <si>
    <t>cons_inc_pc_dependency_net_mkt_inc_irpssc_pc_8</t>
  </si>
  <si>
    <t>cons_inc_pc_dependency_dis_inc_pc_8</t>
  </si>
  <si>
    <t>cons_inc_pc_dependency_cons_inc_pc_8</t>
  </si>
  <si>
    <t>cons_inc_pc_dependency_cons_inc_ande_pc_8</t>
  </si>
  <si>
    <t>cons_inc_pc_dependency_final_inc_pc_8</t>
  </si>
  <si>
    <t>cons_inc_pc_dependency_nso_inc_8</t>
  </si>
  <si>
    <t>cons_inc_pc_dependency_linpobto__8</t>
  </si>
  <si>
    <t>cons_inc_pc_dependency_linpobex__8</t>
  </si>
  <si>
    <t>cons_inc_ande_pc_dependency_gross_mkt_inc_pc_8</t>
  </si>
  <si>
    <t>cons_inc_ande_pc_dependency_net_mkt_income_pc_8</t>
  </si>
  <si>
    <t>cons_inc_ande_pc_dependency_net_mkt_incirp_pc_8</t>
  </si>
  <si>
    <t>cons_inc_ande_pc_dependency_net_mkt_inc_irpssc_pc_8</t>
  </si>
  <si>
    <t>cons_inc_ande_pc_dependency_dis_inc_pc_8</t>
  </si>
  <si>
    <t>cons_inc_ande_pc_dependency_cons_inc_pc_8</t>
  </si>
  <si>
    <t>cons_inc_ande_pc_dependency_cons_inc_ande_pc_8</t>
  </si>
  <si>
    <t>cons_inc_ande_pc_dependency_final_inc_pc_8</t>
  </si>
  <si>
    <t>cons_inc_ande_pc_dependency_nso_inc_8</t>
  </si>
  <si>
    <t>cons_inc_ande_pc_dependency_linpobto__8</t>
  </si>
  <si>
    <t>cons_inc_ande_pc_dependency_linpobex__8</t>
  </si>
  <si>
    <t>final_inc_pc_dependency_gross_mkt_inc_pc_8</t>
  </si>
  <si>
    <t>final_inc_pc_dependency_net_mkt_income_pc_8</t>
  </si>
  <si>
    <t>final_inc_pc_dependency_net_mkt_incirp_pc_8</t>
  </si>
  <si>
    <t>final_inc_pc_dependency_net_mkt_inc_irpssc_pc_8</t>
  </si>
  <si>
    <t>final_inc_pc_dependency_dis_inc_pc_8</t>
  </si>
  <si>
    <t>final_inc_pc_dependency_cons_inc_pc_8</t>
  </si>
  <si>
    <t>final_inc_pc_dependency_cons_inc_ande_pc_8</t>
  </si>
  <si>
    <t>final_inc_pc_dependency_final_inc_pc_8</t>
  </si>
  <si>
    <t>final_inc_pc_dependency_nso_inc_8</t>
  </si>
  <si>
    <t>final_inc_pc_dependency_linpobto__8</t>
  </si>
  <si>
    <t>final_inc_pc_dependency_linpobex__8</t>
  </si>
  <si>
    <t>nso_inc_dependency_gross_mkt_inc_pc_8</t>
  </si>
  <si>
    <t>nso_inc_dependency_net_mkt_income_pc_8</t>
  </si>
  <si>
    <t>nso_inc_dependency_net_mkt_incirp_pc_8</t>
  </si>
  <si>
    <t>nso_inc_dependency_net_mkt_inc_irpssc_pc_8</t>
  </si>
  <si>
    <t>nso_inc_dependency_dis_inc_pc_8</t>
  </si>
  <si>
    <t>nso_inc_dependency_cons_inc_pc_8</t>
  </si>
  <si>
    <t>nso_inc_dependency_cons_inc_ande_pc_8</t>
  </si>
  <si>
    <t>nso_inc_dependency_final_inc_pc_8</t>
  </si>
  <si>
    <t>nso_inc_dependency_nso_inc_8</t>
  </si>
  <si>
    <t>nso_inc_dependency_linpobto__8</t>
  </si>
  <si>
    <t>nso_inc_dependency_linpobex__8</t>
  </si>
  <si>
    <t>monto_iva_pc_pc_dependency_gross_mkt_inc_pc_8</t>
  </si>
  <si>
    <t>monto_iva_pc_pc_dependency_net_mkt_income_pc_8</t>
  </si>
  <si>
    <t>monto_iva_pc_pc_dependency_net_mkt_incirp_pc_8</t>
  </si>
  <si>
    <t>monto_iva_pc_pc_dependency_net_mkt_inc_irpssc_pc_8</t>
  </si>
  <si>
    <t>monto_iva_pc_pc_dependency_dis_inc_pc_8</t>
  </si>
  <si>
    <t>monto_iva_pc_pc_dependency_cons_inc_pc_8</t>
  </si>
  <si>
    <t>monto_iva_pc_pc_dependency_cons_inc_ande_pc_8</t>
  </si>
  <si>
    <t>monto_iva_pc_pc_dependency_final_inc_pc_8</t>
  </si>
  <si>
    <t>monto_iva_pc_pc_dependency_nso_inc_8</t>
  </si>
  <si>
    <t>monto_iva_pc_pc_dependency_linpobto__8</t>
  </si>
  <si>
    <t>monto_iva_pc_pc_dependency_linpobex__8</t>
  </si>
  <si>
    <t>monto_iscRE_pc_pc_dependency_gross_mkt_inc_pc_8</t>
  </si>
  <si>
    <t>monto_iscRE_pc_pc_dependency_net_mkt_income_pc_8</t>
  </si>
  <si>
    <t>monto_iscRE_pc_pc_dependency_net_mkt_incirp_pc_8</t>
  </si>
  <si>
    <t>monto_iscRE_pc_pc_dependency_net_mkt_inc_irpssc_pc_8</t>
  </si>
  <si>
    <t>monto_iscRE_pc_pc_dependency_dis_inc_pc_8</t>
  </si>
  <si>
    <t>monto_iscRE_pc_pc_dependency_cons_inc_pc_8</t>
  </si>
  <si>
    <t>monto_iscRE_pc_pc_dependency_cons_inc_ande_pc_8</t>
  </si>
  <si>
    <t>monto_iscRE_pc_pc_dependency_final_inc_pc_8</t>
  </si>
  <si>
    <t>monto_iscRE_pc_pc_dependency_nso_inc_8</t>
  </si>
  <si>
    <t>monto_iscRE_pc_pc_dependency_linpobto__8</t>
  </si>
  <si>
    <t>monto_iscRE_pc_pc_dependency_linpobex__8</t>
  </si>
  <si>
    <t>ssc_pc_dependency_gross_mkt_inc_pc_8</t>
  </si>
  <si>
    <t>ssc_pc_dependency_net_mkt_income_pc_8</t>
  </si>
  <si>
    <t>ssc_pc_dependency_net_mkt_incirp_pc_8</t>
  </si>
  <si>
    <t>ssc_pc_dependency_net_mkt_inc_irpssc_pc_8</t>
  </si>
  <si>
    <t>ssc_pc_dependency_dis_inc_pc_8</t>
  </si>
  <si>
    <t>ssc_pc_dependency_cons_inc_pc_8</t>
  </si>
  <si>
    <t>ssc_pc_dependency_cons_inc_ande_pc_8</t>
  </si>
  <si>
    <t>ssc_pc_dependency_final_inc_pc_8</t>
  </si>
  <si>
    <t>ssc_pc_dependency_nso_inc_8</t>
  </si>
  <si>
    <t>ssc_pc_dependency_linpobto__8</t>
  </si>
  <si>
    <t>ssc_pc_dependency_linpobex__8</t>
  </si>
  <si>
    <t>uprod_tax_pc_dependency_gross_mkt_inc_pc_8</t>
  </si>
  <si>
    <t>uprod_tax_pc_dependency_net_mkt_income_pc_8</t>
  </si>
  <si>
    <t>uprod_tax_pc_dependency_net_mkt_incirp_pc_8</t>
  </si>
  <si>
    <t>uprod_tax_pc_dependency_net_mkt_inc_irpssc_pc_8</t>
  </si>
  <si>
    <t>uprod_tax_pc_dependency_dis_inc_pc_8</t>
  </si>
  <si>
    <t>uprod_tax_pc_dependency_cons_inc_pc_8</t>
  </si>
  <si>
    <t>uprod_tax_pc_dependency_cons_inc_ande_pc_8</t>
  </si>
  <si>
    <t>uprod_tax_pc_dependency_final_inc_pc_8</t>
  </si>
  <si>
    <t>uprod_tax_pc_dependency_nso_inc_8</t>
  </si>
  <si>
    <t>uprod_tax_pc_dependency_linpobto__8</t>
  </si>
  <si>
    <t>uprod_tax_pc_dependency_linpobex__8</t>
  </si>
  <si>
    <t>tot_ire_pc_dependency_gross_mkt_inc_pc_8</t>
  </si>
  <si>
    <t>tot_ire_pc_dependency_net_mkt_income_pc_8</t>
  </si>
  <si>
    <t>tot_ire_pc_dependency_net_mkt_incirp_pc_8</t>
  </si>
  <si>
    <t>tot_ire_pc_dependency_net_mkt_inc_irpssc_pc_8</t>
  </si>
  <si>
    <t>tot_ire_pc_dependency_dis_inc_pc_8</t>
  </si>
  <si>
    <t>tot_ire_pc_dependency_cons_inc_pc_8</t>
  </si>
  <si>
    <t>tot_ire_pc_dependency_cons_inc_ande_pc_8</t>
  </si>
  <si>
    <t>tot_ire_pc_dependency_final_inc_pc_8</t>
  </si>
  <si>
    <t>tot_ire_pc_dependency_nso_inc_8</t>
  </si>
  <si>
    <t>tot_ire_pc_dependency_linpobto__8</t>
  </si>
  <si>
    <t>tot_ire_pc_dependency_linpobex__8</t>
  </si>
  <si>
    <t>dividendo_tax_pc_dependency_gross_mkt_inc_pc_8</t>
  </si>
  <si>
    <t>dividendo_tax_pc_dependency_net_mkt_income_pc_8</t>
  </si>
  <si>
    <t>dividendo_tax_pc_dependency_net_mkt_incirp_pc_8</t>
  </si>
  <si>
    <t>dividendo_tax_pc_dependency_net_mkt_inc_irpssc_pc_8</t>
  </si>
  <si>
    <t>dividendo_tax_pc_dependency_dis_inc_pc_8</t>
  </si>
  <si>
    <t>dividendo_tax_pc_dependency_cons_inc_pc_8</t>
  </si>
  <si>
    <t>dividendo_tax_pc_dependency_cons_inc_ande_pc_8</t>
  </si>
  <si>
    <t>dividendo_tax_pc_dependency_final_inc_pc_8</t>
  </si>
  <si>
    <t>dividendo_tax_pc_dependency_nso_inc_8</t>
  </si>
  <si>
    <t>dividendo_tax_pc_dependency_linpobto__8</t>
  </si>
  <si>
    <t>dividendo_tax_pc_dependency_linpobex__8</t>
  </si>
  <si>
    <t>alquiler_tax_pc_dependency_gross_mkt_inc_pc_8</t>
  </si>
  <si>
    <t>alquiler_tax_pc_dependency_net_mkt_income_pc_8</t>
  </si>
  <si>
    <t>alquiler_tax_pc_dependency_net_mkt_incirp_pc_8</t>
  </si>
  <si>
    <t>alquiler_tax_pc_dependency_net_mkt_inc_irpssc_pc_8</t>
  </si>
  <si>
    <t>alquiler_tax_pc_dependency_dis_inc_pc_8</t>
  </si>
  <si>
    <t>alquiler_tax_pc_dependency_cons_inc_pc_8</t>
  </si>
  <si>
    <t>alquiler_tax_pc_dependency_cons_inc_ande_pc_8</t>
  </si>
  <si>
    <t>alquiler_tax_pc_dependency_final_inc_pc_8</t>
  </si>
  <si>
    <t>alquiler_tax_pc_dependency_nso_inc_8</t>
  </si>
  <si>
    <t>alquiler_tax_pc_dependency_linpobto__8</t>
  </si>
  <si>
    <t>alquiler_tax_pc_dependency_linpobex__8</t>
  </si>
  <si>
    <t>tot_pit_pc_dependency_gross_mkt_inc_pc_9</t>
  </si>
  <si>
    <t>tot_pit_pc_dependency_net_mkt_income_pc_9</t>
  </si>
  <si>
    <t>tot_pit_pc_dependency_net_mkt_incirp_pc_9</t>
  </si>
  <si>
    <t>tot_pit_pc_dependency_net_mkt_inc_irpssc_pc_9</t>
  </si>
  <si>
    <t>tot_pit_pc_dependency_dis_inc_pc_9</t>
  </si>
  <si>
    <t>tot_pit_pc_dependency_cons_inc_pc_9</t>
  </si>
  <si>
    <t>tot_pit_pc_dependency_cons_inc_ande_pc_9</t>
  </si>
  <si>
    <t>tot_pit_pc_dependency_final_inc_pc_9</t>
  </si>
  <si>
    <t>tot_pit_pc_dependency_nso_inc_9</t>
  </si>
  <si>
    <t>tot_pit_pc_dependency_linpobto__9</t>
  </si>
  <si>
    <t>tot_pit_pc_dependency_linpobex__9</t>
  </si>
  <si>
    <t>tot_dit_pc_dependency_gross_mkt_inc_pc_9</t>
  </si>
  <si>
    <t>tot_dit_pc_dependency_net_mkt_income_pc_9</t>
  </si>
  <si>
    <t>tot_dit_pc_dependency_net_mkt_incirp_pc_9</t>
  </si>
  <si>
    <t>tot_dit_pc_dependency_net_mkt_inc_irpssc_pc_9</t>
  </si>
  <si>
    <t>tot_dit_pc_dependency_dis_inc_pc_9</t>
  </si>
  <si>
    <t>tot_dit_pc_dependency_cons_inc_pc_9</t>
  </si>
  <si>
    <t>tot_dit_pc_dependency_cons_inc_ande_pc_9</t>
  </si>
  <si>
    <t>tot_dit_pc_dependency_final_inc_pc_9</t>
  </si>
  <si>
    <t>tot_dit_pc_dependency_nso_inc_9</t>
  </si>
  <si>
    <t>tot_dit_pc_dependency_linpobto__9</t>
  </si>
  <si>
    <t>tot_dit_pc_dependency_linpobex__9</t>
  </si>
  <si>
    <t>tot_dit_corp_pc_dependency_gross_mkt_inc_pc_9</t>
  </si>
  <si>
    <t>tot_dit_corp_pc_dependency_net_mkt_income_pc_9</t>
  </si>
  <si>
    <t>tot_dit_corp_pc_dependency_net_mkt_incirp_pc_9</t>
  </si>
  <si>
    <t>tot_dit_corp_pc_dependency_net_mkt_inc_irpssc_pc_9</t>
  </si>
  <si>
    <t>tot_dit_corp_pc_dependency_dis_inc_pc_9</t>
  </si>
  <si>
    <t>tot_dit_corp_pc_dependency_cons_inc_pc_9</t>
  </si>
  <si>
    <t>tot_dit_corp_pc_dependency_cons_inc_ande_pc_9</t>
  </si>
  <si>
    <t>tot_dit_corp_pc_dependency_final_inc_pc_9</t>
  </si>
  <si>
    <t>tot_dit_corp_pc_dependency_nso_inc_9</t>
  </si>
  <si>
    <t>tot_dit_corp_pc_dependency_linpobto__9</t>
  </si>
  <si>
    <t>tot_dit_corp_pc_dependency_linpobex__9</t>
  </si>
  <si>
    <t>iragro_pc_dependency_gross_mkt_inc_pc_9</t>
  </si>
  <si>
    <t>iragro_pc_dependency_net_mkt_income_pc_9</t>
  </si>
  <si>
    <t>iragro_pc_dependency_net_mkt_incirp_pc_9</t>
  </si>
  <si>
    <t>iragro_pc_dependency_net_mkt_inc_irpssc_pc_9</t>
  </si>
  <si>
    <t>iragro_pc_dependency_dis_inc_pc_9</t>
  </si>
  <si>
    <t>iragro_pc_dependency_cons_inc_pc_9</t>
  </si>
  <si>
    <t>iragro_pc_dependency_cons_inc_ande_pc_9</t>
  </si>
  <si>
    <t>iragro_pc_dependency_final_inc_pc_9</t>
  </si>
  <si>
    <t>iragro_pc_dependency_nso_inc_9</t>
  </si>
  <si>
    <t>iragro_pc_dependency_linpobto__9</t>
  </si>
  <si>
    <t>iragro_pc_dependency_linpobex__9</t>
  </si>
  <si>
    <t>iracis_pc_dependency_gross_mkt_inc_pc_9</t>
  </si>
  <si>
    <t>iracis_pc_dependency_net_mkt_income_pc_9</t>
  </si>
  <si>
    <t>iracis_pc_dependency_net_mkt_incirp_pc_9</t>
  </si>
  <si>
    <t>iracis_pc_dependency_net_mkt_inc_irpssc_pc_9</t>
  </si>
  <si>
    <t>iracis_pc_dependency_dis_inc_pc_9</t>
  </si>
  <si>
    <t>iracis_pc_dependency_cons_inc_pc_9</t>
  </si>
  <si>
    <t>iracis_pc_dependency_cons_inc_ande_pc_9</t>
  </si>
  <si>
    <t>iracis_pc_dependency_final_inc_pc_9</t>
  </si>
  <si>
    <t>iracis_pc_dependency_nso_inc_9</t>
  </si>
  <si>
    <t>iracis_pc_dependency_linpobto__9</t>
  </si>
  <si>
    <t>iracis_pc_dependency_linpobex__9</t>
  </si>
  <si>
    <t>tekopora_inc_pc_dependency_gross_mkt_inc_pc_9</t>
  </si>
  <si>
    <t>tekopora_inc_pc_dependency_net_mkt_income_pc_9</t>
  </si>
  <si>
    <t>tekopora_inc_pc_dependency_net_mkt_incirp_pc_9</t>
  </si>
  <si>
    <t>tekopora_inc_pc_dependency_net_mkt_inc_irpssc_pc_9</t>
  </si>
  <si>
    <t>tekopora_inc_pc_dependency_dis_inc_pc_9</t>
  </si>
  <si>
    <t>tekopora_inc_pc_dependency_cons_inc_pc_9</t>
  </si>
  <si>
    <t>tekopora_inc_pc_dependency_cons_inc_ande_pc_9</t>
  </si>
  <si>
    <t>tekopora_inc_pc_dependency_final_inc_pc_9</t>
  </si>
  <si>
    <t>tekopora_inc_pc_dependency_nso_inc_9</t>
  </si>
  <si>
    <t>tekopora_inc_pc_dependency_linpobto__9</t>
  </si>
  <si>
    <t>tekopora_inc_pc_dependency_linpobex__9</t>
  </si>
  <si>
    <t>famassist_inc_pc_dependency_gross_mkt_inc_pc_9</t>
  </si>
  <si>
    <t>famassist_inc_pc_dependency_net_mkt_income_pc_9</t>
  </si>
  <si>
    <t>famassist_inc_pc_dependency_net_mkt_incirp_pc_9</t>
  </si>
  <si>
    <t>famassist_inc_pc_dependency_net_mkt_inc_irpssc_pc_9</t>
  </si>
  <si>
    <t>famassist_inc_pc_dependency_dis_inc_pc_9</t>
  </si>
  <si>
    <t>famassist_inc_pc_dependency_cons_inc_pc_9</t>
  </si>
  <si>
    <t>famassist_inc_pc_dependency_cons_inc_ande_pc_9</t>
  </si>
  <si>
    <t>famassist_inc_pc_dependency_final_inc_pc_9</t>
  </si>
  <si>
    <t>famassist_inc_pc_dependency_nso_inc_9</t>
  </si>
  <si>
    <t>famassist_inc_pc_dependency_linpobto__9</t>
  </si>
  <si>
    <t>famassist_inc_pc_dependency_linpobex__9</t>
  </si>
  <si>
    <t>adulto_inc_pc_dependency_gross_mkt_inc_pc_9</t>
  </si>
  <si>
    <t>adulto_inc_pc_dependency_net_mkt_income_pc_9</t>
  </si>
  <si>
    <t>adulto_inc_pc_dependency_net_mkt_incirp_pc_9</t>
  </si>
  <si>
    <t>adulto_inc_pc_dependency_net_mkt_inc_irpssc_pc_9</t>
  </si>
  <si>
    <t>adulto_inc_pc_dependency_dis_inc_pc_9</t>
  </si>
  <si>
    <t>adulto_inc_pc_dependency_cons_inc_pc_9</t>
  </si>
  <si>
    <t>adulto_inc_pc_dependency_cons_inc_ande_pc_9</t>
  </si>
  <si>
    <t>adulto_inc_pc_dependency_final_inc_pc_9</t>
  </si>
  <si>
    <t>adulto_inc_pc_dependency_nso_inc_9</t>
  </si>
  <si>
    <t>adulto_inc_pc_dependency_linpobto__9</t>
  </si>
  <si>
    <t>adulto_inc_pc_dependency_linpobex__9</t>
  </si>
  <si>
    <t>agtrans_inc_pc_dependency_gross_mkt_inc_pc_9</t>
  </si>
  <si>
    <t>agtrans_inc_pc_dependency_net_mkt_income_pc_9</t>
  </si>
  <si>
    <t>agtrans_inc_pc_dependency_net_mkt_incirp_pc_9</t>
  </si>
  <si>
    <t>agtrans_inc_pc_dependency_net_mkt_inc_irpssc_pc_9</t>
  </si>
  <si>
    <t>agtrans_inc_pc_dependency_dis_inc_pc_9</t>
  </si>
  <si>
    <t>agtrans_inc_pc_dependency_cons_inc_pc_9</t>
  </si>
  <si>
    <t>agtrans_inc_pc_dependency_cons_inc_ande_pc_9</t>
  </si>
  <si>
    <t>agtrans_inc_pc_dependency_final_inc_pc_9</t>
  </si>
  <si>
    <t>agtrans_inc_pc_dependency_nso_inc_9</t>
  </si>
  <si>
    <t>agtrans_inc_pc_dependency_linpobto__9</t>
  </si>
  <si>
    <t>agtrans_inc_pc_dependency_linpobex__9</t>
  </si>
  <si>
    <t>elec_sub_pc_dependency_gross_mkt_inc_pc_9</t>
  </si>
  <si>
    <t>elec_sub_pc_dependency_net_mkt_income_pc_9</t>
  </si>
  <si>
    <t>elec_sub_pc_dependency_net_mkt_incirp_pc_9</t>
  </si>
  <si>
    <t>elec_sub_pc_dependency_net_mkt_inc_irpssc_pc_9</t>
  </si>
  <si>
    <t>elec_sub_pc_dependency_dis_inc_pc_9</t>
  </si>
  <si>
    <t>elec_sub_pc_dependency_cons_inc_pc_9</t>
  </si>
  <si>
    <t>elec_sub_pc_dependency_cons_inc_ande_pc_9</t>
  </si>
  <si>
    <t>elec_sub_pc_dependency_final_inc_pc_9</t>
  </si>
  <si>
    <t>elec_sub_pc_dependency_nso_inc_9</t>
  </si>
  <si>
    <t>elec_sub_pc_dependency_linpobto__9</t>
  </si>
  <si>
    <t>elec_sub_pc_dependency_linpobex__9</t>
  </si>
  <si>
    <t>labor_tax_pc_dependency_gross_mkt_inc_pc_9</t>
  </si>
  <si>
    <t>labor_tax_pc_dependency_net_mkt_income_pc_9</t>
  </si>
  <si>
    <t>labor_tax_pc_dependency_net_mkt_incirp_pc_9</t>
  </si>
  <si>
    <t>labor_tax_pc_dependency_net_mkt_inc_irpssc_pc_9</t>
  </si>
  <si>
    <t>labor_tax_pc_dependency_dis_inc_pc_9</t>
  </si>
  <si>
    <t>labor_tax_pc_dependency_cons_inc_pc_9</t>
  </si>
  <si>
    <t>labor_tax_pc_dependency_cons_inc_ande_pc_9</t>
  </si>
  <si>
    <t>labor_tax_pc_dependency_final_inc_pc_9</t>
  </si>
  <si>
    <t>labor_tax_pc_dependency_nso_inc_9</t>
  </si>
  <si>
    <t>labor_tax_pc_dependency_linpobto__9</t>
  </si>
  <si>
    <t>labor_tax_pc_dependency_linpobex__9</t>
  </si>
  <si>
    <t>transporte_sub_pc_dependency_gross_mkt_inc_pc_9</t>
  </si>
  <si>
    <t>transporte_sub_pc_dependency_net_mkt_income_pc_9</t>
  </si>
  <si>
    <t>transporte_sub_pc_dependency_net_mkt_incirp_pc_9</t>
  </si>
  <si>
    <t>transporte_sub_pc_dependency_net_mkt_inc_irpssc_pc_9</t>
  </si>
  <si>
    <t>transporte_sub_pc_dependency_dis_inc_pc_9</t>
  </si>
  <si>
    <t>transporte_sub_pc_dependency_cons_inc_pc_9</t>
  </si>
  <si>
    <t>transporte_sub_pc_dependency_cons_inc_ande_pc_9</t>
  </si>
  <si>
    <t>transporte_sub_pc_dependency_final_inc_pc_9</t>
  </si>
  <si>
    <t>transporte_sub_pc_dependency_nso_inc_9</t>
  </si>
  <si>
    <t>transporte_sub_pc_dependency_linpobto__9</t>
  </si>
  <si>
    <t>transporte_sub_pc_dependency_linpobex__9</t>
  </si>
  <si>
    <t>senavitat_sub_pc_dependency_gross_mkt_inc_pc_9</t>
  </si>
  <si>
    <t>senavitat_sub_pc_dependency_net_mkt_income_pc_9</t>
  </si>
  <si>
    <t>senavitat_sub_pc_dependency_net_mkt_incirp_pc_9</t>
  </si>
  <si>
    <t>senavitat_sub_pc_dependency_net_mkt_inc_irpssc_pc_9</t>
  </si>
  <si>
    <t>senavitat_sub_pc_dependency_dis_inc_pc_9</t>
  </si>
  <si>
    <t>senavitat_sub_pc_dependency_cons_inc_pc_9</t>
  </si>
  <si>
    <t>senavitat_sub_pc_dependency_cons_inc_ande_pc_9</t>
  </si>
  <si>
    <t>senavitat_sub_pc_dependency_final_inc_pc_9</t>
  </si>
  <si>
    <t>senavitat_sub_pc_dependency_nso_inc_9</t>
  </si>
  <si>
    <t>senavitat_sub_pc_dependency_linpobto__9</t>
  </si>
  <si>
    <t>senavitat_sub_pc_dependency_linpobex__9</t>
  </si>
  <si>
    <t>becas_pc_dependency_gross_mkt_inc_pc_9</t>
  </si>
  <si>
    <t>becas_pc_dependency_net_mkt_income_pc_9</t>
  </si>
  <si>
    <t>becas_pc_dependency_net_mkt_incirp_pc_9</t>
  </si>
  <si>
    <t>becas_pc_dependency_net_mkt_inc_irpssc_pc_9</t>
  </si>
  <si>
    <t>becas_pc_dependency_dis_inc_pc_9</t>
  </si>
  <si>
    <t>becas_pc_dependency_cons_inc_pc_9</t>
  </si>
  <si>
    <t>becas_pc_dependency_cons_inc_ande_pc_9</t>
  </si>
  <si>
    <t>becas_pc_dependency_final_inc_pc_9</t>
  </si>
  <si>
    <t>becas_pc_dependency_nso_inc_9</t>
  </si>
  <si>
    <t>becas_pc_dependency_linpobto__9</t>
  </si>
  <si>
    <t>becas_pc_dependency_linpobex__9</t>
  </si>
  <si>
    <t>edupubpreesc_pc_dependency_gross_mkt_inc_pc_9</t>
  </si>
  <si>
    <t>edupubpreesc_pc_dependency_net_mkt_income_pc_9</t>
  </si>
  <si>
    <t>edupubpreesc_pc_dependency_net_mkt_incirp_pc_9</t>
  </si>
  <si>
    <t>edupubpreesc_pc_dependency_net_mkt_inc_irpssc_pc_9</t>
  </si>
  <si>
    <t>edupubpreesc_pc_dependency_dis_inc_pc_9</t>
  </si>
  <si>
    <t>edupubpreesc_pc_dependency_cons_inc_pc_9</t>
  </si>
  <si>
    <t>edupubpreesc_pc_dependency_cons_inc_ande_pc_9</t>
  </si>
  <si>
    <t>edupubpreesc_pc_dependency_final_inc_pc_9</t>
  </si>
  <si>
    <t>edupubpreesc_pc_dependency_nso_inc_9</t>
  </si>
  <si>
    <t>edupubpreesc_pc_dependency_linpobto__9</t>
  </si>
  <si>
    <t>edupubpreesc_pc_dependency_linpobex__9</t>
  </si>
  <si>
    <t>edupubprim_pc_dependency_gross_mkt_inc_pc_9</t>
  </si>
  <si>
    <t>edupubprim_pc_dependency_net_mkt_income_pc_9</t>
  </si>
  <si>
    <t>edupubprim_pc_dependency_net_mkt_incirp_pc_9</t>
  </si>
  <si>
    <t>edupubprim_pc_dependency_net_mkt_inc_irpssc_pc_9</t>
  </si>
  <si>
    <t>edupubprim_pc_dependency_dis_inc_pc_9</t>
  </si>
  <si>
    <t>edupubprim_pc_dependency_cons_inc_pc_9</t>
  </si>
  <si>
    <t>edupubprim_pc_dependency_cons_inc_ande_pc_9</t>
  </si>
  <si>
    <t>edupubprim_pc_dependency_final_inc_pc_9</t>
  </si>
  <si>
    <t>edupubprim_pc_dependency_nso_inc_9</t>
  </si>
  <si>
    <t>edupubprim_pc_dependency_linpobto__9</t>
  </si>
  <si>
    <t>edupubprim_pc_dependency_linpobex__9</t>
  </si>
  <si>
    <t>edupubsec_pc_dependency_gross_mkt_inc_pc_9</t>
  </si>
  <si>
    <t>edupubsec_pc_dependency_net_mkt_income_pc_9</t>
  </si>
  <si>
    <t>edupubsec_pc_dependency_net_mkt_incirp_pc_9</t>
  </si>
  <si>
    <t>edupubsec_pc_dependency_net_mkt_inc_irpssc_pc_9</t>
  </si>
  <si>
    <t>edupubsec_pc_dependency_dis_inc_pc_9</t>
  </si>
  <si>
    <t>edupubsec_pc_dependency_cons_inc_pc_9</t>
  </si>
  <si>
    <t>edupubsec_pc_dependency_cons_inc_ande_pc_9</t>
  </si>
  <si>
    <t>edupubsec_pc_dependency_final_inc_pc_9</t>
  </si>
  <si>
    <t>edupubsec_pc_dependency_nso_inc_9</t>
  </si>
  <si>
    <t>edupubsec_pc_dependency_linpobto__9</t>
  </si>
  <si>
    <t>edupubsec_pc_dependency_linpobex__9</t>
  </si>
  <si>
    <t>edupubuni_pc_dependency_gross_mkt_inc_pc_9</t>
  </si>
  <si>
    <t>edupubuni_pc_dependency_net_mkt_income_pc_9</t>
  </si>
  <si>
    <t>edupubuni_pc_dependency_net_mkt_incirp_pc_9</t>
  </si>
  <si>
    <t>edupubuni_pc_dependency_net_mkt_inc_irpssc_pc_9</t>
  </si>
  <si>
    <t>edupubuni_pc_dependency_dis_inc_pc_9</t>
  </si>
  <si>
    <t>edupubuni_pc_dependency_cons_inc_pc_9</t>
  </si>
  <si>
    <t>edupubuni_pc_dependency_cons_inc_ande_pc_9</t>
  </si>
  <si>
    <t>edupubuni_pc_dependency_final_inc_pc_9</t>
  </si>
  <si>
    <t>edupubuni_pc_dependency_nso_inc_9</t>
  </si>
  <si>
    <t>edupubuni_pc_dependency_linpobto__9</t>
  </si>
  <si>
    <t>edupubuni_pc_dependency_linpobex__9</t>
  </si>
  <si>
    <t>transfood_pc_dependency_gross_mkt_inc_pc_9</t>
  </si>
  <si>
    <t>transfood_pc_dependency_net_mkt_income_pc_9</t>
  </si>
  <si>
    <t>transfood_pc_dependency_net_mkt_incirp_pc_9</t>
  </si>
  <si>
    <t>transfood_pc_dependency_net_mkt_inc_irpssc_pc_9</t>
  </si>
  <si>
    <t>transfood_pc_dependency_dis_inc_pc_9</t>
  </si>
  <si>
    <t>transfood_pc_dependency_cons_inc_pc_9</t>
  </si>
  <si>
    <t>transfood_pc_dependency_cons_inc_ande_pc_9</t>
  </si>
  <si>
    <t>transfood_pc_dependency_final_inc_pc_9</t>
  </si>
  <si>
    <t>transfood_pc_dependency_nso_inc_9</t>
  </si>
  <si>
    <t>transfood_pc_dependency_linpobto__9</t>
  </si>
  <si>
    <t>transfood_pc_dependency_linpobex__9</t>
  </si>
  <si>
    <t>transutil_pc_dependency_gross_mkt_inc_pc_9</t>
  </si>
  <si>
    <t>transutil_pc_dependency_net_mkt_income_pc_9</t>
  </si>
  <si>
    <t>transutil_pc_dependency_net_mkt_incirp_pc_9</t>
  </si>
  <si>
    <t>transutil_pc_dependency_net_mkt_inc_irpssc_pc_9</t>
  </si>
  <si>
    <t>transutil_pc_dependency_dis_inc_pc_9</t>
  </si>
  <si>
    <t>transutil_pc_dependency_cons_inc_pc_9</t>
  </si>
  <si>
    <t>transutil_pc_dependency_cons_inc_ande_pc_9</t>
  </si>
  <si>
    <t>transutil_pc_dependency_final_inc_pc_9</t>
  </si>
  <si>
    <t>transutil_pc_dependency_nso_inc_9</t>
  </si>
  <si>
    <t>transutil_pc_dependency_linpobto__9</t>
  </si>
  <si>
    <t>transutil_pc_dependency_linpobex__9</t>
  </si>
  <si>
    <t>adultomayor_uni_pc_dependency_gross_mkt_inc_pc_9</t>
  </si>
  <si>
    <t>adultomayor_uni_pc_dependency_net_mkt_income_pc_9</t>
  </si>
  <si>
    <t>adultomayor_uni_pc_dependency_net_mkt_incirp_pc_9</t>
  </si>
  <si>
    <t>adultomayor_uni_pc_dependency_net_mkt_inc_irpssc_pc_9</t>
  </si>
  <si>
    <t>adultomayor_uni_pc_dependency_dis_inc_pc_9</t>
  </si>
  <si>
    <t>adultomayor_uni_pc_dependency_cons_inc_pc_9</t>
  </si>
  <si>
    <t>adultomayor_uni_pc_dependency_cons_inc_ande_pc_9</t>
  </si>
  <si>
    <t>adultomayor_uni_pc_dependency_final_inc_pc_9</t>
  </si>
  <si>
    <t>adultomayor_uni_pc_dependency_nso_inc_9</t>
  </si>
  <si>
    <t>adultomayor_uni_pc_dependency_linpobto__9</t>
  </si>
  <si>
    <t>adultomayor_uni_pc_dependency_linpobex__9</t>
  </si>
  <si>
    <t>tot_deduction_taken_pc_dependency_gross_mkt_inc_pc_9</t>
  </si>
  <si>
    <t>tot_deduction_taken_pc_dependency_net_mkt_income_pc_9</t>
  </si>
  <si>
    <t>tot_deduction_taken_pc_dependency_net_mkt_incirp_pc_9</t>
  </si>
  <si>
    <t>tot_deduction_taken_pc_dependency_net_mkt_inc_irpssc_pc_9</t>
  </si>
  <si>
    <t>tot_deduction_taken_pc_dependency_dis_inc_pc_9</t>
  </si>
  <si>
    <t>tot_deduction_taken_pc_dependency_cons_inc_pc_9</t>
  </si>
  <si>
    <t>tot_deduction_taken_pc_dependency_cons_inc_ande_pc_9</t>
  </si>
  <si>
    <t>tot_deduction_taken_pc_dependency_final_inc_pc_9</t>
  </si>
  <si>
    <t>tot_deduction_taken_pc_dependency_nso_inc_9</t>
  </si>
  <si>
    <t>tot_deduction_taken_pc_dependency_linpobto__9</t>
  </si>
  <si>
    <t>tot_deduction_taken_pc_dependency_linpobex__9</t>
  </si>
  <si>
    <t>monto_sub_andeFS_pc_pc_dependency_gross_mkt_inc_pc_9</t>
  </si>
  <si>
    <t>monto_sub_andeFS_pc_pc_dependency_net_mkt_income_pc_9</t>
  </si>
  <si>
    <t>monto_sub_andeFS_pc_pc_dependency_net_mkt_incirp_pc_9</t>
  </si>
  <si>
    <t>monto_sub_andeFS_pc_pc_dependency_net_mkt_inc_irpssc_pc_9</t>
  </si>
  <si>
    <t>monto_sub_andeFS_pc_pc_dependency_dis_inc_pc_9</t>
  </si>
  <si>
    <t>monto_sub_andeFS_pc_pc_dependency_cons_inc_pc_9</t>
  </si>
  <si>
    <t>monto_sub_andeFS_pc_pc_dependency_cons_inc_ande_pc_9</t>
  </si>
  <si>
    <t>monto_sub_andeFS_pc_pc_dependency_final_inc_pc_9</t>
  </si>
  <si>
    <t>monto_sub_andeFS_pc_pc_dependency_nso_inc_9</t>
  </si>
  <si>
    <t>monto_sub_andeFS_pc_pc_dependency_linpobto__9</t>
  </si>
  <si>
    <t>monto_sub_andeFS_pc_pc_dependency_linpobex__9</t>
  </si>
  <si>
    <t>gross_mkt_inc_pc_dependency_gross_mkt_inc_pc_9</t>
  </si>
  <si>
    <t>gross_mkt_inc_pc_dependency_net_mkt_income_pc_9</t>
  </si>
  <si>
    <t>gross_mkt_inc_pc_dependency_net_mkt_incirp_pc_9</t>
  </si>
  <si>
    <t>gross_mkt_inc_pc_dependency_net_mkt_inc_irpssc_pc_9</t>
  </si>
  <si>
    <t>gross_mkt_inc_pc_dependency_dis_inc_pc_9</t>
  </si>
  <si>
    <t>gross_mkt_inc_pc_dependency_cons_inc_pc_9</t>
  </si>
  <si>
    <t>gross_mkt_inc_pc_dependency_cons_inc_ande_pc_9</t>
  </si>
  <si>
    <t>gross_mkt_inc_pc_dependency_final_inc_pc_9</t>
  </si>
  <si>
    <t>gross_mkt_inc_pc_dependency_nso_inc_9</t>
  </si>
  <si>
    <t>gross_mkt_inc_pc_dependency_linpobto__9</t>
  </si>
  <si>
    <t>gross_mkt_inc_pc_dependency_linpobex__9</t>
  </si>
  <si>
    <t>net_mkt_income_pc_dependency_gross_mkt_inc_pc_9</t>
  </si>
  <si>
    <t>net_mkt_income_pc_dependency_net_mkt_income_pc_9</t>
  </si>
  <si>
    <t>net_mkt_income_pc_dependency_net_mkt_incirp_pc_9</t>
  </si>
  <si>
    <t>net_mkt_income_pc_dependency_net_mkt_inc_irpssc_pc_9</t>
  </si>
  <si>
    <t>net_mkt_income_pc_dependency_dis_inc_pc_9</t>
  </si>
  <si>
    <t>net_mkt_income_pc_dependency_cons_inc_pc_9</t>
  </si>
  <si>
    <t>net_mkt_income_pc_dependency_cons_inc_ande_pc_9</t>
  </si>
  <si>
    <t>net_mkt_income_pc_dependency_final_inc_pc_9</t>
  </si>
  <si>
    <t>net_mkt_income_pc_dependency_nso_inc_9</t>
  </si>
  <si>
    <t>net_mkt_income_pc_dependency_linpobto__9</t>
  </si>
  <si>
    <t>net_mkt_income_pc_dependency_linpobex__9</t>
  </si>
  <si>
    <t>net_mkt_incirp_pc_dependency_gross_mkt_inc_pc_9</t>
  </si>
  <si>
    <t>net_mkt_incirp_pc_dependency_net_mkt_income_pc_9</t>
  </si>
  <si>
    <t>net_mkt_incirp_pc_dependency_net_mkt_incirp_pc_9</t>
  </si>
  <si>
    <t>net_mkt_incirp_pc_dependency_net_mkt_inc_irpssc_pc_9</t>
  </si>
  <si>
    <t>net_mkt_incirp_pc_dependency_dis_inc_pc_9</t>
  </si>
  <si>
    <t>net_mkt_incirp_pc_dependency_cons_inc_pc_9</t>
  </si>
  <si>
    <t>net_mkt_incirp_pc_dependency_cons_inc_ande_pc_9</t>
  </si>
  <si>
    <t>net_mkt_incirp_pc_dependency_final_inc_pc_9</t>
  </si>
  <si>
    <t>net_mkt_incirp_pc_dependency_nso_inc_9</t>
  </si>
  <si>
    <t>net_mkt_incirp_pc_dependency_linpobto__9</t>
  </si>
  <si>
    <t>net_mkt_incirp_pc_dependency_linpobex__9</t>
  </si>
  <si>
    <t>net_mkt_inc_irpssc_pc_dependency_gross_mkt_inc_pc_9</t>
  </si>
  <si>
    <t>net_mkt_inc_irpssc_pc_dependency_net_mkt_income_pc_9</t>
  </si>
  <si>
    <t>net_mkt_inc_irpssc_pc_dependency_net_mkt_incirp_pc_9</t>
  </si>
  <si>
    <t>net_mkt_inc_irpssc_pc_dependency_net_mkt_inc_irpssc_pc_9</t>
  </si>
  <si>
    <t>net_mkt_inc_irpssc_pc_dependency_dis_inc_pc_9</t>
  </si>
  <si>
    <t>net_mkt_inc_irpssc_pc_dependency_cons_inc_pc_9</t>
  </si>
  <si>
    <t>net_mkt_inc_irpssc_pc_dependency_cons_inc_ande_pc_9</t>
  </si>
  <si>
    <t>net_mkt_inc_irpssc_pc_dependency_final_inc_pc_9</t>
  </si>
  <si>
    <t>net_mkt_inc_irpssc_pc_dependency_nso_inc_9</t>
  </si>
  <si>
    <t>net_mkt_inc_irpssc_pc_dependency_linpobto__9</t>
  </si>
  <si>
    <t>net_mkt_inc_irpssc_pc_dependency_linpobex__9</t>
  </si>
  <si>
    <t>dis_inc_pc_dependency_gross_mkt_inc_pc_9</t>
  </si>
  <si>
    <t>dis_inc_pc_dependency_net_mkt_income_pc_9</t>
  </si>
  <si>
    <t>dis_inc_pc_dependency_net_mkt_incirp_pc_9</t>
  </si>
  <si>
    <t>dis_inc_pc_dependency_net_mkt_inc_irpssc_pc_9</t>
  </si>
  <si>
    <t>dis_inc_pc_dependency_dis_inc_pc_9</t>
  </si>
  <si>
    <t>dis_inc_pc_dependency_cons_inc_pc_9</t>
  </si>
  <si>
    <t>dis_inc_pc_dependency_cons_inc_ande_pc_9</t>
  </si>
  <si>
    <t>dis_inc_pc_dependency_final_inc_pc_9</t>
  </si>
  <si>
    <t>dis_inc_pc_dependency_nso_inc_9</t>
  </si>
  <si>
    <t>dis_inc_pc_dependency_linpobto__9</t>
  </si>
  <si>
    <t>dis_inc_pc_dependency_linpobex__9</t>
  </si>
  <si>
    <t>cons_inc_pc_dependency_gross_mkt_inc_pc_9</t>
  </si>
  <si>
    <t>cons_inc_pc_dependency_net_mkt_income_pc_9</t>
  </si>
  <si>
    <t>cons_inc_pc_dependency_net_mkt_incirp_pc_9</t>
  </si>
  <si>
    <t>cons_inc_pc_dependency_net_mkt_inc_irpssc_pc_9</t>
  </si>
  <si>
    <t>cons_inc_pc_dependency_dis_inc_pc_9</t>
  </si>
  <si>
    <t>cons_inc_pc_dependency_cons_inc_pc_9</t>
  </si>
  <si>
    <t>cons_inc_pc_dependency_cons_inc_ande_pc_9</t>
  </si>
  <si>
    <t>cons_inc_pc_dependency_final_inc_pc_9</t>
  </si>
  <si>
    <t>cons_inc_pc_dependency_nso_inc_9</t>
  </si>
  <si>
    <t>cons_inc_pc_dependency_linpobto__9</t>
  </si>
  <si>
    <t>cons_inc_pc_dependency_linpobex__9</t>
  </si>
  <si>
    <t>cons_inc_ande_pc_dependency_gross_mkt_inc_pc_9</t>
  </si>
  <si>
    <t>cons_inc_ande_pc_dependency_net_mkt_income_pc_9</t>
  </si>
  <si>
    <t>cons_inc_ande_pc_dependency_net_mkt_incirp_pc_9</t>
  </si>
  <si>
    <t>cons_inc_ande_pc_dependency_net_mkt_inc_irpssc_pc_9</t>
  </si>
  <si>
    <t>cons_inc_ande_pc_dependency_dis_inc_pc_9</t>
  </si>
  <si>
    <t>cons_inc_ande_pc_dependency_cons_inc_pc_9</t>
  </si>
  <si>
    <t>cons_inc_ande_pc_dependency_cons_inc_ande_pc_9</t>
  </si>
  <si>
    <t>cons_inc_ande_pc_dependency_final_inc_pc_9</t>
  </si>
  <si>
    <t>cons_inc_ande_pc_dependency_nso_inc_9</t>
  </si>
  <si>
    <t>cons_inc_ande_pc_dependency_linpobto__9</t>
  </si>
  <si>
    <t>cons_inc_ande_pc_dependency_linpobex__9</t>
  </si>
  <si>
    <t>final_inc_pc_dependency_gross_mkt_inc_pc_9</t>
  </si>
  <si>
    <t>final_inc_pc_dependency_net_mkt_income_pc_9</t>
  </si>
  <si>
    <t>final_inc_pc_dependency_net_mkt_incirp_pc_9</t>
  </si>
  <si>
    <t>final_inc_pc_dependency_net_mkt_inc_irpssc_pc_9</t>
  </si>
  <si>
    <t>final_inc_pc_dependency_dis_inc_pc_9</t>
  </si>
  <si>
    <t>final_inc_pc_dependency_cons_inc_pc_9</t>
  </si>
  <si>
    <t>final_inc_pc_dependency_cons_inc_ande_pc_9</t>
  </si>
  <si>
    <t>final_inc_pc_dependency_final_inc_pc_9</t>
  </si>
  <si>
    <t>final_inc_pc_dependency_nso_inc_9</t>
  </si>
  <si>
    <t>final_inc_pc_dependency_linpobto__9</t>
  </si>
  <si>
    <t>final_inc_pc_dependency_linpobex__9</t>
  </si>
  <si>
    <t>nso_inc_dependency_gross_mkt_inc_pc_9</t>
  </si>
  <si>
    <t>nso_inc_dependency_net_mkt_income_pc_9</t>
  </si>
  <si>
    <t>nso_inc_dependency_net_mkt_incirp_pc_9</t>
  </si>
  <si>
    <t>nso_inc_dependency_net_mkt_inc_irpssc_pc_9</t>
  </si>
  <si>
    <t>nso_inc_dependency_dis_inc_pc_9</t>
  </si>
  <si>
    <t>nso_inc_dependency_cons_inc_pc_9</t>
  </si>
  <si>
    <t>nso_inc_dependency_cons_inc_ande_pc_9</t>
  </si>
  <si>
    <t>nso_inc_dependency_final_inc_pc_9</t>
  </si>
  <si>
    <t>nso_inc_dependency_nso_inc_9</t>
  </si>
  <si>
    <t>nso_inc_dependency_linpobto__9</t>
  </si>
  <si>
    <t>nso_inc_dependency_linpobex__9</t>
  </si>
  <si>
    <t>monto_iva_pc_pc_dependency_gross_mkt_inc_pc_9</t>
  </si>
  <si>
    <t>monto_iva_pc_pc_dependency_net_mkt_income_pc_9</t>
  </si>
  <si>
    <t>monto_iva_pc_pc_dependency_net_mkt_incirp_pc_9</t>
  </si>
  <si>
    <t>monto_iva_pc_pc_dependency_net_mkt_inc_irpssc_pc_9</t>
  </si>
  <si>
    <t>monto_iva_pc_pc_dependency_dis_inc_pc_9</t>
  </si>
  <si>
    <t>monto_iva_pc_pc_dependency_cons_inc_pc_9</t>
  </si>
  <si>
    <t>monto_iva_pc_pc_dependency_cons_inc_ande_pc_9</t>
  </si>
  <si>
    <t>monto_iva_pc_pc_dependency_final_inc_pc_9</t>
  </si>
  <si>
    <t>monto_iva_pc_pc_dependency_nso_inc_9</t>
  </si>
  <si>
    <t>monto_iva_pc_pc_dependency_linpobto__9</t>
  </si>
  <si>
    <t>monto_iva_pc_pc_dependency_linpobex__9</t>
  </si>
  <si>
    <t>monto_iscRE_pc_pc_dependency_gross_mkt_inc_pc_9</t>
  </si>
  <si>
    <t>monto_iscRE_pc_pc_dependency_net_mkt_income_pc_9</t>
  </si>
  <si>
    <t>monto_iscRE_pc_pc_dependency_net_mkt_incirp_pc_9</t>
  </si>
  <si>
    <t>monto_iscRE_pc_pc_dependency_net_mkt_inc_irpssc_pc_9</t>
  </si>
  <si>
    <t>monto_iscRE_pc_pc_dependency_dis_inc_pc_9</t>
  </si>
  <si>
    <t>monto_iscRE_pc_pc_dependency_cons_inc_pc_9</t>
  </si>
  <si>
    <t>monto_iscRE_pc_pc_dependency_cons_inc_ande_pc_9</t>
  </si>
  <si>
    <t>monto_iscRE_pc_pc_dependency_final_inc_pc_9</t>
  </si>
  <si>
    <t>monto_iscRE_pc_pc_dependency_nso_inc_9</t>
  </si>
  <si>
    <t>monto_iscRE_pc_pc_dependency_linpobto__9</t>
  </si>
  <si>
    <t>monto_iscRE_pc_pc_dependency_linpobex__9</t>
  </si>
  <si>
    <t>ssc_pc_dependency_gross_mkt_inc_pc_9</t>
  </si>
  <si>
    <t>ssc_pc_dependency_net_mkt_income_pc_9</t>
  </si>
  <si>
    <t>ssc_pc_dependency_net_mkt_incirp_pc_9</t>
  </si>
  <si>
    <t>ssc_pc_dependency_net_mkt_inc_irpssc_pc_9</t>
  </si>
  <si>
    <t>ssc_pc_dependency_dis_inc_pc_9</t>
  </si>
  <si>
    <t>ssc_pc_dependency_cons_inc_pc_9</t>
  </si>
  <si>
    <t>ssc_pc_dependency_cons_inc_ande_pc_9</t>
  </si>
  <si>
    <t>ssc_pc_dependency_final_inc_pc_9</t>
  </si>
  <si>
    <t>ssc_pc_dependency_nso_inc_9</t>
  </si>
  <si>
    <t>ssc_pc_dependency_linpobto__9</t>
  </si>
  <si>
    <t>ssc_pc_dependency_linpobex__9</t>
  </si>
  <si>
    <t>uprod_tax_pc_dependency_gross_mkt_inc_pc_9</t>
  </si>
  <si>
    <t>uprod_tax_pc_dependency_net_mkt_income_pc_9</t>
  </si>
  <si>
    <t>uprod_tax_pc_dependency_net_mkt_incirp_pc_9</t>
  </si>
  <si>
    <t>uprod_tax_pc_dependency_net_mkt_inc_irpssc_pc_9</t>
  </si>
  <si>
    <t>uprod_tax_pc_dependency_dis_inc_pc_9</t>
  </si>
  <si>
    <t>uprod_tax_pc_dependency_cons_inc_pc_9</t>
  </si>
  <si>
    <t>uprod_tax_pc_dependency_cons_inc_ande_pc_9</t>
  </si>
  <si>
    <t>uprod_tax_pc_dependency_final_inc_pc_9</t>
  </si>
  <si>
    <t>uprod_tax_pc_dependency_nso_inc_9</t>
  </si>
  <si>
    <t>uprod_tax_pc_dependency_linpobto__9</t>
  </si>
  <si>
    <t>uprod_tax_pc_dependency_linpobex__9</t>
  </si>
  <si>
    <t>tot_ire_pc_dependency_gross_mkt_inc_pc_9</t>
  </si>
  <si>
    <t>tot_ire_pc_dependency_net_mkt_income_pc_9</t>
  </si>
  <si>
    <t>tot_ire_pc_dependency_net_mkt_incirp_pc_9</t>
  </si>
  <si>
    <t>tot_ire_pc_dependency_net_mkt_inc_irpssc_pc_9</t>
  </si>
  <si>
    <t>tot_ire_pc_dependency_dis_inc_pc_9</t>
  </si>
  <si>
    <t>tot_ire_pc_dependency_cons_inc_pc_9</t>
  </si>
  <si>
    <t>tot_ire_pc_dependency_cons_inc_ande_pc_9</t>
  </si>
  <si>
    <t>tot_ire_pc_dependency_final_inc_pc_9</t>
  </si>
  <si>
    <t>tot_ire_pc_dependency_nso_inc_9</t>
  </si>
  <si>
    <t>tot_ire_pc_dependency_linpobto__9</t>
  </si>
  <si>
    <t>tot_ire_pc_dependency_linpobex__9</t>
  </si>
  <si>
    <t>dividendo_tax_pc_dependency_gross_mkt_inc_pc_9</t>
  </si>
  <si>
    <t>dividendo_tax_pc_dependency_net_mkt_income_pc_9</t>
  </si>
  <si>
    <t>dividendo_tax_pc_dependency_net_mkt_incirp_pc_9</t>
  </si>
  <si>
    <t>dividendo_tax_pc_dependency_net_mkt_inc_irpssc_pc_9</t>
  </si>
  <si>
    <t>dividendo_tax_pc_dependency_dis_inc_pc_9</t>
  </si>
  <si>
    <t>dividendo_tax_pc_dependency_cons_inc_pc_9</t>
  </si>
  <si>
    <t>dividendo_tax_pc_dependency_cons_inc_ande_pc_9</t>
  </si>
  <si>
    <t>dividendo_tax_pc_dependency_final_inc_pc_9</t>
  </si>
  <si>
    <t>dividendo_tax_pc_dependency_nso_inc_9</t>
  </si>
  <si>
    <t>dividendo_tax_pc_dependency_linpobto__9</t>
  </si>
  <si>
    <t>dividendo_tax_pc_dependency_linpobex__9</t>
  </si>
  <si>
    <t>alquiler_tax_pc_dependency_gross_mkt_inc_pc_9</t>
  </si>
  <si>
    <t>alquiler_tax_pc_dependency_net_mkt_income_pc_9</t>
  </si>
  <si>
    <t>alquiler_tax_pc_dependency_net_mkt_incirp_pc_9</t>
  </si>
  <si>
    <t>alquiler_tax_pc_dependency_net_mkt_inc_irpssc_pc_9</t>
  </si>
  <si>
    <t>alquiler_tax_pc_dependency_dis_inc_pc_9</t>
  </si>
  <si>
    <t>alquiler_tax_pc_dependency_cons_inc_pc_9</t>
  </si>
  <si>
    <t>alquiler_tax_pc_dependency_cons_inc_ande_pc_9</t>
  </si>
  <si>
    <t>alquiler_tax_pc_dependency_final_inc_pc_9</t>
  </si>
  <si>
    <t>alquiler_tax_pc_dependency_nso_inc_9</t>
  </si>
  <si>
    <t>alquiler_tax_pc_dependency_linpobto__9</t>
  </si>
  <si>
    <t>alquiler_tax_pc_dependency_linpobex__9</t>
  </si>
  <si>
    <t>tot_pit_pc_dependency_gross_mkt_inc_pc_10</t>
  </si>
  <si>
    <t>tot_pit_pc_dependency_net_mkt_income_pc_10</t>
  </si>
  <si>
    <t>tot_pit_pc_dependency_net_mkt_incirp_pc_10</t>
  </si>
  <si>
    <t>tot_pit_pc_dependency_net_mkt_inc_irpssc_pc_10</t>
  </si>
  <si>
    <t>tot_pit_pc_dependency_dis_inc_pc_10</t>
  </si>
  <si>
    <t>tot_pit_pc_dependency_cons_inc_pc_10</t>
  </si>
  <si>
    <t>tot_pit_pc_dependency_cons_inc_ande_pc_10</t>
  </si>
  <si>
    <t>tot_pit_pc_dependency_final_inc_pc_10</t>
  </si>
  <si>
    <t>tot_pit_pc_dependency_nso_inc_10</t>
  </si>
  <si>
    <t>tot_pit_pc_dependency_linpobto__10</t>
  </si>
  <si>
    <t>tot_pit_pc_dependency_linpobex__10</t>
  </si>
  <si>
    <t>tot_dit_pc_dependency_gross_mkt_inc_pc_10</t>
  </si>
  <si>
    <t>tot_dit_pc_dependency_net_mkt_income_pc_10</t>
  </si>
  <si>
    <t>tot_dit_pc_dependency_net_mkt_incirp_pc_10</t>
  </si>
  <si>
    <t>tot_dit_pc_dependency_net_mkt_inc_irpssc_pc_10</t>
  </si>
  <si>
    <t>tot_dit_pc_dependency_dis_inc_pc_10</t>
  </si>
  <si>
    <t>tot_dit_pc_dependency_cons_inc_pc_10</t>
  </si>
  <si>
    <t>tot_dit_pc_dependency_cons_inc_ande_pc_10</t>
  </si>
  <si>
    <t>tot_dit_pc_dependency_final_inc_pc_10</t>
  </si>
  <si>
    <t>tot_dit_pc_dependency_nso_inc_10</t>
  </si>
  <si>
    <t>tot_dit_pc_dependency_linpobto__10</t>
  </si>
  <si>
    <t>tot_dit_pc_dependency_linpobex__10</t>
  </si>
  <si>
    <t>tot_dit_corp_pc_dependency_gross_mkt_inc_pc_10</t>
  </si>
  <si>
    <t>tot_dit_corp_pc_dependency_net_mkt_income_pc_10</t>
  </si>
  <si>
    <t>tot_dit_corp_pc_dependency_net_mkt_incirp_pc_10</t>
  </si>
  <si>
    <t>tot_dit_corp_pc_dependency_net_mkt_inc_irpssc_pc_10</t>
  </si>
  <si>
    <t>tot_dit_corp_pc_dependency_dis_inc_pc_10</t>
  </si>
  <si>
    <t>tot_dit_corp_pc_dependency_cons_inc_pc_10</t>
  </si>
  <si>
    <t>tot_dit_corp_pc_dependency_cons_inc_ande_pc_10</t>
  </si>
  <si>
    <t>tot_dit_corp_pc_dependency_final_inc_pc_10</t>
  </si>
  <si>
    <t>tot_dit_corp_pc_dependency_nso_inc_10</t>
  </si>
  <si>
    <t>tot_dit_corp_pc_dependency_linpobto__10</t>
  </si>
  <si>
    <t>tot_dit_corp_pc_dependency_linpobex__10</t>
  </si>
  <si>
    <t>iragro_pc_dependency_gross_mkt_inc_pc_10</t>
  </si>
  <si>
    <t>iragro_pc_dependency_net_mkt_income_pc_10</t>
  </si>
  <si>
    <t>iragro_pc_dependency_net_mkt_incirp_pc_10</t>
  </si>
  <si>
    <t>iragro_pc_dependency_net_mkt_inc_irpssc_pc_10</t>
  </si>
  <si>
    <t>iragro_pc_dependency_dis_inc_pc_10</t>
  </si>
  <si>
    <t>iragro_pc_dependency_cons_inc_pc_10</t>
  </si>
  <si>
    <t>iragro_pc_dependency_cons_inc_ande_pc_10</t>
  </si>
  <si>
    <t>iragro_pc_dependency_final_inc_pc_10</t>
  </si>
  <si>
    <t>iragro_pc_dependency_nso_inc_10</t>
  </si>
  <si>
    <t>iragro_pc_dependency_linpobto__10</t>
  </si>
  <si>
    <t>iragro_pc_dependency_linpobex__10</t>
  </si>
  <si>
    <t>iracis_pc_dependency_gross_mkt_inc_pc_10</t>
  </si>
  <si>
    <t>iracis_pc_dependency_net_mkt_income_pc_10</t>
  </si>
  <si>
    <t>iracis_pc_dependency_net_mkt_incirp_pc_10</t>
  </si>
  <si>
    <t>iracis_pc_dependency_net_mkt_inc_irpssc_pc_10</t>
  </si>
  <si>
    <t>iracis_pc_dependency_dis_inc_pc_10</t>
  </si>
  <si>
    <t>iracis_pc_dependency_cons_inc_pc_10</t>
  </si>
  <si>
    <t>iracis_pc_dependency_cons_inc_ande_pc_10</t>
  </si>
  <si>
    <t>iracis_pc_dependency_final_inc_pc_10</t>
  </si>
  <si>
    <t>iracis_pc_dependency_nso_inc_10</t>
  </si>
  <si>
    <t>iracis_pc_dependency_linpobto__10</t>
  </si>
  <si>
    <t>iracis_pc_dependency_linpobex__10</t>
  </si>
  <si>
    <t>tekopora_inc_pc_dependency_gross_mkt_inc_pc_10</t>
  </si>
  <si>
    <t>tekopora_inc_pc_dependency_net_mkt_income_pc_10</t>
  </si>
  <si>
    <t>tekopora_inc_pc_dependency_net_mkt_incirp_pc_10</t>
  </si>
  <si>
    <t>tekopora_inc_pc_dependency_net_mkt_inc_irpssc_pc_10</t>
  </si>
  <si>
    <t>tekopora_inc_pc_dependency_dis_inc_pc_10</t>
  </si>
  <si>
    <t>tekopora_inc_pc_dependency_cons_inc_pc_10</t>
  </si>
  <si>
    <t>tekopora_inc_pc_dependency_cons_inc_ande_pc_10</t>
  </si>
  <si>
    <t>tekopora_inc_pc_dependency_final_inc_pc_10</t>
  </si>
  <si>
    <t>tekopora_inc_pc_dependency_nso_inc_10</t>
  </si>
  <si>
    <t>tekopora_inc_pc_dependency_linpobto__10</t>
  </si>
  <si>
    <t>tekopora_inc_pc_dependency_linpobex__10</t>
  </si>
  <si>
    <t>famassist_inc_pc_dependency_gross_mkt_inc_pc_10</t>
  </si>
  <si>
    <t>famassist_inc_pc_dependency_net_mkt_income_pc_10</t>
  </si>
  <si>
    <t>famassist_inc_pc_dependency_net_mkt_incirp_pc_10</t>
  </si>
  <si>
    <t>famassist_inc_pc_dependency_net_mkt_inc_irpssc_pc_10</t>
  </si>
  <si>
    <t>famassist_inc_pc_dependency_dis_inc_pc_10</t>
  </si>
  <si>
    <t>famassist_inc_pc_dependency_cons_inc_pc_10</t>
  </si>
  <si>
    <t>famassist_inc_pc_dependency_cons_inc_ande_pc_10</t>
  </si>
  <si>
    <t>famassist_inc_pc_dependency_final_inc_pc_10</t>
  </si>
  <si>
    <t>famassist_inc_pc_dependency_nso_inc_10</t>
  </si>
  <si>
    <t>famassist_inc_pc_dependency_linpobto__10</t>
  </si>
  <si>
    <t>famassist_inc_pc_dependency_linpobex__10</t>
  </si>
  <si>
    <t>adulto_inc_pc_dependency_gross_mkt_inc_pc_10</t>
  </si>
  <si>
    <t>adulto_inc_pc_dependency_net_mkt_income_pc_10</t>
  </si>
  <si>
    <t>adulto_inc_pc_dependency_net_mkt_incirp_pc_10</t>
  </si>
  <si>
    <t>adulto_inc_pc_dependency_net_mkt_inc_irpssc_pc_10</t>
  </si>
  <si>
    <t>adulto_inc_pc_dependency_dis_inc_pc_10</t>
  </si>
  <si>
    <t>adulto_inc_pc_dependency_cons_inc_pc_10</t>
  </si>
  <si>
    <t>adulto_inc_pc_dependency_cons_inc_ande_pc_10</t>
  </si>
  <si>
    <t>adulto_inc_pc_dependency_final_inc_pc_10</t>
  </si>
  <si>
    <t>adulto_inc_pc_dependency_nso_inc_10</t>
  </si>
  <si>
    <t>adulto_inc_pc_dependency_linpobto__10</t>
  </si>
  <si>
    <t>adulto_inc_pc_dependency_linpobex__10</t>
  </si>
  <si>
    <t>agtrans_inc_pc_dependency_gross_mkt_inc_pc_10</t>
  </si>
  <si>
    <t>agtrans_inc_pc_dependency_net_mkt_income_pc_10</t>
  </si>
  <si>
    <t>agtrans_inc_pc_dependency_net_mkt_incirp_pc_10</t>
  </si>
  <si>
    <t>agtrans_inc_pc_dependency_net_mkt_inc_irpssc_pc_10</t>
  </si>
  <si>
    <t>agtrans_inc_pc_dependency_dis_inc_pc_10</t>
  </si>
  <si>
    <t>agtrans_inc_pc_dependency_cons_inc_pc_10</t>
  </si>
  <si>
    <t>agtrans_inc_pc_dependency_cons_inc_ande_pc_10</t>
  </si>
  <si>
    <t>agtrans_inc_pc_dependency_final_inc_pc_10</t>
  </si>
  <si>
    <t>agtrans_inc_pc_dependency_nso_inc_10</t>
  </si>
  <si>
    <t>agtrans_inc_pc_dependency_linpobto__10</t>
  </si>
  <si>
    <t>agtrans_inc_pc_dependency_linpobex__10</t>
  </si>
  <si>
    <t>elec_sub_pc_dependency_gross_mkt_inc_pc_10</t>
  </si>
  <si>
    <t>elec_sub_pc_dependency_net_mkt_income_pc_10</t>
  </si>
  <si>
    <t>elec_sub_pc_dependency_net_mkt_incirp_pc_10</t>
  </si>
  <si>
    <t>elec_sub_pc_dependency_net_mkt_inc_irpssc_pc_10</t>
  </si>
  <si>
    <t>elec_sub_pc_dependency_dis_inc_pc_10</t>
  </si>
  <si>
    <t>elec_sub_pc_dependency_cons_inc_pc_10</t>
  </si>
  <si>
    <t>elec_sub_pc_dependency_cons_inc_ande_pc_10</t>
  </si>
  <si>
    <t>elec_sub_pc_dependency_final_inc_pc_10</t>
  </si>
  <si>
    <t>elec_sub_pc_dependency_nso_inc_10</t>
  </si>
  <si>
    <t>elec_sub_pc_dependency_linpobto__10</t>
  </si>
  <si>
    <t>elec_sub_pc_dependency_linpobex__10</t>
  </si>
  <si>
    <t>labor_tax_pc_dependency_gross_mkt_inc_pc_10</t>
  </si>
  <si>
    <t>labor_tax_pc_dependency_net_mkt_income_pc_10</t>
  </si>
  <si>
    <t>labor_tax_pc_dependency_net_mkt_incirp_pc_10</t>
  </si>
  <si>
    <t>labor_tax_pc_dependency_net_mkt_inc_irpssc_pc_10</t>
  </si>
  <si>
    <t>labor_tax_pc_dependency_dis_inc_pc_10</t>
  </si>
  <si>
    <t>labor_tax_pc_dependency_cons_inc_pc_10</t>
  </si>
  <si>
    <t>labor_tax_pc_dependency_cons_inc_ande_pc_10</t>
  </si>
  <si>
    <t>labor_tax_pc_dependency_final_inc_pc_10</t>
  </si>
  <si>
    <t>labor_tax_pc_dependency_nso_inc_10</t>
  </si>
  <si>
    <t>labor_tax_pc_dependency_linpobto__10</t>
  </si>
  <si>
    <t>labor_tax_pc_dependency_linpobex__10</t>
  </si>
  <si>
    <t>transporte_sub_pc_dependency_gross_mkt_inc_pc_10</t>
  </si>
  <si>
    <t>transporte_sub_pc_dependency_net_mkt_income_pc_10</t>
  </si>
  <si>
    <t>transporte_sub_pc_dependency_net_mkt_incirp_pc_10</t>
  </si>
  <si>
    <t>transporte_sub_pc_dependency_net_mkt_inc_irpssc_pc_10</t>
  </si>
  <si>
    <t>transporte_sub_pc_dependency_dis_inc_pc_10</t>
  </si>
  <si>
    <t>transporte_sub_pc_dependency_cons_inc_pc_10</t>
  </si>
  <si>
    <t>transporte_sub_pc_dependency_cons_inc_ande_pc_10</t>
  </si>
  <si>
    <t>transporte_sub_pc_dependency_final_inc_pc_10</t>
  </si>
  <si>
    <t>transporte_sub_pc_dependency_nso_inc_10</t>
  </si>
  <si>
    <t>transporte_sub_pc_dependency_linpobto__10</t>
  </si>
  <si>
    <t>transporte_sub_pc_dependency_linpobex__10</t>
  </si>
  <si>
    <t>senavitat_sub_pc_dependency_gross_mkt_inc_pc_10</t>
  </si>
  <si>
    <t>senavitat_sub_pc_dependency_net_mkt_income_pc_10</t>
  </si>
  <si>
    <t>senavitat_sub_pc_dependency_net_mkt_incirp_pc_10</t>
  </si>
  <si>
    <t>senavitat_sub_pc_dependency_net_mkt_inc_irpssc_pc_10</t>
  </si>
  <si>
    <t>senavitat_sub_pc_dependency_dis_inc_pc_10</t>
  </si>
  <si>
    <t>senavitat_sub_pc_dependency_cons_inc_pc_10</t>
  </si>
  <si>
    <t>senavitat_sub_pc_dependency_cons_inc_ande_pc_10</t>
  </si>
  <si>
    <t>senavitat_sub_pc_dependency_final_inc_pc_10</t>
  </si>
  <si>
    <t>senavitat_sub_pc_dependency_nso_inc_10</t>
  </si>
  <si>
    <t>senavitat_sub_pc_dependency_linpobto__10</t>
  </si>
  <si>
    <t>senavitat_sub_pc_dependency_linpobex__10</t>
  </si>
  <si>
    <t>becas_pc_dependency_gross_mkt_inc_pc_10</t>
  </si>
  <si>
    <t>becas_pc_dependency_net_mkt_income_pc_10</t>
  </si>
  <si>
    <t>becas_pc_dependency_net_mkt_incirp_pc_10</t>
  </si>
  <si>
    <t>becas_pc_dependency_net_mkt_inc_irpssc_pc_10</t>
  </si>
  <si>
    <t>becas_pc_dependency_dis_inc_pc_10</t>
  </si>
  <si>
    <t>becas_pc_dependency_cons_inc_pc_10</t>
  </si>
  <si>
    <t>becas_pc_dependency_cons_inc_ande_pc_10</t>
  </si>
  <si>
    <t>becas_pc_dependency_final_inc_pc_10</t>
  </si>
  <si>
    <t>becas_pc_dependency_nso_inc_10</t>
  </si>
  <si>
    <t>becas_pc_dependency_linpobto__10</t>
  </si>
  <si>
    <t>becas_pc_dependency_linpobex__10</t>
  </si>
  <si>
    <t>edupubpreesc_pc_dependency_gross_mkt_inc_pc_10</t>
  </si>
  <si>
    <t>edupubpreesc_pc_dependency_net_mkt_income_pc_10</t>
  </si>
  <si>
    <t>edupubpreesc_pc_dependency_net_mkt_incirp_pc_10</t>
  </si>
  <si>
    <t>edupubpreesc_pc_dependency_net_mkt_inc_irpssc_pc_10</t>
  </si>
  <si>
    <t>edupubpreesc_pc_dependency_dis_inc_pc_10</t>
  </si>
  <si>
    <t>edupubpreesc_pc_dependency_cons_inc_pc_10</t>
  </si>
  <si>
    <t>edupubpreesc_pc_dependency_cons_inc_ande_pc_10</t>
  </si>
  <si>
    <t>edupubpreesc_pc_dependency_final_inc_pc_10</t>
  </si>
  <si>
    <t>edupubpreesc_pc_dependency_nso_inc_10</t>
  </si>
  <si>
    <t>edupubpreesc_pc_dependency_linpobto__10</t>
  </si>
  <si>
    <t>edupubpreesc_pc_dependency_linpobex__10</t>
  </si>
  <si>
    <t>edupubprim_pc_dependency_gross_mkt_inc_pc_10</t>
  </si>
  <si>
    <t>edupubprim_pc_dependency_net_mkt_income_pc_10</t>
  </si>
  <si>
    <t>edupubprim_pc_dependency_net_mkt_incirp_pc_10</t>
  </si>
  <si>
    <t>edupubprim_pc_dependency_net_mkt_inc_irpssc_pc_10</t>
  </si>
  <si>
    <t>edupubprim_pc_dependency_dis_inc_pc_10</t>
  </si>
  <si>
    <t>edupubprim_pc_dependency_cons_inc_pc_10</t>
  </si>
  <si>
    <t>edupubprim_pc_dependency_cons_inc_ande_pc_10</t>
  </si>
  <si>
    <t>edupubprim_pc_dependency_final_inc_pc_10</t>
  </si>
  <si>
    <t>edupubprim_pc_dependency_nso_inc_10</t>
  </si>
  <si>
    <t>edupubprim_pc_dependency_linpobto__10</t>
  </si>
  <si>
    <t>edupubprim_pc_dependency_linpobex__10</t>
  </si>
  <si>
    <t>edupubsec_pc_dependency_gross_mkt_inc_pc_10</t>
  </si>
  <si>
    <t>edupubsec_pc_dependency_net_mkt_income_pc_10</t>
  </si>
  <si>
    <t>edupubsec_pc_dependency_net_mkt_incirp_pc_10</t>
  </si>
  <si>
    <t>edupubsec_pc_dependency_net_mkt_inc_irpssc_pc_10</t>
  </si>
  <si>
    <t>edupubsec_pc_dependency_dis_inc_pc_10</t>
  </si>
  <si>
    <t>edupubsec_pc_dependency_cons_inc_pc_10</t>
  </si>
  <si>
    <t>edupubsec_pc_dependency_cons_inc_ande_pc_10</t>
  </si>
  <si>
    <t>edupubsec_pc_dependency_final_inc_pc_10</t>
  </si>
  <si>
    <t>edupubsec_pc_dependency_nso_inc_10</t>
  </si>
  <si>
    <t>edupubsec_pc_dependency_linpobto__10</t>
  </si>
  <si>
    <t>edupubsec_pc_dependency_linpobex__10</t>
  </si>
  <si>
    <t>edupubuni_pc_dependency_gross_mkt_inc_pc_10</t>
  </si>
  <si>
    <t>edupubuni_pc_dependency_net_mkt_income_pc_10</t>
  </si>
  <si>
    <t>edupubuni_pc_dependency_net_mkt_incirp_pc_10</t>
  </si>
  <si>
    <t>edupubuni_pc_dependency_net_mkt_inc_irpssc_pc_10</t>
  </si>
  <si>
    <t>edupubuni_pc_dependency_dis_inc_pc_10</t>
  </si>
  <si>
    <t>edupubuni_pc_dependency_cons_inc_pc_10</t>
  </si>
  <si>
    <t>edupubuni_pc_dependency_cons_inc_ande_pc_10</t>
  </si>
  <si>
    <t>edupubuni_pc_dependency_final_inc_pc_10</t>
  </si>
  <si>
    <t>edupubuni_pc_dependency_nso_inc_10</t>
  </si>
  <si>
    <t>edupubuni_pc_dependency_linpobto__10</t>
  </si>
  <si>
    <t>edupubuni_pc_dependency_linpobex__10</t>
  </si>
  <si>
    <t>transfood_pc_dependency_gross_mkt_inc_pc_10</t>
  </si>
  <si>
    <t>transfood_pc_dependency_net_mkt_income_pc_10</t>
  </si>
  <si>
    <t>transfood_pc_dependency_net_mkt_incirp_pc_10</t>
  </si>
  <si>
    <t>transfood_pc_dependency_net_mkt_inc_irpssc_pc_10</t>
  </si>
  <si>
    <t>transfood_pc_dependency_dis_inc_pc_10</t>
  </si>
  <si>
    <t>transfood_pc_dependency_cons_inc_pc_10</t>
  </si>
  <si>
    <t>transfood_pc_dependency_cons_inc_ande_pc_10</t>
  </si>
  <si>
    <t>transfood_pc_dependency_final_inc_pc_10</t>
  </si>
  <si>
    <t>transfood_pc_dependency_nso_inc_10</t>
  </si>
  <si>
    <t>transfood_pc_dependency_linpobto__10</t>
  </si>
  <si>
    <t>transfood_pc_dependency_linpobex__10</t>
  </si>
  <si>
    <t>transutil_pc_dependency_gross_mkt_inc_pc_10</t>
  </si>
  <si>
    <t>transutil_pc_dependency_net_mkt_income_pc_10</t>
  </si>
  <si>
    <t>transutil_pc_dependency_net_mkt_incirp_pc_10</t>
  </si>
  <si>
    <t>transutil_pc_dependency_net_mkt_inc_irpssc_pc_10</t>
  </si>
  <si>
    <t>transutil_pc_dependency_dis_inc_pc_10</t>
  </si>
  <si>
    <t>transutil_pc_dependency_cons_inc_pc_10</t>
  </si>
  <si>
    <t>transutil_pc_dependency_cons_inc_ande_pc_10</t>
  </si>
  <si>
    <t>transutil_pc_dependency_final_inc_pc_10</t>
  </si>
  <si>
    <t>transutil_pc_dependency_nso_inc_10</t>
  </si>
  <si>
    <t>transutil_pc_dependency_linpobto__10</t>
  </si>
  <si>
    <t>transutil_pc_dependency_linpobex__10</t>
  </si>
  <si>
    <t>adultomayor_uni_pc_dependency_gross_mkt_inc_pc_10</t>
  </si>
  <si>
    <t>adultomayor_uni_pc_dependency_net_mkt_income_pc_10</t>
  </si>
  <si>
    <t>adultomayor_uni_pc_dependency_net_mkt_incirp_pc_10</t>
  </si>
  <si>
    <t>adultomayor_uni_pc_dependency_net_mkt_inc_irpssc_pc_10</t>
  </si>
  <si>
    <t>adultomayor_uni_pc_dependency_dis_inc_pc_10</t>
  </si>
  <si>
    <t>adultomayor_uni_pc_dependency_cons_inc_pc_10</t>
  </si>
  <si>
    <t>adultomayor_uni_pc_dependency_cons_inc_ande_pc_10</t>
  </si>
  <si>
    <t>adultomayor_uni_pc_dependency_final_inc_pc_10</t>
  </si>
  <si>
    <t>adultomayor_uni_pc_dependency_nso_inc_10</t>
  </si>
  <si>
    <t>adultomayor_uni_pc_dependency_linpobto__10</t>
  </si>
  <si>
    <t>adultomayor_uni_pc_dependency_linpobex__10</t>
  </si>
  <si>
    <t>tot_deduction_taken_pc_dependency_gross_mkt_inc_pc_10</t>
  </si>
  <si>
    <t>tot_deduction_taken_pc_dependency_net_mkt_income_pc_10</t>
  </si>
  <si>
    <t>tot_deduction_taken_pc_dependency_net_mkt_incirp_pc_10</t>
  </si>
  <si>
    <t>tot_deduction_taken_pc_dependency_net_mkt_inc_irpssc_pc_10</t>
  </si>
  <si>
    <t>tot_deduction_taken_pc_dependency_dis_inc_pc_10</t>
  </si>
  <si>
    <t>tot_deduction_taken_pc_dependency_cons_inc_pc_10</t>
  </si>
  <si>
    <t>tot_deduction_taken_pc_dependency_cons_inc_ande_pc_10</t>
  </si>
  <si>
    <t>tot_deduction_taken_pc_dependency_final_inc_pc_10</t>
  </si>
  <si>
    <t>tot_deduction_taken_pc_dependency_nso_inc_10</t>
  </si>
  <si>
    <t>tot_deduction_taken_pc_dependency_linpobto__10</t>
  </si>
  <si>
    <t>tot_deduction_taken_pc_dependency_linpobex__10</t>
  </si>
  <si>
    <t>monto_sub_andeFS_pc_pc_dependency_gross_mkt_inc_pc_10</t>
  </si>
  <si>
    <t>monto_sub_andeFS_pc_pc_dependency_net_mkt_income_pc_10</t>
  </si>
  <si>
    <t>monto_sub_andeFS_pc_pc_dependency_net_mkt_incirp_pc_10</t>
  </si>
  <si>
    <t>monto_sub_andeFS_pc_pc_dependency_net_mkt_inc_irpssc_pc_10</t>
  </si>
  <si>
    <t>monto_sub_andeFS_pc_pc_dependency_dis_inc_pc_10</t>
  </si>
  <si>
    <t>monto_sub_andeFS_pc_pc_dependency_cons_inc_pc_10</t>
  </si>
  <si>
    <t>monto_sub_andeFS_pc_pc_dependency_cons_inc_ande_pc_10</t>
  </si>
  <si>
    <t>monto_sub_andeFS_pc_pc_dependency_final_inc_pc_10</t>
  </si>
  <si>
    <t>monto_sub_andeFS_pc_pc_dependency_nso_inc_10</t>
  </si>
  <si>
    <t>monto_sub_andeFS_pc_pc_dependency_linpobto__10</t>
  </si>
  <si>
    <t>monto_sub_andeFS_pc_pc_dependency_linpobex__10</t>
  </si>
  <si>
    <t>gross_mkt_inc_pc_dependency_gross_mkt_inc_pc_10</t>
  </si>
  <si>
    <t>gross_mkt_inc_pc_dependency_net_mkt_income_pc_10</t>
  </si>
  <si>
    <t>gross_mkt_inc_pc_dependency_net_mkt_incirp_pc_10</t>
  </si>
  <si>
    <t>gross_mkt_inc_pc_dependency_net_mkt_inc_irpssc_pc_10</t>
  </si>
  <si>
    <t>gross_mkt_inc_pc_dependency_dis_inc_pc_10</t>
  </si>
  <si>
    <t>gross_mkt_inc_pc_dependency_cons_inc_pc_10</t>
  </si>
  <si>
    <t>gross_mkt_inc_pc_dependency_cons_inc_ande_pc_10</t>
  </si>
  <si>
    <t>gross_mkt_inc_pc_dependency_final_inc_pc_10</t>
  </si>
  <si>
    <t>gross_mkt_inc_pc_dependency_nso_inc_10</t>
  </si>
  <si>
    <t>gross_mkt_inc_pc_dependency_linpobto__10</t>
  </si>
  <si>
    <t>gross_mkt_inc_pc_dependency_linpobex__10</t>
  </si>
  <si>
    <t>net_mkt_income_pc_dependency_gross_mkt_inc_pc_10</t>
  </si>
  <si>
    <t>net_mkt_income_pc_dependency_net_mkt_income_pc_10</t>
  </si>
  <si>
    <t>net_mkt_income_pc_dependency_net_mkt_incirp_pc_10</t>
  </si>
  <si>
    <t>net_mkt_income_pc_dependency_net_mkt_inc_irpssc_pc_10</t>
  </si>
  <si>
    <t>net_mkt_income_pc_dependency_dis_inc_pc_10</t>
  </si>
  <si>
    <t>net_mkt_income_pc_dependency_cons_inc_pc_10</t>
  </si>
  <si>
    <t>net_mkt_income_pc_dependency_cons_inc_ande_pc_10</t>
  </si>
  <si>
    <t>net_mkt_income_pc_dependency_final_inc_pc_10</t>
  </si>
  <si>
    <t>net_mkt_income_pc_dependency_nso_inc_10</t>
  </si>
  <si>
    <t>net_mkt_income_pc_dependency_linpobto__10</t>
  </si>
  <si>
    <t>net_mkt_income_pc_dependency_linpobex__10</t>
  </si>
  <si>
    <t>net_mkt_incirp_pc_dependency_gross_mkt_inc_pc_10</t>
  </si>
  <si>
    <t>net_mkt_incirp_pc_dependency_net_mkt_income_pc_10</t>
  </si>
  <si>
    <t>net_mkt_incirp_pc_dependency_net_mkt_incirp_pc_10</t>
  </si>
  <si>
    <t>net_mkt_incirp_pc_dependency_net_mkt_inc_irpssc_pc_10</t>
  </si>
  <si>
    <t>net_mkt_incirp_pc_dependency_dis_inc_pc_10</t>
  </si>
  <si>
    <t>net_mkt_incirp_pc_dependency_cons_inc_pc_10</t>
  </si>
  <si>
    <t>net_mkt_incirp_pc_dependency_cons_inc_ande_pc_10</t>
  </si>
  <si>
    <t>net_mkt_incirp_pc_dependency_final_inc_pc_10</t>
  </si>
  <si>
    <t>net_mkt_incirp_pc_dependency_nso_inc_10</t>
  </si>
  <si>
    <t>net_mkt_incirp_pc_dependency_linpobto__10</t>
  </si>
  <si>
    <t>net_mkt_incirp_pc_dependency_linpobex__10</t>
  </si>
  <si>
    <t>net_mkt_inc_irpssc_pc_dependency_gross_mkt_inc_pc_10</t>
  </si>
  <si>
    <t>net_mkt_inc_irpssc_pc_dependency_net_mkt_income_pc_10</t>
  </si>
  <si>
    <t>net_mkt_inc_irpssc_pc_dependency_net_mkt_incirp_pc_10</t>
  </si>
  <si>
    <t>net_mkt_inc_irpssc_pc_dependency_net_mkt_inc_irpssc_pc_10</t>
  </si>
  <si>
    <t>net_mkt_inc_irpssc_pc_dependency_dis_inc_pc_10</t>
  </si>
  <si>
    <t>net_mkt_inc_irpssc_pc_dependency_cons_inc_pc_10</t>
  </si>
  <si>
    <t>net_mkt_inc_irpssc_pc_dependency_cons_inc_ande_pc_10</t>
  </si>
  <si>
    <t>net_mkt_inc_irpssc_pc_dependency_final_inc_pc_10</t>
  </si>
  <si>
    <t>net_mkt_inc_irpssc_pc_dependency_nso_inc_10</t>
  </si>
  <si>
    <t>net_mkt_inc_irpssc_pc_dependency_linpobto__10</t>
  </si>
  <si>
    <t>net_mkt_inc_irpssc_pc_dependency_linpobex__10</t>
  </si>
  <si>
    <t>dis_inc_pc_dependency_gross_mkt_inc_pc_10</t>
  </si>
  <si>
    <t>dis_inc_pc_dependency_net_mkt_income_pc_10</t>
  </si>
  <si>
    <t>dis_inc_pc_dependency_net_mkt_incirp_pc_10</t>
  </si>
  <si>
    <t>dis_inc_pc_dependency_net_mkt_inc_irpssc_pc_10</t>
  </si>
  <si>
    <t>dis_inc_pc_dependency_dis_inc_pc_10</t>
  </si>
  <si>
    <t>dis_inc_pc_dependency_cons_inc_pc_10</t>
  </si>
  <si>
    <t>dis_inc_pc_dependency_cons_inc_ande_pc_10</t>
  </si>
  <si>
    <t>dis_inc_pc_dependency_final_inc_pc_10</t>
  </si>
  <si>
    <t>dis_inc_pc_dependency_nso_inc_10</t>
  </si>
  <si>
    <t>dis_inc_pc_dependency_linpobto__10</t>
  </si>
  <si>
    <t>dis_inc_pc_dependency_linpobex__10</t>
  </si>
  <si>
    <t>cons_inc_pc_dependency_gross_mkt_inc_pc_10</t>
  </si>
  <si>
    <t>cons_inc_pc_dependency_net_mkt_income_pc_10</t>
  </si>
  <si>
    <t>cons_inc_pc_dependency_net_mkt_incirp_pc_10</t>
  </si>
  <si>
    <t>cons_inc_pc_dependency_net_mkt_inc_irpssc_pc_10</t>
  </si>
  <si>
    <t>cons_inc_pc_dependency_dis_inc_pc_10</t>
  </si>
  <si>
    <t>cons_inc_pc_dependency_cons_inc_pc_10</t>
  </si>
  <si>
    <t>cons_inc_pc_dependency_cons_inc_ande_pc_10</t>
  </si>
  <si>
    <t>cons_inc_pc_dependency_final_inc_pc_10</t>
  </si>
  <si>
    <t>cons_inc_pc_dependency_nso_inc_10</t>
  </si>
  <si>
    <t>cons_inc_pc_dependency_linpobto__10</t>
  </si>
  <si>
    <t>cons_inc_pc_dependency_linpobex__10</t>
  </si>
  <si>
    <t>cons_inc_ande_pc_dependency_gross_mkt_inc_pc_10</t>
  </si>
  <si>
    <t>cons_inc_ande_pc_dependency_net_mkt_income_pc_10</t>
  </si>
  <si>
    <t>cons_inc_ande_pc_dependency_net_mkt_incirp_pc_10</t>
  </si>
  <si>
    <t>cons_inc_ande_pc_dependency_net_mkt_inc_irpssc_pc_10</t>
  </si>
  <si>
    <t>cons_inc_ande_pc_dependency_dis_inc_pc_10</t>
  </si>
  <si>
    <t>cons_inc_ande_pc_dependency_cons_inc_pc_10</t>
  </si>
  <si>
    <t>cons_inc_ande_pc_dependency_cons_inc_ande_pc_10</t>
  </si>
  <si>
    <t>cons_inc_ande_pc_dependency_final_inc_pc_10</t>
  </si>
  <si>
    <t>cons_inc_ande_pc_dependency_nso_inc_10</t>
  </si>
  <si>
    <t>cons_inc_ande_pc_dependency_linpobto__10</t>
  </si>
  <si>
    <t>cons_inc_ande_pc_dependency_linpobex__10</t>
  </si>
  <si>
    <t>final_inc_pc_dependency_gross_mkt_inc_pc_10</t>
  </si>
  <si>
    <t>final_inc_pc_dependency_net_mkt_income_pc_10</t>
  </si>
  <si>
    <t>final_inc_pc_dependency_net_mkt_incirp_pc_10</t>
  </si>
  <si>
    <t>final_inc_pc_dependency_net_mkt_inc_irpssc_pc_10</t>
  </si>
  <si>
    <t>final_inc_pc_dependency_dis_inc_pc_10</t>
  </si>
  <si>
    <t>final_inc_pc_dependency_cons_inc_pc_10</t>
  </si>
  <si>
    <t>final_inc_pc_dependency_cons_inc_ande_pc_10</t>
  </si>
  <si>
    <t>final_inc_pc_dependency_final_inc_pc_10</t>
  </si>
  <si>
    <t>final_inc_pc_dependency_nso_inc_10</t>
  </si>
  <si>
    <t>final_inc_pc_dependency_linpobto__10</t>
  </si>
  <si>
    <t>final_inc_pc_dependency_linpobex__10</t>
  </si>
  <si>
    <t>nso_inc_dependency_gross_mkt_inc_pc_10</t>
  </si>
  <si>
    <t>nso_inc_dependency_net_mkt_income_pc_10</t>
  </si>
  <si>
    <t>nso_inc_dependency_net_mkt_incirp_pc_10</t>
  </si>
  <si>
    <t>nso_inc_dependency_net_mkt_inc_irpssc_pc_10</t>
  </si>
  <si>
    <t>nso_inc_dependency_dis_inc_pc_10</t>
  </si>
  <si>
    <t>nso_inc_dependency_cons_inc_pc_10</t>
  </si>
  <si>
    <t>nso_inc_dependency_cons_inc_ande_pc_10</t>
  </si>
  <si>
    <t>nso_inc_dependency_final_inc_pc_10</t>
  </si>
  <si>
    <t>nso_inc_dependency_nso_inc_10</t>
  </si>
  <si>
    <t>nso_inc_dependency_linpobto__10</t>
  </si>
  <si>
    <t>nso_inc_dependency_linpobex__10</t>
  </si>
  <si>
    <t>monto_iva_pc_pc_dependency_gross_mkt_inc_pc_10</t>
  </si>
  <si>
    <t>monto_iva_pc_pc_dependency_net_mkt_income_pc_10</t>
  </si>
  <si>
    <t>monto_iva_pc_pc_dependency_net_mkt_incirp_pc_10</t>
  </si>
  <si>
    <t>monto_iva_pc_pc_dependency_net_mkt_inc_irpssc_pc_10</t>
  </si>
  <si>
    <t>monto_iva_pc_pc_dependency_dis_inc_pc_10</t>
  </si>
  <si>
    <t>monto_iva_pc_pc_dependency_cons_inc_pc_10</t>
  </si>
  <si>
    <t>monto_iva_pc_pc_dependency_cons_inc_ande_pc_10</t>
  </si>
  <si>
    <t>monto_iva_pc_pc_dependency_final_inc_pc_10</t>
  </si>
  <si>
    <t>monto_iva_pc_pc_dependency_nso_inc_10</t>
  </si>
  <si>
    <t>monto_iva_pc_pc_dependency_linpobto__10</t>
  </si>
  <si>
    <t>monto_iva_pc_pc_dependency_linpobex__10</t>
  </si>
  <si>
    <t>monto_iscRE_pc_pc_dependency_gross_mkt_inc_pc_10</t>
  </si>
  <si>
    <t>monto_iscRE_pc_pc_dependency_net_mkt_income_pc_10</t>
  </si>
  <si>
    <t>monto_iscRE_pc_pc_dependency_net_mkt_incirp_pc_10</t>
  </si>
  <si>
    <t>monto_iscRE_pc_pc_dependency_net_mkt_inc_irpssc_pc_10</t>
  </si>
  <si>
    <t>monto_iscRE_pc_pc_dependency_dis_inc_pc_10</t>
  </si>
  <si>
    <t>monto_iscRE_pc_pc_dependency_cons_inc_pc_10</t>
  </si>
  <si>
    <t>monto_iscRE_pc_pc_dependency_cons_inc_ande_pc_10</t>
  </si>
  <si>
    <t>monto_iscRE_pc_pc_dependency_final_inc_pc_10</t>
  </si>
  <si>
    <t>monto_iscRE_pc_pc_dependency_nso_inc_10</t>
  </si>
  <si>
    <t>monto_iscRE_pc_pc_dependency_linpobto__10</t>
  </si>
  <si>
    <t>monto_iscRE_pc_pc_dependency_linpobex__10</t>
  </si>
  <si>
    <t>ssc_pc_dependency_gross_mkt_inc_pc_10</t>
  </si>
  <si>
    <t>ssc_pc_dependency_net_mkt_income_pc_10</t>
  </si>
  <si>
    <t>ssc_pc_dependency_net_mkt_incirp_pc_10</t>
  </si>
  <si>
    <t>ssc_pc_dependency_net_mkt_inc_irpssc_pc_10</t>
  </si>
  <si>
    <t>ssc_pc_dependency_dis_inc_pc_10</t>
  </si>
  <si>
    <t>ssc_pc_dependency_cons_inc_pc_10</t>
  </si>
  <si>
    <t>ssc_pc_dependency_cons_inc_ande_pc_10</t>
  </si>
  <si>
    <t>ssc_pc_dependency_final_inc_pc_10</t>
  </si>
  <si>
    <t>ssc_pc_dependency_nso_inc_10</t>
  </si>
  <si>
    <t>ssc_pc_dependency_linpobto__10</t>
  </si>
  <si>
    <t>ssc_pc_dependency_linpobex__10</t>
  </si>
  <si>
    <t>uprod_tax_pc_dependency_gross_mkt_inc_pc_10</t>
  </si>
  <si>
    <t>uprod_tax_pc_dependency_net_mkt_income_pc_10</t>
  </si>
  <si>
    <t>uprod_tax_pc_dependency_net_mkt_incirp_pc_10</t>
  </si>
  <si>
    <t>uprod_tax_pc_dependency_net_mkt_inc_irpssc_pc_10</t>
  </si>
  <si>
    <t>uprod_tax_pc_dependency_dis_inc_pc_10</t>
  </si>
  <si>
    <t>uprod_tax_pc_dependency_cons_inc_pc_10</t>
  </si>
  <si>
    <t>uprod_tax_pc_dependency_cons_inc_ande_pc_10</t>
  </si>
  <si>
    <t>uprod_tax_pc_dependency_final_inc_pc_10</t>
  </si>
  <si>
    <t>uprod_tax_pc_dependency_nso_inc_10</t>
  </si>
  <si>
    <t>uprod_tax_pc_dependency_linpobto__10</t>
  </si>
  <si>
    <t>uprod_tax_pc_dependency_linpobex__10</t>
  </si>
  <si>
    <t>tot_ire_pc_dependency_gross_mkt_inc_pc_10</t>
  </si>
  <si>
    <t>tot_ire_pc_dependency_net_mkt_income_pc_10</t>
  </si>
  <si>
    <t>tot_ire_pc_dependency_net_mkt_incirp_pc_10</t>
  </si>
  <si>
    <t>tot_ire_pc_dependency_net_mkt_inc_irpssc_pc_10</t>
  </si>
  <si>
    <t>tot_ire_pc_dependency_dis_inc_pc_10</t>
  </si>
  <si>
    <t>tot_ire_pc_dependency_cons_inc_pc_10</t>
  </si>
  <si>
    <t>tot_ire_pc_dependency_cons_inc_ande_pc_10</t>
  </si>
  <si>
    <t>tot_ire_pc_dependency_final_inc_pc_10</t>
  </si>
  <si>
    <t>tot_ire_pc_dependency_nso_inc_10</t>
  </si>
  <si>
    <t>tot_ire_pc_dependency_linpobto__10</t>
  </si>
  <si>
    <t>tot_ire_pc_dependency_linpobex__10</t>
  </si>
  <si>
    <t>dividendo_tax_pc_dependency_gross_mkt_inc_pc_10</t>
  </si>
  <si>
    <t>dividendo_tax_pc_dependency_net_mkt_income_pc_10</t>
  </si>
  <si>
    <t>dividendo_tax_pc_dependency_net_mkt_incirp_pc_10</t>
  </si>
  <si>
    <t>dividendo_tax_pc_dependency_net_mkt_inc_irpssc_pc_10</t>
  </si>
  <si>
    <t>dividendo_tax_pc_dependency_dis_inc_pc_10</t>
  </si>
  <si>
    <t>dividendo_tax_pc_dependency_cons_inc_pc_10</t>
  </si>
  <si>
    <t>dividendo_tax_pc_dependency_cons_inc_ande_pc_10</t>
  </si>
  <si>
    <t>dividendo_tax_pc_dependency_final_inc_pc_10</t>
  </si>
  <si>
    <t>dividendo_tax_pc_dependency_nso_inc_10</t>
  </si>
  <si>
    <t>dividendo_tax_pc_dependency_linpobto__10</t>
  </si>
  <si>
    <t>dividendo_tax_pc_dependency_linpobex__10</t>
  </si>
  <si>
    <t>alquiler_tax_pc_dependency_gross_mkt_inc_pc_10</t>
  </si>
  <si>
    <t>alquiler_tax_pc_dependency_net_mkt_income_pc_10</t>
  </si>
  <si>
    <t>alquiler_tax_pc_dependency_net_mkt_incirp_pc_10</t>
  </si>
  <si>
    <t>alquiler_tax_pc_dependency_net_mkt_inc_irpssc_pc_10</t>
  </si>
  <si>
    <t>alquiler_tax_pc_dependency_dis_inc_pc_10</t>
  </si>
  <si>
    <t>alquiler_tax_pc_dependency_cons_inc_pc_10</t>
  </si>
  <si>
    <t>alquiler_tax_pc_dependency_cons_inc_ande_pc_10</t>
  </si>
  <si>
    <t>alquiler_tax_pc_dependency_final_inc_pc_10</t>
  </si>
  <si>
    <t>alquiler_tax_pc_dependency_nso_inc_10</t>
  </si>
  <si>
    <t>alquiler_tax_pc_dependency_linpobto__10</t>
  </si>
  <si>
    <t>alquiler_tax_pc_dependency_linpobex__10</t>
  </si>
  <si>
    <t>labor_tax_pc_beneficiaries__1</t>
  </si>
  <si>
    <t>beneficiaries</t>
  </si>
  <si>
    <t>labor_tax_pc_benefits__1</t>
  </si>
  <si>
    <t>benefits</t>
  </si>
  <si>
    <t>labor_tax_pc_coverage__1</t>
  </si>
  <si>
    <t>coverage</t>
  </si>
  <si>
    <t>labor_tax_pc_mean__1</t>
  </si>
  <si>
    <t>mean</t>
  </si>
  <si>
    <t>tot_pit_pc_beneficiaries__1</t>
  </si>
  <si>
    <t>tot_pit_pc_benefits__1</t>
  </si>
  <si>
    <t>tot_pit_pc_coverage__1</t>
  </si>
  <si>
    <t>tot_pit_pc_mean__1</t>
  </si>
  <si>
    <t>tot_dit_pc_beneficiaries__1</t>
  </si>
  <si>
    <t>tot_dit_pc_benefits__1</t>
  </si>
  <si>
    <t>tot_dit_pc_coverage__1</t>
  </si>
  <si>
    <t>tot_dit_pc_mean__1</t>
  </si>
  <si>
    <t>tot_dit_corp_pc_beneficiaries__1</t>
  </si>
  <si>
    <t>tot_dit_corp_pc_benefits__1</t>
  </si>
  <si>
    <t>tot_dit_corp_pc_coverage__1</t>
  </si>
  <si>
    <t>tot_dit_corp_pc_mean__1</t>
  </si>
  <si>
    <t>tot_dit_corp_pc_dependency_gross_mkt_inc_pc_1yes</t>
  </si>
  <si>
    <t>tot_dit_corp_pc_dependency_net_mkt_income_pc_1yes</t>
  </si>
  <si>
    <t>tot_dit_corp_pc_dependency_net_mkt_incirp_pc_1yes</t>
  </si>
  <si>
    <t>tot_dit_corp_pc_dependency_net_mkt_inc_irpssc_pc_1yes</t>
  </si>
  <si>
    <t>tot_dit_corp_pc_dependency_dis_inc_pc_1yes</t>
  </si>
  <si>
    <t>tot_dit_corp_pc_dependency_cons_inc_pc_1yes</t>
  </si>
  <si>
    <t>tot_dit_corp_pc_dependency_cons_inc_ande_pc_1yes</t>
  </si>
  <si>
    <t>tot_dit_corp_pc_dependency_final_inc_pc_1yes</t>
  </si>
  <si>
    <t>tot_dit_corp_pc_dependency_nso_inc_1yes</t>
  </si>
  <si>
    <t>tot_dit_corp_pc_dependency_linpobto__1yes</t>
  </si>
  <si>
    <t>tot_dit_corp_pc_dependency_linpobex__1yes</t>
  </si>
  <si>
    <t>iragro_pc_beneficiaries__1</t>
  </si>
  <si>
    <t>iragro_pc_benefits__1</t>
  </si>
  <si>
    <t>iragro_pc_coverage__1</t>
  </si>
  <si>
    <t>iragro_pc_mean__1</t>
  </si>
  <si>
    <t>iracis_pc_beneficiaries__1</t>
  </si>
  <si>
    <t>iracis_pc_benefits__1</t>
  </si>
  <si>
    <t>iracis_pc_coverage__1</t>
  </si>
  <si>
    <t>iracis_pc_mean__1</t>
  </si>
  <si>
    <t>iracis_pc_dependency_gross_mkt_inc_pc_1yes</t>
  </si>
  <si>
    <t>iracis_pc_dependency_net_mkt_income_pc_1yes</t>
  </si>
  <si>
    <t>iracis_pc_dependency_net_mkt_incirp_pc_1yes</t>
  </si>
  <si>
    <t>iracis_pc_dependency_net_mkt_inc_irpssc_pc_1yes</t>
  </si>
  <si>
    <t>iracis_pc_dependency_dis_inc_pc_1yes</t>
  </si>
  <si>
    <t>iracis_pc_dependency_cons_inc_pc_1yes</t>
  </si>
  <si>
    <t>iracis_pc_dependency_cons_inc_ande_pc_1yes</t>
  </si>
  <si>
    <t>iracis_pc_dependency_final_inc_pc_1yes</t>
  </si>
  <si>
    <t>iracis_pc_dependency_nso_inc_1yes</t>
  </si>
  <si>
    <t>iracis_pc_dependency_linpobto__1yes</t>
  </si>
  <si>
    <t>iracis_pc_dependency_linpobex__1yes</t>
  </si>
  <si>
    <t>tekopora_inc_pc_beneficiaries__1</t>
  </si>
  <si>
    <t>tekopora_inc_pc_benefits__1</t>
  </si>
  <si>
    <t>tekopora_inc_pc_coverage__1</t>
  </si>
  <si>
    <t>tekopora_inc_pc_mean__1</t>
  </si>
  <si>
    <t>tekopora_inc_pc_dependency_gross_mkt_inc_pc_1yes</t>
  </si>
  <si>
    <t>tekopora_inc_pc_dependency_net_mkt_income_pc_1yes</t>
  </si>
  <si>
    <t>tekopora_inc_pc_dependency_net_mkt_incirp_pc_1yes</t>
  </si>
  <si>
    <t>tekopora_inc_pc_dependency_net_mkt_inc_irpssc_pc_1yes</t>
  </si>
  <si>
    <t>tekopora_inc_pc_dependency_dis_inc_pc_1yes</t>
  </si>
  <si>
    <t>tekopora_inc_pc_dependency_cons_inc_pc_1yes</t>
  </si>
  <si>
    <t>tekopora_inc_pc_dependency_cons_inc_ande_pc_1yes</t>
  </si>
  <si>
    <t>tekopora_inc_pc_dependency_final_inc_pc_1yes</t>
  </si>
  <si>
    <t>tekopora_inc_pc_dependency_nso_inc_1yes</t>
  </si>
  <si>
    <t>tekopora_inc_pc_dependency_linpobto__1yes</t>
  </si>
  <si>
    <t>tekopora_inc_pc_dependency_linpobex__1yes</t>
  </si>
  <si>
    <t>famassist_inc_pc_beneficiaries__1</t>
  </si>
  <si>
    <t>famassist_inc_pc_benefits__1</t>
  </si>
  <si>
    <t>famassist_inc_pc_coverage__1</t>
  </si>
  <si>
    <t>famassist_inc_pc_mean__1</t>
  </si>
  <si>
    <t>famassist_inc_pc_dependency_gross_mkt_inc_pc_1yes</t>
  </si>
  <si>
    <t>famassist_inc_pc_dependency_net_mkt_income_pc_1yes</t>
  </si>
  <si>
    <t>famassist_inc_pc_dependency_net_mkt_incirp_pc_1yes</t>
  </si>
  <si>
    <t>famassist_inc_pc_dependency_net_mkt_inc_irpssc_pc_1yes</t>
  </si>
  <si>
    <t>famassist_inc_pc_dependency_dis_inc_pc_1yes</t>
  </si>
  <si>
    <t>famassist_inc_pc_dependency_cons_inc_pc_1yes</t>
  </si>
  <si>
    <t>famassist_inc_pc_dependency_cons_inc_ande_pc_1yes</t>
  </si>
  <si>
    <t>famassist_inc_pc_dependency_final_inc_pc_1yes</t>
  </si>
  <si>
    <t>famassist_inc_pc_dependency_nso_inc_1yes</t>
  </si>
  <si>
    <t>famassist_inc_pc_dependency_linpobto__1yes</t>
  </si>
  <si>
    <t>famassist_inc_pc_dependency_linpobex__1yes</t>
  </si>
  <si>
    <t>adulto_inc_pc_beneficiaries__1</t>
  </si>
  <si>
    <t>adulto_inc_pc_benefits__1</t>
  </si>
  <si>
    <t>adulto_inc_pc_coverage__1</t>
  </si>
  <si>
    <t>adulto_inc_pc_mean__1</t>
  </si>
  <si>
    <t>adulto_inc_pc_dependency_gross_mkt_inc_pc_1yes</t>
  </si>
  <si>
    <t>adulto_inc_pc_dependency_net_mkt_income_pc_1yes</t>
  </si>
  <si>
    <t>adulto_inc_pc_dependency_net_mkt_incirp_pc_1yes</t>
  </si>
  <si>
    <t>adulto_inc_pc_dependency_net_mkt_inc_irpssc_pc_1yes</t>
  </si>
  <si>
    <t>adulto_inc_pc_dependency_dis_inc_pc_1yes</t>
  </si>
  <si>
    <t>adulto_inc_pc_dependency_cons_inc_pc_1yes</t>
  </si>
  <si>
    <t>adulto_inc_pc_dependency_cons_inc_ande_pc_1yes</t>
  </si>
  <si>
    <t>adulto_inc_pc_dependency_final_inc_pc_1yes</t>
  </si>
  <si>
    <t>adulto_inc_pc_dependency_nso_inc_1yes</t>
  </si>
  <si>
    <t>adulto_inc_pc_dependency_linpobto__1yes</t>
  </si>
  <si>
    <t>adulto_inc_pc_dependency_linpobex__1yes</t>
  </si>
  <si>
    <t>agtrans_inc_pc_beneficiaries__1</t>
  </si>
  <si>
    <t>agtrans_inc_pc_benefits__1</t>
  </si>
  <si>
    <t>agtrans_inc_pc_coverage__1</t>
  </si>
  <si>
    <t>agtrans_inc_pc_mean__1</t>
  </si>
  <si>
    <t>agtrans_inc_pc_dependency_gross_mkt_inc_pc_1yes</t>
  </si>
  <si>
    <t>agtrans_inc_pc_dependency_net_mkt_income_pc_1yes</t>
  </si>
  <si>
    <t>agtrans_inc_pc_dependency_net_mkt_incirp_pc_1yes</t>
  </si>
  <si>
    <t>agtrans_inc_pc_dependency_net_mkt_inc_irpssc_pc_1yes</t>
  </si>
  <si>
    <t>agtrans_inc_pc_dependency_dis_inc_pc_1yes</t>
  </si>
  <si>
    <t>agtrans_inc_pc_dependency_cons_inc_pc_1yes</t>
  </si>
  <si>
    <t>agtrans_inc_pc_dependency_cons_inc_ande_pc_1yes</t>
  </si>
  <si>
    <t>agtrans_inc_pc_dependency_final_inc_pc_1yes</t>
  </si>
  <si>
    <t>agtrans_inc_pc_dependency_nso_inc_1yes</t>
  </si>
  <si>
    <t>agtrans_inc_pc_dependency_linpobto__1yes</t>
  </si>
  <si>
    <t>agtrans_inc_pc_dependency_linpobex__1yes</t>
  </si>
  <si>
    <t>elec_sub_pc_beneficiaries__1</t>
  </si>
  <si>
    <t>elec_sub_pc_benefits__1</t>
  </si>
  <si>
    <t>elec_sub_pc_coverage__1</t>
  </si>
  <si>
    <t>elec_sub_pc_mean__1</t>
  </si>
  <si>
    <t>elec_sub_pc_dependency_gross_mkt_inc_pc_1yes</t>
  </si>
  <si>
    <t>elec_sub_pc_dependency_net_mkt_income_pc_1yes</t>
  </si>
  <si>
    <t>elec_sub_pc_dependency_net_mkt_incirp_pc_1yes</t>
  </si>
  <si>
    <t>elec_sub_pc_dependency_net_mkt_inc_irpssc_pc_1yes</t>
  </si>
  <si>
    <t>elec_sub_pc_dependency_dis_inc_pc_1yes</t>
  </si>
  <si>
    <t>elec_sub_pc_dependency_cons_inc_pc_1yes</t>
  </si>
  <si>
    <t>elec_sub_pc_dependency_cons_inc_ande_pc_1yes</t>
  </si>
  <si>
    <t>elec_sub_pc_dependency_final_inc_pc_1yes</t>
  </si>
  <si>
    <t>elec_sub_pc_dependency_nso_inc_1yes</t>
  </si>
  <si>
    <t>elec_sub_pc_dependency_linpobto__1yes</t>
  </si>
  <si>
    <t>elec_sub_pc_dependency_linpobex__1yes</t>
  </si>
  <si>
    <t>tot_deduction_taken_pc_beneficiaries__1</t>
  </si>
  <si>
    <t>tot_deduction_taken_pc_benefits__1</t>
  </si>
  <si>
    <t>tot_deduction_taken_pc_coverage__1</t>
  </si>
  <si>
    <t>tot_deduction_taken_pc_mean__1</t>
  </si>
  <si>
    <t>transporte_sub_pc_beneficiaries__1</t>
  </si>
  <si>
    <t>transporte_sub_pc_benefits__1</t>
  </si>
  <si>
    <t>transporte_sub_pc_coverage__1</t>
  </si>
  <si>
    <t>transporte_sub_pc_mean__1</t>
  </si>
  <si>
    <t>transporte_sub_pc_dependency_gross_mkt_inc_pc_1yes</t>
  </si>
  <si>
    <t>transporte_sub_pc_dependency_net_mkt_income_pc_1yes</t>
  </si>
  <si>
    <t>transporte_sub_pc_dependency_net_mkt_incirp_pc_1yes</t>
  </si>
  <si>
    <t>transporte_sub_pc_dependency_net_mkt_inc_irpssc_pc_1yes</t>
  </si>
  <si>
    <t>transporte_sub_pc_dependency_dis_inc_pc_1yes</t>
  </si>
  <si>
    <t>transporte_sub_pc_dependency_cons_inc_pc_1yes</t>
  </si>
  <si>
    <t>transporte_sub_pc_dependency_cons_inc_ande_pc_1yes</t>
  </si>
  <si>
    <t>transporte_sub_pc_dependency_final_inc_pc_1yes</t>
  </si>
  <si>
    <t>transporte_sub_pc_dependency_nso_inc_1yes</t>
  </si>
  <si>
    <t>transporte_sub_pc_dependency_linpobto__1yes</t>
  </si>
  <si>
    <t>transporte_sub_pc_dependency_linpobex__1yes</t>
  </si>
  <si>
    <t>senavitat_sub_pc_beneficiaries__1</t>
  </si>
  <si>
    <t>senavitat_sub_pc_benefits__1</t>
  </si>
  <si>
    <t>senavitat_sub_pc_coverage__1</t>
  </si>
  <si>
    <t>senavitat_sub_pc_mean__1</t>
  </si>
  <si>
    <t>senavitat_sub_pc_dependency_gross_mkt_inc_pc_1yes</t>
  </si>
  <si>
    <t>senavitat_sub_pc_dependency_net_mkt_income_pc_1yes</t>
  </si>
  <si>
    <t>senavitat_sub_pc_dependency_net_mkt_incirp_pc_1yes</t>
  </si>
  <si>
    <t>senavitat_sub_pc_dependency_net_mkt_inc_irpssc_pc_1yes</t>
  </si>
  <si>
    <t>senavitat_sub_pc_dependency_dis_inc_pc_1yes</t>
  </si>
  <si>
    <t>senavitat_sub_pc_dependency_cons_inc_pc_1yes</t>
  </si>
  <si>
    <t>senavitat_sub_pc_dependency_cons_inc_ande_pc_1yes</t>
  </si>
  <si>
    <t>senavitat_sub_pc_dependency_final_inc_pc_1yes</t>
  </si>
  <si>
    <t>senavitat_sub_pc_dependency_nso_inc_1yes</t>
  </si>
  <si>
    <t>senavitat_sub_pc_dependency_linpobto__1yes</t>
  </si>
  <si>
    <t>senavitat_sub_pc_dependency_linpobex__1yes</t>
  </si>
  <si>
    <t>becas_pc_beneficiaries__1</t>
  </si>
  <si>
    <t>becas_pc_benefits__1</t>
  </si>
  <si>
    <t>becas_pc_coverage__1</t>
  </si>
  <si>
    <t>becas_pc_mean__1</t>
  </si>
  <si>
    <t>becas_pc_dependency_gross_mkt_inc_pc_1yes</t>
  </si>
  <si>
    <t>becas_pc_dependency_net_mkt_income_pc_1yes</t>
  </si>
  <si>
    <t>becas_pc_dependency_net_mkt_incirp_pc_1yes</t>
  </si>
  <si>
    <t>becas_pc_dependency_net_mkt_inc_irpssc_pc_1yes</t>
  </si>
  <si>
    <t>becas_pc_dependency_dis_inc_pc_1yes</t>
  </si>
  <si>
    <t>becas_pc_dependency_cons_inc_pc_1yes</t>
  </si>
  <si>
    <t>becas_pc_dependency_cons_inc_ande_pc_1yes</t>
  </si>
  <si>
    <t>becas_pc_dependency_final_inc_pc_1yes</t>
  </si>
  <si>
    <t>becas_pc_dependency_nso_inc_1yes</t>
  </si>
  <si>
    <t>becas_pc_dependency_linpobto__1yes</t>
  </si>
  <si>
    <t>becas_pc_dependency_linpobex__1yes</t>
  </si>
  <si>
    <t>edupubpreesc_pc_beneficiaries__1</t>
  </si>
  <si>
    <t>edupubpreesc_pc_benefits__1</t>
  </si>
  <si>
    <t>edupubpreesc_pc_coverage__1</t>
  </si>
  <si>
    <t>edupubpreesc_pc_mean__1</t>
  </si>
  <si>
    <t>edupubpreesc_pc_dependency_gross_mkt_inc_pc_1yes</t>
  </si>
  <si>
    <t>edupubpreesc_pc_dependency_net_mkt_income_pc_1yes</t>
  </si>
  <si>
    <t>edupubpreesc_pc_dependency_net_mkt_incirp_pc_1yes</t>
  </si>
  <si>
    <t>edupubpreesc_pc_dependency_net_mkt_inc_irpssc_pc_1yes</t>
  </si>
  <si>
    <t>edupubpreesc_pc_dependency_dis_inc_pc_1yes</t>
  </si>
  <si>
    <t>edupubpreesc_pc_dependency_cons_inc_pc_1yes</t>
  </si>
  <si>
    <t>edupubpreesc_pc_dependency_cons_inc_ande_pc_1yes</t>
  </si>
  <si>
    <t>edupubpreesc_pc_dependency_final_inc_pc_1yes</t>
  </si>
  <si>
    <t>edupubpreesc_pc_dependency_nso_inc_1yes</t>
  </si>
  <si>
    <t>edupubpreesc_pc_dependency_linpobto__1yes</t>
  </si>
  <si>
    <t>edupubpreesc_pc_dependency_linpobex__1yes</t>
  </si>
  <si>
    <t>edupubprim_pc_beneficiaries__1</t>
  </si>
  <si>
    <t>edupubprim_pc_benefits__1</t>
  </si>
  <si>
    <t>edupubprim_pc_coverage__1</t>
  </si>
  <si>
    <t>edupubprim_pc_mean__1</t>
  </si>
  <si>
    <t>edupubprim_pc_dependency_gross_mkt_inc_pc_1yes</t>
  </si>
  <si>
    <t>edupubprim_pc_dependency_net_mkt_income_pc_1yes</t>
  </si>
  <si>
    <t>edupubprim_pc_dependency_net_mkt_incirp_pc_1yes</t>
  </si>
  <si>
    <t>edupubprim_pc_dependency_net_mkt_inc_irpssc_pc_1yes</t>
  </si>
  <si>
    <t>edupubprim_pc_dependency_dis_inc_pc_1yes</t>
  </si>
  <si>
    <t>edupubprim_pc_dependency_cons_inc_pc_1yes</t>
  </si>
  <si>
    <t>edupubprim_pc_dependency_cons_inc_ande_pc_1yes</t>
  </si>
  <si>
    <t>edupubprim_pc_dependency_final_inc_pc_1yes</t>
  </si>
  <si>
    <t>edupubprim_pc_dependency_nso_inc_1yes</t>
  </si>
  <si>
    <t>edupubprim_pc_dependency_linpobto__1yes</t>
  </si>
  <si>
    <t>edupubprim_pc_dependency_linpobex__1yes</t>
  </si>
  <si>
    <t>edupubsec_pc_beneficiaries__1</t>
  </si>
  <si>
    <t>edupubsec_pc_benefits__1</t>
  </si>
  <si>
    <t>edupubsec_pc_coverage__1</t>
  </si>
  <si>
    <t>edupubsec_pc_mean__1</t>
  </si>
  <si>
    <t>edupubsec_pc_dependency_gross_mkt_inc_pc_1yes</t>
  </si>
  <si>
    <t>edupubsec_pc_dependency_net_mkt_income_pc_1yes</t>
  </si>
  <si>
    <t>edupubsec_pc_dependency_net_mkt_incirp_pc_1yes</t>
  </si>
  <si>
    <t>edupubsec_pc_dependency_net_mkt_inc_irpssc_pc_1yes</t>
  </si>
  <si>
    <t>edupubsec_pc_dependency_dis_inc_pc_1yes</t>
  </si>
  <si>
    <t>edupubsec_pc_dependency_cons_inc_pc_1yes</t>
  </si>
  <si>
    <t>edupubsec_pc_dependency_cons_inc_ande_pc_1yes</t>
  </si>
  <si>
    <t>edupubsec_pc_dependency_final_inc_pc_1yes</t>
  </si>
  <si>
    <t>edupubsec_pc_dependency_nso_inc_1yes</t>
  </si>
  <si>
    <t>edupubsec_pc_dependency_linpobto__1yes</t>
  </si>
  <si>
    <t>edupubsec_pc_dependency_linpobex__1yes</t>
  </si>
  <si>
    <t>edupubuni_pc_beneficiaries__1</t>
  </si>
  <si>
    <t>edupubuni_pc_benefits__1</t>
  </si>
  <si>
    <t>edupubuni_pc_coverage__1</t>
  </si>
  <si>
    <t>edupubuni_pc_mean__1</t>
  </si>
  <si>
    <t>edupubuni_pc_dependency_gross_mkt_inc_pc_1yes</t>
  </si>
  <si>
    <t>edupubuni_pc_dependency_net_mkt_income_pc_1yes</t>
  </si>
  <si>
    <t>edupubuni_pc_dependency_net_mkt_incirp_pc_1yes</t>
  </si>
  <si>
    <t>edupubuni_pc_dependency_net_mkt_inc_irpssc_pc_1yes</t>
  </si>
  <si>
    <t>edupubuni_pc_dependency_dis_inc_pc_1yes</t>
  </si>
  <si>
    <t>edupubuni_pc_dependency_cons_inc_pc_1yes</t>
  </si>
  <si>
    <t>edupubuni_pc_dependency_cons_inc_ande_pc_1yes</t>
  </si>
  <si>
    <t>edupubuni_pc_dependency_final_inc_pc_1yes</t>
  </si>
  <si>
    <t>edupubuni_pc_dependency_nso_inc_1yes</t>
  </si>
  <si>
    <t>edupubuni_pc_dependency_linpobto__1yes</t>
  </si>
  <si>
    <t>edupubuni_pc_dependency_linpobex__1yes</t>
  </si>
  <si>
    <t>transfood_pc_beneficiaries__1</t>
  </si>
  <si>
    <t>transfood_pc_benefits__1</t>
  </si>
  <si>
    <t>transfood_pc_coverage__1</t>
  </si>
  <si>
    <t>transfood_pc_mean__1</t>
  </si>
  <si>
    <t>transfood_pc_dependency_gross_mkt_inc_pc_1yes</t>
  </si>
  <si>
    <t>transfood_pc_dependency_net_mkt_income_pc_1yes</t>
  </si>
  <si>
    <t>transfood_pc_dependency_net_mkt_incirp_pc_1yes</t>
  </si>
  <si>
    <t>transfood_pc_dependency_net_mkt_inc_irpssc_pc_1yes</t>
  </si>
  <si>
    <t>transfood_pc_dependency_dis_inc_pc_1yes</t>
  </si>
  <si>
    <t>transfood_pc_dependency_cons_inc_pc_1yes</t>
  </si>
  <si>
    <t>transfood_pc_dependency_cons_inc_ande_pc_1yes</t>
  </si>
  <si>
    <t>transfood_pc_dependency_final_inc_pc_1yes</t>
  </si>
  <si>
    <t>transfood_pc_dependency_nso_inc_1yes</t>
  </si>
  <si>
    <t>transfood_pc_dependency_linpobto__1yes</t>
  </si>
  <si>
    <t>transfood_pc_dependency_linpobex__1yes</t>
  </si>
  <si>
    <t>transutil_pc_beneficiaries__1</t>
  </si>
  <si>
    <t>transutil_pc_benefits__1</t>
  </si>
  <si>
    <t>transutil_pc_coverage__1</t>
  </si>
  <si>
    <t>transutil_pc_mean__1</t>
  </si>
  <si>
    <t>transutil_pc_dependency_gross_mkt_inc_pc_1yes</t>
  </si>
  <si>
    <t>transutil_pc_dependency_net_mkt_income_pc_1yes</t>
  </si>
  <si>
    <t>transutil_pc_dependency_net_mkt_incirp_pc_1yes</t>
  </si>
  <si>
    <t>transutil_pc_dependency_net_mkt_inc_irpssc_pc_1yes</t>
  </si>
  <si>
    <t>transutil_pc_dependency_dis_inc_pc_1yes</t>
  </si>
  <si>
    <t>transutil_pc_dependency_cons_inc_pc_1yes</t>
  </si>
  <si>
    <t>transutil_pc_dependency_cons_inc_ande_pc_1yes</t>
  </si>
  <si>
    <t>transutil_pc_dependency_final_inc_pc_1yes</t>
  </si>
  <si>
    <t>transutil_pc_dependency_nso_inc_1yes</t>
  </si>
  <si>
    <t>transutil_pc_dependency_linpobto__1yes</t>
  </si>
  <si>
    <t>transutil_pc_dependency_linpobex__1yes</t>
  </si>
  <si>
    <t>adultomayor_uni_pc_beneficiaries__1</t>
  </si>
  <si>
    <t>adultomayor_uni_pc_benefits__1</t>
  </si>
  <si>
    <t>adultomayor_uni_pc_coverage__1</t>
  </si>
  <si>
    <t>adultomayor_uni_pc_mean__1</t>
  </si>
  <si>
    <t>adultomayor_uni_pc_dependency_gross_mkt_inc_pc_1yes</t>
  </si>
  <si>
    <t>adultomayor_uni_pc_dependency_net_mkt_income_pc_1yes</t>
  </si>
  <si>
    <t>adultomayor_uni_pc_dependency_net_mkt_incirp_pc_1yes</t>
  </si>
  <si>
    <t>adultomayor_uni_pc_dependency_net_mkt_inc_irpssc_pc_1yes</t>
  </si>
  <si>
    <t>adultomayor_uni_pc_dependency_dis_inc_pc_1yes</t>
  </si>
  <si>
    <t>adultomayor_uni_pc_dependency_cons_inc_pc_1yes</t>
  </si>
  <si>
    <t>adultomayor_uni_pc_dependency_cons_inc_ande_pc_1yes</t>
  </si>
  <si>
    <t>adultomayor_uni_pc_dependency_final_inc_pc_1yes</t>
  </si>
  <si>
    <t>adultomayor_uni_pc_dependency_nso_inc_1yes</t>
  </si>
  <si>
    <t>adultomayor_uni_pc_dependency_linpobto__1yes</t>
  </si>
  <si>
    <t>adultomayor_uni_pc_dependency_linpobex__1yes</t>
  </si>
  <si>
    <t>monto_iva_pc_pc_beneficiaries__1</t>
  </si>
  <si>
    <t>monto_iva_pc_pc_benefits__1</t>
  </si>
  <si>
    <t>monto_iva_pc_pc_coverage__1</t>
  </si>
  <si>
    <t>monto_iva_pc_pc_mean__1</t>
  </si>
  <si>
    <t>monto_sub_andeFS_pc_pc_beneficiaries__1</t>
  </si>
  <si>
    <t>monto_sub_andeFS_pc_pc_benefits__1</t>
  </si>
  <si>
    <t>monto_sub_andeFS_pc_pc_coverage__1</t>
  </si>
  <si>
    <t>monto_sub_andeFS_pc_pc_mean__1</t>
  </si>
  <si>
    <t>monto_sub_andeFS_pc_pc_dependency_gross_mkt_inc_pc_1yes</t>
  </si>
  <si>
    <t>monto_sub_andeFS_pc_pc_dependency_net_mkt_income_pc_1yes</t>
  </si>
  <si>
    <t>monto_sub_andeFS_pc_pc_dependency_net_mkt_incirp_pc_1yes</t>
  </si>
  <si>
    <t>monto_sub_andeFS_pc_pc_dependency_net_mkt_inc_irpssc_pc_1yes</t>
  </si>
  <si>
    <t>monto_sub_andeFS_pc_pc_dependency_dis_inc_pc_1yes</t>
  </si>
  <si>
    <t>monto_sub_andeFS_pc_pc_dependency_cons_inc_pc_1yes</t>
  </si>
  <si>
    <t>monto_sub_andeFS_pc_pc_dependency_cons_inc_ande_pc_1yes</t>
  </si>
  <si>
    <t>monto_sub_andeFS_pc_pc_dependency_final_inc_pc_1yes</t>
  </si>
  <si>
    <t>monto_sub_andeFS_pc_pc_dependency_nso_inc_1yes</t>
  </si>
  <si>
    <t>monto_sub_andeFS_pc_pc_dependency_linpobto__1yes</t>
  </si>
  <si>
    <t>monto_sub_andeFS_pc_pc_dependency_linpobex__1yes</t>
  </si>
  <si>
    <t>gross_mkt_inc_pc_coverage__1</t>
  </si>
  <si>
    <t>gross_mkt_inc_pc_mean__1</t>
  </si>
  <si>
    <t>gross_mkt_inc_pc_dependency_gross_mkt_inc_pc_1yes</t>
  </si>
  <si>
    <t>gross_mkt_inc_pc_dependency_net_mkt_income_pc_1yes</t>
  </si>
  <si>
    <t>gross_mkt_inc_pc_dependency_net_mkt_incirp_pc_1yes</t>
  </si>
  <si>
    <t>gross_mkt_inc_pc_dependency_net_mkt_inc_irpssc_pc_1yes</t>
  </si>
  <si>
    <t>gross_mkt_inc_pc_dependency_dis_inc_pc_1yes</t>
  </si>
  <si>
    <t>gross_mkt_inc_pc_dependency_cons_inc_pc_1yes</t>
  </si>
  <si>
    <t>gross_mkt_inc_pc_dependency_cons_inc_ande_pc_1yes</t>
  </si>
  <si>
    <t>gross_mkt_inc_pc_dependency_final_inc_pc_1yes</t>
  </si>
  <si>
    <t>gross_mkt_inc_pc_dependency_nso_inc_1yes</t>
  </si>
  <si>
    <t>gross_mkt_inc_pc_dependency_linpobto__1yes</t>
  </si>
  <si>
    <t>gross_mkt_inc_pc_fgt0_linpobto__1</t>
  </si>
  <si>
    <t>gross_mkt_inc_pc_fgt1_linpobto__1</t>
  </si>
  <si>
    <t>gross_mkt_inc_pc_fgt2_linpobto__1</t>
  </si>
  <si>
    <t>gross_mkt_inc_pc_dependency_linpobex__1yes</t>
  </si>
  <si>
    <t>gross_mkt_inc_pc_fgt0_linpobex__1</t>
  </si>
  <si>
    <t>gross_mkt_inc_pc_fgt1_linpobex__1</t>
  </si>
  <si>
    <t>gross_mkt_inc_pc_fgt2_linpobex__1</t>
  </si>
  <si>
    <t>net_mkt_income_pc_coverage__1</t>
  </si>
  <si>
    <t>net_mkt_income_pc_mean__1</t>
  </si>
  <si>
    <t>net_mkt_income_pc_dependency_gross_mkt_inc_pc_1yes</t>
  </si>
  <si>
    <t>net_mkt_income_pc_dependency_net_mkt_income_pc_1yes</t>
  </si>
  <si>
    <t>net_mkt_income_pc_dependency_net_mkt_incirp_pc_1yes</t>
  </si>
  <si>
    <t>net_mkt_income_pc_dependency_net_mkt_inc_irpssc_pc_1yes</t>
  </si>
  <si>
    <t>net_mkt_income_pc_dependency_dis_inc_pc_1yes</t>
  </si>
  <si>
    <t>net_mkt_income_pc_dependency_cons_inc_pc_1yes</t>
  </si>
  <si>
    <t>net_mkt_income_pc_dependency_cons_inc_ande_pc_1yes</t>
  </si>
  <si>
    <t>net_mkt_income_pc_dependency_final_inc_pc_1yes</t>
  </si>
  <si>
    <t>net_mkt_income_pc_dependency_nso_inc_1yes</t>
  </si>
  <si>
    <t>net_mkt_income_pc_dependency_linpobto__1yes</t>
  </si>
  <si>
    <t>net_mkt_income_pc_fgt0_linpobto__1</t>
  </si>
  <si>
    <t>net_mkt_income_pc_fgt1_linpobto__1</t>
  </si>
  <si>
    <t>net_mkt_income_pc_fgt2_linpobto__1</t>
  </si>
  <si>
    <t>net_mkt_income_pc_dependency_linpobex__1yes</t>
  </si>
  <si>
    <t>net_mkt_income_pc_fgt0_linpobex__1</t>
  </si>
  <si>
    <t>net_mkt_income_pc_fgt1_linpobex__1</t>
  </si>
  <si>
    <t>net_mkt_income_pc_fgt2_linpobex__1</t>
  </si>
  <si>
    <t>net_mkt_incirp_pc_coverage__1</t>
  </si>
  <si>
    <t>net_mkt_incirp_pc_mean__1</t>
  </si>
  <si>
    <t>net_mkt_incirp_pc_dependency_gross_mkt_inc_pc_1yes</t>
  </si>
  <si>
    <t>net_mkt_incirp_pc_dependency_net_mkt_income_pc_1yes</t>
  </si>
  <si>
    <t>net_mkt_incirp_pc_dependency_net_mkt_incirp_pc_1yes</t>
  </si>
  <si>
    <t>net_mkt_incirp_pc_dependency_net_mkt_inc_irpssc_pc_1yes</t>
  </si>
  <si>
    <t>net_mkt_incirp_pc_dependency_dis_inc_pc_1yes</t>
  </si>
  <si>
    <t>net_mkt_incirp_pc_dependency_cons_inc_pc_1yes</t>
  </si>
  <si>
    <t>net_mkt_incirp_pc_dependency_cons_inc_ande_pc_1yes</t>
  </si>
  <si>
    <t>net_mkt_incirp_pc_dependency_final_inc_pc_1yes</t>
  </si>
  <si>
    <t>net_mkt_incirp_pc_dependency_nso_inc_1yes</t>
  </si>
  <si>
    <t>net_mkt_incirp_pc_dependency_linpobto__1yes</t>
  </si>
  <si>
    <t>net_mkt_incirp_pc_fgt0_linpobto__1</t>
  </si>
  <si>
    <t>net_mkt_incirp_pc_fgt1_linpobto__1</t>
  </si>
  <si>
    <t>net_mkt_incirp_pc_fgt2_linpobto__1</t>
  </si>
  <si>
    <t>net_mkt_incirp_pc_dependency_linpobex__1yes</t>
  </si>
  <si>
    <t>net_mkt_incirp_pc_fgt0_linpobex__1</t>
  </si>
  <si>
    <t>net_mkt_incirp_pc_fgt1_linpobex__1</t>
  </si>
  <si>
    <t>net_mkt_incirp_pc_fgt2_linpobex__1</t>
  </si>
  <si>
    <t>net_mkt_inc_irpssc_pc_coverage__1</t>
  </si>
  <si>
    <t>net_mkt_inc_irpssc_pc_mean__1</t>
  </si>
  <si>
    <t>net_mkt_inc_irpssc_pc_dependency_gross_mkt_inc_pc_1yes</t>
  </si>
  <si>
    <t>net_mkt_inc_irpssc_pc_dependency_net_mkt_income_pc_1yes</t>
  </si>
  <si>
    <t>net_mkt_inc_irpssc_pc_dependency_net_mkt_incirp_pc_1yes</t>
  </si>
  <si>
    <t>net_mkt_inc_irpssc_pc_dependency_net_mkt_inc_irpssc_pc_1yes</t>
  </si>
  <si>
    <t>net_mkt_inc_irpssc_pc_dependency_dis_inc_pc_1yes</t>
  </si>
  <si>
    <t>net_mkt_inc_irpssc_pc_dependency_cons_inc_pc_1yes</t>
  </si>
  <si>
    <t>net_mkt_inc_irpssc_pc_dependency_cons_inc_ande_pc_1yes</t>
  </si>
  <si>
    <t>net_mkt_inc_irpssc_pc_dependency_final_inc_pc_1yes</t>
  </si>
  <si>
    <t>net_mkt_inc_irpssc_pc_dependency_nso_inc_1yes</t>
  </si>
  <si>
    <t>net_mkt_inc_irpssc_pc_dependency_linpobto__1yes</t>
  </si>
  <si>
    <t>net_mkt_inc_irpssc_pc_fgt0_linpobto__1</t>
  </si>
  <si>
    <t>net_mkt_inc_irpssc_pc_fgt1_linpobto__1</t>
  </si>
  <si>
    <t>net_mkt_inc_irpssc_pc_fgt2_linpobto__1</t>
  </si>
  <si>
    <t>net_mkt_inc_irpssc_pc_dependency_linpobex__1yes</t>
  </si>
  <si>
    <t>net_mkt_inc_irpssc_pc_fgt0_linpobex__1</t>
  </si>
  <si>
    <t>net_mkt_inc_irpssc_pc_fgt1_linpobex__1</t>
  </si>
  <si>
    <t>net_mkt_inc_irpssc_pc_fgt2_linpobex__1</t>
  </si>
  <si>
    <t>dis_inc_pc_coverage__1</t>
  </si>
  <si>
    <t>dis_inc_pc_mean__1</t>
  </si>
  <si>
    <t>dis_inc_pc_dependency_gross_mkt_inc_pc_1yes</t>
  </si>
  <si>
    <t>dis_inc_pc_dependency_net_mkt_income_pc_1yes</t>
  </si>
  <si>
    <t>dis_inc_pc_dependency_net_mkt_incirp_pc_1yes</t>
  </si>
  <si>
    <t>dis_inc_pc_dependency_net_mkt_inc_irpssc_pc_1yes</t>
  </si>
  <si>
    <t>dis_inc_pc_dependency_dis_inc_pc_1yes</t>
  </si>
  <si>
    <t>dis_inc_pc_dependency_cons_inc_pc_1yes</t>
  </si>
  <si>
    <t>dis_inc_pc_dependency_cons_inc_ande_pc_1yes</t>
  </si>
  <si>
    <t>dis_inc_pc_dependency_final_inc_pc_1yes</t>
  </si>
  <si>
    <t>dis_inc_pc_dependency_nso_inc_1yes</t>
  </si>
  <si>
    <t>dis_inc_pc_dependency_linpobto__1yes</t>
  </si>
  <si>
    <t>dis_inc_pc_fgt0_linpobto__1</t>
  </si>
  <si>
    <t>dis_inc_pc_fgt1_linpobto__1</t>
  </si>
  <si>
    <t>dis_inc_pc_fgt2_linpobto__1</t>
  </si>
  <si>
    <t>dis_inc_pc_dependency_linpobex__1yes</t>
  </si>
  <si>
    <t>dis_inc_pc_fgt0_linpobex__1</t>
  </si>
  <si>
    <t>dis_inc_pc_fgt1_linpobex__1</t>
  </si>
  <si>
    <t>dis_inc_pc_fgt2_linpobex__1</t>
  </si>
  <si>
    <t>cons_inc_pc_coverage__1</t>
  </si>
  <si>
    <t>cons_inc_pc_mean__1</t>
  </si>
  <si>
    <t>cons_inc_pc_dependency_gross_mkt_inc_pc_1yes</t>
  </si>
  <si>
    <t>cons_inc_pc_dependency_net_mkt_income_pc_1yes</t>
  </si>
  <si>
    <t>cons_inc_pc_dependency_net_mkt_incirp_pc_1yes</t>
  </si>
  <si>
    <t>cons_inc_pc_dependency_net_mkt_inc_irpssc_pc_1yes</t>
  </si>
  <si>
    <t>cons_inc_pc_dependency_dis_inc_pc_1yes</t>
  </si>
  <si>
    <t>cons_inc_pc_dependency_cons_inc_pc_1yes</t>
  </si>
  <si>
    <t>cons_inc_pc_dependency_cons_inc_ande_pc_1yes</t>
  </si>
  <si>
    <t>cons_inc_pc_dependency_final_inc_pc_1yes</t>
  </si>
  <si>
    <t>cons_inc_pc_dependency_nso_inc_1yes</t>
  </si>
  <si>
    <t>cons_inc_pc_dependency_linpobto__1yes</t>
  </si>
  <si>
    <t>cons_inc_pc_fgt0_linpobto__1</t>
  </si>
  <si>
    <t>cons_inc_pc_fgt1_linpobto__1</t>
  </si>
  <si>
    <t>cons_inc_pc_fgt2_linpobto__1</t>
  </si>
  <si>
    <t>cons_inc_pc_dependency_linpobex__1yes</t>
  </si>
  <si>
    <t>cons_inc_pc_fgt0_linpobex__1</t>
  </si>
  <si>
    <t>cons_inc_pc_fgt1_linpobex__1</t>
  </si>
  <si>
    <t>cons_inc_pc_fgt2_linpobex__1</t>
  </si>
  <si>
    <t>cons_inc_ande_pc_coverage__1</t>
  </si>
  <si>
    <t>cons_inc_ande_pc_mean__1</t>
  </si>
  <si>
    <t>cons_inc_ande_pc_dependency_gross_mkt_inc_pc_1yes</t>
  </si>
  <si>
    <t>cons_inc_ande_pc_dependency_net_mkt_income_pc_1yes</t>
  </si>
  <si>
    <t>cons_inc_ande_pc_dependency_net_mkt_incirp_pc_1yes</t>
  </si>
  <si>
    <t>cons_inc_ande_pc_dependency_net_mkt_inc_irpssc_pc_1yes</t>
  </si>
  <si>
    <t>cons_inc_ande_pc_dependency_dis_inc_pc_1yes</t>
  </si>
  <si>
    <t>cons_inc_ande_pc_dependency_cons_inc_pc_1yes</t>
  </si>
  <si>
    <t>cons_inc_ande_pc_dependency_cons_inc_ande_pc_1yes</t>
  </si>
  <si>
    <t>cons_inc_ande_pc_dependency_final_inc_pc_1yes</t>
  </si>
  <si>
    <t>cons_inc_ande_pc_dependency_nso_inc_1yes</t>
  </si>
  <si>
    <t>cons_inc_ande_pc_dependency_linpobto__1yes</t>
  </si>
  <si>
    <t>cons_inc_ande_pc_fgt0_linpobto__1</t>
  </si>
  <si>
    <t>cons_inc_ande_pc_fgt1_linpobto__1</t>
  </si>
  <si>
    <t>cons_inc_ande_pc_fgt2_linpobto__1</t>
  </si>
  <si>
    <t>cons_inc_ande_pc_dependency_linpobex__1yes</t>
  </si>
  <si>
    <t>cons_inc_ande_pc_fgt0_linpobex__1</t>
  </si>
  <si>
    <t>cons_inc_ande_pc_fgt1_linpobex__1</t>
  </si>
  <si>
    <t>cons_inc_ande_pc_fgt2_linpobex__1</t>
  </si>
  <si>
    <t>final_inc_pc_coverage__1</t>
  </si>
  <si>
    <t>final_inc_pc_mean__1</t>
  </si>
  <si>
    <t>final_inc_pc_dependency_gross_mkt_inc_pc_1yes</t>
  </si>
  <si>
    <t>final_inc_pc_dependency_net_mkt_income_pc_1yes</t>
  </si>
  <si>
    <t>final_inc_pc_dependency_net_mkt_incirp_pc_1yes</t>
  </si>
  <si>
    <t>final_inc_pc_dependency_net_mkt_inc_irpssc_pc_1yes</t>
  </si>
  <si>
    <t>final_inc_pc_dependency_dis_inc_pc_1yes</t>
  </si>
  <si>
    <t>final_inc_pc_dependency_cons_inc_pc_1yes</t>
  </si>
  <si>
    <t>final_inc_pc_dependency_cons_inc_ande_pc_1yes</t>
  </si>
  <si>
    <t>final_inc_pc_dependency_final_inc_pc_1yes</t>
  </si>
  <si>
    <t>final_inc_pc_dependency_nso_inc_1yes</t>
  </si>
  <si>
    <t>final_inc_pc_dependency_linpobto__1yes</t>
  </si>
  <si>
    <t>final_inc_pc_fgt0_linpobto__1</t>
  </si>
  <si>
    <t>final_inc_pc_fgt1_linpobto__1</t>
  </si>
  <si>
    <t>final_inc_pc_fgt2_linpobto__1</t>
  </si>
  <si>
    <t>final_inc_pc_dependency_linpobex__1yes</t>
  </si>
  <si>
    <t>final_inc_pc_fgt0_linpobex__1</t>
  </si>
  <si>
    <t>final_inc_pc_fgt1_linpobex__1</t>
  </si>
  <si>
    <t>final_inc_pc_fgt2_linpobex__1</t>
  </si>
  <si>
    <t>nso_inc_coverage__1</t>
  </si>
  <si>
    <t>nso_inc_mean__1</t>
  </si>
  <si>
    <t>nso_inc_dependency_gross_mkt_inc_pc_1yes</t>
  </si>
  <si>
    <t>nso_inc_dependency_net_mkt_income_pc_1yes</t>
  </si>
  <si>
    <t>nso_inc_dependency_net_mkt_incirp_pc_1yes</t>
  </si>
  <si>
    <t>nso_inc_dependency_net_mkt_inc_irpssc_pc_1yes</t>
  </si>
  <si>
    <t>nso_inc_dependency_dis_inc_pc_1yes</t>
  </si>
  <si>
    <t>nso_inc_dependency_cons_inc_pc_1yes</t>
  </si>
  <si>
    <t>nso_inc_dependency_cons_inc_ande_pc_1yes</t>
  </si>
  <si>
    <t>nso_inc_dependency_final_inc_pc_1yes</t>
  </si>
  <si>
    <t>nso_inc_dependency_nso_inc_1yes</t>
  </si>
  <si>
    <t>nso_inc_dependency_linpobto__1yes</t>
  </si>
  <si>
    <t>nso_inc_fgt0_linpobto__1</t>
  </si>
  <si>
    <t>nso_inc_fgt1_linpobto__1</t>
  </si>
  <si>
    <t>nso_inc_fgt2_linpobto__1</t>
  </si>
  <si>
    <t>nso_inc_dependency_linpobex__1yes</t>
  </si>
  <si>
    <t>nso_inc_fgt0_linpobex__1</t>
  </si>
  <si>
    <t>nso_inc_fgt1_linpobex__1</t>
  </si>
  <si>
    <t>nso_inc_fgt2_linpobex__1</t>
  </si>
  <si>
    <t>monto_iva_pc_pc_dependency_gross_mkt_inc_pc_1yes</t>
  </si>
  <si>
    <t>monto_iva_pc_pc_dependency_net_mkt_income_pc_1yes</t>
  </si>
  <si>
    <t>monto_iva_pc_pc_dependency_net_mkt_incirp_pc_1yes</t>
  </si>
  <si>
    <t>monto_iva_pc_pc_dependency_net_mkt_inc_irpssc_pc_1yes</t>
  </si>
  <si>
    <t>monto_iva_pc_pc_dependency_dis_inc_pc_1yes</t>
  </si>
  <si>
    <t>monto_iva_pc_pc_dependency_cons_inc_pc_1yes</t>
  </si>
  <si>
    <t>monto_iva_pc_pc_dependency_cons_inc_ande_pc_1yes</t>
  </si>
  <si>
    <t>monto_iva_pc_pc_dependency_final_inc_pc_1yes</t>
  </si>
  <si>
    <t>monto_iva_pc_pc_dependency_nso_inc_1yes</t>
  </si>
  <si>
    <t>monto_iva_pc_pc_dependency_linpobto__1yes</t>
  </si>
  <si>
    <t>monto_iva_pc_pc_dependency_linpobex__1yes</t>
  </si>
  <si>
    <t>monto_iscRE_pc_pc_beneficiaries__1</t>
  </si>
  <si>
    <t>monto_iscRE_pc_pc_benefits__1</t>
  </si>
  <si>
    <t>monto_iscRE_pc_pc_coverage__1</t>
  </si>
  <si>
    <t>monto_iscRE_pc_pc_mean__1</t>
  </si>
  <si>
    <t>poverty_ande_fgt0_linpobto__1</t>
  </si>
  <si>
    <t>poverty_ande_fgt1_linpobto__1</t>
  </si>
  <si>
    <t>poverty_ande_fgt2_linpobto__1</t>
  </si>
  <si>
    <t>poverty_ande_fgt0_linpobex__1</t>
  </si>
  <si>
    <t>poverty_ande_fgt1_linpobex__1</t>
  </si>
  <si>
    <t>poverty_ande_fgt2_linpobex__1</t>
  </si>
  <si>
    <t>monto_iscRE_pc_pc_dependency_gross_mkt_inc_pc_1yes</t>
  </si>
  <si>
    <t>monto_iscRE_pc_pc_dependency_net_mkt_income_pc_1yes</t>
  </si>
  <si>
    <t>monto_iscRE_pc_pc_dependency_net_mkt_incirp_pc_1yes</t>
  </si>
  <si>
    <t>monto_iscRE_pc_pc_dependency_net_mkt_inc_irpssc_pc_1yes</t>
  </si>
  <si>
    <t>monto_iscRE_pc_pc_dependency_dis_inc_pc_1yes</t>
  </si>
  <si>
    <t>monto_iscRE_pc_pc_dependency_cons_inc_pc_1yes</t>
  </si>
  <si>
    <t>monto_iscRE_pc_pc_dependency_cons_inc_ande_pc_1yes</t>
  </si>
  <si>
    <t>monto_iscRE_pc_pc_dependency_final_inc_pc_1yes</t>
  </si>
  <si>
    <t>monto_iscRE_pc_pc_dependency_nso_inc_1yes</t>
  </si>
  <si>
    <t>monto_iscRE_pc_pc_dependency_linpobto__1yes</t>
  </si>
  <si>
    <t>monto_iscRE_pc_pc_dependency_linpobex__1yes</t>
  </si>
  <si>
    <t>ssc_pc_beneficiaries__1</t>
  </si>
  <si>
    <t>ssc_pc_benefits__1</t>
  </si>
  <si>
    <t>ssc_pc_coverage__1</t>
  </si>
  <si>
    <t>ssc_pc_mean__1</t>
  </si>
  <si>
    <t>ssc_pc_dependency_gross_mkt_inc_pc_1yes</t>
  </si>
  <si>
    <t>ssc_pc_dependency_net_mkt_income_pc_1yes</t>
  </si>
  <si>
    <t>ssc_pc_dependency_net_mkt_incirp_pc_1yes</t>
  </si>
  <si>
    <t>ssc_pc_dependency_net_mkt_inc_irpssc_pc_1yes</t>
  </si>
  <si>
    <t>ssc_pc_dependency_dis_inc_pc_1yes</t>
  </si>
  <si>
    <t>ssc_pc_dependency_cons_inc_pc_1yes</t>
  </si>
  <si>
    <t>ssc_pc_dependency_cons_inc_ande_pc_1yes</t>
  </si>
  <si>
    <t>ssc_pc_dependency_final_inc_pc_1yes</t>
  </si>
  <si>
    <t>ssc_pc_dependency_nso_inc_1yes</t>
  </si>
  <si>
    <t>ssc_pc_dependency_linpobto__1yes</t>
  </si>
  <si>
    <t>ssc_pc_dependency_linpobex__1yes</t>
  </si>
  <si>
    <t>uprod_tax_pc_beneficiaries__1</t>
  </si>
  <si>
    <t>uprod_tax_pc_benefits__1</t>
  </si>
  <si>
    <t>uprod_tax_pc_coverage__1</t>
  </si>
  <si>
    <t>uprod_tax_pc_mean__1</t>
  </si>
  <si>
    <t>tot_ire_pc_beneficiaries__1</t>
  </si>
  <si>
    <t>tot_ire_pc_benefits__1</t>
  </si>
  <si>
    <t>tot_ire_pc_coverage__1</t>
  </si>
  <si>
    <t>tot_ire_pc_mean__1</t>
  </si>
  <si>
    <t>tot_ire_pc_dependency_gross_mkt_inc_pc_1yes</t>
  </si>
  <si>
    <t>tot_ire_pc_dependency_net_mkt_income_pc_1yes</t>
  </si>
  <si>
    <t>tot_ire_pc_dependency_net_mkt_incirp_pc_1yes</t>
  </si>
  <si>
    <t>tot_ire_pc_dependency_net_mkt_inc_irpssc_pc_1yes</t>
  </si>
  <si>
    <t>tot_ire_pc_dependency_dis_inc_pc_1yes</t>
  </si>
  <si>
    <t>tot_ire_pc_dependency_cons_inc_pc_1yes</t>
  </si>
  <si>
    <t>tot_ire_pc_dependency_cons_inc_ande_pc_1yes</t>
  </si>
  <si>
    <t>tot_ire_pc_dependency_final_inc_pc_1yes</t>
  </si>
  <si>
    <t>tot_ire_pc_dependency_nso_inc_1yes</t>
  </si>
  <si>
    <t>tot_ire_pc_dependency_linpobto__1yes</t>
  </si>
  <si>
    <t>tot_ire_pc_dependency_linpobex__1yes</t>
  </si>
  <si>
    <t>dividendo_tax_pc_beneficiaries__1</t>
  </si>
  <si>
    <t>dividendo_tax_pc_benefits__1</t>
  </si>
  <si>
    <t>dividendo_tax_pc_coverage__1</t>
  </si>
  <si>
    <t>dividendo_tax_pc_mean__1</t>
  </si>
  <si>
    <t>alquiler_tax_pc_beneficiaries__1</t>
  </si>
  <si>
    <t>alquiler_tax_pc_benefits__1</t>
  </si>
  <si>
    <t>alquiler_tax_pc_coverage__1</t>
  </si>
  <si>
    <t>alquiler_tax_pc_mean__1</t>
  </si>
  <si>
    <t>labor_tax_pc_beneficiaries__2</t>
  </si>
  <si>
    <t>labor_tax_pc_benefits__2</t>
  </si>
  <si>
    <t>labor_tax_pc_coverage__2</t>
  </si>
  <si>
    <t>labor_tax_pc_mean__2</t>
  </si>
  <si>
    <t>tot_pit_pc_beneficiaries__2</t>
  </si>
  <si>
    <t>tot_pit_pc_benefits__2</t>
  </si>
  <si>
    <t>tot_pit_pc_coverage__2</t>
  </si>
  <si>
    <t>tot_pit_pc_mean__2</t>
  </si>
  <si>
    <t>tot_pit_pc_dependency_gross_mkt_inc_pc_2yes</t>
  </si>
  <si>
    <t>tot_pit_pc_dependency_net_mkt_income_pc_2yes</t>
  </si>
  <si>
    <t>tot_pit_pc_dependency_net_mkt_incirp_pc_2yes</t>
  </si>
  <si>
    <t>tot_pit_pc_dependency_net_mkt_inc_irpssc_pc_2yes</t>
  </si>
  <si>
    <t>tot_pit_pc_dependency_dis_inc_pc_2yes</t>
  </si>
  <si>
    <t>tot_pit_pc_dependency_cons_inc_pc_2yes</t>
  </si>
  <si>
    <t>tot_pit_pc_dependency_cons_inc_ande_pc_2yes</t>
  </si>
  <si>
    <t>tot_pit_pc_dependency_final_inc_pc_2yes</t>
  </si>
  <si>
    <t>tot_pit_pc_dependency_nso_inc_2yes</t>
  </si>
  <si>
    <t>tot_pit_pc_dependency_linpobto__2yes</t>
  </si>
  <si>
    <t>tot_pit_pc_dependency_linpobex__2yes</t>
  </si>
  <si>
    <t>tot_dit_pc_beneficiaries__2</t>
  </si>
  <si>
    <t>tot_dit_pc_benefits__2</t>
  </si>
  <si>
    <t>tot_dit_pc_coverage__2</t>
  </si>
  <si>
    <t>tot_dit_pc_mean__2</t>
  </si>
  <si>
    <t>tot_dit_pc_dependency_gross_mkt_inc_pc_2yes</t>
  </si>
  <si>
    <t>tot_dit_pc_dependency_net_mkt_income_pc_2yes</t>
  </si>
  <si>
    <t>tot_dit_pc_dependency_net_mkt_incirp_pc_2yes</t>
  </si>
  <si>
    <t>tot_dit_pc_dependency_net_mkt_inc_irpssc_pc_2yes</t>
  </si>
  <si>
    <t>tot_dit_pc_dependency_dis_inc_pc_2yes</t>
  </si>
  <si>
    <t>tot_dit_pc_dependency_cons_inc_pc_2yes</t>
  </si>
  <si>
    <t>tot_dit_pc_dependency_cons_inc_ande_pc_2yes</t>
  </si>
  <si>
    <t>tot_dit_pc_dependency_final_inc_pc_2yes</t>
  </si>
  <si>
    <t>tot_dit_pc_dependency_nso_inc_2yes</t>
  </si>
  <si>
    <t>tot_dit_pc_dependency_linpobto__2yes</t>
  </si>
  <si>
    <t>tot_dit_pc_dependency_linpobex__2yes</t>
  </si>
  <si>
    <t>tot_dit_corp_pc_beneficiaries__2</t>
  </si>
  <si>
    <t>tot_dit_corp_pc_benefits__2</t>
  </si>
  <si>
    <t>tot_dit_corp_pc_coverage__2</t>
  </si>
  <si>
    <t>tot_dit_corp_pc_mean__2</t>
  </si>
  <si>
    <t>tot_dit_corp_pc_dependency_gross_mkt_inc_pc_2yes</t>
  </si>
  <si>
    <t>tot_dit_corp_pc_dependency_net_mkt_income_pc_2yes</t>
  </si>
  <si>
    <t>tot_dit_corp_pc_dependency_net_mkt_incirp_pc_2yes</t>
  </si>
  <si>
    <t>tot_dit_corp_pc_dependency_net_mkt_inc_irpssc_pc_2yes</t>
  </si>
  <si>
    <t>tot_dit_corp_pc_dependency_dis_inc_pc_2yes</t>
  </si>
  <si>
    <t>tot_dit_corp_pc_dependency_cons_inc_pc_2yes</t>
  </si>
  <si>
    <t>tot_dit_corp_pc_dependency_cons_inc_ande_pc_2yes</t>
  </si>
  <si>
    <t>tot_dit_corp_pc_dependency_final_inc_pc_2yes</t>
  </si>
  <si>
    <t>tot_dit_corp_pc_dependency_nso_inc_2yes</t>
  </si>
  <si>
    <t>tot_dit_corp_pc_dependency_linpobto__2yes</t>
  </si>
  <si>
    <t>tot_dit_corp_pc_dependency_linpobex__2yes</t>
  </si>
  <si>
    <t>iragro_pc_beneficiaries__2</t>
  </si>
  <si>
    <t>iragro_pc_benefits__2</t>
  </si>
  <si>
    <t>iragro_pc_coverage__2</t>
  </si>
  <si>
    <t>iragro_pc_mean__2</t>
  </si>
  <si>
    <t>iracis_pc_beneficiaries__2</t>
  </si>
  <si>
    <t>iracis_pc_benefits__2</t>
  </si>
  <si>
    <t>iracis_pc_coverage__2</t>
  </si>
  <si>
    <t>iracis_pc_mean__2</t>
  </si>
  <si>
    <t>iracis_pc_dependency_gross_mkt_inc_pc_2yes</t>
  </si>
  <si>
    <t>iracis_pc_dependency_net_mkt_income_pc_2yes</t>
  </si>
  <si>
    <t>iracis_pc_dependency_net_mkt_incirp_pc_2yes</t>
  </si>
  <si>
    <t>iracis_pc_dependency_net_mkt_inc_irpssc_pc_2yes</t>
  </si>
  <si>
    <t>iracis_pc_dependency_dis_inc_pc_2yes</t>
  </si>
  <si>
    <t>iracis_pc_dependency_cons_inc_pc_2yes</t>
  </si>
  <si>
    <t>iracis_pc_dependency_cons_inc_ande_pc_2yes</t>
  </si>
  <si>
    <t>iracis_pc_dependency_final_inc_pc_2yes</t>
  </si>
  <si>
    <t>iracis_pc_dependency_nso_inc_2yes</t>
  </si>
  <si>
    <t>iracis_pc_dependency_linpobto__2yes</t>
  </si>
  <si>
    <t>iracis_pc_dependency_linpobex__2yes</t>
  </si>
  <si>
    <t>tekopora_inc_pc_beneficiaries__2</t>
  </si>
  <si>
    <t>tekopora_inc_pc_benefits__2</t>
  </si>
  <si>
    <t>tekopora_inc_pc_coverage__2</t>
  </si>
  <si>
    <t>tekopora_inc_pc_mean__2</t>
  </si>
  <si>
    <t>tekopora_inc_pc_dependency_gross_mkt_inc_pc_2yes</t>
  </si>
  <si>
    <t>tekopora_inc_pc_dependency_net_mkt_income_pc_2yes</t>
  </si>
  <si>
    <t>tekopora_inc_pc_dependency_net_mkt_incirp_pc_2yes</t>
  </si>
  <si>
    <t>tekopora_inc_pc_dependency_net_mkt_inc_irpssc_pc_2yes</t>
  </si>
  <si>
    <t>tekopora_inc_pc_dependency_dis_inc_pc_2yes</t>
  </si>
  <si>
    <t>tekopora_inc_pc_dependency_cons_inc_pc_2yes</t>
  </si>
  <si>
    <t>tekopora_inc_pc_dependency_cons_inc_ande_pc_2yes</t>
  </si>
  <si>
    <t>tekopora_inc_pc_dependency_final_inc_pc_2yes</t>
  </si>
  <si>
    <t>tekopora_inc_pc_dependency_nso_inc_2yes</t>
  </si>
  <si>
    <t>tekopora_inc_pc_dependency_linpobto__2yes</t>
  </si>
  <si>
    <t>tekopora_inc_pc_dependency_linpobex__2yes</t>
  </si>
  <si>
    <t>famassist_inc_pc_beneficiaries__2</t>
  </si>
  <si>
    <t>famassist_inc_pc_benefits__2</t>
  </si>
  <si>
    <t>famassist_inc_pc_coverage__2</t>
  </si>
  <si>
    <t>famassist_inc_pc_mean__2</t>
  </si>
  <si>
    <t>famassist_inc_pc_dependency_gross_mkt_inc_pc_2yes</t>
  </si>
  <si>
    <t>famassist_inc_pc_dependency_net_mkt_income_pc_2yes</t>
  </si>
  <si>
    <t>famassist_inc_pc_dependency_net_mkt_incirp_pc_2yes</t>
  </si>
  <si>
    <t>famassist_inc_pc_dependency_net_mkt_inc_irpssc_pc_2yes</t>
  </si>
  <si>
    <t>famassist_inc_pc_dependency_dis_inc_pc_2yes</t>
  </si>
  <si>
    <t>famassist_inc_pc_dependency_cons_inc_pc_2yes</t>
  </si>
  <si>
    <t>famassist_inc_pc_dependency_cons_inc_ande_pc_2yes</t>
  </si>
  <si>
    <t>famassist_inc_pc_dependency_final_inc_pc_2yes</t>
  </si>
  <si>
    <t>famassist_inc_pc_dependency_nso_inc_2yes</t>
  </si>
  <si>
    <t>famassist_inc_pc_dependency_linpobto__2yes</t>
  </si>
  <si>
    <t>famassist_inc_pc_dependency_linpobex__2yes</t>
  </si>
  <si>
    <t>adulto_inc_pc_beneficiaries__2</t>
  </si>
  <si>
    <t>adulto_inc_pc_benefits__2</t>
  </si>
  <si>
    <t>adulto_inc_pc_coverage__2</t>
  </si>
  <si>
    <t>adulto_inc_pc_mean__2</t>
  </si>
  <si>
    <t>adulto_inc_pc_dependency_gross_mkt_inc_pc_2yes</t>
  </si>
  <si>
    <t>adulto_inc_pc_dependency_net_mkt_income_pc_2yes</t>
  </si>
  <si>
    <t>adulto_inc_pc_dependency_net_mkt_incirp_pc_2yes</t>
  </si>
  <si>
    <t>adulto_inc_pc_dependency_net_mkt_inc_irpssc_pc_2yes</t>
  </si>
  <si>
    <t>adulto_inc_pc_dependency_dis_inc_pc_2yes</t>
  </si>
  <si>
    <t>adulto_inc_pc_dependency_cons_inc_pc_2yes</t>
  </si>
  <si>
    <t>adulto_inc_pc_dependency_cons_inc_ande_pc_2yes</t>
  </si>
  <si>
    <t>adulto_inc_pc_dependency_final_inc_pc_2yes</t>
  </si>
  <si>
    <t>adulto_inc_pc_dependency_nso_inc_2yes</t>
  </si>
  <si>
    <t>adulto_inc_pc_dependency_linpobto__2yes</t>
  </si>
  <si>
    <t>adulto_inc_pc_dependency_linpobex__2yes</t>
  </si>
  <si>
    <t>agtrans_inc_pc_beneficiaries__2</t>
  </si>
  <si>
    <t>agtrans_inc_pc_benefits__2</t>
  </si>
  <si>
    <t>agtrans_inc_pc_coverage__2</t>
  </si>
  <si>
    <t>agtrans_inc_pc_mean__2</t>
  </si>
  <si>
    <t>agtrans_inc_pc_dependency_gross_mkt_inc_pc_2yes</t>
  </si>
  <si>
    <t>agtrans_inc_pc_dependency_net_mkt_income_pc_2yes</t>
  </si>
  <si>
    <t>agtrans_inc_pc_dependency_net_mkt_incirp_pc_2yes</t>
  </si>
  <si>
    <t>agtrans_inc_pc_dependency_net_mkt_inc_irpssc_pc_2yes</t>
  </si>
  <si>
    <t>agtrans_inc_pc_dependency_dis_inc_pc_2yes</t>
  </si>
  <si>
    <t>agtrans_inc_pc_dependency_cons_inc_pc_2yes</t>
  </si>
  <si>
    <t>agtrans_inc_pc_dependency_cons_inc_ande_pc_2yes</t>
  </si>
  <si>
    <t>agtrans_inc_pc_dependency_final_inc_pc_2yes</t>
  </si>
  <si>
    <t>agtrans_inc_pc_dependency_nso_inc_2yes</t>
  </si>
  <si>
    <t>agtrans_inc_pc_dependency_linpobto__2yes</t>
  </si>
  <si>
    <t>agtrans_inc_pc_dependency_linpobex__2yes</t>
  </si>
  <si>
    <t>elec_sub_pc_beneficiaries__2</t>
  </si>
  <si>
    <t>elec_sub_pc_benefits__2</t>
  </si>
  <si>
    <t>elec_sub_pc_coverage__2</t>
  </si>
  <si>
    <t>elec_sub_pc_mean__2</t>
  </si>
  <si>
    <t>elec_sub_pc_dependency_gross_mkt_inc_pc_2yes</t>
  </si>
  <si>
    <t>elec_sub_pc_dependency_net_mkt_income_pc_2yes</t>
  </si>
  <si>
    <t>elec_sub_pc_dependency_net_mkt_incirp_pc_2yes</t>
  </si>
  <si>
    <t>elec_sub_pc_dependency_net_mkt_inc_irpssc_pc_2yes</t>
  </si>
  <si>
    <t>elec_sub_pc_dependency_dis_inc_pc_2yes</t>
  </si>
  <si>
    <t>elec_sub_pc_dependency_cons_inc_pc_2yes</t>
  </si>
  <si>
    <t>elec_sub_pc_dependency_cons_inc_ande_pc_2yes</t>
  </si>
  <si>
    <t>elec_sub_pc_dependency_final_inc_pc_2yes</t>
  </si>
  <si>
    <t>elec_sub_pc_dependency_nso_inc_2yes</t>
  </si>
  <si>
    <t>elec_sub_pc_dependency_linpobto__2yes</t>
  </si>
  <si>
    <t>elec_sub_pc_dependency_linpobex__2yes</t>
  </si>
  <si>
    <t>tot_deduction_taken_pc_beneficiaries__2</t>
  </si>
  <si>
    <t>tot_deduction_taken_pc_benefits__2</t>
  </si>
  <si>
    <t>tot_deduction_taken_pc_coverage__2</t>
  </si>
  <si>
    <t>tot_deduction_taken_pc_mean__2</t>
  </si>
  <si>
    <t>transporte_sub_pc_beneficiaries__2</t>
  </si>
  <si>
    <t>transporte_sub_pc_benefits__2</t>
  </si>
  <si>
    <t>transporte_sub_pc_coverage__2</t>
  </si>
  <si>
    <t>transporte_sub_pc_mean__2</t>
  </si>
  <si>
    <t>transporte_sub_pc_dependency_gross_mkt_inc_pc_2yes</t>
  </si>
  <si>
    <t>transporte_sub_pc_dependency_net_mkt_income_pc_2yes</t>
  </si>
  <si>
    <t>transporte_sub_pc_dependency_net_mkt_incirp_pc_2yes</t>
  </si>
  <si>
    <t>transporte_sub_pc_dependency_net_mkt_inc_irpssc_pc_2yes</t>
  </si>
  <si>
    <t>transporte_sub_pc_dependency_dis_inc_pc_2yes</t>
  </si>
  <si>
    <t>transporte_sub_pc_dependency_cons_inc_pc_2yes</t>
  </si>
  <si>
    <t>transporte_sub_pc_dependency_cons_inc_ande_pc_2yes</t>
  </si>
  <si>
    <t>transporte_sub_pc_dependency_final_inc_pc_2yes</t>
  </si>
  <si>
    <t>transporte_sub_pc_dependency_nso_inc_2yes</t>
  </si>
  <si>
    <t>transporte_sub_pc_dependency_linpobto__2yes</t>
  </si>
  <si>
    <t>transporte_sub_pc_dependency_linpobex__2yes</t>
  </si>
  <si>
    <t>senavitat_sub_pc_beneficiaries__2</t>
  </si>
  <si>
    <t>senavitat_sub_pc_benefits__2</t>
  </si>
  <si>
    <t>senavitat_sub_pc_coverage__2</t>
  </si>
  <si>
    <t>senavitat_sub_pc_mean__2</t>
  </si>
  <si>
    <t>senavitat_sub_pc_dependency_gross_mkt_inc_pc_2yes</t>
  </si>
  <si>
    <t>senavitat_sub_pc_dependency_net_mkt_income_pc_2yes</t>
  </si>
  <si>
    <t>senavitat_sub_pc_dependency_net_mkt_incirp_pc_2yes</t>
  </si>
  <si>
    <t>senavitat_sub_pc_dependency_net_mkt_inc_irpssc_pc_2yes</t>
  </si>
  <si>
    <t>senavitat_sub_pc_dependency_dis_inc_pc_2yes</t>
  </si>
  <si>
    <t>senavitat_sub_pc_dependency_cons_inc_pc_2yes</t>
  </si>
  <si>
    <t>senavitat_sub_pc_dependency_cons_inc_ande_pc_2yes</t>
  </si>
  <si>
    <t>senavitat_sub_pc_dependency_final_inc_pc_2yes</t>
  </si>
  <si>
    <t>senavitat_sub_pc_dependency_nso_inc_2yes</t>
  </si>
  <si>
    <t>senavitat_sub_pc_dependency_linpobto__2yes</t>
  </si>
  <si>
    <t>senavitat_sub_pc_dependency_linpobex__2yes</t>
  </si>
  <si>
    <t>becas_pc_beneficiaries__2</t>
  </si>
  <si>
    <t>becas_pc_benefits__2</t>
  </si>
  <si>
    <t>becas_pc_coverage__2</t>
  </si>
  <si>
    <t>becas_pc_mean__2</t>
  </si>
  <si>
    <t>becas_pc_dependency_gross_mkt_inc_pc_2yes</t>
  </si>
  <si>
    <t>becas_pc_dependency_net_mkt_income_pc_2yes</t>
  </si>
  <si>
    <t>becas_pc_dependency_net_mkt_incirp_pc_2yes</t>
  </si>
  <si>
    <t>becas_pc_dependency_net_mkt_inc_irpssc_pc_2yes</t>
  </si>
  <si>
    <t>becas_pc_dependency_dis_inc_pc_2yes</t>
  </si>
  <si>
    <t>becas_pc_dependency_cons_inc_pc_2yes</t>
  </si>
  <si>
    <t>becas_pc_dependency_cons_inc_ande_pc_2yes</t>
  </si>
  <si>
    <t>becas_pc_dependency_final_inc_pc_2yes</t>
  </si>
  <si>
    <t>becas_pc_dependency_nso_inc_2yes</t>
  </si>
  <si>
    <t>becas_pc_dependency_linpobto__2yes</t>
  </si>
  <si>
    <t>becas_pc_dependency_linpobex__2yes</t>
  </si>
  <si>
    <t>edupubpreesc_pc_beneficiaries__2</t>
  </si>
  <si>
    <t>edupubpreesc_pc_benefits__2</t>
  </si>
  <si>
    <t>edupubpreesc_pc_coverage__2</t>
  </si>
  <si>
    <t>edupubpreesc_pc_mean__2</t>
  </si>
  <si>
    <t>edupubpreesc_pc_dependency_gross_mkt_inc_pc_2yes</t>
  </si>
  <si>
    <t>edupubpreesc_pc_dependency_net_mkt_income_pc_2yes</t>
  </si>
  <si>
    <t>edupubpreesc_pc_dependency_net_mkt_incirp_pc_2yes</t>
  </si>
  <si>
    <t>edupubpreesc_pc_dependency_net_mkt_inc_irpssc_pc_2yes</t>
  </si>
  <si>
    <t>edupubpreesc_pc_dependency_dis_inc_pc_2yes</t>
  </si>
  <si>
    <t>edupubpreesc_pc_dependency_cons_inc_pc_2yes</t>
  </si>
  <si>
    <t>edupubpreesc_pc_dependency_cons_inc_ande_pc_2yes</t>
  </si>
  <si>
    <t>edupubpreesc_pc_dependency_final_inc_pc_2yes</t>
  </si>
  <si>
    <t>edupubpreesc_pc_dependency_nso_inc_2yes</t>
  </si>
  <si>
    <t>edupubpreesc_pc_dependency_linpobto__2yes</t>
  </si>
  <si>
    <t>edupubpreesc_pc_dependency_linpobex__2yes</t>
  </si>
  <si>
    <t>edupubprim_pc_beneficiaries__2</t>
  </si>
  <si>
    <t>edupubprim_pc_benefits__2</t>
  </si>
  <si>
    <t>edupubprim_pc_coverage__2</t>
  </si>
  <si>
    <t>edupubprim_pc_mean__2</t>
  </si>
  <si>
    <t>edupubprim_pc_dependency_gross_mkt_inc_pc_2yes</t>
  </si>
  <si>
    <t>edupubprim_pc_dependency_net_mkt_income_pc_2yes</t>
  </si>
  <si>
    <t>edupubprim_pc_dependency_net_mkt_incirp_pc_2yes</t>
  </si>
  <si>
    <t>edupubprim_pc_dependency_net_mkt_inc_irpssc_pc_2yes</t>
  </si>
  <si>
    <t>edupubprim_pc_dependency_dis_inc_pc_2yes</t>
  </si>
  <si>
    <t>edupubprim_pc_dependency_cons_inc_pc_2yes</t>
  </si>
  <si>
    <t>edupubprim_pc_dependency_cons_inc_ande_pc_2yes</t>
  </si>
  <si>
    <t>edupubprim_pc_dependency_final_inc_pc_2yes</t>
  </si>
  <si>
    <t>edupubprim_pc_dependency_nso_inc_2yes</t>
  </si>
  <si>
    <t>edupubprim_pc_dependency_linpobto__2yes</t>
  </si>
  <si>
    <t>edupubprim_pc_dependency_linpobex__2yes</t>
  </si>
  <si>
    <t>edupubsec_pc_beneficiaries__2</t>
  </si>
  <si>
    <t>edupubsec_pc_benefits__2</t>
  </si>
  <si>
    <t>edupubsec_pc_coverage__2</t>
  </si>
  <si>
    <t>edupubsec_pc_mean__2</t>
  </si>
  <si>
    <t>edupubsec_pc_dependency_gross_mkt_inc_pc_2yes</t>
  </si>
  <si>
    <t>edupubsec_pc_dependency_net_mkt_income_pc_2yes</t>
  </si>
  <si>
    <t>edupubsec_pc_dependency_net_mkt_incirp_pc_2yes</t>
  </si>
  <si>
    <t>edupubsec_pc_dependency_net_mkt_inc_irpssc_pc_2yes</t>
  </si>
  <si>
    <t>edupubsec_pc_dependency_dis_inc_pc_2yes</t>
  </si>
  <si>
    <t>edupubsec_pc_dependency_cons_inc_pc_2yes</t>
  </si>
  <si>
    <t>edupubsec_pc_dependency_cons_inc_ande_pc_2yes</t>
  </si>
  <si>
    <t>edupubsec_pc_dependency_final_inc_pc_2yes</t>
  </si>
  <si>
    <t>edupubsec_pc_dependency_nso_inc_2yes</t>
  </si>
  <si>
    <t>edupubsec_pc_dependency_linpobto__2yes</t>
  </si>
  <si>
    <t>edupubsec_pc_dependency_linpobex__2yes</t>
  </si>
  <si>
    <t>edupubuni_pc_beneficiaries__2</t>
  </si>
  <si>
    <t>edupubuni_pc_benefits__2</t>
  </si>
  <si>
    <t>edupubuni_pc_coverage__2</t>
  </si>
  <si>
    <t>edupubuni_pc_mean__2</t>
  </si>
  <si>
    <t>edupubuni_pc_dependency_gross_mkt_inc_pc_2yes</t>
  </si>
  <si>
    <t>edupubuni_pc_dependency_net_mkt_income_pc_2yes</t>
  </si>
  <si>
    <t>edupubuni_pc_dependency_net_mkt_incirp_pc_2yes</t>
  </si>
  <si>
    <t>edupubuni_pc_dependency_net_mkt_inc_irpssc_pc_2yes</t>
  </si>
  <si>
    <t>edupubuni_pc_dependency_dis_inc_pc_2yes</t>
  </si>
  <si>
    <t>edupubuni_pc_dependency_cons_inc_pc_2yes</t>
  </si>
  <si>
    <t>edupubuni_pc_dependency_cons_inc_ande_pc_2yes</t>
  </si>
  <si>
    <t>edupubuni_pc_dependency_final_inc_pc_2yes</t>
  </si>
  <si>
    <t>edupubuni_pc_dependency_nso_inc_2yes</t>
  </si>
  <si>
    <t>edupubuni_pc_dependency_linpobto__2yes</t>
  </si>
  <si>
    <t>edupubuni_pc_dependency_linpobex__2yes</t>
  </si>
  <si>
    <t>transfood_pc_beneficiaries__2</t>
  </si>
  <si>
    <t>transfood_pc_benefits__2</t>
  </si>
  <si>
    <t>transfood_pc_coverage__2</t>
  </si>
  <si>
    <t>transfood_pc_mean__2</t>
  </si>
  <si>
    <t>transfood_pc_dependency_gross_mkt_inc_pc_2yes</t>
  </si>
  <si>
    <t>transfood_pc_dependency_net_mkt_income_pc_2yes</t>
  </si>
  <si>
    <t>transfood_pc_dependency_net_mkt_incirp_pc_2yes</t>
  </si>
  <si>
    <t>transfood_pc_dependency_net_mkt_inc_irpssc_pc_2yes</t>
  </si>
  <si>
    <t>transfood_pc_dependency_dis_inc_pc_2yes</t>
  </si>
  <si>
    <t>transfood_pc_dependency_cons_inc_pc_2yes</t>
  </si>
  <si>
    <t>transfood_pc_dependency_cons_inc_ande_pc_2yes</t>
  </si>
  <si>
    <t>transfood_pc_dependency_final_inc_pc_2yes</t>
  </si>
  <si>
    <t>transfood_pc_dependency_nso_inc_2yes</t>
  </si>
  <si>
    <t>transfood_pc_dependency_linpobto__2yes</t>
  </si>
  <si>
    <t>transfood_pc_dependency_linpobex__2yes</t>
  </si>
  <si>
    <t>transutil_pc_beneficiaries__2</t>
  </si>
  <si>
    <t>transutil_pc_benefits__2</t>
  </si>
  <si>
    <t>transutil_pc_coverage__2</t>
  </si>
  <si>
    <t>transutil_pc_mean__2</t>
  </si>
  <si>
    <t>transutil_pc_dependency_gross_mkt_inc_pc_2yes</t>
  </si>
  <si>
    <t>transutil_pc_dependency_net_mkt_income_pc_2yes</t>
  </si>
  <si>
    <t>transutil_pc_dependency_net_mkt_incirp_pc_2yes</t>
  </si>
  <si>
    <t>transutil_pc_dependency_net_mkt_inc_irpssc_pc_2yes</t>
  </si>
  <si>
    <t>transutil_pc_dependency_dis_inc_pc_2yes</t>
  </si>
  <si>
    <t>transutil_pc_dependency_cons_inc_pc_2yes</t>
  </si>
  <si>
    <t>transutil_pc_dependency_cons_inc_ande_pc_2yes</t>
  </si>
  <si>
    <t>transutil_pc_dependency_final_inc_pc_2yes</t>
  </si>
  <si>
    <t>transutil_pc_dependency_nso_inc_2yes</t>
  </si>
  <si>
    <t>transutil_pc_dependency_linpobto__2yes</t>
  </si>
  <si>
    <t>transutil_pc_dependency_linpobex__2yes</t>
  </si>
  <si>
    <t>adultomayor_uni_pc_beneficiaries__2</t>
  </si>
  <si>
    <t>adultomayor_uni_pc_benefits__2</t>
  </si>
  <si>
    <t>adultomayor_uni_pc_coverage__2</t>
  </si>
  <si>
    <t>adultomayor_uni_pc_mean__2</t>
  </si>
  <si>
    <t>adultomayor_uni_pc_dependency_gross_mkt_inc_pc_2yes</t>
  </si>
  <si>
    <t>adultomayor_uni_pc_dependency_net_mkt_income_pc_2yes</t>
  </si>
  <si>
    <t>adultomayor_uni_pc_dependency_net_mkt_incirp_pc_2yes</t>
  </si>
  <si>
    <t>adultomayor_uni_pc_dependency_net_mkt_inc_irpssc_pc_2yes</t>
  </si>
  <si>
    <t>adultomayor_uni_pc_dependency_dis_inc_pc_2yes</t>
  </si>
  <si>
    <t>adultomayor_uni_pc_dependency_cons_inc_pc_2yes</t>
  </si>
  <si>
    <t>adultomayor_uni_pc_dependency_cons_inc_ande_pc_2yes</t>
  </si>
  <si>
    <t>adultomayor_uni_pc_dependency_final_inc_pc_2yes</t>
  </si>
  <si>
    <t>adultomayor_uni_pc_dependency_nso_inc_2yes</t>
  </si>
  <si>
    <t>adultomayor_uni_pc_dependency_linpobto__2yes</t>
  </si>
  <si>
    <t>adultomayor_uni_pc_dependency_linpobex__2yes</t>
  </si>
  <si>
    <t>monto_iva_pc_pc_beneficiaries__2</t>
  </si>
  <si>
    <t>monto_iva_pc_pc_benefits__2</t>
  </si>
  <si>
    <t>monto_iva_pc_pc_coverage__2</t>
  </si>
  <si>
    <t>monto_iva_pc_pc_mean__2</t>
  </si>
  <si>
    <t>monto_sub_andeFS_pc_pc_beneficiaries__2</t>
  </si>
  <si>
    <t>monto_sub_andeFS_pc_pc_benefits__2</t>
  </si>
  <si>
    <t>monto_sub_andeFS_pc_pc_coverage__2</t>
  </si>
  <si>
    <t>monto_sub_andeFS_pc_pc_mean__2</t>
  </si>
  <si>
    <t>monto_sub_andeFS_pc_pc_dependency_gross_mkt_inc_pc_2yes</t>
  </si>
  <si>
    <t>monto_sub_andeFS_pc_pc_dependency_net_mkt_income_pc_2yes</t>
  </si>
  <si>
    <t>monto_sub_andeFS_pc_pc_dependency_net_mkt_incirp_pc_2yes</t>
  </si>
  <si>
    <t>monto_sub_andeFS_pc_pc_dependency_net_mkt_inc_irpssc_pc_2yes</t>
  </si>
  <si>
    <t>monto_sub_andeFS_pc_pc_dependency_dis_inc_pc_2yes</t>
  </si>
  <si>
    <t>monto_sub_andeFS_pc_pc_dependency_cons_inc_pc_2yes</t>
  </si>
  <si>
    <t>monto_sub_andeFS_pc_pc_dependency_cons_inc_ande_pc_2yes</t>
  </si>
  <si>
    <t>monto_sub_andeFS_pc_pc_dependency_final_inc_pc_2yes</t>
  </si>
  <si>
    <t>monto_sub_andeFS_pc_pc_dependency_nso_inc_2yes</t>
  </si>
  <si>
    <t>monto_sub_andeFS_pc_pc_dependency_linpobto__2yes</t>
  </si>
  <si>
    <t>monto_sub_andeFS_pc_pc_dependency_linpobex__2yes</t>
  </si>
  <si>
    <t>gross_mkt_inc_pc_coverage__2</t>
  </si>
  <si>
    <t>gross_mkt_inc_pc_mean__2</t>
  </si>
  <si>
    <t>gross_mkt_inc_pc_dependency_gross_mkt_inc_pc_2yes</t>
  </si>
  <si>
    <t>gross_mkt_inc_pc_dependency_net_mkt_income_pc_2yes</t>
  </si>
  <si>
    <t>gross_mkt_inc_pc_dependency_net_mkt_incirp_pc_2yes</t>
  </si>
  <si>
    <t>gross_mkt_inc_pc_dependency_net_mkt_inc_irpssc_pc_2yes</t>
  </si>
  <si>
    <t>gross_mkt_inc_pc_dependency_dis_inc_pc_2yes</t>
  </si>
  <si>
    <t>gross_mkt_inc_pc_dependency_cons_inc_pc_2yes</t>
  </si>
  <si>
    <t>gross_mkt_inc_pc_dependency_cons_inc_ande_pc_2yes</t>
  </si>
  <si>
    <t>gross_mkt_inc_pc_dependency_final_inc_pc_2yes</t>
  </si>
  <si>
    <t>gross_mkt_inc_pc_dependency_nso_inc_2yes</t>
  </si>
  <si>
    <t>gross_mkt_inc_pc_dependency_linpobto__2yes</t>
  </si>
  <si>
    <t>gross_mkt_inc_pc_fgt0_linpobto__2</t>
  </si>
  <si>
    <t>gross_mkt_inc_pc_fgt1_linpobto__2</t>
  </si>
  <si>
    <t>gross_mkt_inc_pc_fgt2_linpobto__2</t>
  </si>
  <si>
    <t>gross_mkt_inc_pc_dependency_linpobex__2yes</t>
  </si>
  <si>
    <t>gross_mkt_inc_pc_fgt0_linpobex__2</t>
  </si>
  <si>
    <t>gross_mkt_inc_pc_fgt1_linpobex__2</t>
  </si>
  <si>
    <t>gross_mkt_inc_pc_fgt2_linpobex__2</t>
  </si>
  <si>
    <t>net_mkt_income_pc_coverage__2</t>
  </si>
  <si>
    <t>net_mkt_income_pc_mean__2</t>
  </si>
  <si>
    <t>net_mkt_income_pc_dependency_gross_mkt_inc_pc_2yes</t>
  </si>
  <si>
    <t>net_mkt_income_pc_dependency_net_mkt_income_pc_2yes</t>
  </si>
  <si>
    <t>net_mkt_income_pc_dependency_net_mkt_incirp_pc_2yes</t>
  </si>
  <si>
    <t>net_mkt_income_pc_dependency_net_mkt_inc_irpssc_pc_2yes</t>
  </si>
  <si>
    <t>net_mkt_income_pc_dependency_dis_inc_pc_2yes</t>
  </si>
  <si>
    <t>net_mkt_income_pc_dependency_cons_inc_pc_2yes</t>
  </si>
  <si>
    <t>net_mkt_income_pc_dependency_cons_inc_ande_pc_2yes</t>
  </si>
  <si>
    <t>net_mkt_income_pc_dependency_final_inc_pc_2yes</t>
  </si>
  <si>
    <t>net_mkt_income_pc_dependency_nso_inc_2yes</t>
  </si>
  <si>
    <t>net_mkt_income_pc_dependency_linpobto__2yes</t>
  </si>
  <si>
    <t>net_mkt_income_pc_fgt0_linpobto__2</t>
  </si>
  <si>
    <t>net_mkt_income_pc_fgt1_linpobto__2</t>
  </si>
  <si>
    <t>net_mkt_income_pc_fgt2_linpobto__2</t>
  </si>
  <si>
    <t>net_mkt_income_pc_dependency_linpobex__2yes</t>
  </si>
  <si>
    <t>net_mkt_income_pc_fgt0_linpobex__2</t>
  </si>
  <si>
    <t>net_mkt_income_pc_fgt1_linpobex__2</t>
  </si>
  <si>
    <t>net_mkt_income_pc_fgt2_linpobex__2</t>
  </si>
  <si>
    <t>net_mkt_incirp_pc_coverage__2</t>
  </si>
  <si>
    <t>net_mkt_incirp_pc_mean__2</t>
  </si>
  <si>
    <t>net_mkt_incirp_pc_dependency_gross_mkt_inc_pc_2yes</t>
  </si>
  <si>
    <t>net_mkt_incirp_pc_dependency_net_mkt_income_pc_2yes</t>
  </si>
  <si>
    <t>net_mkt_incirp_pc_dependency_net_mkt_incirp_pc_2yes</t>
  </si>
  <si>
    <t>net_mkt_incirp_pc_dependency_net_mkt_inc_irpssc_pc_2yes</t>
  </si>
  <si>
    <t>net_mkt_incirp_pc_dependency_dis_inc_pc_2yes</t>
  </si>
  <si>
    <t>net_mkt_incirp_pc_dependency_cons_inc_pc_2yes</t>
  </si>
  <si>
    <t>net_mkt_incirp_pc_dependency_cons_inc_ande_pc_2yes</t>
  </si>
  <si>
    <t>net_mkt_incirp_pc_dependency_final_inc_pc_2yes</t>
  </si>
  <si>
    <t>net_mkt_incirp_pc_dependency_nso_inc_2yes</t>
  </si>
  <si>
    <t>net_mkt_incirp_pc_dependency_linpobto__2yes</t>
  </si>
  <si>
    <t>net_mkt_incirp_pc_fgt0_linpobto__2</t>
  </si>
  <si>
    <t>net_mkt_incirp_pc_fgt1_linpobto__2</t>
  </si>
  <si>
    <t>net_mkt_incirp_pc_fgt2_linpobto__2</t>
  </si>
  <si>
    <t>net_mkt_incirp_pc_dependency_linpobex__2yes</t>
  </si>
  <si>
    <t>net_mkt_incirp_pc_fgt0_linpobex__2</t>
  </si>
  <si>
    <t>net_mkt_incirp_pc_fgt1_linpobex__2</t>
  </si>
  <si>
    <t>net_mkt_incirp_pc_fgt2_linpobex__2</t>
  </si>
  <si>
    <t>net_mkt_inc_irpssc_pc_coverage__2</t>
  </si>
  <si>
    <t>net_mkt_inc_irpssc_pc_mean__2</t>
  </si>
  <si>
    <t>net_mkt_inc_irpssc_pc_dependency_gross_mkt_inc_pc_2yes</t>
  </si>
  <si>
    <t>net_mkt_inc_irpssc_pc_dependency_net_mkt_income_pc_2yes</t>
  </si>
  <si>
    <t>net_mkt_inc_irpssc_pc_dependency_net_mkt_incirp_pc_2yes</t>
  </si>
  <si>
    <t>net_mkt_inc_irpssc_pc_dependency_net_mkt_inc_irpssc_pc_2yes</t>
  </si>
  <si>
    <t>net_mkt_inc_irpssc_pc_dependency_dis_inc_pc_2yes</t>
  </si>
  <si>
    <t>net_mkt_inc_irpssc_pc_dependency_cons_inc_pc_2yes</t>
  </si>
  <si>
    <t>net_mkt_inc_irpssc_pc_dependency_cons_inc_ande_pc_2yes</t>
  </si>
  <si>
    <t>net_mkt_inc_irpssc_pc_dependency_final_inc_pc_2yes</t>
  </si>
  <si>
    <t>net_mkt_inc_irpssc_pc_dependency_nso_inc_2yes</t>
  </si>
  <si>
    <t>net_mkt_inc_irpssc_pc_dependency_linpobto__2yes</t>
  </si>
  <si>
    <t>net_mkt_inc_irpssc_pc_fgt0_linpobto__2</t>
  </si>
  <si>
    <t>net_mkt_inc_irpssc_pc_fgt1_linpobto__2</t>
  </si>
  <si>
    <t>net_mkt_inc_irpssc_pc_fgt2_linpobto__2</t>
  </si>
  <si>
    <t>net_mkt_inc_irpssc_pc_dependency_linpobex__2yes</t>
  </si>
  <si>
    <t>net_mkt_inc_irpssc_pc_fgt0_linpobex__2</t>
  </si>
  <si>
    <t>net_mkt_inc_irpssc_pc_fgt1_linpobex__2</t>
  </si>
  <si>
    <t>net_mkt_inc_irpssc_pc_fgt2_linpobex__2</t>
  </si>
  <si>
    <t>dis_inc_pc_coverage__2</t>
  </si>
  <si>
    <t>dis_inc_pc_mean__2</t>
  </si>
  <si>
    <t>dis_inc_pc_dependency_gross_mkt_inc_pc_2yes</t>
  </si>
  <si>
    <t>dis_inc_pc_dependency_net_mkt_income_pc_2yes</t>
  </si>
  <si>
    <t>dis_inc_pc_dependency_net_mkt_incirp_pc_2yes</t>
  </si>
  <si>
    <t>dis_inc_pc_dependency_net_mkt_inc_irpssc_pc_2yes</t>
  </si>
  <si>
    <t>dis_inc_pc_dependency_dis_inc_pc_2yes</t>
  </si>
  <si>
    <t>dis_inc_pc_dependency_cons_inc_pc_2yes</t>
  </si>
  <si>
    <t>dis_inc_pc_dependency_cons_inc_ande_pc_2yes</t>
  </si>
  <si>
    <t>dis_inc_pc_dependency_final_inc_pc_2yes</t>
  </si>
  <si>
    <t>dis_inc_pc_dependency_nso_inc_2yes</t>
  </si>
  <si>
    <t>dis_inc_pc_dependency_linpobto__2yes</t>
  </si>
  <si>
    <t>dis_inc_pc_fgt0_linpobto__2</t>
  </si>
  <si>
    <t>dis_inc_pc_fgt1_linpobto__2</t>
  </si>
  <si>
    <t>dis_inc_pc_fgt2_linpobto__2</t>
  </si>
  <si>
    <t>dis_inc_pc_dependency_linpobex__2yes</t>
  </si>
  <si>
    <t>dis_inc_pc_fgt0_linpobex__2</t>
  </si>
  <si>
    <t>dis_inc_pc_fgt1_linpobex__2</t>
  </si>
  <si>
    <t>dis_inc_pc_fgt2_linpobex__2</t>
  </si>
  <si>
    <t>cons_inc_pc_coverage__2</t>
  </si>
  <si>
    <t>cons_inc_pc_mean__2</t>
  </si>
  <si>
    <t>cons_inc_pc_dependency_gross_mkt_inc_pc_2yes</t>
  </si>
  <si>
    <t>cons_inc_pc_dependency_net_mkt_income_pc_2yes</t>
  </si>
  <si>
    <t>cons_inc_pc_dependency_net_mkt_incirp_pc_2yes</t>
  </si>
  <si>
    <t>cons_inc_pc_dependency_net_mkt_inc_irpssc_pc_2yes</t>
  </si>
  <si>
    <t>cons_inc_pc_dependency_dis_inc_pc_2yes</t>
  </si>
  <si>
    <t>cons_inc_pc_dependency_cons_inc_pc_2yes</t>
  </si>
  <si>
    <t>cons_inc_pc_dependency_cons_inc_ande_pc_2yes</t>
  </si>
  <si>
    <t>cons_inc_pc_dependency_final_inc_pc_2yes</t>
  </si>
  <si>
    <t>cons_inc_pc_dependency_nso_inc_2yes</t>
  </si>
  <si>
    <t>cons_inc_pc_dependency_linpobto__2yes</t>
  </si>
  <si>
    <t>cons_inc_pc_fgt0_linpobto__2</t>
  </si>
  <si>
    <t>cons_inc_pc_fgt1_linpobto__2</t>
  </si>
  <si>
    <t>cons_inc_pc_fgt2_linpobto__2</t>
  </si>
  <si>
    <t>cons_inc_pc_dependency_linpobex__2yes</t>
  </si>
  <si>
    <t>cons_inc_pc_fgt0_linpobex__2</t>
  </si>
  <si>
    <t>cons_inc_pc_fgt1_linpobex__2</t>
  </si>
  <si>
    <t>cons_inc_pc_fgt2_linpobex__2</t>
  </si>
  <si>
    <t>cons_inc_ande_pc_coverage__2</t>
  </si>
  <si>
    <t>cons_inc_ande_pc_mean__2</t>
  </si>
  <si>
    <t>cons_inc_ande_pc_dependency_gross_mkt_inc_pc_2yes</t>
  </si>
  <si>
    <t>cons_inc_ande_pc_dependency_net_mkt_income_pc_2yes</t>
  </si>
  <si>
    <t>cons_inc_ande_pc_dependency_net_mkt_incirp_pc_2yes</t>
  </si>
  <si>
    <t>cons_inc_ande_pc_dependency_net_mkt_inc_irpssc_pc_2yes</t>
  </si>
  <si>
    <t>cons_inc_ande_pc_dependency_dis_inc_pc_2yes</t>
  </si>
  <si>
    <t>cons_inc_ande_pc_dependency_cons_inc_pc_2yes</t>
  </si>
  <si>
    <t>cons_inc_ande_pc_dependency_cons_inc_ande_pc_2yes</t>
  </si>
  <si>
    <t>cons_inc_ande_pc_dependency_final_inc_pc_2yes</t>
  </si>
  <si>
    <t>cons_inc_ande_pc_dependency_nso_inc_2yes</t>
  </si>
  <si>
    <t>cons_inc_ande_pc_dependency_linpobto__2yes</t>
  </si>
  <si>
    <t>cons_inc_ande_pc_fgt0_linpobto__2</t>
  </si>
  <si>
    <t>cons_inc_ande_pc_fgt1_linpobto__2</t>
  </si>
  <si>
    <t>cons_inc_ande_pc_fgt2_linpobto__2</t>
  </si>
  <si>
    <t>cons_inc_ande_pc_dependency_linpobex__2yes</t>
  </si>
  <si>
    <t>cons_inc_ande_pc_fgt0_linpobex__2</t>
  </si>
  <si>
    <t>cons_inc_ande_pc_fgt1_linpobex__2</t>
  </si>
  <si>
    <t>cons_inc_ande_pc_fgt2_linpobex__2</t>
  </si>
  <si>
    <t>final_inc_pc_coverage__2</t>
  </si>
  <si>
    <t>final_inc_pc_mean__2</t>
  </si>
  <si>
    <t>final_inc_pc_dependency_gross_mkt_inc_pc_2yes</t>
  </si>
  <si>
    <t>final_inc_pc_dependency_net_mkt_income_pc_2yes</t>
  </si>
  <si>
    <t>final_inc_pc_dependency_net_mkt_incirp_pc_2yes</t>
  </si>
  <si>
    <t>final_inc_pc_dependency_net_mkt_inc_irpssc_pc_2yes</t>
  </si>
  <si>
    <t>final_inc_pc_dependency_dis_inc_pc_2yes</t>
  </si>
  <si>
    <t>final_inc_pc_dependency_cons_inc_pc_2yes</t>
  </si>
  <si>
    <t>final_inc_pc_dependency_cons_inc_ande_pc_2yes</t>
  </si>
  <si>
    <t>final_inc_pc_dependency_final_inc_pc_2yes</t>
  </si>
  <si>
    <t>final_inc_pc_dependency_nso_inc_2yes</t>
  </si>
  <si>
    <t>final_inc_pc_dependency_linpobto__2yes</t>
  </si>
  <si>
    <t>final_inc_pc_fgt0_linpobto__2</t>
  </si>
  <si>
    <t>final_inc_pc_fgt1_linpobto__2</t>
  </si>
  <si>
    <t>final_inc_pc_fgt2_linpobto__2</t>
  </si>
  <si>
    <t>final_inc_pc_dependency_linpobex__2yes</t>
  </si>
  <si>
    <t>final_inc_pc_fgt0_linpobex__2</t>
  </si>
  <si>
    <t>final_inc_pc_fgt1_linpobex__2</t>
  </si>
  <si>
    <t>final_inc_pc_fgt2_linpobex__2</t>
  </si>
  <si>
    <t>nso_inc_coverage__2</t>
  </si>
  <si>
    <t>nso_inc_mean__2</t>
  </si>
  <si>
    <t>nso_inc_dependency_gross_mkt_inc_pc_2yes</t>
  </si>
  <si>
    <t>nso_inc_dependency_net_mkt_income_pc_2yes</t>
  </si>
  <si>
    <t>nso_inc_dependency_net_mkt_incirp_pc_2yes</t>
  </si>
  <si>
    <t>nso_inc_dependency_net_mkt_inc_irpssc_pc_2yes</t>
  </si>
  <si>
    <t>nso_inc_dependency_dis_inc_pc_2yes</t>
  </si>
  <si>
    <t>nso_inc_dependency_cons_inc_pc_2yes</t>
  </si>
  <si>
    <t>nso_inc_dependency_cons_inc_ande_pc_2yes</t>
  </si>
  <si>
    <t>nso_inc_dependency_final_inc_pc_2yes</t>
  </si>
  <si>
    <t>nso_inc_dependency_nso_inc_2yes</t>
  </si>
  <si>
    <t>nso_inc_dependency_linpobto__2yes</t>
  </si>
  <si>
    <t>nso_inc_fgt0_linpobto__2</t>
  </si>
  <si>
    <t>nso_inc_fgt1_linpobto__2</t>
  </si>
  <si>
    <t>nso_inc_fgt2_linpobto__2</t>
  </si>
  <si>
    <t>nso_inc_dependency_linpobex__2yes</t>
  </si>
  <si>
    <t>nso_inc_fgt0_linpobex__2</t>
  </si>
  <si>
    <t>nso_inc_fgt1_linpobex__2</t>
  </si>
  <si>
    <t>nso_inc_fgt2_linpobex__2</t>
  </si>
  <si>
    <t>monto_iva_pc_pc_dependency_gross_mkt_inc_pc_2yes</t>
  </si>
  <si>
    <t>monto_iva_pc_pc_dependency_net_mkt_income_pc_2yes</t>
  </si>
  <si>
    <t>monto_iva_pc_pc_dependency_net_mkt_incirp_pc_2yes</t>
  </si>
  <si>
    <t>monto_iva_pc_pc_dependency_net_mkt_inc_irpssc_pc_2yes</t>
  </si>
  <si>
    <t>monto_iva_pc_pc_dependency_dis_inc_pc_2yes</t>
  </si>
  <si>
    <t>monto_iva_pc_pc_dependency_cons_inc_pc_2yes</t>
  </si>
  <si>
    <t>monto_iva_pc_pc_dependency_cons_inc_ande_pc_2yes</t>
  </si>
  <si>
    <t>monto_iva_pc_pc_dependency_final_inc_pc_2yes</t>
  </si>
  <si>
    <t>monto_iva_pc_pc_dependency_nso_inc_2yes</t>
  </si>
  <si>
    <t>monto_iva_pc_pc_dependency_linpobto__2yes</t>
  </si>
  <si>
    <t>monto_iva_pc_pc_dependency_linpobex__2yes</t>
  </si>
  <si>
    <t>monto_iscRE_pc_pc_beneficiaries__2</t>
  </si>
  <si>
    <t>monto_iscRE_pc_pc_benefits__2</t>
  </si>
  <si>
    <t>monto_iscRE_pc_pc_coverage__2</t>
  </si>
  <si>
    <t>monto_iscRE_pc_pc_mean__2</t>
  </si>
  <si>
    <t>poverty_ande_fgt0_linpobto__2</t>
  </si>
  <si>
    <t>poverty_ande_fgt1_linpobto__2</t>
  </si>
  <si>
    <t>poverty_ande_fgt2_linpobto__2</t>
  </si>
  <si>
    <t>poverty_ande_fgt0_linpobex__2</t>
  </si>
  <si>
    <t>poverty_ande_fgt1_linpobex__2</t>
  </si>
  <si>
    <t>poverty_ande_fgt2_linpobex__2</t>
  </si>
  <si>
    <t>monto_iscRE_pc_pc_dependency_gross_mkt_inc_pc_2yes</t>
  </si>
  <si>
    <t>monto_iscRE_pc_pc_dependency_net_mkt_income_pc_2yes</t>
  </si>
  <si>
    <t>monto_iscRE_pc_pc_dependency_net_mkt_incirp_pc_2yes</t>
  </si>
  <si>
    <t>monto_iscRE_pc_pc_dependency_net_mkt_inc_irpssc_pc_2yes</t>
  </si>
  <si>
    <t>monto_iscRE_pc_pc_dependency_dis_inc_pc_2yes</t>
  </si>
  <si>
    <t>monto_iscRE_pc_pc_dependency_cons_inc_pc_2yes</t>
  </si>
  <si>
    <t>monto_iscRE_pc_pc_dependency_cons_inc_ande_pc_2yes</t>
  </si>
  <si>
    <t>monto_iscRE_pc_pc_dependency_final_inc_pc_2yes</t>
  </si>
  <si>
    <t>monto_iscRE_pc_pc_dependency_nso_inc_2yes</t>
  </si>
  <si>
    <t>monto_iscRE_pc_pc_dependency_linpobto__2yes</t>
  </si>
  <si>
    <t>monto_iscRE_pc_pc_dependency_linpobex__2yes</t>
  </si>
  <si>
    <t>ssc_pc_beneficiaries__2</t>
  </si>
  <si>
    <t>ssc_pc_benefits__2</t>
  </si>
  <si>
    <t>ssc_pc_coverage__2</t>
  </si>
  <si>
    <t>ssc_pc_mean__2</t>
  </si>
  <si>
    <t>ssc_pc_dependency_gross_mkt_inc_pc_2yes</t>
  </si>
  <si>
    <t>ssc_pc_dependency_net_mkt_income_pc_2yes</t>
  </si>
  <si>
    <t>ssc_pc_dependency_net_mkt_incirp_pc_2yes</t>
  </si>
  <si>
    <t>ssc_pc_dependency_net_mkt_inc_irpssc_pc_2yes</t>
  </si>
  <si>
    <t>ssc_pc_dependency_dis_inc_pc_2yes</t>
  </si>
  <si>
    <t>ssc_pc_dependency_cons_inc_pc_2yes</t>
  </si>
  <si>
    <t>ssc_pc_dependency_cons_inc_ande_pc_2yes</t>
  </si>
  <si>
    <t>ssc_pc_dependency_final_inc_pc_2yes</t>
  </si>
  <si>
    <t>ssc_pc_dependency_nso_inc_2yes</t>
  </si>
  <si>
    <t>ssc_pc_dependency_linpobto__2yes</t>
  </si>
  <si>
    <t>ssc_pc_dependency_linpobex__2yes</t>
  </si>
  <si>
    <t>uprod_tax_pc_beneficiaries__2</t>
  </si>
  <si>
    <t>uprod_tax_pc_benefits__2</t>
  </si>
  <si>
    <t>uprod_tax_pc_coverage__2</t>
  </si>
  <si>
    <t>uprod_tax_pc_mean__2</t>
  </si>
  <si>
    <t>tot_ire_pc_beneficiaries__2</t>
  </si>
  <si>
    <t>tot_ire_pc_benefits__2</t>
  </si>
  <si>
    <t>tot_ire_pc_coverage__2</t>
  </si>
  <si>
    <t>tot_ire_pc_mean__2</t>
  </si>
  <si>
    <t>tot_ire_pc_dependency_gross_mkt_inc_pc_2yes</t>
  </si>
  <si>
    <t>tot_ire_pc_dependency_net_mkt_income_pc_2yes</t>
  </si>
  <si>
    <t>tot_ire_pc_dependency_net_mkt_incirp_pc_2yes</t>
  </si>
  <si>
    <t>tot_ire_pc_dependency_net_mkt_inc_irpssc_pc_2yes</t>
  </si>
  <si>
    <t>tot_ire_pc_dependency_dis_inc_pc_2yes</t>
  </si>
  <si>
    <t>tot_ire_pc_dependency_cons_inc_pc_2yes</t>
  </si>
  <si>
    <t>tot_ire_pc_dependency_cons_inc_ande_pc_2yes</t>
  </si>
  <si>
    <t>tot_ire_pc_dependency_final_inc_pc_2yes</t>
  </si>
  <si>
    <t>tot_ire_pc_dependency_nso_inc_2yes</t>
  </si>
  <si>
    <t>tot_ire_pc_dependency_linpobto__2yes</t>
  </si>
  <si>
    <t>tot_ire_pc_dependency_linpobex__2yes</t>
  </si>
  <si>
    <t>dividendo_tax_pc_beneficiaries__2</t>
  </si>
  <si>
    <t>dividendo_tax_pc_benefits__2</t>
  </si>
  <si>
    <t>dividendo_tax_pc_coverage__2</t>
  </si>
  <si>
    <t>dividendo_tax_pc_mean__2</t>
  </si>
  <si>
    <t>alquiler_tax_pc_beneficiaries__2</t>
  </si>
  <si>
    <t>alquiler_tax_pc_benefits__2</t>
  </si>
  <si>
    <t>alquiler_tax_pc_coverage__2</t>
  </si>
  <si>
    <t>alquiler_tax_pc_mean__2</t>
  </si>
  <si>
    <t>alquiler_tax_pc_dependency_gross_mkt_inc_pc_2yes</t>
  </si>
  <si>
    <t>alquiler_tax_pc_dependency_net_mkt_income_pc_2yes</t>
  </si>
  <si>
    <t>alquiler_tax_pc_dependency_net_mkt_incirp_pc_2yes</t>
  </si>
  <si>
    <t>alquiler_tax_pc_dependency_net_mkt_inc_irpssc_pc_2yes</t>
  </si>
  <si>
    <t>alquiler_tax_pc_dependency_dis_inc_pc_2yes</t>
  </si>
  <si>
    <t>alquiler_tax_pc_dependency_cons_inc_pc_2yes</t>
  </si>
  <si>
    <t>alquiler_tax_pc_dependency_cons_inc_ande_pc_2yes</t>
  </si>
  <si>
    <t>alquiler_tax_pc_dependency_final_inc_pc_2yes</t>
  </si>
  <si>
    <t>alquiler_tax_pc_dependency_nso_inc_2yes</t>
  </si>
  <si>
    <t>alquiler_tax_pc_dependency_linpobto__2yes</t>
  </si>
  <si>
    <t>alquiler_tax_pc_dependency_linpobex__2yes</t>
  </si>
  <si>
    <t>labor_tax_pc_beneficiaries__3</t>
  </si>
  <si>
    <t>labor_tax_pc_benefits__3</t>
  </si>
  <si>
    <t>labor_tax_pc_coverage__3</t>
  </si>
  <si>
    <t>labor_tax_pc_mean__3</t>
  </si>
  <si>
    <t>tot_pit_pc_beneficiaries__3</t>
  </si>
  <si>
    <t>tot_pit_pc_benefits__3</t>
  </si>
  <si>
    <t>tot_pit_pc_coverage__3</t>
  </si>
  <si>
    <t>tot_pit_pc_mean__3</t>
  </si>
  <si>
    <t>tot_dit_pc_beneficiaries__3</t>
  </si>
  <si>
    <t>tot_dit_pc_benefits__3</t>
  </si>
  <si>
    <t>tot_dit_pc_coverage__3</t>
  </si>
  <si>
    <t>tot_dit_pc_mean__3</t>
  </si>
  <si>
    <t>tot_dit_corp_pc_beneficiaries__3</t>
  </si>
  <si>
    <t>tot_dit_corp_pc_benefits__3</t>
  </si>
  <si>
    <t>tot_dit_corp_pc_coverage__3</t>
  </si>
  <si>
    <t>tot_dit_corp_pc_mean__3</t>
  </si>
  <si>
    <t>tot_dit_corp_pc_dependency_gross_mkt_inc_pc_3yes</t>
  </si>
  <si>
    <t>tot_dit_corp_pc_dependency_net_mkt_income_pc_3yes</t>
  </si>
  <si>
    <t>tot_dit_corp_pc_dependency_net_mkt_incirp_pc_3yes</t>
  </si>
  <si>
    <t>tot_dit_corp_pc_dependency_net_mkt_inc_irpssc_pc_3yes</t>
  </si>
  <si>
    <t>tot_dit_corp_pc_dependency_dis_inc_pc_3yes</t>
  </si>
  <si>
    <t>tot_dit_corp_pc_dependency_cons_inc_pc_3yes</t>
  </si>
  <si>
    <t>tot_dit_corp_pc_dependency_cons_inc_ande_pc_3yes</t>
  </si>
  <si>
    <t>tot_dit_corp_pc_dependency_final_inc_pc_3yes</t>
  </si>
  <si>
    <t>tot_dit_corp_pc_dependency_nso_inc_3yes</t>
  </si>
  <si>
    <t>tot_dit_corp_pc_dependency_linpobto__3yes</t>
  </si>
  <si>
    <t>tot_dit_corp_pc_dependency_linpobex__3yes</t>
  </si>
  <si>
    <t>iragro_pc_beneficiaries__3</t>
  </si>
  <si>
    <t>iragro_pc_benefits__3</t>
  </si>
  <si>
    <t>iragro_pc_coverage__3</t>
  </si>
  <si>
    <t>iragro_pc_mean__3</t>
  </si>
  <si>
    <t>iracis_pc_beneficiaries__3</t>
  </si>
  <si>
    <t>iracis_pc_benefits__3</t>
  </si>
  <si>
    <t>iracis_pc_coverage__3</t>
  </si>
  <si>
    <t>iracis_pc_mean__3</t>
  </si>
  <si>
    <t>iracis_pc_dependency_gross_mkt_inc_pc_3yes</t>
  </si>
  <si>
    <t>iracis_pc_dependency_net_mkt_income_pc_3yes</t>
  </si>
  <si>
    <t>iracis_pc_dependency_net_mkt_incirp_pc_3yes</t>
  </si>
  <si>
    <t>iracis_pc_dependency_net_mkt_inc_irpssc_pc_3yes</t>
  </si>
  <si>
    <t>iracis_pc_dependency_dis_inc_pc_3yes</t>
  </si>
  <si>
    <t>iracis_pc_dependency_cons_inc_pc_3yes</t>
  </si>
  <si>
    <t>iracis_pc_dependency_cons_inc_ande_pc_3yes</t>
  </si>
  <si>
    <t>iracis_pc_dependency_final_inc_pc_3yes</t>
  </si>
  <si>
    <t>iracis_pc_dependency_nso_inc_3yes</t>
  </si>
  <si>
    <t>iracis_pc_dependency_linpobto__3yes</t>
  </si>
  <si>
    <t>iracis_pc_dependency_linpobex__3yes</t>
  </si>
  <si>
    <t>tekopora_inc_pc_beneficiaries__3</t>
  </si>
  <si>
    <t>tekopora_inc_pc_benefits__3</t>
  </si>
  <si>
    <t>tekopora_inc_pc_coverage__3</t>
  </si>
  <si>
    <t>tekopora_inc_pc_mean__3</t>
  </si>
  <si>
    <t>tekopora_inc_pc_dependency_gross_mkt_inc_pc_3yes</t>
  </si>
  <si>
    <t>tekopora_inc_pc_dependency_net_mkt_income_pc_3yes</t>
  </si>
  <si>
    <t>tekopora_inc_pc_dependency_net_mkt_incirp_pc_3yes</t>
  </si>
  <si>
    <t>tekopora_inc_pc_dependency_net_mkt_inc_irpssc_pc_3yes</t>
  </si>
  <si>
    <t>tekopora_inc_pc_dependency_dis_inc_pc_3yes</t>
  </si>
  <si>
    <t>tekopora_inc_pc_dependency_cons_inc_pc_3yes</t>
  </si>
  <si>
    <t>tekopora_inc_pc_dependency_cons_inc_ande_pc_3yes</t>
  </si>
  <si>
    <t>tekopora_inc_pc_dependency_final_inc_pc_3yes</t>
  </si>
  <si>
    <t>tekopora_inc_pc_dependency_nso_inc_3yes</t>
  </si>
  <si>
    <t>tekopora_inc_pc_dependency_linpobto__3yes</t>
  </si>
  <si>
    <t>tekopora_inc_pc_dependency_linpobex__3yes</t>
  </si>
  <si>
    <t>famassist_inc_pc_beneficiaries__3</t>
  </si>
  <si>
    <t>famassist_inc_pc_benefits__3</t>
  </si>
  <si>
    <t>famassist_inc_pc_coverage__3</t>
  </si>
  <si>
    <t>famassist_inc_pc_mean__3</t>
  </si>
  <si>
    <t>famassist_inc_pc_dependency_gross_mkt_inc_pc_3yes</t>
  </si>
  <si>
    <t>famassist_inc_pc_dependency_net_mkt_income_pc_3yes</t>
  </si>
  <si>
    <t>famassist_inc_pc_dependency_net_mkt_incirp_pc_3yes</t>
  </si>
  <si>
    <t>famassist_inc_pc_dependency_net_mkt_inc_irpssc_pc_3yes</t>
  </si>
  <si>
    <t>famassist_inc_pc_dependency_dis_inc_pc_3yes</t>
  </si>
  <si>
    <t>famassist_inc_pc_dependency_cons_inc_pc_3yes</t>
  </si>
  <si>
    <t>famassist_inc_pc_dependency_cons_inc_ande_pc_3yes</t>
  </si>
  <si>
    <t>famassist_inc_pc_dependency_final_inc_pc_3yes</t>
  </si>
  <si>
    <t>famassist_inc_pc_dependency_nso_inc_3yes</t>
  </si>
  <si>
    <t>famassist_inc_pc_dependency_linpobto__3yes</t>
  </si>
  <si>
    <t>famassist_inc_pc_dependency_linpobex__3yes</t>
  </si>
  <si>
    <t>adulto_inc_pc_beneficiaries__3</t>
  </si>
  <si>
    <t>adulto_inc_pc_benefits__3</t>
  </si>
  <si>
    <t>adulto_inc_pc_coverage__3</t>
  </si>
  <si>
    <t>adulto_inc_pc_mean__3</t>
  </si>
  <si>
    <t>adulto_inc_pc_dependency_gross_mkt_inc_pc_3yes</t>
  </si>
  <si>
    <t>adulto_inc_pc_dependency_net_mkt_income_pc_3yes</t>
  </si>
  <si>
    <t>adulto_inc_pc_dependency_net_mkt_incirp_pc_3yes</t>
  </si>
  <si>
    <t>adulto_inc_pc_dependency_net_mkt_inc_irpssc_pc_3yes</t>
  </si>
  <si>
    <t>adulto_inc_pc_dependency_dis_inc_pc_3yes</t>
  </si>
  <si>
    <t>adulto_inc_pc_dependency_cons_inc_pc_3yes</t>
  </si>
  <si>
    <t>adulto_inc_pc_dependency_cons_inc_ande_pc_3yes</t>
  </si>
  <si>
    <t>adulto_inc_pc_dependency_final_inc_pc_3yes</t>
  </si>
  <si>
    <t>adulto_inc_pc_dependency_nso_inc_3yes</t>
  </si>
  <si>
    <t>adulto_inc_pc_dependency_linpobto__3yes</t>
  </si>
  <si>
    <t>adulto_inc_pc_dependency_linpobex__3yes</t>
  </si>
  <si>
    <t>agtrans_inc_pc_beneficiaries__3</t>
  </si>
  <si>
    <t>agtrans_inc_pc_benefits__3</t>
  </si>
  <si>
    <t>agtrans_inc_pc_coverage__3</t>
  </si>
  <si>
    <t>agtrans_inc_pc_mean__3</t>
  </si>
  <si>
    <t>agtrans_inc_pc_dependency_gross_mkt_inc_pc_3yes</t>
  </si>
  <si>
    <t>agtrans_inc_pc_dependency_net_mkt_income_pc_3yes</t>
  </si>
  <si>
    <t>agtrans_inc_pc_dependency_net_mkt_incirp_pc_3yes</t>
  </si>
  <si>
    <t>agtrans_inc_pc_dependency_net_mkt_inc_irpssc_pc_3yes</t>
  </si>
  <si>
    <t>agtrans_inc_pc_dependency_dis_inc_pc_3yes</t>
  </si>
  <si>
    <t>agtrans_inc_pc_dependency_cons_inc_pc_3yes</t>
  </si>
  <si>
    <t>agtrans_inc_pc_dependency_cons_inc_ande_pc_3yes</t>
  </si>
  <si>
    <t>agtrans_inc_pc_dependency_final_inc_pc_3yes</t>
  </si>
  <si>
    <t>agtrans_inc_pc_dependency_nso_inc_3yes</t>
  </si>
  <si>
    <t>agtrans_inc_pc_dependency_linpobto__3yes</t>
  </si>
  <si>
    <t>agtrans_inc_pc_dependency_linpobex__3yes</t>
  </si>
  <si>
    <t>elec_sub_pc_beneficiaries__3</t>
  </si>
  <si>
    <t>elec_sub_pc_benefits__3</t>
  </si>
  <si>
    <t>elec_sub_pc_coverage__3</t>
  </si>
  <si>
    <t>elec_sub_pc_mean__3</t>
  </si>
  <si>
    <t>elec_sub_pc_dependency_gross_mkt_inc_pc_3yes</t>
  </si>
  <si>
    <t>elec_sub_pc_dependency_net_mkt_income_pc_3yes</t>
  </si>
  <si>
    <t>elec_sub_pc_dependency_net_mkt_incirp_pc_3yes</t>
  </si>
  <si>
    <t>elec_sub_pc_dependency_net_mkt_inc_irpssc_pc_3yes</t>
  </si>
  <si>
    <t>elec_sub_pc_dependency_dis_inc_pc_3yes</t>
  </si>
  <si>
    <t>elec_sub_pc_dependency_cons_inc_pc_3yes</t>
  </si>
  <si>
    <t>elec_sub_pc_dependency_cons_inc_ande_pc_3yes</t>
  </si>
  <si>
    <t>elec_sub_pc_dependency_final_inc_pc_3yes</t>
  </si>
  <si>
    <t>elec_sub_pc_dependency_nso_inc_3yes</t>
  </si>
  <si>
    <t>elec_sub_pc_dependency_linpobto__3yes</t>
  </si>
  <si>
    <t>elec_sub_pc_dependency_linpobex__3yes</t>
  </si>
  <si>
    <t>tot_deduction_taken_pc_beneficiaries__3</t>
  </si>
  <si>
    <t>tot_deduction_taken_pc_benefits__3</t>
  </si>
  <si>
    <t>tot_deduction_taken_pc_coverage__3</t>
  </si>
  <si>
    <t>tot_deduction_taken_pc_mean__3</t>
  </si>
  <si>
    <t>transporte_sub_pc_beneficiaries__3</t>
  </si>
  <si>
    <t>transporte_sub_pc_benefits__3</t>
  </si>
  <si>
    <t>transporte_sub_pc_coverage__3</t>
  </si>
  <si>
    <t>transporte_sub_pc_mean__3</t>
  </si>
  <si>
    <t>transporte_sub_pc_dependency_gross_mkt_inc_pc_3yes</t>
  </si>
  <si>
    <t>transporte_sub_pc_dependency_net_mkt_income_pc_3yes</t>
  </si>
  <si>
    <t>transporte_sub_pc_dependency_net_mkt_incirp_pc_3yes</t>
  </si>
  <si>
    <t>transporte_sub_pc_dependency_net_mkt_inc_irpssc_pc_3yes</t>
  </si>
  <si>
    <t>transporte_sub_pc_dependency_dis_inc_pc_3yes</t>
  </si>
  <si>
    <t>transporte_sub_pc_dependency_cons_inc_pc_3yes</t>
  </si>
  <si>
    <t>transporte_sub_pc_dependency_cons_inc_ande_pc_3yes</t>
  </si>
  <si>
    <t>transporte_sub_pc_dependency_final_inc_pc_3yes</t>
  </si>
  <si>
    <t>transporte_sub_pc_dependency_nso_inc_3yes</t>
  </si>
  <si>
    <t>transporte_sub_pc_dependency_linpobto__3yes</t>
  </si>
  <si>
    <t>transporte_sub_pc_dependency_linpobex__3yes</t>
  </si>
  <si>
    <t>senavitat_sub_pc_beneficiaries__3</t>
  </si>
  <si>
    <t>senavitat_sub_pc_benefits__3</t>
  </si>
  <si>
    <t>senavitat_sub_pc_coverage__3</t>
  </si>
  <si>
    <t>senavitat_sub_pc_mean__3</t>
  </si>
  <si>
    <t>senavitat_sub_pc_dependency_gross_mkt_inc_pc_3yes</t>
  </si>
  <si>
    <t>senavitat_sub_pc_dependency_net_mkt_income_pc_3yes</t>
  </si>
  <si>
    <t>senavitat_sub_pc_dependency_net_mkt_incirp_pc_3yes</t>
  </si>
  <si>
    <t>senavitat_sub_pc_dependency_net_mkt_inc_irpssc_pc_3yes</t>
  </si>
  <si>
    <t>senavitat_sub_pc_dependency_dis_inc_pc_3yes</t>
  </si>
  <si>
    <t>senavitat_sub_pc_dependency_cons_inc_pc_3yes</t>
  </si>
  <si>
    <t>senavitat_sub_pc_dependency_cons_inc_ande_pc_3yes</t>
  </si>
  <si>
    <t>senavitat_sub_pc_dependency_final_inc_pc_3yes</t>
  </si>
  <si>
    <t>senavitat_sub_pc_dependency_nso_inc_3yes</t>
  </si>
  <si>
    <t>senavitat_sub_pc_dependency_linpobto__3yes</t>
  </si>
  <si>
    <t>senavitat_sub_pc_dependency_linpobex__3yes</t>
  </si>
  <si>
    <t>becas_pc_beneficiaries__3</t>
  </si>
  <si>
    <t>becas_pc_benefits__3</t>
  </si>
  <si>
    <t>becas_pc_coverage__3</t>
  </si>
  <si>
    <t>becas_pc_mean__3</t>
  </si>
  <si>
    <t>becas_pc_dependency_gross_mkt_inc_pc_3yes</t>
  </si>
  <si>
    <t>becas_pc_dependency_net_mkt_income_pc_3yes</t>
  </si>
  <si>
    <t>becas_pc_dependency_net_mkt_incirp_pc_3yes</t>
  </si>
  <si>
    <t>becas_pc_dependency_net_mkt_inc_irpssc_pc_3yes</t>
  </si>
  <si>
    <t>becas_pc_dependency_dis_inc_pc_3yes</t>
  </si>
  <si>
    <t>becas_pc_dependency_cons_inc_pc_3yes</t>
  </si>
  <si>
    <t>becas_pc_dependency_cons_inc_ande_pc_3yes</t>
  </si>
  <si>
    <t>becas_pc_dependency_final_inc_pc_3yes</t>
  </si>
  <si>
    <t>becas_pc_dependency_nso_inc_3yes</t>
  </si>
  <si>
    <t>becas_pc_dependency_linpobto__3yes</t>
  </si>
  <si>
    <t>becas_pc_dependency_linpobex__3yes</t>
  </si>
  <si>
    <t>edupubpreesc_pc_beneficiaries__3</t>
  </si>
  <si>
    <t>edupubpreesc_pc_benefits__3</t>
  </si>
  <si>
    <t>edupubpreesc_pc_coverage__3</t>
  </si>
  <si>
    <t>edupubpreesc_pc_mean__3</t>
  </si>
  <si>
    <t>edupubpreesc_pc_dependency_gross_mkt_inc_pc_3yes</t>
  </si>
  <si>
    <t>edupubpreesc_pc_dependency_net_mkt_income_pc_3yes</t>
  </si>
  <si>
    <t>edupubpreesc_pc_dependency_net_mkt_incirp_pc_3yes</t>
  </si>
  <si>
    <t>edupubpreesc_pc_dependency_net_mkt_inc_irpssc_pc_3yes</t>
  </si>
  <si>
    <t>edupubpreesc_pc_dependency_dis_inc_pc_3yes</t>
  </si>
  <si>
    <t>edupubpreesc_pc_dependency_cons_inc_pc_3yes</t>
  </si>
  <si>
    <t>edupubpreesc_pc_dependency_cons_inc_ande_pc_3yes</t>
  </si>
  <si>
    <t>edupubpreesc_pc_dependency_final_inc_pc_3yes</t>
  </si>
  <si>
    <t>edupubpreesc_pc_dependency_nso_inc_3yes</t>
  </si>
  <si>
    <t>edupubpreesc_pc_dependency_linpobto__3yes</t>
  </si>
  <si>
    <t>edupubpreesc_pc_dependency_linpobex__3yes</t>
  </si>
  <si>
    <t>edupubprim_pc_beneficiaries__3</t>
  </si>
  <si>
    <t>edupubprim_pc_benefits__3</t>
  </si>
  <si>
    <t>edupubprim_pc_coverage__3</t>
  </si>
  <si>
    <t>edupubprim_pc_mean__3</t>
  </si>
  <si>
    <t>edupubprim_pc_dependency_gross_mkt_inc_pc_3yes</t>
  </si>
  <si>
    <t>edupubprim_pc_dependency_net_mkt_income_pc_3yes</t>
  </si>
  <si>
    <t>edupubprim_pc_dependency_net_mkt_incirp_pc_3yes</t>
  </si>
  <si>
    <t>edupubprim_pc_dependency_net_mkt_inc_irpssc_pc_3yes</t>
  </si>
  <si>
    <t>edupubprim_pc_dependency_dis_inc_pc_3yes</t>
  </si>
  <si>
    <t>edupubprim_pc_dependency_cons_inc_pc_3yes</t>
  </si>
  <si>
    <t>edupubprim_pc_dependency_cons_inc_ande_pc_3yes</t>
  </si>
  <si>
    <t>edupubprim_pc_dependency_final_inc_pc_3yes</t>
  </si>
  <si>
    <t>edupubprim_pc_dependency_nso_inc_3yes</t>
  </si>
  <si>
    <t>edupubprim_pc_dependency_linpobto__3yes</t>
  </si>
  <si>
    <t>edupubprim_pc_dependency_linpobex__3yes</t>
  </si>
  <si>
    <t>edupubsec_pc_beneficiaries__3</t>
  </si>
  <si>
    <t>edupubsec_pc_benefits__3</t>
  </si>
  <si>
    <t>edupubsec_pc_coverage__3</t>
  </si>
  <si>
    <t>edupubsec_pc_mean__3</t>
  </si>
  <si>
    <t>edupubsec_pc_dependency_gross_mkt_inc_pc_3yes</t>
  </si>
  <si>
    <t>edupubsec_pc_dependency_net_mkt_income_pc_3yes</t>
  </si>
  <si>
    <t>edupubsec_pc_dependency_net_mkt_incirp_pc_3yes</t>
  </si>
  <si>
    <t>edupubsec_pc_dependency_net_mkt_inc_irpssc_pc_3yes</t>
  </si>
  <si>
    <t>edupubsec_pc_dependency_dis_inc_pc_3yes</t>
  </si>
  <si>
    <t>edupubsec_pc_dependency_cons_inc_pc_3yes</t>
  </si>
  <si>
    <t>edupubsec_pc_dependency_cons_inc_ande_pc_3yes</t>
  </si>
  <si>
    <t>edupubsec_pc_dependency_final_inc_pc_3yes</t>
  </si>
  <si>
    <t>edupubsec_pc_dependency_nso_inc_3yes</t>
  </si>
  <si>
    <t>edupubsec_pc_dependency_linpobto__3yes</t>
  </si>
  <si>
    <t>edupubsec_pc_dependency_linpobex__3yes</t>
  </si>
  <si>
    <t>edupubuni_pc_beneficiaries__3</t>
  </si>
  <si>
    <t>edupubuni_pc_benefits__3</t>
  </si>
  <si>
    <t>edupubuni_pc_coverage__3</t>
  </si>
  <si>
    <t>edupubuni_pc_mean__3</t>
  </si>
  <si>
    <t>edupubuni_pc_dependency_gross_mkt_inc_pc_3yes</t>
  </si>
  <si>
    <t>edupubuni_pc_dependency_net_mkt_income_pc_3yes</t>
  </si>
  <si>
    <t>edupubuni_pc_dependency_net_mkt_incirp_pc_3yes</t>
  </si>
  <si>
    <t>edupubuni_pc_dependency_net_mkt_inc_irpssc_pc_3yes</t>
  </si>
  <si>
    <t>edupubuni_pc_dependency_dis_inc_pc_3yes</t>
  </si>
  <si>
    <t>edupubuni_pc_dependency_cons_inc_pc_3yes</t>
  </si>
  <si>
    <t>edupubuni_pc_dependency_cons_inc_ande_pc_3yes</t>
  </si>
  <si>
    <t>edupubuni_pc_dependency_final_inc_pc_3yes</t>
  </si>
  <si>
    <t>edupubuni_pc_dependency_nso_inc_3yes</t>
  </si>
  <si>
    <t>edupubuni_pc_dependency_linpobto__3yes</t>
  </si>
  <si>
    <t>edupubuni_pc_dependency_linpobex__3yes</t>
  </si>
  <si>
    <t>transfood_pc_beneficiaries__3</t>
  </si>
  <si>
    <t>transfood_pc_benefits__3</t>
  </si>
  <si>
    <t>transfood_pc_coverage__3</t>
  </si>
  <si>
    <t>transfood_pc_mean__3</t>
  </si>
  <si>
    <t>transfood_pc_dependency_gross_mkt_inc_pc_3yes</t>
  </si>
  <si>
    <t>transfood_pc_dependency_net_mkt_income_pc_3yes</t>
  </si>
  <si>
    <t>transfood_pc_dependency_net_mkt_incirp_pc_3yes</t>
  </si>
  <si>
    <t>transfood_pc_dependency_net_mkt_inc_irpssc_pc_3yes</t>
  </si>
  <si>
    <t>transfood_pc_dependency_dis_inc_pc_3yes</t>
  </si>
  <si>
    <t>transfood_pc_dependency_cons_inc_pc_3yes</t>
  </si>
  <si>
    <t>transfood_pc_dependency_cons_inc_ande_pc_3yes</t>
  </si>
  <si>
    <t>transfood_pc_dependency_final_inc_pc_3yes</t>
  </si>
  <si>
    <t>transfood_pc_dependency_nso_inc_3yes</t>
  </si>
  <si>
    <t>transfood_pc_dependency_linpobto__3yes</t>
  </si>
  <si>
    <t>transfood_pc_dependency_linpobex__3yes</t>
  </si>
  <si>
    <t>transutil_pc_beneficiaries__3</t>
  </si>
  <si>
    <t>transutil_pc_benefits__3</t>
  </si>
  <si>
    <t>transutil_pc_coverage__3</t>
  </si>
  <si>
    <t>transutil_pc_mean__3</t>
  </si>
  <si>
    <t>transutil_pc_dependency_gross_mkt_inc_pc_3yes</t>
  </si>
  <si>
    <t>transutil_pc_dependency_net_mkt_income_pc_3yes</t>
  </si>
  <si>
    <t>transutil_pc_dependency_net_mkt_incirp_pc_3yes</t>
  </si>
  <si>
    <t>transutil_pc_dependency_net_mkt_inc_irpssc_pc_3yes</t>
  </si>
  <si>
    <t>transutil_pc_dependency_dis_inc_pc_3yes</t>
  </si>
  <si>
    <t>transutil_pc_dependency_cons_inc_pc_3yes</t>
  </si>
  <si>
    <t>transutil_pc_dependency_cons_inc_ande_pc_3yes</t>
  </si>
  <si>
    <t>transutil_pc_dependency_final_inc_pc_3yes</t>
  </si>
  <si>
    <t>transutil_pc_dependency_nso_inc_3yes</t>
  </si>
  <si>
    <t>transutil_pc_dependency_linpobto__3yes</t>
  </si>
  <si>
    <t>transutil_pc_dependency_linpobex__3yes</t>
  </si>
  <si>
    <t>adultomayor_uni_pc_beneficiaries__3</t>
  </si>
  <si>
    <t>adultomayor_uni_pc_benefits__3</t>
  </si>
  <si>
    <t>adultomayor_uni_pc_coverage__3</t>
  </si>
  <si>
    <t>adultomayor_uni_pc_mean__3</t>
  </si>
  <si>
    <t>adultomayor_uni_pc_dependency_gross_mkt_inc_pc_3yes</t>
  </si>
  <si>
    <t>adultomayor_uni_pc_dependency_net_mkt_income_pc_3yes</t>
  </si>
  <si>
    <t>adultomayor_uni_pc_dependency_net_mkt_incirp_pc_3yes</t>
  </si>
  <si>
    <t>adultomayor_uni_pc_dependency_net_mkt_inc_irpssc_pc_3yes</t>
  </si>
  <si>
    <t>adultomayor_uni_pc_dependency_dis_inc_pc_3yes</t>
  </si>
  <si>
    <t>adultomayor_uni_pc_dependency_cons_inc_pc_3yes</t>
  </si>
  <si>
    <t>adultomayor_uni_pc_dependency_cons_inc_ande_pc_3yes</t>
  </si>
  <si>
    <t>adultomayor_uni_pc_dependency_final_inc_pc_3yes</t>
  </si>
  <si>
    <t>adultomayor_uni_pc_dependency_nso_inc_3yes</t>
  </si>
  <si>
    <t>adultomayor_uni_pc_dependency_linpobto__3yes</t>
  </si>
  <si>
    <t>adultomayor_uni_pc_dependency_linpobex__3yes</t>
  </si>
  <si>
    <t>monto_iva_pc_pc_beneficiaries__3</t>
  </si>
  <si>
    <t>monto_iva_pc_pc_benefits__3</t>
  </si>
  <si>
    <t>monto_iva_pc_pc_coverage__3</t>
  </si>
  <si>
    <t>monto_iva_pc_pc_mean__3</t>
  </si>
  <si>
    <t>monto_sub_andeFS_pc_pc_beneficiaries__3</t>
  </si>
  <si>
    <t>monto_sub_andeFS_pc_pc_benefits__3</t>
  </si>
  <si>
    <t>monto_sub_andeFS_pc_pc_coverage__3</t>
  </si>
  <si>
    <t>monto_sub_andeFS_pc_pc_mean__3</t>
  </si>
  <si>
    <t>monto_sub_andeFS_pc_pc_dependency_gross_mkt_inc_pc_3yes</t>
  </si>
  <si>
    <t>monto_sub_andeFS_pc_pc_dependency_net_mkt_income_pc_3yes</t>
  </si>
  <si>
    <t>monto_sub_andeFS_pc_pc_dependency_net_mkt_incirp_pc_3yes</t>
  </si>
  <si>
    <t>monto_sub_andeFS_pc_pc_dependency_net_mkt_inc_irpssc_pc_3yes</t>
  </si>
  <si>
    <t>monto_sub_andeFS_pc_pc_dependency_dis_inc_pc_3yes</t>
  </si>
  <si>
    <t>monto_sub_andeFS_pc_pc_dependency_cons_inc_pc_3yes</t>
  </si>
  <si>
    <t>monto_sub_andeFS_pc_pc_dependency_cons_inc_ande_pc_3yes</t>
  </si>
  <si>
    <t>monto_sub_andeFS_pc_pc_dependency_final_inc_pc_3yes</t>
  </si>
  <si>
    <t>monto_sub_andeFS_pc_pc_dependency_nso_inc_3yes</t>
  </si>
  <si>
    <t>monto_sub_andeFS_pc_pc_dependency_linpobto__3yes</t>
  </si>
  <si>
    <t>monto_sub_andeFS_pc_pc_dependency_linpobex__3yes</t>
  </si>
  <si>
    <t>gross_mkt_inc_pc_coverage__3</t>
  </si>
  <si>
    <t>gross_mkt_inc_pc_mean__3</t>
  </si>
  <si>
    <t>gross_mkt_inc_pc_dependency_gross_mkt_inc_pc_3yes</t>
  </si>
  <si>
    <t>gross_mkt_inc_pc_dependency_net_mkt_income_pc_3yes</t>
  </si>
  <si>
    <t>gross_mkt_inc_pc_dependency_net_mkt_incirp_pc_3yes</t>
  </si>
  <si>
    <t>gross_mkt_inc_pc_dependency_net_mkt_inc_irpssc_pc_3yes</t>
  </si>
  <si>
    <t>gross_mkt_inc_pc_dependency_dis_inc_pc_3yes</t>
  </si>
  <si>
    <t>gross_mkt_inc_pc_dependency_cons_inc_pc_3yes</t>
  </si>
  <si>
    <t>gross_mkt_inc_pc_dependency_cons_inc_ande_pc_3yes</t>
  </si>
  <si>
    <t>gross_mkt_inc_pc_dependency_final_inc_pc_3yes</t>
  </si>
  <si>
    <t>gross_mkt_inc_pc_dependency_nso_inc_3yes</t>
  </si>
  <si>
    <t>gross_mkt_inc_pc_dependency_linpobto__3yes</t>
  </si>
  <si>
    <t>gross_mkt_inc_pc_fgt0_linpobto__3</t>
  </si>
  <si>
    <t>gross_mkt_inc_pc_fgt1_linpobto__3</t>
  </si>
  <si>
    <t>gross_mkt_inc_pc_fgt2_linpobto__3</t>
  </si>
  <si>
    <t>gross_mkt_inc_pc_dependency_linpobex__3yes</t>
  </si>
  <si>
    <t>gross_mkt_inc_pc_fgt0_linpobex__3</t>
  </si>
  <si>
    <t>gross_mkt_inc_pc_fgt1_linpobex__3</t>
  </si>
  <si>
    <t>gross_mkt_inc_pc_fgt2_linpobex__3</t>
  </si>
  <si>
    <t>net_mkt_income_pc_coverage__3</t>
  </si>
  <si>
    <t>net_mkt_income_pc_mean__3</t>
  </si>
  <si>
    <t>net_mkt_income_pc_dependency_gross_mkt_inc_pc_3yes</t>
  </si>
  <si>
    <t>net_mkt_income_pc_dependency_net_mkt_income_pc_3yes</t>
  </si>
  <si>
    <t>net_mkt_income_pc_dependency_net_mkt_incirp_pc_3yes</t>
  </si>
  <si>
    <t>net_mkt_income_pc_dependency_net_mkt_inc_irpssc_pc_3yes</t>
  </si>
  <si>
    <t>net_mkt_income_pc_dependency_dis_inc_pc_3yes</t>
  </si>
  <si>
    <t>net_mkt_income_pc_dependency_cons_inc_pc_3yes</t>
  </si>
  <si>
    <t>net_mkt_income_pc_dependency_cons_inc_ande_pc_3yes</t>
  </si>
  <si>
    <t>net_mkt_income_pc_dependency_final_inc_pc_3yes</t>
  </si>
  <si>
    <t>net_mkt_income_pc_dependency_nso_inc_3yes</t>
  </si>
  <si>
    <t>net_mkt_income_pc_dependency_linpobto__3yes</t>
  </si>
  <si>
    <t>net_mkt_income_pc_fgt0_linpobto__3</t>
  </si>
  <si>
    <t>net_mkt_income_pc_fgt1_linpobto__3</t>
  </si>
  <si>
    <t>net_mkt_income_pc_fgt2_linpobto__3</t>
  </si>
  <si>
    <t>net_mkt_income_pc_dependency_linpobex__3yes</t>
  </si>
  <si>
    <t>net_mkt_income_pc_fgt0_linpobex__3</t>
  </si>
  <si>
    <t>net_mkt_income_pc_fgt1_linpobex__3</t>
  </si>
  <si>
    <t>net_mkt_income_pc_fgt2_linpobex__3</t>
  </si>
  <si>
    <t>net_mkt_incirp_pc_coverage__3</t>
  </si>
  <si>
    <t>net_mkt_incirp_pc_mean__3</t>
  </si>
  <si>
    <t>net_mkt_incirp_pc_dependency_gross_mkt_inc_pc_3yes</t>
  </si>
  <si>
    <t>net_mkt_incirp_pc_dependency_net_mkt_income_pc_3yes</t>
  </si>
  <si>
    <t>net_mkt_incirp_pc_dependency_net_mkt_incirp_pc_3yes</t>
  </si>
  <si>
    <t>net_mkt_incirp_pc_dependency_net_mkt_inc_irpssc_pc_3yes</t>
  </si>
  <si>
    <t>net_mkt_incirp_pc_dependency_dis_inc_pc_3yes</t>
  </si>
  <si>
    <t>net_mkt_incirp_pc_dependency_cons_inc_pc_3yes</t>
  </si>
  <si>
    <t>net_mkt_incirp_pc_dependency_cons_inc_ande_pc_3yes</t>
  </si>
  <si>
    <t>net_mkt_incirp_pc_dependency_final_inc_pc_3yes</t>
  </si>
  <si>
    <t>net_mkt_incirp_pc_dependency_nso_inc_3yes</t>
  </si>
  <si>
    <t>net_mkt_incirp_pc_dependency_linpobto__3yes</t>
  </si>
  <si>
    <t>net_mkt_incirp_pc_fgt0_linpobto__3</t>
  </si>
  <si>
    <t>net_mkt_incirp_pc_fgt1_linpobto__3</t>
  </si>
  <si>
    <t>net_mkt_incirp_pc_fgt2_linpobto__3</t>
  </si>
  <si>
    <t>net_mkt_incirp_pc_dependency_linpobex__3yes</t>
  </si>
  <si>
    <t>net_mkt_incirp_pc_fgt0_linpobex__3</t>
  </si>
  <si>
    <t>net_mkt_incirp_pc_fgt1_linpobex__3</t>
  </si>
  <si>
    <t>net_mkt_incirp_pc_fgt2_linpobex__3</t>
  </si>
  <si>
    <t>net_mkt_inc_irpssc_pc_coverage__3</t>
  </si>
  <si>
    <t>net_mkt_inc_irpssc_pc_mean__3</t>
  </si>
  <si>
    <t>net_mkt_inc_irpssc_pc_dependency_gross_mkt_inc_pc_3yes</t>
  </si>
  <si>
    <t>net_mkt_inc_irpssc_pc_dependency_net_mkt_income_pc_3yes</t>
  </si>
  <si>
    <t>net_mkt_inc_irpssc_pc_dependency_net_mkt_incirp_pc_3yes</t>
  </si>
  <si>
    <t>net_mkt_inc_irpssc_pc_dependency_net_mkt_inc_irpssc_pc_3yes</t>
  </si>
  <si>
    <t>net_mkt_inc_irpssc_pc_dependency_dis_inc_pc_3yes</t>
  </si>
  <si>
    <t>net_mkt_inc_irpssc_pc_dependency_cons_inc_pc_3yes</t>
  </si>
  <si>
    <t>net_mkt_inc_irpssc_pc_dependency_cons_inc_ande_pc_3yes</t>
  </si>
  <si>
    <t>net_mkt_inc_irpssc_pc_dependency_final_inc_pc_3yes</t>
  </si>
  <si>
    <t>net_mkt_inc_irpssc_pc_dependency_nso_inc_3yes</t>
  </si>
  <si>
    <t>net_mkt_inc_irpssc_pc_dependency_linpobto__3yes</t>
  </si>
  <si>
    <t>net_mkt_inc_irpssc_pc_fgt0_linpobto__3</t>
  </si>
  <si>
    <t>net_mkt_inc_irpssc_pc_fgt1_linpobto__3</t>
  </si>
  <si>
    <t>net_mkt_inc_irpssc_pc_fgt2_linpobto__3</t>
  </si>
  <si>
    <t>net_mkt_inc_irpssc_pc_dependency_linpobex__3yes</t>
  </si>
  <si>
    <t>net_mkt_inc_irpssc_pc_fgt0_linpobex__3</t>
  </si>
  <si>
    <t>net_mkt_inc_irpssc_pc_fgt1_linpobex__3</t>
  </si>
  <si>
    <t>net_mkt_inc_irpssc_pc_fgt2_linpobex__3</t>
  </si>
  <si>
    <t>dis_inc_pc_coverage__3</t>
  </si>
  <si>
    <t>dis_inc_pc_mean__3</t>
  </si>
  <si>
    <t>dis_inc_pc_dependency_gross_mkt_inc_pc_3yes</t>
  </si>
  <si>
    <t>dis_inc_pc_dependency_net_mkt_income_pc_3yes</t>
  </si>
  <si>
    <t>dis_inc_pc_dependency_net_mkt_incirp_pc_3yes</t>
  </si>
  <si>
    <t>dis_inc_pc_dependency_net_mkt_inc_irpssc_pc_3yes</t>
  </si>
  <si>
    <t>dis_inc_pc_dependency_dis_inc_pc_3yes</t>
  </si>
  <si>
    <t>dis_inc_pc_dependency_cons_inc_pc_3yes</t>
  </si>
  <si>
    <t>dis_inc_pc_dependency_cons_inc_ande_pc_3yes</t>
  </si>
  <si>
    <t>dis_inc_pc_dependency_final_inc_pc_3yes</t>
  </si>
  <si>
    <t>dis_inc_pc_dependency_nso_inc_3yes</t>
  </si>
  <si>
    <t>dis_inc_pc_dependency_linpobto__3yes</t>
  </si>
  <si>
    <t>dis_inc_pc_fgt0_linpobto__3</t>
  </si>
  <si>
    <t>dis_inc_pc_fgt1_linpobto__3</t>
  </si>
  <si>
    <t>dis_inc_pc_fgt2_linpobto__3</t>
  </si>
  <si>
    <t>dis_inc_pc_dependency_linpobex__3yes</t>
  </si>
  <si>
    <t>dis_inc_pc_fgt0_linpobex__3</t>
  </si>
  <si>
    <t>dis_inc_pc_fgt1_linpobex__3</t>
  </si>
  <si>
    <t>dis_inc_pc_fgt2_linpobex__3</t>
  </si>
  <si>
    <t>cons_inc_pc_coverage__3</t>
  </si>
  <si>
    <t>cons_inc_pc_mean__3</t>
  </si>
  <si>
    <t>cons_inc_pc_dependency_gross_mkt_inc_pc_3yes</t>
  </si>
  <si>
    <t>cons_inc_pc_dependency_net_mkt_income_pc_3yes</t>
  </si>
  <si>
    <t>cons_inc_pc_dependency_net_mkt_incirp_pc_3yes</t>
  </si>
  <si>
    <t>cons_inc_pc_dependency_net_mkt_inc_irpssc_pc_3yes</t>
  </si>
  <si>
    <t>cons_inc_pc_dependency_dis_inc_pc_3yes</t>
  </si>
  <si>
    <t>cons_inc_pc_dependency_cons_inc_pc_3yes</t>
  </si>
  <si>
    <t>cons_inc_pc_dependency_cons_inc_ande_pc_3yes</t>
  </si>
  <si>
    <t>cons_inc_pc_dependency_final_inc_pc_3yes</t>
  </si>
  <si>
    <t>cons_inc_pc_dependency_nso_inc_3yes</t>
  </si>
  <si>
    <t>cons_inc_pc_dependency_linpobto__3yes</t>
  </si>
  <si>
    <t>cons_inc_pc_fgt0_linpobto__3</t>
  </si>
  <si>
    <t>cons_inc_pc_fgt1_linpobto__3</t>
  </si>
  <si>
    <t>cons_inc_pc_fgt2_linpobto__3</t>
  </si>
  <si>
    <t>cons_inc_pc_dependency_linpobex__3yes</t>
  </si>
  <si>
    <t>cons_inc_pc_fgt0_linpobex__3</t>
  </si>
  <si>
    <t>cons_inc_pc_fgt1_linpobex__3</t>
  </si>
  <si>
    <t>cons_inc_pc_fgt2_linpobex__3</t>
  </si>
  <si>
    <t>cons_inc_ande_pc_coverage__3</t>
  </si>
  <si>
    <t>cons_inc_ande_pc_mean__3</t>
  </si>
  <si>
    <t>cons_inc_ande_pc_dependency_gross_mkt_inc_pc_3yes</t>
  </si>
  <si>
    <t>cons_inc_ande_pc_dependency_net_mkt_income_pc_3yes</t>
  </si>
  <si>
    <t>cons_inc_ande_pc_dependency_net_mkt_incirp_pc_3yes</t>
  </si>
  <si>
    <t>cons_inc_ande_pc_dependency_net_mkt_inc_irpssc_pc_3yes</t>
  </si>
  <si>
    <t>cons_inc_ande_pc_dependency_dis_inc_pc_3yes</t>
  </si>
  <si>
    <t>cons_inc_ande_pc_dependency_cons_inc_pc_3yes</t>
  </si>
  <si>
    <t>cons_inc_ande_pc_dependency_cons_inc_ande_pc_3yes</t>
  </si>
  <si>
    <t>cons_inc_ande_pc_dependency_final_inc_pc_3yes</t>
  </si>
  <si>
    <t>cons_inc_ande_pc_dependency_nso_inc_3yes</t>
  </si>
  <si>
    <t>cons_inc_ande_pc_dependency_linpobto__3yes</t>
  </si>
  <si>
    <t>cons_inc_ande_pc_fgt0_linpobto__3</t>
  </si>
  <si>
    <t>cons_inc_ande_pc_fgt1_linpobto__3</t>
  </si>
  <si>
    <t>cons_inc_ande_pc_fgt2_linpobto__3</t>
  </si>
  <si>
    <t>cons_inc_ande_pc_dependency_linpobex__3yes</t>
  </si>
  <si>
    <t>cons_inc_ande_pc_fgt0_linpobex__3</t>
  </si>
  <si>
    <t>cons_inc_ande_pc_fgt1_linpobex__3</t>
  </si>
  <si>
    <t>cons_inc_ande_pc_fgt2_linpobex__3</t>
  </si>
  <si>
    <t>final_inc_pc_coverage__3</t>
  </si>
  <si>
    <t>final_inc_pc_mean__3</t>
  </si>
  <si>
    <t>final_inc_pc_dependency_gross_mkt_inc_pc_3yes</t>
  </si>
  <si>
    <t>final_inc_pc_dependency_net_mkt_income_pc_3yes</t>
  </si>
  <si>
    <t>final_inc_pc_dependency_net_mkt_incirp_pc_3yes</t>
  </si>
  <si>
    <t>final_inc_pc_dependency_net_mkt_inc_irpssc_pc_3yes</t>
  </si>
  <si>
    <t>final_inc_pc_dependency_dis_inc_pc_3yes</t>
  </si>
  <si>
    <t>final_inc_pc_dependency_cons_inc_pc_3yes</t>
  </si>
  <si>
    <t>final_inc_pc_dependency_cons_inc_ande_pc_3yes</t>
  </si>
  <si>
    <t>final_inc_pc_dependency_final_inc_pc_3yes</t>
  </si>
  <si>
    <t>final_inc_pc_dependency_nso_inc_3yes</t>
  </si>
  <si>
    <t>final_inc_pc_dependency_linpobto__3yes</t>
  </si>
  <si>
    <t>final_inc_pc_fgt0_linpobto__3</t>
  </si>
  <si>
    <t>final_inc_pc_fgt1_linpobto__3</t>
  </si>
  <si>
    <t>final_inc_pc_fgt2_linpobto__3</t>
  </si>
  <si>
    <t>final_inc_pc_dependency_linpobex__3yes</t>
  </si>
  <si>
    <t>final_inc_pc_fgt0_linpobex__3</t>
  </si>
  <si>
    <t>final_inc_pc_fgt1_linpobex__3</t>
  </si>
  <si>
    <t>final_inc_pc_fgt2_linpobex__3</t>
  </si>
  <si>
    <t>nso_inc_coverage__3</t>
  </si>
  <si>
    <t>nso_inc_mean__3</t>
  </si>
  <si>
    <t>nso_inc_dependency_gross_mkt_inc_pc_3yes</t>
  </si>
  <si>
    <t>nso_inc_dependency_net_mkt_income_pc_3yes</t>
  </si>
  <si>
    <t>nso_inc_dependency_net_mkt_incirp_pc_3yes</t>
  </si>
  <si>
    <t>nso_inc_dependency_net_mkt_inc_irpssc_pc_3yes</t>
  </si>
  <si>
    <t>nso_inc_dependency_dis_inc_pc_3yes</t>
  </si>
  <si>
    <t>nso_inc_dependency_cons_inc_pc_3yes</t>
  </si>
  <si>
    <t>nso_inc_dependency_cons_inc_ande_pc_3yes</t>
  </si>
  <si>
    <t>nso_inc_dependency_final_inc_pc_3yes</t>
  </si>
  <si>
    <t>nso_inc_dependency_nso_inc_3yes</t>
  </si>
  <si>
    <t>nso_inc_dependency_linpobto__3yes</t>
  </si>
  <si>
    <t>nso_inc_fgt0_linpobto__3</t>
  </si>
  <si>
    <t>nso_inc_fgt1_linpobto__3</t>
  </si>
  <si>
    <t>nso_inc_fgt2_linpobto__3</t>
  </si>
  <si>
    <t>nso_inc_dependency_linpobex__3yes</t>
  </si>
  <si>
    <t>nso_inc_fgt0_linpobex__3</t>
  </si>
  <si>
    <t>nso_inc_fgt1_linpobex__3</t>
  </si>
  <si>
    <t>nso_inc_fgt2_linpobex__3</t>
  </si>
  <si>
    <t>monto_iva_pc_pc_dependency_gross_mkt_inc_pc_3yes</t>
  </si>
  <si>
    <t>monto_iva_pc_pc_dependency_net_mkt_income_pc_3yes</t>
  </si>
  <si>
    <t>monto_iva_pc_pc_dependency_net_mkt_incirp_pc_3yes</t>
  </si>
  <si>
    <t>monto_iva_pc_pc_dependency_net_mkt_inc_irpssc_pc_3yes</t>
  </si>
  <si>
    <t>monto_iva_pc_pc_dependency_dis_inc_pc_3yes</t>
  </si>
  <si>
    <t>monto_iva_pc_pc_dependency_cons_inc_pc_3yes</t>
  </si>
  <si>
    <t>monto_iva_pc_pc_dependency_cons_inc_ande_pc_3yes</t>
  </si>
  <si>
    <t>monto_iva_pc_pc_dependency_final_inc_pc_3yes</t>
  </si>
  <si>
    <t>monto_iva_pc_pc_dependency_nso_inc_3yes</t>
  </si>
  <si>
    <t>monto_iva_pc_pc_dependency_linpobto__3yes</t>
  </si>
  <si>
    <t>monto_iva_pc_pc_dependency_linpobex__3yes</t>
  </si>
  <si>
    <t>monto_iscRE_pc_pc_beneficiaries__3</t>
  </si>
  <si>
    <t>monto_iscRE_pc_pc_benefits__3</t>
  </si>
  <si>
    <t>monto_iscRE_pc_pc_coverage__3</t>
  </si>
  <si>
    <t>monto_iscRE_pc_pc_mean__3</t>
  </si>
  <si>
    <t>poverty_ande_fgt0_linpobto__3</t>
  </si>
  <si>
    <t>poverty_ande_fgt1_linpobto__3</t>
  </si>
  <si>
    <t>poverty_ande_fgt2_linpobto__3</t>
  </si>
  <si>
    <t>poverty_ande_fgt0_linpobex__3</t>
  </si>
  <si>
    <t>poverty_ande_fgt1_linpobex__3</t>
  </si>
  <si>
    <t>poverty_ande_fgt2_linpobex__3</t>
  </si>
  <si>
    <t>monto_iscRE_pc_pc_dependency_gross_mkt_inc_pc_3yes</t>
  </si>
  <si>
    <t>monto_iscRE_pc_pc_dependency_net_mkt_income_pc_3yes</t>
  </si>
  <si>
    <t>monto_iscRE_pc_pc_dependency_net_mkt_incirp_pc_3yes</t>
  </si>
  <si>
    <t>monto_iscRE_pc_pc_dependency_net_mkt_inc_irpssc_pc_3yes</t>
  </si>
  <si>
    <t>monto_iscRE_pc_pc_dependency_dis_inc_pc_3yes</t>
  </si>
  <si>
    <t>monto_iscRE_pc_pc_dependency_cons_inc_pc_3yes</t>
  </si>
  <si>
    <t>monto_iscRE_pc_pc_dependency_cons_inc_ande_pc_3yes</t>
  </si>
  <si>
    <t>monto_iscRE_pc_pc_dependency_final_inc_pc_3yes</t>
  </si>
  <si>
    <t>monto_iscRE_pc_pc_dependency_nso_inc_3yes</t>
  </si>
  <si>
    <t>monto_iscRE_pc_pc_dependency_linpobto__3yes</t>
  </si>
  <si>
    <t>monto_iscRE_pc_pc_dependency_linpobex__3yes</t>
  </si>
  <si>
    <t>ssc_pc_beneficiaries__3</t>
  </si>
  <si>
    <t>ssc_pc_benefits__3</t>
  </si>
  <si>
    <t>ssc_pc_coverage__3</t>
  </si>
  <si>
    <t>ssc_pc_mean__3</t>
  </si>
  <si>
    <t>ssc_pc_dependency_gross_mkt_inc_pc_3yes</t>
  </si>
  <si>
    <t>ssc_pc_dependency_net_mkt_income_pc_3yes</t>
  </si>
  <si>
    <t>ssc_pc_dependency_net_mkt_incirp_pc_3yes</t>
  </si>
  <si>
    <t>ssc_pc_dependency_net_mkt_inc_irpssc_pc_3yes</t>
  </si>
  <si>
    <t>ssc_pc_dependency_dis_inc_pc_3yes</t>
  </si>
  <si>
    <t>ssc_pc_dependency_cons_inc_pc_3yes</t>
  </si>
  <si>
    <t>ssc_pc_dependency_cons_inc_ande_pc_3yes</t>
  </si>
  <si>
    <t>ssc_pc_dependency_final_inc_pc_3yes</t>
  </si>
  <si>
    <t>ssc_pc_dependency_nso_inc_3yes</t>
  </si>
  <si>
    <t>ssc_pc_dependency_linpobto__3yes</t>
  </si>
  <si>
    <t>ssc_pc_dependency_linpobex__3yes</t>
  </si>
  <si>
    <t>uprod_tax_pc_beneficiaries__3</t>
  </si>
  <si>
    <t>uprod_tax_pc_benefits__3</t>
  </si>
  <si>
    <t>uprod_tax_pc_coverage__3</t>
  </si>
  <si>
    <t>uprod_tax_pc_mean__3</t>
  </si>
  <si>
    <t>tot_ire_pc_beneficiaries__3</t>
  </si>
  <si>
    <t>tot_ire_pc_benefits__3</t>
  </si>
  <si>
    <t>tot_ire_pc_coverage__3</t>
  </si>
  <si>
    <t>tot_ire_pc_mean__3</t>
  </si>
  <si>
    <t>tot_ire_pc_dependency_gross_mkt_inc_pc_3yes</t>
  </si>
  <si>
    <t>tot_ire_pc_dependency_net_mkt_income_pc_3yes</t>
  </si>
  <si>
    <t>tot_ire_pc_dependency_net_mkt_incirp_pc_3yes</t>
  </si>
  <si>
    <t>tot_ire_pc_dependency_net_mkt_inc_irpssc_pc_3yes</t>
  </si>
  <si>
    <t>tot_ire_pc_dependency_dis_inc_pc_3yes</t>
  </si>
  <si>
    <t>tot_ire_pc_dependency_cons_inc_pc_3yes</t>
  </si>
  <si>
    <t>tot_ire_pc_dependency_cons_inc_ande_pc_3yes</t>
  </si>
  <si>
    <t>tot_ire_pc_dependency_final_inc_pc_3yes</t>
  </si>
  <si>
    <t>tot_ire_pc_dependency_nso_inc_3yes</t>
  </si>
  <si>
    <t>tot_ire_pc_dependency_linpobto__3yes</t>
  </si>
  <si>
    <t>tot_ire_pc_dependency_linpobex__3yes</t>
  </si>
  <si>
    <t>dividendo_tax_pc_beneficiaries__3</t>
  </si>
  <si>
    <t>dividendo_tax_pc_benefits__3</t>
  </si>
  <si>
    <t>dividendo_tax_pc_coverage__3</t>
  </si>
  <si>
    <t>dividendo_tax_pc_mean__3</t>
  </si>
  <si>
    <t>alquiler_tax_pc_beneficiaries__3</t>
  </si>
  <si>
    <t>alquiler_tax_pc_benefits__3</t>
  </si>
  <si>
    <t>alquiler_tax_pc_coverage__3</t>
  </si>
  <si>
    <t>alquiler_tax_pc_mean__3</t>
  </si>
  <si>
    <t>labor_tax_pc_beneficiaries__4</t>
  </si>
  <si>
    <t>labor_tax_pc_benefits__4</t>
  </si>
  <si>
    <t>labor_tax_pc_coverage__4</t>
  </si>
  <si>
    <t>labor_tax_pc_mean__4</t>
  </si>
  <si>
    <t>tot_pit_pc_beneficiaries__4</t>
  </si>
  <si>
    <t>tot_pit_pc_benefits__4</t>
  </si>
  <si>
    <t>tot_pit_pc_coverage__4</t>
  </si>
  <si>
    <t>tot_pit_pc_mean__4</t>
  </si>
  <si>
    <t>tot_pit_pc_dependency_gross_mkt_inc_pc_4yes</t>
  </si>
  <si>
    <t>tot_pit_pc_dependency_net_mkt_income_pc_4yes</t>
  </si>
  <si>
    <t>tot_pit_pc_dependency_net_mkt_incirp_pc_4yes</t>
  </si>
  <si>
    <t>tot_pit_pc_dependency_net_mkt_inc_irpssc_pc_4yes</t>
  </si>
  <si>
    <t>tot_pit_pc_dependency_dis_inc_pc_4yes</t>
  </si>
  <si>
    <t>tot_pit_pc_dependency_cons_inc_pc_4yes</t>
  </si>
  <si>
    <t>tot_pit_pc_dependency_cons_inc_ande_pc_4yes</t>
  </si>
  <si>
    <t>tot_pit_pc_dependency_final_inc_pc_4yes</t>
  </si>
  <si>
    <t>tot_pit_pc_dependency_nso_inc_4yes</t>
  </si>
  <si>
    <t>tot_pit_pc_dependency_linpobto__4yes</t>
  </si>
  <si>
    <t>tot_pit_pc_dependency_linpobex__4yes</t>
  </si>
  <si>
    <t>tot_dit_pc_beneficiaries__4</t>
  </si>
  <si>
    <t>tot_dit_pc_benefits__4</t>
  </si>
  <si>
    <t>tot_dit_pc_coverage__4</t>
  </si>
  <si>
    <t>tot_dit_pc_mean__4</t>
  </si>
  <si>
    <t>tot_dit_pc_dependency_gross_mkt_inc_pc_4yes</t>
  </si>
  <si>
    <t>tot_dit_pc_dependency_net_mkt_income_pc_4yes</t>
  </si>
  <si>
    <t>tot_dit_pc_dependency_net_mkt_incirp_pc_4yes</t>
  </si>
  <si>
    <t>tot_dit_pc_dependency_net_mkt_inc_irpssc_pc_4yes</t>
  </si>
  <si>
    <t>tot_dit_pc_dependency_dis_inc_pc_4yes</t>
  </si>
  <si>
    <t>tot_dit_pc_dependency_cons_inc_pc_4yes</t>
  </si>
  <si>
    <t>tot_dit_pc_dependency_cons_inc_ande_pc_4yes</t>
  </si>
  <si>
    <t>tot_dit_pc_dependency_final_inc_pc_4yes</t>
  </si>
  <si>
    <t>tot_dit_pc_dependency_nso_inc_4yes</t>
  </si>
  <si>
    <t>tot_dit_pc_dependency_linpobto__4yes</t>
  </si>
  <si>
    <t>tot_dit_pc_dependency_linpobex__4yes</t>
  </si>
  <si>
    <t>tot_dit_corp_pc_beneficiaries__4</t>
  </si>
  <si>
    <t>tot_dit_corp_pc_benefits__4</t>
  </si>
  <si>
    <t>tot_dit_corp_pc_coverage__4</t>
  </si>
  <si>
    <t>tot_dit_corp_pc_mean__4</t>
  </si>
  <si>
    <t>tot_dit_corp_pc_dependency_gross_mkt_inc_pc_4yes</t>
  </si>
  <si>
    <t>tot_dit_corp_pc_dependency_net_mkt_income_pc_4yes</t>
  </si>
  <si>
    <t>tot_dit_corp_pc_dependency_net_mkt_incirp_pc_4yes</t>
  </si>
  <si>
    <t>tot_dit_corp_pc_dependency_net_mkt_inc_irpssc_pc_4yes</t>
  </si>
  <si>
    <t>tot_dit_corp_pc_dependency_dis_inc_pc_4yes</t>
  </si>
  <si>
    <t>tot_dit_corp_pc_dependency_cons_inc_pc_4yes</t>
  </si>
  <si>
    <t>tot_dit_corp_pc_dependency_cons_inc_ande_pc_4yes</t>
  </si>
  <si>
    <t>tot_dit_corp_pc_dependency_final_inc_pc_4yes</t>
  </si>
  <si>
    <t>tot_dit_corp_pc_dependency_nso_inc_4yes</t>
  </si>
  <si>
    <t>tot_dit_corp_pc_dependency_linpobto__4yes</t>
  </si>
  <si>
    <t>tot_dit_corp_pc_dependency_linpobex__4yes</t>
  </si>
  <si>
    <t>iragro_pc_beneficiaries__4</t>
  </si>
  <si>
    <t>iragro_pc_benefits__4</t>
  </si>
  <si>
    <t>iragro_pc_coverage__4</t>
  </si>
  <si>
    <t>iragro_pc_mean__4</t>
  </si>
  <si>
    <t>iracis_pc_beneficiaries__4</t>
  </si>
  <si>
    <t>iracis_pc_benefits__4</t>
  </si>
  <si>
    <t>iracis_pc_coverage__4</t>
  </si>
  <si>
    <t>iracis_pc_mean__4</t>
  </si>
  <si>
    <t>iracis_pc_dependency_gross_mkt_inc_pc_4yes</t>
  </si>
  <si>
    <t>iracis_pc_dependency_net_mkt_income_pc_4yes</t>
  </si>
  <si>
    <t>iracis_pc_dependency_net_mkt_incirp_pc_4yes</t>
  </si>
  <si>
    <t>iracis_pc_dependency_net_mkt_inc_irpssc_pc_4yes</t>
  </si>
  <si>
    <t>iracis_pc_dependency_dis_inc_pc_4yes</t>
  </si>
  <si>
    <t>iracis_pc_dependency_cons_inc_pc_4yes</t>
  </si>
  <si>
    <t>iracis_pc_dependency_cons_inc_ande_pc_4yes</t>
  </si>
  <si>
    <t>iracis_pc_dependency_final_inc_pc_4yes</t>
  </si>
  <si>
    <t>iracis_pc_dependency_nso_inc_4yes</t>
  </si>
  <si>
    <t>iracis_pc_dependency_linpobto__4yes</t>
  </si>
  <si>
    <t>iracis_pc_dependency_linpobex__4yes</t>
  </si>
  <si>
    <t>tekopora_inc_pc_beneficiaries__4</t>
  </si>
  <si>
    <t>tekopora_inc_pc_benefits__4</t>
  </si>
  <si>
    <t>tekopora_inc_pc_coverage__4</t>
  </si>
  <si>
    <t>tekopora_inc_pc_mean__4</t>
  </si>
  <si>
    <t>tekopora_inc_pc_dependency_gross_mkt_inc_pc_4yes</t>
  </si>
  <si>
    <t>tekopora_inc_pc_dependency_net_mkt_income_pc_4yes</t>
  </si>
  <si>
    <t>tekopora_inc_pc_dependency_net_mkt_incirp_pc_4yes</t>
  </si>
  <si>
    <t>tekopora_inc_pc_dependency_net_mkt_inc_irpssc_pc_4yes</t>
  </si>
  <si>
    <t>tekopora_inc_pc_dependency_dis_inc_pc_4yes</t>
  </si>
  <si>
    <t>tekopora_inc_pc_dependency_cons_inc_pc_4yes</t>
  </si>
  <si>
    <t>tekopora_inc_pc_dependency_cons_inc_ande_pc_4yes</t>
  </si>
  <si>
    <t>tekopora_inc_pc_dependency_final_inc_pc_4yes</t>
  </si>
  <si>
    <t>tekopora_inc_pc_dependency_nso_inc_4yes</t>
  </si>
  <si>
    <t>tekopora_inc_pc_dependency_linpobto__4yes</t>
  </si>
  <si>
    <t>tekopora_inc_pc_dependency_linpobex__4yes</t>
  </si>
  <si>
    <t>famassist_inc_pc_beneficiaries__4</t>
  </si>
  <si>
    <t>famassist_inc_pc_benefits__4</t>
  </si>
  <si>
    <t>famassist_inc_pc_coverage__4</t>
  </si>
  <si>
    <t>famassist_inc_pc_mean__4</t>
  </si>
  <si>
    <t>famassist_inc_pc_dependency_gross_mkt_inc_pc_4yes</t>
  </si>
  <si>
    <t>famassist_inc_pc_dependency_net_mkt_income_pc_4yes</t>
  </si>
  <si>
    <t>famassist_inc_pc_dependency_net_mkt_incirp_pc_4yes</t>
  </si>
  <si>
    <t>famassist_inc_pc_dependency_net_mkt_inc_irpssc_pc_4yes</t>
  </si>
  <si>
    <t>famassist_inc_pc_dependency_dis_inc_pc_4yes</t>
  </si>
  <si>
    <t>famassist_inc_pc_dependency_cons_inc_pc_4yes</t>
  </si>
  <si>
    <t>famassist_inc_pc_dependency_cons_inc_ande_pc_4yes</t>
  </si>
  <si>
    <t>famassist_inc_pc_dependency_final_inc_pc_4yes</t>
  </si>
  <si>
    <t>famassist_inc_pc_dependency_nso_inc_4yes</t>
  </si>
  <si>
    <t>famassist_inc_pc_dependency_linpobto__4yes</t>
  </si>
  <si>
    <t>famassist_inc_pc_dependency_linpobex__4yes</t>
  </si>
  <si>
    <t>adulto_inc_pc_beneficiaries__4</t>
  </si>
  <si>
    <t>adulto_inc_pc_benefits__4</t>
  </si>
  <si>
    <t>adulto_inc_pc_coverage__4</t>
  </si>
  <si>
    <t>adulto_inc_pc_mean__4</t>
  </si>
  <si>
    <t>adulto_inc_pc_dependency_gross_mkt_inc_pc_4yes</t>
  </si>
  <si>
    <t>adulto_inc_pc_dependency_net_mkt_income_pc_4yes</t>
  </si>
  <si>
    <t>adulto_inc_pc_dependency_net_mkt_incirp_pc_4yes</t>
  </si>
  <si>
    <t>adulto_inc_pc_dependency_net_mkt_inc_irpssc_pc_4yes</t>
  </si>
  <si>
    <t>adulto_inc_pc_dependency_dis_inc_pc_4yes</t>
  </si>
  <si>
    <t>adulto_inc_pc_dependency_cons_inc_pc_4yes</t>
  </si>
  <si>
    <t>adulto_inc_pc_dependency_cons_inc_ande_pc_4yes</t>
  </si>
  <si>
    <t>adulto_inc_pc_dependency_final_inc_pc_4yes</t>
  </si>
  <si>
    <t>adulto_inc_pc_dependency_nso_inc_4yes</t>
  </si>
  <si>
    <t>adulto_inc_pc_dependency_linpobto__4yes</t>
  </si>
  <si>
    <t>adulto_inc_pc_dependency_linpobex__4yes</t>
  </si>
  <si>
    <t>agtrans_inc_pc_beneficiaries__4</t>
  </si>
  <si>
    <t>agtrans_inc_pc_benefits__4</t>
  </si>
  <si>
    <t>agtrans_inc_pc_coverage__4</t>
  </si>
  <si>
    <t>agtrans_inc_pc_mean__4</t>
  </si>
  <si>
    <t>agtrans_inc_pc_dependency_gross_mkt_inc_pc_4yes</t>
  </si>
  <si>
    <t>agtrans_inc_pc_dependency_net_mkt_income_pc_4yes</t>
  </si>
  <si>
    <t>agtrans_inc_pc_dependency_net_mkt_incirp_pc_4yes</t>
  </si>
  <si>
    <t>agtrans_inc_pc_dependency_net_mkt_inc_irpssc_pc_4yes</t>
  </si>
  <si>
    <t>agtrans_inc_pc_dependency_dis_inc_pc_4yes</t>
  </si>
  <si>
    <t>agtrans_inc_pc_dependency_cons_inc_pc_4yes</t>
  </si>
  <si>
    <t>agtrans_inc_pc_dependency_cons_inc_ande_pc_4yes</t>
  </si>
  <si>
    <t>agtrans_inc_pc_dependency_final_inc_pc_4yes</t>
  </si>
  <si>
    <t>agtrans_inc_pc_dependency_nso_inc_4yes</t>
  </si>
  <si>
    <t>agtrans_inc_pc_dependency_linpobto__4yes</t>
  </si>
  <si>
    <t>agtrans_inc_pc_dependency_linpobex__4yes</t>
  </si>
  <si>
    <t>elec_sub_pc_beneficiaries__4</t>
  </si>
  <si>
    <t>elec_sub_pc_benefits__4</t>
  </si>
  <si>
    <t>elec_sub_pc_coverage__4</t>
  </si>
  <si>
    <t>elec_sub_pc_mean__4</t>
  </si>
  <si>
    <t>elec_sub_pc_dependency_gross_mkt_inc_pc_4yes</t>
  </si>
  <si>
    <t>elec_sub_pc_dependency_net_mkt_income_pc_4yes</t>
  </si>
  <si>
    <t>elec_sub_pc_dependency_net_mkt_incirp_pc_4yes</t>
  </si>
  <si>
    <t>elec_sub_pc_dependency_net_mkt_inc_irpssc_pc_4yes</t>
  </si>
  <si>
    <t>elec_sub_pc_dependency_dis_inc_pc_4yes</t>
  </si>
  <si>
    <t>elec_sub_pc_dependency_cons_inc_pc_4yes</t>
  </si>
  <si>
    <t>elec_sub_pc_dependency_cons_inc_ande_pc_4yes</t>
  </si>
  <si>
    <t>elec_sub_pc_dependency_final_inc_pc_4yes</t>
  </si>
  <si>
    <t>elec_sub_pc_dependency_nso_inc_4yes</t>
  </si>
  <si>
    <t>elec_sub_pc_dependency_linpobto__4yes</t>
  </si>
  <si>
    <t>elec_sub_pc_dependency_linpobex__4yes</t>
  </si>
  <si>
    <t>tot_deduction_taken_pc_beneficiaries__4</t>
  </si>
  <si>
    <t>tot_deduction_taken_pc_benefits__4</t>
  </si>
  <si>
    <t>tot_deduction_taken_pc_coverage__4</t>
  </si>
  <si>
    <t>tot_deduction_taken_pc_mean__4</t>
  </si>
  <si>
    <t>transporte_sub_pc_beneficiaries__4</t>
  </si>
  <si>
    <t>transporte_sub_pc_benefits__4</t>
  </si>
  <si>
    <t>transporte_sub_pc_coverage__4</t>
  </si>
  <si>
    <t>transporte_sub_pc_mean__4</t>
  </si>
  <si>
    <t>transporte_sub_pc_dependency_gross_mkt_inc_pc_4yes</t>
  </si>
  <si>
    <t>transporte_sub_pc_dependency_net_mkt_income_pc_4yes</t>
  </si>
  <si>
    <t>transporte_sub_pc_dependency_net_mkt_incirp_pc_4yes</t>
  </si>
  <si>
    <t>transporte_sub_pc_dependency_net_mkt_inc_irpssc_pc_4yes</t>
  </si>
  <si>
    <t>transporte_sub_pc_dependency_dis_inc_pc_4yes</t>
  </si>
  <si>
    <t>transporte_sub_pc_dependency_cons_inc_pc_4yes</t>
  </si>
  <si>
    <t>transporte_sub_pc_dependency_cons_inc_ande_pc_4yes</t>
  </si>
  <si>
    <t>transporte_sub_pc_dependency_final_inc_pc_4yes</t>
  </si>
  <si>
    <t>transporte_sub_pc_dependency_nso_inc_4yes</t>
  </si>
  <si>
    <t>transporte_sub_pc_dependency_linpobto__4yes</t>
  </si>
  <si>
    <t>transporte_sub_pc_dependency_linpobex__4yes</t>
  </si>
  <si>
    <t>senavitat_sub_pc_beneficiaries__4</t>
  </si>
  <si>
    <t>senavitat_sub_pc_benefits__4</t>
  </si>
  <si>
    <t>senavitat_sub_pc_coverage__4</t>
  </si>
  <si>
    <t>senavitat_sub_pc_mean__4</t>
  </si>
  <si>
    <t>senavitat_sub_pc_dependency_gross_mkt_inc_pc_4yes</t>
  </si>
  <si>
    <t>senavitat_sub_pc_dependency_net_mkt_income_pc_4yes</t>
  </si>
  <si>
    <t>senavitat_sub_pc_dependency_net_mkt_incirp_pc_4yes</t>
  </si>
  <si>
    <t>senavitat_sub_pc_dependency_net_mkt_inc_irpssc_pc_4yes</t>
  </si>
  <si>
    <t>senavitat_sub_pc_dependency_dis_inc_pc_4yes</t>
  </si>
  <si>
    <t>senavitat_sub_pc_dependency_cons_inc_pc_4yes</t>
  </si>
  <si>
    <t>senavitat_sub_pc_dependency_cons_inc_ande_pc_4yes</t>
  </si>
  <si>
    <t>senavitat_sub_pc_dependency_final_inc_pc_4yes</t>
  </si>
  <si>
    <t>senavitat_sub_pc_dependency_nso_inc_4yes</t>
  </si>
  <si>
    <t>senavitat_sub_pc_dependency_linpobto__4yes</t>
  </si>
  <si>
    <t>senavitat_sub_pc_dependency_linpobex__4yes</t>
  </si>
  <si>
    <t>becas_pc_beneficiaries__4</t>
  </si>
  <si>
    <t>becas_pc_benefits__4</t>
  </si>
  <si>
    <t>becas_pc_coverage__4</t>
  </si>
  <si>
    <t>becas_pc_mean__4</t>
  </si>
  <si>
    <t>becas_pc_dependency_gross_mkt_inc_pc_4yes</t>
  </si>
  <si>
    <t>becas_pc_dependency_net_mkt_income_pc_4yes</t>
  </si>
  <si>
    <t>becas_pc_dependency_net_mkt_incirp_pc_4yes</t>
  </si>
  <si>
    <t>becas_pc_dependency_net_mkt_inc_irpssc_pc_4yes</t>
  </si>
  <si>
    <t>becas_pc_dependency_dis_inc_pc_4yes</t>
  </si>
  <si>
    <t>becas_pc_dependency_cons_inc_pc_4yes</t>
  </si>
  <si>
    <t>becas_pc_dependency_cons_inc_ande_pc_4yes</t>
  </si>
  <si>
    <t>becas_pc_dependency_final_inc_pc_4yes</t>
  </si>
  <si>
    <t>becas_pc_dependency_nso_inc_4yes</t>
  </si>
  <si>
    <t>becas_pc_dependency_linpobto__4yes</t>
  </si>
  <si>
    <t>becas_pc_dependency_linpobex__4yes</t>
  </si>
  <si>
    <t>edupubpreesc_pc_beneficiaries__4</t>
  </si>
  <si>
    <t>edupubpreesc_pc_benefits__4</t>
  </si>
  <si>
    <t>edupubpreesc_pc_coverage__4</t>
  </si>
  <si>
    <t>edupubpreesc_pc_mean__4</t>
  </si>
  <si>
    <t>edupubpreesc_pc_dependency_gross_mkt_inc_pc_4yes</t>
  </si>
  <si>
    <t>edupubpreesc_pc_dependency_net_mkt_income_pc_4yes</t>
  </si>
  <si>
    <t>edupubpreesc_pc_dependency_net_mkt_incirp_pc_4yes</t>
  </si>
  <si>
    <t>edupubpreesc_pc_dependency_net_mkt_inc_irpssc_pc_4yes</t>
  </si>
  <si>
    <t>edupubpreesc_pc_dependency_dis_inc_pc_4yes</t>
  </si>
  <si>
    <t>edupubpreesc_pc_dependency_cons_inc_pc_4yes</t>
  </si>
  <si>
    <t>edupubpreesc_pc_dependency_cons_inc_ande_pc_4yes</t>
  </si>
  <si>
    <t>edupubpreesc_pc_dependency_final_inc_pc_4yes</t>
  </si>
  <si>
    <t>edupubpreesc_pc_dependency_nso_inc_4yes</t>
  </si>
  <si>
    <t>edupubpreesc_pc_dependency_linpobto__4yes</t>
  </si>
  <si>
    <t>edupubpreesc_pc_dependency_linpobex__4yes</t>
  </si>
  <si>
    <t>edupubprim_pc_beneficiaries__4</t>
  </si>
  <si>
    <t>edupubprim_pc_benefits__4</t>
  </si>
  <si>
    <t>edupubprim_pc_coverage__4</t>
  </si>
  <si>
    <t>edupubprim_pc_mean__4</t>
  </si>
  <si>
    <t>edupubprim_pc_dependency_gross_mkt_inc_pc_4yes</t>
  </si>
  <si>
    <t>edupubprim_pc_dependency_net_mkt_income_pc_4yes</t>
  </si>
  <si>
    <t>edupubprim_pc_dependency_net_mkt_incirp_pc_4yes</t>
  </si>
  <si>
    <t>edupubprim_pc_dependency_net_mkt_inc_irpssc_pc_4yes</t>
  </si>
  <si>
    <t>edupubprim_pc_dependency_dis_inc_pc_4yes</t>
  </si>
  <si>
    <t>edupubprim_pc_dependency_cons_inc_pc_4yes</t>
  </si>
  <si>
    <t>edupubprim_pc_dependency_cons_inc_ande_pc_4yes</t>
  </si>
  <si>
    <t>edupubprim_pc_dependency_final_inc_pc_4yes</t>
  </si>
  <si>
    <t>edupubprim_pc_dependency_nso_inc_4yes</t>
  </si>
  <si>
    <t>edupubprim_pc_dependency_linpobto__4yes</t>
  </si>
  <si>
    <t>edupubprim_pc_dependency_linpobex__4yes</t>
  </si>
  <si>
    <t>edupubsec_pc_beneficiaries__4</t>
  </si>
  <si>
    <t>edupubsec_pc_benefits__4</t>
  </si>
  <si>
    <t>edupubsec_pc_coverage__4</t>
  </si>
  <si>
    <t>edupubsec_pc_mean__4</t>
  </si>
  <si>
    <t>edupubsec_pc_dependency_gross_mkt_inc_pc_4yes</t>
  </si>
  <si>
    <t>edupubsec_pc_dependency_net_mkt_income_pc_4yes</t>
  </si>
  <si>
    <t>edupubsec_pc_dependency_net_mkt_incirp_pc_4yes</t>
  </si>
  <si>
    <t>edupubsec_pc_dependency_net_mkt_inc_irpssc_pc_4yes</t>
  </si>
  <si>
    <t>edupubsec_pc_dependency_dis_inc_pc_4yes</t>
  </si>
  <si>
    <t>edupubsec_pc_dependency_cons_inc_pc_4yes</t>
  </si>
  <si>
    <t>edupubsec_pc_dependency_cons_inc_ande_pc_4yes</t>
  </si>
  <si>
    <t>edupubsec_pc_dependency_final_inc_pc_4yes</t>
  </si>
  <si>
    <t>edupubsec_pc_dependency_nso_inc_4yes</t>
  </si>
  <si>
    <t>edupubsec_pc_dependency_linpobto__4yes</t>
  </si>
  <si>
    <t>edupubsec_pc_dependency_linpobex__4yes</t>
  </si>
  <si>
    <t>edupubuni_pc_beneficiaries__4</t>
  </si>
  <si>
    <t>edupubuni_pc_benefits__4</t>
  </si>
  <si>
    <t>edupubuni_pc_coverage__4</t>
  </si>
  <si>
    <t>edupubuni_pc_mean__4</t>
  </si>
  <si>
    <t>edupubuni_pc_dependency_gross_mkt_inc_pc_4yes</t>
  </si>
  <si>
    <t>edupubuni_pc_dependency_net_mkt_income_pc_4yes</t>
  </si>
  <si>
    <t>edupubuni_pc_dependency_net_mkt_incirp_pc_4yes</t>
  </si>
  <si>
    <t>edupubuni_pc_dependency_net_mkt_inc_irpssc_pc_4yes</t>
  </si>
  <si>
    <t>edupubuni_pc_dependency_dis_inc_pc_4yes</t>
  </si>
  <si>
    <t>edupubuni_pc_dependency_cons_inc_pc_4yes</t>
  </si>
  <si>
    <t>edupubuni_pc_dependency_cons_inc_ande_pc_4yes</t>
  </si>
  <si>
    <t>edupubuni_pc_dependency_final_inc_pc_4yes</t>
  </si>
  <si>
    <t>edupubuni_pc_dependency_nso_inc_4yes</t>
  </si>
  <si>
    <t>edupubuni_pc_dependency_linpobto__4yes</t>
  </si>
  <si>
    <t>edupubuni_pc_dependency_linpobex__4yes</t>
  </si>
  <si>
    <t>transfood_pc_beneficiaries__4</t>
  </si>
  <si>
    <t>transfood_pc_benefits__4</t>
  </si>
  <si>
    <t>transfood_pc_coverage__4</t>
  </si>
  <si>
    <t>transfood_pc_mean__4</t>
  </si>
  <si>
    <t>transfood_pc_dependency_gross_mkt_inc_pc_4yes</t>
  </si>
  <si>
    <t>transfood_pc_dependency_net_mkt_income_pc_4yes</t>
  </si>
  <si>
    <t>transfood_pc_dependency_net_mkt_incirp_pc_4yes</t>
  </si>
  <si>
    <t>transfood_pc_dependency_net_mkt_inc_irpssc_pc_4yes</t>
  </si>
  <si>
    <t>transfood_pc_dependency_dis_inc_pc_4yes</t>
  </si>
  <si>
    <t>transfood_pc_dependency_cons_inc_pc_4yes</t>
  </si>
  <si>
    <t>transfood_pc_dependency_cons_inc_ande_pc_4yes</t>
  </si>
  <si>
    <t>transfood_pc_dependency_final_inc_pc_4yes</t>
  </si>
  <si>
    <t>transfood_pc_dependency_nso_inc_4yes</t>
  </si>
  <si>
    <t>transfood_pc_dependency_linpobto__4yes</t>
  </si>
  <si>
    <t>transfood_pc_dependency_linpobex__4yes</t>
  </si>
  <si>
    <t>transutil_pc_beneficiaries__4</t>
  </si>
  <si>
    <t>transutil_pc_benefits__4</t>
  </si>
  <si>
    <t>transutil_pc_coverage__4</t>
  </si>
  <si>
    <t>transutil_pc_mean__4</t>
  </si>
  <si>
    <t>transutil_pc_dependency_gross_mkt_inc_pc_4yes</t>
  </si>
  <si>
    <t>transutil_pc_dependency_net_mkt_income_pc_4yes</t>
  </si>
  <si>
    <t>transutil_pc_dependency_net_mkt_incirp_pc_4yes</t>
  </si>
  <si>
    <t>transutil_pc_dependency_net_mkt_inc_irpssc_pc_4yes</t>
  </si>
  <si>
    <t>transutil_pc_dependency_dis_inc_pc_4yes</t>
  </si>
  <si>
    <t>transutil_pc_dependency_cons_inc_pc_4yes</t>
  </si>
  <si>
    <t>transutil_pc_dependency_cons_inc_ande_pc_4yes</t>
  </si>
  <si>
    <t>transutil_pc_dependency_final_inc_pc_4yes</t>
  </si>
  <si>
    <t>transutil_pc_dependency_nso_inc_4yes</t>
  </si>
  <si>
    <t>transutil_pc_dependency_linpobto__4yes</t>
  </si>
  <si>
    <t>transutil_pc_dependency_linpobex__4yes</t>
  </si>
  <si>
    <t>adultomayor_uni_pc_beneficiaries__4</t>
  </si>
  <si>
    <t>adultomayor_uni_pc_benefits__4</t>
  </si>
  <si>
    <t>adultomayor_uni_pc_coverage__4</t>
  </si>
  <si>
    <t>adultomayor_uni_pc_mean__4</t>
  </si>
  <si>
    <t>adultomayor_uni_pc_dependency_gross_mkt_inc_pc_4yes</t>
  </si>
  <si>
    <t>adultomayor_uni_pc_dependency_net_mkt_income_pc_4yes</t>
  </si>
  <si>
    <t>adultomayor_uni_pc_dependency_net_mkt_incirp_pc_4yes</t>
  </si>
  <si>
    <t>adultomayor_uni_pc_dependency_net_mkt_inc_irpssc_pc_4yes</t>
  </si>
  <si>
    <t>adultomayor_uni_pc_dependency_dis_inc_pc_4yes</t>
  </si>
  <si>
    <t>adultomayor_uni_pc_dependency_cons_inc_pc_4yes</t>
  </si>
  <si>
    <t>adultomayor_uni_pc_dependency_cons_inc_ande_pc_4yes</t>
  </si>
  <si>
    <t>adultomayor_uni_pc_dependency_final_inc_pc_4yes</t>
  </si>
  <si>
    <t>adultomayor_uni_pc_dependency_nso_inc_4yes</t>
  </si>
  <si>
    <t>adultomayor_uni_pc_dependency_linpobto__4yes</t>
  </si>
  <si>
    <t>adultomayor_uni_pc_dependency_linpobex__4yes</t>
  </si>
  <si>
    <t>monto_iva_pc_pc_beneficiaries__4</t>
  </si>
  <si>
    <t>monto_iva_pc_pc_benefits__4</t>
  </si>
  <si>
    <t>monto_iva_pc_pc_coverage__4</t>
  </si>
  <si>
    <t>monto_iva_pc_pc_mean__4</t>
  </si>
  <si>
    <t>monto_sub_andeFS_pc_pc_beneficiaries__4</t>
  </si>
  <si>
    <t>monto_sub_andeFS_pc_pc_benefits__4</t>
  </si>
  <si>
    <t>monto_sub_andeFS_pc_pc_coverage__4</t>
  </si>
  <si>
    <t>monto_sub_andeFS_pc_pc_mean__4</t>
  </si>
  <si>
    <t>monto_sub_andeFS_pc_pc_dependency_gross_mkt_inc_pc_4yes</t>
  </si>
  <si>
    <t>monto_sub_andeFS_pc_pc_dependency_net_mkt_income_pc_4yes</t>
  </si>
  <si>
    <t>monto_sub_andeFS_pc_pc_dependency_net_mkt_incirp_pc_4yes</t>
  </si>
  <si>
    <t>monto_sub_andeFS_pc_pc_dependency_net_mkt_inc_irpssc_pc_4yes</t>
  </si>
  <si>
    <t>monto_sub_andeFS_pc_pc_dependency_dis_inc_pc_4yes</t>
  </si>
  <si>
    <t>monto_sub_andeFS_pc_pc_dependency_cons_inc_pc_4yes</t>
  </si>
  <si>
    <t>monto_sub_andeFS_pc_pc_dependency_cons_inc_ande_pc_4yes</t>
  </si>
  <si>
    <t>monto_sub_andeFS_pc_pc_dependency_final_inc_pc_4yes</t>
  </si>
  <si>
    <t>monto_sub_andeFS_pc_pc_dependency_nso_inc_4yes</t>
  </si>
  <si>
    <t>monto_sub_andeFS_pc_pc_dependency_linpobto__4yes</t>
  </si>
  <si>
    <t>monto_sub_andeFS_pc_pc_dependency_linpobex__4yes</t>
  </si>
  <si>
    <t>gross_mkt_inc_pc_coverage__4</t>
  </si>
  <si>
    <t>gross_mkt_inc_pc_mean__4</t>
  </si>
  <si>
    <t>gross_mkt_inc_pc_dependency_gross_mkt_inc_pc_4yes</t>
  </si>
  <si>
    <t>gross_mkt_inc_pc_dependency_net_mkt_income_pc_4yes</t>
  </si>
  <si>
    <t>gross_mkt_inc_pc_dependency_net_mkt_incirp_pc_4yes</t>
  </si>
  <si>
    <t>gross_mkt_inc_pc_dependency_net_mkt_inc_irpssc_pc_4yes</t>
  </si>
  <si>
    <t>gross_mkt_inc_pc_dependency_dis_inc_pc_4yes</t>
  </si>
  <si>
    <t>gross_mkt_inc_pc_dependency_cons_inc_pc_4yes</t>
  </si>
  <si>
    <t>gross_mkt_inc_pc_dependency_cons_inc_ande_pc_4yes</t>
  </si>
  <si>
    <t>gross_mkt_inc_pc_dependency_final_inc_pc_4yes</t>
  </si>
  <si>
    <t>gross_mkt_inc_pc_dependency_nso_inc_4yes</t>
  </si>
  <si>
    <t>gross_mkt_inc_pc_dependency_linpobto__4yes</t>
  </si>
  <si>
    <t>gross_mkt_inc_pc_fgt0_linpobto__4</t>
  </si>
  <si>
    <t>gross_mkt_inc_pc_fgt1_linpobto__4</t>
  </si>
  <si>
    <t>gross_mkt_inc_pc_fgt2_linpobto__4</t>
  </si>
  <si>
    <t>gross_mkt_inc_pc_dependency_linpobex__4yes</t>
  </si>
  <si>
    <t>gross_mkt_inc_pc_fgt0_linpobex__4</t>
  </si>
  <si>
    <t>gross_mkt_inc_pc_fgt1_linpobex__4</t>
  </si>
  <si>
    <t>gross_mkt_inc_pc_fgt2_linpobex__4</t>
  </si>
  <si>
    <t>net_mkt_income_pc_coverage__4</t>
  </si>
  <si>
    <t>net_mkt_income_pc_mean__4</t>
  </si>
  <si>
    <t>net_mkt_income_pc_dependency_gross_mkt_inc_pc_4yes</t>
  </si>
  <si>
    <t>net_mkt_income_pc_dependency_net_mkt_income_pc_4yes</t>
  </si>
  <si>
    <t>net_mkt_income_pc_dependency_net_mkt_incirp_pc_4yes</t>
  </si>
  <si>
    <t>net_mkt_income_pc_dependency_net_mkt_inc_irpssc_pc_4yes</t>
  </si>
  <si>
    <t>net_mkt_income_pc_dependency_dis_inc_pc_4yes</t>
  </si>
  <si>
    <t>net_mkt_income_pc_dependency_cons_inc_pc_4yes</t>
  </si>
  <si>
    <t>net_mkt_income_pc_dependency_cons_inc_ande_pc_4yes</t>
  </si>
  <si>
    <t>net_mkt_income_pc_dependency_final_inc_pc_4yes</t>
  </si>
  <si>
    <t>net_mkt_income_pc_dependency_nso_inc_4yes</t>
  </si>
  <si>
    <t>net_mkt_income_pc_dependency_linpobto__4yes</t>
  </si>
  <si>
    <t>net_mkt_income_pc_fgt0_linpobto__4</t>
  </si>
  <si>
    <t>net_mkt_income_pc_fgt1_linpobto__4</t>
  </si>
  <si>
    <t>net_mkt_income_pc_fgt2_linpobto__4</t>
  </si>
  <si>
    <t>net_mkt_income_pc_dependency_linpobex__4yes</t>
  </si>
  <si>
    <t>net_mkt_income_pc_fgt0_linpobex__4</t>
  </si>
  <si>
    <t>net_mkt_income_pc_fgt1_linpobex__4</t>
  </si>
  <si>
    <t>net_mkt_income_pc_fgt2_linpobex__4</t>
  </si>
  <si>
    <t>net_mkt_incirp_pc_coverage__4</t>
  </si>
  <si>
    <t>net_mkt_incirp_pc_mean__4</t>
  </si>
  <si>
    <t>net_mkt_incirp_pc_dependency_gross_mkt_inc_pc_4yes</t>
  </si>
  <si>
    <t>net_mkt_incirp_pc_dependency_net_mkt_income_pc_4yes</t>
  </si>
  <si>
    <t>net_mkt_incirp_pc_dependency_net_mkt_incirp_pc_4yes</t>
  </si>
  <si>
    <t>net_mkt_incirp_pc_dependency_net_mkt_inc_irpssc_pc_4yes</t>
  </si>
  <si>
    <t>net_mkt_incirp_pc_dependency_dis_inc_pc_4yes</t>
  </si>
  <si>
    <t>net_mkt_incirp_pc_dependency_cons_inc_pc_4yes</t>
  </si>
  <si>
    <t>net_mkt_incirp_pc_dependency_cons_inc_ande_pc_4yes</t>
  </si>
  <si>
    <t>net_mkt_incirp_pc_dependency_final_inc_pc_4yes</t>
  </si>
  <si>
    <t>net_mkt_incirp_pc_dependency_nso_inc_4yes</t>
  </si>
  <si>
    <t>net_mkt_incirp_pc_dependency_linpobto__4yes</t>
  </si>
  <si>
    <t>net_mkt_incirp_pc_fgt0_linpobto__4</t>
  </si>
  <si>
    <t>net_mkt_incirp_pc_fgt1_linpobto__4</t>
  </si>
  <si>
    <t>net_mkt_incirp_pc_fgt2_linpobto__4</t>
  </si>
  <si>
    <t>net_mkt_incirp_pc_dependency_linpobex__4yes</t>
  </si>
  <si>
    <t>net_mkt_incirp_pc_fgt0_linpobex__4</t>
  </si>
  <si>
    <t>net_mkt_incirp_pc_fgt1_linpobex__4</t>
  </si>
  <si>
    <t>net_mkt_incirp_pc_fgt2_linpobex__4</t>
  </si>
  <si>
    <t>net_mkt_inc_irpssc_pc_coverage__4</t>
  </si>
  <si>
    <t>net_mkt_inc_irpssc_pc_mean__4</t>
  </si>
  <si>
    <t>net_mkt_inc_irpssc_pc_dependency_gross_mkt_inc_pc_4yes</t>
  </si>
  <si>
    <t>net_mkt_inc_irpssc_pc_dependency_net_mkt_income_pc_4yes</t>
  </si>
  <si>
    <t>net_mkt_inc_irpssc_pc_dependency_net_mkt_incirp_pc_4yes</t>
  </si>
  <si>
    <t>net_mkt_inc_irpssc_pc_dependency_net_mkt_inc_irpssc_pc_4yes</t>
  </si>
  <si>
    <t>net_mkt_inc_irpssc_pc_dependency_dis_inc_pc_4yes</t>
  </si>
  <si>
    <t>net_mkt_inc_irpssc_pc_dependency_cons_inc_pc_4yes</t>
  </si>
  <si>
    <t>net_mkt_inc_irpssc_pc_dependency_cons_inc_ande_pc_4yes</t>
  </si>
  <si>
    <t>net_mkt_inc_irpssc_pc_dependency_final_inc_pc_4yes</t>
  </si>
  <si>
    <t>net_mkt_inc_irpssc_pc_dependency_nso_inc_4yes</t>
  </si>
  <si>
    <t>net_mkt_inc_irpssc_pc_dependency_linpobto__4yes</t>
  </si>
  <si>
    <t>net_mkt_inc_irpssc_pc_fgt0_linpobto__4</t>
  </si>
  <si>
    <t>net_mkt_inc_irpssc_pc_fgt1_linpobto__4</t>
  </si>
  <si>
    <t>net_mkt_inc_irpssc_pc_fgt2_linpobto__4</t>
  </si>
  <si>
    <t>net_mkt_inc_irpssc_pc_dependency_linpobex__4yes</t>
  </si>
  <si>
    <t>net_mkt_inc_irpssc_pc_fgt0_linpobex__4</t>
  </si>
  <si>
    <t>net_mkt_inc_irpssc_pc_fgt1_linpobex__4</t>
  </si>
  <si>
    <t>net_mkt_inc_irpssc_pc_fgt2_linpobex__4</t>
  </si>
  <si>
    <t>dis_inc_pc_coverage__4</t>
  </si>
  <si>
    <t>dis_inc_pc_mean__4</t>
  </si>
  <si>
    <t>dis_inc_pc_dependency_gross_mkt_inc_pc_4yes</t>
  </si>
  <si>
    <t>dis_inc_pc_dependency_net_mkt_income_pc_4yes</t>
  </si>
  <si>
    <t>dis_inc_pc_dependency_net_mkt_incirp_pc_4yes</t>
  </si>
  <si>
    <t>dis_inc_pc_dependency_net_mkt_inc_irpssc_pc_4yes</t>
  </si>
  <si>
    <t>dis_inc_pc_dependency_dis_inc_pc_4yes</t>
  </si>
  <si>
    <t>dis_inc_pc_dependency_cons_inc_pc_4yes</t>
  </si>
  <si>
    <t>dis_inc_pc_dependency_cons_inc_ande_pc_4yes</t>
  </si>
  <si>
    <t>dis_inc_pc_dependency_final_inc_pc_4yes</t>
  </si>
  <si>
    <t>dis_inc_pc_dependency_nso_inc_4yes</t>
  </si>
  <si>
    <t>dis_inc_pc_dependency_linpobto__4yes</t>
  </si>
  <si>
    <t>dis_inc_pc_fgt0_linpobto__4</t>
  </si>
  <si>
    <t>dis_inc_pc_fgt1_linpobto__4</t>
  </si>
  <si>
    <t>dis_inc_pc_fgt2_linpobto__4</t>
  </si>
  <si>
    <t>dis_inc_pc_dependency_linpobex__4yes</t>
  </si>
  <si>
    <t>dis_inc_pc_fgt0_linpobex__4</t>
  </si>
  <si>
    <t>dis_inc_pc_fgt1_linpobex__4</t>
  </si>
  <si>
    <t>dis_inc_pc_fgt2_linpobex__4</t>
  </si>
  <si>
    <t>cons_inc_pc_coverage__4</t>
  </si>
  <si>
    <t>cons_inc_pc_mean__4</t>
  </si>
  <si>
    <t>cons_inc_pc_dependency_gross_mkt_inc_pc_4yes</t>
  </si>
  <si>
    <t>cons_inc_pc_dependency_net_mkt_income_pc_4yes</t>
  </si>
  <si>
    <t>cons_inc_pc_dependency_net_mkt_incirp_pc_4yes</t>
  </si>
  <si>
    <t>cons_inc_pc_dependency_net_mkt_inc_irpssc_pc_4yes</t>
  </si>
  <si>
    <t>cons_inc_pc_dependency_dis_inc_pc_4yes</t>
  </si>
  <si>
    <t>cons_inc_pc_dependency_cons_inc_pc_4yes</t>
  </si>
  <si>
    <t>cons_inc_pc_dependency_cons_inc_ande_pc_4yes</t>
  </si>
  <si>
    <t>cons_inc_pc_dependency_final_inc_pc_4yes</t>
  </si>
  <si>
    <t>cons_inc_pc_dependency_nso_inc_4yes</t>
  </si>
  <si>
    <t>cons_inc_pc_dependency_linpobto__4yes</t>
  </si>
  <si>
    <t>cons_inc_pc_fgt0_linpobto__4</t>
  </si>
  <si>
    <t>cons_inc_pc_fgt1_linpobto__4</t>
  </si>
  <si>
    <t>cons_inc_pc_fgt2_linpobto__4</t>
  </si>
  <si>
    <t>cons_inc_pc_dependency_linpobex__4yes</t>
  </si>
  <si>
    <t>cons_inc_pc_fgt0_linpobex__4</t>
  </si>
  <si>
    <t>cons_inc_pc_fgt1_linpobex__4</t>
  </si>
  <si>
    <t>cons_inc_pc_fgt2_linpobex__4</t>
  </si>
  <si>
    <t>cons_inc_ande_pc_coverage__4</t>
  </si>
  <si>
    <t>cons_inc_ande_pc_mean__4</t>
  </si>
  <si>
    <t>cons_inc_ande_pc_dependency_gross_mkt_inc_pc_4yes</t>
  </si>
  <si>
    <t>cons_inc_ande_pc_dependency_net_mkt_income_pc_4yes</t>
  </si>
  <si>
    <t>cons_inc_ande_pc_dependency_net_mkt_incirp_pc_4yes</t>
  </si>
  <si>
    <t>cons_inc_ande_pc_dependency_net_mkt_inc_irpssc_pc_4yes</t>
  </si>
  <si>
    <t>cons_inc_ande_pc_dependency_dis_inc_pc_4yes</t>
  </si>
  <si>
    <t>cons_inc_ande_pc_dependency_cons_inc_pc_4yes</t>
  </si>
  <si>
    <t>cons_inc_ande_pc_dependency_cons_inc_ande_pc_4yes</t>
  </si>
  <si>
    <t>cons_inc_ande_pc_dependency_final_inc_pc_4yes</t>
  </si>
  <si>
    <t>cons_inc_ande_pc_dependency_nso_inc_4yes</t>
  </si>
  <si>
    <t>cons_inc_ande_pc_dependency_linpobto__4yes</t>
  </si>
  <si>
    <t>cons_inc_ande_pc_fgt0_linpobto__4</t>
  </si>
  <si>
    <t>cons_inc_ande_pc_fgt1_linpobto__4</t>
  </si>
  <si>
    <t>cons_inc_ande_pc_fgt2_linpobto__4</t>
  </si>
  <si>
    <t>cons_inc_ande_pc_dependency_linpobex__4yes</t>
  </si>
  <si>
    <t>cons_inc_ande_pc_fgt0_linpobex__4</t>
  </si>
  <si>
    <t>cons_inc_ande_pc_fgt1_linpobex__4</t>
  </si>
  <si>
    <t>cons_inc_ande_pc_fgt2_linpobex__4</t>
  </si>
  <si>
    <t>final_inc_pc_coverage__4</t>
  </si>
  <si>
    <t>final_inc_pc_mean__4</t>
  </si>
  <si>
    <t>final_inc_pc_dependency_gross_mkt_inc_pc_4yes</t>
  </si>
  <si>
    <t>final_inc_pc_dependency_net_mkt_income_pc_4yes</t>
  </si>
  <si>
    <t>final_inc_pc_dependency_net_mkt_incirp_pc_4yes</t>
  </si>
  <si>
    <t>final_inc_pc_dependency_net_mkt_inc_irpssc_pc_4yes</t>
  </si>
  <si>
    <t>final_inc_pc_dependency_dis_inc_pc_4yes</t>
  </si>
  <si>
    <t>final_inc_pc_dependency_cons_inc_pc_4yes</t>
  </si>
  <si>
    <t>final_inc_pc_dependency_cons_inc_ande_pc_4yes</t>
  </si>
  <si>
    <t>final_inc_pc_dependency_final_inc_pc_4yes</t>
  </si>
  <si>
    <t>final_inc_pc_dependency_nso_inc_4yes</t>
  </si>
  <si>
    <t>final_inc_pc_dependency_linpobto__4yes</t>
  </si>
  <si>
    <t>final_inc_pc_fgt0_linpobto__4</t>
  </si>
  <si>
    <t>final_inc_pc_fgt1_linpobto__4</t>
  </si>
  <si>
    <t>final_inc_pc_fgt2_linpobto__4</t>
  </si>
  <si>
    <t>final_inc_pc_dependency_linpobex__4yes</t>
  </si>
  <si>
    <t>final_inc_pc_fgt0_linpobex__4</t>
  </si>
  <si>
    <t>final_inc_pc_fgt1_linpobex__4</t>
  </si>
  <si>
    <t>final_inc_pc_fgt2_linpobex__4</t>
  </si>
  <si>
    <t>nso_inc_coverage__4</t>
  </si>
  <si>
    <t>nso_inc_mean__4</t>
  </si>
  <si>
    <t>nso_inc_dependency_gross_mkt_inc_pc_4yes</t>
  </si>
  <si>
    <t>nso_inc_dependency_net_mkt_income_pc_4yes</t>
  </si>
  <si>
    <t>nso_inc_dependency_net_mkt_incirp_pc_4yes</t>
  </si>
  <si>
    <t>nso_inc_dependency_net_mkt_inc_irpssc_pc_4yes</t>
  </si>
  <si>
    <t>nso_inc_dependency_dis_inc_pc_4yes</t>
  </si>
  <si>
    <t>nso_inc_dependency_cons_inc_pc_4yes</t>
  </si>
  <si>
    <t>nso_inc_dependency_cons_inc_ande_pc_4yes</t>
  </si>
  <si>
    <t>nso_inc_dependency_final_inc_pc_4yes</t>
  </si>
  <si>
    <t>nso_inc_dependency_nso_inc_4yes</t>
  </si>
  <si>
    <t>nso_inc_dependency_linpobto__4yes</t>
  </si>
  <si>
    <t>nso_inc_fgt0_linpobto__4</t>
  </si>
  <si>
    <t>nso_inc_fgt1_linpobto__4</t>
  </si>
  <si>
    <t>nso_inc_fgt2_linpobto__4</t>
  </si>
  <si>
    <t>nso_inc_dependency_linpobex__4yes</t>
  </si>
  <si>
    <t>nso_inc_fgt0_linpobex__4</t>
  </si>
  <si>
    <t>nso_inc_fgt1_linpobex__4</t>
  </si>
  <si>
    <t>nso_inc_fgt2_linpobex__4</t>
  </si>
  <si>
    <t>monto_iva_pc_pc_dependency_gross_mkt_inc_pc_4yes</t>
  </si>
  <si>
    <t>monto_iva_pc_pc_dependency_net_mkt_income_pc_4yes</t>
  </si>
  <si>
    <t>monto_iva_pc_pc_dependency_net_mkt_incirp_pc_4yes</t>
  </si>
  <si>
    <t>monto_iva_pc_pc_dependency_net_mkt_inc_irpssc_pc_4yes</t>
  </si>
  <si>
    <t>monto_iva_pc_pc_dependency_dis_inc_pc_4yes</t>
  </si>
  <si>
    <t>monto_iva_pc_pc_dependency_cons_inc_pc_4yes</t>
  </si>
  <si>
    <t>monto_iva_pc_pc_dependency_cons_inc_ande_pc_4yes</t>
  </si>
  <si>
    <t>monto_iva_pc_pc_dependency_final_inc_pc_4yes</t>
  </si>
  <si>
    <t>monto_iva_pc_pc_dependency_nso_inc_4yes</t>
  </si>
  <si>
    <t>monto_iva_pc_pc_dependency_linpobto__4yes</t>
  </si>
  <si>
    <t>monto_iva_pc_pc_dependency_linpobex__4yes</t>
  </si>
  <si>
    <t>monto_iscRE_pc_pc_beneficiaries__4</t>
  </si>
  <si>
    <t>monto_iscRE_pc_pc_benefits__4</t>
  </si>
  <si>
    <t>monto_iscRE_pc_pc_coverage__4</t>
  </si>
  <si>
    <t>monto_iscRE_pc_pc_mean__4</t>
  </si>
  <si>
    <t>poverty_ande_fgt0_linpobto__4</t>
  </si>
  <si>
    <t>poverty_ande_fgt1_linpobto__4</t>
  </si>
  <si>
    <t>poverty_ande_fgt2_linpobto__4</t>
  </si>
  <si>
    <t>poverty_ande_fgt0_linpobex__4</t>
  </si>
  <si>
    <t>poverty_ande_fgt1_linpobex__4</t>
  </si>
  <si>
    <t>poverty_ande_fgt2_linpobex__4</t>
  </si>
  <si>
    <t>monto_iscRE_pc_pc_dependency_gross_mkt_inc_pc_4yes</t>
  </si>
  <si>
    <t>monto_iscRE_pc_pc_dependency_net_mkt_income_pc_4yes</t>
  </si>
  <si>
    <t>monto_iscRE_pc_pc_dependency_net_mkt_incirp_pc_4yes</t>
  </si>
  <si>
    <t>monto_iscRE_pc_pc_dependency_net_mkt_inc_irpssc_pc_4yes</t>
  </si>
  <si>
    <t>monto_iscRE_pc_pc_dependency_dis_inc_pc_4yes</t>
  </si>
  <si>
    <t>monto_iscRE_pc_pc_dependency_cons_inc_pc_4yes</t>
  </si>
  <si>
    <t>monto_iscRE_pc_pc_dependency_cons_inc_ande_pc_4yes</t>
  </si>
  <si>
    <t>monto_iscRE_pc_pc_dependency_final_inc_pc_4yes</t>
  </si>
  <si>
    <t>monto_iscRE_pc_pc_dependency_nso_inc_4yes</t>
  </si>
  <si>
    <t>monto_iscRE_pc_pc_dependency_linpobto__4yes</t>
  </si>
  <si>
    <t>monto_iscRE_pc_pc_dependency_linpobex__4yes</t>
  </si>
  <si>
    <t>ssc_pc_beneficiaries__4</t>
  </si>
  <si>
    <t>ssc_pc_benefits__4</t>
  </si>
  <si>
    <t>ssc_pc_coverage__4</t>
  </si>
  <si>
    <t>ssc_pc_mean__4</t>
  </si>
  <si>
    <t>ssc_pc_dependency_gross_mkt_inc_pc_4yes</t>
  </si>
  <si>
    <t>ssc_pc_dependency_net_mkt_income_pc_4yes</t>
  </si>
  <si>
    <t>ssc_pc_dependency_net_mkt_incirp_pc_4yes</t>
  </si>
  <si>
    <t>ssc_pc_dependency_net_mkt_inc_irpssc_pc_4yes</t>
  </si>
  <si>
    <t>ssc_pc_dependency_dis_inc_pc_4yes</t>
  </si>
  <si>
    <t>ssc_pc_dependency_cons_inc_pc_4yes</t>
  </si>
  <si>
    <t>ssc_pc_dependency_cons_inc_ande_pc_4yes</t>
  </si>
  <si>
    <t>ssc_pc_dependency_final_inc_pc_4yes</t>
  </si>
  <si>
    <t>ssc_pc_dependency_nso_inc_4yes</t>
  </si>
  <si>
    <t>ssc_pc_dependency_linpobto__4yes</t>
  </si>
  <si>
    <t>ssc_pc_dependency_linpobex__4yes</t>
  </si>
  <si>
    <t>uprod_tax_pc_beneficiaries__4</t>
  </si>
  <si>
    <t>uprod_tax_pc_benefits__4</t>
  </si>
  <si>
    <t>uprod_tax_pc_coverage__4</t>
  </si>
  <si>
    <t>uprod_tax_pc_mean__4</t>
  </si>
  <si>
    <t>uprod_tax_pc_dependency_gross_mkt_inc_pc_4yes</t>
  </si>
  <si>
    <t>uprod_tax_pc_dependency_net_mkt_income_pc_4yes</t>
  </si>
  <si>
    <t>uprod_tax_pc_dependency_net_mkt_incirp_pc_4yes</t>
  </si>
  <si>
    <t>uprod_tax_pc_dependency_net_mkt_inc_irpssc_pc_4yes</t>
  </si>
  <si>
    <t>uprod_tax_pc_dependency_dis_inc_pc_4yes</t>
  </si>
  <si>
    <t>uprod_tax_pc_dependency_cons_inc_pc_4yes</t>
  </si>
  <si>
    <t>uprod_tax_pc_dependency_cons_inc_ande_pc_4yes</t>
  </si>
  <si>
    <t>uprod_tax_pc_dependency_final_inc_pc_4yes</t>
  </si>
  <si>
    <t>uprod_tax_pc_dependency_nso_inc_4yes</t>
  </si>
  <si>
    <t>uprod_tax_pc_dependency_linpobto__4yes</t>
  </si>
  <si>
    <t>uprod_tax_pc_dependency_linpobex__4yes</t>
  </si>
  <si>
    <t>tot_ire_pc_beneficiaries__4</t>
  </si>
  <si>
    <t>tot_ire_pc_benefits__4</t>
  </si>
  <si>
    <t>tot_ire_pc_coverage__4</t>
  </si>
  <si>
    <t>tot_ire_pc_mean__4</t>
  </si>
  <si>
    <t>tot_ire_pc_dependency_gross_mkt_inc_pc_4yes</t>
  </si>
  <si>
    <t>tot_ire_pc_dependency_net_mkt_income_pc_4yes</t>
  </si>
  <si>
    <t>tot_ire_pc_dependency_net_mkt_incirp_pc_4yes</t>
  </si>
  <si>
    <t>tot_ire_pc_dependency_net_mkt_inc_irpssc_pc_4yes</t>
  </si>
  <si>
    <t>tot_ire_pc_dependency_dis_inc_pc_4yes</t>
  </si>
  <si>
    <t>tot_ire_pc_dependency_cons_inc_pc_4yes</t>
  </si>
  <si>
    <t>tot_ire_pc_dependency_cons_inc_ande_pc_4yes</t>
  </si>
  <si>
    <t>tot_ire_pc_dependency_final_inc_pc_4yes</t>
  </si>
  <si>
    <t>tot_ire_pc_dependency_nso_inc_4yes</t>
  </si>
  <si>
    <t>tot_ire_pc_dependency_linpobto__4yes</t>
  </si>
  <si>
    <t>tot_ire_pc_dependency_linpobex__4yes</t>
  </si>
  <si>
    <t>dividendo_tax_pc_beneficiaries__4</t>
  </si>
  <si>
    <t>dividendo_tax_pc_benefits__4</t>
  </si>
  <si>
    <t>dividendo_tax_pc_coverage__4</t>
  </si>
  <si>
    <t>dividendo_tax_pc_mean__4</t>
  </si>
  <si>
    <t>alquiler_tax_pc_beneficiaries__4</t>
  </si>
  <si>
    <t>alquiler_tax_pc_benefits__4</t>
  </si>
  <si>
    <t>alquiler_tax_pc_coverage__4</t>
  </si>
  <si>
    <t>alquiler_tax_pc_mean__4</t>
  </si>
  <si>
    <t>alquiler_tax_pc_dependency_gross_mkt_inc_pc_4yes</t>
  </si>
  <si>
    <t>alquiler_tax_pc_dependency_net_mkt_income_pc_4yes</t>
  </si>
  <si>
    <t>alquiler_tax_pc_dependency_net_mkt_incirp_pc_4yes</t>
  </si>
  <si>
    <t>alquiler_tax_pc_dependency_net_mkt_inc_irpssc_pc_4yes</t>
  </si>
  <si>
    <t>alquiler_tax_pc_dependency_dis_inc_pc_4yes</t>
  </si>
  <si>
    <t>alquiler_tax_pc_dependency_cons_inc_pc_4yes</t>
  </si>
  <si>
    <t>alquiler_tax_pc_dependency_cons_inc_ande_pc_4yes</t>
  </si>
  <si>
    <t>alquiler_tax_pc_dependency_final_inc_pc_4yes</t>
  </si>
  <si>
    <t>alquiler_tax_pc_dependency_nso_inc_4yes</t>
  </si>
  <si>
    <t>alquiler_tax_pc_dependency_linpobto__4yes</t>
  </si>
  <si>
    <t>alquiler_tax_pc_dependency_linpobex__4yes</t>
  </si>
  <si>
    <t>labor_tax_pc_beneficiaries__5</t>
  </si>
  <si>
    <t>labor_tax_pc_benefits__5</t>
  </si>
  <si>
    <t>labor_tax_pc_coverage__5</t>
  </si>
  <si>
    <t>labor_tax_pc_mean__5</t>
  </si>
  <si>
    <t>tot_pit_pc_beneficiaries__5</t>
  </si>
  <si>
    <t>tot_pit_pc_benefits__5</t>
  </si>
  <si>
    <t>tot_pit_pc_coverage__5</t>
  </si>
  <si>
    <t>tot_pit_pc_mean__5</t>
  </si>
  <si>
    <t>tot_pit_pc_dependency_gross_mkt_inc_pc_5yes</t>
  </si>
  <si>
    <t>tot_pit_pc_dependency_net_mkt_income_pc_5yes</t>
  </si>
  <si>
    <t>tot_pit_pc_dependency_net_mkt_incirp_pc_5yes</t>
  </si>
  <si>
    <t>tot_pit_pc_dependency_net_mkt_inc_irpssc_pc_5yes</t>
  </si>
  <si>
    <t>tot_pit_pc_dependency_dis_inc_pc_5yes</t>
  </si>
  <si>
    <t>tot_pit_pc_dependency_cons_inc_pc_5yes</t>
  </si>
  <si>
    <t>tot_pit_pc_dependency_cons_inc_ande_pc_5yes</t>
  </si>
  <si>
    <t>tot_pit_pc_dependency_final_inc_pc_5yes</t>
  </si>
  <si>
    <t>tot_pit_pc_dependency_nso_inc_5yes</t>
  </si>
  <si>
    <t>tot_pit_pc_dependency_linpobto__5yes</t>
  </si>
  <si>
    <t>tot_pit_pc_dependency_linpobex__5yes</t>
  </si>
  <si>
    <t>tot_dit_pc_beneficiaries__5</t>
  </si>
  <si>
    <t>tot_dit_pc_benefits__5</t>
  </si>
  <si>
    <t>tot_dit_pc_coverage__5</t>
  </si>
  <si>
    <t>tot_dit_pc_mean__5</t>
  </si>
  <si>
    <t>tot_dit_pc_dependency_gross_mkt_inc_pc_5yes</t>
  </si>
  <si>
    <t>tot_dit_pc_dependency_net_mkt_income_pc_5yes</t>
  </si>
  <si>
    <t>tot_dit_pc_dependency_net_mkt_incirp_pc_5yes</t>
  </si>
  <si>
    <t>tot_dit_pc_dependency_net_mkt_inc_irpssc_pc_5yes</t>
  </si>
  <si>
    <t>tot_dit_pc_dependency_dis_inc_pc_5yes</t>
  </si>
  <si>
    <t>tot_dit_pc_dependency_cons_inc_pc_5yes</t>
  </si>
  <si>
    <t>tot_dit_pc_dependency_cons_inc_ande_pc_5yes</t>
  </si>
  <si>
    <t>tot_dit_pc_dependency_final_inc_pc_5yes</t>
  </si>
  <si>
    <t>tot_dit_pc_dependency_nso_inc_5yes</t>
  </si>
  <si>
    <t>tot_dit_pc_dependency_linpobto__5yes</t>
  </si>
  <si>
    <t>tot_dit_pc_dependency_linpobex__5yes</t>
  </si>
  <si>
    <t>tot_dit_corp_pc_beneficiaries__5</t>
  </si>
  <si>
    <t>tot_dit_corp_pc_benefits__5</t>
  </si>
  <si>
    <t>tot_dit_corp_pc_coverage__5</t>
  </si>
  <si>
    <t>tot_dit_corp_pc_mean__5</t>
  </si>
  <si>
    <t>tot_dit_corp_pc_dependency_gross_mkt_inc_pc_5yes</t>
  </si>
  <si>
    <t>tot_dit_corp_pc_dependency_net_mkt_income_pc_5yes</t>
  </si>
  <si>
    <t>tot_dit_corp_pc_dependency_net_mkt_incirp_pc_5yes</t>
  </si>
  <si>
    <t>tot_dit_corp_pc_dependency_net_mkt_inc_irpssc_pc_5yes</t>
  </si>
  <si>
    <t>tot_dit_corp_pc_dependency_dis_inc_pc_5yes</t>
  </si>
  <si>
    <t>tot_dit_corp_pc_dependency_cons_inc_pc_5yes</t>
  </si>
  <si>
    <t>tot_dit_corp_pc_dependency_cons_inc_ande_pc_5yes</t>
  </si>
  <si>
    <t>tot_dit_corp_pc_dependency_final_inc_pc_5yes</t>
  </si>
  <si>
    <t>tot_dit_corp_pc_dependency_nso_inc_5yes</t>
  </si>
  <si>
    <t>tot_dit_corp_pc_dependency_linpobto__5yes</t>
  </si>
  <si>
    <t>tot_dit_corp_pc_dependency_linpobex__5yes</t>
  </si>
  <si>
    <t>iragro_pc_beneficiaries__5</t>
  </si>
  <si>
    <t>iragro_pc_benefits__5</t>
  </si>
  <si>
    <t>iragro_pc_coverage__5</t>
  </si>
  <si>
    <t>iragro_pc_mean__5</t>
  </si>
  <si>
    <t>iracis_pc_beneficiaries__5</t>
  </si>
  <si>
    <t>iracis_pc_benefits__5</t>
  </si>
  <si>
    <t>iracis_pc_coverage__5</t>
  </si>
  <si>
    <t>iracis_pc_mean__5</t>
  </si>
  <si>
    <t>iracis_pc_dependency_gross_mkt_inc_pc_5yes</t>
  </si>
  <si>
    <t>iracis_pc_dependency_net_mkt_income_pc_5yes</t>
  </si>
  <si>
    <t>iracis_pc_dependency_net_mkt_incirp_pc_5yes</t>
  </si>
  <si>
    <t>iracis_pc_dependency_net_mkt_inc_irpssc_pc_5yes</t>
  </si>
  <si>
    <t>iracis_pc_dependency_dis_inc_pc_5yes</t>
  </si>
  <si>
    <t>iracis_pc_dependency_cons_inc_pc_5yes</t>
  </si>
  <si>
    <t>iracis_pc_dependency_cons_inc_ande_pc_5yes</t>
  </si>
  <si>
    <t>iracis_pc_dependency_final_inc_pc_5yes</t>
  </si>
  <si>
    <t>iracis_pc_dependency_nso_inc_5yes</t>
  </si>
  <si>
    <t>iracis_pc_dependency_linpobto__5yes</t>
  </si>
  <si>
    <t>iracis_pc_dependency_linpobex__5yes</t>
  </si>
  <si>
    <t>tekopora_inc_pc_beneficiaries__5</t>
  </si>
  <si>
    <t>tekopora_inc_pc_benefits__5</t>
  </si>
  <si>
    <t>tekopora_inc_pc_coverage__5</t>
  </si>
  <si>
    <t>tekopora_inc_pc_mean__5</t>
  </si>
  <si>
    <t>tekopora_inc_pc_dependency_gross_mkt_inc_pc_5yes</t>
  </si>
  <si>
    <t>tekopora_inc_pc_dependency_net_mkt_income_pc_5yes</t>
  </si>
  <si>
    <t>tekopora_inc_pc_dependency_net_mkt_incirp_pc_5yes</t>
  </si>
  <si>
    <t>tekopora_inc_pc_dependency_net_mkt_inc_irpssc_pc_5yes</t>
  </si>
  <si>
    <t>tekopora_inc_pc_dependency_dis_inc_pc_5yes</t>
  </si>
  <si>
    <t>tekopora_inc_pc_dependency_cons_inc_pc_5yes</t>
  </si>
  <si>
    <t>tekopora_inc_pc_dependency_cons_inc_ande_pc_5yes</t>
  </si>
  <si>
    <t>tekopora_inc_pc_dependency_final_inc_pc_5yes</t>
  </si>
  <si>
    <t>tekopora_inc_pc_dependency_nso_inc_5yes</t>
  </si>
  <si>
    <t>tekopora_inc_pc_dependency_linpobto__5yes</t>
  </si>
  <si>
    <t>tekopora_inc_pc_dependency_linpobex__5yes</t>
  </si>
  <si>
    <t>famassist_inc_pc_beneficiaries__5</t>
  </si>
  <si>
    <t>famassist_inc_pc_benefits__5</t>
  </si>
  <si>
    <t>famassist_inc_pc_coverage__5</t>
  </si>
  <si>
    <t>famassist_inc_pc_mean__5</t>
  </si>
  <si>
    <t>famassist_inc_pc_dependency_gross_mkt_inc_pc_5yes</t>
  </si>
  <si>
    <t>famassist_inc_pc_dependency_net_mkt_income_pc_5yes</t>
  </si>
  <si>
    <t>famassist_inc_pc_dependency_net_mkt_incirp_pc_5yes</t>
  </si>
  <si>
    <t>famassist_inc_pc_dependency_net_mkt_inc_irpssc_pc_5yes</t>
  </si>
  <si>
    <t>famassist_inc_pc_dependency_dis_inc_pc_5yes</t>
  </si>
  <si>
    <t>famassist_inc_pc_dependency_cons_inc_pc_5yes</t>
  </si>
  <si>
    <t>famassist_inc_pc_dependency_cons_inc_ande_pc_5yes</t>
  </si>
  <si>
    <t>famassist_inc_pc_dependency_final_inc_pc_5yes</t>
  </si>
  <si>
    <t>famassist_inc_pc_dependency_nso_inc_5yes</t>
  </si>
  <si>
    <t>famassist_inc_pc_dependency_linpobto__5yes</t>
  </si>
  <si>
    <t>famassist_inc_pc_dependency_linpobex__5yes</t>
  </si>
  <si>
    <t>adulto_inc_pc_beneficiaries__5</t>
  </si>
  <si>
    <t>adulto_inc_pc_benefits__5</t>
  </si>
  <si>
    <t>adulto_inc_pc_coverage__5</t>
  </si>
  <si>
    <t>adulto_inc_pc_mean__5</t>
  </si>
  <si>
    <t>adulto_inc_pc_dependency_gross_mkt_inc_pc_5yes</t>
  </si>
  <si>
    <t>adulto_inc_pc_dependency_net_mkt_income_pc_5yes</t>
  </si>
  <si>
    <t>adulto_inc_pc_dependency_net_mkt_incirp_pc_5yes</t>
  </si>
  <si>
    <t>adulto_inc_pc_dependency_net_mkt_inc_irpssc_pc_5yes</t>
  </si>
  <si>
    <t>adulto_inc_pc_dependency_dis_inc_pc_5yes</t>
  </si>
  <si>
    <t>adulto_inc_pc_dependency_cons_inc_pc_5yes</t>
  </si>
  <si>
    <t>adulto_inc_pc_dependency_cons_inc_ande_pc_5yes</t>
  </si>
  <si>
    <t>adulto_inc_pc_dependency_final_inc_pc_5yes</t>
  </si>
  <si>
    <t>adulto_inc_pc_dependency_nso_inc_5yes</t>
  </si>
  <si>
    <t>adulto_inc_pc_dependency_linpobto__5yes</t>
  </si>
  <si>
    <t>adulto_inc_pc_dependency_linpobex__5yes</t>
  </si>
  <si>
    <t>agtrans_inc_pc_beneficiaries__5</t>
  </si>
  <si>
    <t>agtrans_inc_pc_benefits__5</t>
  </si>
  <si>
    <t>agtrans_inc_pc_coverage__5</t>
  </si>
  <si>
    <t>agtrans_inc_pc_mean__5</t>
  </si>
  <si>
    <t>agtrans_inc_pc_dependency_gross_mkt_inc_pc_5yes</t>
  </si>
  <si>
    <t>agtrans_inc_pc_dependency_net_mkt_income_pc_5yes</t>
  </si>
  <si>
    <t>agtrans_inc_pc_dependency_net_mkt_incirp_pc_5yes</t>
  </si>
  <si>
    <t>agtrans_inc_pc_dependency_net_mkt_inc_irpssc_pc_5yes</t>
  </si>
  <si>
    <t>agtrans_inc_pc_dependency_dis_inc_pc_5yes</t>
  </si>
  <si>
    <t>agtrans_inc_pc_dependency_cons_inc_pc_5yes</t>
  </si>
  <si>
    <t>agtrans_inc_pc_dependency_cons_inc_ande_pc_5yes</t>
  </si>
  <si>
    <t>agtrans_inc_pc_dependency_final_inc_pc_5yes</t>
  </si>
  <si>
    <t>agtrans_inc_pc_dependency_nso_inc_5yes</t>
  </si>
  <si>
    <t>agtrans_inc_pc_dependency_linpobto__5yes</t>
  </si>
  <si>
    <t>agtrans_inc_pc_dependency_linpobex__5yes</t>
  </si>
  <si>
    <t>elec_sub_pc_beneficiaries__5</t>
  </si>
  <si>
    <t>elec_sub_pc_benefits__5</t>
  </si>
  <si>
    <t>elec_sub_pc_coverage__5</t>
  </si>
  <si>
    <t>elec_sub_pc_mean__5</t>
  </si>
  <si>
    <t>elec_sub_pc_dependency_gross_mkt_inc_pc_5yes</t>
  </si>
  <si>
    <t>elec_sub_pc_dependency_net_mkt_income_pc_5yes</t>
  </si>
  <si>
    <t>elec_sub_pc_dependency_net_mkt_incirp_pc_5yes</t>
  </si>
  <si>
    <t>elec_sub_pc_dependency_net_mkt_inc_irpssc_pc_5yes</t>
  </si>
  <si>
    <t>elec_sub_pc_dependency_dis_inc_pc_5yes</t>
  </si>
  <si>
    <t>elec_sub_pc_dependency_cons_inc_pc_5yes</t>
  </si>
  <si>
    <t>elec_sub_pc_dependency_cons_inc_ande_pc_5yes</t>
  </si>
  <si>
    <t>elec_sub_pc_dependency_final_inc_pc_5yes</t>
  </si>
  <si>
    <t>elec_sub_pc_dependency_nso_inc_5yes</t>
  </si>
  <si>
    <t>elec_sub_pc_dependency_linpobto__5yes</t>
  </si>
  <si>
    <t>elec_sub_pc_dependency_linpobex__5yes</t>
  </si>
  <si>
    <t>tot_deduction_taken_pc_beneficiaries__5</t>
  </si>
  <si>
    <t>tot_deduction_taken_pc_benefits__5</t>
  </si>
  <si>
    <t>tot_deduction_taken_pc_coverage__5</t>
  </si>
  <si>
    <t>tot_deduction_taken_pc_mean__5</t>
  </si>
  <si>
    <t>transporte_sub_pc_beneficiaries__5</t>
  </si>
  <si>
    <t>transporte_sub_pc_benefits__5</t>
  </si>
  <si>
    <t>transporte_sub_pc_coverage__5</t>
  </si>
  <si>
    <t>transporte_sub_pc_mean__5</t>
  </si>
  <si>
    <t>transporte_sub_pc_dependency_gross_mkt_inc_pc_5yes</t>
  </si>
  <si>
    <t>transporte_sub_pc_dependency_net_mkt_income_pc_5yes</t>
  </si>
  <si>
    <t>transporte_sub_pc_dependency_net_mkt_incirp_pc_5yes</t>
  </si>
  <si>
    <t>transporte_sub_pc_dependency_net_mkt_inc_irpssc_pc_5yes</t>
  </si>
  <si>
    <t>transporte_sub_pc_dependency_dis_inc_pc_5yes</t>
  </si>
  <si>
    <t>transporte_sub_pc_dependency_cons_inc_pc_5yes</t>
  </si>
  <si>
    <t>transporte_sub_pc_dependency_cons_inc_ande_pc_5yes</t>
  </si>
  <si>
    <t>transporte_sub_pc_dependency_final_inc_pc_5yes</t>
  </si>
  <si>
    <t>transporte_sub_pc_dependency_nso_inc_5yes</t>
  </si>
  <si>
    <t>transporte_sub_pc_dependency_linpobto__5yes</t>
  </si>
  <si>
    <t>transporte_sub_pc_dependency_linpobex__5yes</t>
  </si>
  <si>
    <t>senavitat_sub_pc_beneficiaries__5</t>
  </si>
  <si>
    <t>senavitat_sub_pc_benefits__5</t>
  </si>
  <si>
    <t>senavitat_sub_pc_coverage__5</t>
  </si>
  <si>
    <t>senavitat_sub_pc_mean__5</t>
  </si>
  <si>
    <t>senavitat_sub_pc_dependency_gross_mkt_inc_pc_5yes</t>
  </si>
  <si>
    <t>senavitat_sub_pc_dependency_net_mkt_income_pc_5yes</t>
  </si>
  <si>
    <t>senavitat_sub_pc_dependency_net_mkt_incirp_pc_5yes</t>
  </si>
  <si>
    <t>senavitat_sub_pc_dependency_net_mkt_inc_irpssc_pc_5yes</t>
  </si>
  <si>
    <t>senavitat_sub_pc_dependency_dis_inc_pc_5yes</t>
  </si>
  <si>
    <t>senavitat_sub_pc_dependency_cons_inc_pc_5yes</t>
  </si>
  <si>
    <t>senavitat_sub_pc_dependency_cons_inc_ande_pc_5yes</t>
  </si>
  <si>
    <t>senavitat_sub_pc_dependency_final_inc_pc_5yes</t>
  </si>
  <si>
    <t>senavitat_sub_pc_dependency_nso_inc_5yes</t>
  </si>
  <si>
    <t>senavitat_sub_pc_dependency_linpobto__5yes</t>
  </si>
  <si>
    <t>senavitat_sub_pc_dependency_linpobex__5yes</t>
  </si>
  <si>
    <t>becas_pc_beneficiaries__5</t>
  </si>
  <si>
    <t>becas_pc_benefits__5</t>
  </si>
  <si>
    <t>becas_pc_coverage__5</t>
  </si>
  <si>
    <t>becas_pc_mean__5</t>
  </si>
  <si>
    <t>becas_pc_dependency_gross_mkt_inc_pc_5yes</t>
  </si>
  <si>
    <t>becas_pc_dependency_net_mkt_income_pc_5yes</t>
  </si>
  <si>
    <t>becas_pc_dependency_net_mkt_incirp_pc_5yes</t>
  </si>
  <si>
    <t>becas_pc_dependency_net_mkt_inc_irpssc_pc_5yes</t>
  </si>
  <si>
    <t>becas_pc_dependency_dis_inc_pc_5yes</t>
  </si>
  <si>
    <t>becas_pc_dependency_cons_inc_pc_5yes</t>
  </si>
  <si>
    <t>becas_pc_dependency_cons_inc_ande_pc_5yes</t>
  </si>
  <si>
    <t>becas_pc_dependency_final_inc_pc_5yes</t>
  </si>
  <si>
    <t>becas_pc_dependency_nso_inc_5yes</t>
  </si>
  <si>
    <t>becas_pc_dependency_linpobto__5yes</t>
  </si>
  <si>
    <t>becas_pc_dependency_linpobex__5yes</t>
  </si>
  <si>
    <t>edupubpreesc_pc_beneficiaries__5</t>
  </si>
  <si>
    <t>edupubpreesc_pc_benefits__5</t>
  </si>
  <si>
    <t>edupubpreesc_pc_coverage__5</t>
  </si>
  <si>
    <t>edupubpreesc_pc_mean__5</t>
  </si>
  <si>
    <t>edupubpreesc_pc_dependency_gross_mkt_inc_pc_5yes</t>
  </si>
  <si>
    <t>edupubpreesc_pc_dependency_net_mkt_income_pc_5yes</t>
  </si>
  <si>
    <t>edupubpreesc_pc_dependency_net_mkt_incirp_pc_5yes</t>
  </si>
  <si>
    <t>edupubpreesc_pc_dependency_net_mkt_inc_irpssc_pc_5yes</t>
  </si>
  <si>
    <t>edupubpreesc_pc_dependency_dis_inc_pc_5yes</t>
  </si>
  <si>
    <t>edupubpreesc_pc_dependency_cons_inc_pc_5yes</t>
  </si>
  <si>
    <t>edupubpreesc_pc_dependency_cons_inc_ande_pc_5yes</t>
  </si>
  <si>
    <t>edupubpreesc_pc_dependency_final_inc_pc_5yes</t>
  </si>
  <si>
    <t>edupubpreesc_pc_dependency_nso_inc_5yes</t>
  </si>
  <si>
    <t>edupubpreesc_pc_dependency_linpobto__5yes</t>
  </si>
  <si>
    <t>edupubpreesc_pc_dependency_linpobex__5yes</t>
  </si>
  <si>
    <t>edupubprim_pc_beneficiaries__5</t>
  </si>
  <si>
    <t>edupubprim_pc_benefits__5</t>
  </si>
  <si>
    <t>edupubprim_pc_coverage__5</t>
  </si>
  <si>
    <t>edupubprim_pc_mean__5</t>
  </si>
  <si>
    <t>edupubprim_pc_dependency_gross_mkt_inc_pc_5yes</t>
  </si>
  <si>
    <t>edupubprim_pc_dependency_net_mkt_income_pc_5yes</t>
  </si>
  <si>
    <t>edupubprim_pc_dependency_net_mkt_incirp_pc_5yes</t>
  </si>
  <si>
    <t>edupubprim_pc_dependency_net_mkt_inc_irpssc_pc_5yes</t>
  </si>
  <si>
    <t>edupubprim_pc_dependency_dis_inc_pc_5yes</t>
  </si>
  <si>
    <t>edupubprim_pc_dependency_cons_inc_pc_5yes</t>
  </si>
  <si>
    <t>edupubprim_pc_dependency_cons_inc_ande_pc_5yes</t>
  </si>
  <si>
    <t>edupubprim_pc_dependency_final_inc_pc_5yes</t>
  </si>
  <si>
    <t>edupubprim_pc_dependency_nso_inc_5yes</t>
  </si>
  <si>
    <t>edupubprim_pc_dependency_linpobto__5yes</t>
  </si>
  <si>
    <t>edupubprim_pc_dependency_linpobex__5yes</t>
  </si>
  <si>
    <t>edupubsec_pc_beneficiaries__5</t>
  </si>
  <si>
    <t>edupubsec_pc_benefits__5</t>
  </si>
  <si>
    <t>edupubsec_pc_coverage__5</t>
  </si>
  <si>
    <t>edupubsec_pc_mean__5</t>
  </si>
  <si>
    <t>edupubsec_pc_dependency_gross_mkt_inc_pc_5yes</t>
  </si>
  <si>
    <t>edupubsec_pc_dependency_net_mkt_income_pc_5yes</t>
  </si>
  <si>
    <t>edupubsec_pc_dependency_net_mkt_incirp_pc_5yes</t>
  </si>
  <si>
    <t>edupubsec_pc_dependency_net_mkt_inc_irpssc_pc_5yes</t>
  </si>
  <si>
    <t>edupubsec_pc_dependency_dis_inc_pc_5yes</t>
  </si>
  <si>
    <t>edupubsec_pc_dependency_cons_inc_pc_5yes</t>
  </si>
  <si>
    <t>edupubsec_pc_dependency_cons_inc_ande_pc_5yes</t>
  </si>
  <si>
    <t>edupubsec_pc_dependency_final_inc_pc_5yes</t>
  </si>
  <si>
    <t>edupubsec_pc_dependency_nso_inc_5yes</t>
  </si>
  <si>
    <t>edupubsec_pc_dependency_linpobto__5yes</t>
  </si>
  <si>
    <t>edupubsec_pc_dependency_linpobex__5yes</t>
  </si>
  <si>
    <t>edupubuni_pc_beneficiaries__5</t>
  </si>
  <si>
    <t>edupubuni_pc_benefits__5</t>
  </si>
  <si>
    <t>edupubuni_pc_coverage__5</t>
  </si>
  <si>
    <t>edupubuni_pc_mean__5</t>
  </si>
  <si>
    <t>edupubuni_pc_dependency_gross_mkt_inc_pc_5yes</t>
  </si>
  <si>
    <t>edupubuni_pc_dependency_net_mkt_income_pc_5yes</t>
  </si>
  <si>
    <t>edupubuni_pc_dependency_net_mkt_incirp_pc_5yes</t>
  </si>
  <si>
    <t>edupubuni_pc_dependency_net_mkt_inc_irpssc_pc_5yes</t>
  </si>
  <si>
    <t>edupubuni_pc_dependency_dis_inc_pc_5yes</t>
  </si>
  <si>
    <t>edupubuni_pc_dependency_cons_inc_pc_5yes</t>
  </si>
  <si>
    <t>edupubuni_pc_dependency_cons_inc_ande_pc_5yes</t>
  </si>
  <si>
    <t>edupubuni_pc_dependency_final_inc_pc_5yes</t>
  </si>
  <si>
    <t>edupubuni_pc_dependency_nso_inc_5yes</t>
  </si>
  <si>
    <t>edupubuni_pc_dependency_linpobto__5yes</t>
  </si>
  <si>
    <t>edupubuni_pc_dependency_linpobex__5yes</t>
  </si>
  <si>
    <t>transfood_pc_beneficiaries__5</t>
  </si>
  <si>
    <t>transfood_pc_benefits__5</t>
  </si>
  <si>
    <t>transfood_pc_coverage__5</t>
  </si>
  <si>
    <t>transfood_pc_mean__5</t>
  </si>
  <si>
    <t>transfood_pc_dependency_gross_mkt_inc_pc_5yes</t>
  </si>
  <si>
    <t>transfood_pc_dependency_net_mkt_income_pc_5yes</t>
  </si>
  <si>
    <t>transfood_pc_dependency_net_mkt_incirp_pc_5yes</t>
  </si>
  <si>
    <t>transfood_pc_dependency_net_mkt_inc_irpssc_pc_5yes</t>
  </si>
  <si>
    <t>transfood_pc_dependency_dis_inc_pc_5yes</t>
  </si>
  <si>
    <t>transfood_pc_dependency_cons_inc_pc_5yes</t>
  </si>
  <si>
    <t>transfood_pc_dependency_cons_inc_ande_pc_5yes</t>
  </si>
  <si>
    <t>transfood_pc_dependency_final_inc_pc_5yes</t>
  </si>
  <si>
    <t>transfood_pc_dependency_nso_inc_5yes</t>
  </si>
  <si>
    <t>transfood_pc_dependency_linpobto__5yes</t>
  </si>
  <si>
    <t>transfood_pc_dependency_linpobex__5yes</t>
  </si>
  <si>
    <t>transutil_pc_beneficiaries__5</t>
  </si>
  <si>
    <t>transutil_pc_benefits__5</t>
  </si>
  <si>
    <t>transutil_pc_coverage__5</t>
  </si>
  <si>
    <t>transutil_pc_mean__5</t>
  </si>
  <si>
    <t>transutil_pc_dependency_gross_mkt_inc_pc_5yes</t>
  </si>
  <si>
    <t>transutil_pc_dependency_net_mkt_income_pc_5yes</t>
  </si>
  <si>
    <t>transutil_pc_dependency_net_mkt_incirp_pc_5yes</t>
  </si>
  <si>
    <t>transutil_pc_dependency_net_mkt_inc_irpssc_pc_5yes</t>
  </si>
  <si>
    <t>transutil_pc_dependency_dis_inc_pc_5yes</t>
  </si>
  <si>
    <t>transutil_pc_dependency_cons_inc_pc_5yes</t>
  </si>
  <si>
    <t>transutil_pc_dependency_cons_inc_ande_pc_5yes</t>
  </si>
  <si>
    <t>transutil_pc_dependency_final_inc_pc_5yes</t>
  </si>
  <si>
    <t>transutil_pc_dependency_nso_inc_5yes</t>
  </si>
  <si>
    <t>transutil_pc_dependency_linpobto__5yes</t>
  </si>
  <si>
    <t>transutil_pc_dependency_linpobex__5yes</t>
  </si>
  <si>
    <t>adultomayor_uni_pc_beneficiaries__5</t>
  </si>
  <si>
    <t>adultomayor_uni_pc_benefits__5</t>
  </si>
  <si>
    <t>adultomayor_uni_pc_coverage__5</t>
  </si>
  <si>
    <t>adultomayor_uni_pc_mean__5</t>
  </si>
  <si>
    <t>adultomayor_uni_pc_dependency_gross_mkt_inc_pc_5yes</t>
  </si>
  <si>
    <t>adultomayor_uni_pc_dependency_net_mkt_income_pc_5yes</t>
  </si>
  <si>
    <t>adultomayor_uni_pc_dependency_net_mkt_incirp_pc_5yes</t>
  </si>
  <si>
    <t>adultomayor_uni_pc_dependency_net_mkt_inc_irpssc_pc_5yes</t>
  </si>
  <si>
    <t>adultomayor_uni_pc_dependency_dis_inc_pc_5yes</t>
  </si>
  <si>
    <t>adultomayor_uni_pc_dependency_cons_inc_pc_5yes</t>
  </si>
  <si>
    <t>adultomayor_uni_pc_dependency_cons_inc_ande_pc_5yes</t>
  </si>
  <si>
    <t>adultomayor_uni_pc_dependency_final_inc_pc_5yes</t>
  </si>
  <si>
    <t>adultomayor_uni_pc_dependency_nso_inc_5yes</t>
  </si>
  <si>
    <t>adultomayor_uni_pc_dependency_linpobto__5yes</t>
  </si>
  <si>
    <t>adultomayor_uni_pc_dependency_linpobex__5yes</t>
  </si>
  <si>
    <t>tot_deduction_taken_pc_dependency_gross_mkt_inc_pc_5yes</t>
  </si>
  <si>
    <t>tot_deduction_taken_pc_dependency_net_mkt_income_pc_5yes</t>
  </si>
  <si>
    <t>tot_deduction_taken_pc_dependency_net_mkt_incirp_pc_5yes</t>
  </si>
  <si>
    <t>tot_deduction_taken_pc_dependency_net_mkt_inc_irpssc_pc_5yes</t>
  </si>
  <si>
    <t>tot_deduction_taken_pc_dependency_dis_inc_pc_5yes</t>
  </si>
  <si>
    <t>tot_deduction_taken_pc_dependency_cons_inc_pc_5yes</t>
  </si>
  <si>
    <t>tot_deduction_taken_pc_dependency_cons_inc_ande_pc_5yes</t>
  </si>
  <si>
    <t>tot_deduction_taken_pc_dependency_final_inc_pc_5yes</t>
  </si>
  <si>
    <t>tot_deduction_taken_pc_dependency_nso_inc_5yes</t>
  </si>
  <si>
    <t>tot_deduction_taken_pc_dependency_linpobto__5yes</t>
  </si>
  <si>
    <t>tot_deduction_taken_pc_dependency_linpobex__5yes</t>
  </si>
  <si>
    <t>monto_iva_pc_pc_beneficiaries__5</t>
  </si>
  <si>
    <t>monto_iva_pc_pc_benefits__5</t>
  </si>
  <si>
    <t>monto_iva_pc_pc_coverage__5</t>
  </si>
  <si>
    <t>monto_iva_pc_pc_mean__5</t>
  </si>
  <si>
    <t>monto_sub_andeFS_pc_pc_beneficiaries__5</t>
  </si>
  <si>
    <t>monto_sub_andeFS_pc_pc_benefits__5</t>
  </si>
  <si>
    <t>monto_sub_andeFS_pc_pc_coverage__5</t>
  </si>
  <si>
    <t>monto_sub_andeFS_pc_pc_mean__5</t>
  </si>
  <si>
    <t>monto_sub_andeFS_pc_pc_dependency_gross_mkt_inc_pc_5yes</t>
  </si>
  <si>
    <t>monto_sub_andeFS_pc_pc_dependency_net_mkt_income_pc_5yes</t>
  </si>
  <si>
    <t>monto_sub_andeFS_pc_pc_dependency_net_mkt_incirp_pc_5yes</t>
  </si>
  <si>
    <t>monto_sub_andeFS_pc_pc_dependency_net_mkt_inc_irpssc_pc_5yes</t>
  </si>
  <si>
    <t>monto_sub_andeFS_pc_pc_dependency_dis_inc_pc_5yes</t>
  </si>
  <si>
    <t>monto_sub_andeFS_pc_pc_dependency_cons_inc_pc_5yes</t>
  </si>
  <si>
    <t>monto_sub_andeFS_pc_pc_dependency_cons_inc_ande_pc_5yes</t>
  </si>
  <si>
    <t>monto_sub_andeFS_pc_pc_dependency_final_inc_pc_5yes</t>
  </si>
  <si>
    <t>monto_sub_andeFS_pc_pc_dependency_nso_inc_5yes</t>
  </si>
  <si>
    <t>monto_sub_andeFS_pc_pc_dependency_linpobto__5yes</t>
  </si>
  <si>
    <t>monto_sub_andeFS_pc_pc_dependency_linpobex__5yes</t>
  </si>
  <si>
    <t>gross_mkt_inc_pc_coverage__5</t>
  </si>
  <si>
    <t>gross_mkt_inc_pc_mean__5</t>
  </si>
  <si>
    <t>gross_mkt_inc_pc_dependency_gross_mkt_inc_pc_5yes</t>
  </si>
  <si>
    <t>gross_mkt_inc_pc_dependency_net_mkt_income_pc_5yes</t>
  </si>
  <si>
    <t>gross_mkt_inc_pc_dependency_net_mkt_incirp_pc_5yes</t>
  </si>
  <si>
    <t>gross_mkt_inc_pc_dependency_net_mkt_inc_irpssc_pc_5yes</t>
  </si>
  <si>
    <t>gross_mkt_inc_pc_dependency_dis_inc_pc_5yes</t>
  </si>
  <si>
    <t>gross_mkt_inc_pc_dependency_cons_inc_pc_5yes</t>
  </si>
  <si>
    <t>gross_mkt_inc_pc_dependency_cons_inc_ande_pc_5yes</t>
  </si>
  <si>
    <t>gross_mkt_inc_pc_dependency_final_inc_pc_5yes</t>
  </si>
  <si>
    <t>gross_mkt_inc_pc_dependency_nso_inc_5yes</t>
  </si>
  <si>
    <t>gross_mkt_inc_pc_dependency_linpobto__5yes</t>
  </si>
  <si>
    <t>gross_mkt_inc_pc_fgt0_linpobto__5</t>
  </si>
  <si>
    <t>gross_mkt_inc_pc_fgt1_linpobto__5</t>
  </si>
  <si>
    <t>gross_mkt_inc_pc_fgt2_linpobto__5</t>
  </si>
  <si>
    <t>gross_mkt_inc_pc_dependency_linpobex__5yes</t>
  </si>
  <si>
    <t>gross_mkt_inc_pc_fgt0_linpobex__5</t>
  </si>
  <si>
    <t>gross_mkt_inc_pc_fgt1_linpobex__5</t>
  </si>
  <si>
    <t>gross_mkt_inc_pc_fgt2_linpobex__5</t>
  </si>
  <si>
    <t>net_mkt_income_pc_coverage__5</t>
  </si>
  <si>
    <t>net_mkt_income_pc_mean__5</t>
  </si>
  <si>
    <t>net_mkt_income_pc_dependency_gross_mkt_inc_pc_5yes</t>
  </si>
  <si>
    <t>net_mkt_income_pc_dependency_net_mkt_income_pc_5yes</t>
  </si>
  <si>
    <t>net_mkt_income_pc_dependency_net_mkt_incirp_pc_5yes</t>
  </si>
  <si>
    <t>net_mkt_income_pc_dependency_net_mkt_inc_irpssc_pc_5yes</t>
  </si>
  <si>
    <t>net_mkt_income_pc_dependency_dis_inc_pc_5yes</t>
  </si>
  <si>
    <t>net_mkt_income_pc_dependency_cons_inc_pc_5yes</t>
  </si>
  <si>
    <t>net_mkt_income_pc_dependency_cons_inc_ande_pc_5yes</t>
  </si>
  <si>
    <t>net_mkt_income_pc_dependency_final_inc_pc_5yes</t>
  </si>
  <si>
    <t>net_mkt_income_pc_dependency_nso_inc_5yes</t>
  </si>
  <si>
    <t>net_mkt_income_pc_dependency_linpobto__5yes</t>
  </si>
  <si>
    <t>net_mkt_income_pc_fgt0_linpobto__5</t>
  </si>
  <si>
    <t>net_mkt_income_pc_fgt1_linpobto__5</t>
  </si>
  <si>
    <t>net_mkt_income_pc_fgt2_linpobto__5</t>
  </si>
  <si>
    <t>net_mkt_income_pc_dependency_linpobex__5yes</t>
  </si>
  <si>
    <t>net_mkt_income_pc_fgt0_linpobex__5</t>
  </si>
  <si>
    <t>net_mkt_income_pc_fgt1_linpobex__5</t>
  </si>
  <si>
    <t>net_mkt_income_pc_fgt2_linpobex__5</t>
  </si>
  <si>
    <t>net_mkt_incirp_pc_coverage__5</t>
  </si>
  <si>
    <t>net_mkt_incirp_pc_mean__5</t>
  </si>
  <si>
    <t>net_mkt_incirp_pc_dependency_gross_mkt_inc_pc_5yes</t>
  </si>
  <si>
    <t>net_mkt_incirp_pc_dependency_net_mkt_income_pc_5yes</t>
  </si>
  <si>
    <t>net_mkt_incirp_pc_dependency_net_mkt_incirp_pc_5yes</t>
  </si>
  <si>
    <t>net_mkt_incirp_pc_dependency_net_mkt_inc_irpssc_pc_5yes</t>
  </si>
  <si>
    <t>net_mkt_incirp_pc_dependency_dis_inc_pc_5yes</t>
  </si>
  <si>
    <t>net_mkt_incirp_pc_dependency_cons_inc_pc_5yes</t>
  </si>
  <si>
    <t>net_mkt_incirp_pc_dependency_cons_inc_ande_pc_5yes</t>
  </si>
  <si>
    <t>net_mkt_incirp_pc_dependency_final_inc_pc_5yes</t>
  </si>
  <si>
    <t>net_mkt_incirp_pc_dependency_nso_inc_5yes</t>
  </si>
  <si>
    <t>net_mkt_incirp_pc_dependency_linpobto__5yes</t>
  </si>
  <si>
    <t>net_mkt_incirp_pc_fgt0_linpobto__5</t>
  </si>
  <si>
    <t>net_mkt_incirp_pc_fgt1_linpobto__5</t>
  </si>
  <si>
    <t>net_mkt_incirp_pc_fgt2_linpobto__5</t>
  </si>
  <si>
    <t>net_mkt_incirp_pc_dependency_linpobex__5yes</t>
  </si>
  <si>
    <t>net_mkt_incirp_pc_fgt0_linpobex__5</t>
  </si>
  <si>
    <t>net_mkt_incirp_pc_fgt1_linpobex__5</t>
  </si>
  <si>
    <t>net_mkt_incirp_pc_fgt2_linpobex__5</t>
  </si>
  <si>
    <t>net_mkt_inc_irpssc_pc_coverage__5</t>
  </si>
  <si>
    <t>net_mkt_inc_irpssc_pc_mean__5</t>
  </si>
  <si>
    <t>net_mkt_inc_irpssc_pc_dependency_gross_mkt_inc_pc_5yes</t>
  </si>
  <si>
    <t>net_mkt_inc_irpssc_pc_dependency_net_mkt_income_pc_5yes</t>
  </si>
  <si>
    <t>net_mkt_inc_irpssc_pc_dependency_net_mkt_incirp_pc_5yes</t>
  </si>
  <si>
    <t>net_mkt_inc_irpssc_pc_dependency_net_mkt_inc_irpssc_pc_5yes</t>
  </si>
  <si>
    <t>net_mkt_inc_irpssc_pc_dependency_dis_inc_pc_5yes</t>
  </si>
  <si>
    <t>net_mkt_inc_irpssc_pc_dependency_cons_inc_pc_5yes</t>
  </si>
  <si>
    <t>net_mkt_inc_irpssc_pc_dependency_cons_inc_ande_pc_5yes</t>
  </si>
  <si>
    <t>net_mkt_inc_irpssc_pc_dependency_final_inc_pc_5yes</t>
  </si>
  <si>
    <t>net_mkt_inc_irpssc_pc_dependency_nso_inc_5yes</t>
  </si>
  <si>
    <t>net_mkt_inc_irpssc_pc_dependency_linpobto__5yes</t>
  </si>
  <si>
    <t>net_mkt_inc_irpssc_pc_fgt0_linpobto__5</t>
  </si>
  <si>
    <t>net_mkt_inc_irpssc_pc_fgt1_linpobto__5</t>
  </si>
  <si>
    <t>net_mkt_inc_irpssc_pc_fgt2_linpobto__5</t>
  </si>
  <si>
    <t>net_mkt_inc_irpssc_pc_dependency_linpobex__5yes</t>
  </si>
  <si>
    <t>net_mkt_inc_irpssc_pc_fgt0_linpobex__5</t>
  </si>
  <si>
    <t>net_mkt_inc_irpssc_pc_fgt1_linpobex__5</t>
  </si>
  <si>
    <t>net_mkt_inc_irpssc_pc_fgt2_linpobex__5</t>
  </si>
  <si>
    <t>dis_inc_pc_coverage__5</t>
  </si>
  <si>
    <t>dis_inc_pc_mean__5</t>
  </si>
  <si>
    <t>dis_inc_pc_dependency_gross_mkt_inc_pc_5yes</t>
  </si>
  <si>
    <t>dis_inc_pc_dependency_net_mkt_income_pc_5yes</t>
  </si>
  <si>
    <t>dis_inc_pc_dependency_net_mkt_incirp_pc_5yes</t>
  </si>
  <si>
    <t>dis_inc_pc_dependency_net_mkt_inc_irpssc_pc_5yes</t>
  </si>
  <si>
    <t>dis_inc_pc_dependency_dis_inc_pc_5yes</t>
  </si>
  <si>
    <t>dis_inc_pc_dependency_cons_inc_pc_5yes</t>
  </si>
  <si>
    <t>dis_inc_pc_dependency_cons_inc_ande_pc_5yes</t>
  </si>
  <si>
    <t>dis_inc_pc_dependency_final_inc_pc_5yes</t>
  </si>
  <si>
    <t>dis_inc_pc_dependency_nso_inc_5yes</t>
  </si>
  <si>
    <t>dis_inc_pc_dependency_linpobto__5yes</t>
  </si>
  <si>
    <t>dis_inc_pc_fgt0_linpobto__5</t>
  </si>
  <si>
    <t>dis_inc_pc_fgt1_linpobto__5</t>
  </si>
  <si>
    <t>dis_inc_pc_fgt2_linpobto__5</t>
  </si>
  <si>
    <t>dis_inc_pc_dependency_linpobex__5yes</t>
  </si>
  <si>
    <t>dis_inc_pc_fgt0_linpobex__5</t>
  </si>
  <si>
    <t>dis_inc_pc_fgt1_linpobex__5</t>
  </si>
  <si>
    <t>dis_inc_pc_fgt2_linpobex__5</t>
  </si>
  <si>
    <t>cons_inc_pc_coverage__5</t>
  </si>
  <si>
    <t>cons_inc_pc_mean__5</t>
  </si>
  <si>
    <t>cons_inc_pc_dependency_gross_mkt_inc_pc_5yes</t>
  </si>
  <si>
    <t>cons_inc_pc_dependency_net_mkt_income_pc_5yes</t>
  </si>
  <si>
    <t>cons_inc_pc_dependency_net_mkt_incirp_pc_5yes</t>
  </si>
  <si>
    <t>cons_inc_pc_dependency_net_mkt_inc_irpssc_pc_5yes</t>
  </si>
  <si>
    <t>cons_inc_pc_dependency_dis_inc_pc_5yes</t>
  </si>
  <si>
    <t>cons_inc_pc_dependency_cons_inc_pc_5yes</t>
  </si>
  <si>
    <t>cons_inc_pc_dependency_cons_inc_ande_pc_5yes</t>
  </si>
  <si>
    <t>cons_inc_pc_dependency_final_inc_pc_5yes</t>
  </si>
  <si>
    <t>cons_inc_pc_dependency_nso_inc_5yes</t>
  </si>
  <si>
    <t>cons_inc_pc_dependency_linpobto__5yes</t>
  </si>
  <si>
    <t>cons_inc_pc_fgt0_linpobto__5</t>
  </si>
  <si>
    <t>cons_inc_pc_fgt1_linpobto__5</t>
  </si>
  <si>
    <t>cons_inc_pc_fgt2_linpobto__5</t>
  </si>
  <si>
    <t>cons_inc_pc_dependency_linpobex__5yes</t>
  </si>
  <si>
    <t>cons_inc_pc_fgt0_linpobex__5</t>
  </si>
  <si>
    <t>cons_inc_pc_fgt1_linpobex__5</t>
  </si>
  <si>
    <t>cons_inc_pc_fgt2_linpobex__5</t>
  </si>
  <si>
    <t>cons_inc_ande_pc_coverage__5</t>
  </si>
  <si>
    <t>cons_inc_ande_pc_mean__5</t>
  </si>
  <si>
    <t>cons_inc_ande_pc_dependency_gross_mkt_inc_pc_5yes</t>
  </si>
  <si>
    <t>cons_inc_ande_pc_dependency_net_mkt_income_pc_5yes</t>
  </si>
  <si>
    <t>cons_inc_ande_pc_dependency_net_mkt_incirp_pc_5yes</t>
  </si>
  <si>
    <t>cons_inc_ande_pc_dependency_net_mkt_inc_irpssc_pc_5yes</t>
  </si>
  <si>
    <t>cons_inc_ande_pc_dependency_dis_inc_pc_5yes</t>
  </si>
  <si>
    <t>cons_inc_ande_pc_dependency_cons_inc_pc_5yes</t>
  </si>
  <si>
    <t>cons_inc_ande_pc_dependency_cons_inc_ande_pc_5yes</t>
  </si>
  <si>
    <t>cons_inc_ande_pc_dependency_final_inc_pc_5yes</t>
  </si>
  <si>
    <t>cons_inc_ande_pc_dependency_nso_inc_5yes</t>
  </si>
  <si>
    <t>cons_inc_ande_pc_dependency_linpobto__5yes</t>
  </si>
  <si>
    <t>cons_inc_ande_pc_fgt0_linpobto__5</t>
  </si>
  <si>
    <t>cons_inc_ande_pc_fgt1_linpobto__5</t>
  </si>
  <si>
    <t>cons_inc_ande_pc_fgt2_linpobto__5</t>
  </si>
  <si>
    <t>cons_inc_ande_pc_dependency_linpobex__5yes</t>
  </si>
  <si>
    <t>cons_inc_ande_pc_fgt0_linpobex__5</t>
  </si>
  <si>
    <t>cons_inc_ande_pc_fgt1_linpobex__5</t>
  </si>
  <si>
    <t>cons_inc_ande_pc_fgt2_linpobex__5</t>
  </si>
  <si>
    <t>final_inc_pc_coverage__5</t>
  </si>
  <si>
    <t>final_inc_pc_mean__5</t>
  </si>
  <si>
    <t>final_inc_pc_dependency_gross_mkt_inc_pc_5yes</t>
  </si>
  <si>
    <t>final_inc_pc_dependency_net_mkt_income_pc_5yes</t>
  </si>
  <si>
    <t>final_inc_pc_dependency_net_mkt_incirp_pc_5yes</t>
  </si>
  <si>
    <t>final_inc_pc_dependency_net_mkt_inc_irpssc_pc_5yes</t>
  </si>
  <si>
    <t>final_inc_pc_dependency_dis_inc_pc_5yes</t>
  </si>
  <si>
    <t>final_inc_pc_dependency_cons_inc_pc_5yes</t>
  </si>
  <si>
    <t>final_inc_pc_dependency_cons_inc_ande_pc_5yes</t>
  </si>
  <si>
    <t>final_inc_pc_dependency_final_inc_pc_5yes</t>
  </si>
  <si>
    <t>final_inc_pc_dependency_nso_inc_5yes</t>
  </si>
  <si>
    <t>final_inc_pc_dependency_linpobto__5yes</t>
  </si>
  <si>
    <t>final_inc_pc_fgt0_linpobto__5</t>
  </si>
  <si>
    <t>final_inc_pc_fgt1_linpobto__5</t>
  </si>
  <si>
    <t>final_inc_pc_fgt2_linpobto__5</t>
  </si>
  <si>
    <t>final_inc_pc_dependency_linpobex__5yes</t>
  </si>
  <si>
    <t>final_inc_pc_fgt0_linpobex__5</t>
  </si>
  <si>
    <t>final_inc_pc_fgt1_linpobex__5</t>
  </si>
  <si>
    <t>final_inc_pc_fgt2_linpobex__5</t>
  </si>
  <si>
    <t>nso_inc_coverage__5</t>
  </si>
  <si>
    <t>nso_inc_mean__5</t>
  </si>
  <si>
    <t>nso_inc_dependency_gross_mkt_inc_pc_5yes</t>
  </si>
  <si>
    <t>nso_inc_dependency_net_mkt_income_pc_5yes</t>
  </si>
  <si>
    <t>nso_inc_dependency_net_mkt_incirp_pc_5yes</t>
  </si>
  <si>
    <t>nso_inc_dependency_net_mkt_inc_irpssc_pc_5yes</t>
  </si>
  <si>
    <t>nso_inc_dependency_dis_inc_pc_5yes</t>
  </si>
  <si>
    <t>nso_inc_dependency_cons_inc_pc_5yes</t>
  </si>
  <si>
    <t>nso_inc_dependency_cons_inc_ande_pc_5yes</t>
  </si>
  <si>
    <t>nso_inc_dependency_final_inc_pc_5yes</t>
  </si>
  <si>
    <t>nso_inc_dependency_nso_inc_5yes</t>
  </si>
  <si>
    <t>nso_inc_dependency_linpobto__5yes</t>
  </si>
  <si>
    <t>nso_inc_fgt0_linpobto__5</t>
  </si>
  <si>
    <t>nso_inc_fgt1_linpobto__5</t>
  </si>
  <si>
    <t>nso_inc_fgt2_linpobto__5</t>
  </si>
  <si>
    <t>nso_inc_dependency_linpobex__5yes</t>
  </si>
  <si>
    <t>nso_inc_fgt0_linpobex__5</t>
  </si>
  <si>
    <t>nso_inc_fgt1_linpobex__5</t>
  </si>
  <si>
    <t>nso_inc_fgt2_linpobex__5</t>
  </si>
  <si>
    <t>monto_iva_pc_pc_dependency_gross_mkt_inc_pc_5yes</t>
  </si>
  <si>
    <t>monto_iva_pc_pc_dependency_net_mkt_income_pc_5yes</t>
  </si>
  <si>
    <t>monto_iva_pc_pc_dependency_net_mkt_incirp_pc_5yes</t>
  </si>
  <si>
    <t>monto_iva_pc_pc_dependency_net_mkt_inc_irpssc_pc_5yes</t>
  </si>
  <si>
    <t>monto_iva_pc_pc_dependency_dis_inc_pc_5yes</t>
  </si>
  <si>
    <t>monto_iva_pc_pc_dependency_cons_inc_pc_5yes</t>
  </si>
  <si>
    <t>monto_iva_pc_pc_dependency_cons_inc_ande_pc_5yes</t>
  </si>
  <si>
    <t>monto_iva_pc_pc_dependency_final_inc_pc_5yes</t>
  </si>
  <si>
    <t>monto_iva_pc_pc_dependency_nso_inc_5yes</t>
  </si>
  <si>
    <t>monto_iva_pc_pc_dependency_linpobto__5yes</t>
  </si>
  <si>
    <t>monto_iva_pc_pc_dependency_linpobex__5yes</t>
  </si>
  <si>
    <t>monto_iscRE_pc_pc_beneficiaries__5</t>
  </si>
  <si>
    <t>monto_iscRE_pc_pc_benefits__5</t>
  </si>
  <si>
    <t>monto_iscRE_pc_pc_coverage__5</t>
  </si>
  <si>
    <t>monto_iscRE_pc_pc_mean__5</t>
  </si>
  <si>
    <t>poverty_ande_fgt0_linpobto__5</t>
  </si>
  <si>
    <t>poverty_ande_fgt1_linpobto__5</t>
  </si>
  <si>
    <t>poverty_ande_fgt2_linpobto__5</t>
  </si>
  <si>
    <t>poverty_ande_fgt0_linpobex__5</t>
  </si>
  <si>
    <t>poverty_ande_fgt1_linpobex__5</t>
  </si>
  <si>
    <t>poverty_ande_fgt2_linpobex__5</t>
  </si>
  <si>
    <t>monto_iscRE_pc_pc_dependency_gross_mkt_inc_pc_5yes</t>
  </si>
  <si>
    <t>monto_iscRE_pc_pc_dependency_net_mkt_income_pc_5yes</t>
  </si>
  <si>
    <t>monto_iscRE_pc_pc_dependency_net_mkt_incirp_pc_5yes</t>
  </si>
  <si>
    <t>monto_iscRE_pc_pc_dependency_net_mkt_inc_irpssc_pc_5yes</t>
  </si>
  <si>
    <t>monto_iscRE_pc_pc_dependency_dis_inc_pc_5yes</t>
  </si>
  <si>
    <t>monto_iscRE_pc_pc_dependency_cons_inc_pc_5yes</t>
  </si>
  <si>
    <t>monto_iscRE_pc_pc_dependency_cons_inc_ande_pc_5yes</t>
  </si>
  <si>
    <t>monto_iscRE_pc_pc_dependency_final_inc_pc_5yes</t>
  </si>
  <si>
    <t>monto_iscRE_pc_pc_dependency_nso_inc_5yes</t>
  </si>
  <si>
    <t>monto_iscRE_pc_pc_dependency_linpobto__5yes</t>
  </si>
  <si>
    <t>monto_iscRE_pc_pc_dependency_linpobex__5yes</t>
  </si>
  <si>
    <t>ssc_pc_beneficiaries__5</t>
  </si>
  <si>
    <t>ssc_pc_benefits__5</t>
  </si>
  <si>
    <t>ssc_pc_coverage__5</t>
  </si>
  <si>
    <t>ssc_pc_mean__5</t>
  </si>
  <si>
    <t>ssc_pc_dependency_gross_mkt_inc_pc_5yes</t>
  </si>
  <si>
    <t>ssc_pc_dependency_net_mkt_income_pc_5yes</t>
  </si>
  <si>
    <t>ssc_pc_dependency_net_mkt_incirp_pc_5yes</t>
  </si>
  <si>
    <t>ssc_pc_dependency_net_mkt_inc_irpssc_pc_5yes</t>
  </si>
  <si>
    <t>ssc_pc_dependency_dis_inc_pc_5yes</t>
  </si>
  <si>
    <t>ssc_pc_dependency_cons_inc_pc_5yes</t>
  </si>
  <si>
    <t>ssc_pc_dependency_cons_inc_ande_pc_5yes</t>
  </si>
  <si>
    <t>ssc_pc_dependency_final_inc_pc_5yes</t>
  </si>
  <si>
    <t>ssc_pc_dependency_nso_inc_5yes</t>
  </si>
  <si>
    <t>ssc_pc_dependency_linpobto__5yes</t>
  </si>
  <si>
    <t>ssc_pc_dependency_linpobex__5yes</t>
  </si>
  <si>
    <t>uprod_tax_pc_beneficiaries__5</t>
  </si>
  <si>
    <t>uprod_tax_pc_benefits__5</t>
  </si>
  <si>
    <t>uprod_tax_pc_coverage__5</t>
  </si>
  <si>
    <t>uprod_tax_pc_mean__5</t>
  </si>
  <si>
    <t>uprod_tax_pc_dependency_gross_mkt_inc_pc_5yes</t>
  </si>
  <si>
    <t>uprod_tax_pc_dependency_net_mkt_income_pc_5yes</t>
  </si>
  <si>
    <t>uprod_tax_pc_dependency_net_mkt_incirp_pc_5yes</t>
  </si>
  <si>
    <t>uprod_tax_pc_dependency_net_mkt_inc_irpssc_pc_5yes</t>
  </si>
  <si>
    <t>uprod_tax_pc_dependency_dis_inc_pc_5yes</t>
  </si>
  <si>
    <t>uprod_tax_pc_dependency_cons_inc_pc_5yes</t>
  </si>
  <si>
    <t>uprod_tax_pc_dependency_cons_inc_ande_pc_5yes</t>
  </si>
  <si>
    <t>uprod_tax_pc_dependency_final_inc_pc_5yes</t>
  </si>
  <si>
    <t>uprod_tax_pc_dependency_nso_inc_5yes</t>
  </si>
  <si>
    <t>uprod_tax_pc_dependency_linpobto__5yes</t>
  </si>
  <si>
    <t>uprod_tax_pc_dependency_linpobex__5yes</t>
  </si>
  <si>
    <t>tot_ire_pc_beneficiaries__5</t>
  </si>
  <si>
    <t>tot_ire_pc_benefits__5</t>
  </si>
  <si>
    <t>tot_ire_pc_coverage__5</t>
  </si>
  <si>
    <t>tot_ire_pc_mean__5</t>
  </si>
  <si>
    <t>tot_ire_pc_dependency_gross_mkt_inc_pc_5yes</t>
  </si>
  <si>
    <t>tot_ire_pc_dependency_net_mkt_income_pc_5yes</t>
  </si>
  <si>
    <t>tot_ire_pc_dependency_net_mkt_incirp_pc_5yes</t>
  </si>
  <si>
    <t>tot_ire_pc_dependency_net_mkt_inc_irpssc_pc_5yes</t>
  </si>
  <si>
    <t>tot_ire_pc_dependency_dis_inc_pc_5yes</t>
  </si>
  <si>
    <t>tot_ire_pc_dependency_cons_inc_pc_5yes</t>
  </si>
  <si>
    <t>tot_ire_pc_dependency_cons_inc_ande_pc_5yes</t>
  </si>
  <si>
    <t>tot_ire_pc_dependency_final_inc_pc_5yes</t>
  </si>
  <si>
    <t>tot_ire_pc_dependency_nso_inc_5yes</t>
  </si>
  <si>
    <t>tot_ire_pc_dependency_linpobto__5yes</t>
  </si>
  <si>
    <t>tot_ire_pc_dependency_linpobex__5yes</t>
  </si>
  <si>
    <t>dividendo_tax_pc_beneficiaries__5</t>
  </si>
  <si>
    <t>dividendo_tax_pc_benefits__5</t>
  </si>
  <si>
    <t>dividendo_tax_pc_coverage__5</t>
  </si>
  <si>
    <t>dividendo_tax_pc_mean__5</t>
  </si>
  <si>
    <t>dividendo_tax_pc_dependency_gross_mkt_inc_pc_5yes</t>
  </si>
  <si>
    <t>dividendo_tax_pc_dependency_net_mkt_income_pc_5yes</t>
  </si>
  <si>
    <t>dividendo_tax_pc_dependency_net_mkt_incirp_pc_5yes</t>
  </si>
  <si>
    <t>dividendo_tax_pc_dependency_net_mkt_inc_irpssc_pc_5yes</t>
  </si>
  <si>
    <t>dividendo_tax_pc_dependency_dis_inc_pc_5yes</t>
  </si>
  <si>
    <t>dividendo_tax_pc_dependency_cons_inc_pc_5yes</t>
  </si>
  <si>
    <t>dividendo_tax_pc_dependency_cons_inc_ande_pc_5yes</t>
  </si>
  <si>
    <t>dividendo_tax_pc_dependency_final_inc_pc_5yes</t>
  </si>
  <si>
    <t>dividendo_tax_pc_dependency_nso_inc_5yes</t>
  </si>
  <si>
    <t>dividendo_tax_pc_dependency_linpobto__5yes</t>
  </si>
  <si>
    <t>dividendo_tax_pc_dependency_linpobex__5yes</t>
  </si>
  <si>
    <t>alquiler_tax_pc_beneficiaries__5</t>
  </si>
  <si>
    <t>alquiler_tax_pc_benefits__5</t>
  </si>
  <si>
    <t>alquiler_tax_pc_coverage__5</t>
  </si>
  <si>
    <t>alquiler_tax_pc_mean__5</t>
  </si>
  <si>
    <t>alquiler_tax_pc_dependency_gross_mkt_inc_pc_5yes</t>
  </si>
  <si>
    <t>alquiler_tax_pc_dependency_net_mkt_income_pc_5yes</t>
  </si>
  <si>
    <t>alquiler_tax_pc_dependency_net_mkt_incirp_pc_5yes</t>
  </si>
  <si>
    <t>alquiler_tax_pc_dependency_net_mkt_inc_irpssc_pc_5yes</t>
  </si>
  <si>
    <t>alquiler_tax_pc_dependency_dis_inc_pc_5yes</t>
  </si>
  <si>
    <t>alquiler_tax_pc_dependency_cons_inc_pc_5yes</t>
  </si>
  <si>
    <t>alquiler_tax_pc_dependency_cons_inc_ande_pc_5yes</t>
  </si>
  <si>
    <t>alquiler_tax_pc_dependency_final_inc_pc_5yes</t>
  </si>
  <si>
    <t>alquiler_tax_pc_dependency_nso_inc_5yes</t>
  </si>
  <si>
    <t>alquiler_tax_pc_dependency_linpobto__5yes</t>
  </si>
  <si>
    <t>alquiler_tax_pc_dependency_linpobex__5yes</t>
  </si>
  <si>
    <t>labor_tax_pc_beneficiaries__6</t>
  </si>
  <si>
    <t>labor_tax_pc_benefits__6</t>
  </si>
  <si>
    <t>labor_tax_pc_coverage__6</t>
  </si>
  <si>
    <t>labor_tax_pc_mean__6</t>
  </si>
  <si>
    <t>tot_pit_pc_beneficiaries__6</t>
  </si>
  <si>
    <t>tot_pit_pc_benefits__6</t>
  </si>
  <si>
    <t>tot_pit_pc_coverage__6</t>
  </si>
  <si>
    <t>tot_pit_pc_mean__6</t>
  </si>
  <si>
    <t>tot_pit_pc_dependency_gross_mkt_inc_pc_6yes</t>
  </si>
  <si>
    <t>tot_pit_pc_dependency_net_mkt_income_pc_6yes</t>
  </si>
  <si>
    <t>tot_pit_pc_dependency_net_mkt_incirp_pc_6yes</t>
  </si>
  <si>
    <t>tot_pit_pc_dependency_net_mkt_inc_irpssc_pc_6yes</t>
  </si>
  <si>
    <t>tot_pit_pc_dependency_dis_inc_pc_6yes</t>
  </si>
  <si>
    <t>tot_pit_pc_dependency_cons_inc_pc_6yes</t>
  </si>
  <si>
    <t>tot_pit_pc_dependency_cons_inc_ande_pc_6yes</t>
  </si>
  <si>
    <t>tot_pit_pc_dependency_final_inc_pc_6yes</t>
  </si>
  <si>
    <t>tot_pit_pc_dependency_nso_inc_6yes</t>
  </si>
  <si>
    <t>tot_pit_pc_dependency_linpobto__6yes</t>
  </si>
  <si>
    <t>tot_pit_pc_dependency_linpobex__6yes</t>
  </si>
  <si>
    <t>tot_dit_pc_beneficiaries__6</t>
  </si>
  <si>
    <t>tot_dit_pc_benefits__6</t>
  </si>
  <si>
    <t>tot_dit_pc_coverage__6</t>
  </si>
  <si>
    <t>tot_dit_pc_mean__6</t>
  </si>
  <si>
    <t>tot_dit_pc_dependency_gross_mkt_inc_pc_6yes</t>
  </si>
  <si>
    <t>tot_dit_pc_dependency_net_mkt_income_pc_6yes</t>
  </si>
  <si>
    <t>tot_dit_pc_dependency_net_mkt_incirp_pc_6yes</t>
  </si>
  <si>
    <t>tot_dit_pc_dependency_net_mkt_inc_irpssc_pc_6yes</t>
  </si>
  <si>
    <t>tot_dit_pc_dependency_dis_inc_pc_6yes</t>
  </si>
  <si>
    <t>tot_dit_pc_dependency_cons_inc_pc_6yes</t>
  </si>
  <si>
    <t>tot_dit_pc_dependency_cons_inc_ande_pc_6yes</t>
  </si>
  <si>
    <t>tot_dit_pc_dependency_final_inc_pc_6yes</t>
  </si>
  <si>
    <t>tot_dit_pc_dependency_nso_inc_6yes</t>
  </si>
  <si>
    <t>tot_dit_pc_dependency_linpobto__6yes</t>
  </si>
  <si>
    <t>tot_dit_pc_dependency_linpobex__6yes</t>
  </si>
  <si>
    <t>tot_dit_corp_pc_beneficiaries__6</t>
  </si>
  <si>
    <t>tot_dit_corp_pc_benefits__6</t>
  </si>
  <si>
    <t>tot_dit_corp_pc_coverage__6</t>
  </si>
  <si>
    <t>tot_dit_corp_pc_mean__6</t>
  </si>
  <si>
    <t>tot_dit_corp_pc_dependency_gross_mkt_inc_pc_6yes</t>
  </si>
  <si>
    <t>tot_dit_corp_pc_dependency_net_mkt_income_pc_6yes</t>
  </si>
  <si>
    <t>tot_dit_corp_pc_dependency_net_mkt_incirp_pc_6yes</t>
  </si>
  <si>
    <t>tot_dit_corp_pc_dependency_net_mkt_inc_irpssc_pc_6yes</t>
  </si>
  <si>
    <t>tot_dit_corp_pc_dependency_dis_inc_pc_6yes</t>
  </si>
  <si>
    <t>tot_dit_corp_pc_dependency_cons_inc_pc_6yes</t>
  </si>
  <si>
    <t>tot_dit_corp_pc_dependency_cons_inc_ande_pc_6yes</t>
  </si>
  <si>
    <t>tot_dit_corp_pc_dependency_final_inc_pc_6yes</t>
  </si>
  <si>
    <t>tot_dit_corp_pc_dependency_nso_inc_6yes</t>
  </si>
  <si>
    <t>tot_dit_corp_pc_dependency_linpobto__6yes</t>
  </si>
  <si>
    <t>tot_dit_corp_pc_dependency_linpobex__6yes</t>
  </si>
  <si>
    <t>iragro_pc_beneficiaries__6</t>
  </si>
  <si>
    <t>iragro_pc_benefits__6</t>
  </si>
  <si>
    <t>iragro_pc_coverage__6</t>
  </si>
  <si>
    <t>iragro_pc_mean__6</t>
  </si>
  <si>
    <t>iracis_pc_beneficiaries__6</t>
  </si>
  <si>
    <t>iracis_pc_benefits__6</t>
  </si>
  <si>
    <t>iracis_pc_coverage__6</t>
  </si>
  <si>
    <t>iracis_pc_mean__6</t>
  </si>
  <si>
    <t>iracis_pc_dependency_gross_mkt_inc_pc_6yes</t>
  </si>
  <si>
    <t>iracis_pc_dependency_net_mkt_income_pc_6yes</t>
  </si>
  <si>
    <t>iracis_pc_dependency_net_mkt_incirp_pc_6yes</t>
  </si>
  <si>
    <t>iracis_pc_dependency_net_mkt_inc_irpssc_pc_6yes</t>
  </si>
  <si>
    <t>iracis_pc_dependency_dis_inc_pc_6yes</t>
  </si>
  <si>
    <t>iracis_pc_dependency_cons_inc_pc_6yes</t>
  </si>
  <si>
    <t>iracis_pc_dependency_cons_inc_ande_pc_6yes</t>
  </si>
  <si>
    <t>iracis_pc_dependency_final_inc_pc_6yes</t>
  </si>
  <si>
    <t>iracis_pc_dependency_nso_inc_6yes</t>
  </si>
  <si>
    <t>iracis_pc_dependency_linpobto__6yes</t>
  </si>
  <si>
    <t>iracis_pc_dependency_linpobex__6yes</t>
  </si>
  <si>
    <t>tekopora_inc_pc_beneficiaries__6</t>
  </si>
  <si>
    <t>tekopora_inc_pc_benefits__6</t>
  </si>
  <si>
    <t>tekopora_inc_pc_coverage__6</t>
  </si>
  <si>
    <t>tekopora_inc_pc_mean__6</t>
  </si>
  <si>
    <t>tekopora_inc_pc_dependency_gross_mkt_inc_pc_6yes</t>
  </si>
  <si>
    <t>tekopora_inc_pc_dependency_net_mkt_income_pc_6yes</t>
  </si>
  <si>
    <t>tekopora_inc_pc_dependency_net_mkt_incirp_pc_6yes</t>
  </si>
  <si>
    <t>tekopora_inc_pc_dependency_net_mkt_inc_irpssc_pc_6yes</t>
  </si>
  <si>
    <t>tekopora_inc_pc_dependency_dis_inc_pc_6yes</t>
  </si>
  <si>
    <t>tekopora_inc_pc_dependency_cons_inc_pc_6yes</t>
  </si>
  <si>
    <t>tekopora_inc_pc_dependency_cons_inc_ande_pc_6yes</t>
  </si>
  <si>
    <t>tekopora_inc_pc_dependency_final_inc_pc_6yes</t>
  </si>
  <si>
    <t>tekopora_inc_pc_dependency_nso_inc_6yes</t>
  </si>
  <si>
    <t>tekopora_inc_pc_dependency_linpobto__6yes</t>
  </si>
  <si>
    <t>tekopora_inc_pc_dependency_linpobex__6yes</t>
  </si>
  <si>
    <t>famassist_inc_pc_beneficiaries__6</t>
  </si>
  <si>
    <t>famassist_inc_pc_benefits__6</t>
  </si>
  <si>
    <t>famassist_inc_pc_coverage__6</t>
  </si>
  <si>
    <t>famassist_inc_pc_mean__6</t>
  </si>
  <si>
    <t>famassist_inc_pc_dependency_gross_mkt_inc_pc_6yes</t>
  </si>
  <si>
    <t>famassist_inc_pc_dependency_net_mkt_income_pc_6yes</t>
  </si>
  <si>
    <t>famassist_inc_pc_dependency_net_mkt_incirp_pc_6yes</t>
  </si>
  <si>
    <t>famassist_inc_pc_dependency_net_mkt_inc_irpssc_pc_6yes</t>
  </si>
  <si>
    <t>famassist_inc_pc_dependency_dis_inc_pc_6yes</t>
  </si>
  <si>
    <t>famassist_inc_pc_dependency_cons_inc_pc_6yes</t>
  </si>
  <si>
    <t>famassist_inc_pc_dependency_cons_inc_ande_pc_6yes</t>
  </si>
  <si>
    <t>famassist_inc_pc_dependency_final_inc_pc_6yes</t>
  </si>
  <si>
    <t>famassist_inc_pc_dependency_nso_inc_6yes</t>
  </si>
  <si>
    <t>famassist_inc_pc_dependency_linpobto__6yes</t>
  </si>
  <si>
    <t>famassist_inc_pc_dependency_linpobex__6yes</t>
  </si>
  <si>
    <t>adulto_inc_pc_beneficiaries__6</t>
  </si>
  <si>
    <t>adulto_inc_pc_benefits__6</t>
  </si>
  <si>
    <t>adulto_inc_pc_coverage__6</t>
  </si>
  <si>
    <t>adulto_inc_pc_mean__6</t>
  </si>
  <si>
    <t>adulto_inc_pc_dependency_gross_mkt_inc_pc_6yes</t>
  </si>
  <si>
    <t>adulto_inc_pc_dependency_net_mkt_income_pc_6yes</t>
  </si>
  <si>
    <t>adulto_inc_pc_dependency_net_mkt_incirp_pc_6yes</t>
  </si>
  <si>
    <t>adulto_inc_pc_dependency_net_mkt_inc_irpssc_pc_6yes</t>
  </si>
  <si>
    <t>adulto_inc_pc_dependency_dis_inc_pc_6yes</t>
  </si>
  <si>
    <t>adulto_inc_pc_dependency_cons_inc_pc_6yes</t>
  </si>
  <si>
    <t>adulto_inc_pc_dependency_cons_inc_ande_pc_6yes</t>
  </si>
  <si>
    <t>adulto_inc_pc_dependency_final_inc_pc_6yes</t>
  </si>
  <si>
    <t>adulto_inc_pc_dependency_nso_inc_6yes</t>
  </si>
  <si>
    <t>adulto_inc_pc_dependency_linpobto__6yes</t>
  </si>
  <si>
    <t>adulto_inc_pc_dependency_linpobex__6yes</t>
  </si>
  <si>
    <t>agtrans_inc_pc_beneficiaries__6</t>
  </si>
  <si>
    <t>agtrans_inc_pc_benefits__6</t>
  </si>
  <si>
    <t>agtrans_inc_pc_coverage__6</t>
  </si>
  <si>
    <t>agtrans_inc_pc_mean__6</t>
  </si>
  <si>
    <t>agtrans_inc_pc_dependency_gross_mkt_inc_pc_6yes</t>
  </si>
  <si>
    <t>agtrans_inc_pc_dependency_net_mkt_income_pc_6yes</t>
  </si>
  <si>
    <t>agtrans_inc_pc_dependency_net_mkt_incirp_pc_6yes</t>
  </si>
  <si>
    <t>agtrans_inc_pc_dependency_net_mkt_inc_irpssc_pc_6yes</t>
  </si>
  <si>
    <t>agtrans_inc_pc_dependency_dis_inc_pc_6yes</t>
  </si>
  <si>
    <t>agtrans_inc_pc_dependency_cons_inc_pc_6yes</t>
  </si>
  <si>
    <t>agtrans_inc_pc_dependency_cons_inc_ande_pc_6yes</t>
  </si>
  <si>
    <t>agtrans_inc_pc_dependency_final_inc_pc_6yes</t>
  </si>
  <si>
    <t>agtrans_inc_pc_dependency_nso_inc_6yes</t>
  </si>
  <si>
    <t>agtrans_inc_pc_dependency_linpobto__6yes</t>
  </si>
  <si>
    <t>agtrans_inc_pc_dependency_linpobex__6yes</t>
  </si>
  <si>
    <t>elec_sub_pc_beneficiaries__6</t>
  </si>
  <si>
    <t>elec_sub_pc_benefits__6</t>
  </si>
  <si>
    <t>elec_sub_pc_coverage__6</t>
  </si>
  <si>
    <t>elec_sub_pc_mean__6</t>
  </si>
  <si>
    <t>elec_sub_pc_dependency_gross_mkt_inc_pc_6yes</t>
  </si>
  <si>
    <t>elec_sub_pc_dependency_net_mkt_income_pc_6yes</t>
  </si>
  <si>
    <t>elec_sub_pc_dependency_net_mkt_incirp_pc_6yes</t>
  </si>
  <si>
    <t>elec_sub_pc_dependency_net_mkt_inc_irpssc_pc_6yes</t>
  </si>
  <si>
    <t>elec_sub_pc_dependency_dis_inc_pc_6yes</t>
  </si>
  <si>
    <t>elec_sub_pc_dependency_cons_inc_pc_6yes</t>
  </si>
  <si>
    <t>elec_sub_pc_dependency_cons_inc_ande_pc_6yes</t>
  </si>
  <si>
    <t>elec_sub_pc_dependency_final_inc_pc_6yes</t>
  </si>
  <si>
    <t>elec_sub_pc_dependency_nso_inc_6yes</t>
  </si>
  <si>
    <t>elec_sub_pc_dependency_linpobto__6yes</t>
  </si>
  <si>
    <t>elec_sub_pc_dependency_linpobex__6yes</t>
  </si>
  <si>
    <t>labor_tax_pc_dependency_gross_mkt_inc_pc_6yes</t>
  </si>
  <si>
    <t>labor_tax_pc_dependency_net_mkt_income_pc_6yes</t>
  </si>
  <si>
    <t>labor_tax_pc_dependency_net_mkt_incirp_pc_6yes</t>
  </si>
  <si>
    <t>labor_tax_pc_dependency_net_mkt_inc_irpssc_pc_6yes</t>
  </si>
  <si>
    <t>labor_tax_pc_dependency_dis_inc_pc_6yes</t>
  </si>
  <si>
    <t>labor_tax_pc_dependency_cons_inc_pc_6yes</t>
  </si>
  <si>
    <t>labor_tax_pc_dependency_cons_inc_ande_pc_6yes</t>
  </si>
  <si>
    <t>labor_tax_pc_dependency_final_inc_pc_6yes</t>
  </si>
  <si>
    <t>labor_tax_pc_dependency_nso_inc_6yes</t>
  </si>
  <si>
    <t>labor_tax_pc_dependency_linpobto__6yes</t>
  </si>
  <si>
    <t>labor_tax_pc_dependency_linpobex__6yes</t>
  </si>
  <si>
    <t>tot_deduction_taken_pc_beneficiaries__6</t>
  </si>
  <si>
    <t>tot_deduction_taken_pc_benefits__6</t>
  </si>
  <si>
    <t>tot_deduction_taken_pc_coverage__6</t>
  </si>
  <si>
    <t>tot_deduction_taken_pc_mean__6</t>
  </si>
  <si>
    <t>transporte_sub_pc_beneficiaries__6</t>
  </si>
  <si>
    <t>transporte_sub_pc_benefits__6</t>
  </si>
  <si>
    <t>transporte_sub_pc_coverage__6</t>
  </si>
  <si>
    <t>transporte_sub_pc_mean__6</t>
  </si>
  <si>
    <t>transporte_sub_pc_dependency_gross_mkt_inc_pc_6yes</t>
  </si>
  <si>
    <t>transporte_sub_pc_dependency_net_mkt_income_pc_6yes</t>
  </si>
  <si>
    <t>transporte_sub_pc_dependency_net_mkt_incirp_pc_6yes</t>
  </si>
  <si>
    <t>transporte_sub_pc_dependency_net_mkt_inc_irpssc_pc_6yes</t>
  </si>
  <si>
    <t>transporte_sub_pc_dependency_dis_inc_pc_6yes</t>
  </si>
  <si>
    <t>transporte_sub_pc_dependency_cons_inc_pc_6yes</t>
  </si>
  <si>
    <t>transporte_sub_pc_dependency_cons_inc_ande_pc_6yes</t>
  </si>
  <si>
    <t>transporte_sub_pc_dependency_final_inc_pc_6yes</t>
  </si>
  <si>
    <t>transporte_sub_pc_dependency_nso_inc_6yes</t>
  </si>
  <si>
    <t>transporte_sub_pc_dependency_linpobto__6yes</t>
  </si>
  <si>
    <t>transporte_sub_pc_dependency_linpobex__6yes</t>
  </si>
  <si>
    <t>senavitat_sub_pc_beneficiaries__6</t>
  </si>
  <si>
    <t>senavitat_sub_pc_benefits__6</t>
  </si>
  <si>
    <t>senavitat_sub_pc_coverage__6</t>
  </si>
  <si>
    <t>senavitat_sub_pc_mean__6</t>
  </si>
  <si>
    <t>senavitat_sub_pc_dependency_gross_mkt_inc_pc_6yes</t>
  </si>
  <si>
    <t>senavitat_sub_pc_dependency_net_mkt_income_pc_6yes</t>
  </si>
  <si>
    <t>senavitat_sub_pc_dependency_net_mkt_incirp_pc_6yes</t>
  </si>
  <si>
    <t>senavitat_sub_pc_dependency_net_mkt_inc_irpssc_pc_6yes</t>
  </si>
  <si>
    <t>senavitat_sub_pc_dependency_dis_inc_pc_6yes</t>
  </si>
  <si>
    <t>senavitat_sub_pc_dependency_cons_inc_pc_6yes</t>
  </si>
  <si>
    <t>senavitat_sub_pc_dependency_cons_inc_ande_pc_6yes</t>
  </si>
  <si>
    <t>senavitat_sub_pc_dependency_final_inc_pc_6yes</t>
  </si>
  <si>
    <t>senavitat_sub_pc_dependency_nso_inc_6yes</t>
  </si>
  <si>
    <t>senavitat_sub_pc_dependency_linpobto__6yes</t>
  </si>
  <si>
    <t>senavitat_sub_pc_dependency_linpobex__6yes</t>
  </si>
  <si>
    <t>becas_pc_beneficiaries__6</t>
  </si>
  <si>
    <t>becas_pc_benefits__6</t>
  </si>
  <si>
    <t>becas_pc_coverage__6</t>
  </si>
  <si>
    <t>becas_pc_mean__6</t>
  </si>
  <si>
    <t>becas_pc_dependency_gross_mkt_inc_pc_6yes</t>
  </si>
  <si>
    <t>becas_pc_dependency_net_mkt_income_pc_6yes</t>
  </si>
  <si>
    <t>becas_pc_dependency_net_mkt_incirp_pc_6yes</t>
  </si>
  <si>
    <t>becas_pc_dependency_net_mkt_inc_irpssc_pc_6yes</t>
  </si>
  <si>
    <t>becas_pc_dependency_dis_inc_pc_6yes</t>
  </si>
  <si>
    <t>becas_pc_dependency_cons_inc_pc_6yes</t>
  </si>
  <si>
    <t>becas_pc_dependency_cons_inc_ande_pc_6yes</t>
  </si>
  <si>
    <t>becas_pc_dependency_final_inc_pc_6yes</t>
  </si>
  <si>
    <t>becas_pc_dependency_nso_inc_6yes</t>
  </si>
  <si>
    <t>becas_pc_dependency_linpobto__6yes</t>
  </si>
  <si>
    <t>becas_pc_dependency_linpobex__6yes</t>
  </si>
  <si>
    <t>edupubpreesc_pc_beneficiaries__6</t>
  </si>
  <si>
    <t>edupubpreesc_pc_benefits__6</t>
  </si>
  <si>
    <t>edupubpreesc_pc_coverage__6</t>
  </si>
  <si>
    <t>edupubpreesc_pc_mean__6</t>
  </si>
  <si>
    <t>edupubpreesc_pc_dependency_gross_mkt_inc_pc_6yes</t>
  </si>
  <si>
    <t>edupubpreesc_pc_dependency_net_mkt_income_pc_6yes</t>
  </si>
  <si>
    <t>edupubpreesc_pc_dependency_net_mkt_incirp_pc_6yes</t>
  </si>
  <si>
    <t>edupubpreesc_pc_dependency_net_mkt_inc_irpssc_pc_6yes</t>
  </si>
  <si>
    <t>edupubpreesc_pc_dependency_dis_inc_pc_6yes</t>
  </si>
  <si>
    <t>edupubpreesc_pc_dependency_cons_inc_pc_6yes</t>
  </si>
  <si>
    <t>edupubpreesc_pc_dependency_cons_inc_ande_pc_6yes</t>
  </si>
  <si>
    <t>edupubpreesc_pc_dependency_final_inc_pc_6yes</t>
  </si>
  <si>
    <t>edupubpreesc_pc_dependency_nso_inc_6yes</t>
  </si>
  <si>
    <t>edupubpreesc_pc_dependency_linpobto__6yes</t>
  </si>
  <si>
    <t>edupubpreesc_pc_dependency_linpobex__6yes</t>
  </si>
  <si>
    <t>edupubprim_pc_beneficiaries__6</t>
  </si>
  <si>
    <t>edupubprim_pc_benefits__6</t>
  </si>
  <si>
    <t>edupubprim_pc_coverage__6</t>
  </si>
  <si>
    <t>edupubprim_pc_mean__6</t>
  </si>
  <si>
    <t>edupubprim_pc_dependency_gross_mkt_inc_pc_6yes</t>
  </si>
  <si>
    <t>edupubprim_pc_dependency_net_mkt_income_pc_6yes</t>
  </si>
  <si>
    <t>edupubprim_pc_dependency_net_mkt_incirp_pc_6yes</t>
  </si>
  <si>
    <t>edupubprim_pc_dependency_net_mkt_inc_irpssc_pc_6yes</t>
  </si>
  <si>
    <t>edupubprim_pc_dependency_dis_inc_pc_6yes</t>
  </si>
  <si>
    <t>edupubprim_pc_dependency_cons_inc_pc_6yes</t>
  </si>
  <si>
    <t>edupubprim_pc_dependency_cons_inc_ande_pc_6yes</t>
  </si>
  <si>
    <t>edupubprim_pc_dependency_final_inc_pc_6yes</t>
  </si>
  <si>
    <t>edupubprim_pc_dependency_nso_inc_6yes</t>
  </si>
  <si>
    <t>edupubprim_pc_dependency_linpobto__6yes</t>
  </si>
  <si>
    <t>edupubprim_pc_dependency_linpobex__6yes</t>
  </si>
  <si>
    <t>edupubsec_pc_beneficiaries__6</t>
  </si>
  <si>
    <t>edupubsec_pc_benefits__6</t>
  </si>
  <si>
    <t>edupubsec_pc_coverage__6</t>
  </si>
  <si>
    <t>edupubsec_pc_mean__6</t>
  </si>
  <si>
    <t>edupubsec_pc_dependency_gross_mkt_inc_pc_6yes</t>
  </si>
  <si>
    <t>edupubsec_pc_dependency_net_mkt_income_pc_6yes</t>
  </si>
  <si>
    <t>edupubsec_pc_dependency_net_mkt_incirp_pc_6yes</t>
  </si>
  <si>
    <t>edupubsec_pc_dependency_net_mkt_inc_irpssc_pc_6yes</t>
  </si>
  <si>
    <t>edupubsec_pc_dependency_dis_inc_pc_6yes</t>
  </si>
  <si>
    <t>edupubsec_pc_dependency_cons_inc_pc_6yes</t>
  </si>
  <si>
    <t>edupubsec_pc_dependency_cons_inc_ande_pc_6yes</t>
  </si>
  <si>
    <t>edupubsec_pc_dependency_final_inc_pc_6yes</t>
  </si>
  <si>
    <t>edupubsec_pc_dependency_nso_inc_6yes</t>
  </si>
  <si>
    <t>edupubsec_pc_dependency_linpobto__6yes</t>
  </si>
  <si>
    <t>edupubsec_pc_dependency_linpobex__6yes</t>
  </si>
  <si>
    <t>edupubuni_pc_beneficiaries__6</t>
  </si>
  <si>
    <t>edupubuni_pc_benefits__6</t>
  </si>
  <si>
    <t>edupubuni_pc_coverage__6</t>
  </si>
  <si>
    <t>edupubuni_pc_mean__6</t>
  </si>
  <si>
    <t>edupubuni_pc_dependency_gross_mkt_inc_pc_6yes</t>
  </si>
  <si>
    <t>edupubuni_pc_dependency_net_mkt_income_pc_6yes</t>
  </si>
  <si>
    <t>edupubuni_pc_dependency_net_mkt_incirp_pc_6yes</t>
  </si>
  <si>
    <t>edupubuni_pc_dependency_net_mkt_inc_irpssc_pc_6yes</t>
  </si>
  <si>
    <t>edupubuni_pc_dependency_dis_inc_pc_6yes</t>
  </si>
  <si>
    <t>edupubuni_pc_dependency_cons_inc_pc_6yes</t>
  </si>
  <si>
    <t>edupubuni_pc_dependency_cons_inc_ande_pc_6yes</t>
  </si>
  <si>
    <t>edupubuni_pc_dependency_final_inc_pc_6yes</t>
  </si>
  <si>
    <t>edupubuni_pc_dependency_nso_inc_6yes</t>
  </si>
  <si>
    <t>edupubuni_pc_dependency_linpobto__6yes</t>
  </si>
  <si>
    <t>edupubuni_pc_dependency_linpobex__6yes</t>
  </si>
  <si>
    <t>transfood_pc_beneficiaries__6</t>
  </si>
  <si>
    <t>transfood_pc_benefits__6</t>
  </si>
  <si>
    <t>transfood_pc_coverage__6</t>
  </si>
  <si>
    <t>transfood_pc_mean__6</t>
  </si>
  <si>
    <t>transfood_pc_dependency_gross_mkt_inc_pc_6yes</t>
  </si>
  <si>
    <t>transfood_pc_dependency_net_mkt_income_pc_6yes</t>
  </si>
  <si>
    <t>transfood_pc_dependency_net_mkt_incirp_pc_6yes</t>
  </si>
  <si>
    <t>transfood_pc_dependency_net_mkt_inc_irpssc_pc_6yes</t>
  </si>
  <si>
    <t>transfood_pc_dependency_dis_inc_pc_6yes</t>
  </si>
  <si>
    <t>transfood_pc_dependency_cons_inc_pc_6yes</t>
  </si>
  <si>
    <t>transfood_pc_dependency_cons_inc_ande_pc_6yes</t>
  </si>
  <si>
    <t>transfood_pc_dependency_final_inc_pc_6yes</t>
  </si>
  <si>
    <t>transfood_pc_dependency_nso_inc_6yes</t>
  </si>
  <si>
    <t>transfood_pc_dependency_linpobto__6yes</t>
  </si>
  <si>
    <t>transfood_pc_dependency_linpobex__6yes</t>
  </si>
  <si>
    <t>transutil_pc_beneficiaries__6</t>
  </si>
  <si>
    <t>transutil_pc_benefits__6</t>
  </si>
  <si>
    <t>transutil_pc_coverage__6</t>
  </si>
  <si>
    <t>transutil_pc_mean__6</t>
  </si>
  <si>
    <t>transutil_pc_dependency_gross_mkt_inc_pc_6yes</t>
  </si>
  <si>
    <t>transutil_pc_dependency_net_mkt_income_pc_6yes</t>
  </si>
  <si>
    <t>transutil_pc_dependency_net_mkt_incirp_pc_6yes</t>
  </si>
  <si>
    <t>transutil_pc_dependency_net_mkt_inc_irpssc_pc_6yes</t>
  </si>
  <si>
    <t>transutil_pc_dependency_dis_inc_pc_6yes</t>
  </si>
  <si>
    <t>transutil_pc_dependency_cons_inc_pc_6yes</t>
  </si>
  <si>
    <t>transutil_pc_dependency_cons_inc_ande_pc_6yes</t>
  </si>
  <si>
    <t>transutil_pc_dependency_final_inc_pc_6yes</t>
  </si>
  <si>
    <t>transutil_pc_dependency_nso_inc_6yes</t>
  </si>
  <si>
    <t>transutil_pc_dependency_linpobto__6yes</t>
  </si>
  <si>
    <t>transutil_pc_dependency_linpobex__6yes</t>
  </si>
  <si>
    <t>adultomayor_uni_pc_beneficiaries__6</t>
  </si>
  <si>
    <t>adultomayor_uni_pc_benefits__6</t>
  </si>
  <si>
    <t>adultomayor_uni_pc_coverage__6</t>
  </si>
  <si>
    <t>adultomayor_uni_pc_mean__6</t>
  </si>
  <si>
    <t>adultomayor_uni_pc_dependency_gross_mkt_inc_pc_6yes</t>
  </si>
  <si>
    <t>adultomayor_uni_pc_dependency_net_mkt_income_pc_6yes</t>
  </si>
  <si>
    <t>adultomayor_uni_pc_dependency_net_mkt_incirp_pc_6yes</t>
  </si>
  <si>
    <t>adultomayor_uni_pc_dependency_net_mkt_inc_irpssc_pc_6yes</t>
  </si>
  <si>
    <t>adultomayor_uni_pc_dependency_dis_inc_pc_6yes</t>
  </si>
  <si>
    <t>adultomayor_uni_pc_dependency_cons_inc_pc_6yes</t>
  </si>
  <si>
    <t>adultomayor_uni_pc_dependency_cons_inc_ande_pc_6yes</t>
  </si>
  <si>
    <t>adultomayor_uni_pc_dependency_final_inc_pc_6yes</t>
  </si>
  <si>
    <t>adultomayor_uni_pc_dependency_nso_inc_6yes</t>
  </si>
  <si>
    <t>adultomayor_uni_pc_dependency_linpobto__6yes</t>
  </si>
  <si>
    <t>adultomayor_uni_pc_dependency_linpobex__6yes</t>
  </si>
  <si>
    <t>tot_deduction_taken_pc_dependency_gross_mkt_inc_pc_6yes</t>
  </si>
  <si>
    <t>tot_deduction_taken_pc_dependency_net_mkt_income_pc_6yes</t>
  </si>
  <si>
    <t>tot_deduction_taken_pc_dependency_net_mkt_incirp_pc_6yes</t>
  </si>
  <si>
    <t>tot_deduction_taken_pc_dependency_net_mkt_inc_irpssc_pc_6yes</t>
  </si>
  <si>
    <t>tot_deduction_taken_pc_dependency_dis_inc_pc_6yes</t>
  </si>
  <si>
    <t>tot_deduction_taken_pc_dependency_cons_inc_pc_6yes</t>
  </si>
  <si>
    <t>tot_deduction_taken_pc_dependency_cons_inc_ande_pc_6yes</t>
  </si>
  <si>
    <t>tot_deduction_taken_pc_dependency_final_inc_pc_6yes</t>
  </si>
  <si>
    <t>tot_deduction_taken_pc_dependency_nso_inc_6yes</t>
  </si>
  <si>
    <t>tot_deduction_taken_pc_dependency_linpobto__6yes</t>
  </si>
  <si>
    <t>tot_deduction_taken_pc_dependency_linpobex__6yes</t>
  </si>
  <si>
    <t>monto_iva_pc_pc_beneficiaries__6</t>
  </si>
  <si>
    <t>monto_iva_pc_pc_benefits__6</t>
  </si>
  <si>
    <t>monto_iva_pc_pc_coverage__6</t>
  </si>
  <si>
    <t>monto_iva_pc_pc_mean__6</t>
  </si>
  <si>
    <t>monto_sub_andeFS_pc_pc_beneficiaries__6</t>
  </si>
  <si>
    <t>monto_sub_andeFS_pc_pc_benefits__6</t>
  </si>
  <si>
    <t>monto_sub_andeFS_pc_pc_coverage__6</t>
  </si>
  <si>
    <t>monto_sub_andeFS_pc_pc_mean__6</t>
  </si>
  <si>
    <t>monto_sub_andeFS_pc_pc_dependency_gross_mkt_inc_pc_6yes</t>
  </si>
  <si>
    <t>monto_sub_andeFS_pc_pc_dependency_net_mkt_income_pc_6yes</t>
  </si>
  <si>
    <t>monto_sub_andeFS_pc_pc_dependency_net_mkt_incirp_pc_6yes</t>
  </si>
  <si>
    <t>monto_sub_andeFS_pc_pc_dependency_net_mkt_inc_irpssc_pc_6yes</t>
  </si>
  <si>
    <t>monto_sub_andeFS_pc_pc_dependency_dis_inc_pc_6yes</t>
  </si>
  <si>
    <t>monto_sub_andeFS_pc_pc_dependency_cons_inc_pc_6yes</t>
  </si>
  <si>
    <t>monto_sub_andeFS_pc_pc_dependency_cons_inc_ande_pc_6yes</t>
  </si>
  <si>
    <t>monto_sub_andeFS_pc_pc_dependency_final_inc_pc_6yes</t>
  </si>
  <si>
    <t>monto_sub_andeFS_pc_pc_dependency_nso_inc_6yes</t>
  </si>
  <si>
    <t>monto_sub_andeFS_pc_pc_dependency_linpobto__6yes</t>
  </si>
  <si>
    <t>monto_sub_andeFS_pc_pc_dependency_linpobex__6yes</t>
  </si>
  <si>
    <t>gross_mkt_inc_pc_coverage__6</t>
  </si>
  <si>
    <t>gross_mkt_inc_pc_mean__6</t>
  </si>
  <si>
    <t>gross_mkt_inc_pc_dependency_gross_mkt_inc_pc_6yes</t>
  </si>
  <si>
    <t>gross_mkt_inc_pc_dependency_net_mkt_income_pc_6yes</t>
  </si>
  <si>
    <t>gross_mkt_inc_pc_dependency_net_mkt_incirp_pc_6yes</t>
  </si>
  <si>
    <t>gross_mkt_inc_pc_dependency_net_mkt_inc_irpssc_pc_6yes</t>
  </si>
  <si>
    <t>gross_mkt_inc_pc_dependency_dis_inc_pc_6yes</t>
  </si>
  <si>
    <t>gross_mkt_inc_pc_dependency_cons_inc_pc_6yes</t>
  </si>
  <si>
    <t>gross_mkt_inc_pc_dependency_cons_inc_ande_pc_6yes</t>
  </si>
  <si>
    <t>gross_mkt_inc_pc_dependency_final_inc_pc_6yes</t>
  </si>
  <si>
    <t>gross_mkt_inc_pc_dependency_nso_inc_6yes</t>
  </si>
  <si>
    <t>gross_mkt_inc_pc_dependency_linpobto__6yes</t>
  </si>
  <si>
    <t>gross_mkt_inc_pc_fgt0_linpobto__6</t>
  </si>
  <si>
    <t>gross_mkt_inc_pc_fgt1_linpobto__6</t>
  </si>
  <si>
    <t>gross_mkt_inc_pc_fgt2_linpobto__6</t>
  </si>
  <si>
    <t>gross_mkt_inc_pc_dependency_linpobex__6yes</t>
  </si>
  <si>
    <t>gross_mkt_inc_pc_fgt0_linpobex__6</t>
  </si>
  <si>
    <t>gross_mkt_inc_pc_fgt1_linpobex__6</t>
  </si>
  <si>
    <t>gross_mkt_inc_pc_fgt2_linpobex__6</t>
  </si>
  <si>
    <t>net_mkt_income_pc_coverage__6</t>
  </si>
  <si>
    <t>net_mkt_income_pc_mean__6</t>
  </si>
  <si>
    <t>net_mkt_income_pc_dependency_gross_mkt_inc_pc_6yes</t>
  </si>
  <si>
    <t>net_mkt_income_pc_dependency_net_mkt_income_pc_6yes</t>
  </si>
  <si>
    <t>net_mkt_income_pc_dependency_net_mkt_incirp_pc_6yes</t>
  </si>
  <si>
    <t>net_mkt_income_pc_dependency_net_mkt_inc_irpssc_pc_6yes</t>
  </si>
  <si>
    <t>net_mkt_income_pc_dependency_dis_inc_pc_6yes</t>
  </si>
  <si>
    <t>net_mkt_income_pc_dependency_cons_inc_pc_6yes</t>
  </si>
  <si>
    <t>net_mkt_income_pc_dependency_cons_inc_ande_pc_6yes</t>
  </si>
  <si>
    <t>net_mkt_income_pc_dependency_final_inc_pc_6yes</t>
  </si>
  <si>
    <t>net_mkt_income_pc_dependency_nso_inc_6yes</t>
  </si>
  <si>
    <t>net_mkt_income_pc_dependency_linpobto__6yes</t>
  </si>
  <si>
    <t>net_mkt_income_pc_fgt0_linpobto__6</t>
  </si>
  <si>
    <t>net_mkt_income_pc_fgt1_linpobto__6</t>
  </si>
  <si>
    <t>net_mkt_income_pc_fgt2_linpobto__6</t>
  </si>
  <si>
    <t>net_mkt_income_pc_dependency_linpobex__6yes</t>
  </si>
  <si>
    <t>net_mkt_income_pc_fgt0_linpobex__6</t>
  </si>
  <si>
    <t>net_mkt_income_pc_fgt1_linpobex__6</t>
  </si>
  <si>
    <t>net_mkt_income_pc_fgt2_linpobex__6</t>
  </si>
  <si>
    <t>net_mkt_incirp_pc_coverage__6</t>
  </si>
  <si>
    <t>net_mkt_incirp_pc_mean__6</t>
  </si>
  <si>
    <t>net_mkt_incirp_pc_dependency_gross_mkt_inc_pc_6yes</t>
  </si>
  <si>
    <t>net_mkt_incirp_pc_dependency_net_mkt_income_pc_6yes</t>
  </si>
  <si>
    <t>net_mkt_incirp_pc_dependency_net_mkt_incirp_pc_6yes</t>
  </si>
  <si>
    <t>net_mkt_incirp_pc_dependency_net_mkt_inc_irpssc_pc_6yes</t>
  </si>
  <si>
    <t>net_mkt_incirp_pc_dependency_dis_inc_pc_6yes</t>
  </si>
  <si>
    <t>net_mkt_incirp_pc_dependency_cons_inc_pc_6yes</t>
  </si>
  <si>
    <t>net_mkt_incirp_pc_dependency_cons_inc_ande_pc_6yes</t>
  </si>
  <si>
    <t>net_mkt_incirp_pc_dependency_final_inc_pc_6yes</t>
  </si>
  <si>
    <t>net_mkt_incirp_pc_dependency_nso_inc_6yes</t>
  </si>
  <si>
    <t>net_mkt_incirp_pc_dependency_linpobto__6yes</t>
  </si>
  <si>
    <t>net_mkt_incirp_pc_fgt0_linpobto__6</t>
  </si>
  <si>
    <t>net_mkt_incirp_pc_fgt1_linpobto__6</t>
  </si>
  <si>
    <t>net_mkt_incirp_pc_fgt2_linpobto__6</t>
  </si>
  <si>
    <t>net_mkt_incirp_pc_dependency_linpobex__6yes</t>
  </si>
  <si>
    <t>net_mkt_incirp_pc_fgt0_linpobex__6</t>
  </si>
  <si>
    <t>net_mkt_incirp_pc_fgt1_linpobex__6</t>
  </si>
  <si>
    <t>net_mkt_incirp_pc_fgt2_linpobex__6</t>
  </si>
  <si>
    <t>net_mkt_inc_irpssc_pc_coverage__6</t>
  </si>
  <si>
    <t>net_mkt_inc_irpssc_pc_mean__6</t>
  </si>
  <si>
    <t>net_mkt_inc_irpssc_pc_dependency_gross_mkt_inc_pc_6yes</t>
  </si>
  <si>
    <t>net_mkt_inc_irpssc_pc_dependency_net_mkt_income_pc_6yes</t>
  </si>
  <si>
    <t>net_mkt_inc_irpssc_pc_dependency_net_mkt_incirp_pc_6yes</t>
  </si>
  <si>
    <t>net_mkt_inc_irpssc_pc_dependency_net_mkt_inc_irpssc_pc_6yes</t>
  </si>
  <si>
    <t>net_mkt_inc_irpssc_pc_dependency_dis_inc_pc_6yes</t>
  </si>
  <si>
    <t>net_mkt_inc_irpssc_pc_dependency_cons_inc_pc_6yes</t>
  </si>
  <si>
    <t>net_mkt_inc_irpssc_pc_dependency_cons_inc_ande_pc_6yes</t>
  </si>
  <si>
    <t>net_mkt_inc_irpssc_pc_dependency_final_inc_pc_6yes</t>
  </si>
  <si>
    <t>net_mkt_inc_irpssc_pc_dependency_nso_inc_6yes</t>
  </si>
  <si>
    <t>net_mkt_inc_irpssc_pc_dependency_linpobto__6yes</t>
  </si>
  <si>
    <t>net_mkt_inc_irpssc_pc_fgt0_linpobto__6</t>
  </si>
  <si>
    <t>net_mkt_inc_irpssc_pc_fgt1_linpobto__6</t>
  </si>
  <si>
    <t>net_mkt_inc_irpssc_pc_fgt2_linpobto__6</t>
  </si>
  <si>
    <t>net_mkt_inc_irpssc_pc_dependency_linpobex__6yes</t>
  </si>
  <si>
    <t>net_mkt_inc_irpssc_pc_fgt0_linpobex__6</t>
  </si>
  <si>
    <t>net_mkt_inc_irpssc_pc_fgt1_linpobex__6</t>
  </si>
  <si>
    <t>net_mkt_inc_irpssc_pc_fgt2_linpobex__6</t>
  </si>
  <si>
    <t>dis_inc_pc_coverage__6</t>
  </si>
  <si>
    <t>dis_inc_pc_mean__6</t>
  </si>
  <si>
    <t>dis_inc_pc_dependency_gross_mkt_inc_pc_6yes</t>
  </si>
  <si>
    <t>dis_inc_pc_dependency_net_mkt_income_pc_6yes</t>
  </si>
  <si>
    <t>dis_inc_pc_dependency_net_mkt_incirp_pc_6yes</t>
  </si>
  <si>
    <t>dis_inc_pc_dependency_net_mkt_inc_irpssc_pc_6yes</t>
  </si>
  <si>
    <t>dis_inc_pc_dependency_dis_inc_pc_6yes</t>
  </si>
  <si>
    <t>dis_inc_pc_dependency_cons_inc_pc_6yes</t>
  </si>
  <si>
    <t>dis_inc_pc_dependency_cons_inc_ande_pc_6yes</t>
  </si>
  <si>
    <t>dis_inc_pc_dependency_final_inc_pc_6yes</t>
  </si>
  <si>
    <t>dis_inc_pc_dependency_nso_inc_6yes</t>
  </si>
  <si>
    <t>dis_inc_pc_dependency_linpobto__6yes</t>
  </si>
  <si>
    <t>dis_inc_pc_fgt0_linpobto__6</t>
  </si>
  <si>
    <t>dis_inc_pc_fgt1_linpobto__6</t>
  </si>
  <si>
    <t>dis_inc_pc_fgt2_linpobto__6</t>
  </si>
  <si>
    <t>dis_inc_pc_dependency_linpobex__6yes</t>
  </si>
  <si>
    <t>dis_inc_pc_fgt0_linpobex__6</t>
  </si>
  <si>
    <t>dis_inc_pc_fgt1_linpobex__6</t>
  </si>
  <si>
    <t>dis_inc_pc_fgt2_linpobex__6</t>
  </si>
  <si>
    <t>cons_inc_pc_coverage__6</t>
  </si>
  <si>
    <t>cons_inc_pc_mean__6</t>
  </si>
  <si>
    <t>cons_inc_pc_dependency_gross_mkt_inc_pc_6yes</t>
  </si>
  <si>
    <t>cons_inc_pc_dependency_net_mkt_income_pc_6yes</t>
  </si>
  <si>
    <t>cons_inc_pc_dependency_net_mkt_incirp_pc_6yes</t>
  </si>
  <si>
    <t>cons_inc_pc_dependency_net_mkt_inc_irpssc_pc_6yes</t>
  </si>
  <si>
    <t>cons_inc_pc_dependency_dis_inc_pc_6yes</t>
  </si>
  <si>
    <t>cons_inc_pc_dependency_cons_inc_pc_6yes</t>
  </si>
  <si>
    <t>cons_inc_pc_dependency_cons_inc_ande_pc_6yes</t>
  </si>
  <si>
    <t>cons_inc_pc_dependency_final_inc_pc_6yes</t>
  </si>
  <si>
    <t>cons_inc_pc_dependency_nso_inc_6yes</t>
  </si>
  <si>
    <t>cons_inc_pc_dependency_linpobto__6yes</t>
  </si>
  <si>
    <t>cons_inc_pc_fgt0_linpobto__6</t>
  </si>
  <si>
    <t>cons_inc_pc_fgt1_linpobto__6</t>
  </si>
  <si>
    <t>cons_inc_pc_fgt2_linpobto__6</t>
  </si>
  <si>
    <t>cons_inc_pc_dependency_linpobex__6yes</t>
  </si>
  <si>
    <t>cons_inc_pc_fgt0_linpobex__6</t>
  </si>
  <si>
    <t>cons_inc_pc_fgt1_linpobex__6</t>
  </si>
  <si>
    <t>cons_inc_pc_fgt2_linpobex__6</t>
  </si>
  <si>
    <t>cons_inc_ande_pc_coverage__6</t>
  </si>
  <si>
    <t>cons_inc_ande_pc_mean__6</t>
  </si>
  <si>
    <t>cons_inc_ande_pc_dependency_gross_mkt_inc_pc_6yes</t>
  </si>
  <si>
    <t>cons_inc_ande_pc_dependency_net_mkt_income_pc_6yes</t>
  </si>
  <si>
    <t>cons_inc_ande_pc_dependency_net_mkt_incirp_pc_6yes</t>
  </si>
  <si>
    <t>cons_inc_ande_pc_dependency_net_mkt_inc_irpssc_pc_6yes</t>
  </si>
  <si>
    <t>cons_inc_ande_pc_dependency_dis_inc_pc_6yes</t>
  </si>
  <si>
    <t>cons_inc_ande_pc_dependency_cons_inc_pc_6yes</t>
  </si>
  <si>
    <t>cons_inc_ande_pc_dependency_cons_inc_ande_pc_6yes</t>
  </si>
  <si>
    <t>cons_inc_ande_pc_dependency_final_inc_pc_6yes</t>
  </si>
  <si>
    <t>cons_inc_ande_pc_dependency_nso_inc_6yes</t>
  </si>
  <si>
    <t>cons_inc_ande_pc_dependency_linpobto__6yes</t>
  </si>
  <si>
    <t>cons_inc_ande_pc_fgt0_linpobto__6</t>
  </si>
  <si>
    <t>cons_inc_ande_pc_fgt1_linpobto__6</t>
  </si>
  <si>
    <t>cons_inc_ande_pc_fgt2_linpobto__6</t>
  </si>
  <si>
    <t>cons_inc_ande_pc_dependency_linpobex__6yes</t>
  </si>
  <si>
    <t>cons_inc_ande_pc_fgt0_linpobex__6</t>
  </si>
  <si>
    <t>cons_inc_ande_pc_fgt1_linpobex__6</t>
  </si>
  <si>
    <t>cons_inc_ande_pc_fgt2_linpobex__6</t>
  </si>
  <si>
    <t>final_inc_pc_coverage__6</t>
  </si>
  <si>
    <t>final_inc_pc_mean__6</t>
  </si>
  <si>
    <t>final_inc_pc_dependency_gross_mkt_inc_pc_6yes</t>
  </si>
  <si>
    <t>final_inc_pc_dependency_net_mkt_income_pc_6yes</t>
  </si>
  <si>
    <t>final_inc_pc_dependency_net_mkt_incirp_pc_6yes</t>
  </si>
  <si>
    <t>final_inc_pc_dependency_net_mkt_inc_irpssc_pc_6yes</t>
  </si>
  <si>
    <t>final_inc_pc_dependency_dis_inc_pc_6yes</t>
  </si>
  <si>
    <t>final_inc_pc_dependency_cons_inc_pc_6yes</t>
  </si>
  <si>
    <t>final_inc_pc_dependency_cons_inc_ande_pc_6yes</t>
  </si>
  <si>
    <t>final_inc_pc_dependency_final_inc_pc_6yes</t>
  </si>
  <si>
    <t>final_inc_pc_dependency_nso_inc_6yes</t>
  </si>
  <si>
    <t>final_inc_pc_dependency_linpobto__6yes</t>
  </si>
  <si>
    <t>final_inc_pc_fgt0_linpobto__6</t>
  </si>
  <si>
    <t>final_inc_pc_fgt1_linpobto__6</t>
  </si>
  <si>
    <t>final_inc_pc_fgt2_linpobto__6</t>
  </si>
  <si>
    <t>final_inc_pc_dependency_linpobex__6yes</t>
  </si>
  <si>
    <t>final_inc_pc_fgt0_linpobex__6</t>
  </si>
  <si>
    <t>final_inc_pc_fgt1_linpobex__6</t>
  </si>
  <si>
    <t>final_inc_pc_fgt2_linpobex__6</t>
  </si>
  <si>
    <t>nso_inc_coverage__6</t>
  </si>
  <si>
    <t>nso_inc_mean__6</t>
  </si>
  <si>
    <t>nso_inc_dependency_gross_mkt_inc_pc_6yes</t>
  </si>
  <si>
    <t>nso_inc_dependency_net_mkt_income_pc_6yes</t>
  </si>
  <si>
    <t>nso_inc_dependency_net_mkt_incirp_pc_6yes</t>
  </si>
  <si>
    <t>nso_inc_dependency_net_mkt_inc_irpssc_pc_6yes</t>
  </si>
  <si>
    <t>nso_inc_dependency_dis_inc_pc_6yes</t>
  </si>
  <si>
    <t>nso_inc_dependency_cons_inc_pc_6yes</t>
  </si>
  <si>
    <t>nso_inc_dependency_cons_inc_ande_pc_6yes</t>
  </si>
  <si>
    <t>nso_inc_dependency_final_inc_pc_6yes</t>
  </si>
  <si>
    <t>nso_inc_dependency_nso_inc_6yes</t>
  </si>
  <si>
    <t>nso_inc_dependency_linpobto__6yes</t>
  </si>
  <si>
    <t>nso_inc_fgt0_linpobto__6</t>
  </si>
  <si>
    <t>nso_inc_fgt1_linpobto__6</t>
  </si>
  <si>
    <t>nso_inc_fgt2_linpobto__6</t>
  </si>
  <si>
    <t>nso_inc_dependency_linpobex__6yes</t>
  </si>
  <si>
    <t>nso_inc_fgt0_linpobex__6</t>
  </si>
  <si>
    <t>nso_inc_fgt1_linpobex__6</t>
  </si>
  <si>
    <t>nso_inc_fgt2_linpobex__6</t>
  </si>
  <si>
    <t>monto_iva_pc_pc_dependency_gross_mkt_inc_pc_6yes</t>
  </si>
  <si>
    <t>monto_iva_pc_pc_dependency_net_mkt_income_pc_6yes</t>
  </si>
  <si>
    <t>monto_iva_pc_pc_dependency_net_mkt_incirp_pc_6yes</t>
  </si>
  <si>
    <t>monto_iva_pc_pc_dependency_net_mkt_inc_irpssc_pc_6yes</t>
  </si>
  <si>
    <t>monto_iva_pc_pc_dependency_dis_inc_pc_6yes</t>
  </si>
  <si>
    <t>monto_iva_pc_pc_dependency_cons_inc_pc_6yes</t>
  </si>
  <si>
    <t>monto_iva_pc_pc_dependency_cons_inc_ande_pc_6yes</t>
  </si>
  <si>
    <t>monto_iva_pc_pc_dependency_final_inc_pc_6yes</t>
  </si>
  <si>
    <t>monto_iva_pc_pc_dependency_nso_inc_6yes</t>
  </si>
  <si>
    <t>monto_iva_pc_pc_dependency_linpobto__6yes</t>
  </si>
  <si>
    <t>monto_iva_pc_pc_dependency_linpobex__6yes</t>
  </si>
  <si>
    <t>monto_iscRE_pc_pc_beneficiaries__6</t>
  </si>
  <si>
    <t>monto_iscRE_pc_pc_benefits__6</t>
  </si>
  <si>
    <t>monto_iscRE_pc_pc_coverage__6</t>
  </si>
  <si>
    <t>monto_iscRE_pc_pc_mean__6</t>
  </si>
  <si>
    <t>poverty_ande_fgt0_linpobto__6</t>
  </si>
  <si>
    <t>poverty_ande_fgt1_linpobto__6</t>
  </si>
  <si>
    <t>poverty_ande_fgt2_linpobto__6</t>
  </si>
  <si>
    <t>poverty_ande_fgt0_linpobex__6</t>
  </si>
  <si>
    <t>poverty_ande_fgt1_linpobex__6</t>
  </si>
  <si>
    <t>poverty_ande_fgt2_linpobex__6</t>
  </si>
  <si>
    <t>monto_iscRE_pc_pc_dependency_gross_mkt_inc_pc_6yes</t>
  </si>
  <si>
    <t>monto_iscRE_pc_pc_dependency_net_mkt_income_pc_6yes</t>
  </si>
  <si>
    <t>monto_iscRE_pc_pc_dependency_net_mkt_incirp_pc_6yes</t>
  </si>
  <si>
    <t>monto_iscRE_pc_pc_dependency_net_mkt_inc_irpssc_pc_6yes</t>
  </si>
  <si>
    <t>monto_iscRE_pc_pc_dependency_dis_inc_pc_6yes</t>
  </si>
  <si>
    <t>monto_iscRE_pc_pc_dependency_cons_inc_pc_6yes</t>
  </si>
  <si>
    <t>monto_iscRE_pc_pc_dependency_cons_inc_ande_pc_6yes</t>
  </si>
  <si>
    <t>monto_iscRE_pc_pc_dependency_final_inc_pc_6yes</t>
  </si>
  <si>
    <t>monto_iscRE_pc_pc_dependency_nso_inc_6yes</t>
  </si>
  <si>
    <t>monto_iscRE_pc_pc_dependency_linpobto__6yes</t>
  </si>
  <si>
    <t>monto_iscRE_pc_pc_dependency_linpobex__6yes</t>
  </si>
  <si>
    <t>ssc_pc_beneficiaries__6</t>
  </si>
  <si>
    <t>ssc_pc_benefits__6</t>
  </si>
  <si>
    <t>ssc_pc_coverage__6</t>
  </si>
  <si>
    <t>ssc_pc_mean__6</t>
  </si>
  <si>
    <t>ssc_pc_dependency_gross_mkt_inc_pc_6yes</t>
  </si>
  <si>
    <t>ssc_pc_dependency_net_mkt_income_pc_6yes</t>
  </si>
  <si>
    <t>ssc_pc_dependency_net_mkt_incirp_pc_6yes</t>
  </si>
  <si>
    <t>ssc_pc_dependency_net_mkt_inc_irpssc_pc_6yes</t>
  </si>
  <si>
    <t>ssc_pc_dependency_dis_inc_pc_6yes</t>
  </si>
  <si>
    <t>ssc_pc_dependency_cons_inc_pc_6yes</t>
  </si>
  <si>
    <t>ssc_pc_dependency_cons_inc_ande_pc_6yes</t>
  </si>
  <si>
    <t>ssc_pc_dependency_final_inc_pc_6yes</t>
  </si>
  <si>
    <t>ssc_pc_dependency_nso_inc_6yes</t>
  </si>
  <si>
    <t>ssc_pc_dependency_linpobto__6yes</t>
  </si>
  <si>
    <t>ssc_pc_dependency_linpobex__6yes</t>
  </si>
  <si>
    <t>uprod_tax_pc_beneficiaries__6</t>
  </si>
  <si>
    <t>uprod_tax_pc_benefits__6</t>
  </si>
  <si>
    <t>uprod_tax_pc_coverage__6</t>
  </si>
  <si>
    <t>uprod_tax_pc_mean__6</t>
  </si>
  <si>
    <t>uprod_tax_pc_dependency_gross_mkt_inc_pc_6yes</t>
  </si>
  <si>
    <t>uprod_tax_pc_dependency_net_mkt_income_pc_6yes</t>
  </si>
  <si>
    <t>uprod_tax_pc_dependency_net_mkt_incirp_pc_6yes</t>
  </si>
  <si>
    <t>uprod_tax_pc_dependency_net_mkt_inc_irpssc_pc_6yes</t>
  </si>
  <si>
    <t>uprod_tax_pc_dependency_dis_inc_pc_6yes</t>
  </si>
  <si>
    <t>uprod_tax_pc_dependency_cons_inc_pc_6yes</t>
  </si>
  <si>
    <t>uprod_tax_pc_dependency_cons_inc_ande_pc_6yes</t>
  </si>
  <si>
    <t>uprod_tax_pc_dependency_final_inc_pc_6yes</t>
  </si>
  <si>
    <t>uprod_tax_pc_dependency_nso_inc_6yes</t>
  </si>
  <si>
    <t>uprod_tax_pc_dependency_linpobto__6yes</t>
  </si>
  <si>
    <t>uprod_tax_pc_dependency_linpobex__6yes</t>
  </si>
  <si>
    <t>tot_ire_pc_beneficiaries__6</t>
  </si>
  <si>
    <t>tot_ire_pc_benefits__6</t>
  </si>
  <si>
    <t>tot_ire_pc_coverage__6</t>
  </si>
  <si>
    <t>tot_ire_pc_mean__6</t>
  </si>
  <si>
    <t>tot_ire_pc_dependency_gross_mkt_inc_pc_6yes</t>
  </si>
  <si>
    <t>tot_ire_pc_dependency_net_mkt_income_pc_6yes</t>
  </si>
  <si>
    <t>tot_ire_pc_dependency_net_mkt_incirp_pc_6yes</t>
  </si>
  <si>
    <t>tot_ire_pc_dependency_net_mkt_inc_irpssc_pc_6yes</t>
  </si>
  <si>
    <t>tot_ire_pc_dependency_dis_inc_pc_6yes</t>
  </si>
  <si>
    <t>tot_ire_pc_dependency_cons_inc_pc_6yes</t>
  </si>
  <si>
    <t>tot_ire_pc_dependency_cons_inc_ande_pc_6yes</t>
  </si>
  <si>
    <t>tot_ire_pc_dependency_final_inc_pc_6yes</t>
  </si>
  <si>
    <t>tot_ire_pc_dependency_nso_inc_6yes</t>
  </si>
  <si>
    <t>tot_ire_pc_dependency_linpobto__6yes</t>
  </si>
  <si>
    <t>tot_ire_pc_dependency_linpobex__6yes</t>
  </si>
  <si>
    <t>dividendo_tax_pc_beneficiaries__6</t>
  </si>
  <si>
    <t>dividendo_tax_pc_benefits__6</t>
  </si>
  <si>
    <t>dividendo_tax_pc_coverage__6</t>
  </si>
  <si>
    <t>dividendo_tax_pc_mean__6</t>
  </si>
  <si>
    <t>dividendo_tax_pc_dependency_gross_mkt_inc_pc_6yes</t>
  </si>
  <si>
    <t>dividendo_tax_pc_dependency_net_mkt_income_pc_6yes</t>
  </si>
  <si>
    <t>dividendo_tax_pc_dependency_net_mkt_incirp_pc_6yes</t>
  </si>
  <si>
    <t>dividendo_tax_pc_dependency_net_mkt_inc_irpssc_pc_6yes</t>
  </si>
  <si>
    <t>dividendo_tax_pc_dependency_dis_inc_pc_6yes</t>
  </si>
  <si>
    <t>dividendo_tax_pc_dependency_cons_inc_pc_6yes</t>
  </si>
  <si>
    <t>dividendo_tax_pc_dependency_cons_inc_ande_pc_6yes</t>
  </si>
  <si>
    <t>dividendo_tax_pc_dependency_final_inc_pc_6yes</t>
  </si>
  <si>
    <t>dividendo_tax_pc_dependency_nso_inc_6yes</t>
  </si>
  <si>
    <t>dividendo_tax_pc_dependency_linpobto__6yes</t>
  </si>
  <si>
    <t>dividendo_tax_pc_dependency_linpobex__6yes</t>
  </si>
  <si>
    <t>alquiler_tax_pc_beneficiaries__6</t>
  </si>
  <si>
    <t>alquiler_tax_pc_benefits__6</t>
  </si>
  <si>
    <t>alquiler_tax_pc_coverage__6</t>
  </si>
  <si>
    <t>alquiler_tax_pc_mean__6</t>
  </si>
  <si>
    <t>alquiler_tax_pc_dependency_gross_mkt_inc_pc_6yes</t>
  </si>
  <si>
    <t>alquiler_tax_pc_dependency_net_mkt_income_pc_6yes</t>
  </si>
  <si>
    <t>alquiler_tax_pc_dependency_net_mkt_incirp_pc_6yes</t>
  </si>
  <si>
    <t>alquiler_tax_pc_dependency_net_mkt_inc_irpssc_pc_6yes</t>
  </si>
  <si>
    <t>alquiler_tax_pc_dependency_dis_inc_pc_6yes</t>
  </si>
  <si>
    <t>alquiler_tax_pc_dependency_cons_inc_pc_6yes</t>
  </si>
  <si>
    <t>alquiler_tax_pc_dependency_cons_inc_ande_pc_6yes</t>
  </si>
  <si>
    <t>alquiler_tax_pc_dependency_final_inc_pc_6yes</t>
  </si>
  <si>
    <t>alquiler_tax_pc_dependency_nso_inc_6yes</t>
  </si>
  <si>
    <t>alquiler_tax_pc_dependency_linpobto__6yes</t>
  </si>
  <si>
    <t>alquiler_tax_pc_dependency_linpobex__6yes</t>
  </si>
  <si>
    <t>labor_tax_pc_beneficiaries__7</t>
  </si>
  <si>
    <t>labor_tax_pc_benefits__7</t>
  </si>
  <si>
    <t>labor_tax_pc_coverage__7</t>
  </si>
  <si>
    <t>labor_tax_pc_mean__7</t>
  </si>
  <si>
    <t>tot_pit_pc_beneficiaries__7</t>
  </si>
  <si>
    <t>tot_pit_pc_benefits__7</t>
  </si>
  <si>
    <t>tot_pit_pc_coverage__7</t>
  </si>
  <si>
    <t>tot_pit_pc_mean__7</t>
  </si>
  <si>
    <t>tot_pit_pc_dependency_gross_mkt_inc_pc_7yes</t>
  </si>
  <si>
    <t>tot_pit_pc_dependency_net_mkt_income_pc_7yes</t>
  </si>
  <si>
    <t>tot_pit_pc_dependency_net_mkt_incirp_pc_7yes</t>
  </si>
  <si>
    <t>tot_pit_pc_dependency_net_mkt_inc_irpssc_pc_7yes</t>
  </si>
  <si>
    <t>tot_pit_pc_dependency_dis_inc_pc_7yes</t>
  </si>
  <si>
    <t>tot_pit_pc_dependency_cons_inc_pc_7yes</t>
  </si>
  <si>
    <t>tot_pit_pc_dependency_cons_inc_ande_pc_7yes</t>
  </si>
  <si>
    <t>tot_pit_pc_dependency_final_inc_pc_7yes</t>
  </si>
  <si>
    <t>tot_pit_pc_dependency_nso_inc_7yes</t>
  </si>
  <si>
    <t>tot_pit_pc_dependency_linpobto__7yes</t>
  </si>
  <si>
    <t>tot_pit_pc_dependency_linpobex__7yes</t>
  </si>
  <si>
    <t>tot_dit_pc_beneficiaries__7</t>
  </si>
  <si>
    <t>tot_dit_pc_benefits__7</t>
  </si>
  <si>
    <t>tot_dit_pc_coverage__7</t>
  </si>
  <si>
    <t>tot_dit_pc_mean__7</t>
  </si>
  <si>
    <t>tot_dit_pc_dependency_gross_mkt_inc_pc_7yes</t>
  </si>
  <si>
    <t>tot_dit_pc_dependency_net_mkt_income_pc_7yes</t>
  </si>
  <si>
    <t>tot_dit_pc_dependency_net_mkt_incirp_pc_7yes</t>
  </si>
  <si>
    <t>tot_dit_pc_dependency_net_mkt_inc_irpssc_pc_7yes</t>
  </si>
  <si>
    <t>tot_dit_pc_dependency_dis_inc_pc_7yes</t>
  </si>
  <si>
    <t>tot_dit_pc_dependency_cons_inc_pc_7yes</t>
  </si>
  <si>
    <t>tot_dit_pc_dependency_cons_inc_ande_pc_7yes</t>
  </si>
  <si>
    <t>tot_dit_pc_dependency_final_inc_pc_7yes</t>
  </si>
  <si>
    <t>tot_dit_pc_dependency_nso_inc_7yes</t>
  </si>
  <si>
    <t>tot_dit_pc_dependency_linpobto__7yes</t>
  </si>
  <si>
    <t>tot_dit_pc_dependency_linpobex__7yes</t>
  </si>
  <si>
    <t>tot_dit_corp_pc_beneficiaries__7</t>
  </si>
  <si>
    <t>tot_dit_corp_pc_benefits__7</t>
  </si>
  <si>
    <t>tot_dit_corp_pc_coverage__7</t>
  </si>
  <si>
    <t>tot_dit_corp_pc_mean__7</t>
  </si>
  <si>
    <t>tot_dit_corp_pc_dependency_gross_mkt_inc_pc_7yes</t>
  </si>
  <si>
    <t>tot_dit_corp_pc_dependency_net_mkt_income_pc_7yes</t>
  </si>
  <si>
    <t>tot_dit_corp_pc_dependency_net_mkt_incirp_pc_7yes</t>
  </si>
  <si>
    <t>tot_dit_corp_pc_dependency_net_mkt_inc_irpssc_pc_7yes</t>
  </si>
  <si>
    <t>tot_dit_corp_pc_dependency_dis_inc_pc_7yes</t>
  </si>
  <si>
    <t>tot_dit_corp_pc_dependency_cons_inc_pc_7yes</t>
  </si>
  <si>
    <t>tot_dit_corp_pc_dependency_cons_inc_ande_pc_7yes</t>
  </si>
  <si>
    <t>tot_dit_corp_pc_dependency_final_inc_pc_7yes</t>
  </si>
  <si>
    <t>tot_dit_corp_pc_dependency_nso_inc_7yes</t>
  </si>
  <si>
    <t>tot_dit_corp_pc_dependency_linpobto__7yes</t>
  </si>
  <si>
    <t>tot_dit_corp_pc_dependency_linpobex__7yes</t>
  </si>
  <si>
    <t>iragro_pc_beneficiaries__7</t>
  </si>
  <si>
    <t>iragro_pc_benefits__7</t>
  </si>
  <si>
    <t>iragro_pc_coverage__7</t>
  </si>
  <si>
    <t>iragro_pc_mean__7</t>
  </si>
  <si>
    <t>iracis_pc_beneficiaries__7</t>
  </si>
  <si>
    <t>iracis_pc_benefits__7</t>
  </si>
  <si>
    <t>iracis_pc_coverage__7</t>
  </si>
  <si>
    <t>iracis_pc_mean__7</t>
  </si>
  <si>
    <t>iracis_pc_dependency_gross_mkt_inc_pc_7yes</t>
  </si>
  <si>
    <t>iracis_pc_dependency_net_mkt_income_pc_7yes</t>
  </si>
  <si>
    <t>iracis_pc_dependency_net_mkt_incirp_pc_7yes</t>
  </si>
  <si>
    <t>iracis_pc_dependency_net_mkt_inc_irpssc_pc_7yes</t>
  </si>
  <si>
    <t>iracis_pc_dependency_dis_inc_pc_7yes</t>
  </si>
  <si>
    <t>iracis_pc_dependency_cons_inc_pc_7yes</t>
  </si>
  <si>
    <t>iracis_pc_dependency_cons_inc_ande_pc_7yes</t>
  </si>
  <si>
    <t>iracis_pc_dependency_final_inc_pc_7yes</t>
  </si>
  <si>
    <t>iracis_pc_dependency_nso_inc_7yes</t>
  </si>
  <si>
    <t>iracis_pc_dependency_linpobto__7yes</t>
  </si>
  <si>
    <t>iracis_pc_dependency_linpobex__7yes</t>
  </si>
  <si>
    <t>tekopora_inc_pc_beneficiaries__7</t>
  </si>
  <si>
    <t>tekopora_inc_pc_benefits__7</t>
  </si>
  <si>
    <t>tekopora_inc_pc_coverage__7</t>
  </si>
  <si>
    <t>tekopora_inc_pc_mean__7</t>
  </si>
  <si>
    <t>tekopora_inc_pc_dependency_gross_mkt_inc_pc_7yes</t>
  </si>
  <si>
    <t>tekopora_inc_pc_dependency_net_mkt_income_pc_7yes</t>
  </si>
  <si>
    <t>tekopora_inc_pc_dependency_net_mkt_incirp_pc_7yes</t>
  </si>
  <si>
    <t>tekopora_inc_pc_dependency_net_mkt_inc_irpssc_pc_7yes</t>
  </si>
  <si>
    <t>tekopora_inc_pc_dependency_dis_inc_pc_7yes</t>
  </si>
  <si>
    <t>tekopora_inc_pc_dependency_cons_inc_pc_7yes</t>
  </si>
  <si>
    <t>tekopora_inc_pc_dependency_cons_inc_ande_pc_7yes</t>
  </si>
  <si>
    <t>tekopora_inc_pc_dependency_final_inc_pc_7yes</t>
  </si>
  <si>
    <t>tekopora_inc_pc_dependency_nso_inc_7yes</t>
  </si>
  <si>
    <t>tekopora_inc_pc_dependency_linpobto__7yes</t>
  </si>
  <si>
    <t>tekopora_inc_pc_dependency_linpobex__7yes</t>
  </si>
  <si>
    <t>famassist_inc_pc_beneficiaries__7</t>
  </si>
  <si>
    <t>famassist_inc_pc_benefits__7</t>
  </si>
  <si>
    <t>famassist_inc_pc_coverage__7</t>
  </si>
  <si>
    <t>famassist_inc_pc_mean__7</t>
  </si>
  <si>
    <t>famassist_inc_pc_dependency_gross_mkt_inc_pc_7yes</t>
  </si>
  <si>
    <t>famassist_inc_pc_dependency_net_mkt_income_pc_7yes</t>
  </si>
  <si>
    <t>famassist_inc_pc_dependency_net_mkt_incirp_pc_7yes</t>
  </si>
  <si>
    <t>famassist_inc_pc_dependency_net_mkt_inc_irpssc_pc_7yes</t>
  </si>
  <si>
    <t>famassist_inc_pc_dependency_dis_inc_pc_7yes</t>
  </si>
  <si>
    <t>famassist_inc_pc_dependency_cons_inc_pc_7yes</t>
  </si>
  <si>
    <t>famassist_inc_pc_dependency_cons_inc_ande_pc_7yes</t>
  </si>
  <si>
    <t>famassist_inc_pc_dependency_final_inc_pc_7yes</t>
  </si>
  <si>
    <t>famassist_inc_pc_dependency_nso_inc_7yes</t>
  </si>
  <si>
    <t>famassist_inc_pc_dependency_linpobto__7yes</t>
  </si>
  <si>
    <t>famassist_inc_pc_dependency_linpobex__7yes</t>
  </si>
  <si>
    <t>adulto_inc_pc_beneficiaries__7</t>
  </si>
  <si>
    <t>adulto_inc_pc_benefits__7</t>
  </si>
  <si>
    <t>adulto_inc_pc_coverage__7</t>
  </si>
  <si>
    <t>adulto_inc_pc_mean__7</t>
  </si>
  <si>
    <t>adulto_inc_pc_dependency_gross_mkt_inc_pc_7yes</t>
  </si>
  <si>
    <t>adulto_inc_pc_dependency_net_mkt_income_pc_7yes</t>
  </si>
  <si>
    <t>adulto_inc_pc_dependency_net_mkt_incirp_pc_7yes</t>
  </si>
  <si>
    <t>adulto_inc_pc_dependency_net_mkt_inc_irpssc_pc_7yes</t>
  </si>
  <si>
    <t>adulto_inc_pc_dependency_dis_inc_pc_7yes</t>
  </si>
  <si>
    <t>adulto_inc_pc_dependency_cons_inc_pc_7yes</t>
  </si>
  <si>
    <t>adulto_inc_pc_dependency_cons_inc_ande_pc_7yes</t>
  </si>
  <si>
    <t>adulto_inc_pc_dependency_final_inc_pc_7yes</t>
  </si>
  <si>
    <t>adulto_inc_pc_dependency_nso_inc_7yes</t>
  </si>
  <si>
    <t>adulto_inc_pc_dependency_linpobto__7yes</t>
  </si>
  <si>
    <t>adulto_inc_pc_dependency_linpobex__7yes</t>
  </si>
  <si>
    <t>agtrans_inc_pc_beneficiaries__7</t>
  </si>
  <si>
    <t>agtrans_inc_pc_benefits__7</t>
  </si>
  <si>
    <t>agtrans_inc_pc_coverage__7</t>
  </si>
  <si>
    <t>agtrans_inc_pc_mean__7</t>
  </si>
  <si>
    <t>agtrans_inc_pc_dependency_gross_mkt_inc_pc_7yes</t>
  </si>
  <si>
    <t>agtrans_inc_pc_dependency_net_mkt_income_pc_7yes</t>
  </si>
  <si>
    <t>agtrans_inc_pc_dependency_net_mkt_incirp_pc_7yes</t>
  </si>
  <si>
    <t>agtrans_inc_pc_dependency_net_mkt_inc_irpssc_pc_7yes</t>
  </si>
  <si>
    <t>agtrans_inc_pc_dependency_dis_inc_pc_7yes</t>
  </si>
  <si>
    <t>agtrans_inc_pc_dependency_cons_inc_pc_7yes</t>
  </si>
  <si>
    <t>agtrans_inc_pc_dependency_cons_inc_ande_pc_7yes</t>
  </si>
  <si>
    <t>agtrans_inc_pc_dependency_final_inc_pc_7yes</t>
  </si>
  <si>
    <t>agtrans_inc_pc_dependency_nso_inc_7yes</t>
  </si>
  <si>
    <t>agtrans_inc_pc_dependency_linpobto__7yes</t>
  </si>
  <si>
    <t>agtrans_inc_pc_dependency_linpobex__7yes</t>
  </si>
  <si>
    <t>elec_sub_pc_beneficiaries__7</t>
  </si>
  <si>
    <t>elec_sub_pc_benefits__7</t>
  </si>
  <si>
    <t>elec_sub_pc_coverage__7</t>
  </si>
  <si>
    <t>elec_sub_pc_mean__7</t>
  </si>
  <si>
    <t>elec_sub_pc_dependency_gross_mkt_inc_pc_7yes</t>
  </si>
  <si>
    <t>elec_sub_pc_dependency_net_mkt_income_pc_7yes</t>
  </si>
  <si>
    <t>elec_sub_pc_dependency_net_mkt_incirp_pc_7yes</t>
  </si>
  <si>
    <t>elec_sub_pc_dependency_net_mkt_inc_irpssc_pc_7yes</t>
  </si>
  <si>
    <t>elec_sub_pc_dependency_dis_inc_pc_7yes</t>
  </si>
  <si>
    <t>elec_sub_pc_dependency_cons_inc_pc_7yes</t>
  </si>
  <si>
    <t>elec_sub_pc_dependency_cons_inc_ande_pc_7yes</t>
  </si>
  <si>
    <t>elec_sub_pc_dependency_final_inc_pc_7yes</t>
  </si>
  <si>
    <t>elec_sub_pc_dependency_nso_inc_7yes</t>
  </si>
  <si>
    <t>elec_sub_pc_dependency_linpobto__7yes</t>
  </si>
  <si>
    <t>elec_sub_pc_dependency_linpobex__7yes</t>
  </si>
  <si>
    <t>tot_deduction_taken_pc_beneficiaries__7</t>
  </si>
  <si>
    <t>tot_deduction_taken_pc_benefits__7</t>
  </si>
  <si>
    <t>tot_deduction_taken_pc_coverage__7</t>
  </si>
  <si>
    <t>tot_deduction_taken_pc_mean__7</t>
  </si>
  <si>
    <t>transporte_sub_pc_beneficiaries__7</t>
  </si>
  <si>
    <t>transporte_sub_pc_benefits__7</t>
  </si>
  <si>
    <t>transporte_sub_pc_coverage__7</t>
  </si>
  <si>
    <t>transporte_sub_pc_mean__7</t>
  </si>
  <si>
    <t>transporte_sub_pc_dependency_gross_mkt_inc_pc_7yes</t>
  </si>
  <si>
    <t>transporte_sub_pc_dependency_net_mkt_income_pc_7yes</t>
  </si>
  <si>
    <t>transporte_sub_pc_dependency_net_mkt_incirp_pc_7yes</t>
  </si>
  <si>
    <t>transporte_sub_pc_dependency_net_mkt_inc_irpssc_pc_7yes</t>
  </si>
  <si>
    <t>transporte_sub_pc_dependency_dis_inc_pc_7yes</t>
  </si>
  <si>
    <t>transporte_sub_pc_dependency_cons_inc_pc_7yes</t>
  </si>
  <si>
    <t>transporte_sub_pc_dependency_cons_inc_ande_pc_7yes</t>
  </si>
  <si>
    <t>transporte_sub_pc_dependency_final_inc_pc_7yes</t>
  </si>
  <si>
    <t>transporte_sub_pc_dependency_nso_inc_7yes</t>
  </si>
  <si>
    <t>transporte_sub_pc_dependency_linpobto__7yes</t>
  </si>
  <si>
    <t>transporte_sub_pc_dependency_linpobex__7yes</t>
  </si>
  <si>
    <t>senavitat_sub_pc_beneficiaries__7</t>
  </si>
  <si>
    <t>senavitat_sub_pc_benefits__7</t>
  </si>
  <si>
    <t>senavitat_sub_pc_coverage__7</t>
  </si>
  <si>
    <t>senavitat_sub_pc_mean__7</t>
  </si>
  <si>
    <t>senavitat_sub_pc_dependency_gross_mkt_inc_pc_7yes</t>
  </si>
  <si>
    <t>senavitat_sub_pc_dependency_net_mkt_income_pc_7yes</t>
  </si>
  <si>
    <t>senavitat_sub_pc_dependency_net_mkt_incirp_pc_7yes</t>
  </si>
  <si>
    <t>senavitat_sub_pc_dependency_net_mkt_inc_irpssc_pc_7yes</t>
  </si>
  <si>
    <t>senavitat_sub_pc_dependency_dis_inc_pc_7yes</t>
  </si>
  <si>
    <t>senavitat_sub_pc_dependency_cons_inc_pc_7yes</t>
  </si>
  <si>
    <t>senavitat_sub_pc_dependency_cons_inc_ande_pc_7yes</t>
  </si>
  <si>
    <t>senavitat_sub_pc_dependency_final_inc_pc_7yes</t>
  </si>
  <si>
    <t>senavitat_sub_pc_dependency_nso_inc_7yes</t>
  </si>
  <si>
    <t>senavitat_sub_pc_dependency_linpobto__7yes</t>
  </si>
  <si>
    <t>senavitat_sub_pc_dependency_linpobex__7yes</t>
  </si>
  <si>
    <t>becas_pc_beneficiaries__7</t>
  </si>
  <si>
    <t>becas_pc_benefits__7</t>
  </si>
  <si>
    <t>becas_pc_coverage__7</t>
  </si>
  <si>
    <t>becas_pc_mean__7</t>
  </si>
  <si>
    <t>edupubpreesc_pc_beneficiaries__7</t>
  </si>
  <si>
    <t>edupubpreesc_pc_benefits__7</t>
  </si>
  <si>
    <t>edupubpreesc_pc_coverage__7</t>
  </si>
  <si>
    <t>edupubpreesc_pc_mean__7</t>
  </si>
  <si>
    <t>edupubpreesc_pc_dependency_gross_mkt_inc_pc_7yes</t>
  </si>
  <si>
    <t>edupubpreesc_pc_dependency_net_mkt_income_pc_7yes</t>
  </si>
  <si>
    <t>edupubpreesc_pc_dependency_net_mkt_incirp_pc_7yes</t>
  </si>
  <si>
    <t>edupubpreesc_pc_dependency_net_mkt_inc_irpssc_pc_7yes</t>
  </si>
  <si>
    <t>edupubpreesc_pc_dependency_dis_inc_pc_7yes</t>
  </si>
  <si>
    <t>edupubpreesc_pc_dependency_cons_inc_pc_7yes</t>
  </si>
  <si>
    <t>edupubpreesc_pc_dependency_cons_inc_ande_pc_7yes</t>
  </si>
  <si>
    <t>edupubpreesc_pc_dependency_final_inc_pc_7yes</t>
  </si>
  <si>
    <t>edupubpreesc_pc_dependency_nso_inc_7yes</t>
  </si>
  <si>
    <t>edupubpreesc_pc_dependency_linpobto__7yes</t>
  </si>
  <si>
    <t>edupubpreesc_pc_dependency_linpobex__7yes</t>
  </si>
  <si>
    <t>edupubprim_pc_beneficiaries__7</t>
  </si>
  <si>
    <t>edupubprim_pc_benefits__7</t>
  </si>
  <si>
    <t>edupubprim_pc_coverage__7</t>
  </si>
  <si>
    <t>edupubprim_pc_mean__7</t>
  </si>
  <si>
    <t>edupubprim_pc_dependency_gross_mkt_inc_pc_7yes</t>
  </si>
  <si>
    <t>edupubprim_pc_dependency_net_mkt_income_pc_7yes</t>
  </si>
  <si>
    <t>edupubprim_pc_dependency_net_mkt_incirp_pc_7yes</t>
  </si>
  <si>
    <t>edupubprim_pc_dependency_net_mkt_inc_irpssc_pc_7yes</t>
  </si>
  <si>
    <t>edupubprim_pc_dependency_dis_inc_pc_7yes</t>
  </si>
  <si>
    <t>edupubprim_pc_dependency_cons_inc_pc_7yes</t>
  </si>
  <si>
    <t>edupubprim_pc_dependency_cons_inc_ande_pc_7yes</t>
  </si>
  <si>
    <t>edupubprim_pc_dependency_final_inc_pc_7yes</t>
  </si>
  <si>
    <t>edupubprim_pc_dependency_nso_inc_7yes</t>
  </si>
  <si>
    <t>edupubprim_pc_dependency_linpobto__7yes</t>
  </si>
  <si>
    <t>edupubprim_pc_dependency_linpobex__7yes</t>
  </si>
  <si>
    <t>edupubsec_pc_beneficiaries__7</t>
  </si>
  <si>
    <t>edupubsec_pc_benefits__7</t>
  </si>
  <si>
    <t>edupubsec_pc_coverage__7</t>
  </si>
  <si>
    <t>edupubsec_pc_mean__7</t>
  </si>
  <si>
    <t>edupubsec_pc_dependency_gross_mkt_inc_pc_7yes</t>
  </si>
  <si>
    <t>edupubsec_pc_dependency_net_mkt_income_pc_7yes</t>
  </si>
  <si>
    <t>edupubsec_pc_dependency_net_mkt_incirp_pc_7yes</t>
  </si>
  <si>
    <t>edupubsec_pc_dependency_net_mkt_inc_irpssc_pc_7yes</t>
  </si>
  <si>
    <t>edupubsec_pc_dependency_dis_inc_pc_7yes</t>
  </si>
  <si>
    <t>edupubsec_pc_dependency_cons_inc_pc_7yes</t>
  </si>
  <si>
    <t>edupubsec_pc_dependency_cons_inc_ande_pc_7yes</t>
  </si>
  <si>
    <t>edupubsec_pc_dependency_final_inc_pc_7yes</t>
  </si>
  <si>
    <t>edupubsec_pc_dependency_nso_inc_7yes</t>
  </si>
  <si>
    <t>edupubsec_pc_dependency_linpobto__7yes</t>
  </si>
  <si>
    <t>edupubsec_pc_dependency_linpobex__7yes</t>
  </si>
  <si>
    <t>edupubuni_pc_beneficiaries__7</t>
  </si>
  <si>
    <t>edupubuni_pc_benefits__7</t>
  </si>
  <si>
    <t>edupubuni_pc_coverage__7</t>
  </si>
  <si>
    <t>edupubuni_pc_mean__7</t>
  </si>
  <si>
    <t>edupubuni_pc_dependency_gross_mkt_inc_pc_7yes</t>
  </si>
  <si>
    <t>edupubuni_pc_dependency_net_mkt_income_pc_7yes</t>
  </si>
  <si>
    <t>edupubuni_pc_dependency_net_mkt_incirp_pc_7yes</t>
  </si>
  <si>
    <t>edupubuni_pc_dependency_net_mkt_inc_irpssc_pc_7yes</t>
  </si>
  <si>
    <t>edupubuni_pc_dependency_dis_inc_pc_7yes</t>
  </si>
  <si>
    <t>edupubuni_pc_dependency_cons_inc_pc_7yes</t>
  </si>
  <si>
    <t>edupubuni_pc_dependency_cons_inc_ande_pc_7yes</t>
  </si>
  <si>
    <t>edupubuni_pc_dependency_final_inc_pc_7yes</t>
  </si>
  <si>
    <t>edupubuni_pc_dependency_nso_inc_7yes</t>
  </si>
  <si>
    <t>edupubuni_pc_dependency_linpobto__7yes</t>
  </si>
  <si>
    <t>edupubuni_pc_dependency_linpobex__7yes</t>
  </si>
  <si>
    <t>transfood_pc_beneficiaries__7</t>
  </si>
  <si>
    <t>transfood_pc_benefits__7</t>
  </si>
  <si>
    <t>transfood_pc_coverage__7</t>
  </si>
  <si>
    <t>transfood_pc_mean__7</t>
  </si>
  <si>
    <t>transfood_pc_dependency_gross_mkt_inc_pc_7yes</t>
  </si>
  <si>
    <t>transfood_pc_dependency_net_mkt_income_pc_7yes</t>
  </si>
  <si>
    <t>transfood_pc_dependency_net_mkt_incirp_pc_7yes</t>
  </si>
  <si>
    <t>transfood_pc_dependency_net_mkt_inc_irpssc_pc_7yes</t>
  </si>
  <si>
    <t>transfood_pc_dependency_dis_inc_pc_7yes</t>
  </si>
  <si>
    <t>transfood_pc_dependency_cons_inc_pc_7yes</t>
  </si>
  <si>
    <t>transfood_pc_dependency_cons_inc_ande_pc_7yes</t>
  </si>
  <si>
    <t>transfood_pc_dependency_final_inc_pc_7yes</t>
  </si>
  <si>
    <t>transfood_pc_dependency_nso_inc_7yes</t>
  </si>
  <si>
    <t>transfood_pc_dependency_linpobto__7yes</t>
  </si>
  <si>
    <t>transfood_pc_dependency_linpobex__7yes</t>
  </si>
  <si>
    <t>transutil_pc_beneficiaries__7</t>
  </si>
  <si>
    <t>transutil_pc_benefits__7</t>
  </si>
  <si>
    <t>transutil_pc_coverage__7</t>
  </si>
  <si>
    <t>transutil_pc_mean__7</t>
  </si>
  <si>
    <t>transutil_pc_dependency_gross_mkt_inc_pc_7yes</t>
  </si>
  <si>
    <t>transutil_pc_dependency_net_mkt_income_pc_7yes</t>
  </si>
  <si>
    <t>transutil_pc_dependency_net_mkt_incirp_pc_7yes</t>
  </si>
  <si>
    <t>transutil_pc_dependency_net_mkt_inc_irpssc_pc_7yes</t>
  </si>
  <si>
    <t>transutil_pc_dependency_dis_inc_pc_7yes</t>
  </si>
  <si>
    <t>transutil_pc_dependency_cons_inc_pc_7yes</t>
  </si>
  <si>
    <t>transutil_pc_dependency_cons_inc_ande_pc_7yes</t>
  </si>
  <si>
    <t>transutil_pc_dependency_final_inc_pc_7yes</t>
  </si>
  <si>
    <t>transutil_pc_dependency_nso_inc_7yes</t>
  </si>
  <si>
    <t>transutil_pc_dependency_linpobto__7yes</t>
  </si>
  <si>
    <t>transutil_pc_dependency_linpobex__7yes</t>
  </si>
  <si>
    <t>adultomayor_uni_pc_beneficiaries__7</t>
  </si>
  <si>
    <t>adultomayor_uni_pc_benefits__7</t>
  </si>
  <si>
    <t>adultomayor_uni_pc_coverage__7</t>
  </si>
  <si>
    <t>adultomayor_uni_pc_mean__7</t>
  </si>
  <si>
    <t>adultomayor_uni_pc_dependency_gross_mkt_inc_pc_7yes</t>
  </si>
  <si>
    <t>adultomayor_uni_pc_dependency_net_mkt_income_pc_7yes</t>
  </si>
  <si>
    <t>adultomayor_uni_pc_dependency_net_mkt_incirp_pc_7yes</t>
  </si>
  <si>
    <t>adultomayor_uni_pc_dependency_net_mkt_inc_irpssc_pc_7yes</t>
  </si>
  <si>
    <t>adultomayor_uni_pc_dependency_dis_inc_pc_7yes</t>
  </si>
  <si>
    <t>adultomayor_uni_pc_dependency_cons_inc_pc_7yes</t>
  </si>
  <si>
    <t>adultomayor_uni_pc_dependency_cons_inc_ande_pc_7yes</t>
  </si>
  <si>
    <t>adultomayor_uni_pc_dependency_final_inc_pc_7yes</t>
  </si>
  <si>
    <t>adultomayor_uni_pc_dependency_nso_inc_7yes</t>
  </si>
  <si>
    <t>adultomayor_uni_pc_dependency_linpobto__7yes</t>
  </si>
  <si>
    <t>adultomayor_uni_pc_dependency_linpobex__7yes</t>
  </si>
  <si>
    <t>tot_deduction_taken_pc_dependency_gross_mkt_inc_pc_7yes</t>
  </si>
  <si>
    <t>tot_deduction_taken_pc_dependency_net_mkt_income_pc_7yes</t>
  </si>
  <si>
    <t>tot_deduction_taken_pc_dependency_net_mkt_incirp_pc_7yes</t>
  </si>
  <si>
    <t>tot_deduction_taken_pc_dependency_net_mkt_inc_irpssc_pc_7yes</t>
  </si>
  <si>
    <t>tot_deduction_taken_pc_dependency_dis_inc_pc_7yes</t>
  </si>
  <si>
    <t>tot_deduction_taken_pc_dependency_cons_inc_pc_7yes</t>
  </si>
  <si>
    <t>tot_deduction_taken_pc_dependency_cons_inc_ande_pc_7yes</t>
  </si>
  <si>
    <t>tot_deduction_taken_pc_dependency_final_inc_pc_7yes</t>
  </si>
  <si>
    <t>tot_deduction_taken_pc_dependency_nso_inc_7yes</t>
  </si>
  <si>
    <t>tot_deduction_taken_pc_dependency_linpobto__7yes</t>
  </si>
  <si>
    <t>tot_deduction_taken_pc_dependency_linpobex__7yes</t>
  </si>
  <si>
    <t>monto_iva_pc_pc_beneficiaries__7</t>
  </si>
  <si>
    <t>monto_iva_pc_pc_benefits__7</t>
  </si>
  <si>
    <t>monto_iva_pc_pc_coverage__7</t>
  </si>
  <si>
    <t>monto_iva_pc_pc_mean__7</t>
  </si>
  <si>
    <t>monto_sub_andeFS_pc_pc_beneficiaries__7</t>
  </si>
  <si>
    <t>monto_sub_andeFS_pc_pc_benefits__7</t>
  </si>
  <si>
    <t>monto_sub_andeFS_pc_pc_coverage__7</t>
  </si>
  <si>
    <t>monto_sub_andeFS_pc_pc_mean__7</t>
  </si>
  <si>
    <t>monto_sub_andeFS_pc_pc_dependency_gross_mkt_inc_pc_7yes</t>
  </si>
  <si>
    <t>monto_sub_andeFS_pc_pc_dependency_net_mkt_income_pc_7yes</t>
  </si>
  <si>
    <t>monto_sub_andeFS_pc_pc_dependency_net_mkt_incirp_pc_7yes</t>
  </si>
  <si>
    <t>monto_sub_andeFS_pc_pc_dependency_net_mkt_inc_irpssc_pc_7yes</t>
  </si>
  <si>
    <t>monto_sub_andeFS_pc_pc_dependency_dis_inc_pc_7yes</t>
  </si>
  <si>
    <t>monto_sub_andeFS_pc_pc_dependency_cons_inc_pc_7yes</t>
  </si>
  <si>
    <t>monto_sub_andeFS_pc_pc_dependency_cons_inc_ande_pc_7yes</t>
  </si>
  <si>
    <t>monto_sub_andeFS_pc_pc_dependency_final_inc_pc_7yes</t>
  </si>
  <si>
    <t>monto_sub_andeFS_pc_pc_dependency_nso_inc_7yes</t>
  </si>
  <si>
    <t>monto_sub_andeFS_pc_pc_dependency_linpobto__7yes</t>
  </si>
  <si>
    <t>monto_sub_andeFS_pc_pc_dependency_linpobex__7yes</t>
  </si>
  <si>
    <t>gross_mkt_inc_pc_coverage__7</t>
  </si>
  <si>
    <t>gross_mkt_inc_pc_mean__7</t>
  </si>
  <si>
    <t>gross_mkt_inc_pc_dependency_gross_mkt_inc_pc_7yes</t>
  </si>
  <si>
    <t>gross_mkt_inc_pc_dependency_net_mkt_income_pc_7yes</t>
  </si>
  <si>
    <t>gross_mkt_inc_pc_dependency_net_mkt_incirp_pc_7yes</t>
  </si>
  <si>
    <t>gross_mkt_inc_pc_dependency_net_mkt_inc_irpssc_pc_7yes</t>
  </si>
  <si>
    <t>gross_mkt_inc_pc_dependency_dis_inc_pc_7yes</t>
  </si>
  <si>
    <t>gross_mkt_inc_pc_dependency_cons_inc_pc_7yes</t>
  </si>
  <si>
    <t>gross_mkt_inc_pc_dependency_cons_inc_ande_pc_7yes</t>
  </si>
  <si>
    <t>gross_mkt_inc_pc_dependency_final_inc_pc_7yes</t>
  </si>
  <si>
    <t>gross_mkt_inc_pc_dependency_nso_inc_7yes</t>
  </si>
  <si>
    <t>gross_mkt_inc_pc_dependency_linpobto__7yes</t>
  </si>
  <si>
    <t>gross_mkt_inc_pc_fgt0_linpobto__7</t>
  </si>
  <si>
    <t>gross_mkt_inc_pc_fgt1_linpobto__7</t>
  </si>
  <si>
    <t>gross_mkt_inc_pc_fgt2_linpobto__7</t>
  </si>
  <si>
    <t>gross_mkt_inc_pc_dependency_linpobex__7yes</t>
  </si>
  <si>
    <t>gross_mkt_inc_pc_fgt0_linpobex__7</t>
  </si>
  <si>
    <t>gross_mkt_inc_pc_fgt1_linpobex__7</t>
  </si>
  <si>
    <t>gross_mkt_inc_pc_fgt2_linpobex__7</t>
  </si>
  <si>
    <t>net_mkt_income_pc_coverage__7</t>
  </si>
  <si>
    <t>net_mkt_income_pc_mean__7</t>
  </si>
  <si>
    <t>net_mkt_income_pc_dependency_gross_mkt_inc_pc_7yes</t>
  </si>
  <si>
    <t>net_mkt_income_pc_dependency_net_mkt_income_pc_7yes</t>
  </si>
  <si>
    <t>net_mkt_income_pc_dependency_net_mkt_incirp_pc_7yes</t>
  </si>
  <si>
    <t>net_mkt_income_pc_dependency_net_mkt_inc_irpssc_pc_7yes</t>
  </si>
  <si>
    <t>net_mkt_income_pc_dependency_dis_inc_pc_7yes</t>
  </si>
  <si>
    <t>net_mkt_income_pc_dependency_cons_inc_pc_7yes</t>
  </si>
  <si>
    <t>net_mkt_income_pc_dependency_cons_inc_ande_pc_7yes</t>
  </si>
  <si>
    <t>net_mkt_income_pc_dependency_final_inc_pc_7yes</t>
  </si>
  <si>
    <t>net_mkt_income_pc_dependency_nso_inc_7yes</t>
  </si>
  <si>
    <t>net_mkt_income_pc_dependency_linpobto__7yes</t>
  </si>
  <si>
    <t>net_mkt_income_pc_fgt0_linpobto__7</t>
  </si>
  <si>
    <t>net_mkt_income_pc_fgt1_linpobto__7</t>
  </si>
  <si>
    <t>net_mkt_income_pc_fgt2_linpobto__7</t>
  </si>
  <si>
    <t>net_mkt_income_pc_dependency_linpobex__7yes</t>
  </si>
  <si>
    <t>net_mkt_income_pc_fgt0_linpobex__7</t>
  </si>
  <si>
    <t>net_mkt_income_pc_fgt1_linpobex__7</t>
  </si>
  <si>
    <t>net_mkt_income_pc_fgt2_linpobex__7</t>
  </si>
  <si>
    <t>net_mkt_incirp_pc_coverage__7</t>
  </si>
  <si>
    <t>net_mkt_incirp_pc_mean__7</t>
  </si>
  <si>
    <t>net_mkt_incirp_pc_dependency_gross_mkt_inc_pc_7yes</t>
  </si>
  <si>
    <t>net_mkt_incirp_pc_dependency_net_mkt_income_pc_7yes</t>
  </si>
  <si>
    <t>net_mkt_incirp_pc_dependency_net_mkt_incirp_pc_7yes</t>
  </si>
  <si>
    <t>net_mkt_incirp_pc_dependency_net_mkt_inc_irpssc_pc_7yes</t>
  </si>
  <si>
    <t>net_mkt_incirp_pc_dependency_dis_inc_pc_7yes</t>
  </si>
  <si>
    <t>net_mkt_incirp_pc_dependency_cons_inc_pc_7yes</t>
  </si>
  <si>
    <t>net_mkt_incirp_pc_dependency_cons_inc_ande_pc_7yes</t>
  </si>
  <si>
    <t>net_mkt_incirp_pc_dependency_final_inc_pc_7yes</t>
  </si>
  <si>
    <t>net_mkt_incirp_pc_dependency_nso_inc_7yes</t>
  </si>
  <si>
    <t>net_mkt_incirp_pc_dependency_linpobto__7yes</t>
  </si>
  <si>
    <t>net_mkt_incirp_pc_fgt0_linpobto__7</t>
  </si>
  <si>
    <t>net_mkt_incirp_pc_fgt1_linpobto__7</t>
  </si>
  <si>
    <t>net_mkt_incirp_pc_fgt2_linpobto__7</t>
  </si>
  <si>
    <t>net_mkt_incirp_pc_dependency_linpobex__7yes</t>
  </si>
  <si>
    <t>net_mkt_incirp_pc_fgt0_linpobex__7</t>
  </si>
  <si>
    <t>net_mkt_incirp_pc_fgt1_linpobex__7</t>
  </si>
  <si>
    <t>net_mkt_incirp_pc_fgt2_linpobex__7</t>
  </si>
  <si>
    <t>net_mkt_inc_irpssc_pc_coverage__7</t>
  </si>
  <si>
    <t>net_mkt_inc_irpssc_pc_mean__7</t>
  </si>
  <si>
    <t>net_mkt_inc_irpssc_pc_dependency_gross_mkt_inc_pc_7yes</t>
  </si>
  <si>
    <t>net_mkt_inc_irpssc_pc_dependency_net_mkt_income_pc_7yes</t>
  </si>
  <si>
    <t>net_mkt_inc_irpssc_pc_dependency_net_mkt_incirp_pc_7yes</t>
  </si>
  <si>
    <t>net_mkt_inc_irpssc_pc_dependency_net_mkt_inc_irpssc_pc_7yes</t>
  </si>
  <si>
    <t>net_mkt_inc_irpssc_pc_dependency_dis_inc_pc_7yes</t>
  </si>
  <si>
    <t>net_mkt_inc_irpssc_pc_dependency_cons_inc_pc_7yes</t>
  </si>
  <si>
    <t>net_mkt_inc_irpssc_pc_dependency_cons_inc_ande_pc_7yes</t>
  </si>
  <si>
    <t>net_mkt_inc_irpssc_pc_dependency_final_inc_pc_7yes</t>
  </si>
  <si>
    <t>net_mkt_inc_irpssc_pc_dependency_nso_inc_7yes</t>
  </si>
  <si>
    <t>net_mkt_inc_irpssc_pc_dependency_linpobto__7yes</t>
  </si>
  <si>
    <t>net_mkt_inc_irpssc_pc_fgt0_linpobto__7</t>
  </si>
  <si>
    <t>net_mkt_inc_irpssc_pc_fgt1_linpobto__7</t>
  </si>
  <si>
    <t>net_mkt_inc_irpssc_pc_fgt2_linpobto__7</t>
  </si>
  <si>
    <t>net_mkt_inc_irpssc_pc_dependency_linpobex__7yes</t>
  </si>
  <si>
    <t>net_mkt_inc_irpssc_pc_fgt0_linpobex__7</t>
  </si>
  <si>
    <t>net_mkt_inc_irpssc_pc_fgt1_linpobex__7</t>
  </si>
  <si>
    <t>net_mkt_inc_irpssc_pc_fgt2_linpobex__7</t>
  </si>
  <si>
    <t>dis_inc_pc_coverage__7</t>
  </si>
  <si>
    <t>dis_inc_pc_mean__7</t>
  </si>
  <si>
    <t>dis_inc_pc_dependency_gross_mkt_inc_pc_7yes</t>
  </si>
  <si>
    <t>dis_inc_pc_dependency_net_mkt_income_pc_7yes</t>
  </si>
  <si>
    <t>dis_inc_pc_dependency_net_mkt_incirp_pc_7yes</t>
  </si>
  <si>
    <t>dis_inc_pc_dependency_net_mkt_inc_irpssc_pc_7yes</t>
  </si>
  <si>
    <t>dis_inc_pc_dependency_dis_inc_pc_7yes</t>
  </si>
  <si>
    <t>dis_inc_pc_dependency_cons_inc_pc_7yes</t>
  </si>
  <si>
    <t>dis_inc_pc_dependency_cons_inc_ande_pc_7yes</t>
  </si>
  <si>
    <t>dis_inc_pc_dependency_final_inc_pc_7yes</t>
  </si>
  <si>
    <t>dis_inc_pc_dependency_nso_inc_7yes</t>
  </si>
  <si>
    <t>dis_inc_pc_dependency_linpobto__7yes</t>
  </si>
  <si>
    <t>dis_inc_pc_fgt0_linpobto__7</t>
  </si>
  <si>
    <t>dis_inc_pc_fgt1_linpobto__7</t>
  </si>
  <si>
    <t>dis_inc_pc_fgt2_linpobto__7</t>
  </si>
  <si>
    <t>dis_inc_pc_dependency_linpobex__7yes</t>
  </si>
  <si>
    <t>dis_inc_pc_fgt0_linpobex__7</t>
  </si>
  <si>
    <t>dis_inc_pc_fgt1_linpobex__7</t>
  </si>
  <si>
    <t>dis_inc_pc_fgt2_linpobex__7</t>
  </si>
  <si>
    <t>cons_inc_pc_coverage__7</t>
  </si>
  <si>
    <t>cons_inc_pc_mean__7</t>
  </si>
  <si>
    <t>cons_inc_pc_dependency_gross_mkt_inc_pc_7yes</t>
  </si>
  <si>
    <t>cons_inc_pc_dependency_net_mkt_income_pc_7yes</t>
  </si>
  <si>
    <t>cons_inc_pc_dependency_net_mkt_incirp_pc_7yes</t>
  </si>
  <si>
    <t>cons_inc_pc_dependency_net_mkt_inc_irpssc_pc_7yes</t>
  </si>
  <si>
    <t>cons_inc_pc_dependency_dis_inc_pc_7yes</t>
  </si>
  <si>
    <t>cons_inc_pc_dependency_cons_inc_pc_7yes</t>
  </si>
  <si>
    <t>cons_inc_pc_dependency_cons_inc_ande_pc_7yes</t>
  </si>
  <si>
    <t>cons_inc_pc_dependency_final_inc_pc_7yes</t>
  </si>
  <si>
    <t>cons_inc_pc_dependency_nso_inc_7yes</t>
  </si>
  <si>
    <t>cons_inc_pc_dependency_linpobto__7yes</t>
  </si>
  <si>
    <t>cons_inc_pc_fgt0_linpobto__7</t>
  </si>
  <si>
    <t>cons_inc_pc_fgt1_linpobto__7</t>
  </si>
  <si>
    <t>cons_inc_pc_fgt2_linpobto__7</t>
  </si>
  <si>
    <t>cons_inc_pc_dependency_linpobex__7yes</t>
  </si>
  <si>
    <t>cons_inc_pc_fgt0_linpobex__7</t>
  </si>
  <si>
    <t>cons_inc_pc_fgt1_linpobex__7</t>
  </si>
  <si>
    <t>cons_inc_pc_fgt2_linpobex__7</t>
  </si>
  <si>
    <t>cons_inc_ande_pc_coverage__7</t>
  </si>
  <si>
    <t>cons_inc_ande_pc_mean__7</t>
  </si>
  <si>
    <t>cons_inc_ande_pc_dependency_gross_mkt_inc_pc_7yes</t>
  </si>
  <si>
    <t>cons_inc_ande_pc_dependency_net_mkt_income_pc_7yes</t>
  </si>
  <si>
    <t>cons_inc_ande_pc_dependency_net_mkt_incirp_pc_7yes</t>
  </si>
  <si>
    <t>cons_inc_ande_pc_dependency_net_mkt_inc_irpssc_pc_7yes</t>
  </si>
  <si>
    <t>cons_inc_ande_pc_dependency_dis_inc_pc_7yes</t>
  </si>
  <si>
    <t>cons_inc_ande_pc_dependency_cons_inc_pc_7yes</t>
  </si>
  <si>
    <t>cons_inc_ande_pc_dependency_cons_inc_ande_pc_7yes</t>
  </si>
  <si>
    <t>cons_inc_ande_pc_dependency_final_inc_pc_7yes</t>
  </si>
  <si>
    <t>cons_inc_ande_pc_dependency_nso_inc_7yes</t>
  </si>
  <si>
    <t>cons_inc_ande_pc_dependency_linpobto__7yes</t>
  </si>
  <si>
    <t>cons_inc_ande_pc_fgt0_linpobto__7</t>
  </si>
  <si>
    <t>cons_inc_ande_pc_fgt1_linpobto__7</t>
  </si>
  <si>
    <t>cons_inc_ande_pc_fgt2_linpobto__7</t>
  </si>
  <si>
    <t>cons_inc_ande_pc_dependency_linpobex__7yes</t>
  </si>
  <si>
    <t>cons_inc_ande_pc_fgt0_linpobex__7</t>
  </si>
  <si>
    <t>cons_inc_ande_pc_fgt1_linpobex__7</t>
  </si>
  <si>
    <t>cons_inc_ande_pc_fgt2_linpobex__7</t>
  </si>
  <si>
    <t>final_inc_pc_coverage__7</t>
  </si>
  <si>
    <t>final_inc_pc_mean__7</t>
  </si>
  <si>
    <t>final_inc_pc_dependency_gross_mkt_inc_pc_7yes</t>
  </si>
  <si>
    <t>final_inc_pc_dependency_net_mkt_income_pc_7yes</t>
  </si>
  <si>
    <t>final_inc_pc_dependency_net_mkt_incirp_pc_7yes</t>
  </si>
  <si>
    <t>final_inc_pc_dependency_net_mkt_inc_irpssc_pc_7yes</t>
  </si>
  <si>
    <t>final_inc_pc_dependency_dis_inc_pc_7yes</t>
  </si>
  <si>
    <t>final_inc_pc_dependency_cons_inc_pc_7yes</t>
  </si>
  <si>
    <t>final_inc_pc_dependency_cons_inc_ande_pc_7yes</t>
  </si>
  <si>
    <t>final_inc_pc_dependency_final_inc_pc_7yes</t>
  </si>
  <si>
    <t>final_inc_pc_dependency_nso_inc_7yes</t>
  </si>
  <si>
    <t>final_inc_pc_dependency_linpobto__7yes</t>
  </si>
  <si>
    <t>final_inc_pc_fgt0_linpobto__7</t>
  </si>
  <si>
    <t>final_inc_pc_fgt1_linpobto__7</t>
  </si>
  <si>
    <t>final_inc_pc_fgt2_linpobto__7</t>
  </si>
  <si>
    <t>final_inc_pc_dependency_linpobex__7yes</t>
  </si>
  <si>
    <t>final_inc_pc_fgt0_linpobex__7</t>
  </si>
  <si>
    <t>final_inc_pc_fgt1_linpobex__7</t>
  </si>
  <si>
    <t>final_inc_pc_fgt2_linpobex__7</t>
  </si>
  <si>
    <t>nso_inc_coverage__7</t>
  </si>
  <si>
    <t>nso_inc_mean__7</t>
  </si>
  <si>
    <t>nso_inc_dependency_gross_mkt_inc_pc_7yes</t>
  </si>
  <si>
    <t>nso_inc_dependency_net_mkt_income_pc_7yes</t>
  </si>
  <si>
    <t>nso_inc_dependency_net_mkt_incirp_pc_7yes</t>
  </si>
  <si>
    <t>nso_inc_dependency_net_mkt_inc_irpssc_pc_7yes</t>
  </si>
  <si>
    <t>nso_inc_dependency_dis_inc_pc_7yes</t>
  </si>
  <si>
    <t>nso_inc_dependency_cons_inc_pc_7yes</t>
  </si>
  <si>
    <t>nso_inc_dependency_cons_inc_ande_pc_7yes</t>
  </si>
  <si>
    <t>nso_inc_dependency_final_inc_pc_7yes</t>
  </si>
  <si>
    <t>nso_inc_dependency_nso_inc_7yes</t>
  </si>
  <si>
    <t>nso_inc_dependency_linpobto__7yes</t>
  </si>
  <si>
    <t>nso_inc_fgt0_linpobto__7</t>
  </si>
  <si>
    <t>nso_inc_fgt1_linpobto__7</t>
  </si>
  <si>
    <t>nso_inc_fgt2_linpobto__7</t>
  </si>
  <si>
    <t>nso_inc_dependency_linpobex__7yes</t>
  </si>
  <si>
    <t>nso_inc_fgt0_linpobex__7</t>
  </si>
  <si>
    <t>nso_inc_fgt1_linpobex__7</t>
  </si>
  <si>
    <t>nso_inc_fgt2_linpobex__7</t>
  </si>
  <si>
    <t>monto_iva_pc_pc_dependency_gross_mkt_inc_pc_7yes</t>
  </si>
  <si>
    <t>monto_iva_pc_pc_dependency_net_mkt_income_pc_7yes</t>
  </si>
  <si>
    <t>monto_iva_pc_pc_dependency_net_mkt_incirp_pc_7yes</t>
  </si>
  <si>
    <t>monto_iva_pc_pc_dependency_net_mkt_inc_irpssc_pc_7yes</t>
  </si>
  <si>
    <t>monto_iva_pc_pc_dependency_dis_inc_pc_7yes</t>
  </si>
  <si>
    <t>monto_iva_pc_pc_dependency_cons_inc_pc_7yes</t>
  </si>
  <si>
    <t>monto_iva_pc_pc_dependency_cons_inc_ande_pc_7yes</t>
  </si>
  <si>
    <t>monto_iva_pc_pc_dependency_final_inc_pc_7yes</t>
  </si>
  <si>
    <t>monto_iva_pc_pc_dependency_nso_inc_7yes</t>
  </si>
  <si>
    <t>monto_iva_pc_pc_dependency_linpobto__7yes</t>
  </si>
  <si>
    <t>monto_iva_pc_pc_dependency_linpobex__7yes</t>
  </si>
  <si>
    <t>monto_iscRE_pc_pc_beneficiaries__7</t>
  </si>
  <si>
    <t>monto_iscRE_pc_pc_benefits__7</t>
  </si>
  <si>
    <t>monto_iscRE_pc_pc_coverage__7</t>
  </si>
  <si>
    <t>monto_iscRE_pc_pc_mean__7</t>
  </si>
  <si>
    <t>poverty_ande_fgt0_linpobto__7</t>
  </si>
  <si>
    <t>poverty_ande_fgt1_linpobto__7</t>
  </si>
  <si>
    <t>poverty_ande_fgt2_linpobto__7</t>
  </si>
  <si>
    <t>poverty_ande_fgt0_linpobex__7</t>
  </si>
  <si>
    <t>poverty_ande_fgt1_linpobex__7</t>
  </si>
  <si>
    <t>poverty_ande_fgt2_linpobex__7</t>
  </si>
  <si>
    <t>monto_iscRE_pc_pc_dependency_gross_mkt_inc_pc_7yes</t>
  </si>
  <si>
    <t>monto_iscRE_pc_pc_dependency_net_mkt_income_pc_7yes</t>
  </si>
  <si>
    <t>monto_iscRE_pc_pc_dependency_net_mkt_incirp_pc_7yes</t>
  </si>
  <si>
    <t>monto_iscRE_pc_pc_dependency_net_mkt_inc_irpssc_pc_7yes</t>
  </si>
  <si>
    <t>monto_iscRE_pc_pc_dependency_dis_inc_pc_7yes</t>
  </si>
  <si>
    <t>monto_iscRE_pc_pc_dependency_cons_inc_pc_7yes</t>
  </si>
  <si>
    <t>monto_iscRE_pc_pc_dependency_cons_inc_ande_pc_7yes</t>
  </si>
  <si>
    <t>monto_iscRE_pc_pc_dependency_final_inc_pc_7yes</t>
  </si>
  <si>
    <t>monto_iscRE_pc_pc_dependency_nso_inc_7yes</t>
  </si>
  <si>
    <t>monto_iscRE_pc_pc_dependency_linpobto__7yes</t>
  </si>
  <si>
    <t>monto_iscRE_pc_pc_dependency_linpobex__7yes</t>
  </si>
  <si>
    <t>ssc_pc_beneficiaries__7</t>
  </si>
  <si>
    <t>ssc_pc_benefits__7</t>
  </si>
  <si>
    <t>ssc_pc_coverage__7</t>
  </si>
  <si>
    <t>ssc_pc_mean__7</t>
  </si>
  <si>
    <t>ssc_pc_dependency_gross_mkt_inc_pc_7yes</t>
  </si>
  <si>
    <t>ssc_pc_dependency_net_mkt_income_pc_7yes</t>
  </si>
  <si>
    <t>ssc_pc_dependency_net_mkt_incirp_pc_7yes</t>
  </si>
  <si>
    <t>ssc_pc_dependency_net_mkt_inc_irpssc_pc_7yes</t>
  </si>
  <si>
    <t>ssc_pc_dependency_dis_inc_pc_7yes</t>
  </si>
  <si>
    <t>ssc_pc_dependency_cons_inc_pc_7yes</t>
  </si>
  <si>
    <t>ssc_pc_dependency_cons_inc_ande_pc_7yes</t>
  </si>
  <si>
    <t>ssc_pc_dependency_final_inc_pc_7yes</t>
  </si>
  <si>
    <t>ssc_pc_dependency_nso_inc_7yes</t>
  </si>
  <si>
    <t>ssc_pc_dependency_linpobto__7yes</t>
  </si>
  <si>
    <t>ssc_pc_dependency_linpobex__7yes</t>
  </si>
  <si>
    <t>uprod_tax_pc_beneficiaries__7</t>
  </si>
  <si>
    <t>uprod_tax_pc_benefits__7</t>
  </si>
  <si>
    <t>uprod_tax_pc_coverage__7</t>
  </si>
  <si>
    <t>uprod_tax_pc_mean__7</t>
  </si>
  <si>
    <t>uprod_tax_pc_dependency_gross_mkt_inc_pc_7yes</t>
  </si>
  <si>
    <t>uprod_tax_pc_dependency_net_mkt_income_pc_7yes</t>
  </si>
  <si>
    <t>uprod_tax_pc_dependency_net_mkt_incirp_pc_7yes</t>
  </si>
  <si>
    <t>uprod_tax_pc_dependency_net_mkt_inc_irpssc_pc_7yes</t>
  </si>
  <si>
    <t>uprod_tax_pc_dependency_dis_inc_pc_7yes</t>
  </si>
  <si>
    <t>uprod_tax_pc_dependency_cons_inc_pc_7yes</t>
  </si>
  <si>
    <t>uprod_tax_pc_dependency_cons_inc_ande_pc_7yes</t>
  </si>
  <si>
    <t>uprod_tax_pc_dependency_final_inc_pc_7yes</t>
  </si>
  <si>
    <t>uprod_tax_pc_dependency_nso_inc_7yes</t>
  </si>
  <si>
    <t>uprod_tax_pc_dependency_linpobto__7yes</t>
  </si>
  <si>
    <t>uprod_tax_pc_dependency_linpobex__7yes</t>
  </si>
  <si>
    <t>tot_ire_pc_beneficiaries__7</t>
  </si>
  <si>
    <t>tot_ire_pc_benefits__7</t>
  </si>
  <si>
    <t>tot_ire_pc_coverage__7</t>
  </si>
  <si>
    <t>tot_ire_pc_mean__7</t>
  </si>
  <si>
    <t>tot_ire_pc_dependency_gross_mkt_inc_pc_7yes</t>
  </si>
  <si>
    <t>tot_ire_pc_dependency_net_mkt_income_pc_7yes</t>
  </si>
  <si>
    <t>tot_ire_pc_dependency_net_mkt_incirp_pc_7yes</t>
  </si>
  <si>
    <t>tot_ire_pc_dependency_net_mkt_inc_irpssc_pc_7yes</t>
  </si>
  <si>
    <t>tot_ire_pc_dependency_dis_inc_pc_7yes</t>
  </si>
  <si>
    <t>tot_ire_pc_dependency_cons_inc_pc_7yes</t>
  </si>
  <si>
    <t>tot_ire_pc_dependency_cons_inc_ande_pc_7yes</t>
  </si>
  <si>
    <t>tot_ire_pc_dependency_final_inc_pc_7yes</t>
  </si>
  <si>
    <t>tot_ire_pc_dependency_nso_inc_7yes</t>
  </si>
  <si>
    <t>tot_ire_pc_dependency_linpobto__7yes</t>
  </si>
  <si>
    <t>tot_ire_pc_dependency_linpobex__7yes</t>
  </si>
  <si>
    <t>dividendo_tax_pc_beneficiaries__7</t>
  </si>
  <si>
    <t>dividendo_tax_pc_benefits__7</t>
  </si>
  <si>
    <t>dividendo_tax_pc_coverage__7</t>
  </si>
  <si>
    <t>dividendo_tax_pc_mean__7</t>
  </si>
  <si>
    <t>alquiler_tax_pc_beneficiaries__7</t>
  </si>
  <si>
    <t>alquiler_tax_pc_benefits__7</t>
  </si>
  <si>
    <t>alquiler_tax_pc_coverage__7</t>
  </si>
  <si>
    <t>alquiler_tax_pc_mean__7</t>
  </si>
  <si>
    <t>alquiler_tax_pc_dependency_gross_mkt_inc_pc_7yes</t>
  </si>
  <si>
    <t>alquiler_tax_pc_dependency_net_mkt_income_pc_7yes</t>
  </si>
  <si>
    <t>alquiler_tax_pc_dependency_net_mkt_incirp_pc_7yes</t>
  </si>
  <si>
    <t>alquiler_tax_pc_dependency_net_mkt_inc_irpssc_pc_7yes</t>
  </si>
  <si>
    <t>alquiler_tax_pc_dependency_dis_inc_pc_7yes</t>
  </si>
  <si>
    <t>alquiler_tax_pc_dependency_cons_inc_pc_7yes</t>
  </si>
  <si>
    <t>alquiler_tax_pc_dependency_cons_inc_ande_pc_7yes</t>
  </si>
  <si>
    <t>alquiler_tax_pc_dependency_final_inc_pc_7yes</t>
  </si>
  <si>
    <t>alquiler_tax_pc_dependency_nso_inc_7yes</t>
  </si>
  <si>
    <t>alquiler_tax_pc_dependency_linpobto__7yes</t>
  </si>
  <si>
    <t>alquiler_tax_pc_dependency_linpobex__7yes</t>
  </si>
  <si>
    <t>labor_tax_pc_beneficiaries__8</t>
  </si>
  <si>
    <t>labor_tax_pc_benefits__8</t>
  </si>
  <si>
    <t>labor_tax_pc_coverage__8</t>
  </si>
  <si>
    <t>labor_tax_pc_mean__8</t>
  </si>
  <si>
    <t>tot_pit_pc_beneficiaries__8</t>
  </si>
  <si>
    <t>tot_pit_pc_benefits__8</t>
  </si>
  <si>
    <t>tot_pit_pc_coverage__8</t>
  </si>
  <si>
    <t>tot_pit_pc_mean__8</t>
  </si>
  <si>
    <t>tot_pit_pc_dependency_gross_mkt_inc_pc_8yes</t>
  </si>
  <si>
    <t>tot_pit_pc_dependency_net_mkt_income_pc_8yes</t>
  </si>
  <si>
    <t>tot_pit_pc_dependency_net_mkt_incirp_pc_8yes</t>
  </si>
  <si>
    <t>tot_pit_pc_dependency_net_mkt_inc_irpssc_pc_8yes</t>
  </si>
  <si>
    <t>tot_pit_pc_dependency_dis_inc_pc_8yes</t>
  </si>
  <si>
    <t>tot_pit_pc_dependency_cons_inc_pc_8yes</t>
  </si>
  <si>
    <t>tot_pit_pc_dependency_cons_inc_ande_pc_8yes</t>
  </si>
  <si>
    <t>tot_pit_pc_dependency_final_inc_pc_8yes</t>
  </si>
  <si>
    <t>tot_pit_pc_dependency_nso_inc_8yes</t>
  </si>
  <si>
    <t>tot_pit_pc_dependency_linpobto__8yes</t>
  </si>
  <si>
    <t>tot_pit_pc_dependency_linpobex__8yes</t>
  </si>
  <si>
    <t>tot_dit_pc_beneficiaries__8</t>
  </si>
  <si>
    <t>tot_dit_pc_benefits__8</t>
  </si>
  <si>
    <t>tot_dit_pc_coverage__8</t>
  </si>
  <si>
    <t>tot_dit_pc_mean__8</t>
  </si>
  <si>
    <t>tot_dit_pc_dependency_gross_mkt_inc_pc_8yes</t>
  </si>
  <si>
    <t>tot_dit_pc_dependency_net_mkt_income_pc_8yes</t>
  </si>
  <si>
    <t>tot_dit_pc_dependency_net_mkt_incirp_pc_8yes</t>
  </si>
  <si>
    <t>tot_dit_pc_dependency_net_mkt_inc_irpssc_pc_8yes</t>
  </si>
  <si>
    <t>tot_dit_pc_dependency_dis_inc_pc_8yes</t>
  </si>
  <si>
    <t>tot_dit_pc_dependency_cons_inc_pc_8yes</t>
  </si>
  <si>
    <t>tot_dit_pc_dependency_cons_inc_ande_pc_8yes</t>
  </si>
  <si>
    <t>tot_dit_pc_dependency_final_inc_pc_8yes</t>
  </si>
  <si>
    <t>tot_dit_pc_dependency_nso_inc_8yes</t>
  </si>
  <si>
    <t>tot_dit_pc_dependency_linpobto__8yes</t>
  </si>
  <si>
    <t>tot_dit_pc_dependency_linpobex__8yes</t>
  </si>
  <si>
    <t>tot_dit_corp_pc_beneficiaries__8</t>
  </si>
  <si>
    <t>tot_dit_corp_pc_benefits__8</t>
  </si>
  <si>
    <t>tot_dit_corp_pc_coverage__8</t>
  </si>
  <si>
    <t>tot_dit_corp_pc_mean__8</t>
  </si>
  <si>
    <t>tot_dit_corp_pc_dependency_gross_mkt_inc_pc_8yes</t>
  </si>
  <si>
    <t>tot_dit_corp_pc_dependency_net_mkt_income_pc_8yes</t>
  </si>
  <si>
    <t>tot_dit_corp_pc_dependency_net_mkt_incirp_pc_8yes</t>
  </si>
  <si>
    <t>tot_dit_corp_pc_dependency_net_mkt_inc_irpssc_pc_8yes</t>
  </si>
  <si>
    <t>tot_dit_corp_pc_dependency_dis_inc_pc_8yes</t>
  </si>
  <si>
    <t>tot_dit_corp_pc_dependency_cons_inc_pc_8yes</t>
  </si>
  <si>
    <t>tot_dit_corp_pc_dependency_cons_inc_ande_pc_8yes</t>
  </si>
  <si>
    <t>tot_dit_corp_pc_dependency_final_inc_pc_8yes</t>
  </si>
  <si>
    <t>tot_dit_corp_pc_dependency_nso_inc_8yes</t>
  </si>
  <si>
    <t>tot_dit_corp_pc_dependency_linpobto__8yes</t>
  </si>
  <si>
    <t>tot_dit_corp_pc_dependency_linpobex__8yes</t>
  </si>
  <si>
    <t>iragro_pc_beneficiaries__8</t>
  </si>
  <si>
    <t>iragro_pc_benefits__8</t>
  </si>
  <si>
    <t>iragro_pc_coverage__8</t>
  </si>
  <si>
    <t>iragro_pc_mean__8</t>
  </si>
  <si>
    <t>iragro_pc_dependency_gross_mkt_inc_pc_8yes</t>
  </si>
  <si>
    <t>iragro_pc_dependency_net_mkt_income_pc_8yes</t>
  </si>
  <si>
    <t>iragro_pc_dependency_net_mkt_incirp_pc_8yes</t>
  </si>
  <si>
    <t>iragro_pc_dependency_net_mkt_inc_irpssc_pc_8yes</t>
  </si>
  <si>
    <t>iragro_pc_dependency_dis_inc_pc_8yes</t>
  </si>
  <si>
    <t>iragro_pc_dependency_cons_inc_pc_8yes</t>
  </si>
  <si>
    <t>iragro_pc_dependency_cons_inc_ande_pc_8yes</t>
  </si>
  <si>
    <t>iragro_pc_dependency_final_inc_pc_8yes</t>
  </si>
  <si>
    <t>iragro_pc_dependency_nso_inc_8yes</t>
  </si>
  <si>
    <t>iragro_pc_dependency_linpobto__8yes</t>
  </si>
  <si>
    <t>iragro_pc_dependency_linpobex__8yes</t>
  </si>
  <si>
    <t>iracis_pc_beneficiaries__8</t>
  </si>
  <si>
    <t>iracis_pc_benefits__8</t>
  </si>
  <si>
    <t>iracis_pc_coverage__8</t>
  </si>
  <si>
    <t>iracis_pc_mean__8</t>
  </si>
  <si>
    <t>iracis_pc_dependency_gross_mkt_inc_pc_8yes</t>
  </si>
  <si>
    <t>iracis_pc_dependency_net_mkt_income_pc_8yes</t>
  </si>
  <si>
    <t>iracis_pc_dependency_net_mkt_incirp_pc_8yes</t>
  </si>
  <si>
    <t>iracis_pc_dependency_net_mkt_inc_irpssc_pc_8yes</t>
  </si>
  <si>
    <t>iracis_pc_dependency_dis_inc_pc_8yes</t>
  </si>
  <si>
    <t>iracis_pc_dependency_cons_inc_pc_8yes</t>
  </si>
  <si>
    <t>iracis_pc_dependency_cons_inc_ande_pc_8yes</t>
  </si>
  <si>
    <t>iracis_pc_dependency_final_inc_pc_8yes</t>
  </si>
  <si>
    <t>iracis_pc_dependency_nso_inc_8yes</t>
  </si>
  <si>
    <t>iracis_pc_dependency_linpobto__8yes</t>
  </si>
  <si>
    <t>iracis_pc_dependency_linpobex__8yes</t>
  </si>
  <si>
    <t>tekopora_inc_pc_beneficiaries__8</t>
  </si>
  <si>
    <t>tekopora_inc_pc_benefits__8</t>
  </si>
  <si>
    <t>tekopora_inc_pc_coverage__8</t>
  </si>
  <si>
    <t>tekopora_inc_pc_mean__8</t>
  </si>
  <si>
    <t>tekopora_inc_pc_dependency_gross_mkt_inc_pc_8yes</t>
  </si>
  <si>
    <t>tekopora_inc_pc_dependency_net_mkt_income_pc_8yes</t>
  </si>
  <si>
    <t>tekopora_inc_pc_dependency_net_mkt_incirp_pc_8yes</t>
  </si>
  <si>
    <t>tekopora_inc_pc_dependency_net_mkt_inc_irpssc_pc_8yes</t>
  </si>
  <si>
    <t>tekopora_inc_pc_dependency_dis_inc_pc_8yes</t>
  </si>
  <si>
    <t>tekopora_inc_pc_dependency_cons_inc_pc_8yes</t>
  </si>
  <si>
    <t>tekopora_inc_pc_dependency_cons_inc_ande_pc_8yes</t>
  </si>
  <si>
    <t>tekopora_inc_pc_dependency_final_inc_pc_8yes</t>
  </si>
  <si>
    <t>tekopora_inc_pc_dependency_nso_inc_8yes</t>
  </si>
  <si>
    <t>tekopora_inc_pc_dependency_linpobto__8yes</t>
  </si>
  <si>
    <t>tekopora_inc_pc_dependency_linpobex__8yes</t>
  </si>
  <si>
    <t>famassist_inc_pc_beneficiaries__8</t>
  </si>
  <si>
    <t>famassist_inc_pc_benefits__8</t>
  </si>
  <si>
    <t>famassist_inc_pc_coverage__8</t>
  </si>
  <si>
    <t>famassist_inc_pc_mean__8</t>
  </si>
  <si>
    <t>famassist_inc_pc_dependency_gross_mkt_inc_pc_8yes</t>
  </si>
  <si>
    <t>famassist_inc_pc_dependency_net_mkt_income_pc_8yes</t>
  </si>
  <si>
    <t>famassist_inc_pc_dependency_net_mkt_incirp_pc_8yes</t>
  </si>
  <si>
    <t>famassist_inc_pc_dependency_net_mkt_inc_irpssc_pc_8yes</t>
  </si>
  <si>
    <t>famassist_inc_pc_dependency_dis_inc_pc_8yes</t>
  </si>
  <si>
    <t>famassist_inc_pc_dependency_cons_inc_pc_8yes</t>
  </si>
  <si>
    <t>famassist_inc_pc_dependency_cons_inc_ande_pc_8yes</t>
  </si>
  <si>
    <t>famassist_inc_pc_dependency_final_inc_pc_8yes</t>
  </si>
  <si>
    <t>famassist_inc_pc_dependency_nso_inc_8yes</t>
  </si>
  <si>
    <t>famassist_inc_pc_dependency_linpobto__8yes</t>
  </si>
  <si>
    <t>famassist_inc_pc_dependency_linpobex__8yes</t>
  </si>
  <si>
    <t>adulto_inc_pc_beneficiaries__8</t>
  </si>
  <si>
    <t>adulto_inc_pc_benefits__8</t>
  </si>
  <si>
    <t>adulto_inc_pc_coverage__8</t>
  </si>
  <si>
    <t>adulto_inc_pc_mean__8</t>
  </si>
  <si>
    <t>adulto_inc_pc_dependency_gross_mkt_inc_pc_8yes</t>
  </si>
  <si>
    <t>adulto_inc_pc_dependency_net_mkt_income_pc_8yes</t>
  </si>
  <si>
    <t>adulto_inc_pc_dependency_net_mkt_incirp_pc_8yes</t>
  </si>
  <si>
    <t>adulto_inc_pc_dependency_net_mkt_inc_irpssc_pc_8yes</t>
  </si>
  <si>
    <t>adulto_inc_pc_dependency_dis_inc_pc_8yes</t>
  </si>
  <si>
    <t>adulto_inc_pc_dependency_cons_inc_pc_8yes</t>
  </si>
  <si>
    <t>adulto_inc_pc_dependency_cons_inc_ande_pc_8yes</t>
  </si>
  <si>
    <t>adulto_inc_pc_dependency_final_inc_pc_8yes</t>
  </si>
  <si>
    <t>adulto_inc_pc_dependency_nso_inc_8yes</t>
  </si>
  <si>
    <t>adulto_inc_pc_dependency_linpobto__8yes</t>
  </si>
  <si>
    <t>adulto_inc_pc_dependency_linpobex__8yes</t>
  </si>
  <si>
    <t>agtrans_inc_pc_beneficiaries__8</t>
  </si>
  <si>
    <t>agtrans_inc_pc_benefits__8</t>
  </si>
  <si>
    <t>agtrans_inc_pc_coverage__8</t>
  </si>
  <si>
    <t>agtrans_inc_pc_mean__8</t>
  </si>
  <si>
    <t>agtrans_inc_pc_dependency_gross_mkt_inc_pc_8yes</t>
  </si>
  <si>
    <t>agtrans_inc_pc_dependency_net_mkt_income_pc_8yes</t>
  </si>
  <si>
    <t>agtrans_inc_pc_dependency_net_mkt_incirp_pc_8yes</t>
  </si>
  <si>
    <t>agtrans_inc_pc_dependency_net_mkt_inc_irpssc_pc_8yes</t>
  </si>
  <si>
    <t>agtrans_inc_pc_dependency_dis_inc_pc_8yes</t>
  </si>
  <si>
    <t>agtrans_inc_pc_dependency_cons_inc_pc_8yes</t>
  </si>
  <si>
    <t>agtrans_inc_pc_dependency_cons_inc_ande_pc_8yes</t>
  </si>
  <si>
    <t>agtrans_inc_pc_dependency_final_inc_pc_8yes</t>
  </si>
  <si>
    <t>agtrans_inc_pc_dependency_nso_inc_8yes</t>
  </si>
  <si>
    <t>agtrans_inc_pc_dependency_linpobto__8yes</t>
  </si>
  <si>
    <t>agtrans_inc_pc_dependency_linpobex__8yes</t>
  </si>
  <si>
    <t>elec_sub_pc_beneficiaries__8</t>
  </si>
  <si>
    <t>elec_sub_pc_benefits__8</t>
  </si>
  <si>
    <t>elec_sub_pc_coverage__8</t>
  </si>
  <si>
    <t>elec_sub_pc_mean__8</t>
  </si>
  <si>
    <t>elec_sub_pc_dependency_gross_mkt_inc_pc_8yes</t>
  </si>
  <si>
    <t>elec_sub_pc_dependency_net_mkt_income_pc_8yes</t>
  </si>
  <si>
    <t>elec_sub_pc_dependency_net_mkt_incirp_pc_8yes</t>
  </si>
  <si>
    <t>elec_sub_pc_dependency_net_mkt_inc_irpssc_pc_8yes</t>
  </si>
  <si>
    <t>elec_sub_pc_dependency_dis_inc_pc_8yes</t>
  </si>
  <si>
    <t>elec_sub_pc_dependency_cons_inc_pc_8yes</t>
  </si>
  <si>
    <t>elec_sub_pc_dependency_cons_inc_ande_pc_8yes</t>
  </si>
  <si>
    <t>elec_sub_pc_dependency_final_inc_pc_8yes</t>
  </si>
  <si>
    <t>elec_sub_pc_dependency_nso_inc_8yes</t>
  </si>
  <si>
    <t>elec_sub_pc_dependency_linpobto__8yes</t>
  </si>
  <si>
    <t>elec_sub_pc_dependency_linpobex__8yes</t>
  </si>
  <si>
    <t>labor_tax_pc_dependency_gross_mkt_inc_pc_8yes</t>
  </si>
  <si>
    <t>labor_tax_pc_dependency_net_mkt_income_pc_8yes</t>
  </si>
  <si>
    <t>labor_tax_pc_dependency_net_mkt_incirp_pc_8yes</t>
  </si>
  <si>
    <t>labor_tax_pc_dependency_net_mkt_inc_irpssc_pc_8yes</t>
  </si>
  <si>
    <t>labor_tax_pc_dependency_dis_inc_pc_8yes</t>
  </si>
  <si>
    <t>labor_tax_pc_dependency_cons_inc_pc_8yes</t>
  </si>
  <si>
    <t>labor_tax_pc_dependency_cons_inc_ande_pc_8yes</t>
  </si>
  <si>
    <t>labor_tax_pc_dependency_final_inc_pc_8yes</t>
  </si>
  <si>
    <t>labor_tax_pc_dependency_nso_inc_8yes</t>
  </si>
  <si>
    <t>labor_tax_pc_dependency_linpobto__8yes</t>
  </si>
  <si>
    <t>labor_tax_pc_dependency_linpobex__8yes</t>
  </si>
  <si>
    <t>tot_deduction_taken_pc_beneficiaries__8</t>
  </si>
  <si>
    <t>tot_deduction_taken_pc_benefits__8</t>
  </si>
  <si>
    <t>tot_deduction_taken_pc_coverage__8</t>
  </si>
  <si>
    <t>tot_deduction_taken_pc_mean__8</t>
  </si>
  <si>
    <t>transporte_sub_pc_beneficiaries__8</t>
  </si>
  <si>
    <t>transporte_sub_pc_benefits__8</t>
  </si>
  <si>
    <t>transporte_sub_pc_coverage__8</t>
  </si>
  <si>
    <t>transporte_sub_pc_mean__8</t>
  </si>
  <si>
    <t>transporte_sub_pc_dependency_gross_mkt_inc_pc_8yes</t>
  </si>
  <si>
    <t>transporte_sub_pc_dependency_net_mkt_income_pc_8yes</t>
  </si>
  <si>
    <t>transporte_sub_pc_dependency_net_mkt_incirp_pc_8yes</t>
  </si>
  <si>
    <t>transporte_sub_pc_dependency_net_mkt_inc_irpssc_pc_8yes</t>
  </si>
  <si>
    <t>transporte_sub_pc_dependency_dis_inc_pc_8yes</t>
  </si>
  <si>
    <t>transporte_sub_pc_dependency_cons_inc_pc_8yes</t>
  </si>
  <si>
    <t>transporte_sub_pc_dependency_cons_inc_ande_pc_8yes</t>
  </si>
  <si>
    <t>transporte_sub_pc_dependency_final_inc_pc_8yes</t>
  </si>
  <si>
    <t>transporte_sub_pc_dependency_nso_inc_8yes</t>
  </si>
  <si>
    <t>transporte_sub_pc_dependency_linpobto__8yes</t>
  </si>
  <si>
    <t>transporte_sub_pc_dependency_linpobex__8yes</t>
  </si>
  <si>
    <t>senavitat_sub_pc_beneficiaries__8</t>
  </si>
  <si>
    <t>senavitat_sub_pc_benefits__8</t>
  </si>
  <si>
    <t>senavitat_sub_pc_coverage__8</t>
  </si>
  <si>
    <t>senavitat_sub_pc_mean__8</t>
  </si>
  <si>
    <t>senavitat_sub_pc_dependency_gross_mkt_inc_pc_8yes</t>
  </si>
  <si>
    <t>senavitat_sub_pc_dependency_net_mkt_income_pc_8yes</t>
  </si>
  <si>
    <t>senavitat_sub_pc_dependency_net_mkt_incirp_pc_8yes</t>
  </si>
  <si>
    <t>senavitat_sub_pc_dependency_net_mkt_inc_irpssc_pc_8yes</t>
  </si>
  <si>
    <t>senavitat_sub_pc_dependency_dis_inc_pc_8yes</t>
  </si>
  <si>
    <t>senavitat_sub_pc_dependency_cons_inc_pc_8yes</t>
  </si>
  <si>
    <t>senavitat_sub_pc_dependency_cons_inc_ande_pc_8yes</t>
  </si>
  <si>
    <t>senavitat_sub_pc_dependency_final_inc_pc_8yes</t>
  </si>
  <si>
    <t>senavitat_sub_pc_dependency_nso_inc_8yes</t>
  </si>
  <si>
    <t>senavitat_sub_pc_dependency_linpobto__8yes</t>
  </si>
  <si>
    <t>senavitat_sub_pc_dependency_linpobex__8yes</t>
  </si>
  <si>
    <t>becas_pc_beneficiaries__8</t>
  </si>
  <si>
    <t>becas_pc_benefits__8</t>
  </si>
  <si>
    <t>becas_pc_coverage__8</t>
  </si>
  <si>
    <t>becas_pc_mean__8</t>
  </si>
  <si>
    <t>edupubpreesc_pc_beneficiaries__8</t>
  </si>
  <si>
    <t>edupubpreesc_pc_benefits__8</t>
  </si>
  <si>
    <t>edupubpreesc_pc_coverage__8</t>
  </si>
  <si>
    <t>edupubpreesc_pc_mean__8</t>
  </si>
  <si>
    <t>edupubpreesc_pc_dependency_gross_mkt_inc_pc_8yes</t>
  </si>
  <si>
    <t>edupubpreesc_pc_dependency_net_mkt_income_pc_8yes</t>
  </si>
  <si>
    <t>edupubpreesc_pc_dependency_net_mkt_incirp_pc_8yes</t>
  </si>
  <si>
    <t>edupubpreesc_pc_dependency_net_mkt_inc_irpssc_pc_8yes</t>
  </si>
  <si>
    <t>edupubpreesc_pc_dependency_dis_inc_pc_8yes</t>
  </si>
  <si>
    <t>edupubpreesc_pc_dependency_cons_inc_pc_8yes</t>
  </si>
  <si>
    <t>edupubpreesc_pc_dependency_cons_inc_ande_pc_8yes</t>
  </si>
  <si>
    <t>edupubpreesc_pc_dependency_final_inc_pc_8yes</t>
  </si>
  <si>
    <t>edupubpreesc_pc_dependency_nso_inc_8yes</t>
  </si>
  <si>
    <t>edupubpreesc_pc_dependency_linpobto__8yes</t>
  </si>
  <si>
    <t>edupubpreesc_pc_dependency_linpobex__8yes</t>
  </si>
  <si>
    <t>edupubprim_pc_beneficiaries__8</t>
  </si>
  <si>
    <t>edupubprim_pc_benefits__8</t>
  </si>
  <si>
    <t>edupubprim_pc_coverage__8</t>
  </si>
  <si>
    <t>edupubprim_pc_mean__8</t>
  </si>
  <si>
    <t>edupubprim_pc_dependency_gross_mkt_inc_pc_8yes</t>
  </si>
  <si>
    <t>edupubprim_pc_dependency_net_mkt_income_pc_8yes</t>
  </si>
  <si>
    <t>edupubprim_pc_dependency_net_mkt_incirp_pc_8yes</t>
  </si>
  <si>
    <t>edupubprim_pc_dependency_net_mkt_inc_irpssc_pc_8yes</t>
  </si>
  <si>
    <t>edupubprim_pc_dependency_dis_inc_pc_8yes</t>
  </si>
  <si>
    <t>edupubprim_pc_dependency_cons_inc_pc_8yes</t>
  </si>
  <si>
    <t>edupubprim_pc_dependency_cons_inc_ande_pc_8yes</t>
  </si>
  <si>
    <t>edupubprim_pc_dependency_final_inc_pc_8yes</t>
  </si>
  <si>
    <t>edupubprim_pc_dependency_nso_inc_8yes</t>
  </si>
  <si>
    <t>edupubprim_pc_dependency_linpobto__8yes</t>
  </si>
  <si>
    <t>edupubprim_pc_dependency_linpobex__8yes</t>
  </si>
  <si>
    <t>edupubsec_pc_beneficiaries__8</t>
  </si>
  <si>
    <t>edupubsec_pc_benefits__8</t>
  </si>
  <si>
    <t>edupubsec_pc_coverage__8</t>
  </si>
  <si>
    <t>edupubsec_pc_mean__8</t>
  </si>
  <si>
    <t>edupubsec_pc_dependency_gross_mkt_inc_pc_8yes</t>
  </si>
  <si>
    <t>edupubsec_pc_dependency_net_mkt_income_pc_8yes</t>
  </si>
  <si>
    <t>edupubsec_pc_dependency_net_mkt_incirp_pc_8yes</t>
  </si>
  <si>
    <t>edupubsec_pc_dependency_net_mkt_inc_irpssc_pc_8yes</t>
  </si>
  <si>
    <t>edupubsec_pc_dependency_dis_inc_pc_8yes</t>
  </si>
  <si>
    <t>edupubsec_pc_dependency_cons_inc_pc_8yes</t>
  </si>
  <si>
    <t>edupubsec_pc_dependency_cons_inc_ande_pc_8yes</t>
  </si>
  <si>
    <t>edupubsec_pc_dependency_final_inc_pc_8yes</t>
  </si>
  <si>
    <t>edupubsec_pc_dependency_nso_inc_8yes</t>
  </si>
  <si>
    <t>edupubsec_pc_dependency_linpobto__8yes</t>
  </si>
  <si>
    <t>edupubsec_pc_dependency_linpobex__8yes</t>
  </si>
  <si>
    <t>edupubuni_pc_beneficiaries__8</t>
  </si>
  <si>
    <t>edupubuni_pc_benefits__8</t>
  </si>
  <si>
    <t>edupubuni_pc_coverage__8</t>
  </si>
  <si>
    <t>edupubuni_pc_mean__8</t>
  </si>
  <si>
    <t>edupubuni_pc_dependency_gross_mkt_inc_pc_8yes</t>
  </si>
  <si>
    <t>edupubuni_pc_dependency_net_mkt_income_pc_8yes</t>
  </si>
  <si>
    <t>edupubuni_pc_dependency_net_mkt_incirp_pc_8yes</t>
  </si>
  <si>
    <t>edupubuni_pc_dependency_net_mkt_inc_irpssc_pc_8yes</t>
  </si>
  <si>
    <t>edupubuni_pc_dependency_dis_inc_pc_8yes</t>
  </si>
  <si>
    <t>edupubuni_pc_dependency_cons_inc_pc_8yes</t>
  </si>
  <si>
    <t>edupubuni_pc_dependency_cons_inc_ande_pc_8yes</t>
  </si>
  <si>
    <t>edupubuni_pc_dependency_final_inc_pc_8yes</t>
  </si>
  <si>
    <t>edupubuni_pc_dependency_nso_inc_8yes</t>
  </si>
  <si>
    <t>edupubuni_pc_dependency_linpobto__8yes</t>
  </si>
  <si>
    <t>edupubuni_pc_dependency_linpobex__8yes</t>
  </si>
  <si>
    <t>transfood_pc_beneficiaries__8</t>
  </si>
  <si>
    <t>transfood_pc_benefits__8</t>
  </si>
  <si>
    <t>transfood_pc_coverage__8</t>
  </si>
  <si>
    <t>transfood_pc_mean__8</t>
  </si>
  <si>
    <t>transfood_pc_dependency_gross_mkt_inc_pc_8yes</t>
  </si>
  <si>
    <t>transfood_pc_dependency_net_mkt_income_pc_8yes</t>
  </si>
  <si>
    <t>transfood_pc_dependency_net_mkt_incirp_pc_8yes</t>
  </si>
  <si>
    <t>transfood_pc_dependency_net_mkt_inc_irpssc_pc_8yes</t>
  </si>
  <si>
    <t>transfood_pc_dependency_dis_inc_pc_8yes</t>
  </si>
  <si>
    <t>transfood_pc_dependency_cons_inc_pc_8yes</t>
  </si>
  <si>
    <t>transfood_pc_dependency_cons_inc_ande_pc_8yes</t>
  </si>
  <si>
    <t>transfood_pc_dependency_final_inc_pc_8yes</t>
  </si>
  <si>
    <t>transfood_pc_dependency_nso_inc_8yes</t>
  </si>
  <si>
    <t>transfood_pc_dependency_linpobto__8yes</t>
  </si>
  <si>
    <t>transfood_pc_dependency_linpobex__8yes</t>
  </si>
  <si>
    <t>transutil_pc_beneficiaries__8</t>
  </si>
  <si>
    <t>transutil_pc_benefits__8</t>
  </si>
  <si>
    <t>transutil_pc_coverage__8</t>
  </si>
  <si>
    <t>transutil_pc_mean__8</t>
  </si>
  <si>
    <t>transutil_pc_dependency_gross_mkt_inc_pc_8yes</t>
  </si>
  <si>
    <t>transutil_pc_dependency_net_mkt_income_pc_8yes</t>
  </si>
  <si>
    <t>transutil_pc_dependency_net_mkt_incirp_pc_8yes</t>
  </si>
  <si>
    <t>transutil_pc_dependency_net_mkt_inc_irpssc_pc_8yes</t>
  </si>
  <si>
    <t>transutil_pc_dependency_dis_inc_pc_8yes</t>
  </si>
  <si>
    <t>transutil_pc_dependency_cons_inc_pc_8yes</t>
  </si>
  <si>
    <t>transutil_pc_dependency_cons_inc_ande_pc_8yes</t>
  </si>
  <si>
    <t>transutil_pc_dependency_final_inc_pc_8yes</t>
  </si>
  <si>
    <t>transutil_pc_dependency_nso_inc_8yes</t>
  </si>
  <si>
    <t>transutil_pc_dependency_linpobto__8yes</t>
  </si>
  <si>
    <t>transutil_pc_dependency_linpobex__8yes</t>
  </si>
  <si>
    <t>adultomayor_uni_pc_beneficiaries__8</t>
  </si>
  <si>
    <t>adultomayor_uni_pc_benefits__8</t>
  </si>
  <si>
    <t>adultomayor_uni_pc_coverage__8</t>
  </si>
  <si>
    <t>adultomayor_uni_pc_mean__8</t>
  </si>
  <si>
    <t>adultomayor_uni_pc_dependency_gross_mkt_inc_pc_8yes</t>
  </si>
  <si>
    <t>adultomayor_uni_pc_dependency_net_mkt_income_pc_8yes</t>
  </si>
  <si>
    <t>adultomayor_uni_pc_dependency_net_mkt_incirp_pc_8yes</t>
  </si>
  <si>
    <t>adultomayor_uni_pc_dependency_net_mkt_inc_irpssc_pc_8yes</t>
  </si>
  <si>
    <t>adultomayor_uni_pc_dependency_dis_inc_pc_8yes</t>
  </si>
  <si>
    <t>adultomayor_uni_pc_dependency_cons_inc_pc_8yes</t>
  </si>
  <si>
    <t>adultomayor_uni_pc_dependency_cons_inc_ande_pc_8yes</t>
  </si>
  <si>
    <t>adultomayor_uni_pc_dependency_final_inc_pc_8yes</t>
  </si>
  <si>
    <t>adultomayor_uni_pc_dependency_nso_inc_8yes</t>
  </si>
  <si>
    <t>adultomayor_uni_pc_dependency_linpobto__8yes</t>
  </si>
  <si>
    <t>adultomayor_uni_pc_dependency_linpobex__8yes</t>
  </si>
  <si>
    <t>tot_deduction_taken_pc_dependency_gross_mkt_inc_pc_8yes</t>
  </si>
  <si>
    <t>tot_deduction_taken_pc_dependency_net_mkt_income_pc_8yes</t>
  </si>
  <si>
    <t>tot_deduction_taken_pc_dependency_net_mkt_incirp_pc_8yes</t>
  </si>
  <si>
    <t>tot_deduction_taken_pc_dependency_net_mkt_inc_irpssc_pc_8yes</t>
  </si>
  <si>
    <t>tot_deduction_taken_pc_dependency_dis_inc_pc_8yes</t>
  </si>
  <si>
    <t>tot_deduction_taken_pc_dependency_cons_inc_pc_8yes</t>
  </si>
  <si>
    <t>tot_deduction_taken_pc_dependency_cons_inc_ande_pc_8yes</t>
  </si>
  <si>
    <t>tot_deduction_taken_pc_dependency_final_inc_pc_8yes</t>
  </si>
  <si>
    <t>tot_deduction_taken_pc_dependency_nso_inc_8yes</t>
  </si>
  <si>
    <t>tot_deduction_taken_pc_dependency_linpobto__8yes</t>
  </si>
  <si>
    <t>tot_deduction_taken_pc_dependency_linpobex__8yes</t>
  </si>
  <si>
    <t>monto_iva_pc_pc_beneficiaries__8</t>
  </si>
  <si>
    <t>monto_iva_pc_pc_benefits__8</t>
  </si>
  <si>
    <t>monto_iva_pc_pc_coverage__8</t>
  </si>
  <si>
    <t>monto_iva_pc_pc_mean__8</t>
  </si>
  <si>
    <t>monto_sub_andeFS_pc_pc_beneficiaries__8</t>
  </si>
  <si>
    <t>monto_sub_andeFS_pc_pc_benefits__8</t>
  </si>
  <si>
    <t>monto_sub_andeFS_pc_pc_coverage__8</t>
  </si>
  <si>
    <t>monto_sub_andeFS_pc_pc_mean__8</t>
  </si>
  <si>
    <t>monto_sub_andeFS_pc_pc_dependency_gross_mkt_inc_pc_8yes</t>
  </si>
  <si>
    <t>monto_sub_andeFS_pc_pc_dependency_net_mkt_income_pc_8yes</t>
  </si>
  <si>
    <t>monto_sub_andeFS_pc_pc_dependency_net_mkt_incirp_pc_8yes</t>
  </si>
  <si>
    <t>monto_sub_andeFS_pc_pc_dependency_net_mkt_inc_irpssc_pc_8yes</t>
  </si>
  <si>
    <t>monto_sub_andeFS_pc_pc_dependency_dis_inc_pc_8yes</t>
  </si>
  <si>
    <t>monto_sub_andeFS_pc_pc_dependency_cons_inc_pc_8yes</t>
  </si>
  <si>
    <t>monto_sub_andeFS_pc_pc_dependency_cons_inc_ande_pc_8yes</t>
  </si>
  <si>
    <t>monto_sub_andeFS_pc_pc_dependency_final_inc_pc_8yes</t>
  </si>
  <si>
    <t>monto_sub_andeFS_pc_pc_dependency_nso_inc_8yes</t>
  </si>
  <si>
    <t>monto_sub_andeFS_pc_pc_dependency_linpobto__8yes</t>
  </si>
  <si>
    <t>monto_sub_andeFS_pc_pc_dependency_linpobex__8yes</t>
  </si>
  <si>
    <t>gross_mkt_inc_pc_coverage__8</t>
  </si>
  <si>
    <t>gross_mkt_inc_pc_mean__8</t>
  </si>
  <si>
    <t>gross_mkt_inc_pc_dependency_gross_mkt_inc_pc_8yes</t>
  </si>
  <si>
    <t>gross_mkt_inc_pc_dependency_net_mkt_income_pc_8yes</t>
  </si>
  <si>
    <t>gross_mkt_inc_pc_dependency_net_mkt_incirp_pc_8yes</t>
  </si>
  <si>
    <t>gross_mkt_inc_pc_dependency_net_mkt_inc_irpssc_pc_8yes</t>
  </si>
  <si>
    <t>gross_mkt_inc_pc_dependency_dis_inc_pc_8yes</t>
  </si>
  <si>
    <t>gross_mkt_inc_pc_dependency_cons_inc_pc_8yes</t>
  </si>
  <si>
    <t>gross_mkt_inc_pc_dependency_cons_inc_ande_pc_8yes</t>
  </si>
  <si>
    <t>gross_mkt_inc_pc_dependency_final_inc_pc_8yes</t>
  </si>
  <si>
    <t>gross_mkt_inc_pc_dependency_nso_inc_8yes</t>
  </si>
  <si>
    <t>gross_mkt_inc_pc_dependency_linpobto__8yes</t>
  </si>
  <si>
    <t>gross_mkt_inc_pc_fgt0_linpobto__8</t>
  </si>
  <si>
    <t>gross_mkt_inc_pc_fgt1_linpobto__8</t>
  </si>
  <si>
    <t>gross_mkt_inc_pc_fgt2_linpobto__8</t>
  </si>
  <si>
    <t>gross_mkt_inc_pc_dependency_linpobex__8yes</t>
  </si>
  <si>
    <t>gross_mkt_inc_pc_fgt0_linpobex__8</t>
  </si>
  <si>
    <t>gross_mkt_inc_pc_fgt1_linpobex__8</t>
  </si>
  <si>
    <t>gross_mkt_inc_pc_fgt2_linpobex__8</t>
  </si>
  <si>
    <t>net_mkt_income_pc_coverage__8</t>
  </si>
  <si>
    <t>net_mkt_income_pc_mean__8</t>
  </si>
  <si>
    <t>net_mkt_income_pc_dependency_gross_mkt_inc_pc_8yes</t>
  </si>
  <si>
    <t>net_mkt_income_pc_dependency_net_mkt_income_pc_8yes</t>
  </si>
  <si>
    <t>net_mkt_income_pc_dependency_net_mkt_incirp_pc_8yes</t>
  </si>
  <si>
    <t>net_mkt_income_pc_dependency_net_mkt_inc_irpssc_pc_8yes</t>
  </si>
  <si>
    <t>net_mkt_income_pc_dependency_dis_inc_pc_8yes</t>
  </si>
  <si>
    <t>net_mkt_income_pc_dependency_cons_inc_pc_8yes</t>
  </si>
  <si>
    <t>net_mkt_income_pc_dependency_cons_inc_ande_pc_8yes</t>
  </si>
  <si>
    <t>net_mkt_income_pc_dependency_final_inc_pc_8yes</t>
  </si>
  <si>
    <t>net_mkt_income_pc_dependency_nso_inc_8yes</t>
  </si>
  <si>
    <t>net_mkt_income_pc_dependency_linpobto__8yes</t>
  </si>
  <si>
    <t>net_mkt_income_pc_fgt0_linpobto__8</t>
  </si>
  <si>
    <t>net_mkt_income_pc_fgt1_linpobto__8</t>
  </si>
  <si>
    <t>net_mkt_income_pc_fgt2_linpobto__8</t>
  </si>
  <si>
    <t>net_mkt_income_pc_dependency_linpobex__8yes</t>
  </si>
  <si>
    <t>net_mkt_income_pc_fgt0_linpobex__8</t>
  </si>
  <si>
    <t>net_mkt_income_pc_fgt1_linpobex__8</t>
  </si>
  <si>
    <t>net_mkt_income_pc_fgt2_linpobex__8</t>
  </si>
  <si>
    <t>net_mkt_incirp_pc_coverage__8</t>
  </si>
  <si>
    <t>net_mkt_incirp_pc_mean__8</t>
  </si>
  <si>
    <t>net_mkt_incirp_pc_dependency_gross_mkt_inc_pc_8yes</t>
  </si>
  <si>
    <t>net_mkt_incirp_pc_dependency_net_mkt_income_pc_8yes</t>
  </si>
  <si>
    <t>net_mkt_incirp_pc_dependency_net_mkt_incirp_pc_8yes</t>
  </si>
  <si>
    <t>net_mkt_incirp_pc_dependency_net_mkt_inc_irpssc_pc_8yes</t>
  </si>
  <si>
    <t>net_mkt_incirp_pc_dependency_dis_inc_pc_8yes</t>
  </si>
  <si>
    <t>net_mkt_incirp_pc_dependency_cons_inc_pc_8yes</t>
  </si>
  <si>
    <t>net_mkt_incirp_pc_dependency_cons_inc_ande_pc_8yes</t>
  </si>
  <si>
    <t>net_mkt_incirp_pc_dependency_final_inc_pc_8yes</t>
  </si>
  <si>
    <t>net_mkt_incirp_pc_dependency_nso_inc_8yes</t>
  </si>
  <si>
    <t>net_mkt_incirp_pc_dependency_linpobto__8yes</t>
  </si>
  <si>
    <t>net_mkt_incirp_pc_fgt0_linpobto__8</t>
  </si>
  <si>
    <t>net_mkt_incirp_pc_fgt1_linpobto__8</t>
  </si>
  <si>
    <t>net_mkt_incirp_pc_fgt2_linpobto__8</t>
  </si>
  <si>
    <t>net_mkt_incirp_pc_dependency_linpobex__8yes</t>
  </si>
  <si>
    <t>net_mkt_incirp_pc_fgt0_linpobex__8</t>
  </si>
  <si>
    <t>net_mkt_incirp_pc_fgt1_linpobex__8</t>
  </si>
  <si>
    <t>net_mkt_incirp_pc_fgt2_linpobex__8</t>
  </si>
  <si>
    <t>net_mkt_inc_irpssc_pc_coverage__8</t>
  </si>
  <si>
    <t>net_mkt_inc_irpssc_pc_mean__8</t>
  </si>
  <si>
    <t>net_mkt_inc_irpssc_pc_dependency_gross_mkt_inc_pc_8yes</t>
  </si>
  <si>
    <t>net_mkt_inc_irpssc_pc_dependency_net_mkt_income_pc_8yes</t>
  </si>
  <si>
    <t>net_mkt_inc_irpssc_pc_dependency_net_mkt_incirp_pc_8yes</t>
  </si>
  <si>
    <t>net_mkt_inc_irpssc_pc_dependency_net_mkt_inc_irpssc_pc_8yes</t>
  </si>
  <si>
    <t>net_mkt_inc_irpssc_pc_dependency_dis_inc_pc_8yes</t>
  </si>
  <si>
    <t>net_mkt_inc_irpssc_pc_dependency_cons_inc_pc_8yes</t>
  </si>
  <si>
    <t>net_mkt_inc_irpssc_pc_dependency_cons_inc_ande_pc_8yes</t>
  </si>
  <si>
    <t>net_mkt_inc_irpssc_pc_dependency_final_inc_pc_8yes</t>
  </si>
  <si>
    <t>net_mkt_inc_irpssc_pc_dependency_nso_inc_8yes</t>
  </si>
  <si>
    <t>net_mkt_inc_irpssc_pc_dependency_linpobto__8yes</t>
  </si>
  <si>
    <t>net_mkt_inc_irpssc_pc_fgt0_linpobto__8</t>
  </si>
  <si>
    <t>net_mkt_inc_irpssc_pc_fgt1_linpobto__8</t>
  </si>
  <si>
    <t>net_mkt_inc_irpssc_pc_fgt2_linpobto__8</t>
  </si>
  <si>
    <t>net_mkt_inc_irpssc_pc_dependency_linpobex__8yes</t>
  </si>
  <si>
    <t>net_mkt_inc_irpssc_pc_fgt0_linpobex__8</t>
  </si>
  <si>
    <t>net_mkt_inc_irpssc_pc_fgt1_linpobex__8</t>
  </si>
  <si>
    <t>net_mkt_inc_irpssc_pc_fgt2_linpobex__8</t>
  </si>
  <si>
    <t>dis_inc_pc_coverage__8</t>
  </si>
  <si>
    <t>dis_inc_pc_mean__8</t>
  </si>
  <si>
    <t>dis_inc_pc_dependency_gross_mkt_inc_pc_8yes</t>
  </si>
  <si>
    <t>dis_inc_pc_dependency_net_mkt_income_pc_8yes</t>
  </si>
  <si>
    <t>dis_inc_pc_dependency_net_mkt_incirp_pc_8yes</t>
  </si>
  <si>
    <t>dis_inc_pc_dependency_net_mkt_inc_irpssc_pc_8yes</t>
  </si>
  <si>
    <t>dis_inc_pc_dependency_dis_inc_pc_8yes</t>
  </si>
  <si>
    <t>dis_inc_pc_dependency_cons_inc_pc_8yes</t>
  </si>
  <si>
    <t>dis_inc_pc_dependency_cons_inc_ande_pc_8yes</t>
  </si>
  <si>
    <t>dis_inc_pc_dependency_final_inc_pc_8yes</t>
  </si>
  <si>
    <t>dis_inc_pc_dependency_nso_inc_8yes</t>
  </si>
  <si>
    <t>dis_inc_pc_dependency_linpobto__8yes</t>
  </si>
  <si>
    <t>dis_inc_pc_fgt0_linpobto__8</t>
  </si>
  <si>
    <t>dis_inc_pc_fgt1_linpobto__8</t>
  </si>
  <si>
    <t>dis_inc_pc_fgt2_linpobto__8</t>
  </si>
  <si>
    <t>dis_inc_pc_dependency_linpobex__8yes</t>
  </si>
  <si>
    <t>dis_inc_pc_fgt0_linpobex__8</t>
  </si>
  <si>
    <t>dis_inc_pc_fgt1_linpobex__8</t>
  </si>
  <si>
    <t>dis_inc_pc_fgt2_linpobex__8</t>
  </si>
  <si>
    <t>cons_inc_pc_coverage__8</t>
  </si>
  <si>
    <t>cons_inc_pc_mean__8</t>
  </si>
  <si>
    <t>cons_inc_pc_dependency_gross_mkt_inc_pc_8yes</t>
  </si>
  <si>
    <t>cons_inc_pc_dependency_net_mkt_income_pc_8yes</t>
  </si>
  <si>
    <t>cons_inc_pc_dependency_net_mkt_incirp_pc_8yes</t>
  </si>
  <si>
    <t>cons_inc_pc_dependency_net_mkt_inc_irpssc_pc_8yes</t>
  </si>
  <si>
    <t>cons_inc_pc_dependency_dis_inc_pc_8yes</t>
  </si>
  <si>
    <t>cons_inc_pc_dependency_cons_inc_pc_8yes</t>
  </si>
  <si>
    <t>cons_inc_pc_dependency_cons_inc_ande_pc_8yes</t>
  </si>
  <si>
    <t>cons_inc_pc_dependency_final_inc_pc_8yes</t>
  </si>
  <si>
    <t>cons_inc_pc_dependency_nso_inc_8yes</t>
  </si>
  <si>
    <t>cons_inc_pc_dependency_linpobto__8yes</t>
  </si>
  <si>
    <t>cons_inc_pc_fgt0_linpobto__8</t>
  </si>
  <si>
    <t>cons_inc_pc_fgt1_linpobto__8</t>
  </si>
  <si>
    <t>cons_inc_pc_fgt2_linpobto__8</t>
  </si>
  <si>
    <t>cons_inc_pc_dependency_linpobex__8yes</t>
  </si>
  <si>
    <t>cons_inc_pc_fgt0_linpobex__8</t>
  </si>
  <si>
    <t>cons_inc_pc_fgt1_linpobex__8</t>
  </si>
  <si>
    <t>cons_inc_pc_fgt2_linpobex__8</t>
  </si>
  <si>
    <t>cons_inc_ande_pc_coverage__8</t>
  </si>
  <si>
    <t>cons_inc_ande_pc_mean__8</t>
  </si>
  <si>
    <t>cons_inc_ande_pc_dependency_gross_mkt_inc_pc_8yes</t>
  </si>
  <si>
    <t>cons_inc_ande_pc_dependency_net_mkt_income_pc_8yes</t>
  </si>
  <si>
    <t>cons_inc_ande_pc_dependency_net_mkt_incirp_pc_8yes</t>
  </si>
  <si>
    <t>cons_inc_ande_pc_dependency_net_mkt_inc_irpssc_pc_8yes</t>
  </si>
  <si>
    <t>cons_inc_ande_pc_dependency_dis_inc_pc_8yes</t>
  </si>
  <si>
    <t>cons_inc_ande_pc_dependency_cons_inc_pc_8yes</t>
  </si>
  <si>
    <t>cons_inc_ande_pc_dependency_cons_inc_ande_pc_8yes</t>
  </si>
  <si>
    <t>cons_inc_ande_pc_dependency_final_inc_pc_8yes</t>
  </si>
  <si>
    <t>cons_inc_ande_pc_dependency_nso_inc_8yes</t>
  </si>
  <si>
    <t>cons_inc_ande_pc_dependency_linpobto__8yes</t>
  </si>
  <si>
    <t>cons_inc_ande_pc_fgt0_linpobto__8</t>
  </si>
  <si>
    <t>cons_inc_ande_pc_fgt1_linpobto__8</t>
  </si>
  <si>
    <t>cons_inc_ande_pc_fgt2_linpobto__8</t>
  </si>
  <si>
    <t>cons_inc_ande_pc_dependency_linpobex__8yes</t>
  </si>
  <si>
    <t>cons_inc_ande_pc_fgt0_linpobex__8</t>
  </si>
  <si>
    <t>cons_inc_ande_pc_fgt1_linpobex__8</t>
  </si>
  <si>
    <t>cons_inc_ande_pc_fgt2_linpobex__8</t>
  </si>
  <si>
    <t>final_inc_pc_coverage__8</t>
  </si>
  <si>
    <t>final_inc_pc_mean__8</t>
  </si>
  <si>
    <t>final_inc_pc_dependency_gross_mkt_inc_pc_8yes</t>
  </si>
  <si>
    <t>final_inc_pc_dependency_net_mkt_income_pc_8yes</t>
  </si>
  <si>
    <t>final_inc_pc_dependency_net_mkt_incirp_pc_8yes</t>
  </si>
  <si>
    <t>final_inc_pc_dependency_net_mkt_inc_irpssc_pc_8yes</t>
  </si>
  <si>
    <t>final_inc_pc_dependency_dis_inc_pc_8yes</t>
  </si>
  <si>
    <t>final_inc_pc_dependency_cons_inc_pc_8yes</t>
  </si>
  <si>
    <t>final_inc_pc_dependency_cons_inc_ande_pc_8yes</t>
  </si>
  <si>
    <t>final_inc_pc_dependency_final_inc_pc_8yes</t>
  </si>
  <si>
    <t>final_inc_pc_dependency_nso_inc_8yes</t>
  </si>
  <si>
    <t>final_inc_pc_dependency_linpobto__8yes</t>
  </si>
  <si>
    <t>final_inc_pc_fgt0_linpobto__8</t>
  </si>
  <si>
    <t>final_inc_pc_fgt1_linpobto__8</t>
  </si>
  <si>
    <t>final_inc_pc_fgt2_linpobto__8</t>
  </si>
  <si>
    <t>final_inc_pc_dependency_linpobex__8yes</t>
  </si>
  <si>
    <t>final_inc_pc_fgt0_linpobex__8</t>
  </si>
  <si>
    <t>final_inc_pc_fgt1_linpobex__8</t>
  </si>
  <si>
    <t>final_inc_pc_fgt2_linpobex__8</t>
  </si>
  <si>
    <t>nso_inc_coverage__8</t>
  </si>
  <si>
    <t>nso_inc_mean__8</t>
  </si>
  <si>
    <t>nso_inc_dependency_gross_mkt_inc_pc_8yes</t>
  </si>
  <si>
    <t>nso_inc_dependency_net_mkt_income_pc_8yes</t>
  </si>
  <si>
    <t>nso_inc_dependency_net_mkt_incirp_pc_8yes</t>
  </si>
  <si>
    <t>nso_inc_dependency_net_mkt_inc_irpssc_pc_8yes</t>
  </si>
  <si>
    <t>nso_inc_dependency_dis_inc_pc_8yes</t>
  </si>
  <si>
    <t>nso_inc_dependency_cons_inc_pc_8yes</t>
  </si>
  <si>
    <t>nso_inc_dependency_cons_inc_ande_pc_8yes</t>
  </si>
  <si>
    <t>nso_inc_dependency_final_inc_pc_8yes</t>
  </si>
  <si>
    <t>nso_inc_dependency_nso_inc_8yes</t>
  </si>
  <si>
    <t>nso_inc_dependency_linpobto__8yes</t>
  </si>
  <si>
    <t>nso_inc_fgt0_linpobto__8</t>
  </si>
  <si>
    <t>nso_inc_fgt1_linpobto__8</t>
  </si>
  <si>
    <t>nso_inc_fgt2_linpobto__8</t>
  </si>
  <si>
    <t>nso_inc_dependency_linpobex__8yes</t>
  </si>
  <si>
    <t>nso_inc_fgt0_linpobex__8</t>
  </si>
  <si>
    <t>nso_inc_fgt1_linpobex__8</t>
  </si>
  <si>
    <t>nso_inc_fgt2_linpobex__8</t>
  </si>
  <si>
    <t>monto_iva_pc_pc_dependency_gross_mkt_inc_pc_8yes</t>
  </si>
  <si>
    <t>monto_iva_pc_pc_dependency_net_mkt_income_pc_8yes</t>
  </si>
  <si>
    <t>monto_iva_pc_pc_dependency_net_mkt_incirp_pc_8yes</t>
  </si>
  <si>
    <t>monto_iva_pc_pc_dependency_net_mkt_inc_irpssc_pc_8yes</t>
  </si>
  <si>
    <t>monto_iva_pc_pc_dependency_dis_inc_pc_8yes</t>
  </si>
  <si>
    <t>monto_iva_pc_pc_dependency_cons_inc_pc_8yes</t>
  </si>
  <si>
    <t>monto_iva_pc_pc_dependency_cons_inc_ande_pc_8yes</t>
  </si>
  <si>
    <t>monto_iva_pc_pc_dependency_final_inc_pc_8yes</t>
  </si>
  <si>
    <t>monto_iva_pc_pc_dependency_nso_inc_8yes</t>
  </si>
  <si>
    <t>monto_iva_pc_pc_dependency_linpobto__8yes</t>
  </si>
  <si>
    <t>monto_iva_pc_pc_dependency_linpobex__8yes</t>
  </si>
  <si>
    <t>monto_iscRE_pc_pc_beneficiaries__8</t>
  </si>
  <si>
    <t>monto_iscRE_pc_pc_benefits__8</t>
  </si>
  <si>
    <t>monto_iscRE_pc_pc_coverage__8</t>
  </si>
  <si>
    <t>monto_iscRE_pc_pc_mean__8</t>
  </si>
  <si>
    <t>poverty_ande_fgt0_linpobto__8</t>
  </si>
  <si>
    <t>poverty_ande_fgt1_linpobto__8</t>
  </si>
  <si>
    <t>poverty_ande_fgt2_linpobto__8</t>
  </si>
  <si>
    <t>poverty_ande_fgt0_linpobex__8</t>
  </si>
  <si>
    <t>poverty_ande_fgt1_linpobex__8</t>
  </si>
  <si>
    <t>poverty_ande_fgt2_linpobex__8</t>
  </si>
  <si>
    <t>monto_iscRE_pc_pc_dependency_gross_mkt_inc_pc_8yes</t>
  </si>
  <si>
    <t>monto_iscRE_pc_pc_dependency_net_mkt_income_pc_8yes</t>
  </si>
  <si>
    <t>monto_iscRE_pc_pc_dependency_net_mkt_incirp_pc_8yes</t>
  </si>
  <si>
    <t>monto_iscRE_pc_pc_dependency_net_mkt_inc_irpssc_pc_8yes</t>
  </si>
  <si>
    <t>monto_iscRE_pc_pc_dependency_dis_inc_pc_8yes</t>
  </si>
  <si>
    <t>monto_iscRE_pc_pc_dependency_cons_inc_pc_8yes</t>
  </si>
  <si>
    <t>monto_iscRE_pc_pc_dependency_cons_inc_ande_pc_8yes</t>
  </si>
  <si>
    <t>monto_iscRE_pc_pc_dependency_final_inc_pc_8yes</t>
  </si>
  <si>
    <t>monto_iscRE_pc_pc_dependency_nso_inc_8yes</t>
  </si>
  <si>
    <t>monto_iscRE_pc_pc_dependency_linpobto__8yes</t>
  </si>
  <si>
    <t>monto_iscRE_pc_pc_dependency_linpobex__8yes</t>
  </si>
  <si>
    <t>ssc_pc_beneficiaries__8</t>
  </si>
  <si>
    <t>ssc_pc_benefits__8</t>
  </si>
  <si>
    <t>ssc_pc_coverage__8</t>
  </si>
  <si>
    <t>ssc_pc_mean__8</t>
  </si>
  <si>
    <t>ssc_pc_dependency_gross_mkt_inc_pc_8yes</t>
  </si>
  <si>
    <t>ssc_pc_dependency_net_mkt_income_pc_8yes</t>
  </si>
  <si>
    <t>ssc_pc_dependency_net_mkt_incirp_pc_8yes</t>
  </si>
  <si>
    <t>ssc_pc_dependency_net_mkt_inc_irpssc_pc_8yes</t>
  </si>
  <si>
    <t>ssc_pc_dependency_dis_inc_pc_8yes</t>
  </si>
  <si>
    <t>ssc_pc_dependency_cons_inc_pc_8yes</t>
  </si>
  <si>
    <t>ssc_pc_dependency_cons_inc_ande_pc_8yes</t>
  </si>
  <si>
    <t>ssc_pc_dependency_final_inc_pc_8yes</t>
  </si>
  <si>
    <t>ssc_pc_dependency_nso_inc_8yes</t>
  </si>
  <si>
    <t>ssc_pc_dependency_linpobto__8yes</t>
  </si>
  <si>
    <t>ssc_pc_dependency_linpobex__8yes</t>
  </si>
  <si>
    <t>uprod_tax_pc_beneficiaries__8</t>
  </si>
  <si>
    <t>uprod_tax_pc_benefits__8</t>
  </si>
  <si>
    <t>uprod_tax_pc_coverage__8</t>
  </si>
  <si>
    <t>uprod_tax_pc_mean__8</t>
  </si>
  <si>
    <t>uprod_tax_pc_dependency_gross_mkt_inc_pc_8yes</t>
  </si>
  <si>
    <t>uprod_tax_pc_dependency_net_mkt_income_pc_8yes</t>
  </si>
  <si>
    <t>uprod_tax_pc_dependency_net_mkt_incirp_pc_8yes</t>
  </si>
  <si>
    <t>uprod_tax_pc_dependency_net_mkt_inc_irpssc_pc_8yes</t>
  </si>
  <si>
    <t>uprod_tax_pc_dependency_dis_inc_pc_8yes</t>
  </si>
  <si>
    <t>uprod_tax_pc_dependency_cons_inc_pc_8yes</t>
  </si>
  <si>
    <t>uprod_tax_pc_dependency_cons_inc_ande_pc_8yes</t>
  </si>
  <si>
    <t>uprod_tax_pc_dependency_final_inc_pc_8yes</t>
  </si>
  <si>
    <t>uprod_tax_pc_dependency_nso_inc_8yes</t>
  </si>
  <si>
    <t>uprod_tax_pc_dependency_linpobto__8yes</t>
  </si>
  <si>
    <t>uprod_tax_pc_dependency_linpobex__8yes</t>
  </si>
  <si>
    <t>tot_ire_pc_beneficiaries__8</t>
  </si>
  <si>
    <t>tot_ire_pc_benefits__8</t>
  </si>
  <si>
    <t>tot_ire_pc_coverage__8</t>
  </si>
  <si>
    <t>tot_ire_pc_mean__8</t>
  </si>
  <si>
    <t>tot_ire_pc_dependency_gross_mkt_inc_pc_8yes</t>
  </si>
  <si>
    <t>tot_ire_pc_dependency_net_mkt_income_pc_8yes</t>
  </si>
  <si>
    <t>tot_ire_pc_dependency_net_mkt_incirp_pc_8yes</t>
  </si>
  <si>
    <t>tot_ire_pc_dependency_net_mkt_inc_irpssc_pc_8yes</t>
  </si>
  <si>
    <t>tot_ire_pc_dependency_dis_inc_pc_8yes</t>
  </si>
  <si>
    <t>tot_ire_pc_dependency_cons_inc_pc_8yes</t>
  </si>
  <si>
    <t>tot_ire_pc_dependency_cons_inc_ande_pc_8yes</t>
  </si>
  <si>
    <t>tot_ire_pc_dependency_final_inc_pc_8yes</t>
  </si>
  <si>
    <t>tot_ire_pc_dependency_nso_inc_8yes</t>
  </si>
  <si>
    <t>tot_ire_pc_dependency_linpobto__8yes</t>
  </si>
  <si>
    <t>tot_ire_pc_dependency_linpobex__8yes</t>
  </si>
  <si>
    <t>dividendo_tax_pc_beneficiaries__8</t>
  </si>
  <si>
    <t>dividendo_tax_pc_benefits__8</t>
  </si>
  <si>
    <t>dividendo_tax_pc_coverage__8</t>
  </si>
  <si>
    <t>dividendo_tax_pc_mean__8</t>
  </si>
  <si>
    <t>dividendo_tax_pc_dependency_gross_mkt_inc_pc_8yes</t>
  </si>
  <si>
    <t>dividendo_tax_pc_dependency_net_mkt_income_pc_8yes</t>
  </si>
  <si>
    <t>dividendo_tax_pc_dependency_net_mkt_incirp_pc_8yes</t>
  </si>
  <si>
    <t>dividendo_tax_pc_dependency_net_mkt_inc_irpssc_pc_8yes</t>
  </si>
  <si>
    <t>dividendo_tax_pc_dependency_dis_inc_pc_8yes</t>
  </si>
  <si>
    <t>dividendo_tax_pc_dependency_cons_inc_pc_8yes</t>
  </si>
  <si>
    <t>dividendo_tax_pc_dependency_cons_inc_ande_pc_8yes</t>
  </si>
  <si>
    <t>dividendo_tax_pc_dependency_final_inc_pc_8yes</t>
  </si>
  <si>
    <t>dividendo_tax_pc_dependency_nso_inc_8yes</t>
  </si>
  <si>
    <t>dividendo_tax_pc_dependency_linpobto__8yes</t>
  </si>
  <si>
    <t>dividendo_tax_pc_dependency_linpobex__8yes</t>
  </si>
  <si>
    <t>alquiler_tax_pc_beneficiaries__8</t>
  </si>
  <si>
    <t>alquiler_tax_pc_benefits__8</t>
  </si>
  <si>
    <t>alquiler_tax_pc_coverage__8</t>
  </si>
  <si>
    <t>alquiler_tax_pc_mean__8</t>
  </si>
  <si>
    <t>alquiler_tax_pc_dependency_gross_mkt_inc_pc_8yes</t>
  </si>
  <si>
    <t>alquiler_tax_pc_dependency_net_mkt_income_pc_8yes</t>
  </si>
  <si>
    <t>alquiler_tax_pc_dependency_net_mkt_incirp_pc_8yes</t>
  </si>
  <si>
    <t>alquiler_tax_pc_dependency_net_mkt_inc_irpssc_pc_8yes</t>
  </si>
  <si>
    <t>alquiler_tax_pc_dependency_dis_inc_pc_8yes</t>
  </si>
  <si>
    <t>alquiler_tax_pc_dependency_cons_inc_pc_8yes</t>
  </si>
  <si>
    <t>alquiler_tax_pc_dependency_cons_inc_ande_pc_8yes</t>
  </si>
  <si>
    <t>alquiler_tax_pc_dependency_final_inc_pc_8yes</t>
  </si>
  <si>
    <t>alquiler_tax_pc_dependency_nso_inc_8yes</t>
  </si>
  <si>
    <t>alquiler_tax_pc_dependency_linpobto__8yes</t>
  </si>
  <si>
    <t>alquiler_tax_pc_dependency_linpobex__8yes</t>
  </si>
  <si>
    <t>labor_tax_pc_beneficiaries__9</t>
  </si>
  <si>
    <t>labor_tax_pc_benefits__9</t>
  </si>
  <si>
    <t>labor_tax_pc_coverage__9</t>
  </si>
  <si>
    <t>labor_tax_pc_mean__9</t>
  </si>
  <si>
    <t>tot_pit_pc_beneficiaries__9</t>
  </si>
  <si>
    <t>tot_pit_pc_benefits__9</t>
  </si>
  <si>
    <t>tot_pit_pc_coverage__9</t>
  </si>
  <si>
    <t>tot_pit_pc_mean__9</t>
  </si>
  <si>
    <t>tot_pit_pc_dependency_gross_mkt_inc_pc_9yes</t>
  </si>
  <si>
    <t>tot_pit_pc_dependency_net_mkt_income_pc_9yes</t>
  </si>
  <si>
    <t>tot_pit_pc_dependency_net_mkt_incirp_pc_9yes</t>
  </si>
  <si>
    <t>tot_pit_pc_dependency_net_mkt_inc_irpssc_pc_9yes</t>
  </si>
  <si>
    <t>tot_pit_pc_dependency_dis_inc_pc_9yes</t>
  </si>
  <si>
    <t>tot_pit_pc_dependency_cons_inc_pc_9yes</t>
  </si>
  <si>
    <t>tot_pit_pc_dependency_cons_inc_ande_pc_9yes</t>
  </si>
  <si>
    <t>tot_pit_pc_dependency_final_inc_pc_9yes</t>
  </si>
  <si>
    <t>tot_pit_pc_dependency_nso_inc_9yes</t>
  </si>
  <si>
    <t>tot_pit_pc_dependency_linpobto__9yes</t>
  </si>
  <si>
    <t>tot_pit_pc_dependency_linpobex__9yes</t>
  </si>
  <si>
    <t>tot_dit_pc_beneficiaries__9</t>
  </si>
  <si>
    <t>tot_dit_pc_benefits__9</t>
  </si>
  <si>
    <t>tot_dit_pc_coverage__9</t>
  </si>
  <si>
    <t>tot_dit_pc_mean__9</t>
  </si>
  <si>
    <t>tot_dit_pc_dependency_gross_mkt_inc_pc_9yes</t>
  </si>
  <si>
    <t>tot_dit_pc_dependency_net_mkt_income_pc_9yes</t>
  </si>
  <si>
    <t>tot_dit_pc_dependency_net_mkt_incirp_pc_9yes</t>
  </si>
  <si>
    <t>tot_dit_pc_dependency_net_mkt_inc_irpssc_pc_9yes</t>
  </si>
  <si>
    <t>tot_dit_pc_dependency_dis_inc_pc_9yes</t>
  </si>
  <si>
    <t>tot_dit_pc_dependency_cons_inc_pc_9yes</t>
  </si>
  <si>
    <t>tot_dit_pc_dependency_cons_inc_ande_pc_9yes</t>
  </si>
  <si>
    <t>tot_dit_pc_dependency_final_inc_pc_9yes</t>
  </si>
  <si>
    <t>tot_dit_pc_dependency_nso_inc_9yes</t>
  </si>
  <si>
    <t>tot_dit_pc_dependency_linpobto__9yes</t>
  </si>
  <si>
    <t>tot_dit_pc_dependency_linpobex__9yes</t>
  </si>
  <si>
    <t>tot_dit_corp_pc_beneficiaries__9</t>
  </si>
  <si>
    <t>tot_dit_corp_pc_benefits__9</t>
  </si>
  <si>
    <t>tot_dit_corp_pc_coverage__9</t>
  </si>
  <si>
    <t>tot_dit_corp_pc_mean__9</t>
  </si>
  <si>
    <t>tot_dit_corp_pc_dependency_gross_mkt_inc_pc_9yes</t>
  </si>
  <si>
    <t>tot_dit_corp_pc_dependency_net_mkt_income_pc_9yes</t>
  </si>
  <si>
    <t>tot_dit_corp_pc_dependency_net_mkt_incirp_pc_9yes</t>
  </si>
  <si>
    <t>tot_dit_corp_pc_dependency_net_mkt_inc_irpssc_pc_9yes</t>
  </si>
  <si>
    <t>tot_dit_corp_pc_dependency_dis_inc_pc_9yes</t>
  </si>
  <si>
    <t>tot_dit_corp_pc_dependency_cons_inc_pc_9yes</t>
  </si>
  <si>
    <t>tot_dit_corp_pc_dependency_cons_inc_ande_pc_9yes</t>
  </si>
  <si>
    <t>tot_dit_corp_pc_dependency_final_inc_pc_9yes</t>
  </si>
  <si>
    <t>tot_dit_corp_pc_dependency_nso_inc_9yes</t>
  </si>
  <si>
    <t>tot_dit_corp_pc_dependency_linpobto__9yes</t>
  </si>
  <si>
    <t>tot_dit_corp_pc_dependency_linpobex__9yes</t>
  </si>
  <si>
    <t>iragro_pc_beneficiaries__9</t>
  </si>
  <si>
    <t>iragro_pc_benefits__9</t>
  </si>
  <si>
    <t>iragro_pc_coverage__9</t>
  </si>
  <si>
    <t>iragro_pc_mean__9</t>
  </si>
  <si>
    <t>iragro_pc_dependency_gross_mkt_inc_pc_9yes</t>
  </si>
  <si>
    <t>iragro_pc_dependency_net_mkt_income_pc_9yes</t>
  </si>
  <si>
    <t>iragro_pc_dependency_net_mkt_incirp_pc_9yes</t>
  </si>
  <si>
    <t>iragro_pc_dependency_net_mkt_inc_irpssc_pc_9yes</t>
  </si>
  <si>
    <t>iragro_pc_dependency_dis_inc_pc_9yes</t>
  </si>
  <si>
    <t>iragro_pc_dependency_cons_inc_pc_9yes</t>
  </si>
  <si>
    <t>iragro_pc_dependency_cons_inc_ande_pc_9yes</t>
  </si>
  <si>
    <t>iragro_pc_dependency_final_inc_pc_9yes</t>
  </si>
  <si>
    <t>iragro_pc_dependency_nso_inc_9yes</t>
  </si>
  <si>
    <t>iragro_pc_dependency_linpobto__9yes</t>
  </si>
  <si>
    <t>iragro_pc_dependency_linpobex__9yes</t>
  </si>
  <si>
    <t>iracis_pc_beneficiaries__9</t>
  </si>
  <si>
    <t>iracis_pc_benefits__9</t>
  </si>
  <si>
    <t>iracis_pc_coverage__9</t>
  </si>
  <si>
    <t>iracis_pc_mean__9</t>
  </si>
  <si>
    <t>iracis_pc_dependency_gross_mkt_inc_pc_9yes</t>
  </si>
  <si>
    <t>iracis_pc_dependency_net_mkt_income_pc_9yes</t>
  </si>
  <si>
    <t>iracis_pc_dependency_net_mkt_incirp_pc_9yes</t>
  </si>
  <si>
    <t>iracis_pc_dependency_net_mkt_inc_irpssc_pc_9yes</t>
  </si>
  <si>
    <t>iracis_pc_dependency_dis_inc_pc_9yes</t>
  </si>
  <si>
    <t>iracis_pc_dependency_cons_inc_pc_9yes</t>
  </si>
  <si>
    <t>iracis_pc_dependency_cons_inc_ande_pc_9yes</t>
  </si>
  <si>
    <t>iracis_pc_dependency_final_inc_pc_9yes</t>
  </si>
  <si>
    <t>iracis_pc_dependency_nso_inc_9yes</t>
  </si>
  <si>
    <t>iracis_pc_dependency_linpobto__9yes</t>
  </si>
  <si>
    <t>iracis_pc_dependency_linpobex__9yes</t>
  </si>
  <si>
    <t>tekopora_inc_pc_beneficiaries__9</t>
  </si>
  <si>
    <t>tekopora_inc_pc_benefits__9</t>
  </si>
  <si>
    <t>tekopora_inc_pc_coverage__9</t>
  </si>
  <si>
    <t>tekopora_inc_pc_mean__9</t>
  </si>
  <si>
    <t>tekopora_inc_pc_dependency_gross_mkt_inc_pc_9yes</t>
  </si>
  <si>
    <t>tekopora_inc_pc_dependency_net_mkt_income_pc_9yes</t>
  </si>
  <si>
    <t>tekopora_inc_pc_dependency_net_mkt_incirp_pc_9yes</t>
  </si>
  <si>
    <t>tekopora_inc_pc_dependency_net_mkt_inc_irpssc_pc_9yes</t>
  </si>
  <si>
    <t>tekopora_inc_pc_dependency_dis_inc_pc_9yes</t>
  </si>
  <si>
    <t>tekopora_inc_pc_dependency_cons_inc_pc_9yes</t>
  </si>
  <si>
    <t>tekopora_inc_pc_dependency_cons_inc_ande_pc_9yes</t>
  </si>
  <si>
    <t>tekopora_inc_pc_dependency_final_inc_pc_9yes</t>
  </si>
  <si>
    <t>tekopora_inc_pc_dependency_nso_inc_9yes</t>
  </si>
  <si>
    <t>tekopora_inc_pc_dependency_linpobto__9yes</t>
  </si>
  <si>
    <t>tekopora_inc_pc_dependency_linpobex__9yes</t>
  </si>
  <si>
    <t>famassist_inc_pc_beneficiaries__9</t>
  </si>
  <si>
    <t>famassist_inc_pc_benefits__9</t>
  </si>
  <si>
    <t>famassist_inc_pc_coverage__9</t>
  </si>
  <si>
    <t>famassist_inc_pc_mean__9</t>
  </si>
  <si>
    <t>famassist_inc_pc_dependency_gross_mkt_inc_pc_9yes</t>
  </si>
  <si>
    <t>famassist_inc_pc_dependency_net_mkt_income_pc_9yes</t>
  </si>
  <si>
    <t>famassist_inc_pc_dependency_net_mkt_incirp_pc_9yes</t>
  </si>
  <si>
    <t>famassist_inc_pc_dependency_net_mkt_inc_irpssc_pc_9yes</t>
  </si>
  <si>
    <t>famassist_inc_pc_dependency_dis_inc_pc_9yes</t>
  </si>
  <si>
    <t>famassist_inc_pc_dependency_cons_inc_pc_9yes</t>
  </si>
  <si>
    <t>famassist_inc_pc_dependency_cons_inc_ande_pc_9yes</t>
  </si>
  <si>
    <t>famassist_inc_pc_dependency_final_inc_pc_9yes</t>
  </si>
  <si>
    <t>famassist_inc_pc_dependency_nso_inc_9yes</t>
  </si>
  <si>
    <t>famassist_inc_pc_dependency_linpobto__9yes</t>
  </si>
  <si>
    <t>famassist_inc_pc_dependency_linpobex__9yes</t>
  </si>
  <si>
    <t>adulto_inc_pc_beneficiaries__9</t>
  </si>
  <si>
    <t>adulto_inc_pc_benefits__9</t>
  </si>
  <si>
    <t>adulto_inc_pc_coverage__9</t>
  </si>
  <si>
    <t>adulto_inc_pc_mean__9</t>
  </si>
  <si>
    <t>adulto_inc_pc_dependency_gross_mkt_inc_pc_9yes</t>
  </si>
  <si>
    <t>adulto_inc_pc_dependency_net_mkt_income_pc_9yes</t>
  </si>
  <si>
    <t>adulto_inc_pc_dependency_net_mkt_incirp_pc_9yes</t>
  </si>
  <si>
    <t>adulto_inc_pc_dependency_net_mkt_inc_irpssc_pc_9yes</t>
  </si>
  <si>
    <t>adulto_inc_pc_dependency_dis_inc_pc_9yes</t>
  </si>
  <si>
    <t>adulto_inc_pc_dependency_cons_inc_pc_9yes</t>
  </si>
  <si>
    <t>adulto_inc_pc_dependency_cons_inc_ande_pc_9yes</t>
  </si>
  <si>
    <t>adulto_inc_pc_dependency_final_inc_pc_9yes</t>
  </si>
  <si>
    <t>adulto_inc_pc_dependency_nso_inc_9yes</t>
  </si>
  <si>
    <t>adulto_inc_pc_dependency_linpobto__9yes</t>
  </si>
  <si>
    <t>adulto_inc_pc_dependency_linpobex__9yes</t>
  </si>
  <si>
    <t>agtrans_inc_pc_beneficiaries__9</t>
  </si>
  <si>
    <t>agtrans_inc_pc_benefits__9</t>
  </si>
  <si>
    <t>agtrans_inc_pc_coverage__9</t>
  </si>
  <si>
    <t>agtrans_inc_pc_mean__9</t>
  </si>
  <si>
    <t>agtrans_inc_pc_dependency_gross_mkt_inc_pc_9yes</t>
  </si>
  <si>
    <t>agtrans_inc_pc_dependency_net_mkt_income_pc_9yes</t>
  </si>
  <si>
    <t>agtrans_inc_pc_dependency_net_mkt_incirp_pc_9yes</t>
  </si>
  <si>
    <t>agtrans_inc_pc_dependency_net_mkt_inc_irpssc_pc_9yes</t>
  </si>
  <si>
    <t>agtrans_inc_pc_dependency_dis_inc_pc_9yes</t>
  </si>
  <si>
    <t>agtrans_inc_pc_dependency_cons_inc_pc_9yes</t>
  </si>
  <si>
    <t>agtrans_inc_pc_dependency_cons_inc_ande_pc_9yes</t>
  </si>
  <si>
    <t>agtrans_inc_pc_dependency_final_inc_pc_9yes</t>
  </si>
  <si>
    <t>agtrans_inc_pc_dependency_nso_inc_9yes</t>
  </si>
  <si>
    <t>agtrans_inc_pc_dependency_linpobto__9yes</t>
  </si>
  <si>
    <t>agtrans_inc_pc_dependency_linpobex__9yes</t>
  </si>
  <si>
    <t>elec_sub_pc_beneficiaries__9</t>
  </si>
  <si>
    <t>elec_sub_pc_benefits__9</t>
  </si>
  <si>
    <t>elec_sub_pc_coverage__9</t>
  </si>
  <si>
    <t>elec_sub_pc_mean__9</t>
  </si>
  <si>
    <t>elec_sub_pc_dependency_gross_mkt_inc_pc_9yes</t>
  </si>
  <si>
    <t>elec_sub_pc_dependency_net_mkt_income_pc_9yes</t>
  </si>
  <si>
    <t>elec_sub_pc_dependency_net_mkt_incirp_pc_9yes</t>
  </si>
  <si>
    <t>elec_sub_pc_dependency_net_mkt_inc_irpssc_pc_9yes</t>
  </si>
  <si>
    <t>elec_sub_pc_dependency_dis_inc_pc_9yes</t>
  </si>
  <si>
    <t>elec_sub_pc_dependency_cons_inc_pc_9yes</t>
  </si>
  <si>
    <t>elec_sub_pc_dependency_cons_inc_ande_pc_9yes</t>
  </si>
  <si>
    <t>elec_sub_pc_dependency_final_inc_pc_9yes</t>
  </si>
  <si>
    <t>elec_sub_pc_dependency_nso_inc_9yes</t>
  </si>
  <si>
    <t>elec_sub_pc_dependency_linpobto__9yes</t>
  </si>
  <si>
    <t>elec_sub_pc_dependency_linpobex__9yes</t>
  </si>
  <si>
    <t>labor_tax_pc_dependency_gross_mkt_inc_pc_9yes</t>
  </si>
  <si>
    <t>labor_tax_pc_dependency_net_mkt_income_pc_9yes</t>
  </si>
  <si>
    <t>labor_tax_pc_dependency_net_mkt_incirp_pc_9yes</t>
  </si>
  <si>
    <t>labor_tax_pc_dependency_net_mkt_inc_irpssc_pc_9yes</t>
  </si>
  <si>
    <t>labor_tax_pc_dependency_dis_inc_pc_9yes</t>
  </si>
  <si>
    <t>labor_tax_pc_dependency_cons_inc_pc_9yes</t>
  </si>
  <si>
    <t>labor_tax_pc_dependency_cons_inc_ande_pc_9yes</t>
  </si>
  <si>
    <t>labor_tax_pc_dependency_final_inc_pc_9yes</t>
  </si>
  <si>
    <t>labor_tax_pc_dependency_nso_inc_9yes</t>
  </si>
  <si>
    <t>labor_tax_pc_dependency_linpobto__9yes</t>
  </si>
  <si>
    <t>labor_tax_pc_dependency_linpobex__9yes</t>
  </si>
  <si>
    <t>tot_deduction_taken_pc_beneficiaries__9</t>
  </si>
  <si>
    <t>tot_deduction_taken_pc_benefits__9</t>
  </si>
  <si>
    <t>tot_deduction_taken_pc_coverage__9</t>
  </si>
  <si>
    <t>tot_deduction_taken_pc_mean__9</t>
  </si>
  <si>
    <t>transporte_sub_pc_beneficiaries__9</t>
  </si>
  <si>
    <t>transporte_sub_pc_benefits__9</t>
  </si>
  <si>
    <t>transporte_sub_pc_coverage__9</t>
  </si>
  <si>
    <t>transporte_sub_pc_mean__9</t>
  </si>
  <si>
    <t>transporte_sub_pc_dependency_gross_mkt_inc_pc_9yes</t>
  </si>
  <si>
    <t>transporte_sub_pc_dependency_net_mkt_income_pc_9yes</t>
  </si>
  <si>
    <t>transporte_sub_pc_dependency_net_mkt_incirp_pc_9yes</t>
  </si>
  <si>
    <t>transporte_sub_pc_dependency_net_mkt_inc_irpssc_pc_9yes</t>
  </si>
  <si>
    <t>transporte_sub_pc_dependency_dis_inc_pc_9yes</t>
  </si>
  <si>
    <t>transporte_sub_pc_dependency_cons_inc_pc_9yes</t>
  </si>
  <si>
    <t>transporte_sub_pc_dependency_cons_inc_ande_pc_9yes</t>
  </si>
  <si>
    <t>transporte_sub_pc_dependency_final_inc_pc_9yes</t>
  </si>
  <si>
    <t>transporte_sub_pc_dependency_nso_inc_9yes</t>
  </si>
  <si>
    <t>transporte_sub_pc_dependency_linpobto__9yes</t>
  </si>
  <si>
    <t>transporte_sub_pc_dependency_linpobex__9yes</t>
  </si>
  <si>
    <t>senavitat_sub_pc_beneficiaries__9</t>
  </si>
  <si>
    <t>senavitat_sub_pc_benefits__9</t>
  </si>
  <si>
    <t>senavitat_sub_pc_coverage__9</t>
  </si>
  <si>
    <t>senavitat_sub_pc_mean__9</t>
  </si>
  <si>
    <t>senavitat_sub_pc_dependency_gross_mkt_inc_pc_9yes</t>
  </si>
  <si>
    <t>senavitat_sub_pc_dependency_net_mkt_income_pc_9yes</t>
  </si>
  <si>
    <t>senavitat_sub_pc_dependency_net_mkt_incirp_pc_9yes</t>
  </si>
  <si>
    <t>senavitat_sub_pc_dependency_net_mkt_inc_irpssc_pc_9yes</t>
  </si>
  <si>
    <t>senavitat_sub_pc_dependency_dis_inc_pc_9yes</t>
  </si>
  <si>
    <t>senavitat_sub_pc_dependency_cons_inc_pc_9yes</t>
  </si>
  <si>
    <t>senavitat_sub_pc_dependency_cons_inc_ande_pc_9yes</t>
  </si>
  <si>
    <t>senavitat_sub_pc_dependency_final_inc_pc_9yes</t>
  </si>
  <si>
    <t>senavitat_sub_pc_dependency_nso_inc_9yes</t>
  </si>
  <si>
    <t>senavitat_sub_pc_dependency_linpobto__9yes</t>
  </si>
  <si>
    <t>senavitat_sub_pc_dependency_linpobex__9yes</t>
  </si>
  <si>
    <t>becas_pc_beneficiaries__9</t>
  </si>
  <si>
    <t>becas_pc_benefits__9</t>
  </si>
  <si>
    <t>becas_pc_coverage__9</t>
  </si>
  <si>
    <t>becas_pc_mean__9</t>
  </si>
  <si>
    <t>edupubpreesc_pc_beneficiaries__9</t>
  </si>
  <si>
    <t>edupubpreesc_pc_benefits__9</t>
  </si>
  <si>
    <t>edupubpreesc_pc_coverage__9</t>
  </si>
  <si>
    <t>edupubpreesc_pc_mean__9</t>
  </si>
  <si>
    <t>edupubpreesc_pc_dependency_gross_mkt_inc_pc_9yes</t>
  </si>
  <si>
    <t>edupubpreesc_pc_dependency_net_mkt_income_pc_9yes</t>
  </si>
  <si>
    <t>edupubpreesc_pc_dependency_net_mkt_incirp_pc_9yes</t>
  </si>
  <si>
    <t>edupubpreesc_pc_dependency_net_mkt_inc_irpssc_pc_9yes</t>
  </si>
  <si>
    <t>edupubpreesc_pc_dependency_dis_inc_pc_9yes</t>
  </si>
  <si>
    <t>edupubpreesc_pc_dependency_cons_inc_pc_9yes</t>
  </si>
  <si>
    <t>edupubpreesc_pc_dependency_cons_inc_ande_pc_9yes</t>
  </si>
  <si>
    <t>edupubpreesc_pc_dependency_final_inc_pc_9yes</t>
  </si>
  <si>
    <t>edupubpreesc_pc_dependency_nso_inc_9yes</t>
  </si>
  <si>
    <t>edupubpreesc_pc_dependency_linpobto__9yes</t>
  </si>
  <si>
    <t>edupubpreesc_pc_dependency_linpobex__9yes</t>
  </si>
  <si>
    <t>edupubprim_pc_beneficiaries__9</t>
  </si>
  <si>
    <t>edupubprim_pc_benefits__9</t>
  </si>
  <si>
    <t>edupubprim_pc_coverage__9</t>
  </si>
  <si>
    <t>edupubprim_pc_mean__9</t>
  </si>
  <si>
    <t>edupubprim_pc_dependency_gross_mkt_inc_pc_9yes</t>
  </si>
  <si>
    <t>edupubprim_pc_dependency_net_mkt_income_pc_9yes</t>
  </si>
  <si>
    <t>edupubprim_pc_dependency_net_mkt_incirp_pc_9yes</t>
  </si>
  <si>
    <t>edupubprim_pc_dependency_net_mkt_inc_irpssc_pc_9yes</t>
  </si>
  <si>
    <t>edupubprim_pc_dependency_dis_inc_pc_9yes</t>
  </si>
  <si>
    <t>edupubprim_pc_dependency_cons_inc_pc_9yes</t>
  </si>
  <si>
    <t>edupubprim_pc_dependency_cons_inc_ande_pc_9yes</t>
  </si>
  <si>
    <t>edupubprim_pc_dependency_final_inc_pc_9yes</t>
  </si>
  <si>
    <t>edupubprim_pc_dependency_nso_inc_9yes</t>
  </si>
  <si>
    <t>edupubprim_pc_dependency_linpobto__9yes</t>
  </si>
  <si>
    <t>edupubprim_pc_dependency_linpobex__9yes</t>
  </si>
  <si>
    <t>edupubsec_pc_beneficiaries__9</t>
  </si>
  <si>
    <t>edupubsec_pc_benefits__9</t>
  </si>
  <si>
    <t>edupubsec_pc_coverage__9</t>
  </si>
  <si>
    <t>edupubsec_pc_mean__9</t>
  </si>
  <si>
    <t>edupubsec_pc_dependency_gross_mkt_inc_pc_9yes</t>
  </si>
  <si>
    <t>edupubsec_pc_dependency_net_mkt_income_pc_9yes</t>
  </si>
  <si>
    <t>edupubsec_pc_dependency_net_mkt_incirp_pc_9yes</t>
  </si>
  <si>
    <t>edupubsec_pc_dependency_net_mkt_inc_irpssc_pc_9yes</t>
  </si>
  <si>
    <t>edupubsec_pc_dependency_dis_inc_pc_9yes</t>
  </si>
  <si>
    <t>edupubsec_pc_dependency_cons_inc_pc_9yes</t>
  </si>
  <si>
    <t>edupubsec_pc_dependency_cons_inc_ande_pc_9yes</t>
  </si>
  <si>
    <t>edupubsec_pc_dependency_final_inc_pc_9yes</t>
  </si>
  <si>
    <t>edupubsec_pc_dependency_nso_inc_9yes</t>
  </si>
  <si>
    <t>edupubsec_pc_dependency_linpobto__9yes</t>
  </si>
  <si>
    <t>edupubsec_pc_dependency_linpobex__9yes</t>
  </si>
  <si>
    <t>edupubuni_pc_beneficiaries__9</t>
  </si>
  <si>
    <t>edupubuni_pc_benefits__9</t>
  </si>
  <si>
    <t>edupubuni_pc_coverage__9</t>
  </si>
  <si>
    <t>edupubuni_pc_mean__9</t>
  </si>
  <si>
    <t>edupubuni_pc_dependency_gross_mkt_inc_pc_9yes</t>
  </si>
  <si>
    <t>edupubuni_pc_dependency_net_mkt_income_pc_9yes</t>
  </si>
  <si>
    <t>edupubuni_pc_dependency_net_mkt_incirp_pc_9yes</t>
  </si>
  <si>
    <t>edupubuni_pc_dependency_net_mkt_inc_irpssc_pc_9yes</t>
  </si>
  <si>
    <t>edupubuni_pc_dependency_dis_inc_pc_9yes</t>
  </si>
  <si>
    <t>edupubuni_pc_dependency_cons_inc_pc_9yes</t>
  </si>
  <si>
    <t>edupubuni_pc_dependency_cons_inc_ande_pc_9yes</t>
  </si>
  <si>
    <t>edupubuni_pc_dependency_final_inc_pc_9yes</t>
  </si>
  <si>
    <t>edupubuni_pc_dependency_nso_inc_9yes</t>
  </si>
  <si>
    <t>edupubuni_pc_dependency_linpobto__9yes</t>
  </si>
  <si>
    <t>edupubuni_pc_dependency_linpobex__9yes</t>
  </si>
  <si>
    <t>transfood_pc_beneficiaries__9</t>
  </si>
  <si>
    <t>transfood_pc_benefits__9</t>
  </si>
  <si>
    <t>transfood_pc_coverage__9</t>
  </si>
  <si>
    <t>transfood_pc_mean__9</t>
  </si>
  <si>
    <t>transfood_pc_dependency_gross_mkt_inc_pc_9yes</t>
  </si>
  <si>
    <t>transfood_pc_dependency_net_mkt_income_pc_9yes</t>
  </si>
  <si>
    <t>transfood_pc_dependency_net_mkt_incirp_pc_9yes</t>
  </si>
  <si>
    <t>transfood_pc_dependency_net_mkt_inc_irpssc_pc_9yes</t>
  </si>
  <si>
    <t>transfood_pc_dependency_dis_inc_pc_9yes</t>
  </si>
  <si>
    <t>transfood_pc_dependency_cons_inc_pc_9yes</t>
  </si>
  <si>
    <t>transfood_pc_dependency_cons_inc_ande_pc_9yes</t>
  </si>
  <si>
    <t>transfood_pc_dependency_final_inc_pc_9yes</t>
  </si>
  <si>
    <t>transfood_pc_dependency_nso_inc_9yes</t>
  </si>
  <si>
    <t>transfood_pc_dependency_linpobto__9yes</t>
  </si>
  <si>
    <t>transfood_pc_dependency_linpobex__9yes</t>
  </si>
  <si>
    <t>transutil_pc_beneficiaries__9</t>
  </si>
  <si>
    <t>transutil_pc_benefits__9</t>
  </si>
  <si>
    <t>transutil_pc_coverage__9</t>
  </si>
  <si>
    <t>transutil_pc_mean__9</t>
  </si>
  <si>
    <t>transutil_pc_dependency_gross_mkt_inc_pc_9yes</t>
  </si>
  <si>
    <t>transutil_pc_dependency_net_mkt_income_pc_9yes</t>
  </si>
  <si>
    <t>transutil_pc_dependency_net_mkt_incirp_pc_9yes</t>
  </si>
  <si>
    <t>transutil_pc_dependency_net_mkt_inc_irpssc_pc_9yes</t>
  </si>
  <si>
    <t>transutil_pc_dependency_dis_inc_pc_9yes</t>
  </si>
  <si>
    <t>transutil_pc_dependency_cons_inc_pc_9yes</t>
  </si>
  <si>
    <t>transutil_pc_dependency_cons_inc_ande_pc_9yes</t>
  </si>
  <si>
    <t>transutil_pc_dependency_final_inc_pc_9yes</t>
  </si>
  <si>
    <t>transutil_pc_dependency_nso_inc_9yes</t>
  </si>
  <si>
    <t>transutil_pc_dependency_linpobto__9yes</t>
  </si>
  <si>
    <t>transutil_pc_dependency_linpobex__9yes</t>
  </si>
  <si>
    <t>adultomayor_uni_pc_beneficiaries__9</t>
  </si>
  <si>
    <t>adultomayor_uni_pc_benefits__9</t>
  </si>
  <si>
    <t>adultomayor_uni_pc_coverage__9</t>
  </si>
  <si>
    <t>adultomayor_uni_pc_mean__9</t>
  </si>
  <si>
    <t>adultomayor_uni_pc_dependency_gross_mkt_inc_pc_9yes</t>
  </si>
  <si>
    <t>adultomayor_uni_pc_dependency_net_mkt_income_pc_9yes</t>
  </si>
  <si>
    <t>adultomayor_uni_pc_dependency_net_mkt_incirp_pc_9yes</t>
  </si>
  <si>
    <t>adultomayor_uni_pc_dependency_net_mkt_inc_irpssc_pc_9yes</t>
  </si>
  <si>
    <t>adultomayor_uni_pc_dependency_dis_inc_pc_9yes</t>
  </si>
  <si>
    <t>adultomayor_uni_pc_dependency_cons_inc_pc_9yes</t>
  </si>
  <si>
    <t>adultomayor_uni_pc_dependency_cons_inc_ande_pc_9yes</t>
  </si>
  <si>
    <t>adultomayor_uni_pc_dependency_final_inc_pc_9yes</t>
  </si>
  <si>
    <t>adultomayor_uni_pc_dependency_nso_inc_9yes</t>
  </si>
  <si>
    <t>adultomayor_uni_pc_dependency_linpobto__9yes</t>
  </si>
  <si>
    <t>adultomayor_uni_pc_dependency_linpobex__9yes</t>
  </si>
  <si>
    <t>tot_deduction_taken_pc_dependency_gross_mkt_inc_pc_9yes</t>
  </si>
  <si>
    <t>tot_deduction_taken_pc_dependency_net_mkt_income_pc_9yes</t>
  </si>
  <si>
    <t>tot_deduction_taken_pc_dependency_net_mkt_incirp_pc_9yes</t>
  </si>
  <si>
    <t>tot_deduction_taken_pc_dependency_net_mkt_inc_irpssc_pc_9yes</t>
  </si>
  <si>
    <t>tot_deduction_taken_pc_dependency_dis_inc_pc_9yes</t>
  </si>
  <si>
    <t>tot_deduction_taken_pc_dependency_cons_inc_pc_9yes</t>
  </si>
  <si>
    <t>tot_deduction_taken_pc_dependency_cons_inc_ande_pc_9yes</t>
  </si>
  <si>
    <t>tot_deduction_taken_pc_dependency_final_inc_pc_9yes</t>
  </si>
  <si>
    <t>tot_deduction_taken_pc_dependency_nso_inc_9yes</t>
  </si>
  <si>
    <t>tot_deduction_taken_pc_dependency_linpobto__9yes</t>
  </si>
  <si>
    <t>tot_deduction_taken_pc_dependency_linpobex__9yes</t>
  </si>
  <si>
    <t>monto_iva_pc_pc_beneficiaries__9</t>
  </si>
  <si>
    <t>monto_iva_pc_pc_benefits__9</t>
  </si>
  <si>
    <t>monto_iva_pc_pc_coverage__9</t>
  </si>
  <si>
    <t>monto_iva_pc_pc_mean__9</t>
  </si>
  <si>
    <t>monto_sub_andeFS_pc_pc_beneficiaries__9</t>
  </si>
  <si>
    <t>monto_sub_andeFS_pc_pc_benefits__9</t>
  </si>
  <si>
    <t>monto_sub_andeFS_pc_pc_coverage__9</t>
  </si>
  <si>
    <t>monto_sub_andeFS_pc_pc_mean__9</t>
  </si>
  <si>
    <t>monto_sub_andeFS_pc_pc_dependency_gross_mkt_inc_pc_9yes</t>
  </si>
  <si>
    <t>monto_sub_andeFS_pc_pc_dependency_net_mkt_income_pc_9yes</t>
  </si>
  <si>
    <t>monto_sub_andeFS_pc_pc_dependency_net_mkt_incirp_pc_9yes</t>
  </si>
  <si>
    <t>monto_sub_andeFS_pc_pc_dependency_net_mkt_inc_irpssc_pc_9yes</t>
  </si>
  <si>
    <t>monto_sub_andeFS_pc_pc_dependency_dis_inc_pc_9yes</t>
  </si>
  <si>
    <t>monto_sub_andeFS_pc_pc_dependency_cons_inc_pc_9yes</t>
  </si>
  <si>
    <t>monto_sub_andeFS_pc_pc_dependency_cons_inc_ande_pc_9yes</t>
  </si>
  <si>
    <t>monto_sub_andeFS_pc_pc_dependency_final_inc_pc_9yes</t>
  </si>
  <si>
    <t>monto_sub_andeFS_pc_pc_dependency_nso_inc_9yes</t>
  </si>
  <si>
    <t>monto_sub_andeFS_pc_pc_dependency_linpobto__9yes</t>
  </si>
  <si>
    <t>monto_sub_andeFS_pc_pc_dependency_linpobex__9yes</t>
  </si>
  <si>
    <t>gross_mkt_inc_pc_coverage__9</t>
  </si>
  <si>
    <t>gross_mkt_inc_pc_mean__9</t>
  </si>
  <si>
    <t>gross_mkt_inc_pc_dependency_gross_mkt_inc_pc_9yes</t>
  </si>
  <si>
    <t>gross_mkt_inc_pc_dependency_net_mkt_income_pc_9yes</t>
  </si>
  <si>
    <t>gross_mkt_inc_pc_dependency_net_mkt_incirp_pc_9yes</t>
  </si>
  <si>
    <t>gross_mkt_inc_pc_dependency_net_mkt_inc_irpssc_pc_9yes</t>
  </si>
  <si>
    <t>gross_mkt_inc_pc_dependency_dis_inc_pc_9yes</t>
  </si>
  <si>
    <t>gross_mkt_inc_pc_dependency_cons_inc_pc_9yes</t>
  </si>
  <si>
    <t>gross_mkt_inc_pc_dependency_cons_inc_ande_pc_9yes</t>
  </si>
  <si>
    <t>gross_mkt_inc_pc_dependency_final_inc_pc_9yes</t>
  </si>
  <si>
    <t>gross_mkt_inc_pc_dependency_nso_inc_9yes</t>
  </si>
  <si>
    <t>gross_mkt_inc_pc_dependency_linpobto__9yes</t>
  </si>
  <si>
    <t>gross_mkt_inc_pc_fgt0_linpobto__9</t>
  </si>
  <si>
    <t>gross_mkt_inc_pc_fgt1_linpobto__9</t>
  </si>
  <si>
    <t>gross_mkt_inc_pc_fgt2_linpobto__9</t>
  </si>
  <si>
    <t>gross_mkt_inc_pc_dependency_linpobex__9yes</t>
  </si>
  <si>
    <t>gross_mkt_inc_pc_fgt0_linpobex__9</t>
  </si>
  <si>
    <t>gross_mkt_inc_pc_fgt1_linpobex__9</t>
  </si>
  <si>
    <t>gross_mkt_inc_pc_fgt2_linpobex__9</t>
  </si>
  <si>
    <t>net_mkt_income_pc_coverage__9</t>
  </si>
  <si>
    <t>net_mkt_income_pc_mean__9</t>
  </si>
  <si>
    <t>net_mkt_income_pc_dependency_gross_mkt_inc_pc_9yes</t>
  </si>
  <si>
    <t>net_mkt_income_pc_dependency_net_mkt_income_pc_9yes</t>
  </si>
  <si>
    <t>net_mkt_income_pc_dependency_net_mkt_incirp_pc_9yes</t>
  </si>
  <si>
    <t>net_mkt_income_pc_dependency_net_mkt_inc_irpssc_pc_9yes</t>
  </si>
  <si>
    <t>net_mkt_income_pc_dependency_dis_inc_pc_9yes</t>
  </si>
  <si>
    <t>net_mkt_income_pc_dependency_cons_inc_pc_9yes</t>
  </si>
  <si>
    <t>net_mkt_income_pc_dependency_cons_inc_ande_pc_9yes</t>
  </si>
  <si>
    <t>net_mkt_income_pc_dependency_final_inc_pc_9yes</t>
  </si>
  <si>
    <t>net_mkt_income_pc_dependency_nso_inc_9yes</t>
  </si>
  <si>
    <t>net_mkt_income_pc_dependency_linpobto__9yes</t>
  </si>
  <si>
    <t>net_mkt_income_pc_fgt0_linpobto__9</t>
  </si>
  <si>
    <t>net_mkt_income_pc_fgt1_linpobto__9</t>
  </si>
  <si>
    <t>net_mkt_income_pc_fgt2_linpobto__9</t>
  </si>
  <si>
    <t>net_mkt_income_pc_dependency_linpobex__9yes</t>
  </si>
  <si>
    <t>net_mkt_income_pc_fgt0_linpobex__9</t>
  </si>
  <si>
    <t>net_mkt_income_pc_fgt1_linpobex__9</t>
  </si>
  <si>
    <t>net_mkt_income_pc_fgt2_linpobex__9</t>
  </si>
  <si>
    <t>net_mkt_incirp_pc_coverage__9</t>
  </si>
  <si>
    <t>net_mkt_incirp_pc_mean__9</t>
  </si>
  <si>
    <t>net_mkt_incirp_pc_dependency_gross_mkt_inc_pc_9yes</t>
  </si>
  <si>
    <t>net_mkt_incirp_pc_dependency_net_mkt_income_pc_9yes</t>
  </si>
  <si>
    <t>net_mkt_incirp_pc_dependency_net_mkt_incirp_pc_9yes</t>
  </si>
  <si>
    <t>net_mkt_incirp_pc_dependency_net_mkt_inc_irpssc_pc_9yes</t>
  </si>
  <si>
    <t>net_mkt_incirp_pc_dependency_dis_inc_pc_9yes</t>
  </si>
  <si>
    <t>net_mkt_incirp_pc_dependency_cons_inc_pc_9yes</t>
  </si>
  <si>
    <t>net_mkt_incirp_pc_dependency_cons_inc_ande_pc_9yes</t>
  </si>
  <si>
    <t>net_mkt_incirp_pc_dependency_final_inc_pc_9yes</t>
  </si>
  <si>
    <t>net_mkt_incirp_pc_dependency_nso_inc_9yes</t>
  </si>
  <si>
    <t>net_mkt_incirp_pc_dependency_linpobto__9yes</t>
  </si>
  <si>
    <t>net_mkt_incirp_pc_fgt0_linpobto__9</t>
  </si>
  <si>
    <t>net_mkt_incirp_pc_fgt1_linpobto__9</t>
  </si>
  <si>
    <t>net_mkt_incirp_pc_fgt2_linpobto__9</t>
  </si>
  <si>
    <t>net_mkt_incirp_pc_dependency_linpobex__9yes</t>
  </si>
  <si>
    <t>net_mkt_incirp_pc_fgt0_linpobex__9</t>
  </si>
  <si>
    <t>net_mkt_incirp_pc_fgt1_linpobex__9</t>
  </si>
  <si>
    <t>net_mkt_incirp_pc_fgt2_linpobex__9</t>
  </si>
  <si>
    <t>net_mkt_inc_irpssc_pc_coverage__9</t>
  </si>
  <si>
    <t>net_mkt_inc_irpssc_pc_mean__9</t>
  </si>
  <si>
    <t>net_mkt_inc_irpssc_pc_dependency_gross_mkt_inc_pc_9yes</t>
  </si>
  <si>
    <t>net_mkt_inc_irpssc_pc_dependency_net_mkt_income_pc_9yes</t>
  </si>
  <si>
    <t>net_mkt_inc_irpssc_pc_dependency_net_mkt_incirp_pc_9yes</t>
  </si>
  <si>
    <t>net_mkt_inc_irpssc_pc_dependency_net_mkt_inc_irpssc_pc_9yes</t>
  </si>
  <si>
    <t>net_mkt_inc_irpssc_pc_dependency_dis_inc_pc_9yes</t>
  </si>
  <si>
    <t>net_mkt_inc_irpssc_pc_dependency_cons_inc_pc_9yes</t>
  </si>
  <si>
    <t>net_mkt_inc_irpssc_pc_dependency_cons_inc_ande_pc_9yes</t>
  </si>
  <si>
    <t>net_mkt_inc_irpssc_pc_dependency_final_inc_pc_9yes</t>
  </si>
  <si>
    <t>net_mkt_inc_irpssc_pc_dependency_nso_inc_9yes</t>
  </si>
  <si>
    <t>net_mkt_inc_irpssc_pc_dependency_linpobto__9yes</t>
  </si>
  <si>
    <t>net_mkt_inc_irpssc_pc_fgt0_linpobto__9</t>
  </si>
  <si>
    <t>net_mkt_inc_irpssc_pc_fgt1_linpobto__9</t>
  </si>
  <si>
    <t>net_mkt_inc_irpssc_pc_fgt2_linpobto__9</t>
  </si>
  <si>
    <t>net_mkt_inc_irpssc_pc_dependency_linpobex__9yes</t>
  </si>
  <si>
    <t>net_mkt_inc_irpssc_pc_fgt0_linpobex__9</t>
  </si>
  <si>
    <t>net_mkt_inc_irpssc_pc_fgt1_linpobex__9</t>
  </si>
  <si>
    <t>net_mkt_inc_irpssc_pc_fgt2_linpobex__9</t>
  </si>
  <si>
    <t>dis_inc_pc_coverage__9</t>
  </si>
  <si>
    <t>dis_inc_pc_mean__9</t>
  </si>
  <si>
    <t>dis_inc_pc_dependency_gross_mkt_inc_pc_9yes</t>
  </si>
  <si>
    <t>dis_inc_pc_dependency_net_mkt_income_pc_9yes</t>
  </si>
  <si>
    <t>dis_inc_pc_dependency_net_mkt_incirp_pc_9yes</t>
  </si>
  <si>
    <t>dis_inc_pc_dependency_net_mkt_inc_irpssc_pc_9yes</t>
  </si>
  <si>
    <t>dis_inc_pc_dependency_dis_inc_pc_9yes</t>
  </si>
  <si>
    <t>dis_inc_pc_dependency_cons_inc_pc_9yes</t>
  </si>
  <si>
    <t>dis_inc_pc_dependency_cons_inc_ande_pc_9yes</t>
  </si>
  <si>
    <t>dis_inc_pc_dependency_final_inc_pc_9yes</t>
  </si>
  <si>
    <t>dis_inc_pc_dependency_nso_inc_9yes</t>
  </si>
  <si>
    <t>dis_inc_pc_dependency_linpobto__9yes</t>
  </si>
  <si>
    <t>dis_inc_pc_fgt0_linpobto__9</t>
  </si>
  <si>
    <t>dis_inc_pc_fgt1_linpobto__9</t>
  </si>
  <si>
    <t>dis_inc_pc_fgt2_linpobto__9</t>
  </si>
  <si>
    <t>dis_inc_pc_dependency_linpobex__9yes</t>
  </si>
  <si>
    <t>dis_inc_pc_fgt0_linpobex__9</t>
  </si>
  <si>
    <t>dis_inc_pc_fgt1_linpobex__9</t>
  </si>
  <si>
    <t>dis_inc_pc_fgt2_linpobex__9</t>
  </si>
  <si>
    <t>cons_inc_pc_coverage__9</t>
  </si>
  <si>
    <t>cons_inc_pc_mean__9</t>
  </si>
  <si>
    <t>cons_inc_pc_dependency_gross_mkt_inc_pc_9yes</t>
  </si>
  <si>
    <t>cons_inc_pc_dependency_net_mkt_income_pc_9yes</t>
  </si>
  <si>
    <t>cons_inc_pc_dependency_net_mkt_incirp_pc_9yes</t>
  </si>
  <si>
    <t>cons_inc_pc_dependency_net_mkt_inc_irpssc_pc_9yes</t>
  </si>
  <si>
    <t>cons_inc_pc_dependency_dis_inc_pc_9yes</t>
  </si>
  <si>
    <t>cons_inc_pc_dependency_cons_inc_pc_9yes</t>
  </si>
  <si>
    <t>cons_inc_pc_dependency_cons_inc_ande_pc_9yes</t>
  </si>
  <si>
    <t>cons_inc_pc_dependency_final_inc_pc_9yes</t>
  </si>
  <si>
    <t>cons_inc_pc_dependency_nso_inc_9yes</t>
  </si>
  <si>
    <t>cons_inc_pc_dependency_linpobto__9yes</t>
  </si>
  <si>
    <t>cons_inc_pc_fgt0_linpobto__9</t>
  </si>
  <si>
    <t>cons_inc_pc_fgt1_linpobto__9</t>
  </si>
  <si>
    <t>cons_inc_pc_fgt2_linpobto__9</t>
  </si>
  <si>
    <t>cons_inc_pc_dependency_linpobex__9yes</t>
  </si>
  <si>
    <t>cons_inc_pc_fgt0_linpobex__9</t>
  </si>
  <si>
    <t>cons_inc_pc_fgt1_linpobex__9</t>
  </si>
  <si>
    <t>cons_inc_pc_fgt2_linpobex__9</t>
  </si>
  <si>
    <t>cons_inc_ande_pc_coverage__9</t>
  </si>
  <si>
    <t>cons_inc_ande_pc_mean__9</t>
  </si>
  <si>
    <t>cons_inc_ande_pc_dependency_gross_mkt_inc_pc_9yes</t>
  </si>
  <si>
    <t>cons_inc_ande_pc_dependency_net_mkt_income_pc_9yes</t>
  </si>
  <si>
    <t>cons_inc_ande_pc_dependency_net_mkt_incirp_pc_9yes</t>
  </si>
  <si>
    <t>cons_inc_ande_pc_dependency_net_mkt_inc_irpssc_pc_9yes</t>
  </si>
  <si>
    <t>cons_inc_ande_pc_dependency_dis_inc_pc_9yes</t>
  </si>
  <si>
    <t>cons_inc_ande_pc_dependency_cons_inc_pc_9yes</t>
  </si>
  <si>
    <t>cons_inc_ande_pc_dependency_cons_inc_ande_pc_9yes</t>
  </si>
  <si>
    <t>cons_inc_ande_pc_dependency_final_inc_pc_9yes</t>
  </si>
  <si>
    <t>cons_inc_ande_pc_dependency_nso_inc_9yes</t>
  </si>
  <si>
    <t>cons_inc_ande_pc_dependency_linpobto__9yes</t>
  </si>
  <si>
    <t>cons_inc_ande_pc_fgt0_linpobto__9</t>
  </si>
  <si>
    <t>cons_inc_ande_pc_fgt1_linpobto__9</t>
  </si>
  <si>
    <t>cons_inc_ande_pc_fgt2_linpobto__9</t>
  </si>
  <si>
    <t>cons_inc_ande_pc_dependency_linpobex__9yes</t>
  </si>
  <si>
    <t>cons_inc_ande_pc_fgt0_linpobex__9</t>
  </si>
  <si>
    <t>cons_inc_ande_pc_fgt1_linpobex__9</t>
  </si>
  <si>
    <t>cons_inc_ande_pc_fgt2_linpobex__9</t>
  </si>
  <si>
    <t>final_inc_pc_coverage__9</t>
  </si>
  <si>
    <t>final_inc_pc_mean__9</t>
  </si>
  <si>
    <t>final_inc_pc_dependency_gross_mkt_inc_pc_9yes</t>
  </si>
  <si>
    <t>final_inc_pc_dependency_net_mkt_income_pc_9yes</t>
  </si>
  <si>
    <t>final_inc_pc_dependency_net_mkt_incirp_pc_9yes</t>
  </si>
  <si>
    <t>final_inc_pc_dependency_net_mkt_inc_irpssc_pc_9yes</t>
  </si>
  <si>
    <t>final_inc_pc_dependency_dis_inc_pc_9yes</t>
  </si>
  <si>
    <t>final_inc_pc_dependency_cons_inc_pc_9yes</t>
  </si>
  <si>
    <t>final_inc_pc_dependency_cons_inc_ande_pc_9yes</t>
  </si>
  <si>
    <t>final_inc_pc_dependency_final_inc_pc_9yes</t>
  </si>
  <si>
    <t>final_inc_pc_dependency_nso_inc_9yes</t>
  </si>
  <si>
    <t>final_inc_pc_dependency_linpobto__9yes</t>
  </si>
  <si>
    <t>final_inc_pc_fgt0_linpobto__9</t>
  </si>
  <si>
    <t>final_inc_pc_fgt1_linpobto__9</t>
  </si>
  <si>
    <t>final_inc_pc_fgt2_linpobto__9</t>
  </si>
  <si>
    <t>final_inc_pc_dependency_linpobex__9yes</t>
  </si>
  <si>
    <t>final_inc_pc_fgt0_linpobex__9</t>
  </si>
  <si>
    <t>final_inc_pc_fgt1_linpobex__9</t>
  </si>
  <si>
    <t>final_inc_pc_fgt2_linpobex__9</t>
  </si>
  <si>
    <t>nso_inc_coverage__9</t>
  </si>
  <si>
    <t>nso_inc_mean__9</t>
  </si>
  <si>
    <t>nso_inc_dependency_gross_mkt_inc_pc_9yes</t>
  </si>
  <si>
    <t>nso_inc_dependency_net_mkt_income_pc_9yes</t>
  </si>
  <si>
    <t>nso_inc_dependency_net_mkt_incirp_pc_9yes</t>
  </si>
  <si>
    <t>nso_inc_dependency_net_mkt_inc_irpssc_pc_9yes</t>
  </si>
  <si>
    <t>nso_inc_dependency_dis_inc_pc_9yes</t>
  </si>
  <si>
    <t>nso_inc_dependency_cons_inc_pc_9yes</t>
  </si>
  <si>
    <t>nso_inc_dependency_cons_inc_ande_pc_9yes</t>
  </si>
  <si>
    <t>nso_inc_dependency_final_inc_pc_9yes</t>
  </si>
  <si>
    <t>nso_inc_dependency_nso_inc_9yes</t>
  </si>
  <si>
    <t>nso_inc_dependency_linpobto__9yes</t>
  </si>
  <si>
    <t>nso_inc_fgt0_linpobto__9</t>
  </si>
  <si>
    <t>nso_inc_fgt1_linpobto__9</t>
  </si>
  <si>
    <t>nso_inc_fgt2_linpobto__9</t>
  </si>
  <si>
    <t>nso_inc_dependency_linpobex__9yes</t>
  </si>
  <si>
    <t>nso_inc_fgt0_linpobex__9</t>
  </si>
  <si>
    <t>nso_inc_fgt1_linpobex__9</t>
  </si>
  <si>
    <t>nso_inc_fgt2_linpobex__9</t>
  </si>
  <si>
    <t>monto_iva_pc_pc_dependency_gross_mkt_inc_pc_9yes</t>
  </si>
  <si>
    <t>monto_iva_pc_pc_dependency_net_mkt_income_pc_9yes</t>
  </si>
  <si>
    <t>monto_iva_pc_pc_dependency_net_mkt_incirp_pc_9yes</t>
  </si>
  <si>
    <t>monto_iva_pc_pc_dependency_net_mkt_inc_irpssc_pc_9yes</t>
  </si>
  <si>
    <t>monto_iva_pc_pc_dependency_dis_inc_pc_9yes</t>
  </si>
  <si>
    <t>monto_iva_pc_pc_dependency_cons_inc_pc_9yes</t>
  </si>
  <si>
    <t>monto_iva_pc_pc_dependency_cons_inc_ande_pc_9yes</t>
  </si>
  <si>
    <t>monto_iva_pc_pc_dependency_final_inc_pc_9yes</t>
  </si>
  <si>
    <t>monto_iva_pc_pc_dependency_nso_inc_9yes</t>
  </si>
  <si>
    <t>monto_iva_pc_pc_dependency_linpobto__9yes</t>
  </si>
  <si>
    <t>monto_iva_pc_pc_dependency_linpobex__9yes</t>
  </si>
  <si>
    <t>monto_iscRE_pc_pc_beneficiaries__9</t>
  </si>
  <si>
    <t>monto_iscRE_pc_pc_benefits__9</t>
  </si>
  <si>
    <t>monto_iscRE_pc_pc_coverage__9</t>
  </si>
  <si>
    <t>monto_iscRE_pc_pc_mean__9</t>
  </si>
  <si>
    <t>poverty_ande_fgt0_linpobto__9</t>
  </si>
  <si>
    <t>poverty_ande_fgt1_linpobto__9</t>
  </si>
  <si>
    <t>poverty_ande_fgt2_linpobto__9</t>
  </si>
  <si>
    <t>poverty_ande_fgt0_linpobex__9</t>
  </si>
  <si>
    <t>poverty_ande_fgt1_linpobex__9</t>
  </si>
  <si>
    <t>poverty_ande_fgt2_linpobex__9</t>
  </si>
  <si>
    <t>monto_iscRE_pc_pc_dependency_gross_mkt_inc_pc_9yes</t>
  </si>
  <si>
    <t>monto_iscRE_pc_pc_dependency_net_mkt_income_pc_9yes</t>
  </si>
  <si>
    <t>monto_iscRE_pc_pc_dependency_net_mkt_incirp_pc_9yes</t>
  </si>
  <si>
    <t>monto_iscRE_pc_pc_dependency_net_mkt_inc_irpssc_pc_9yes</t>
  </si>
  <si>
    <t>monto_iscRE_pc_pc_dependency_dis_inc_pc_9yes</t>
  </si>
  <si>
    <t>monto_iscRE_pc_pc_dependency_cons_inc_pc_9yes</t>
  </si>
  <si>
    <t>monto_iscRE_pc_pc_dependency_cons_inc_ande_pc_9yes</t>
  </si>
  <si>
    <t>monto_iscRE_pc_pc_dependency_final_inc_pc_9yes</t>
  </si>
  <si>
    <t>monto_iscRE_pc_pc_dependency_nso_inc_9yes</t>
  </si>
  <si>
    <t>monto_iscRE_pc_pc_dependency_linpobto__9yes</t>
  </si>
  <si>
    <t>monto_iscRE_pc_pc_dependency_linpobex__9yes</t>
  </si>
  <si>
    <t>ssc_pc_beneficiaries__9</t>
  </si>
  <si>
    <t>ssc_pc_benefits__9</t>
  </si>
  <si>
    <t>ssc_pc_coverage__9</t>
  </si>
  <si>
    <t>ssc_pc_mean__9</t>
  </si>
  <si>
    <t>ssc_pc_dependency_gross_mkt_inc_pc_9yes</t>
  </si>
  <si>
    <t>ssc_pc_dependency_net_mkt_income_pc_9yes</t>
  </si>
  <si>
    <t>ssc_pc_dependency_net_mkt_incirp_pc_9yes</t>
  </si>
  <si>
    <t>ssc_pc_dependency_net_mkt_inc_irpssc_pc_9yes</t>
  </si>
  <si>
    <t>ssc_pc_dependency_dis_inc_pc_9yes</t>
  </si>
  <si>
    <t>ssc_pc_dependency_cons_inc_pc_9yes</t>
  </si>
  <si>
    <t>ssc_pc_dependency_cons_inc_ande_pc_9yes</t>
  </si>
  <si>
    <t>ssc_pc_dependency_final_inc_pc_9yes</t>
  </si>
  <si>
    <t>ssc_pc_dependency_nso_inc_9yes</t>
  </si>
  <si>
    <t>ssc_pc_dependency_linpobto__9yes</t>
  </si>
  <si>
    <t>ssc_pc_dependency_linpobex__9yes</t>
  </si>
  <si>
    <t>uprod_tax_pc_beneficiaries__9</t>
  </si>
  <si>
    <t>uprod_tax_pc_benefits__9</t>
  </si>
  <si>
    <t>uprod_tax_pc_coverage__9</t>
  </si>
  <si>
    <t>uprod_tax_pc_mean__9</t>
  </si>
  <si>
    <t>uprod_tax_pc_dependency_gross_mkt_inc_pc_9yes</t>
  </si>
  <si>
    <t>uprod_tax_pc_dependency_net_mkt_income_pc_9yes</t>
  </si>
  <si>
    <t>uprod_tax_pc_dependency_net_mkt_incirp_pc_9yes</t>
  </si>
  <si>
    <t>uprod_tax_pc_dependency_net_mkt_inc_irpssc_pc_9yes</t>
  </si>
  <si>
    <t>uprod_tax_pc_dependency_dis_inc_pc_9yes</t>
  </si>
  <si>
    <t>uprod_tax_pc_dependency_cons_inc_pc_9yes</t>
  </si>
  <si>
    <t>uprod_tax_pc_dependency_cons_inc_ande_pc_9yes</t>
  </si>
  <si>
    <t>uprod_tax_pc_dependency_final_inc_pc_9yes</t>
  </si>
  <si>
    <t>uprod_tax_pc_dependency_nso_inc_9yes</t>
  </si>
  <si>
    <t>uprod_tax_pc_dependency_linpobto__9yes</t>
  </si>
  <si>
    <t>uprod_tax_pc_dependency_linpobex__9yes</t>
  </si>
  <si>
    <t>tot_ire_pc_beneficiaries__9</t>
  </si>
  <si>
    <t>tot_ire_pc_benefits__9</t>
  </si>
  <si>
    <t>tot_ire_pc_coverage__9</t>
  </si>
  <si>
    <t>tot_ire_pc_mean__9</t>
  </si>
  <si>
    <t>tot_ire_pc_dependency_gross_mkt_inc_pc_9yes</t>
  </si>
  <si>
    <t>tot_ire_pc_dependency_net_mkt_income_pc_9yes</t>
  </si>
  <si>
    <t>tot_ire_pc_dependency_net_mkt_incirp_pc_9yes</t>
  </si>
  <si>
    <t>tot_ire_pc_dependency_net_mkt_inc_irpssc_pc_9yes</t>
  </si>
  <si>
    <t>tot_ire_pc_dependency_dis_inc_pc_9yes</t>
  </si>
  <si>
    <t>tot_ire_pc_dependency_cons_inc_pc_9yes</t>
  </si>
  <si>
    <t>tot_ire_pc_dependency_cons_inc_ande_pc_9yes</t>
  </si>
  <si>
    <t>tot_ire_pc_dependency_final_inc_pc_9yes</t>
  </si>
  <si>
    <t>tot_ire_pc_dependency_nso_inc_9yes</t>
  </si>
  <si>
    <t>tot_ire_pc_dependency_linpobto__9yes</t>
  </si>
  <si>
    <t>tot_ire_pc_dependency_linpobex__9yes</t>
  </si>
  <si>
    <t>dividendo_tax_pc_beneficiaries__9</t>
  </si>
  <si>
    <t>dividendo_tax_pc_benefits__9</t>
  </si>
  <si>
    <t>dividendo_tax_pc_coverage__9</t>
  </si>
  <si>
    <t>dividendo_tax_pc_mean__9</t>
  </si>
  <si>
    <t>dividendo_tax_pc_dependency_gross_mkt_inc_pc_9yes</t>
  </si>
  <si>
    <t>dividendo_tax_pc_dependency_net_mkt_income_pc_9yes</t>
  </si>
  <si>
    <t>dividendo_tax_pc_dependency_net_mkt_incirp_pc_9yes</t>
  </si>
  <si>
    <t>dividendo_tax_pc_dependency_net_mkt_inc_irpssc_pc_9yes</t>
  </si>
  <si>
    <t>dividendo_tax_pc_dependency_dis_inc_pc_9yes</t>
  </si>
  <si>
    <t>dividendo_tax_pc_dependency_cons_inc_pc_9yes</t>
  </si>
  <si>
    <t>dividendo_tax_pc_dependency_cons_inc_ande_pc_9yes</t>
  </si>
  <si>
    <t>dividendo_tax_pc_dependency_final_inc_pc_9yes</t>
  </si>
  <si>
    <t>dividendo_tax_pc_dependency_nso_inc_9yes</t>
  </si>
  <si>
    <t>dividendo_tax_pc_dependency_linpobto__9yes</t>
  </si>
  <si>
    <t>dividendo_tax_pc_dependency_linpobex__9yes</t>
  </si>
  <si>
    <t>alquiler_tax_pc_beneficiaries__9</t>
  </si>
  <si>
    <t>alquiler_tax_pc_benefits__9</t>
  </si>
  <si>
    <t>alquiler_tax_pc_coverage__9</t>
  </si>
  <si>
    <t>alquiler_tax_pc_mean__9</t>
  </si>
  <si>
    <t>alquiler_tax_pc_dependency_gross_mkt_inc_pc_9yes</t>
  </si>
  <si>
    <t>alquiler_tax_pc_dependency_net_mkt_income_pc_9yes</t>
  </si>
  <si>
    <t>alquiler_tax_pc_dependency_net_mkt_incirp_pc_9yes</t>
  </si>
  <si>
    <t>alquiler_tax_pc_dependency_net_mkt_inc_irpssc_pc_9yes</t>
  </si>
  <si>
    <t>alquiler_tax_pc_dependency_dis_inc_pc_9yes</t>
  </si>
  <si>
    <t>alquiler_tax_pc_dependency_cons_inc_pc_9yes</t>
  </si>
  <si>
    <t>alquiler_tax_pc_dependency_cons_inc_ande_pc_9yes</t>
  </si>
  <si>
    <t>alquiler_tax_pc_dependency_final_inc_pc_9yes</t>
  </si>
  <si>
    <t>alquiler_tax_pc_dependency_nso_inc_9yes</t>
  </si>
  <si>
    <t>alquiler_tax_pc_dependency_linpobto__9yes</t>
  </si>
  <si>
    <t>alquiler_tax_pc_dependency_linpobex__9yes</t>
  </si>
  <si>
    <t>labor_tax_pc_beneficiaries__10</t>
  </si>
  <si>
    <t>labor_tax_pc_benefits__10</t>
  </si>
  <si>
    <t>labor_tax_pc_coverage__10</t>
  </si>
  <si>
    <t>labor_tax_pc_mean__10</t>
  </si>
  <si>
    <t>tot_pit_pc_beneficiaries__10</t>
  </si>
  <si>
    <t>tot_pit_pc_benefits__10</t>
  </si>
  <si>
    <t>tot_pit_pc_coverage__10</t>
  </si>
  <si>
    <t>tot_pit_pc_mean__10</t>
  </si>
  <si>
    <t>tot_pit_pc_dependency_gross_mkt_inc_pc_10yes</t>
  </si>
  <si>
    <t>tot_pit_pc_dependency_net_mkt_income_pc_10yes</t>
  </si>
  <si>
    <t>tot_pit_pc_dependency_net_mkt_incirp_pc_10yes</t>
  </si>
  <si>
    <t>tot_pit_pc_dependency_net_mkt_inc_irpssc_pc_10yes</t>
  </si>
  <si>
    <t>tot_pit_pc_dependency_dis_inc_pc_10yes</t>
  </si>
  <si>
    <t>tot_pit_pc_dependency_cons_inc_pc_10yes</t>
  </si>
  <si>
    <t>tot_pit_pc_dependency_cons_inc_ande_pc_10yes</t>
  </si>
  <si>
    <t>tot_pit_pc_dependency_final_inc_pc_10yes</t>
  </si>
  <si>
    <t>tot_pit_pc_dependency_nso_inc_10yes</t>
  </si>
  <si>
    <t>tot_pit_pc_dependency_linpobto__10yes</t>
  </si>
  <si>
    <t>tot_pit_pc_dependency_linpobex__10yes</t>
  </si>
  <si>
    <t>tot_dit_pc_beneficiaries__10</t>
  </si>
  <si>
    <t>tot_dit_pc_benefits__10</t>
  </si>
  <si>
    <t>tot_dit_pc_coverage__10</t>
  </si>
  <si>
    <t>tot_dit_pc_mean__10</t>
  </si>
  <si>
    <t>tot_dit_pc_dependency_gross_mkt_inc_pc_10yes</t>
  </si>
  <si>
    <t>tot_dit_pc_dependency_net_mkt_income_pc_10yes</t>
  </si>
  <si>
    <t>tot_dit_pc_dependency_net_mkt_incirp_pc_10yes</t>
  </si>
  <si>
    <t>tot_dit_pc_dependency_net_mkt_inc_irpssc_pc_10yes</t>
  </si>
  <si>
    <t>tot_dit_pc_dependency_dis_inc_pc_10yes</t>
  </si>
  <si>
    <t>tot_dit_pc_dependency_cons_inc_pc_10yes</t>
  </si>
  <si>
    <t>tot_dit_pc_dependency_cons_inc_ande_pc_10yes</t>
  </si>
  <si>
    <t>tot_dit_pc_dependency_final_inc_pc_10yes</t>
  </si>
  <si>
    <t>tot_dit_pc_dependency_nso_inc_10yes</t>
  </si>
  <si>
    <t>tot_dit_pc_dependency_linpobto__10yes</t>
  </si>
  <si>
    <t>tot_dit_pc_dependency_linpobex__10yes</t>
  </si>
  <si>
    <t>tot_dit_corp_pc_beneficiaries__10</t>
  </si>
  <si>
    <t>tot_dit_corp_pc_benefits__10</t>
  </si>
  <si>
    <t>tot_dit_corp_pc_coverage__10</t>
  </si>
  <si>
    <t>tot_dit_corp_pc_mean__10</t>
  </si>
  <si>
    <t>tot_dit_corp_pc_dependency_gross_mkt_inc_pc_10yes</t>
  </si>
  <si>
    <t>tot_dit_corp_pc_dependency_net_mkt_income_pc_10yes</t>
  </si>
  <si>
    <t>tot_dit_corp_pc_dependency_net_mkt_incirp_pc_10yes</t>
  </si>
  <si>
    <t>tot_dit_corp_pc_dependency_net_mkt_inc_irpssc_pc_10yes</t>
  </si>
  <si>
    <t>tot_dit_corp_pc_dependency_dis_inc_pc_10yes</t>
  </si>
  <si>
    <t>tot_dit_corp_pc_dependency_cons_inc_pc_10yes</t>
  </si>
  <si>
    <t>tot_dit_corp_pc_dependency_cons_inc_ande_pc_10yes</t>
  </si>
  <si>
    <t>tot_dit_corp_pc_dependency_final_inc_pc_10yes</t>
  </si>
  <si>
    <t>tot_dit_corp_pc_dependency_nso_inc_10yes</t>
  </si>
  <si>
    <t>tot_dit_corp_pc_dependency_linpobto__10yes</t>
  </si>
  <si>
    <t>tot_dit_corp_pc_dependency_linpobex__10yes</t>
  </si>
  <si>
    <t>iragro_pc_beneficiaries__10</t>
  </si>
  <si>
    <t>iragro_pc_benefits__10</t>
  </si>
  <si>
    <t>iragro_pc_coverage__10</t>
  </si>
  <si>
    <t>iragro_pc_mean__10</t>
  </si>
  <si>
    <t>iragro_pc_dependency_gross_mkt_inc_pc_10yes</t>
  </si>
  <si>
    <t>iragro_pc_dependency_net_mkt_income_pc_10yes</t>
  </si>
  <si>
    <t>iragro_pc_dependency_net_mkt_incirp_pc_10yes</t>
  </si>
  <si>
    <t>iragro_pc_dependency_net_mkt_inc_irpssc_pc_10yes</t>
  </si>
  <si>
    <t>iragro_pc_dependency_dis_inc_pc_10yes</t>
  </si>
  <si>
    <t>iragro_pc_dependency_cons_inc_pc_10yes</t>
  </si>
  <si>
    <t>iragro_pc_dependency_cons_inc_ande_pc_10yes</t>
  </si>
  <si>
    <t>iragro_pc_dependency_final_inc_pc_10yes</t>
  </si>
  <si>
    <t>iragro_pc_dependency_nso_inc_10yes</t>
  </si>
  <si>
    <t>iragro_pc_dependency_linpobto__10yes</t>
  </si>
  <si>
    <t>iragro_pc_dependency_linpobex__10yes</t>
  </si>
  <si>
    <t>iracis_pc_beneficiaries__10</t>
  </si>
  <si>
    <t>iracis_pc_benefits__10</t>
  </si>
  <si>
    <t>iracis_pc_coverage__10</t>
  </si>
  <si>
    <t>iracis_pc_mean__10</t>
  </si>
  <si>
    <t>iracis_pc_dependency_gross_mkt_inc_pc_10yes</t>
  </si>
  <si>
    <t>iracis_pc_dependency_net_mkt_income_pc_10yes</t>
  </si>
  <si>
    <t>iracis_pc_dependency_net_mkt_incirp_pc_10yes</t>
  </si>
  <si>
    <t>iracis_pc_dependency_net_mkt_inc_irpssc_pc_10yes</t>
  </si>
  <si>
    <t>iracis_pc_dependency_dis_inc_pc_10yes</t>
  </si>
  <si>
    <t>iracis_pc_dependency_cons_inc_pc_10yes</t>
  </si>
  <si>
    <t>iracis_pc_dependency_cons_inc_ande_pc_10yes</t>
  </si>
  <si>
    <t>iracis_pc_dependency_final_inc_pc_10yes</t>
  </si>
  <si>
    <t>iracis_pc_dependency_nso_inc_10yes</t>
  </si>
  <si>
    <t>iracis_pc_dependency_linpobto__10yes</t>
  </si>
  <si>
    <t>iracis_pc_dependency_linpobex__10yes</t>
  </si>
  <si>
    <t>tekopora_inc_pc_beneficiaries__10</t>
  </si>
  <si>
    <t>tekopora_inc_pc_benefits__10</t>
  </si>
  <si>
    <t>tekopora_inc_pc_coverage__10</t>
  </si>
  <si>
    <t>tekopora_inc_pc_mean__10</t>
  </si>
  <si>
    <t>tekopora_inc_pc_dependency_gross_mkt_inc_pc_10yes</t>
  </si>
  <si>
    <t>tekopora_inc_pc_dependency_net_mkt_incirp_pc_10yes</t>
  </si>
  <si>
    <t>tekopora_inc_pc_dependency_net_mkt_inc_irpssc_pc_10yes</t>
  </si>
  <si>
    <t>tekopora_inc_pc_dependency_dis_inc_pc_10yes</t>
  </si>
  <si>
    <t>tekopora_inc_pc_dependency_cons_inc_pc_10yes</t>
  </si>
  <si>
    <t>tekopora_inc_pc_dependency_cons_inc_ande_pc_10yes</t>
  </si>
  <si>
    <t>tekopora_inc_pc_dependency_final_inc_pc_10yes</t>
  </si>
  <si>
    <t>tekopora_inc_pc_dependency_nso_inc_10yes</t>
  </si>
  <si>
    <t>tekopora_inc_pc_dependency_linpobto__10yes</t>
  </si>
  <si>
    <t>tekopora_inc_pc_dependency_linpobex__10yes</t>
  </si>
  <si>
    <t>famassist_inc_pc_beneficiaries__10</t>
  </si>
  <si>
    <t>famassist_inc_pc_benefits__10</t>
  </si>
  <si>
    <t>famassist_inc_pc_coverage__10</t>
  </si>
  <si>
    <t>famassist_inc_pc_mean__10</t>
  </si>
  <si>
    <t>famassist_inc_pc_dependency_gross_mkt_inc_pc_10yes</t>
  </si>
  <si>
    <t>famassist_inc_pc_dependency_net_mkt_income_pc_10yes</t>
  </si>
  <si>
    <t>famassist_inc_pc_dependency_net_mkt_incirp_pc_10yes</t>
  </si>
  <si>
    <t>famassist_inc_pc_dependency_net_mkt_inc_irpssc_pc_10yes</t>
  </si>
  <si>
    <t>famassist_inc_pc_dependency_dis_inc_pc_10yes</t>
  </si>
  <si>
    <t>famassist_inc_pc_dependency_cons_inc_pc_10yes</t>
  </si>
  <si>
    <t>famassist_inc_pc_dependency_cons_inc_ande_pc_10yes</t>
  </si>
  <si>
    <t>famassist_inc_pc_dependency_final_inc_pc_10yes</t>
  </si>
  <si>
    <t>famassist_inc_pc_dependency_nso_inc_10yes</t>
  </si>
  <si>
    <t>famassist_inc_pc_dependency_linpobto__10yes</t>
  </si>
  <si>
    <t>famassist_inc_pc_dependency_linpobex__10yes</t>
  </si>
  <si>
    <t>adulto_inc_pc_beneficiaries__10</t>
  </si>
  <si>
    <t>adulto_inc_pc_benefits__10</t>
  </si>
  <si>
    <t>adulto_inc_pc_coverage__10</t>
  </si>
  <si>
    <t>adulto_inc_pc_mean__10</t>
  </si>
  <si>
    <t>adulto_inc_pc_dependency_gross_mkt_inc_pc_10yes</t>
  </si>
  <si>
    <t>adulto_inc_pc_dependency_net_mkt_income_pc_10yes</t>
  </si>
  <si>
    <t>adulto_inc_pc_dependency_net_mkt_incirp_pc_10yes</t>
  </si>
  <si>
    <t>adulto_inc_pc_dependency_net_mkt_inc_irpssc_pc_10yes</t>
  </si>
  <si>
    <t>adulto_inc_pc_dependency_dis_inc_pc_10yes</t>
  </si>
  <si>
    <t>adulto_inc_pc_dependency_cons_inc_pc_10yes</t>
  </si>
  <si>
    <t>adulto_inc_pc_dependency_cons_inc_ande_pc_10yes</t>
  </si>
  <si>
    <t>adulto_inc_pc_dependency_final_inc_pc_10yes</t>
  </si>
  <si>
    <t>adulto_inc_pc_dependency_nso_inc_10yes</t>
  </si>
  <si>
    <t>adulto_inc_pc_dependency_linpobto__10yes</t>
  </si>
  <si>
    <t>adulto_inc_pc_dependency_linpobex__10yes</t>
  </si>
  <si>
    <t>agtrans_inc_pc_beneficiaries__10</t>
  </si>
  <si>
    <t>agtrans_inc_pc_benefits__10</t>
  </si>
  <si>
    <t>agtrans_inc_pc_coverage__10</t>
  </si>
  <si>
    <t>agtrans_inc_pc_mean__10</t>
  </si>
  <si>
    <t>agtrans_inc_pc_dependency_gross_mkt_inc_pc_10yes</t>
  </si>
  <si>
    <t>agtrans_inc_pc_dependency_net_mkt_income_pc_10yes</t>
  </si>
  <si>
    <t>agtrans_inc_pc_dependency_net_mkt_incirp_pc_10yes</t>
  </si>
  <si>
    <t>agtrans_inc_pc_dependency_net_mkt_inc_irpssc_pc_10yes</t>
  </si>
  <si>
    <t>agtrans_inc_pc_dependency_dis_inc_pc_10yes</t>
  </si>
  <si>
    <t>agtrans_inc_pc_dependency_cons_inc_pc_10yes</t>
  </si>
  <si>
    <t>agtrans_inc_pc_dependency_cons_inc_ande_pc_10yes</t>
  </si>
  <si>
    <t>agtrans_inc_pc_dependency_final_inc_pc_10yes</t>
  </si>
  <si>
    <t>agtrans_inc_pc_dependency_nso_inc_10yes</t>
  </si>
  <si>
    <t>agtrans_inc_pc_dependency_linpobto__10yes</t>
  </si>
  <si>
    <t>agtrans_inc_pc_dependency_linpobex__10yes</t>
  </si>
  <si>
    <t>elec_sub_pc_beneficiaries__10</t>
  </si>
  <si>
    <t>elec_sub_pc_benefits__10</t>
  </si>
  <si>
    <t>elec_sub_pc_coverage__10</t>
  </si>
  <si>
    <t>elec_sub_pc_mean__10</t>
  </si>
  <si>
    <t>elec_sub_pc_dependency_gross_mkt_inc_pc_10yes</t>
  </si>
  <si>
    <t>elec_sub_pc_dependency_net_mkt_income_pc_10yes</t>
  </si>
  <si>
    <t>elec_sub_pc_dependency_net_mkt_incirp_pc_10yes</t>
  </si>
  <si>
    <t>elec_sub_pc_dependency_net_mkt_inc_irpssc_pc_10yes</t>
  </si>
  <si>
    <t>elec_sub_pc_dependency_dis_inc_pc_10yes</t>
  </si>
  <si>
    <t>elec_sub_pc_dependency_cons_inc_pc_10yes</t>
  </si>
  <si>
    <t>elec_sub_pc_dependency_cons_inc_ande_pc_10yes</t>
  </si>
  <si>
    <t>elec_sub_pc_dependency_final_inc_pc_10yes</t>
  </si>
  <si>
    <t>elec_sub_pc_dependency_nso_inc_10yes</t>
  </si>
  <si>
    <t>elec_sub_pc_dependency_linpobto__10yes</t>
  </si>
  <si>
    <t>elec_sub_pc_dependency_linpobex__10yes</t>
  </si>
  <si>
    <t>labor_tax_pc_dependency_gross_mkt_inc_pc_10yes</t>
  </si>
  <si>
    <t>labor_tax_pc_dependency_net_mkt_income_pc_10yes</t>
  </si>
  <si>
    <t>labor_tax_pc_dependency_net_mkt_incirp_pc_10yes</t>
  </si>
  <si>
    <t>labor_tax_pc_dependency_net_mkt_inc_irpssc_pc_10yes</t>
  </si>
  <si>
    <t>labor_tax_pc_dependency_dis_inc_pc_10yes</t>
  </si>
  <si>
    <t>labor_tax_pc_dependency_cons_inc_pc_10yes</t>
  </si>
  <si>
    <t>labor_tax_pc_dependency_cons_inc_ande_pc_10yes</t>
  </si>
  <si>
    <t>labor_tax_pc_dependency_final_inc_pc_10yes</t>
  </si>
  <si>
    <t>labor_tax_pc_dependency_nso_inc_10yes</t>
  </si>
  <si>
    <t>labor_tax_pc_dependency_linpobto__10yes</t>
  </si>
  <si>
    <t>labor_tax_pc_dependency_linpobex__10yes</t>
  </si>
  <si>
    <t>tot_deduction_taken_pc_beneficiaries__10</t>
  </si>
  <si>
    <t>tot_deduction_taken_pc_benefits__10</t>
  </si>
  <si>
    <t>tot_deduction_taken_pc_coverage__10</t>
  </si>
  <si>
    <t>tot_deduction_taken_pc_mean__10</t>
  </si>
  <si>
    <t>transporte_sub_pc_beneficiaries__10</t>
  </si>
  <si>
    <t>transporte_sub_pc_benefits__10</t>
  </si>
  <si>
    <t>transporte_sub_pc_coverage__10</t>
  </si>
  <si>
    <t>transporte_sub_pc_mean__10</t>
  </si>
  <si>
    <t>transporte_sub_pc_dependency_gross_mkt_inc_pc_10yes</t>
  </si>
  <si>
    <t>transporte_sub_pc_dependency_net_mkt_income_pc_10yes</t>
  </si>
  <si>
    <t>transporte_sub_pc_dependency_net_mkt_incirp_pc_10yes</t>
  </si>
  <si>
    <t>transporte_sub_pc_dependency_net_mkt_inc_irpssc_pc_10yes</t>
  </si>
  <si>
    <t>transporte_sub_pc_dependency_dis_inc_pc_10yes</t>
  </si>
  <si>
    <t>transporte_sub_pc_dependency_cons_inc_pc_10yes</t>
  </si>
  <si>
    <t>transporte_sub_pc_dependency_cons_inc_ande_pc_10yes</t>
  </si>
  <si>
    <t>transporte_sub_pc_dependency_final_inc_pc_10yes</t>
  </si>
  <si>
    <t>transporte_sub_pc_dependency_nso_inc_10yes</t>
  </si>
  <si>
    <t>transporte_sub_pc_dependency_linpobto__10yes</t>
  </si>
  <si>
    <t>transporte_sub_pc_dependency_linpobex__10yes</t>
  </si>
  <si>
    <t>senavitat_sub_pc_beneficiaries__10</t>
  </si>
  <si>
    <t>senavitat_sub_pc_benefits__10</t>
  </si>
  <si>
    <t>senavitat_sub_pc_coverage__10</t>
  </si>
  <si>
    <t>senavitat_sub_pc_mean__10</t>
  </si>
  <si>
    <t>senavitat_sub_pc_dependency_gross_mkt_inc_pc_10yes</t>
  </si>
  <si>
    <t>senavitat_sub_pc_dependency_net_mkt_income_pc_10yes</t>
  </si>
  <si>
    <t>senavitat_sub_pc_dependency_net_mkt_incirp_pc_10yes</t>
  </si>
  <si>
    <t>senavitat_sub_pc_dependency_net_mkt_inc_irpssc_pc_10yes</t>
  </si>
  <si>
    <t>senavitat_sub_pc_dependency_dis_inc_pc_10yes</t>
  </si>
  <si>
    <t>senavitat_sub_pc_dependency_cons_inc_pc_10yes</t>
  </si>
  <si>
    <t>senavitat_sub_pc_dependency_cons_inc_ande_pc_10yes</t>
  </si>
  <si>
    <t>senavitat_sub_pc_dependency_final_inc_pc_10yes</t>
  </si>
  <si>
    <t>senavitat_sub_pc_dependency_nso_inc_10yes</t>
  </si>
  <si>
    <t>senavitat_sub_pc_dependency_linpobto__10yes</t>
  </si>
  <si>
    <t>senavitat_sub_pc_dependency_linpobex__10yes</t>
  </si>
  <si>
    <t>becas_pc_beneficiaries__10</t>
  </si>
  <si>
    <t>becas_pc_benefits__10</t>
  </si>
  <si>
    <t>becas_pc_coverage__10</t>
  </si>
  <si>
    <t>becas_pc_mean__10</t>
  </si>
  <si>
    <t>edupubpreesc_pc_beneficiaries__10</t>
  </si>
  <si>
    <t>edupubpreesc_pc_benefits__10</t>
  </si>
  <si>
    <t>edupubpreesc_pc_coverage__10</t>
  </si>
  <si>
    <t>edupubpreesc_pc_mean__10</t>
  </si>
  <si>
    <t>edupubpreesc_pc_dependency_gross_mkt_inc_pc_10yes</t>
  </si>
  <si>
    <t>edupubpreesc_pc_dependency_net_mkt_income_pc_10yes</t>
  </si>
  <si>
    <t>edupubpreesc_pc_dependency_net_mkt_incirp_pc_10yes</t>
  </si>
  <si>
    <t>edupubpreesc_pc_dependency_net_mkt_inc_irpssc_pc_10yes</t>
  </si>
  <si>
    <t>edupubpreesc_pc_dependency_dis_inc_pc_10yes</t>
  </si>
  <si>
    <t>edupubpreesc_pc_dependency_cons_inc_pc_10yes</t>
  </si>
  <si>
    <t>edupubpreesc_pc_dependency_cons_inc_ande_pc_10yes</t>
  </si>
  <si>
    <t>edupubpreesc_pc_dependency_final_inc_pc_10yes</t>
  </si>
  <si>
    <t>edupubpreesc_pc_dependency_nso_inc_10yes</t>
  </si>
  <si>
    <t>edupubpreesc_pc_dependency_linpobto__10yes</t>
  </si>
  <si>
    <t>edupubpreesc_pc_dependency_linpobex__10yes</t>
  </si>
  <si>
    <t>edupubprim_pc_beneficiaries__10</t>
  </si>
  <si>
    <t>edupubprim_pc_benefits__10</t>
  </si>
  <si>
    <t>edupubprim_pc_coverage__10</t>
  </si>
  <si>
    <t>edupubprim_pc_mean__10</t>
  </si>
  <si>
    <t>edupubprim_pc_dependency_gross_mkt_inc_pc_10yes</t>
  </si>
  <si>
    <t>edupubprim_pc_dependency_net_mkt_income_pc_10yes</t>
  </si>
  <si>
    <t>edupubprim_pc_dependency_net_mkt_incirp_pc_10yes</t>
  </si>
  <si>
    <t>edupubprim_pc_dependency_net_mkt_inc_irpssc_pc_10yes</t>
  </si>
  <si>
    <t>edupubprim_pc_dependency_dis_inc_pc_10yes</t>
  </si>
  <si>
    <t>edupubprim_pc_dependency_cons_inc_pc_10yes</t>
  </si>
  <si>
    <t>edupubprim_pc_dependency_cons_inc_ande_pc_10yes</t>
  </si>
  <si>
    <t>edupubprim_pc_dependency_final_inc_pc_10yes</t>
  </si>
  <si>
    <t>edupubprim_pc_dependency_nso_inc_10yes</t>
  </si>
  <si>
    <t>edupubprim_pc_dependency_linpobto__10yes</t>
  </si>
  <si>
    <t>edupubprim_pc_dependency_linpobex__10yes</t>
  </si>
  <si>
    <t>edupubsec_pc_beneficiaries__10</t>
  </si>
  <si>
    <t>edupubsec_pc_benefits__10</t>
  </si>
  <si>
    <t>edupubsec_pc_coverage__10</t>
  </si>
  <si>
    <t>edupubsec_pc_mean__10</t>
  </si>
  <si>
    <t>edupubsec_pc_dependency_gross_mkt_inc_pc_10yes</t>
  </si>
  <si>
    <t>edupubsec_pc_dependency_net_mkt_income_pc_10yes</t>
  </si>
  <si>
    <t>edupubsec_pc_dependency_net_mkt_incirp_pc_10yes</t>
  </si>
  <si>
    <t>edupubsec_pc_dependency_net_mkt_inc_irpssc_pc_10yes</t>
  </si>
  <si>
    <t>edupubsec_pc_dependency_dis_inc_pc_10yes</t>
  </si>
  <si>
    <t>edupubsec_pc_dependency_cons_inc_pc_10yes</t>
  </si>
  <si>
    <t>edupubsec_pc_dependency_cons_inc_ande_pc_10yes</t>
  </si>
  <si>
    <t>edupubsec_pc_dependency_final_inc_pc_10yes</t>
  </si>
  <si>
    <t>edupubsec_pc_dependency_nso_inc_10yes</t>
  </si>
  <si>
    <t>edupubsec_pc_dependency_linpobto__10yes</t>
  </si>
  <si>
    <t>edupubsec_pc_dependency_linpobex__10yes</t>
  </si>
  <si>
    <t>edupubuni_pc_beneficiaries__10</t>
  </si>
  <si>
    <t>edupubuni_pc_benefits__10</t>
  </si>
  <si>
    <t>edupubuni_pc_coverage__10</t>
  </si>
  <si>
    <t>edupubuni_pc_mean__10</t>
  </si>
  <si>
    <t>edupubuni_pc_dependency_gross_mkt_inc_pc_10yes</t>
  </si>
  <si>
    <t>edupubuni_pc_dependency_net_mkt_income_pc_10yes</t>
  </si>
  <si>
    <t>edupubuni_pc_dependency_net_mkt_incirp_pc_10yes</t>
  </si>
  <si>
    <t>edupubuni_pc_dependency_net_mkt_inc_irpssc_pc_10yes</t>
  </si>
  <si>
    <t>edupubuni_pc_dependency_dis_inc_pc_10yes</t>
  </si>
  <si>
    <t>edupubuni_pc_dependency_cons_inc_pc_10yes</t>
  </si>
  <si>
    <t>edupubuni_pc_dependency_cons_inc_ande_pc_10yes</t>
  </si>
  <si>
    <t>edupubuni_pc_dependency_final_inc_pc_10yes</t>
  </si>
  <si>
    <t>edupubuni_pc_dependency_nso_inc_10yes</t>
  </si>
  <si>
    <t>edupubuni_pc_dependency_linpobto__10yes</t>
  </si>
  <si>
    <t>edupubuni_pc_dependency_linpobex__10yes</t>
  </si>
  <si>
    <t>transfood_pc_beneficiaries__10</t>
  </si>
  <si>
    <t>transfood_pc_benefits__10</t>
  </si>
  <si>
    <t>transfood_pc_coverage__10</t>
  </si>
  <si>
    <t>transfood_pc_mean__10</t>
  </si>
  <si>
    <t>transfood_pc_dependency_gross_mkt_inc_pc_10yes</t>
  </si>
  <si>
    <t>transfood_pc_dependency_net_mkt_income_pc_10yes</t>
  </si>
  <si>
    <t>transfood_pc_dependency_net_mkt_incirp_pc_10yes</t>
  </si>
  <si>
    <t>transfood_pc_dependency_net_mkt_inc_irpssc_pc_10yes</t>
  </si>
  <si>
    <t>transfood_pc_dependency_dis_inc_pc_10yes</t>
  </si>
  <si>
    <t>transfood_pc_dependency_cons_inc_pc_10yes</t>
  </si>
  <si>
    <t>transfood_pc_dependency_cons_inc_ande_pc_10yes</t>
  </si>
  <si>
    <t>transfood_pc_dependency_final_inc_pc_10yes</t>
  </si>
  <si>
    <t>transfood_pc_dependency_nso_inc_10yes</t>
  </si>
  <si>
    <t>transfood_pc_dependency_linpobto__10yes</t>
  </si>
  <si>
    <t>transfood_pc_dependency_linpobex__10yes</t>
  </si>
  <si>
    <t>transutil_pc_beneficiaries__10</t>
  </si>
  <si>
    <t>transutil_pc_benefits__10</t>
  </si>
  <si>
    <t>transutil_pc_coverage__10</t>
  </si>
  <si>
    <t>transutil_pc_mean__10</t>
  </si>
  <si>
    <t>transutil_pc_dependency_gross_mkt_inc_pc_10yes</t>
  </si>
  <si>
    <t>transutil_pc_dependency_net_mkt_income_pc_10yes</t>
  </si>
  <si>
    <t>transutil_pc_dependency_net_mkt_incirp_pc_10yes</t>
  </si>
  <si>
    <t>transutil_pc_dependency_net_mkt_inc_irpssc_pc_10yes</t>
  </si>
  <si>
    <t>transutil_pc_dependency_dis_inc_pc_10yes</t>
  </si>
  <si>
    <t>transutil_pc_dependency_cons_inc_pc_10yes</t>
  </si>
  <si>
    <t>transutil_pc_dependency_cons_inc_ande_pc_10yes</t>
  </si>
  <si>
    <t>transutil_pc_dependency_final_inc_pc_10yes</t>
  </si>
  <si>
    <t>transutil_pc_dependency_nso_inc_10yes</t>
  </si>
  <si>
    <t>transutil_pc_dependency_linpobto__10yes</t>
  </si>
  <si>
    <t>transutil_pc_dependency_linpobex__10yes</t>
  </si>
  <si>
    <t>adultomayor_uni_pc_beneficiaries__10</t>
  </si>
  <si>
    <t>adultomayor_uni_pc_benefits__10</t>
  </si>
  <si>
    <t>adultomayor_uni_pc_coverage__10</t>
  </si>
  <si>
    <t>adultomayor_uni_pc_mean__10</t>
  </si>
  <si>
    <t>adultomayor_uni_pc_dependency_gross_mkt_inc_pc_10yes</t>
  </si>
  <si>
    <t>adultomayor_uni_pc_dependency_net_mkt_income_pc_10yes</t>
  </si>
  <si>
    <t>adultomayor_uni_pc_dependency_net_mkt_incirp_pc_10yes</t>
  </si>
  <si>
    <t>adultomayor_uni_pc_dependency_net_mkt_inc_irpssc_pc_10yes</t>
  </si>
  <si>
    <t>adultomayor_uni_pc_dependency_dis_inc_pc_10yes</t>
  </si>
  <si>
    <t>adultomayor_uni_pc_dependency_cons_inc_pc_10yes</t>
  </si>
  <si>
    <t>adultomayor_uni_pc_dependency_cons_inc_ande_pc_10yes</t>
  </si>
  <si>
    <t>adultomayor_uni_pc_dependency_final_inc_pc_10yes</t>
  </si>
  <si>
    <t>adultomayor_uni_pc_dependency_nso_inc_10yes</t>
  </si>
  <si>
    <t>adultomayor_uni_pc_dependency_linpobto__10yes</t>
  </si>
  <si>
    <t>adultomayor_uni_pc_dependency_linpobex__10yes</t>
  </si>
  <si>
    <t>tot_deduction_taken_pc_dependency_gross_mkt_inc_pc_10yes</t>
  </si>
  <si>
    <t>tot_deduction_taken_pc_dependency_net_mkt_income_pc_10yes</t>
  </si>
  <si>
    <t>tot_deduction_taken_pc_dependency_net_mkt_incirp_pc_10yes</t>
  </si>
  <si>
    <t>tot_deduction_taken_pc_dependency_net_mkt_inc_irpssc_pc_10yes</t>
  </si>
  <si>
    <t>tot_deduction_taken_pc_dependency_dis_inc_pc_10yes</t>
  </si>
  <si>
    <t>tot_deduction_taken_pc_dependency_cons_inc_pc_10yes</t>
  </si>
  <si>
    <t>tot_deduction_taken_pc_dependency_cons_inc_ande_pc_10yes</t>
  </si>
  <si>
    <t>tot_deduction_taken_pc_dependency_final_inc_pc_10yes</t>
  </si>
  <si>
    <t>tot_deduction_taken_pc_dependency_nso_inc_10yes</t>
  </si>
  <si>
    <t>tot_deduction_taken_pc_dependency_linpobto__10yes</t>
  </si>
  <si>
    <t>tot_deduction_taken_pc_dependency_linpobex__10yes</t>
  </si>
  <si>
    <t>monto_iva_pc_pc_beneficiaries__10</t>
  </si>
  <si>
    <t>monto_iva_pc_pc_benefits__10</t>
  </si>
  <si>
    <t>monto_iva_pc_pc_coverage__10</t>
  </si>
  <si>
    <t>monto_iva_pc_pc_mean__10</t>
  </si>
  <si>
    <t>monto_sub_andeFS_pc_pc_beneficiaries__10</t>
  </si>
  <si>
    <t>monto_sub_andeFS_pc_pc_benefits__10</t>
  </si>
  <si>
    <t>monto_sub_andeFS_pc_pc_coverage__10</t>
  </si>
  <si>
    <t>monto_sub_andeFS_pc_pc_mean__10</t>
  </si>
  <si>
    <t>monto_sub_andeFS_pc_pc_dependency_gross_mkt_inc_pc_10yes</t>
  </si>
  <si>
    <t>monto_sub_andeFS_pc_pc_dependency_net_mkt_income_pc_10yes</t>
  </si>
  <si>
    <t>monto_sub_andeFS_pc_pc_dependency_net_mkt_incirp_pc_10yes</t>
  </si>
  <si>
    <t>monto_sub_andeFS_pc_pc_dependency_net_mkt_inc_irpssc_pc_10yes</t>
  </si>
  <si>
    <t>monto_sub_andeFS_pc_pc_dependency_dis_inc_pc_10yes</t>
  </si>
  <si>
    <t>monto_sub_andeFS_pc_pc_dependency_cons_inc_pc_10yes</t>
  </si>
  <si>
    <t>monto_sub_andeFS_pc_pc_dependency_cons_inc_ande_pc_10yes</t>
  </si>
  <si>
    <t>monto_sub_andeFS_pc_pc_dependency_final_inc_pc_10yes</t>
  </si>
  <si>
    <t>monto_sub_andeFS_pc_pc_dependency_nso_inc_10yes</t>
  </si>
  <si>
    <t>monto_sub_andeFS_pc_pc_dependency_linpobto__10yes</t>
  </si>
  <si>
    <t>monto_sub_andeFS_pc_pc_dependency_linpobex__10yes</t>
  </si>
  <si>
    <t>gross_mkt_inc_pc_coverage__10</t>
  </si>
  <si>
    <t>gross_mkt_inc_pc_mean__10</t>
  </si>
  <si>
    <t>gross_mkt_inc_pc_dependency_gross_mkt_inc_pc_10yes</t>
  </si>
  <si>
    <t>gross_mkt_inc_pc_dependency_net_mkt_income_pc_10yes</t>
  </si>
  <si>
    <t>gross_mkt_inc_pc_dependency_net_mkt_incirp_pc_10yes</t>
  </si>
  <si>
    <t>gross_mkt_inc_pc_dependency_net_mkt_inc_irpssc_pc_10yes</t>
  </si>
  <si>
    <t>gross_mkt_inc_pc_dependency_dis_inc_pc_10yes</t>
  </si>
  <si>
    <t>gross_mkt_inc_pc_dependency_cons_inc_pc_10yes</t>
  </si>
  <si>
    <t>gross_mkt_inc_pc_dependency_cons_inc_ande_pc_10yes</t>
  </si>
  <si>
    <t>gross_mkt_inc_pc_dependency_final_inc_pc_10yes</t>
  </si>
  <si>
    <t>gross_mkt_inc_pc_dependency_nso_inc_10yes</t>
  </si>
  <si>
    <t>gross_mkt_inc_pc_dependency_linpobto__10yes</t>
  </si>
  <si>
    <t>gross_mkt_inc_pc_fgt0_linpobto__10</t>
  </si>
  <si>
    <t>gross_mkt_inc_pc_fgt1_linpobto__10</t>
  </si>
  <si>
    <t>gross_mkt_inc_pc_fgt2_linpobto__10</t>
  </si>
  <si>
    <t>gross_mkt_inc_pc_dependency_linpobex__10yes</t>
  </si>
  <si>
    <t>gross_mkt_inc_pc_fgt0_linpobex__10</t>
  </si>
  <si>
    <t>gross_mkt_inc_pc_fgt1_linpobex__10</t>
  </si>
  <si>
    <t>gross_mkt_inc_pc_fgt2_linpobex__10</t>
  </si>
  <si>
    <t>net_mkt_income_pc_coverage__10</t>
  </si>
  <si>
    <t>net_mkt_income_pc_mean__10</t>
  </si>
  <si>
    <t>net_mkt_income_pc_dependency_gross_mkt_inc_pc_10yes</t>
  </si>
  <si>
    <t>net_mkt_income_pc_dependency_net_mkt_income_pc_10yes</t>
  </si>
  <si>
    <t>net_mkt_income_pc_dependency_net_mkt_incirp_pc_10yes</t>
  </si>
  <si>
    <t>net_mkt_income_pc_dependency_net_mkt_inc_irpssc_pc_10yes</t>
  </si>
  <si>
    <t>net_mkt_income_pc_dependency_dis_inc_pc_10yes</t>
  </si>
  <si>
    <t>net_mkt_income_pc_dependency_cons_inc_pc_10yes</t>
  </si>
  <si>
    <t>net_mkt_income_pc_dependency_cons_inc_ande_pc_10yes</t>
  </si>
  <si>
    <t>net_mkt_income_pc_dependency_final_inc_pc_10yes</t>
  </si>
  <si>
    <t>net_mkt_income_pc_dependency_nso_inc_10yes</t>
  </si>
  <si>
    <t>net_mkt_income_pc_dependency_linpobto__10yes</t>
  </si>
  <si>
    <t>net_mkt_income_pc_fgt0_linpobto__10</t>
  </si>
  <si>
    <t>net_mkt_income_pc_fgt1_linpobto__10</t>
  </si>
  <si>
    <t>net_mkt_income_pc_fgt2_linpobto__10</t>
  </si>
  <si>
    <t>net_mkt_income_pc_dependency_linpobex__10yes</t>
  </si>
  <si>
    <t>net_mkt_income_pc_fgt0_linpobex__10</t>
  </si>
  <si>
    <t>net_mkt_income_pc_fgt1_linpobex__10</t>
  </si>
  <si>
    <t>net_mkt_income_pc_fgt2_linpobex__10</t>
  </si>
  <si>
    <t>net_mkt_incirp_pc_coverage__10</t>
  </si>
  <si>
    <t>net_mkt_incirp_pc_mean__10</t>
  </si>
  <si>
    <t>net_mkt_incirp_pc_dependency_gross_mkt_inc_pc_10yes</t>
  </si>
  <si>
    <t>net_mkt_incirp_pc_dependency_net_mkt_income_pc_10yes</t>
  </si>
  <si>
    <t>net_mkt_incirp_pc_dependency_net_mkt_incirp_pc_10yes</t>
  </si>
  <si>
    <t>net_mkt_incirp_pc_dependency_net_mkt_inc_irpssc_pc_10yes</t>
  </si>
  <si>
    <t>net_mkt_incirp_pc_dependency_dis_inc_pc_10yes</t>
  </si>
  <si>
    <t>net_mkt_incirp_pc_dependency_cons_inc_pc_10yes</t>
  </si>
  <si>
    <t>net_mkt_incirp_pc_dependency_cons_inc_ande_pc_10yes</t>
  </si>
  <si>
    <t>net_mkt_incirp_pc_dependency_final_inc_pc_10yes</t>
  </si>
  <si>
    <t>net_mkt_incirp_pc_dependency_nso_inc_10yes</t>
  </si>
  <si>
    <t>net_mkt_incirp_pc_dependency_linpobto__10yes</t>
  </si>
  <si>
    <t>net_mkt_incirp_pc_fgt0_linpobto__10</t>
  </si>
  <si>
    <t>net_mkt_incirp_pc_fgt1_linpobto__10</t>
  </si>
  <si>
    <t>net_mkt_incirp_pc_fgt2_linpobto__10</t>
  </si>
  <si>
    <t>net_mkt_incirp_pc_dependency_linpobex__10yes</t>
  </si>
  <si>
    <t>net_mkt_incirp_pc_fgt0_linpobex__10</t>
  </si>
  <si>
    <t>net_mkt_incirp_pc_fgt1_linpobex__10</t>
  </si>
  <si>
    <t>net_mkt_incirp_pc_fgt2_linpobex__10</t>
  </si>
  <si>
    <t>net_mkt_inc_irpssc_pc_coverage__10</t>
  </si>
  <si>
    <t>net_mkt_inc_irpssc_pc_mean__10</t>
  </si>
  <si>
    <t>net_mkt_inc_irpssc_pc_dependency_gross_mkt_inc_pc_10yes</t>
  </si>
  <si>
    <t>net_mkt_inc_irpssc_pc_dependency_net_mkt_income_pc_10yes</t>
  </si>
  <si>
    <t>net_mkt_inc_irpssc_pc_dependency_net_mkt_incirp_pc_10yes</t>
  </si>
  <si>
    <t>net_mkt_inc_irpssc_pc_dependency_net_mkt_inc_irpssc_pc_10yes</t>
  </si>
  <si>
    <t>net_mkt_inc_irpssc_pc_dependency_dis_inc_pc_10yes</t>
  </si>
  <si>
    <t>net_mkt_inc_irpssc_pc_dependency_cons_inc_pc_10yes</t>
  </si>
  <si>
    <t>net_mkt_inc_irpssc_pc_dependency_cons_inc_ande_pc_10yes</t>
  </si>
  <si>
    <t>net_mkt_inc_irpssc_pc_dependency_final_inc_pc_10yes</t>
  </si>
  <si>
    <t>net_mkt_inc_irpssc_pc_dependency_nso_inc_10yes</t>
  </si>
  <si>
    <t>net_mkt_inc_irpssc_pc_dependency_linpobto__10yes</t>
  </si>
  <si>
    <t>net_mkt_inc_irpssc_pc_fgt0_linpobto__10</t>
  </si>
  <si>
    <t>net_mkt_inc_irpssc_pc_fgt1_linpobto__10</t>
  </si>
  <si>
    <t>net_mkt_inc_irpssc_pc_fgt2_linpobto__10</t>
  </si>
  <si>
    <t>net_mkt_inc_irpssc_pc_dependency_linpobex__10yes</t>
  </si>
  <si>
    <t>net_mkt_inc_irpssc_pc_fgt0_linpobex__10</t>
  </si>
  <si>
    <t>net_mkt_inc_irpssc_pc_fgt1_linpobex__10</t>
  </si>
  <si>
    <t>net_mkt_inc_irpssc_pc_fgt2_linpobex__10</t>
  </si>
  <si>
    <t>dis_inc_pc_coverage__10</t>
  </si>
  <si>
    <t>dis_inc_pc_mean__10</t>
  </si>
  <si>
    <t>dis_inc_pc_dependency_gross_mkt_inc_pc_10yes</t>
  </si>
  <si>
    <t>dis_inc_pc_dependency_net_mkt_income_pc_10yes</t>
  </si>
  <si>
    <t>dis_inc_pc_dependency_net_mkt_incirp_pc_10yes</t>
  </si>
  <si>
    <t>dis_inc_pc_dependency_net_mkt_inc_irpssc_pc_10yes</t>
  </si>
  <si>
    <t>dis_inc_pc_dependency_dis_inc_pc_10yes</t>
  </si>
  <si>
    <t>dis_inc_pc_dependency_cons_inc_pc_10yes</t>
  </si>
  <si>
    <t>dis_inc_pc_dependency_cons_inc_ande_pc_10yes</t>
  </si>
  <si>
    <t>dis_inc_pc_dependency_final_inc_pc_10yes</t>
  </si>
  <si>
    <t>dis_inc_pc_dependency_nso_inc_10yes</t>
  </si>
  <si>
    <t>dis_inc_pc_dependency_linpobto__10yes</t>
  </si>
  <si>
    <t>dis_inc_pc_fgt0_linpobto__10</t>
  </si>
  <si>
    <t>dis_inc_pc_fgt1_linpobto__10</t>
  </si>
  <si>
    <t>dis_inc_pc_fgt2_linpobto__10</t>
  </si>
  <si>
    <t>dis_inc_pc_dependency_linpobex__10yes</t>
  </si>
  <si>
    <t>dis_inc_pc_fgt0_linpobex__10</t>
  </si>
  <si>
    <t>dis_inc_pc_fgt1_linpobex__10</t>
  </si>
  <si>
    <t>dis_inc_pc_fgt2_linpobex__10</t>
  </si>
  <si>
    <t>cons_inc_pc_coverage__10</t>
  </si>
  <si>
    <t>cons_inc_pc_mean__10</t>
  </si>
  <si>
    <t>cons_inc_pc_dependency_gross_mkt_inc_pc_10yes</t>
  </si>
  <si>
    <t>cons_inc_pc_dependency_net_mkt_income_pc_10yes</t>
  </si>
  <si>
    <t>cons_inc_pc_dependency_net_mkt_incirp_pc_10yes</t>
  </si>
  <si>
    <t>cons_inc_pc_dependency_net_mkt_inc_irpssc_pc_10yes</t>
  </si>
  <si>
    <t>cons_inc_pc_dependency_dis_inc_pc_10yes</t>
  </si>
  <si>
    <t>cons_inc_pc_dependency_cons_inc_pc_10yes</t>
  </si>
  <si>
    <t>cons_inc_pc_dependency_cons_inc_ande_pc_10yes</t>
  </si>
  <si>
    <t>cons_inc_pc_dependency_final_inc_pc_10yes</t>
  </si>
  <si>
    <t>cons_inc_pc_dependency_nso_inc_10yes</t>
  </si>
  <si>
    <t>cons_inc_pc_dependency_linpobto__10yes</t>
  </si>
  <si>
    <t>cons_inc_pc_fgt0_linpobto__10</t>
  </si>
  <si>
    <t>cons_inc_pc_fgt1_linpobto__10</t>
  </si>
  <si>
    <t>cons_inc_pc_fgt2_linpobto__10</t>
  </si>
  <si>
    <t>cons_inc_pc_dependency_linpobex__10yes</t>
  </si>
  <si>
    <t>cons_inc_pc_fgt0_linpobex__10</t>
  </si>
  <si>
    <t>cons_inc_pc_fgt1_linpobex__10</t>
  </si>
  <si>
    <t>cons_inc_pc_fgt2_linpobex__10</t>
  </si>
  <si>
    <t>cons_inc_ande_pc_coverage__10</t>
  </si>
  <si>
    <t>cons_inc_ande_pc_mean__10</t>
  </si>
  <si>
    <t>cons_inc_ande_pc_dependency_gross_mkt_inc_pc_10yes</t>
  </si>
  <si>
    <t>cons_inc_ande_pc_dependency_net_mkt_income_pc_10yes</t>
  </si>
  <si>
    <t>cons_inc_ande_pc_dependency_net_mkt_incirp_pc_10yes</t>
  </si>
  <si>
    <t>cons_inc_ande_pc_dependency_net_mkt_inc_irpssc_pc_10yes</t>
  </si>
  <si>
    <t>cons_inc_ande_pc_dependency_dis_inc_pc_10yes</t>
  </si>
  <si>
    <t>cons_inc_ande_pc_dependency_cons_inc_pc_10yes</t>
  </si>
  <si>
    <t>cons_inc_ande_pc_dependency_cons_inc_ande_pc_10yes</t>
  </si>
  <si>
    <t>cons_inc_ande_pc_dependency_final_inc_pc_10yes</t>
  </si>
  <si>
    <t>cons_inc_ande_pc_dependency_nso_inc_10yes</t>
  </si>
  <si>
    <t>cons_inc_ande_pc_dependency_linpobto__10yes</t>
  </si>
  <si>
    <t>cons_inc_ande_pc_fgt0_linpobto__10</t>
  </si>
  <si>
    <t>cons_inc_ande_pc_fgt1_linpobto__10</t>
  </si>
  <si>
    <t>cons_inc_ande_pc_fgt2_linpobto__10</t>
  </si>
  <si>
    <t>cons_inc_ande_pc_dependency_linpobex__10yes</t>
  </si>
  <si>
    <t>cons_inc_ande_pc_fgt0_linpobex__10</t>
  </si>
  <si>
    <t>cons_inc_ande_pc_fgt1_linpobex__10</t>
  </si>
  <si>
    <t>cons_inc_ande_pc_fgt2_linpobex__10</t>
  </si>
  <si>
    <t>final_inc_pc_coverage__10</t>
  </si>
  <si>
    <t>final_inc_pc_mean__10</t>
  </si>
  <si>
    <t>final_inc_pc_dependency_gross_mkt_inc_pc_10yes</t>
  </si>
  <si>
    <t>final_inc_pc_dependency_net_mkt_income_pc_10yes</t>
  </si>
  <si>
    <t>final_inc_pc_dependency_net_mkt_incirp_pc_10yes</t>
  </si>
  <si>
    <t>final_inc_pc_dependency_net_mkt_inc_irpssc_pc_10yes</t>
  </si>
  <si>
    <t>final_inc_pc_dependency_dis_inc_pc_10yes</t>
  </si>
  <si>
    <t>final_inc_pc_dependency_cons_inc_pc_10yes</t>
  </si>
  <si>
    <t>final_inc_pc_dependency_cons_inc_ande_pc_10yes</t>
  </si>
  <si>
    <t>final_inc_pc_dependency_final_inc_pc_10yes</t>
  </si>
  <si>
    <t>final_inc_pc_dependency_nso_inc_10yes</t>
  </si>
  <si>
    <t>final_inc_pc_dependency_linpobto__10yes</t>
  </si>
  <si>
    <t>final_inc_pc_fgt0_linpobto__10</t>
  </si>
  <si>
    <t>final_inc_pc_fgt1_linpobto__10</t>
  </si>
  <si>
    <t>final_inc_pc_fgt2_linpobto__10</t>
  </si>
  <si>
    <t>final_inc_pc_dependency_linpobex__10yes</t>
  </si>
  <si>
    <t>final_inc_pc_fgt0_linpobex__10</t>
  </si>
  <si>
    <t>final_inc_pc_fgt1_linpobex__10</t>
  </si>
  <si>
    <t>final_inc_pc_fgt2_linpobex__10</t>
  </si>
  <si>
    <t>nso_inc_coverage__10</t>
  </si>
  <si>
    <t>nso_inc_mean__10</t>
  </si>
  <si>
    <t>nso_inc_dependency_gross_mkt_inc_pc_10yes</t>
  </si>
  <si>
    <t>nso_inc_dependency_net_mkt_income_pc_10yes</t>
  </si>
  <si>
    <t>nso_inc_dependency_net_mkt_incirp_pc_10yes</t>
  </si>
  <si>
    <t>nso_inc_dependency_net_mkt_inc_irpssc_pc_10yes</t>
  </si>
  <si>
    <t>nso_inc_dependency_dis_inc_pc_10yes</t>
  </si>
  <si>
    <t>nso_inc_dependency_cons_inc_pc_10yes</t>
  </si>
  <si>
    <t>nso_inc_dependency_cons_inc_ande_pc_10yes</t>
  </si>
  <si>
    <t>nso_inc_dependency_final_inc_pc_10yes</t>
  </si>
  <si>
    <t>nso_inc_dependency_nso_inc_10yes</t>
  </si>
  <si>
    <t>nso_inc_dependency_linpobto__10yes</t>
  </si>
  <si>
    <t>nso_inc_fgt0_linpobto__10</t>
  </si>
  <si>
    <t>nso_inc_fgt1_linpobto__10</t>
  </si>
  <si>
    <t>nso_inc_fgt2_linpobto__10</t>
  </si>
  <si>
    <t>nso_inc_dependency_linpobex__10yes</t>
  </si>
  <si>
    <t>nso_inc_fgt0_linpobex__10</t>
  </si>
  <si>
    <t>nso_inc_fgt1_linpobex__10</t>
  </si>
  <si>
    <t>nso_inc_fgt2_linpobex__10</t>
  </si>
  <si>
    <t>monto_iva_pc_pc_dependency_gross_mkt_inc_pc_10yes</t>
  </si>
  <si>
    <t>monto_iva_pc_pc_dependency_net_mkt_income_pc_10yes</t>
  </si>
  <si>
    <t>monto_iva_pc_pc_dependency_net_mkt_incirp_pc_10yes</t>
  </si>
  <si>
    <t>monto_iva_pc_pc_dependency_net_mkt_inc_irpssc_pc_10yes</t>
  </si>
  <si>
    <t>monto_iva_pc_pc_dependency_dis_inc_pc_10yes</t>
  </si>
  <si>
    <t>monto_iva_pc_pc_dependency_cons_inc_pc_10yes</t>
  </si>
  <si>
    <t>monto_iva_pc_pc_dependency_cons_inc_ande_pc_10yes</t>
  </si>
  <si>
    <t>monto_iva_pc_pc_dependency_final_inc_pc_10yes</t>
  </si>
  <si>
    <t>monto_iva_pc_pc_dependency_nso_inc_10yes</t>
  </si>
  <si>
    <t>monto_iva_pc_pc_dependency_linpobto__10yes</t>
  </si>
  <si>
    <t>monto_iva_pc_pc_dependency_linpobex__10yes</t>
  </si>
  <si>
    <t>monto_iscRE_pc_pc_beneficiaries__10</t>
  </si>
  <si>
    <t>monto_iscRE_pc_pc_benefits__10</t>
  </si>
  <si>
    <t>monto_iscRE_pc_pc_coverage__10</t>
  </si>
  <si>
    <t>monto_iscRE_pc_pc_mean__10</t>
  </si>
  <si>
    <t>poverty_ande_fgt0_linpobto__10</t>
  </si>
  <si>
    <t>poverty_ande_fgt1_linpobto__10</t>
  </si>
  <si>
    <t>poverty_ande_fgt2_linpobto__10</t>
  </si>
  <si>
    <t>poverty_ande_fgt0_linpobex__10</t>
  </si>
  <si>
    <t>poverty_ande_fgt1_linpobex__10</t>
  </si>
  <si>
    <t>poverty_ande_fgt2_linpobex__10</t>
  </si>
  <si>
    <t>monto_iscRE_pc_pc_dependency_gross_mkt_inc_pc_10yes</t>
  </si>
  <si>
    <t>monto_iscRE_pc_pc_dependency_net_mkt_income_pc_10yes</t>
  </si>
  <si>
    <t>monto_iscRE_pc_pc_dependency_net_mkt_incirp_pc_10yes</t>
  </si>
  <si>
    <t>monto_iscRE_pc_pc_dependency_net_mkt_inc_irpssc_pc_10yes</t>
  </si>
  <si>
    <t>monto_iscRE_pc_pc_dependency_dis_inc_pc_10yes</t>
  </si>
  <si>
    <t>monto_iscRE_pc_pc_dependency_cons_inc_pc_10yes</t>
  </si>
  <si>
    <t>monto_iscRE_pc_pc_dependency_cons_inc_ande_pc_10yes</t>
  </si>
  <si>
    <t>monto_iscRE_pc_pc_dependency_final_inc_pc_10yes</t>
  </si>
  <si>
    <t>monto_iscRE_pc_pc_dependency_nso_inc_10yes</t>
  </si>
  <si>
    <t>monto_iscRE_pc_pc_dependency_linpobto__10yes</t>
  </si>
  <si>
    <t>monto_iscRE_pc_pc_dependency_linpobex__10yes</t>
  </si>
  <si>
    <t>ssc_pc_beneficiaries__10</t>
  </si>
  <si>
    <t>ssc_pc_benefits__10</t>
  </si>
  <si>
    <t>ssc_pc_coverage__10</t>
  </si>
  <si>
    <t>ssc_pc_mean__10</t>
  </si>
  <si>
    <t>ssc_pc_dependency_gross_mkt_inc_pc_10yes</t>
  </si>
  <si>
    <t>ssc_pc_dependency_net_mkt_income_pc_10yes</t>
  </si>
  <si>
    <t>ssc_pc_dependency_net_mkt_incirp_pc_10yes</t>
  </si>
  <si>
    <t>ssc_pc_dependency_net_mkt_inc_irpssc_pc_10yes</t>
  </si>
  <si>
    <t>ssc_pc_dependency_dis_inc_pc_10yes</t>
  </si>
  <si>
    <t>ssc_pc_dependency_cons_inc_pc_10yes</t>
  </si>
  <si>
    <t>ssc_pc_dependency_cons_inc_ande_pc_10yes</t>
  </si>
  <si>
    <t>ssc_pc_dependency_final_inc_pc_10yes</t>
  </si>
  <si>
    <t>ssc_pc_dependency_nso_inc_10yes</t>
  </si>
  <si>
    <t>ssc_pc_dependency_linpobto__10yes</t>
  </si>
  <si>
    <t>ssc_pc_dependency_linpobex__10yes</t>
  </si>
  <si>
    <t>uprod_tax_pc_beneficiaries__10</t>
  </si>
  <si>
    <t>uprod_tax_pc_benefits__10</t>
  </si>
  <si>
    <t>uprod_tax_pc_coverage__10</t>
  </si>
  <si>
    <t>uprod_tax_pc_mean__10</t>
  </si>
  <si>
    <t>uprod_tax_pc_dependency_gross_mkt_inc_pc_10yes</t>
  </si>
  <si>
    <t>uprod_tax_pc_dependency_net_mkt_income_pc_10yes</t>
  </si>
  <si>
    <t>uprod_tax_pc_dependency_net_mkt_incirp_pc_10yes</t>
  </si>
  <si>
    <t>uprod_tax_pc_dependency_net_mkt_inc_irpssc_pc_10yes</t>
  </si>
  <si>
    <t>uprod_tax_pc_dependency_dis_inc_pc_10yes</t>
  </si>
  <si>
    <t>uprod_tax_pc_dependency_cons_inc_pc_10yes</t>
  </si>
  <si>
    <t>uprod_tax_pc_dependency_cons_inc_ande_pc_10yes</t>
  </si>
  <si>
    <t>uprod_tax_pc_dependency_final_inc_pc_10yes</t>
  </si>
  <si>
    <t>uprod_tax_pc_dependency_nso_inc_10yes</t>
  </si>
  <si>
    <t>uprod_tax_pc_dependency_linpobto__10yes</t>
  </si>
  <si>
    <t>uprod_tax_pc_dependency_linpobex__10yes</t>
  </si>
  <si>
    <t>tot_ire_pc_beneficiaries__10</t>
  </si>
  <si>
    <t>tot_ire_pc_benefits__10</t>
  </si>
  <si>
    <t>tot_ire_pc_coverage__10</t>
  </si>
  <si>
    <t>tot_ire_pc_mean__10</t>
  </si>
  <si>
    <t>tot_ire_pc_dependency_gross_mkt_inc_pc_10yes</t>
  </si>
  <si>
    <t>tot_ire_pc_dependency_net_mkt_income_pc_10yes</t>
  </si>
  <si>
    <t>tot_ire_pc_dependency_net_mkt_incirp_pc_10yes</t>
  </si>
  <si>
    <t>tot_ire_pc_dependency_net_mkt_inc_irpssc_pc_10yes</t>
  </si>
  <si>
    <t>tot_ire_pc_dependency_dis_inc_pc_10yes</t>
  </si>
  <si>
    <t>tot_ire_pc_dependency_cons_inc_pc_10yes</t>
  </si>
  <si>
    <t>tot_ire_pc_dependency_cons_inc_ande_pc_10yes</t>
  </si>
  <si>
    <t>tot_ire_pc_dependency_final_inc_pc_10yes</t>
  </si>
  <si>
    <t>tot_ire_pc_dependency_nso_inc_10yes</t>
  </si>
  <si>
    <t>tot_ire_pc_dependency_linpobto__10yes</t>
  </si>
  <si>
    <t>tot_ire_pc_dependency_linpobex__10yes</t>
  </si>
  <si>
    <t>dividendo_tax_pc_beneficiaries__10</t>
  </si>
  <si>
    <t>dividendo_tax_pc_benefits__10</t>
  </si>
  <si>
    <t>dividendo_tax_pc_coverage__10</t>
  </si>
  <si>
    <t>dividendo_tax_pc_mean__10</t>
  </si>
  <si>
    <t>dividendo_tax_pc_dependency_gross_mkt_inc_pc_10yes</t>
  </si>
  <si>
    <t>dividendo_tax_pc_dependency_net_mkt_income_pc_10yes</t>
  </si>
  <si>
    <t>dividendo_tax_pc_dependency_net_mkt_incirp_pc_10yes</t>
  </si>
  <si>
    <t>dividendo_tax_pc_dependency_net_mkt_inc_irpssc_pc_10yes</t>
  </si>
  <si>
    <t>dividendo_tax_pc_dependency_dis_inc_pc_10yes</t>
  </si>
  <si>
    <t>dividendo_tax_pc_dependency_cons_inc_pc_10yes</t>
  </si>
  <si>
    <t>dividendo_tax_pc_dependency_cons_inc_ande_pc_10yes</t>
  </si>
  <si>
    <t>dividendo_tax_pc_dependency_final_inc_pc_10yes</t>
  </si>
  <si>
    <t>dividendo_tax_pc_dependency_nso_inc_10yes</t>
  </si>
  <si>
    <t>dividendo_tax_pc_dependency_linpobto__10yes</t>
  </si>
  <si>
    <t>dividendo_tax_pc_dependency_linpobex__10yes</t>
  </si>
  <si>
    <t>alquiler_tax_pc_beneficiaries__10</t>
  </si>
  <si>
    <t>alquiler_tax_pc_benefits__10</t>
  </si>
  <si>
    <t>alquiler_tax_pc_coverage__10</t>
  </si>
  <si>
    <t>alquiler_tax_pc_mean__10</t>
  </si>
  <si>
    <t>alquiler_tax_pc_dependency_gross_mkt_inc_pc_10yes</t>
  </si>
  <si>
    <t>alquiler_tax_pc_dependency_net_mkt_income_pc_10yes</t>
  </si>
  <si>
    <t>alquiler_tax_pc_dependency_net_mkt_incirp_pc_10yes</t>
  </si>
  <si>
    <t>alquiler_tax_pc_dependency_net_mkt_inc_irpssc_pc_10yes</t>
  </si>
  <si>
    <t>alquiler_tax_pc_dependency_dis_inc_pc_10yes</t>
  </si>
  <si>
    <t>alquiler_tax_pc_dependency_cons_inc_pc_10yes</t>
  </si>
  <si>
    <t>alquiler_tax_pc_dependency_cons_inc_ande_pc_10yes</t>
  </si>
  <si>
    <t>alquiler_tax_pc_dependency_final_inc_pc_10yes</t>
  </si>
  <si>
    <t>alquiler_tax_pc_dependency_nso_inc_10yes</t>
  </si>
  <si>
    <t>alquiler_tax_pc_dependency_linpobto__10yes</t>
  </si>
  <si>
    <t>alquiler_tax_pc_dependency_linpobex__10yes</t>
  </si>
  <si>
    <t>gross_mkt_inc_pc_gini__.</t>
  </si>
  <si>
    <t>gini</t>
  </si>
  <si>
    <t>gross_mkt_inc_pc_theil__.</t>
  </si>
  <si>
    <t>theil</t>
  </si>
  <si>
    <t>poverty_ande_gini__.</t>
  </si>
  <si>
    <t>poverty_ande_theil__.</t>
  </si>
  <si>
    <t>net_mkt_income_pc_gini__.</t>
  </si>
  <si>
    <t>net_mkt_income_pc_theil__.</t>
  </si>
  <si>
    <t>net_mkt_incirp_pc_gini__.</t>
  </si>
  <si>
    <t>net_mkt_incirp_pc_theil__.</t>
  </si>
  <si>
    <t>net_mkt_inc_irpssc_pc_gini__.</t>
  </si>
  <si>
    <t>net_mkt_inc_irpssc_pc_theil__.</t>
  </si>
  <si>
    <t>dis_inc_pc_gini__.</t>
  </si>
  <si>
    <t>dis_inc_pc_theil__.</t>
  </si>
  <si>
    <t>cons_inc_pc_gini__.</t>
  </si>
  <si>
    <t>cons_inc_pc_theil__.</t>
  </si>
  <si>
    <t>cons_inc_ande_pc_gini__.</t>
  </si>
  <si>
    <t>cons_inc_ande_pc_theil__.</t>
  </si>
  <si>
    <t>final_inc_pc_gini__.</t>
  </si>
  <si>
    <t>final_inc_pc_theil__.</t>
  </si>
  <si>
    <t>nso_inc_gini__.</t>
  </si>
  <si>
    <t>nso_inc_theil__.</t>
  </si>
  <si>
    <t>1</t>
  </si>
  <si>
    <r>
      <rPr>
        <b/>
        <u/>
        <sz val="14"/>
        <rFont val="Garamond"/>
        <family val="1"/>
      </rPr>
      <t xml:space="preserve">Pobreza y Desigualdad, Beneficiarios y Beneficios ANDE: </t>
    </r>
    <r>
      <rPr>
        <b/>
        <sz val="14"/>
        <rFont val="Garamond"/>
        <family val="1"/>
      </rPr>
      <t xml:space="preserve">
</t>
    </r>
    <r>
      <rPr>
        <b/>
        <i/>
        <sz val="14"/>
        <color indexed="10"/>
        <rFont val="Garamond"/>
        <family val="1"/>
      </rPr>
      <t>Seleccione la linea de pobreza correspondiente en donde indican las flechas. Compare el escenario de simulacion escogido (izquierda) con un escenario de referencia (derecha)</t>
    </r>
  </si>
  <si>
    <r>
      <t>Seleccione linea para pobreza</t>
    </r>
    <r>
      <rPr>
        <b/>
        <i/>
        <sz val="16"/>
        <rFont val="Garamond"/>
        <family val="1"/>
      </rPr>
      <t xml:space="preserve"> </t>
    </r>
    <r>
      <rPr>
        <b/>
        <sz val="16"/>
        <rFont val="Calibri"/>
        <family val="2"/>
      </rPr>
      <t>→</t>
    </r>
  </si>
  <si>
    <r>
      <t xml:space="preserve">Seleccione linea para pobreza </t>
    </r>
    <r>
      <rPr>
        <b/>
        <sz val="16"/>
        <rFont val="Calibri"/>
        <family val="2"/>
      </rPr>
      <t>→</t>
    </r>
  </si>
  <si>
    <t>Definiciones</t>
  </si>
  <si>
    <t xml:space="preserve">Ingresos brutos de mercado: Sumatoria de ingreso laboral + ingreso por alquileres + ingreso por dividendos + renta imputada de la vivienda propia + ingresos por pensiones + transferencias publicas y privadas + contribucion a la seguridad social </t>
  </si>
  <si>
    <t>Ingresos netos de mercado: Ingresos brutos de mercado menos IRP, IRPC, IRACIS, IRAGRO, IPS, Caja Fiscal</t>
  </si>
  <si>
    <t xml:space="preserve">Ingreso con subsidio ANDE: Ingreso familiar + monto subsidiado de ANDE </t>
  </si>
  <si>
    <t>Ingreso oficial de agencia estadística: Ingreso total familiar observado en encuesta</t>
  </si>
  <si>
    <t>Decil</t>
  </si>
  <si>
    <t>Porcentaje subsidio ANDE</t>
  </si>
  <si>
    <t>Mas pobres</t>
  </si>
  <si>
    <t>Mas ricos</t>
  </si>
  <si>
    <r>
      <rPr>
        <b/>
        <u/>
        <sz val="14"/>
        <rFont val="Garamond"/>
        <family val="1"/>
      </rPr>
      <t xml:space="preserve">Pobreza y Desigualdad: </t>
    </r>
    <r>
      <rPr>
        <b/>
        <sz val="14"/>
        <rFont val="Garamond"/>
        <family val="1"/>
      </rPr>
      <t xml:space="preserve">
Tasas de pobreza total o extrema e indice de Gini para diferentes conceptos de ingresos del CEQ. 
</t>
    </r>
    <r>
      <rPr>
        <b/>
        <i/>
        <sz val="14"/>
        <color indexed="10"/>
        <rFont val="Garamond"/>
        <family val="1"/>
      </rPr>
      <t>Seleccione la linea de pobreza correspondiente en donde indican las flechas. Compare el escenario de simulacion escogido (izquierda) con un escenario de referencia (derecha)</t>
    </r>
  </si>
  <si>
    <t>Ingresos netos de mercado sistema nuevo: Ingresos netos de IRP, IRAGRO, IRACIS, UPROD</t>
  </si>
  <si>
    <t>Ingresos netos de mercado sistema actual: Ingresos netos de IRP, IRAGRO, IRACIS, IRPC</t>
  </si>
  <si>
    <t>Ingresos netos de IRP sistema nuevo: Ingresos netos de labor tax, alquiler tax, dividendo tax</t>
  </si>
  <si>
    <t>Ingresos netos de IRP sistema actual: Ingresos netos de labor tax</t>
  </si>
  <si>
    <t>Ingresos netos de IRP y SSC sistema nuevo: Ingesos netos de labor tax, alquiler tax, dividendo tax y SSC</t>
  </si>
  <si>
    <t>Ingresos netos de IRP y SSC sistema actual: Ingresos netos de labor tax y SSC</t>
  </si>
  <si>
    <r>
      <rPr>
        <b/>
        <u/>
        <sz val="14"/>
        <rFont val="Garamond"/>
        <family val="1"/>
      </rPr>
      <t>Beneficios:</t>
    </r>
    <r>
      <rPr>
        <b/>
        <sz val="14"/>
        <rFont val="Garamond"/>
        <family val="1"/>
      </rPr>
      <t xml:space="preserve"> 
Monto total pagado/recibido en concepto de impuesto/transferencia por decil de ingreso bruto de mercado.
</t>
    </r>
    <r>
      <rPr>
        <b/>
        <i/>
        <sz val="14"/>
        <color indexed="10"/>
        <rFont val="Garamond"/>
        <family val="1"/>
      </rPr>
      <t>Seleccione las variables donde las flechas indican. Compare el escenario de simulacion escogido (izquierda) con un escenario de referencia (derecha)</t>
    </r>
  </si>
  <si>
    <r>
      <t xml:space="preserve">Seleccione Variable 1 </t>
    </r>
    <r>
      <rPr>
        <b/>
        <sz val="16"/>
        <rFont val="Calibri"/>
        <family val="2"/>
      </rPr>
      <t>→</t>
    </r>
  </si>
  <si>
    <r>
      <t xml:space="preserve">Seleccione Variable 2 </t>
    </r>
    <r>
      <rPr>
        <b/>
        <sz val="16"/>
        <rFont val="Calibri"/>
        <family val="2"/>
      </rPr>
      <t>→</t>
    </r>
  </si>
  <si>
    <r>
      <t xml:space="preserve">Seleccione Variable 3 </t>
    </r>
    <r>
      <rPr>
        <b/>
        <sz val="16"/>
        <rFont val="Calibri"/>
        <family val="2"/>
      </rPr>
      <t>→</t>
    </r>
  </si>
  <si>
    <t>Totales</t>
  </si>
  <si>
    <t>Valores anuales:</t>
  </si>
  <si>
    <r>
      <rPr>
        <b/>
        <u/>
        <sz val="14"/>
        <rFont val="Garamond"/>
        <family val="1"/>
      </rPr>
      <t>Contribuyentes</t>
    </r>
    <r>
      <rPr>
        <b/>
        <sz val="14"/>
        <rFont val="Garamond"/>
        <family val="1"/>
      </rPr>
      <t>:
 Cantidad de individuos que pagan impuestos por decil de ingreso bruto de mercado.</t>
    </r>
    <r>
      <rPr>
        <b/>
        <sz val="14"/>
        <color indexed="10"/>
        <rFont val="Garamond"/>
        <family val="1"/>
      </rPr>
      <t xml:space="preserve">  
</t>
    </r>
    <r>
      <rPr>
        <b/>
        <i/>
        <sz val="14"/>
        <color indexed="10"/>
        <rFont val="Garamond"/>
        <family val="1"/>
      </rPr>
      <t>Seleccione las variables como indican las flechas. Compare el escenario de simulacion escogido (izquierda) con un escenario de referencia (derecha)</t>
    </r>
  </si>
  <si>
    <t xml:space="preserve">Simulacion de Referencia </t>
  </si>
  <si>
    <t xml:space="preserve">Seleccione hasta 3 variables para comparar </t>
  </si>
  <si>
    <r>
      <t xml:space="preserve">Seleccione variable 1 </t>
    </r>
    <r>
      <rPr>
        <b/>
        <sz val="16"/>
        <rFont val="Calibri"/>
        <family val="2"/>
      </rPr>
      <t>→</t>
    </r>
  </si>
  <si>
    <r>
      <t xml:space="preserve">Seleccione variable 2 </t>
    </r>
    <r>
      <rPr>
        <b/>
        <sz val="16"/>
        <rFont val="Calibri"/>
        <family val="2"/>
      </rPr>
      <t>→</t>
    </r>
  </si>
  <si>
    <r>
      <t xml:space="preserve">Seleccione variable 3 </t>
    </r>
    <r>
      <rPr>
        <b/>
        <sz val="16"/>
        <rFont val="Calibri"/>
        <family val="2"/>
      </rPr>
      <t>→</t>
    </r>
  </si>
  <si>
    <t xml:space="preserve">Decil </t>
  </si>
  <si>
    <t xml:space="preserve">Totales </t>
  </si>
  <si>
    <t>pago_labor</t>
  </si>
  <si>
    <t>pago_uprod</t>
  </si>
  <si>
    <t>pago_alquiler</t>
  </si>
  <si>
    <t>pago_dividendo</t>
  </si>
  <si>
    <t>pago_irp</t>
  </si>
  <si>
    <t>pago_dit</t>
  </si>
  <si>
    <t>pago_corp</t>
  </si>
  <si>
    <t>pago_iragro</t>
  </si>
  <si>
    <t>pago_iracis</t>
  </si>
  <si>
    <t>pago_irpc</t>
  </si>
  <si>
    <t>pago_ire</t>
  </si>
  <si>
    <t>pago_iva</t>
  </si>
  <si>
    <t>pago_isc</t>
  </si>
  <si>
    <t>recibe_adultomayor</t>
  </si>
  <si>
    <t>recibe_adultouni</t>
  </si>
  <si>
    <t>recibe_ande_pandemia</t>
  </si>
  <si>
    <t>IRP</t>
  </si>
  <si>
    <t>Total impuesto directo</t>
  </si>
  <si>
    <t>Total impuesto direct + corp</t>
  </si>
  <si>
    <t>IRPC</t>
  </si>
  <si>
    <t>Adulto Mayor Universal</t>
  </si>
  <si>
    <r>
      <rPr>
        <b/>
        <u/>
        <sz val="14"/>
        <color indexed="8"/>
        <rFont val="Garamond"/>
        <family val="1"/>
      </rPr>
      <t>Tasas efectivas</t>
    </r>
    <r>
      <rPr>
        <b/>
        <sz val="14"/>
        <color indexed="8"/>
        <rFont val="Garamond"/>
        <family val="1"/>
      </rPr>
      <t xml:space="preserve">: 
La tasa efectiva se define como el ratio entre el monto pagado de impuesto (solo impuestos directos) y el total de ingreso tributable (para el impuesto seleccionado). El indicador muestra el ratio promedio por decil de ingreso bruto de mercado. El cálculo sólo incluye individuos que tienen ingreso tributable para el impuesto seleccionado. 
</t>
    </r>
    <r>
      <rPr>
        <b/>
        <i/>
        <sz val="14"/>
        <color indexed="10"/>
        <rFont val="Garamond"/>
        <family val="1"/>
      </rPr>
      <t>Seleccione las variables donde indican las flechas</t>
    </r>
    <r>
      <rPr>
        <b/>
        <sz val="14"/>
        <color indexed="10"/>
        <rFont val="Garamond"/>
        <family val="1"/>
      </rPr>
      <t xml:space="preserve">. </t>
    </r>
    <r>
      <rPr>
        <b/>
        <i/>
        <sz val="14"/>
        <color indexed="10"/>
        <rFont val="Garamond"/>
        <family val="1"/>
      </rPr>
      <t>Compare el escenario de simulacion escogido (izquierda) con un escenario de referencia (derecha)</t>
    </r>
  </si>
  <si>
    <t xml:space="preserve">Simulacion Actual </t>
  </si>
  <si>
    <r>
      <t xml:space="preserve">Seleccione variable 1 </t>
    </r>
    <r>
      <rPr>
        <b/>
        <sz val="16"/>
        <color indexed="8"/>
        <rFont val="Calibri"/>
        <family val="2"/>
      </rPr>
      <t>→</t>
    </r>
  </si>
  <si>
    <r>
      <t xml:space="preserve">Seleccione variable 2 </t>
    </r>
    <r>
      <rPr>
        <b/>
        <sz val="16"/>
        <color indexed="8"/>
        <rFont val="Calibri"/>
        <family val="2"/>
      </rPr>
      <t>→</t>
    </r>
  </si>
  <si>
    <r>
      <t xml:space="preserve">Seleccione variable 3 </t>
    </r>
    <r>
      <rPr>
        <b/>
        <sz val="16"/>
        <color indexed="8"/>
        <rFont val="Calibri"/>
        <family val="2"/>
      </rPr>
      <t>→</t>
    </r>
  </si>
  <si>
    <t>Irpc</t>
  </si>
  <si>
    <t>eff_rate_labor_tax</t>
  </si>
  <si>
    <t>eff_rate_alquiler_tax</t>
  </si>
  <si>
    <t>eff_rate_dividendo_tax</t>
  </si>
  <si>
    <t>eff_rate_uprod_tax</t>
  </si>
  <si>
    <t>eff_rate_total</t>
  </si>
  <si>
    <t>eff_rate_iragro</t>
  </si>
  <si>
    <t>eff_rate_iracis</t>
  </si>
  <si>
    <t>eff_rate_irpc</t>
  </si>
  <si>
    <t>eff_rate_irp</t>
  </si>
  <si>
    <t>Total</t>
  </si>
  <si>
    <t>Iragro</t>
  </si>
  <si>
    <t>Iracis</t>
  </si>
  <si>
    <r>
      <rPr>
        <b/>
        <u/>
        <sz val="14"/>
        <rFont val="Garamond"/>
        <family val="1"/>
      </rPr>
      <t>Dependencia:</t>
    </r>
    <r>
      <rPr>
        <b/>
        <sz val="14"/>
        <rFont val="Garamond"/>
        <family val="1"/>
      </rPr>
      <t xml:space="preserve">
 Representa la dependencia del ingreso/peso del impuesto con respecto a un vector de referencia (varias opciones de ingreso). El vector de ordenamiento es el ingreso bruto. Si la opcion condicional esta activada, los numeradores con valor 0 no se incluyen en el calculo. Se pueden visualizar hasta 3 variables en simultaneo. 
</t>
    </r>
    <r>
      <rPr>
        <b/>
        <i/>
        <sz val="14"/>
        <color indexed="10"/>
        <rFont val="Garamond"/>
        <family val="1"/>
      </rPr>
      <t>Seleccione las variables donde indican las flechas. Compare el escenario de simulacion escogido (izquierda) con un escenario de referencia (derecha)</t>
    </r>
  </si>
  <si>
    <t>Vector de referencia:</t>
  </si>
  <si>
    <t>Conditional</t>
  </si>
  <si>
    <t>Impuestos total IRP</t>
  </si>
  <si>
    <t>Impuestos laborales - dependencia</t>
  </si>
  <si>
    <t>Promedio</t>
  </si>
  <si>
    <r>
      <rPr>
        <b/>
        <u/>
        <sz val="14"/>
        <color indexed="8"/>
        <rFont val="Garamond"/>
        <family val="1"/>
      </rPr>
      <t>Cobertura:</t>
    </r>
    <r>
      <rPr>
        <b/>
        <sz val="14"/>
        <color indexed="8"/>
        <rFont val="Garamond"/>
        <family val="1"/>
      </rPr>
      <t xml:space="preserve"> 
Proporción de la poblacion en hogares que pagan/reciben un monto positivo de impuesto/transferencia, por decil de ingreso bruto de mercado.</t>
    </r>
    <r>
      <rPr>
        <b/>
        <i/>
        <sz val="14"/>
        <color indexed="8"/>
        <rFont val="Garamond"/>
        <family val="1"/>
      </rPr>
      <t xml:space="preserve">
</t>
    </r>
    <r>
      <rPr>
        <b/>
        <i/>
        <sz val="14"/>
        <color indexed="10"/>
        <rFont val="Garamond"/>
        <family val="1"/>
      </rPr>
      <t>Seleccione las variables para conocer sus coberturas en donde indican las flechas</t>
    </r>
    <r>
      <rPr>
        <b/>
        <sz val="14"/>
        <color indexed="10"/>
        <rFont val="Garamond"/>
        <family val="1"/>
      </rPr>
      <t>. Compare el escenario de simulacion escogido (izquierda) con un escenario de referencia (derecha)</t>
    </r>
  </si>
  <si>
    <t>Impuestos unidad productiva</t>
  </si>
  <si>
    <r>
      <t xml:space="preserve">Beneficiarios:  
Cantidad de individuos en hogares que  pagan/reciben monto positivo en concepto de impuesto/beneficios por decil de ingreso bruto de mercado. 
</t>
    </r>
    <r>
      <rPr>
        <b/>
        <i/>
        <sz val="14"/>
        <color indexed="10"/>
        <rFont val="Garamond"/>
        <family val="1"/>
      </rPr>
      <t>Seleccione las variables donde indican las flechas. Compare el escenario de simulacion escogido (izquierda) con un escenario de referencia (derecha)</t>
    </r>
  </si>
  <si>
    <t>pot_grav_ind</t>
  </si>
  <si>
    <t>recibe_tekopora</t>
  </si>
  <si>
    <t>labor_tax</t>
  </si>
  <si>
    <t>alquiler_tax</t>
  </si>
  <si>
    <t>dividendo_tax</t>
  </si>
  <si>
    <t>uprod_tax</t>
  </si>
  <si>
    <t>minwage_1</t>
  </si>
  <si>
    <t>minwage_2</t>
  </si>
  <si>
    <t>minwage_3</t>
  </si>
  <si>
    <t>minwage_4</t>
  </si>
  <si>
    <t>minwage_5</t>
  </si>
  <si>
    <t>deductible_irp</t>
  </si>
  <si>
    <t>pre_deduction</t>
  </si>
  <si>
    <t>max_deducible</t>
  </si>
  <si>
    <t>max_prededuction</t>
  </si>
  <si>
    <t>med_prop_gasto_formal</t>
  </si>
  <si>
    <t>minimo_deducible</t>
  </si>
  <si>
    <t>edad_range</t>
  </si>
  <si>
    <t>decilipcm1</t>
  </si>
  <si>
    <t>porc_sub</t>
  </si>
  <si>
    <t>[0-9]</t>
  </si>
  <si>
    <t>[10-15)</t>
  </si>
  <si>
    <t>[15-20)</t>
  </si>
  <si>
    <t>[20-25)</t>
  </si>
  <si>
    <t>[25-30)</t>
  </si>
  <si>
    <t>[30-35)</t>
  </si>
  <si>
    <t>[35-50)</t>
  </si>
  <si>
    <t>[50-65)</t>
  </si>
  <si>
    <t>[65+)</t>
  </si>
  <si>
    <t>monto_sub_ande_pc_pc</t>
  </si>
  <si>
    <t>monto_sub_ande_pc_pc_dependency_gross_mkt_inc_pc_1</t>
  </si>
  <si>
    <t>monto_sub_ande_pc_pc_dependency_net_mkt_income_pc_1</t>
  </si>
  <si>
    <t>monto_sub_ande_pc_pc_dependency_net_mkt_incirp_pc_1</t>
  </si>
  <si>
    <t>monto_sub_ande_pc_pc_dependency_net_mkt_inc_irpssc_pc_1</t>
  </si>
  <si>
    <t>monto_sub_ande_pc_pc_dependency_dis_inc_pc_1</t>
  </si>
  <si>
    <t>monto_sub_ande_pc_pc_dependency_cons_inc_pc_1</t>
  </si>
  <si>
    <t>monto_sub_ande_pc_pc_dependency_cons_inc_ande_pc_1</t>
  </si>
  <si>
    <t>monto_sub_ande_pc_pc_dependency_final_inc_pc_1</t>
  </si>
  <si>
    <t>monto_sub_ande_pc_pc_dependency_nso_inc_1</t>
  </si>
  <si>
    <t>monto_sub_ande_pc_pc_dependency_linpobto__1</t>
  </si>
  <si>
    <t>monto_sub_ande_pc_pc_dependency_linpobex__1</t>
  </si>
  <si>
    <t>monto_sub_ande_pc_pc_dependency_gross_mkt_inc_pc_2</t>
  </si>
  <si>
    <t>monto_sub_ande_pc_pc_dependency_net_mkt_income_pc_2</t>
  </si>
  <si>
    <t>monto_sub_ande_pc_pc_dependency_net_mkt_incirp_pc_2</t>
  </si>
  <si>
    <t>monto_sub_ande_pc_pc_dependency_net_mkt_inc_irpssc_pc_2</t>
  </si>
  <si>
    <t>monto_sub_ande_pc_pc_dependency_dis_inc_pc_2</t>
  </si>
  <si>
    <t>monto_sub_ande_pc_pc_dependency_cons_inc_pc_2</t>
  </si>
  <si>
    <t>monto_sub_ande_pc_pc_dependency_cons_inc_ande_pc_2</t>
  </si>
  <si>
    <t>monto_sub_ande_pc_pc_dependency_final_inc_pc_2</t>
  </si>
  <si>
    <t>monto_sub_ande_pc_pc_dependency_nso_inc_2</t>
  </si>
  <si>
    <t>monto_sub_ande_pc_pc_dependency_linpobto__2</t>
  </si>
  <si>
    <t>monto_sub_ande_pc_pc_dependency_linpobex__2</t>
  </si>
  <si>
    <t>monto_sub_ande_pc_pc_dependency_gross_mkt_inc_pc_3</t>
  </si>
  <si>
    <t>monto_sub_ande_pc_pc_dependency_net_mkt_income_pc_3</t>
  </si>
  <si>
    <t>monto_sub_ande_pc_pc_dependency_net_mkt_incirp_pc_3</t>
  </si>
  <si>
    <t>monto_sub_ande_pc_pc_dependency_net_mkt_inc_irpssc_pc_3</t>
  </si>
  <si>
    <t>monto_sub_ande_pc_pc_dependency_dis_inc_pc_3</t>
  </si>
  <si>
    <t>monto_sub_ande_pc_pc_dependency_cons_inc_pc_3</t>
  </si>
  <si>
    <t>monto_sub_ande_pc_pc_dependency_cons_inc_ande_pc_3</t>
  </si>
  <si>
    <t>monto_sub_ande_pc_pc_dependency_final_inc_pc_3</t>
  </si>
  <si>
    <t>monto_sub_ande_pc_pc_dependency_nso_inc_3</t>
  </si>
  <si>
    <t>monto_sub_ande_pc_pc_dependency_linpobto__3</t>
  </si>
  <si>
    <t>monto_sub_ande_pc_pc_dependency_linpobex__3</t>
  </si>
  <si>
    <t>monto_sub_ande_pc_pc_dependency_gross_mkt_inc_pc_4</t>
  </si>
  <si>
    <t>monto_sub_ande_pc_pc_dependency_net_mkt_income_pc_4</t>
  </si>
  <si>
    <t>monto_sub_ande_pc_pc_dependency_net_mkt_incirp_pc_4</t>
  </si>
  <si>
    <t>monto_sub_ande_pc_pc_dependency_net_mkt_inc_irpssc_pc_4</t>
  </si>
  <si>
    <t>monto_sub_ande_pc_pc_dependency_dis_inc_pc_4</t>
  </si>
  <si>
    <t>monto_sub_ande_pc_pc_dependency_cons_inc_pc_4</t>
  </si>
  <si>
    <t>monto_sub_ande_pc_pc_dependency_cons_inc_ande_pc_4</t>
  </si>
  <si>
    <t>monto_sub_ande_pc_pc_dependency_final_inc_pc_4</t>
  </si>
  <si>
    <t>monto_sub_ande_pc_pc_dependency_nso_inc_4</t>
  </si>
  <si>
    <t>monto_sub_ande_pc_pc_dependency_linpobto__4</t>
  </si>
  <si>
    <t>monto_sub_ande_pc_pc_dependency_linpobex__4</t>
  </si>
  <si>
    <t>monto_sub_ande_pc_pc_dependency_gross_mkt_inc_pc_5</t>
  </si>
  <si>
    <t>monto_sub_ande_pc_pc_dependency_net_mkt_income_pc_5</t>
  </si>
  <si>
    <t>monto_sub_ande_pc_pc_dependency_net_mkt_incirp_pc_5</t>
  </si>
  <si>
    <t>monto_sub_ande_pc_pc_dependency_net_mkt_inc_irpssc_pc_5</t>
  </si>
  <si>
    <t>monto_sub_ande_pc_pc_dependency_dis_inc_pc_5</t>
  </si>
  <si>
    <t>monto_sub_ande_pc_pc_dependency_cons_inc_pc_5</t>
  </si>
  <si>
    <t>monto_sub_ande_pc_pc_dependency_cons_inc_ande_pc_5</t>
  </si>
  <si>
    <t>monto_sub_ande_pc_pc_dependency_final_inc_pc_5</t>
  </si>
  <si>
    <t>monto_sub_ande_pc_pc_dependency_nso_inc_5</t>
  </si>
  <si>
    <t>monto_sub_ande_pc_pc_dependency_linpobto__5</t>
  </si>
  <si>
    <t>monto_sub_ande_pc_pc_dependency_linpobex__5</t>
  </si>
  <si>
    <t>monto_sub_ande_pc_pc_dependency_gross_mkt_inc_pc_6</t>
  </si>
  <si>
    <t>monto_sub_ande_pc_pc_dependency_net_mkt_income_pc_6</t>
  </si>
  <si>
    <t>monto_sub_ande_pc_pc_dependency_net_mkt_incirp_pc_6</t>
  </si>
  <si>
    <t>monto_sub_ande_pc_pc_dependency_net_mkt_inc_irpssc_pc_6</t>
  </si>
  <si>
    <t>monto_sub_ande_pc_pc_dependency_dis_inc_pc_6</t>
  </si>
  <si>
    <t>monto_sub_ande_pc_pc_dependency_cons_inc_pc_6</t>
  </si>
  <si>
    <t>monto_sub_ande_pc_pc_dependency_cons_inc_ande_pc_6</t>
  </si>
  <si>
    <t>monto_sub_ande_pc_pc_dependency_final_inc_pc_6</t>
  </si>
  <si>
    <t>monto_sub_ande_pc_pc_dependency_nso_inc_6</t>
  </si>
  <si>
    <t>monto_sub_ande_pc_pc_dependency_linpobto__6</t>
  </si>
  <si>
    <t>monto_sub_ande_pc_pc_dependency_linpobex__6</t>
  </si>
  <si>
    <t>monto_sub_ande_pc_pc_dependency_gross_mkt_inc_pc_7</t>
  </si>
  <si>
    <t>monto_sub_ande_pc_pc_dependency_net_mkt_income_pc_7</t>
  </si>
  <si>
    <t>monto_sub_ande_pc_pc_dependency_net_mkt_incirp_pc_7</t>
  </si>
  <si>
    <t>monto_sub_ande_pc_pc_dependency_net_mkt_inc_irpssc_pc_7</t>
  </si>
  <si>
    <t>monto_sub_ande_pc_pc_dependency_dis_inc_pc_7</t>
  </si>
  <si>
    <t>monto_sub_ande_pc_pc_dependency_cons_inc_pc_7</t>
  </si>
  <si>
    <t>monto_sub_ande_pc_pc_dependency_cons_inc_ande_pc_7</t>
  </si>
  <si>
    <t>monto_sub_ande_pc_pc_dependency_final_inc_pc_7</t>
  </si>
  <si>
    <t>monto_sub_ande_pc_pc_dependency_nso_inc_7</t>
  </si>
  <si>
    <t>monto_sub_ande_pc_pc_dependency_linpobto__7</t>
  </si>
  <si>
    <t>monto_sub_ande_pc_pc_dependency_linpobex__7</t>
  </si>
  <si>
    <t>monto_sub_ande_pc_pc_dependency_gross_mkt_inc_pc_8</t>
  </si>
  <si>
    <t>monto_sub_ande_pc_pc_dependency_net_mkt_income_pc_8</t>
  </si>
  <si>
    <t>monto_sub_ande_pc_pc_dependency_net_mkt_incirp_pc_8</t>
  </si>
  <si>
    <t>monto_sub_ande_pc_pc_dependency_net_mkt_inc_irpssc_pc_8</t>
  </si>
  <si>
    <t>monto_sub_ande_pc_pc_dependency_dis_inc_pc_8</t>
  </si>
  <si>
    <t>monto_sub_ande_pc_pc_dependency_cons_inc_pc_8</t>
  </si>
  <si>
    <t>monto_sub_ande_pc_pc_dependency_cons_inc_ande_pc_8</t>
  </si>
  <si>
    <t>monto_sub_ande_pc_pc_dependency_final_inc_pc_8</t>
  </si>
  <si>
    <t>monto_sub_ande_pc_pc_dependency_nso_inc_8</t>
  </si>
  <si>
    <t>monto_sub_ande_pc_pc_dependency_linpobto__8</t>
  </si>
  <si>
    <t>monto_sub_ande_pc_pc_dependency_linpobex__8</t>
  </si>
  <si>
    <t>monto_sub_ande_pc_pc_dependency_gross_mkt_inc_pc_9</t>
  </si>
  <si>
    <t>monto_sub_ande_pc_pc_dependency_net_mkt_income_pc_9</t>
  </si>
  <si>
    <t>monto_sub_ande_pc_pc_dependency_net_mkt_incirp_pc_9</t>
  </si>
  <si>
    <t>monto_sub_ande_pc_pc_dependency_net_mkt_inc_irpssc_pc_9</t>
  </si>
  <si>
    <t>monto_sub_ande_pc_pc_dependency_dis_inc_pc_9</t>
  </si>
  <si>
    <t>monto_sub_ande_pc_pc_dependency_cons_inc_pc_9</t>
  </si>
  <si>
    <t>monto_sub_ande_pc_pc_dependency_cons_inc_ande_pc_9</t>
  </si>
  <si>
    <t>monto_sub_ande_pc_pc_dependency_final_inc_pc_9</t>
  </si>
  <si>
    <t>monto_sub_ande_pc_pc_dependency_nso_inc_9</t>
  </si>
  <si>
    <t>monto_sub_ande_pc_pc_dependency_linpobto__9</t>
  </si>
  <si>
    <t>monto_sub_ande_pc_pc_dependency_linpobex__9</t>
  </si>
  <si>
    <t>monto_sub_ande_pc_pc_dependency_gross_mkt_inc_pc_10</t>
  </si>
  <si>
    <t>monto_sub_ande_pc_pc_dependency_net_mkt_income_pc_10</t>
  </si>
  <si>
    <t>monto_sub_ande_pc_pc_dependency_net_mkt_incirp_pc_10</t>
  </si>
  <si>
    <t>monto_sub_ande_pc_pc_dependency_net_mkt_inc_irpssc_pc_10</t>
  </si>
  <si>
    <t>monto_sub_ande_pc_pc_dependency_dis_inc_pc_10</t>
  </si>
  <si>
    <t>monto_sub_ande_pc_pc_dependency_cons_inc_pc_10</t>
  </si>
  <si>
    <t>monto_sub_ande_pc_pc_dependency_cons_inc_ande_pc_10</t>
  </si>
  <si>
    <t>monto_sub_ande_pc_pc_dependency_final_inc_pc_10</t>
  </si>
  <si>
    <t>monto_sub_ande_pc_pc_dependency_nso_inc_10</t>
  </si>
  <si>
    <t>monto_sub_ande_pc_pc_dependency_linpobto__10</t>
  </si>
  <si>
    <t>monto_sub_ande_pc_pc_dependency_linpobex__10</t>
  </si>
  <si>
    <t>monto_sub_ande_pc_pc_beneficiaries__1</t>
  </si>
  <si>
    <t>monto_sub_ande_pc_pc_benefits__1</t>
  </si>
  <si>
    <t>monto_sub_ande_pc_pc_coverage__1</t>
  </si>
  <si>
    <t>monto_sub_ande_pc_pc_mean__1</t>
  </si>
  <si>
    <t>monto_sub_ande_pc_pc_dependency_gross_mkt_inc_pc_1yes</t>
  </si>
  <si>
    <t>monto_sub_ande_pc_pc_dependency_net_mkt_income_pc_1yes</t>
  </si>
  <si>
    <t>monto_sub_ande_pc_pc_dependency_net_mkt_incirp_pc_1yes</t>
  </si>
  <si>
    <t>monto_sub_ande_pc_pc_dependency_net_mkt_inc_irpssc_pc_1yes</t>
  </si>
  <si>
    <t>monto_sub_ande_pc_pc_dependency_dis_inc_pc_1yes</t>
  </si>
  <si>
    <t>monto_sub_ande_pc_pc_dependency_cons_inc_pc_1yes</t>
  </si>
  <si>
    <t>monto_sub_ande_pc_pc_dependency_cons_inc_ande_pc_1yes</t>
  </si>
  <si>
    <t>monto_sub_ande_pc_pc_dependency_final_inc_pc_1yes</t>
  </si>
  <si>
    <t>monto_sub_ande_pc_pc_dependency_nso_inc_1yes</t>
  </si>
  <si>
    <t>monto_sub_ande_pc_pc_dependency_linpobto__1yes</t>
  </si>
  <si>
    <t>monto_sub_ande_pc_pc_dependency_linpobex__1yes</t>
  </si>
  <si>
    <t>monto_sub_ande_pc_pc_beneficiaries__2</t>
  </si>
  <si>
    <t>monto_sub_ande_pc_pc_benefits__2</t>
  </si>
  <si>
    <t>monto_sub_ande_pc_pc_coverage__2</t>
  </si>
  <si>
    <t>monto_sub_ande_pc_pc_mean__2</t>
  </si>
  <si>
    <t>monto_sub_ande_pc_pc_dependency_gross_mkt_inc_pc_2yes</t>
  </si>
  <si>
    <t>monto_sub_ande_pc_pc_dependency_net_mkt_income_pc_2yes</t>
  </si>
  <si>
    <t>monto_sub_ande_pc_pc_dependency_net_mkt_incirp_pc_2yes</t>
  </si>
  <si>
    <t>monto_sub_ande_pc_pc_dependency_net_mkt_inc_irpssc_pc_2yes</t>
  </si>
  <si>
    <t>monto_sub_ande_pc_pc_dependency_dis_inc_pc_2yes</t>
  </si>
  <si>
    <t>monto_sub_ande_pc_pc_dependency_cons_inc_pc_2yes</t>
  </si>
  <si>
    <t>monto_sub_ande_pc_pc_dependency_cons_inc_ande_pc_2yes</t>
  </si>
  <si>
    <t>monto_sub_ande_pc_pc_dependency_final_inc_pc_2yes</t>
  </si>
  <si>
    <t>monto_sub_ande_pc_pc_dependency_nso_inc_2yes</t>
  </si>
  <si>
    <t>monto_sub_ande_pc_pc_dependency_linpobto__2yes</t>
  </si>
  <si>
    <t>monto_sub_ande_pc_pc_dependency_linpobex__2yes</t>
  </si>
  <si>
    <t>monto_sub_ande_pc_pc_beneficiaries__3</t>
  </si>
  <si>
    <t>monto_sub_ande_pc_pc_benefits__3</t>
  </si>
  <si>
    <t>monto_sub_ande_pc_pc_coverage__3</t>
  </si>
  <si>
    <t>monto_sub_ande_pc_pc_mean__3</t>
  </si>
  <si>
    <t>monto_sub_ande_pc_pc_dependency_gross_mkt_inc_pc_3yes</t>
  </si>
  <si>
    <t>monto_sub_ande_pc_pc_dependency_net_mkt_income_pc_3yes</t>
  </si>
  <si>
    <t>monto_sub_ande_pc_pc_dependency_net_mkt_incirp_pc_3yes</t>
  </si>
  <si>
    <t>monto_sub_ande_pc_pc_dependency_net_mkt_inc_irpssc_pc_3yes</t>
  </si>
  <si>
    <t>monto_sub_ande_pc_pc_dependency_dis_inc_pc_3yes</t>
  </si>
  <si>
    <t>monto_sub_ande_pc_pc_dependency_cons_inc_pc_3yes</t>
  </si>
  <si>
    <t>monto_sub_ande_pc_pc_dependency_cons_inc_ande_pc_3yes</t>
  </si>
  <si>
    <t>monto_sub_ande_pc_pc_dependency_final_inc_pc_3yes</t>
  </si>
  <si>
    <t>monto_sub_ande_pc_pc_dependency_nso_inc_3yes</t>
  </si>
  <si>
    <t>monto_sub_ande_pc_pc_dependency_linpobto__3yes</t>
  </si>
  <si>
    <t>monto_sub_ande_pc_pc_dependency_linpobex__3yes</t>
  </si>
  <si>
    <t>monto_sub_ande_pc_pc_beneficiaries__4</t>
  </si>
  <si>
    <t>monto_sub_ande_pc_pc_benefits__4</t>
  </si>
  <si>
    <t>monto_sub_ande_pc_pc_coverage__4</t>
  </si>
  <si>
    <t>monto_sub_ande_pc_pc_mean__4</t>
  </si>
  <si>
    <t>monto_sub_ande_pc_pc_dependency_gross_mkt_inc_pc_4yes</t>
  </si>
  <si>
    <t>monto_sub_ande_pc_pc_dependency_net_mkt_income_pc_4yes</t>
  </si>
  <si>
    <t>monto_sub_ande_pc_pc_dependency_net_mkt_incirp_pc_4yes</t>
  </si>
  <si>
    <t>monto_sub_ande_pc_pc_dependency_net_mkt_inc_irpssc_pc_4yes</t>
  </si>
  <si>
    <t>monto_sub_ande_pc_pc_dependency_dis_inc_pc_4yes</t>
  </si>
  <si>
    <t>monto_sub_ande_pc_pc_dependency_cons_inc_pc_4yes</t>
  </si>
  <si>
    <t>monto_sub_ande_pc_pc_dependency_cons_inc_ande_pc_4yes</t>
  </si>
  <si>
    <t>monto_sub_ande_pc_pc_dependency_final_inc_pc_4yes</t>
  </si>
  <si>
    <t>monto_sub_ande_pc_pc_dependency_nso_inc_4yes</t>
  </si>
  <si>
    <t>monto_sub_ande_pc_pc_dependency_linpobto__4yes</t>
  </si>
  <si>
    <t>monto_sub_ande_pc_pc_dependency_linpobex__4yes</t>
  </si>
  <si>
    <t>monto_sub_ande_pc_pc_beneficiaries__5</t>
  </si>
  <si>
    <t>monto_sub_ande_pc_pc_benefits__5</t>
  </si>
  <si>
    <t>monto_sub_ande_pc_pc_coverage__5</t>
  </si>
  <si>
    <t>monto_sub_ande_pc_pc_mean__5</t>
  </si>
  <si>
    <t>monto_sub_ande_pc_pc_dependency_gross_mkt_inc_pc_5yes</t>
  </si>
  <si>
    <t>monto_sub_ande_pc_pc_dependency_net_mkt_income_pc_5yes</t>
  </si>
  <si>
    <t>monto_sub_ande_pc_pc_dependency_net_mkt_incirp_pc_5yes</t>
  </si>
  <si>
    <t>monto_sub_ande_pc_pc_dependency_net_mkt_inc_irpssc_pc_5yes</t>
  </si>
  <si>
    <t>monto_sub_ande_pc_pc_dependency_dis_inc_pc_5yes</t>
  </si>
  <si>
    <t>monto_sub_ande_pc_pc_dependency_cons_inc_pc_5yes</t>
  </si>
  <si>
    <t>monto_sub_ande_pc_pc_dependency_cons_inc_ande_pc_5yes</t>
  </si>
  <si>
    <t>monto_sub_ande_pc_pc_dependency_final_inc_pc_5yes</t>
  </si>
  <si>
    <t>monto_sub_ande_pc_pc_dependency_nso_inc_5yes</t>
  </si>
  <si>
    <t>monto_sub_ande_pc_pc_dependency_linpobto__5yes</t>
  </si>
  <si>
    <t>monto_sub_ande_pc_pc_dependency_linpobex__5yes</t>
  </si>
  <si>
    <t>monto_sub_ande_pc_pc_beneficiaries__6</t>
  </si>
  <si>
    <t>monto_sub_ande_pc_pc_benefits__6</t>
  </si>
  <si>
    <t>monto_sub_ande_pc_pc_coverage__6</t>
  </si>
  <si>
    <t>monto_sub_ande_pc_pc_mean__6</t>
  </si>
  <si>
    <t>monto_sub_ande_pc_pc_dependency_gross_mkt_inc_pc_6yes</t>
  </si>
  <si>
    <t>monto_sub_ande_pc_pc_dependency_net_mkt_income_pc_6yes</t>
  </si>
  <si>
    <t>monto_sub_ande_pc_pc_dependency_net_mkt_incirp_pc_6yes</t>
  </si>
  <si>
    <t>monto_sub_ande_pc_pc_dependency_net_mkt_inc_irpssc_pc_6yes</t>
  </si>
  <si>
    <t>monto_sub_ande_pc_pc_dependency_dis_inc_pc_6yes</t>
  </si>
  <si>
    <t>monto_sub_ande_pc_pc_dependency_cons_inc_pc_6yes</t>
  </si>
  <si>
    <t>monto_sub_ande_pc_pc_dependency_cons_inc_ande_pc_6yes</t>
  </si>
  <si>
    <t>monto_sub_ande_pc_pc_dependency_final_inc_pc_6yes</t>
  </si>
  <si>
    <t>monto_sub_ande_pc_pc_dependency_nso_inc_6yes</t>
  </si>
  <si>
    <t>monto_sub_ande_pc_pc_dependency_linpobto__6yes</t>
  </si>
  <si>
    <t>monto_sub_ande_pc_pc_dependency_linpobex__6yes</t>
  </si>
  <si>
    <t>monto_sub_ande_pc_pc_beneficiaries__7</t>
  </si>
  <si>
    <t>monto_sub_ande_pc_pc_benefits__7</t>
  </si>
  <si>
    <t>monto_sub_ande_pc_pc_coverage__7</t>
  </si>
  <si>
    <t>monto_sub_ande_pc_pc_mean__7</t>
  </si>
  <si>
    <t>monto_sub_ande_pc_pc_dependency_gross_mkt_inc_pc_7yes</t>
  </si>
  <si>
    <t>monto_sub_ande_pc_pc_dependency_net_mkt_income_pc_7yes</t>
  </si>
  <si>
    <t>monto_sub_ande_pc_pc_dependency_net_mkt_incirp_pc_7yes</t>
  </si>
  <si>
    <t>monto_sub_ande_pc_pc_dependency_net_mkt_inc_irpssc_pc_7yes</t>
  </si>
  <si>
    <t>monto_sub_ande_pc_pc_dependency_dis_inc_pc_7yes</t>
  </si>
  <si>
    <t>monto_sub_ande_pc_pc_dependency_cons_inc_pc_7yes</t>
  </si>
  <si>
    <t>monto_sub_ande_pc_pc_dependency_cons_inc_ande_pc_7yes</t>
  </si>
  <si>
    <t>monto_sub_ande_pc_pc_dependency_final_inc_pc_7yes</t>
  </si>
  <si>
    <t>monto_sub_ande_pc_pc_dependency_nso_inc_7yes</t>
  </si>
  <si>
    <t>monto_sub_ande_pc_pc_dependency_linpobto__7yes</t>
  </si>
  <si>
    <t>monto_sub_ande_pc_pc_dependency_linpobex__7yes</t>
  </si>
  <si>
    <t>monto_sub_ande_pc_pc_beneficiaries__8</t>
  </si>
  <si>
    <t>monto_sub_ande_pc_pc_benefits__8</t>
  </si>
  <si>
    <t>monto_sub_ande_pc_pc_coverage__8</t>
  </si>
  <si>
    <t>monto_sub_ande_pc_pc_mean__8</t>
  </si>
  <si>
    <t>monto_sub_ande_pc_pc_dependency_gross_mkt_inc_pc_8yes</t>
  </si>
  <si>
    <t>monto_sub_ande_pc_pc_dependency_net_mkt_income_pc_8yes</t>
  </si>
  <si>
    <t>monto_sub_ande_pc_pc_dependency_net_mkt_incirp_pc_8yes</t>
  </si>
  <si>
    <t>monto_sub_ande_pc_pc_dependency_net_mkt_inc_irpssc_pc_8yes</t>
  </si>
  <si>
    <t>monto_sub_ande_pc_pc_dependency_dis_inc_pc_8yes</t>
  </si>
  <si>
    <t>monto_sub_ande_pc_pc_dependency_cons_inc_pc_8yes</t>
  </si>
  <si>
    <t>monto_sub_ande_pc_pc_dependency_cons_inc_ande_pc_8yes</t>
  </si>
  <si>
    <t>monto_sub_ande_pc_pc_dependency_final_inc_pc_8yes</t>
  </si>
  <si>
    <t>monto_sub_ande_pc_pc_dependency_nso_inc_8yes</t>
  </si>
  <si>
    <t>monto_sub_ande_pc_pc_dependency_linpobto__8yes</t>
  </si>
  <si>
    <t>monto_sub_ande_pc_pc_dependency_linpobex__8yes</t>
  </si>
  <si>
    <t>monto_sub_ande_pc_pc_beneficiaries__9</t>
  </si>
  <si>
    <t>monto_sub_ande_pc_pc_benefits__9</t>
  </si>
  <si>
    <t>monto_sub_ande_pc_pc_coverage__9</t>
  </si>
  <si>
    <t>monto_sub_ande_pc_pc_mean__9</t>
  </si>
  <si>
    <t>monto_sub_ande_pc_pc_dependency_gross_mkt_inc_pc_9yes</t>
  </si>
  <si>
    <t>monto_sub_ande_pc_pc_dependency_net_mkt_income_pc_9yes</t>
  </si>
  <si>
    <t>monto_sub_ande_pc_pc_dependency_net_mkt_incirp_pc_9yes</t>
  </si>
  <si>
    <t>monto_sub_ande_pc_pc_dependency_net_mkt_inc_irpssc_pc_9yes</t>
  </si>
  <si>
    <t>monto_sub_ande_pc_pc_dependency_dis_inc_pc_9yes</t>
  </si>
  <si>
    <t>monto_sub_ande_pc_pc_dependency_cons_inc_pc_9yes</t>
  </si>
  <si>
    <t>monto_sub_ande_pc_pc_dependency_cons_inc_ande_pc_9yes</t>
  </si>
  <si>
    <t>monto_sub_ande_pc_pc_dependency_final_inc_pc_9yes</t>
  </si>
  <si>
    <t>monto_sub_ande_pc_pc_dependency_nso_inc_9yes</t>
  </si>
  <si>
    <t>monto_sub_ande_pc_pc_dependency_linpobto__9yes</t>
  </si>
  <si>
    <t>monto_sub_ande_pc_pc_dependency_linpobex__9yes</t>
  </si>
  <si>
    <t>monto_sub_ande_pc_pc_beneficiaries__10</t>
  </si>
  <si>
    <t>monto_sub_ande_pc_pc_benefits__10</t>
  </si>
  <si>
    <t>monto_sub_ande_pc_pc_coverage__10</t>
  </si>
  <si>
    <t>monto_sub_ande_pc_pc_mean__10</t>
  </si>
  <si>
    <t>monto_sub_ande_pc_pc_dependency_gross_mkt_inc_pc_10yes</t>
  </si>
  <si>
    <t>monto_sub_ande_pc_pc_dependency_net_mkt_income_pc_10yes</t>
  </si>
  <si>
    <t>monto_sub_ande_pc_pc_dependency_net_mkt_incirp_pc_10yes</t>
  </si>
  <si>
    <t>monto_sub_ande_pc_pc_dependency_net_mkt_inc_irpssc_pc_10yes</t>
  </si>
  <si>
    <t>monto_sub_ande_pc_pc_dependency_dis_inc_pc_10yes</t>
  </si>
  <si>
    <t>monto_sub_ande_pc_pc_dependency_cons_inc_pc_10yes</t>
  </si>
  <si>
    <t>monto_sub_ande_pc_pc_dependency_cons_inc_ande_pc_10yes</t>
  </si>
  <si>
    <t>monto_sub_ande_pc_pc_dependency_final_inc_pc_10yes</t>
  </si>
  <si>
    <t>monto_sub_ande_pc_pc_dependency_nso_inc_10yes</t>
  </si>
  <si>
    <t>monto_sub_ande_pc_pc_dependency_linpobto__10yes</t>
  </si>
  <si>
    <t>monto_sub_ande_pc_pc_dependency_linpobex__10yes</t>
  </si>
  <si>
    <t>decilipcmh</t>
  </si>
  <si>
    <t>sh_monto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</si>
</sst>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0.000"/>
    <numFmt numFmtId="166" formatCode="0.0000"/>
    <numFmt numFmtId="167" formatCode="_(* #,##0.0_);_(* \(#,##0.0\);_(* &quot;-&quot;??_);_(@_)"/>
    <numFmt numFmtId="168" formatCode="&quot;Gs&quot;\ #,##0"/>
    <numFmt numFmtId="169" formatCode="_-* #.##0.00\ _P_t_s_-;\-* #.##0.00\ _P_t_s_-;_-* &quot;-&quot;??\ _P_t_s_-;_-@_-"/>
    <numFmt numFmtId="170" formatCode="_(* #,##0.000_);_(* \(#,##0.000\);_(* &quot;-&quot;??_);_(@_)"/>
    <numFmt numFmtId="171" formatCode="0.0%"/>
  </numFmts>
  <fonts count="81">
    <font>
      <sz val="11"/>
      <color theme="1"/>
      <name val="Calibri"/>
      <family val="2"/>
      <scheme val="minor"/>
    </font>
    <font>
      <sz val="10"/>
      <name val="Garamond"/>
      <family val="1"/>
    </font>
    <font>
      <sz val="11"/>
      <name val="Garamond"/>
      <family val="1"/>
    </font>
    <font>
      <sz val="11"/>
      <color indexed="8"/>
      <name val="Calibri"/>
      <family val="2"/>
    </font>
    <font>
      <sz val="11"/>
      <color indexed="9"/>
      <name val="Calibri"/>
      <family val="2"/>
    </font>
    <font>
      <sz val="11"/>
      <color indexed="10"/>
      <name val="Calibri"/>
      <family val="2"/>
    </font>
    <font>
      <sz val="10"/>
      <color indexed="8"/>
      <name val="Garamond"/>
      <family val="1"/>
    </font>
    <font>
      <sz val="11"/>
      <color indexed="8"/>
      <name val="Garamond"/>
      <family val="1"/>
    </font>
    <font>
      <sz val="11"/>
      <color indexed="10"/>
      <name val="Garamond"/>
      <family val="1"/>
    </font>
    <font>
      <sz val="9"/>
      <color indexed="8"/>
      <name val="Garamond"/>
      <family val="1"/>
    </font>
    <font>
      <sz val="11"/>
      <color indexed="9"/>
      <name val="Garamond"/>
      <family val="1"/>
    </font>
    <font>
      <sz val="11"/>
      <name val="Calibri"/>
      <family val="2"/>
    </font>
    <font>
      <b/>
      <sz val="11"/>
      <color indexed="8"/>
      <name val="Garamond"/>
      <family val="1"/>
    </font>
    <font>
      <b/>
      <sz val="9"/>
      <color indexed="8"/>
      <name val="Garamond"/>
      <family val="1"/>
    </font>
    <font>
      <b/>
      <sz val="10"/>
      <color indexed="8"/>
      <name val="Garamond"/>
      <family val="1"/>
    </font>
    <font>
      <b/>
      <sz val="12"/>
      <name val="Garamond"/>
      <family val="1"/>
    </font>
    <font>
      <b/>
      <sz val="14"/>
      <name val="Garamond"/>
      <family val="1"/>
    </font>
    <font>
      <b/>
      <sz val="14"/>
      <color indexed="8"/>
      <name val="Garamond"/>
      <family val="1"/>
    </font>
    <font>
      <b/>
      <i/>
      <sz val="12"/>
      <name val="Garamond"/>
      <family val="1"/>
    </font>
    <font>
      <sz val="12"/>
      <name val="Garamond"/>
      <family val="1"/>
    </font>
    <font>
      <sz val="12"/>
      <color indexed="10"/>
      <name val="Garamond"/>
      <family val="1"/>
    </font>
    <font>
      <b/>
      <sz val="16"/>
      <name val="Calibri"/>
      <family val="2"/>
    </font>
    <font>
      <sz val="14"/>
      <name val="Garamond"/>
      <family val="1"/>
    </font>
    <font>
      <b/>
      <u/>
      <sz val="14"/>
      <name val="Garamond"/>
      <family val="1"/>
    </font>
    <font>
      <b/>
      <i/>
      <sz val="16"/>
      <name val="Garamond"/>
      <family val="1"/>
    </font>
    <font>
      <b/>
      <u/>
      <sz val="14"/>
      <color indexed="8"/>
      <name val="Garamond"/>
      <family val="1"/>
    </font>
    <font>
      <b/>
      <i/>
      <sz val="14"/>
      <color indexed="8"/>
      <name val="Garamond"/>
      <family val="1"/>
    </font>
    <font>
      <sz val="14"/>
      <color indexed="10"/>
      <name val="Garamond"/>
      <family val="1"/>
    </font>
    <font>
      <i/>
      <sz val="11"/>
      <color indexed="8"/>
      <name val="Garamond"/>
      <family val="1"/>
    </font>
    <font>
      <b/>
      <sz val="11"/>
      <name val="Calibri"/>
      <family val="2"/>
    </font>
    <font>
      <b/>
      <sz val="16"/>
      <color indexed="8"/>
      <name val="Calibri"/>
      <family val="2"/>
    </font>
    <font>
      <b/>
      <sz val="11"/>
      <color indexed="8"/>
      <name val="Calibri"/>
      <family val="2"/>
    </font>
    <font>
      <sz val="12"/>
      <color indexed="9"/>
      <name val="Garamond"/>
      <family val="1"/>
    </font>
    <font>
      <sz val="11"/>
      <name val="Calibri"/>
      <family val="2"/>
    </font>
    <font>
      <sz val="12"/>
      <color indexed="8"/>
      <name val="Garamond"/>
      <family val="1"/>
    </font>
    <font>
      <b/>
      <i/>
      <sz val="12"/>
      <color indexed="8"/>
      <name val="Garamond"/>
      <family val="1"/>
    </font>
    <font>
      <sz val="12"/>
      <color indexed="8"/>
      <name val="Calibri"/>
      <family val="2"/>
    </font>
    <font>
      <b/>
      <sz val="12"/>
      <color indexed="8"/>
      <name val="Garamond"/>
      <family val="1"/>
    </font>
    <font>
      <b/>
      <i/>
      <sz val="11"/>
      <color indexed="8"/>
      <name val="Calibri"/>
      <family val="2"/>
    </font>
    <font>
      <sz val="11"/>
      <color indexed="63"/>
      <name val="Calibri"/>
      <family val="2"/>
    </font>
    <font>
      <b/>
      <sz val="14"/>
      <color indexed="54"/>
      <name val="Garamond"/>
      <family val="1"/>
    </font>
    <font>
      <b/>
      <sz val="11"/>
      <color indexed="10"/>
      <name val="Garamond"/>
      <family val="1"/>
    </font>
    <font>
      <b/>
      <sz val="10"/>
      <color indexed="10"/>
      <name val="Garamond"/>
      <family val="1"/>
    </font>
    <font>
      <b/>
      <i/>
      <sz val="14"/>
      <color indexed="10"/>
      <name val="Garamond"/>
      <family val="1"/>
    </font>
    <font>
      <b/>
      <sz val="14"/>
      <color indexed="10"/>
      <name val="Garamond"/>
      <family val="1"/>
    </font>
    <font>
      <sz val="9"/>
      <name val="Garamond"/>
      <family val="1"/>
    </font>
    <font>
      <b/>
      <sz val="14"/>
      <name val="Franklin Gothic Medium"/>
      <family val="2"/>
    </font>
    <font>
      <sz val="11"/>
      <name val="Franklin Gothic Medium"/>
      <family val="2"/>
    </font>
    <font>
      <sz val="11"/>
      <color indexed="9"/>
      <name val="Franklin Gothic Medium"/>
      <family val="2"/>
    </font>
    <font>
      <b/>
      <sz val="14"/>
      <color indexed="8"/>
      <name val="Franklin Gothic Medium"/>
      <family val="2"/>
    </font>
    <font>
      <sz val="11"/>
      <color indexed="10"/>
      <name val="Franklin Gothic Medium"/>
      <family val="2"/>
    </font>
    <font>
      <sz val="10"/>
      <name val="Arial"/>
      <family val="2"/>
    </font>
    <font>
      <b/>
      <sz val="14"/>
      <color indexed="8"/>
      <name val="Gadugi"/>
      <family val="2"/>
    </font>
    <font>
      <sz val="14"/>
      <color indexed="8"/>
      <name val="Gadugi"/>
      <family val="2"/>
    </font>
    <font>
      <b/>
      <sz val="11"/>
      <color indexed="8"/>
      <name val="Gadugi"/>
      <family val="2"/>
    </font>
    <font>
      <b/>
      <sz val="10"/>
      <color indexed="8"/>
      <name val="Gadugi"/>
      <family val="2"/>
    </font>
    <font>
      <sz val="10"/>
      <color indexed="8"/>
      <name val="Gadugi"/>
      <family val="2"/>
    </font>
    <font>
      <u/>
      <sz val="12"/>
      <name val="Garamond"/>
      <family val="1"/>
    </font>
    <font>
      <sz val="11"/>
      <color theme="1"/>
      <name val="Calibri"/>
      <family val="2"/>
      <scheme val="minor"/>
    </font>
    <font>
      <b/>
      <sz val="11"/>
      <color theme="1"/>
      <name val="Calibri"/>
      <family val="2"/>
      <scheme val="minor"/>
    </font>
    <font>
      <sz val="12"/>
      <color rgb="FFFF0000"/>
      <name val="Garamond"/>
      <family val="1"/>
    </font>
    <font>
      <sz val="11"/>
      <color rgb="FFFF0000"/>
      <name val="Garamond"/>
      <family val="1"/>
    </font>
    <font>
      <sz val="11"/>
      <color rgb="FFFF0000"/>
      <name val="Calibri"/>
      <family val="2"/>
    </font>
    <font>
      <sz val="11"/>
      <color theme="0"/>
      <name val="Garamond"/>
      <family val="1"/>
    </font>
    <font>
      <sz val="11"/>
      <color theme="1"/>
      <name val="Garamond"/>
      <family val="1"/>
    </font>
    <font>
      <sz val="11"/>
      <color theme="0"/>
      <name val="Calibri"/>
      <family val="2"/>
    </font>
    <font>
      <sz val="11"/>
      <color theme="1"/>
      <name val="Franklin Gothic Medium"/>
      <family val="2"/>
    </font>
    <font>
      <sz val="10"/>
      <color theme="1"/>
      <name val="Calibri"/>
      <family val="2"/>
      <scheme val="minor"/>
    </font>
    <font>
      <sz val="14"/>
      <color theme="1"/>
      <name val="Calibri"/>
      <family val="2"/>
      <scheme val="minor"/>
    </font>
    <font>
      <sz val="14"/>
      <color theme="1"/>
      <name val="Gadugi"/>
      <family val="2"/>
    </font>
    <font>
      <b/>
      <sz val="14"/>
      <color theme="1"/>
      <name val="Gadugi"/>
      <family val="2"/>
    </font>
    <font>
      <sz val="14"/>
      <color theme="4"/>
      <name val="Gadugi"/>
      <family val="2"/>
    </font>
    <font>
      <sz val="12"/>
      <color theme="1"/>
      <name val="Calibri"/>
      <family val="2"/>
      <scheme val="minor"/>
    </font>
    <font>
      <i/>
      <sz val="14"/>
      <color theme="1"/>
      <name val="Calibri"/>
      <family val="2"/>
      <scheme val="minor"/>
    </font>
    <font>
      <sz val="12"/>
      <color theme="1"/>
      <name val="Gadugi"/>
      <family val="2"/>
    </font>
    <font>
      <i/>
      <sz val="11"/>
      <color theme="1"/>
      <name val="Calibri"/>
      <family val="2"/>
      <scheme val="minor"/>
    </font>
    <font>
      <sz val="12"/>
      <color theme="4"/>
      <name val="Gadugi"/>
      <family val="2"/>
    </font>
    <font>
      <b/>
      <sz val="14"/>
      <color theme="1"/>
      <name val="Garamond"/>
      <family val="1"/>
    </font>
    <font>
      <sz val="14"/>
      <color rgb="FF0070C0"/>
      <name val="Gadugi"/>
      <family val="2"/>
    </font>
    <font>
      <i/>
      <sz val="12"/>
      <color theme="1"/>
      <name val="Gadugi"/>
      <family val="2"/>
    </font>
    <font>
      <b/>
      <sz val="14"/>
      <color rgb="FFFF0000"/>
      <name val="Garamond"/>
      <family val="1"/>
    </font>
  </fonts>
  <fills count="16">
    <fill>
      <patternFill patternType="none"/>
    </fill>
    <fill>
      <patternFill patternType="gray125"/>
    </fill>
    <fill>
      <patternFill patternType="solid">
        <fgColor indexed="9"/>
        <bgColor indexed="64"/>
      </patternFill>
    </fill>
    <fill>
      <patternFill patternType="solid">
        <fgColor indexed="47"/>
        <bgColor indexed="64"/>
      </patternFill>
    </fill>
    <fill>
      <patternFill patternType="solid">
        <fgColor indexed="8"/>
        <bgColor indexed="64"/>
      </patternFill>
    </fill>
    <fill>
      <patternFill patternType="solid">
        <fgColor indexed="26"/>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7" tint="-0.249977111117893"/>
        <bgColor indexed="64"/>
      </patternFill>
    </fill>
    <fill>
      <patternFill patternType="solid">
        <fgColor theme="9" tint="0.79995117038483843"/>
        <bgColor indexed="64"/>
      </patternFill>
    </fill>
    <fill>
      <patternFill patternType="solid">
        <fgColor theme="7" tint="0.59999389629810485"/>
        <bgColor indexed="64"/>
      </patternFill>
    </fill>
    <fill>
      <patternFill patternType="solid">
        <fgColor theme="7" tint="0.59996337778862885"/>
        <bgColor indexed="64"/>
      </patternFill>
    </fill>
  </fills>
  <borders count="3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s>
  <cellStyleXfs count="4">
    <xf numFmtId="0" fontId="0" fillId="0" borderId="0"/>
    <xf numFmtId="43" fontId="3" fillId="0" borderId="0" applyFont="0" applyFill="0" applyBorder="0" applyAlignment="0" applyProtection="0"/>
    <xf numFmtId="169" fontId="51" fillId="0" borderId="0" applyFont="0" applyFill="0" applyBorder="0" applyAlignment="0" applyProtection="0"/>
    <xf numFmtId="9" fontId="58" fillId="0" borderId="0" applyFont="0" applyFill="0" applyBorder="0" applyAlignment="0" applyProtection="0"/>
  </cellStyleXfs>
  <cellXfs count="455">
    <xf numFmtId="0" fontId="0" fillId="0" borderId="0" xfId="0"/>
    <xf numFmtId="0" fontId="2" fillId="2" borderId="0" xfId="0" applyFont="1" applyFill="1"/>
    <xf numFmtId="0" fontId="10" fillId="2" borderId="0" xfId="0" applyFont="1" applyFill="1"/>
    <xf numFmtId="0" fontId="2" fillId="2" borderId="1" xfId="0" applyFont="1" applyFill="1" applyBorder="1"/>
    <xf numFmtId="0" fontId="2" fillId="2" borderId="2" xfId="0" applyFont="1" applyFill="1" applyBorder="1"/>
    <xf numFmtId="0" fontId="11" fillId="0" borderId="0" xfId="0" applyFont="1"/>
    <xf numFmtId="0" fontId="8" fillId="2" borderId="0" xfId="0" applyFont="1" applyFill="1"/>
    <xf numFmtId="0" fontId="2" fillId="2" borderId="3" xfId="0" applyFont="1" applyFill="1" applyBorder="1"/>
    <xf numFmtId="0" fontId="5" fillId="2" borderId="0" xfId="0" applyFont="1" applyFill="1"/>
    <xf numFmtId="0" fontId="0" fillId="2" borderId="0" xfId="0" applyFill="1"/>
    <xf numFmtId="0" fontId="4" fillId="2" borderId="0" xfId="0" applyFont="1" applyFill="1"/>
    <xf numFmtId="0" fontId="0" fillId="0" borderId="0" xfId="0" applyAlignment="1">
      <alignment horizontal="center"/>
    </xf>
    <xf numFmtId="37" fontId="3" fillId="0" borderId="0" xfId="1" applyNumberFormat="1" applyFont="1" applyFill="1" applyBorder="1"/>
    <xf numFmtId="0" fontId="19" fillId="2" borderId="4" xfId="0" applyFont="1" applyFill="1" applyBorder="1"/>
    <xf numFmtId="0" fontId="19" fillId="2" borderId="0" xfId="0" applyFont="1" applyFill="1" applyBorder="1"/>
    <xf numFmtId="0" fontId="19" fillId="2" borderId="5" xfId="0" applyFont="1" applyFill="1" applyBorder="1"/>
    <xf numFmtId="0" fontId="19" fillId="2" borderId="0" xfId="0" applyFont="1" applyFill="1"/>
    <xf numFmtId="0" fontId="19" fillId="2" borderId="6" xfId="0" applyFont="1" applyFill="1" applyBorder="1"/>
    <xf numFmtId="0" fontId="16" fillId="2" borderId="0" xfId="0" applyFont="1" applyFill="1" applyAlignment="1">
      <alignment horizontal="center"/>
    </xf>
    <xf numFmtId="0" fontId="19" fillId="2" borderId="1" xfId="0" applyFont="1" applyFill="1" applyBorder="1"/>
    <xf numFmtId="0" fontId="19" fillId="2" borderId="2" xfId="0" applyFont="1" applyFill="1" applyBorder="1"/>
    <xf numFmtId="0" fontId="15" fillId="2" borderId="3" xfId="0" applyFont="1" applyFill="1" applyBorder="1" applyAlignment="1">
      <alignment horizontal="right"/>
    </xf>
    <xf numFmtId="0" fontId="15" fillId="2" borderId="7" xfId="0" applyFont="1" applyFill="1" applyBorder="1"/>
    <xf numFmtId="2" fontId="19" fillId="2" borderId="8" xfId="0" applyNumberFormat="1" applyFont="1" applyFill="1" applyBorder="1"/>
    <xf numFmtId="0" fontId="19" fillId="2" borderId="7" xfId="0" applyFont="1" applyFill="1" applyBorder="1"/>
    <xf numFmtId="0" fontId="19" fillId="2" borderId="8" xfId="0" applyFont="1" applyFill="1" applyBorder="1"/>
    <xf numFmtId="0" fontId="15" fillId="2" borderId="7" xfId="0" applyFont="1" applyFill="1" applyBorder="1" applyAlignment="1">
      <alignment horizontal="left" indent="1"/>
    </xf>
    <xf numFmtId="0" fontId="15" fillId="2" borderId="9" xfId="0" applyFont="1" applyFill="1" applyBorder="1" applyAlignment="1">
      <alignment horizontal="left" indent="1"/>
    </xf>
    <xf numFmtId="2" fontId="19" fillId="2" borderId="10" xfId="0" applyNumberFormat="1" applyFont="1" applyFill="1" applyBorder="1"/>
    <xf numFmtId="0" fontId="19" fillId="2" borderId="3" xfId="0" applyFont="1" applyFill="1" applyBorder="1"/>
    <xf numFmtId="0" fontId="0" fillId="2" borderId="0" xfId="0" applyFill="1" applyAlignment="1">
      <alignment horizontal="center" vertical="center"/>
    </xf>
    <xf numFmtId="0" fontId="31" fillId="2" borderId="0" xfId="0" applyFont="1" applyFill="1" applyAlignment="1">
      <alignment horizontal="center" vertical="center"/>
    </xf>
    <xf numFmtId="0" fontId="31" fillId="2" borderId="0" xfId="0" applyFont="1" applyFill="1" applyAlignment="1">
      <alignment horizontal="center"/>
    </xf>
    <xf numFmtId="0" fontId="32" fillId="2" borderId="0" xfId="0" applyFont="1" applyFill="1"/>
    <xf numFmtId="0" fontId="20" fillId="2" borderId="0" xfId="0" applyFont="1" applyFill="1"/>
    <xf numFmtId="0" fontId="8" fillId="2" borderId="0" xfId="0" applyFont="1" applyFill="1" applyBorder="1" applyAlignment="1">
      <alignment horizontal="center" wrapText="1"/>
    </xf>
    <xf numFmtId="0" fontId="8" fillId="2" borderId="0" xfId="0" applyFont="1" applyFill="1" applyBorder="1" applyAlignment="1">
      <alignment horizontal="center"/>
    </xf>
    <xf numFmtId="0" fontId="31" fillId="2" borderId="11" xfId="0" applyFont="1" applyFill="1" applyBorder="1" applyAlignment="1">
      <alignment horizontal="center"/>
    </xf>
    <xf numFmtId="0" fontId="31" fillId="2" borderId="11" xfId="0" applyFont="1" applyFill="1" applyBorder="1" applyAlignment="1">
      <alignment horizontal="center" wrapText="1"/>
    </xf>
    <xf numFmtId="0" fontId="33" fillId="2" borderId="0" xfId="0" applyFont="1" applyFill="1"/>
    <xf numFmtId="0" fontId="0" fillId="2" borderId="0" xfId="0" applyFill="1"/>
    <xf numFmtId="0" fontId="0" fillId="2" borderId="9" xfId="0" applyFill="1" applyBorder="1"/>
    <xf numFmtId="0" fontId="0" fillId="2" borderId="6" xfId="0" applyFill="1" applyBorder="1"/>
    <xf numFmtId="0" fontId="0" fillId="2" borderId="10" xfId="0" applyFill="1" applyBorder="1"/>
    <xf numFmtId="0" fontId="34" fillId="2" borderId="3" xfId="0" applyFont="1" applyFill="1" applyBorder="1"/>
    <xf numFmtId="0" fontId="0" fillId="2" borderId="0" xfId="0" applyFill="1" applyAlignment="1">
      <alignment horizontal="center"/>
    </xf>
    <xf numFmtId="0" fontId="36" fillId="2" borderId="2" xfId="0" applyFont="1" applyFill="1" applyBorder="1"/>
    <xf numFmtId="0" fontId="36" fillId="2" borderId="3" xfId="0" applyFont="1" applyFill="1" applyBorder="1"/>
    <xf numFmtId="0" fontId="11" fillId="2" borderId="0" xfId="0" applyFont="1" applyFill="1"/>
    <xf numFmtId="0" fontId="15" fillId="2" borderId="0" xfId="0" applyFont="1" applyFill="1" applyBorder="1" applyAlignment="1">
      <alignment horizontal="center" wrapText="1"/>
    </xf>
    <xf numFmtId="164" fontId="29" fillId="2" borderId="0" xfId="1" applyNumberFormat="1" applyFont="1" applyFill="1" applyAlignment="1">
      <alignment horizontal="center" vertical="center"/>
    </xf>
    <xf numFmtId="0" fontId="37" fillId="2" borderId="7" xfId="0" applyFont="1" applyFill="1" applyBorder="1"/>
    <xf numFmtId="0" fontId="0" fillId="2" borderId="0" xfId="0" applyFill="1" applyBorder="1"/>
    <xf numFmtId="0" fontId="31" fillId="2" borderId="0" xfId="0" applyFont="1" applyFill="1" applyBorder="1" applyAlignment="1">
      <alignment vertical="top"/>
    </xf>
    <xf numFmtId="0" fontId="0" fillId="2" borderId="0" xfId="0" applyFill="1" applyBorder="1" applyAlignment="1">
      <alignment vertical="top" wrapText="1"/>
    </xf>
    <xf numFmtId="0" fontId="0" fillId="2" borderId="0" xfId="0" applyFill="1" applyAlignment="1">
      <alignment vertical="top" wrapText="1"/>
    </xf>
    <xf numFmtId="165" fontId="0" fillId="2" borderId="0" xfId="0" applyNumberFormat="1" applyFill="1" applyAlignment="1">
      <alignment horizontal="center"/>
    </xf>
    <xf numFmtId="0" fontId="0" fillId="2" borderId="0" xfId="0" applyFill="1" applyBorder="1" applyAlignment="1">
      <alignment wrapText="1"/>
    </xf>
    <xf numFmtId="0" fontId="0" fillId="0" borderId="0" xfId="0" applyAlignment="1">
      <alignment wrapText="1"/>
    </xf>
    <xf numFmtId="0" fontId="0" fillId="2" borderId="0" xfId="0" applyFill="1" applyAlignment="1">
      <alignment wrapText="1"/>
    </xf>
    <xf numFmtId="0" fontId="0" fillId="2" borderId="0" xfId="0" applyFill="1" applyBorder="1" applyAlignment="1">
      <alignment vertical="center" wrapText="1"/>
    </xf>
    <xf numFmtId="0" fontId="39" fillId="0" borderId="0" xfId="0" applyFont="1" applyAlignment="1">
      <alignment horizontal="left" wrapText="1"/>
    </xf>
    <xf numFmtId="0" fontId="0" fillId="2" borderId="0" xfId="0" applyFill="1" applyBorder="1" applyAlignment="1">
      <alignment vertical="center"/>
    </xf>
    <xf numFmtId="0" fontId="31" fillId="2" borderId="0" xfId="0" applyFont="1" applyFill="1" applyBorder="1" applyAlignment="1">
      <alignment horizontal="left" vertical="center" indent="1"/>
    </xf>
    <xf numFmtId="0" fontId="31" fillId="2" borderId="0" xfId="0" applyFont="1" applyFill="1" applyBorder="1" applyAlignment="1">
      <alignment horizontal="left" indent="1"/>
    </xf>
    <xf numFmtId="0" fontId="38" fillId="2" borderId="0" xfId="0" applyFont="1" applyFill="1" applyBorder="1" applyAlignment="1">
      <alignment vertical="top"/>
    </xf>
    <xf numFmtId="0" fontId="31" fillId="2" borderId="0" xfId="0" applyFont="1" applyFill="1" applyBorder="1" applyAlignment="1">
      <alignment horizontal="left" vertical="center"/>
    </xf>
    <xf numFmtId="0" fontId="0" fillId="2" borderId="0" xfId="0" applyFill="1" applyAlignment="1">
      <alignment vertical="center"/>
    </xf>
    <xf numFmtId="0" fontId="31" fillId="2" borderId="0" xfId="0" applyFont="1" applyFill="1" applyBorder="1" applyAlignment="1">
      <alignment vertical="center"/>
    </xf>
    <xf numFmtId="164" fontId="11" fillId="2" borderId="0" xfId="1" applyNumberFormat="1" applyFont="1" applyFill="1"/>
    <xf numFmtId="0" fontId="31" fillId="2" borderId="0" xfId="0" applyFont="1" applyFill="1" applyBorder="1" applyAlignment="1">
      <alignment horizontal="center"/>
    </xf>
    <xf numFmtId="0" fontId="18" fillId="3" borderId="7" xfId="0" applyFont="1" applyFill="1" applyBorder="1"/>
    <xf numFmtId="0" fontId="19" fillId="3" borderId="0" xfId="0" applyFont="1" applyFill="1" applyBorder="1"/>
    <xf numFmtId="0" fontId="18" fillId="3" borderId="0" xfId="0" applyFont="1" applyFill="1"/>
    <xf numFmtId="0" fontId="2" fillId="3" borderId="0" xfId="0" applyFont="1" applyFill="1"/>
    <xf numFmtId="0" fontId="35" fillId="3" borderId="1" xfId="0" applyFont="1" applyFill="1" applyBorder="1"/>
    <xf numFmtId="0" fontId="34" fillId="3" borderId="2" xfId="0" applyFont="1" applyFill="1" applyBorder="1"/>
    <xf numFmtId="0" fontId="35" fillId="3" borderId="2" xfId="0" applyFont="1" applyFill="1" applyBorder="1"/>
    <xf numFmtId="165" fontId="0" fillId="2" borderId="0" xfId="0" applyNumberFormat="1" applyFill="1" applyAlignment="1">
      <alignment horizontal="center" vertical="center"/>
    </xf>
    <xf numFmtId="0" fontId="0" fillId="2" borderId="0" xfId="0" applyFill="1" applyAlignment="1">
      <alignment vertical="center" wrapText="1"/>
    </xf>
    <xf numFmtId="1" fontId="0" fillId="0" borderId="0" xfId="0" applyNumberFormat="1"/>
    <xf numFmtId="165" fontId="31" fillId="2" borderId="0" xfId="0" applyNumberFormat="1" applyFont="1" applyFill="1" applyAlignment="1">
      <alignment horizontal="center"/>
    </xf>
    <xf numFmtId="165" fontId="31" fillId="2" borderId="0" xfId="0" applyNumberFormat="1" applyFont="1" applyFill="1" applyAlignment="1">
      <alignment horizontal="center" vertical="center"/>
    </xf>
    <xf numFmtId="1" fontId="0" fillId="2" borderId="0" xfId="0" applyNumberFormat="1" applyFill="1" applyAlignment="1">
      <alignment horizontal="center"/>
    </xf>
    <xf numFmtId="1" fontId="31" fillId="2" borderId="0" xfId="0" applyNumberFormat="1" applyFont="1" applyFill="1" applyAlignment="1">
      <alignment horizontal="center"/>
    </xf>
    <xf numFmtId="2" fontId="19" fillId="2" borderId="0" xfId="0" applyNumberFormat="1" applyFont="1" applyFill="1" applyAlignment="1">
      <alignment horizontal="center"/>
    </xf>
    <xf numFmtId="2" fontId="19" fillId="2" borderId="6" xfId="0" applyNumberFormat="1" applyFont="1" applyFill="1" applyBorder="1" applyAlignment="1">
      <alignment horizontal="center"/>
    </xf>
    <xf numFmtId="0" fontId="6" fillId="6" borderId="0" xfId="0" applyFont="1" applyFill="1" applyProtection="1">
      <protection locked="0"/>
    </xf>
    <xf numFmtId="0" fontId="7" fillId="2" borderId="0" xfId="0" applyFont="1" applyFill="1" applyProtection="1">
      <protection locked="0"/>
    </xf>
    <xf numFmtId="0" fontId="6" fillId="3" borderId="0" xfId="0" applyFont="1" applyFill="1" applyBorder="1" applyAlignment="1" applyProtection="1">
      <alignment wrapText="1"/>
      <protection locked="0"/>
    </xf>
    <xf numFmtId="0" fontId="7" fillId="2" borderId="0" xfId="0" applyFont="1" applyFill="1" applyBorder="1" applyAlignment="1" applyProtection="1">
      <protection locked="0"/>
    </xf>
    <xf numFmtId="0" fontId="1" fillId="4" borderId="0" xfId="0" applyFont="1" applyFill="1" applyBorder="1" applyAlignment="1" applyProtection="1">
      <alignment wrapText="1"/>
      <protection locked="0"/>
    </xf>
    <xf numFmtId="0" fontId="42" fillId="7" borderId="0" xfId="0" applyFont="1" applyFill="1" applyBorder="1" applyAlignment="1" applyProtection="1">
      <alignment horizontal="center" wrapText="1"/>
      <protection locked="0"/>
    </xf>
    <xf numFmtId="0" fontId="60" fillId="8" borderId="0" xfId="0" applyFont="1" applyFill="1" applyProtection="1">
      <protection locked="0"/>
    </xf>
    <xf numFmtId="0" fontId="7" fillId="8" borderId="0" xfId="0" applyFont="1" applyFill="1" applyProtection="1">
      <protection locked="0"/>
    </xf>
    <xf numFmtId="0" fontId="7" fillId="2" borderId="12" xfId="0" applyFont="1" applyFill="1" applyBorder="1" applyProtection="1">
      <protection locked="0"/>
    </xf>
    <xf numFmtId="0" fontId="7" fillId="2" borderId="0" xfId="0" applyFont="1" applyFill="1" applyBorder="1" applyProtection="1">
      <protection locked="0"/>
    </xf>
    <xf numFmtId="0" fontId="12" fillId="2" borderId="13" xfId="0" applyFont="1" applyFill="1" applyBorder="1" applyProtection="1">
      <protection locked="0"/>
    </xf>
    <xf numFmtId="0" fontId="7" fillId="2" borderId="14" xfId="0" applyFont="1" applyFill="1" applyBorder="1" applyProtection="1">
      <protection locked="0"/>
    </xf>
    <xf numFmtId="0" fontId="7" fillId="2" borderId="15" xfId="0" applyFont="1" applyFill="1" applyBorder="1" applyProtection="1">
      <protection locked="0"/>
    </xf>
    <xf numFmtId="0" fontId="12" fillId="2" borderId="1" xfId="0" applyFont="1" applyFill="1" applyBorder="1" applyProtection="1">
      <protection locked="0"/>
    </xf>
    <xf numFmtId="0" fontId="7" fillId="2" borderId="3" xfId="0" applyFont="1" applyFill="1" applyBorder="1" applyProtection="1">
      <protection locked="0"/>
    </xf>
    <xf numFmtId="0" fontId="12" fillId="2" borderId="14" xfId="0" applyFont="1" applyFill="1" applyBorder="1" applyProtection="1">
      <protection locked="0"/>
    </xf>
    <xf numFmtId="164" fontId="12" fillId="2" borderId="14" xfId="0" applyNumberFormat="1" applyFont="1" applyFill="1" applyBorder="1" applyProtection="1">
      <protection locked="0"/>
    </xf>
    <xf numFmtId="164" fontId="12" fillId="2" borderId="15" xfId="0" applyNumberFormat="1" applyFont="1" applyFill="1" applyBorder="1" applyProtection="1">
      <protection locked="0"/>
    </xf>
    <xf numFmtId="0" fontId="12" fillId="2" borderId="7" xfId="0" applyFont="1" applyFill="1" applyBorder="1" applyProtection="1">
      <protection locked="0"/>
    </xf>
    <xf numFmtId="0" fontId="7" fillId="6" borderId="14" xfId="0" applyFont="1" applyFill="1" applyBorder="1" applyProtection="1">
      <protection locked="0"/>
    </xf>
    <xf numFmtId="0" fontId="7" fillId="6" borderId="15" xfId="0" applyFont="1" applyFill="1" applyBorder="1" applyProtection="1">
      <protection locked="0"/>
    </xf>
    <xf numFmtId="0" fontId="7" fillId="2" borderId="7" xfId="0" applyFont="1" applyFill="1" applyBorder="1" applyProtection="1">
      <protection locked="0"/>
    </xf>
    <xf numFmtId="0" fontId="7" fillId="2" borderId="8" xfId="0" applyFont="1" applyFill="1" applyBorder="1" applyProtection="1">
      <protection locked="0"/>
    </xf>
    <xf numFmtId="164" fontId="7" fillId="2" borderId="8" xfId="1" applyNumberFormat="1" applyFont="1" applyFill="1" applyBorder="1" applyProtection="1">
      <protection locked="0"/>
    </xf>
    <xf numFmtId="0" fontId="12" fillId="2" borderId="9" xfId="0" applyFont="1" applyFill="1" applyBorder="1" applyProtection="1">
      <protection locked="0"/>
    </xf>
    <xf numFmtId="0" fontId="7" fillId="2" borderId="6" xfId="0" applyFont="1" applyFill="1" applyBorder="1" applyProtection="1">
      <protection locked="0"/>
    </xf>
    <xf numFmtId="0" fontId="9" fillId="2" borderId="0" xfId="0" applyFont="1" applyFill="1" applyProtection="1">
      <protection locked="0"/>
    </xf>
    <xf numFmtId="0" fontId="7" fillId="2" borderId="8" xfId="0" applyFont="1" applyFill="1" applyBorder="1" applyAlignment="1" applyProtection="1">
      <alignment horizontal="center"/>
      <protection locked="0"/>
    </xf>
    <xf numFmtId="0" fontId="7" fillId="6" borderId="8" xfId="0" applyFont="1" applyFill="1" applyBorder="1" applyAlignment="1" applyProtection="1">
      <alignment horizontal="center"/>
      <protection locked="0"/>
    </xf>
    <xf numFmtId="0" fontId="12" fillId="2" borderId="7" xfId="0" applyFont="1" applyFill="1" applyBorder="1" applyAlignment="1" applyProtection="1">
      <protection locked="0"/>
    </xf>
    <xf numFmtId="0" fontId="7" fillId="2" borderId="2" xfId="0" applyFont="1" applyFill="1" applyBorder="1" applyProtection="1">
      <protection locked="0"/>
    </xf>
    <xf numFmtId="0" fontId="6" fillId="2" borderId="0" xfId="0" applyFont="1" applyFill="1" applyProtection="1">
      <protection locked="0"/>
    </xf>
    <xf numFmtId="0" fontId="12" fillId="2" borderId="9" xfId="0" applyFont="1" applyFill="1" applyBorder="1" applyAlignment="1" applyProtection="1">
      <protection locked="0"/>
    </xf>
    <xf numFmtId="0" fontId="7" fillId="6" borderId="10" xfId="0" applyFont="1" applyFill="1" applyBorder="1" applyAlignment="1" applyProtection="1">
      <alignment horizontal="center"/>
      <protection locked="0"/>
    </xf>
    <xf numFmtId="0" fontId="12" fillId="2" borderId="0" xfId="0" applyFont="1" applyFill="1" applyBorder="1" applyProtection="1">
      <protection locked="0"/>
    </xf>
    <xf numFmtId="0" fontId="12" fillId="2" borderId="15" xfId="0" applyFont="1" applyFill="1" applyBorder="1" applyProtection="1">
      <protection locked="0"/>
    </xf>
    <xf numFmtId="0" fontId="9" fillId="2" borderId="7" xfId="0" applyFont="1" applyFill="1" applyBorder="1" applyProtection="1">
      <protection locked="0"/>
    </xf>
    <xf numFmtId="164" fontId="41" fillId="7" borderId="8" xfId="1" applyNumberFormat="1" applyFont="1" applyFill="1" applyBorder="1" applyAlignment="1" applyProtection="1">
      <alignment horizontal="center"/>
      <protection locked="0"/>
    </xf>
    <xf numFmtId="0" fontId="13" fillId="2" borderId="7" xfId="0" applyFont="1" applyFill="1" applyBorder="1" applyProtection="1">
      <protection locked="0"/>
    </xf>
    <xf numFmtId="0" fontId="7" fillId="2" borderId="0" xfId="0" applyFont="1" applyFill="1" applyBorder="1" applyAlignment="1" applyProtection="1">
      <alignment vertical="center" wrapText="1"/>
      <protection locked="0"/>
    </xf>
    <xf numFmtId="164" fontId="7" fillId="6" borderId="8" xfId="1" applyNumberFormat="1" applyFont="1" applyFill="1" applyBorder="1" applyProtection="1">
      <protection locked="0"/>
    </xf>
    <xf numFmtId="0" fontId="6" fillId="2" borderId="7" xfId="0" applyFont="1" applyFill="1" applyBorder="1" applyAlignment="1" applyProtection="1">
      <alignment horizontal="center"/>
      <protection locked="0"/>
    </xf>
    <xf numFmtId="164" fontId="6" fillId="6" borderId="0" xfId="1" applyNumberFormat="1" applyFont="1" applyFill="1" applyBorder="1" applyAlignment="1" applyProtection="1">
      <alignment horizontal="center" vertical="center"/>
      <protection locked="0"/>
    </xf>
    <xf numFmtId="164" fontId="6" fillId="6" borderId="8" xfId="1" applyNumberFormat="1" applyFont="1" applyFill="1" applyBorder="1" applyAlignment="1" applyProtection="1">
      <alignment vertical="center"/>
      <protection locked="0"/>
    </xf>
    <xf numFmtId="0" fontId="7" fillId="2" borderId="9" xfId="0" applyFont="1" applyFill="1" applyBorder="1" applyProtection="1">
      <protection locked="0"/>
    </xf>
    <xf numFmtId="164" fontId="6" fillId="6" borderId="0" xfId="0" applyNumberFormat="1" applyFont="1" applyFill="1" applyBorder="1" applyAlignment="1" applyProtection="1">
      <alignment horizontal="center" vertical="center"/>
      <protection locked="0"/>
    </xf>
    <xf numFmtId="164" fontId="6" fillId="6" borderId="8" xfId="0" applyNumberFormat="1" applyFont="1" applyFill="1" applyBorder="1" applyAlignment="1" applyProtection="1">
      <alignment vertical="center"/>
      <protection locked="0"/>
    </xf>
    <xf numFmtId="0" fontId="6" fillId="2" borderId="9" xfId="0" applyFont="1" applyFill="1" applyBorder="1" applyAlignment="1" applyProtection="1">
      <alignment horizontal="center"/>
      <protection locked="0"/>
    </xf>
    <xf numFmtId="164" fontId="6" fillId="6" borderId="6" xfId="0" applyNumberFormat="1" applyFont="1" applyFill="1" applyBorder="1" applyAlignment="1" applyProtection="1">
      <alignment horizontal="center" vertical="center"/>
      <protection locked="0"/>
    </xf>
    <xf numFmtId="164" fontId="6" fillId="6" borderId="10" xfId="0" applyNumberFormat="1" applyFont="1" applyFill="1" applyBorder="1" applyAlignment="1" applyProtection="1">
      <alignment vertical="center"/>
      <protection locked="0"/>
    </xf>
    <xf numFmtId="0" fontId="37" fillId="2" borderId="1" xfId="0" applyFont="1" applyFill="1" applyBorder="1" applyProtection="1">
      <protection locked="0"/>
    </xf>
    <xf numFmtId="0" fontId="34" fillId="2" borderId="2" xfId="0" applyFont="1" applyFill="1" applyBorder="1" applyProtection="1">
      <protection locked="0"/>
    </xf>
    <xf numFmtId="0" fontId="34" fillId="2" borderId="3" xfId="0" applyFont="1" applyFill="1" applyBorder="1" applyProtection="1">
      <protection locked="0"/>
    </xf>
    <xf numFmtId="0" fontId="7" fillId="2" borderId="7" xfId="0" applyFont="1" applyFill="1" applyBorder="1" applyAlignment="1" applyProtection="1">
      <alignment horizontal="center"/>
      <protection locked="0"/>
    </xf>
    <xf numFmtId="164" fontId="9" fillId="6" borderId="0" xfId="1" applyNumberFormat="1" applyFont="1" applyFill="1" applyBorder="1" applyProtection="1">
      <protection locked="0"/>
    </xf>
    <xf numFmtId="164" fontId="9" fillId="6" borderId="8" xfId="1" applyNumberFormat="1" applyFont="1" applyFill="1" applyBorder="1" applyProtection="1">
      <protection locked="0"/>
    </xf>
    <xf numFmtId="0" fontId="7" fillId="2" borderId="9" xfId="0" applyFont="1" applyFill="1" applyBorder="1" applyAlignment="1" applyProtection="1">
      <alignment horizontal="center"/>
      <protection locked="0"/>
    </xf>
    <xf numFmtId="164" fontId="9" fillId="6" borderId="6" xfId="1" applyNumberFormat="1" applyFont="1" applyFill="1" applyBorder="1" applyProtection="1">
      <protection locked="0"/>
    </xf>
    <xf numFmtId="164" fontId="9" fillId="6" borderId="10" xfId="1" applyNumberFormat="1" applyFont="1" applyFill="1" applyBorder="1" applyProtection="1">
      <protection locked="0"/>
    </xf>
    <xf numFmtId="0" fontId="7" fillId="6" borderId="15" xfId="0" applyFont="1" applyFill="1" applyBorder="1" applyAlignment="1" applyProtection="1">
      <alignment horizontal="center"/>
      <protection locked="0"/>
    </xf>
    <xf numFmtId="43" fontId="7" fillId="2" borderId="0" xfId="0" applyNumberFormat="1" applyFont="1" applyFill="1" applyProtection="1">
      <protection locked="0"/>
    </xf>
    <xf numFmtId="0" fontId="7" fillId="2" borderId="7" xfId="0" applyFont="1" applyFill="1" applyBorder="1" applyAlignment="1" applyProtection="1">
      <protection locked="0"/>
    </xf>
    <xf numFmtId="0" fontId="7" fillId="2" borderId="0" xfId="0" applyFont="1" applyFill="1" applyBorder="1" applyAlignment="1" applyProtection="1">
      <alignment wrapText="1"/>
      <protection locked="0"/>
    </xf>
    <xf numFmtId="0" fontId="28" fillId="2" borderId="0" xfId="0" applyFont="1" applyFill="1" applyProtection="1">
      <protection locked="0"/>
    </xf>
    <xf numFmtId="0" fontId="9" fillId="2" borderId="7" xfId="0" applyFont="1" applyFill="1" applyBorder="1" applyAlignment="1" applyProtection="1">
      <alignment vertical="center"/>
      <protection locked="0"/>
    </xf>
    <xf numFmtId="0" fontId="9" fillId="2" borderId="6" xfId="0" applyFont="1" applyFill="1" applyBorder="1" applyAlignment="1" applyProtection="1">
      <alignment vertical="center" wrapText="1"/>
      <protection locked="0"/>
    </xf>
    <xf numFmtId="0" fontId="7" fillId="6" borderId="7" xfId="0" applyFont="1" applyFill="1" applyBorder="1" applyAlignment="1" applyProtection="1">
      <alignment horizontal="center"/>
      <protection locked="0"/>
    </xf>
    <xf numFmtId="0" fontId="7" fillId="6" borderId="0" xfId="0" applyFont="1" applyFill="1" applyBorder="1" applyAlignment="1" applyProtection="1">
      <alignment horizontal="center"/>
      <protection locked="0"/>
    </xf>
    <xf numFmtId="0" fontId="7" fillId="6" borderId="9" xfId="0" applyFont="1" applyFill="1" applyBorder="1" applyAlignment="1" applyProtection="1">
      <alignment horizontal="center"/>
      <protection locked="0"/>
    </xf>
    <xf numFmtId="0" fontId="7" fillId="6" borderId="6" xfId="0" applyFont="1" applyFill="1" applyBorder="1" applyAlignment="1" applyProtection="1">
      <alignment horizontal="center"/>
      <protection locked="0"/>
    </xf>
    <xf numFmtId="0" fontId="7" fillId="2" borderId="8" xfId="0" applyFont="1" applyFill="1" applyBorder="1" applyProtection="1"/>
    <xf numFmtId="0" fontId="7" fillId="2" borderId="10" xfId="0" applyFont="1" applyFill="1" applyBorder="1" applyProtection="1"/>
    <xf numFmtId="165" fontId="0" fillId="2" borderId="0" xfId="0" applyNumberFormat="1" applyFill="1"/>
    <xf numFmtId="0" fontId="61" fillId="2" borderId="0" xfId="0" applyFont="1" applyFill="1"/>
    <xf numFmtId="0" fontId="11" fillId="2" borderId="0" xfId="0" applyFont="1" applyFill="1" applyBorder="1"/>
    <xf numFmtId="0" fontId="18" fillId="3" borderId="1" xfId="0" applyFont="1" applyFill="1" applyBorder="1"/>
    <xf numFmtId="0" fontId="19" fillId="3" borderId="2" xfId="0" applyFont="1" applyFill="1" applyBorder="1"/>
    <xf numFmtId="0" fontId="18" fillId="3" borderId="2" xfId="0" applyFont="1" applyFill="1" applyBorder="1"/>
    <xf numFmtId="0" fontId="11" fillId="2" borderId="2" xfId="0" applyFont="1" applyFill="1" applyBorder="1"/>
    <xf numFmtId="0" fontId="11" fillId="2" borderId="3" xfId="0" applyFont="1" applyFill="1" applyBorder="1"/>
    <xf numFmtId="0" fontId="11" fillId="2" borderId="9" xfId="0" applyFont="1" applyFill="1" applyBorder="1"/>
    <xf numFmtId="0" fontId="11" fillId="2" borderId="6" xfId="0" applyFont="1" applyFill="1" applyBorder="1"/>
    <xf numFmtId="0" fontId="11" fillId="2" borderId="10" xfId="0" applyFont="1" applyFill="1" applyBorder="1"/>
    <xf numFmtId="0" fontId="11" fillId="2" borderId="0" xfId="0" applyFont="1" applyFill="1" applyAlignment="1">
      <alignment horizontal="center"/>
    </xf>
    <xf numFmtId="164" fontId="11" fillId="2" borderId="0" xfId="1" applyNumberFormat="1" applyFont="1" applyFill="1" applyAlignment="1">
      <alignment horizontal="center"/>
    </xf>
    <xf numFmtId="164" fontId="11" fillId="2" borderId="0" xfId="0" applyNumberFormat="1" applyFont="1" applyFill="1"/>
    <xf numFmtId="0" fontId="29" fillId="2" borderId="0" xfId="0" applyFont="1" applyFill="1" applyAlignment="1">
      <alignment horizontal="center"/>
    </xf>
    <xf numFmtId="164" fontId="29" fillId="2" borderId="0" xfId="1" applyNumberFormat="1" applyFont="1" applyFill="1" applyAlignment="1">
      <alignment horizontal="center"/>
    </xf>
    <xf numFmtId="0" fontId="29" fillId="2" borderId="0" xfId="0" applyFont="1" applyFill="1"/>
    <xf numFmtId="164" fontId="29" fillId="2" borderId="0" xfId="1" applyNumberFormat="1" applyFont="1" applyFill="1"/>
    <xf numFmtId="0" fontId="29" fillId="2" borderId="11" xfId="0" applyFont="1" applyFill="1" applyBorder="1" applyAlignment="1">
      <alignment horizontal="center" vertical="center"/>
    </xf>
    <xf numFmtId="0" fontId="29" fillId="2" borderId="11" xfId="0" applyFont="1" applyFill="1" applyBorder="1" applyAlignment="1">
      <alignment horizontal="center" vertical="center" wrapText="1"/>
    </xf>
    <xf numFmtId="0" fontId="59" fillId="2" borderId="11" xfId="0" applyFont="1" applyFill="1" applyBorder="1" applyAlignment="1">
      <alignment horizontal="center" vertical="center"/>
    </xf>
    <xf numFmtId="0" fontId="31" fillId="2" borderId="11" xfId="0" applyFont="1" applyFill="1" applyBorder="1" applyAlignment="1">
      <alignment horizontal="center" vertical="center" wrapText="1"/>
    </xf>
    <xf numFmtId="0" fontId="31" fillId="2" borderId="11" xfId="0" applyFont="1" applyFill="1" applyBorder="1" applyAlignment="1">
      <alignment horizontal="center" vertical="center"/>
    </xf>
    <xf numFmtId="164" fontId="29" fillId="2" borderId="0" xfId="1" applyNumberFormat="1" applyFont="1" applyFill="1" applyAlignment="1">
      <alignment vertical="center" wrapText="1"/>
    </xf>
    <xf numFmtId="0" fontId="62" fillId="2" borderId="0" xfId="0" applyFont="1" applyFill="1"/>
    <xf numFmtId="0" fontId="11" fillId="2" borderId="0" xfId="0" applyFont="1" applyFill="1" applyAlignment="1">
      <alignment horizontal="left"/>
    </xf>
    <xf numFmtId="0" fontId="63" fillId="2" borderId="0" xfId="0" applyFont="1" applyFill="1"/>
    <xf numFmtId="0" fontId="37" fillId="9" borderId="0" xfId="0" applyFont="1" applyFill="1" applyProtection="1">
      <protection locked="0"/>
    </xf>
    <xf numFmtId="0" fontId="7" fillId="2" borderId="10" xfId="0" applyFont="1" applyFill="1" applyBorder="1" applyProtection="1">
      <protection locked="0"/>
    </xf>
    <xf numFmtId="0" fontId="64" fillId="8" borderId="0" xfId="0" applyFont="1" applyFill="1" applyBorder="1" applyAlignment="1" applyProtection="1">
      <alignment horizontal="center"/>
      <protection locked="0"/>
    </xf>
    <xf numFmtId="0" fontId="45" fillId="8" borderId="0" xfId="0" applyFont="1" applyFill="1" applyBorder="1" applyAlignment="1" applyProtection="1">
      <alignment horizontal="right"/>
      <protection locked="0"/>
    </xf>
    <xf numFmtId="0" fontId="64" fillId="8" borderId="0" xfId="0" applyFont="1" applyFill="1" applyBorder="1" applyAlignment="1" applyProtection="1">
      <alignment horizontal="right"/>
      <protection locked="0"/>
    </xf>
    <xf numFmtId="0" fontId="17" fillId="9" borderId="0" xfId="0" applyFont="1" applyFill="1" applyProtection="1">
      <protection locked="0"/>
    </xf>
    <xf numFmtId="0" fontId="7" fillId="8" borderId="0" xfId="0" applyFont="1" applyFill="1" applyBorder="1" applyProtection="1">
      <protection locked="0"/>
    </xf>
    <xf numFmtId="0" fontId="37" fillId="2" borderId="0" xfId="0" applyFont="1" applyFill="1" applyBorder="1" applyAlignment="1" applyProtection="1">
      <alignment horizontal="center"/>
      <protection locked="0"/>
    </xf>
    <xf numFmtId="0" fontId="45" fillId="8" borderId="0" xfId="0" applyFont="1" applyFill="1" applyBorder="1" applyAlignment="1">
      <alignment horizontal="right"/>
    </xf>
    <xf numFmtId="0" fontId="64" fillId="8" borderId="0" xfId="0" applyFont="1" applyFill="1" applyBorder="1" applyAlignment="1">
      <alignment horizontal="center"/>
    </xf>
    <xf numFmtId="0" fontId="64" fillId="6" borderId="0" xfId="0" applyFont="1" applyFill="1" applyBorder="1" applyAlignment="1">
      <alignment horizontal="center"/>
    </xf>
    <xf numFmtId="0" fontId="7" fillId="9" borderId="0" xfId="0" applyFont="1" applyFill="1" applyProtection="1">
      <protection locked="0"/>
    </xf>
    <xf numFmtId="0" fontId="7" fillId="8" borderId="0" xfId="0" applyFont="1" applyFill="1" applyBorder="1" applyAlignment="1" applyProtection="1">
      <alignment horizontal="center"/>
      <protection locked="0"/>
    </xf>
    <xf numFmtId="0" fontId="9" fillId="8" borderId="0" xfId="0" applyFont="1" applyFill="1" applyBorder="1" applyAlignment="1" applyProtection="1">
      <alignment horizontal="right"/>
      <protection locked="0"/>
    </xf>
    <xf numFmtId="0" fontId="64" fillId="8" borderId="0" xfId="0" applyFont="1" applyFill="1" applyAlignment="1">
      <alignment horizontal="center"/>
    </xf>
    <xf numFmtId="0" fontId="64" fillId="6" borderId="0" xfId="0" applyFont="1" applyFill="1" applyAlignment="1">
      <alignment horizontal="center"/>
    </xf>
    <xf numFmtId="0" fontId="45" fillId="8" borderId="0" xfId="0" applyFont="1" applyFill="1" applyBorder="1" applyAlignment="1">
      <alignment horizontal="center"/>
    </xf>
    <xf numFmtId="0" fontId="64" fillId="8" borderId="0" xfId="0" applyFont="1" applyFill="1" applyAlignment="1">
      <alignment horizontal="right"/>
    </xf>
    <xf numFmtId="0" fontId="64" fillId="8" borderId="6" xfId="0" applyFont="1" applyFill="1" applyBorder="1" applyAlignment="1">
      <alignment horizontal="center"/>
    </xf>
    <xf numFmtId="0" fontId="64" fillId="8" borderId="6" xfId="0" applyFont="1" applyFill="1" applyBorder="1" applyAlignment="1">
      <alignment horizontal="right"/>
    </xf>
    <xf numFmtId="0" fontId="64" fillId="6" borderId="6" xfId="0" applyFont="1" applyFill="1" applyBorder="1" applyAlignment="1">
      <alignment horizontal="center"/>
    </xf>
    <xf numFmtId="0" fontId="34" fillId="2" borderId="0" xfId="0" applyFont="1" applyFill="1" applyBorder="1" applyAlignment="1" applyProtection="1">
      <alignment horizontal="right" vertical="center"/>
      <protection locked="0"/>
    </xf>
    <xf numFmtId="166" fontId="7" fillId="2" borderId="0" xfId="0" applyNumberFormat="1" applyFont="1" applyFill="1" applyBorder="1" applyAlignment="1" applyProtection="1">
      <alignment horizontal="center"/>
      <protection locked="0"/>
    </xf>
    <xf numFmtId="0" fontId="12" fillId="10" borderId="0" xfId="0" applyFont="1" applyFill="1" applyProtection="1">
      <protection locked="0"/>
    </xf>
    <xf numFmtId="0" fontId="7" fillId="10" borderId="0" xfId="0" applyFont="1" applyFill="1" applyProtection="1">
      <protection locked="0"/>
    </xf>
    <xf numFmtId="0" fontId="37" fillId="2" borderId="7" xfId="0" applyFont="1" applyFill="1" applyBorder="1" applyAlignment="1" applyProtection="1">
      <alignment horizontal="center" vertical="center"/>
      <protection locked="0"/>
    </xf>
    <xf numFmtId="0" fontId="7" fillId="2" borderId="9" xfId="0" applyFont="1" applyFill="1" applyBorder="1" applyAlignment="1" applyProtection="1">
      <alignment vertical="center" wrapText="1"/>
      <protection locked="0"/>
    </xf>
    <xf numFmtId="166" fontId="7" fillId="2" borderId="10" xfId="0" applyNumberFormat="1" applyFont="1" applyFill="1" applyBorder="1" applyAlignment="1" applyProtection="1">
      <alignment horizontal="center"/>
      <protection locked="0"/>
    </xf>
    <xf numFmtId="0" fontId="37" fillId="8" borderId="0" xfId="0" applyFont="1" applyFill="1" applyBorder="1" applyAlignment="1" applyProtection="1">
      <alignment horizontal="right"/>
      <protection locked="0"/>
    </xf>
    <xf numFmtId="0" fontId="37" fillId="8" borderId="0" xfId="0" applyFont="1" applyFill="1" applyBorder="1" applyAlignment="1" applyProtection="1">
      <alignment horizontal="center"/>
      <protection locked="0"/>
    </xf>
    <xf numFmtId="0" fontId="37" fillId="2" borderId="0" xfId="0" applyFont="1" applyFill="1" applyBorder="1" applyAlignment="1" applyProtection="1">
      <alignment horizontal="center" vertical="center" wrapText="1"/>
      <protection locked="0"/>
    </xf>
    <xf numFmtId="0" fontId="37" fillId="6" borderId="0" xfId="0" applyFont="1" applyFill="1" applyBorder="1" applyAlignment="1" applyProtection="1">
      <alignment horizontal="center" vertical="center" wrapText="1"/>
      <protection locked="0"/>
    </xf>
    <xf numFmtId="0" fontId="12" fillId="2" borderId="0" xfId="0" applyFont="1" applyFill="1" applyBorder="1" applyAlignment="1" applyProtection="1">
      <alignment horizontal="center" vertical="center" wrapText="1"/>
      <protection locked="0"/>
    </xf>
    <xf numFmtId="0" fontId="12" fillId="2" borderId="8" xfId="0" applyFont="1" applyFill="1" applyBorder="1" applyAlignment="1" applyProtection="1">
      <alignment horizontal="center" vertical="center" wrapText="1"/>
      <protection locked="0"/>
    </xf>
    <xf numFmtId="165" fontId="7" fillId="2" borderId="8" xfId="0" applyNumberFormat="1" applyFont="1" applyFill="1" applyBorder="1" applyAlignment="1" applyProtection="1">
      <alignment horizontal="center"/>
      <protection locked="0"/>
    </xf>
    <xf numFmtId="1" fontId="2" fillId="8" borderId="0" xfId="0" applyNumberFormat="1" applyFont="1" applyFill="1" applyBorder="1" applyAlignment="1">
      <alignment horizontal="right" vertical="center" wrapText="1"/>
    </xf>
    <xf numFmtId="0" fontId="2" fillId="8" borderId="0" xfId="0" applyFont="1" applyFill="1" applyBorder="1" applyAlignment="1">
      <alignment horizontal="center" vertical="center"/>
    </xf>
    <xf numFmtId="0" fontId="2" fillId="6" borderId="0" xfId="0" applyFont="1" applyFill="1" applyBorder="1" applyAlignment="1">
      <alignment horizontal="center" vertical="center"/>
    </xf>
    <xf numFmtId="165" fontId="7" fillId="2" borderId="8" xfId="0" applyNumberFormat="1" applyFont="1" applyFill="1" applyBorder="1" applyAlignment="1" applyProtection="1">
      <alignment horizontal="center" vertical="center"/>
      <protection locked="0"/>
    </xf>
    <xf numFmtId="0" fontId="15" fillId="2" borderId="0" xfId="0" applyFont="1" applyFill="1" applyBorder="1"/>
    <xf numFmtId="0" fontId="65" fillId="2" borderId="0" xfId="0" applyFont="1" applyFill="1"/>
    <xf numFmtId="0" fontId="19" fillId="8" borderId="0" xfId="0" applyFont="1" applyFill="1" applyBorder="1"/>
    <xf numFmtId="0" fontId="18" fillId="11" borderId="7" xfId="0" applyFont="1" applyFill="1" applyBorder="1"/>
    <xf numFmtId="0" fontId="19" fillId="11" borderId="0" xfId="0" applyFont="1" applyFill="1" applyBorder="1"/>
    <xf numFmtId="0" fontId="31" fillId="12" borderId="0" xfId="0" applyFont="1" applyFill="1" applyBorder="1"/>
    <xf numFmtId="0" fontId="0" fillId="12" borderId="0" xfId="0" applyFill="1" applyBorder="1"/>
    <xf numFmtId="0" fontId="0" fillId="12" borderId="0" xfId="0" applyFill="1"/>
    <xf numFmtId="0" fontId="47" fillId="2" borderId="0" xfId="0" applyFont="1" applyFill="1"/>
    <xf numFmtId="0" fontId="48" fillId="2" borderId="0" xfId="0" applyFont="1" applyFill="1"/>
    <xf numFmtId="0" fontId="66" fillId="2" borderId="0" xfId="0" applyFont="1" applyFill="1"/>
    <xf numFmtId="0" fontId="50" fillId="2" borderId="0" xfId="0" applyFont="1" applyFill="1" applyBorder="1" applyAlignment="1">
      <alignment horizontal="center"/>
    </xf>
    <xf numFmtId="0" fontId="50" fillId="2" borderId="0" xfId="0" applyFont="1" applyFill="1"/>
    <xf numFmtId="0" fontId="7" fillId="2" borderId="12" xfId="0" applyFont="1" applyFill="1" applyBorder="1" applyAlignment="1" applyProtection="1">
      <protection locked="0"/>
    </xf>
    <xf numFmtId="0" fontId="41" fillId="7" borderId="8" xfId="0" applyFont="1" applyFill="1" applyBorder="1" applyProtection="1">
      <protection locked="0"/>
    </xf>
    <xf numFmtId="0" fontId="41" fillId="7" borderId="8" xfId="0" applyFont="1" applyFill="1" applyBorder="1" applyAlignment="1" applyProtection="1">
      <alignment horizontal="center"/>
      <protection locked="0"/>
    </xf>
    <xf numFmtId="164" fontId="41" fillId="7" borderId="8" xfId="1" applyNumberFormat="1" applyFont="1" applyFill="1" applyBorder="1" applyAlignment="1" applyProtection="1">
      <alignment horizontal="right"/>
      <protection locked="0"/>
    </xf>
    <xf numFmtId="1" fontId="2" fillId="8" borderId="0" xfId="0" applyNumberFormat="1" applyFont="1" applyFill="1" applyBorder="1" applyAlignment="1">
      <alignment horizontal="right" vertical="center"/>
    </xf>
    <xf numFmtId="0" fontId="7" fillId="2" borderId="0" xfId="0" applyFont="1" applyFill="1" applyBorder="1" applyAlignment="1" applyProtection="1">
      <alignment horizontal="right" vertical="center"/>
      <protection locked="0"/>
    </xf>
    <xf numFmtId="1" fontId="2" fillId="8" borderId="6" xfId="0" applyNumberFormat="1" applyFont="1" applyFill="1" applyBorder="1" applyAlignment="1">
      <alignment horizontal="center" vertical="center"/>
    </xf>
    <xf numFmtId="0" fontId="45" fillId="8" borderId="6" xfId="0" applyFont="1" applyFill="1" applyBorder="1" applyAlignment="1">
      <alignment horizontal="right" vertical="center"/>
    </xf>
    <xf numFmtId="0" fontId="2" fillId="6" borderId="6" xfId="0" applyFont="1" applyFill="1" applyBorder="1" applyAlignment="1">
      <alignment horizontal="center" vertical="center"/>
    </xf>
    <xf numFmtId="3" fontId="67" fillId="8" borderId="0" xfId="2" applyNumberFormat="1" applyFont="1" applyFill="1" applyBorder="1" applyAlignment="1">
      <alignment horizontal="center" vertical="center"/>
    </xf>
    <xf numFmtId="0" fontId="68" fillId="0" borderId="0" xfId="0" applyFont="1"/>
    <xf numFmtId="0" fontId="69" fillId="0" borderId="0" xfId="0" applyFont="1"/>
    <xf numFmtId="0" fontId="70" fillId="0" borderId="1" xfId="0" applyFont="1" applyBorder="1"/>
    <xf numFmtId="0" fontId="68" fillId="0" borderId="3" xfId="0" applyFont="1" applyBorder="1"/>
    <xf numFmtId="0" fontId="69" fillId="0" borderId="16" xfId="0" applyFont="1" applyBorder="1"/>
    <xf numFmtId="3" fontId="69" fillId="13" borderId="17" xfId="0" applyNumberFormat="1" applyFont="1" applyFill="1" applyBorder="1"/>
    <xf numFmtId="0" fontId="71" fillId="8" borderId="0" xfId="0" applyFont="1" applyFill="1"/>
    <xf numFmtId="0" fontId="68" fillId="8" borderId="0" xfId="0" applyFont="1" applyFill="1"/>
    <xf numFmtId="3" fontId="72" fillId="8" borderId="0" xfId="2" applyNumberFormat="1" applyFont="1" applyFill="1" applyBorder="1" applyAlignment="1">
      <alignment horizontal="center" vertical="center"/>
    </xf>
    <xf numFmtId="3" fontId="72" fillId="6" borderId="0" xfId="2" applyNumberFormat="1" applyFont="1" applyFill="1" applyBorder="1" applyAlignment="1">
      <alignment horizontal="center" vertical="center"/>
    </xf>
    <xf numFmtId="3" fontId="72" fillId="6" borderId="6" xfId="2" applyNumberFormat="1" applyFont="1" applyFill="1" applyBorder="1" applyAlignment="1">
      <alignment horizontal="center" vertical="center"/>
    </xf>
    <xf numFmtId="0" fontId="69" fillId="0" borderId="13" xfId="0" applyFont="1" applyBorder="1" applyAlignment="1">
      <alignment horizontal="center" wrapText="1"/>
    </xf>
    <xf numFmtId="0" fontId="69" fillId="0" borderId="15" xfId="0" applyFont="1" applyBorder="1" applyAlignment="1">
      <alignment horizontal="center" wrapText="1"/>
    </xf>
    <xf numFmtId="0" fontId="53" fillId="0" borderId="0" xfId="0" applyFont="1" applyFill="1" applyBorder="1" applyAlignment="1" applyProtection="1">
      <alignment horizontal="center"/>
      <protection locked="0"/>
    </xf>
    <xf numFmtId="167" fontId="53" fillId="0" borderId="0" xfId="1" applyNumberFormat="1" applyFont="1" applyFill="1" applyBorder="1" applyAlignment="1" applyProtection="1">
      <alignment horizontal="center"/>
      <protection locked="0"/>
    </xf>
    <xf numFmtId="0" fontId="69" fillId="0" borderId="16" xfId="0" applyFont="1" applyBorder="1" applyAlignment="1">
      <alignment wrapText="1"/>
    </xf>
    <xf numFmtId="0" fontId="68" fillId="0" borderId="1" xfId="0" applyFont="1" applyBorder="1" applyAlignment="1">
      <alignment horizontal="center" vertical="center"/>
    </xf>
    <xf numFmtId="168" fontId="72" fillId="8" borderId="0" xfId="0" applyNumberFormat="1" applyFont="1" applyFill="1" applyAlignment="1">
      <alignment vertical="center"/>
    </xf>
    <xf numFmtId="0" fontId="72" fillId="0" borderId="18" xfId="0" applyFont="1" applyBorder="1" applyAlignment="1">
      <alignment vertical="center"/>
    </xf>
    <xf numFmtId="0" fontId="68" fillId="0" borderId="7" xfId="0" applyFont="1" applyBorder="1" applyAlignment="1">
      <alignment horizontal="center" vertical="center"/>
    </xf>
    <xf numFmtId="168" fontId="72" fillId="6" borderId="0" xfId="0" applyNumberFormat="1" applyFont="1" applyFill="1" applyAlignment="1">
      <alignment vertical="center"/>
    </xf>
    <xf numFmtId="0" fontId="72" fillId="6" borderId="18" xfId="0" applyFont="1" applyFill="1" applyBorder="1" applyAlignment="1">
      <alignment vertical="center"/>
    </xf>
    <xf numFmtId="0" fontId="68" fillId="0" borderId="9" xfId="0" applyFont="1" applyBorder="1" applyAlignment="1">
      <alignment horizontal="center" vertical="center"/>
    </xf>
    <xf numFmtId="168" fontId="72" fillId="6" borderId="6" xfId="0" applyNumberFormat="1" applyFont="1" applyFill="1" applyBorder="1" applyAlignment="1">
      <alignment vertical="center"/>
    </xf>
    <xf numFmtId="0" fontId="72" fillId="6" borderId="19" xfId="0" applyFont="1" applyFill="1" applyBorder="1" applyAlignment="1">
      <alignment vertical="center"/>
    </xf>
    <xf numFmtId="0" fontId="73" fillId="0" borderId="0" xfId="0" applyFont="1" applyFill="1" applyBorder="1"/>
    <xf numFmtId="0" fontId="68" fillId="0" borderId="0" xfId="0" applyFont="1" applyFill="1" applyBorder="1"/>
    <xf numFmtId="167" fontId="53" fillId="0" borderId="0" xfId="1" applyNumberFormat="1" applyFont="1" applyFill="1" applyBorder="1" applyAlignment="1" applyProtection="1">
      <alignment vertical="center"/>
      <protection locked="0"/>
    </xf>
    <xf numFmtId="0" fontId="53" fillId="0" borderId="0" xfId="0" applyFont="1" applyFill="1" applyBorder="1" applyAlignment="1" applyProtection="1">
      <alignment horizontal="center" vertical="center"/>
      <protection locked="0"/>
    </xf>
    <xf numFmtId="0" fontId="7" fillId="2" borderId="1" xfId="0" applyFont="1" applyFill="1" applyBorder="1" applyProtection="1">
      <protection locked="0"/>
    </xf>
    <xf numFmtId="164" fontId="7" fillId="0" borderId="3" xfId="1" applyNumberFormat="1" applyFont="1" applyBorder="1" applyProtection="1">
      <protection locked="0"/>
    </xf>
    <xf numFmtId="164" fontId="7" fillId="6" borderId="8" xfId="1" applyNumberFormat="1" applyFont="1" applyFill="1" applyBorder="1" applyAlignment="1" applyProtection="1">
      <alignment horizontal="right"/>
      <protection locked="0"/>
    </xf>
    <xf numFmtId="0" fontId="0" fillId="0" borderId="0" xfId="0"/>
    <xf numFmtId="164" fontId="7" fillId="6" borderId="10" xfId="1" applyNumberFormat="1" applyFont="1" applyFill="1" applyBorder="1" applyAlignment="1" applyProtection="1">
      <alignment horizontal="right"/>
      <protection locked="0"/>
    </xf>
    <xf numFmtId="0" fontId="74" fillId="0" borderId="7" xfId="0" applyFont="1" applyBorder="1" applyAlignment="1">
      <alignment horizontal="center" vertical="center" wrapText="1"/>
    </xf>
    <xf numFmtId="3" fontId="74" fillId="13" borderId="8" xfId="0" applyNumberFormat="1" applyFont="1" applyFill="1" applyBorder="1" applyAlignment="1">
      <alignment horizontal="center"/>
    </xf>
    <xf numFmtId="1" fontId="74" fillId="13" borderId="8" xfId="1" applyNumberFormat="1" applyFont="1" applyFill="1" applyBorder="1" applyAlignment="1">
      <alignment horizontal="center"/>
    </xf>
    <xf numFmtId="0" fontId="74" fillId="13" borderId="8" xfId="0" applyFont="1" applyFill="1" applyBorder="1" applyAlignment="1">
      <alignment horizontal="center"/>
    </xf>
    <xf numFmtId="0" fontId="74" fillId="0" borderId="9" xfId="0" applyFont="1" applyBorder="1" applyAlignment="1">
      <alignment horizontal="center" vertical="center" wrapText="1"/>
    </xf>
    <xf numFmtId="0" fontId="74" fillId="13" borderId="10" xfId="0" applyFont="1" applyFill="1" applyBorder="1" applyAlignment="1">
      <alignment horizontal="center"/>
    </xf>
    <xf numFmtId="0" fontId="75" fillId="0" borderId="0" xfId="0" applyFont="1"/>
    <xf numFmtId="0" fontId="56" fillId="2" borderId="7" xfId="0" applyFont="1" applyFill="1" applyBorder="1" applyAlignment="1" applyProtection="1">
      <alignment horizontal="center"/>
      <protection locked="0"/>
    </xf>
    <xf numFmtId="0" fontId="56" fillId="2" borderId="9" xfId="0" applyFont="1" applyFill="1" applyBorder="1" applyAlignment="1" applyProtection="1">
      <alignment horizontal="center"/>
      <protection locked="0"/>
    </xf>
    <xf numFmtId="170" fontId="56" fillId="13" borderId="8" xfId="1" applyNumberFormat="1" applyFont="1" applyFill="1" applyBorder="1" applyAlignment="1" applyProtection="1">
      <alignment vertical="center"/>
      <protection locked="0"/>
    </xf>
    <xf numFmtId="170" fontId="56" fillId="13" borderId="10" xfId="1" applyNumberFormat="1" applyFont="1" applyFill="1" applyBorder="1" applyAlignment="1" applyProtection="1">
      <alignment vertical="center"/>
      <protection locked="0"/>
    </xf>
    <xf numFmtId="0" fontId="69" fillId="0" borderId="16" xfId="0" applyFont="1" applyBorder="1" applyAlignment="1">
      <alignment horizontal="center" wrapText="1"/>
    </xf>
    <xf numFmtId="0" fontId="69" fillId="0" borderId="20" xfId="0" applyFont="1" applyBorder="1" applyAlignment="1">
      <alignment horizontal="center"/>
    </xf>
    <xf numFmtId="10" fontId="11" fillId="2" borderId="0" xfId="3" applyNumberFormat="1" applyFont="1" applyFill="1"/>
    <xf numFmtId="0" fontId="57" fillId="2" borderId="0" xfId="0" applyFont="1" applyFill="1"/>
    <xf numFmtId="0" fontId="70" fillId="0" borderId="21" xfId="0" applyFont="1" applyBorder="1" applyAlignment="1">
      <alignment horizontal="center" vertical="center" wrapText="1"/>
    </xf>
    <xf numFmtId="0" fontId="70" fillId="0" borderId="22" xfId="0" applyFont="1" applyBorder="1" applyAlignment="1">
      <alignment horizontal="center" vertical="center" wrapText="1"/>
    </xf>
    <xf numFmtId="0" fontId="70" fillId="0" borderId="1" xfId="0" applyFont="1" applyBorder="1" applyAlignment="1">
      <alignment horizontal="center" vertical="center" wrapText="1"/>
    </xf>
    <xf numFmtId="0" fontId="70" fillId="0" borderId="3" xfId="0" applyFont="1" applyBorder="1" applyAlignment="1">
      <alignment horizontal="center" vertical="center" wrapText="1"/>
    </xf>
    <xf numFmtId="0" fontId="52" fillId="2" borderId="23" xfId="0" applyFont="1" applyFill="1" applyBorder="1" applyAlignment="1" applyProtection="1">
      <alignment horizontal="center" vertical="center" wrapText="1"/>
      <protection locked="0"/>
    </xf>
    <xf numFmtId="0" fontId="52" fillId="2" borderId="22" xfId="0" applyFont="1" applyFill="1" applyBorder="1" applyAlignment="1" applyProtection="1">
      <alignment horizontal="center" vertical="center" wrapText="1"/>
      <protection locked="0"/>
    </xf>
    <xf numFmtId="0" fontId="69" fillId="6" borderId="24" xfId="0" applyFont="1" applyFill="1" applyBorder="1" applyAlignment="1">
      <alignment horizontal="center"/>
    </xf>
    <xf numFmtId="0" fontId="52" fillId="2" borderId="25" xfId="0" applyFont="1" applyFill="1" applyBorder="1" applyAlignment="1" applyProtection="1">
      <alignment horizontal="center" vertical="center" wrapText="1"/>
      <protection locked="0"/>
    </xf>
    <xf numFmtId="0" fontId="53" fillId="6" borderId="26" xfId="0" applyFont="1" applyFill="1" applyBorder="1" applyAlignment="1" applyProtection="1">
      <alignment horizontal="center"/>
      <protection locked="0"/>
    </xf>
    <xf numFmtId="0" fontId="69" fillId="6" borderId="0" xfId="0" applyFont="1" applyFill="1" applyBorder="1" applyAlignment="1">
      <alignment horizontal="center"/>
    </xf>
    <xf numFmtId="0" fontId="53" fillId="6" borderId="27" xfId="0" applyFont="1" applyFill="1" applyBorder="1" applyAlignment="1" applyProtection="1">
      <alignment horizontal="center"/>
      <protection locked="0"/>
    </xf>
    <xf numFmtId="0" fontId="69" fillId="6" borderId="17" xfId="0" applyNumberFormat="1" applyFont="1" applyFill="1" applyBorder="1" applyAlignment="1">
      <alignment horizontal="center"/>
    </xf>
    <xf numFmtId="0" fontId="53" fillId="6" borderId="28" xfId="0" applyFont="1" applyFill="1" applyBorder="1" applyAlignment="1" applyProtection="1">
      <alignment horizontal="center"/>
      <protection locked="0"/>
    </xf>
    <xf numFmtId="0" fontId="53" fillId="2" borderId="29" xfId="0" applyFont="1" applyFill="1" applyBorder="1" applyProtection="1">
      <protection locked="0"/>
    </xf>
    <xf numFmtId="0" fontId="53" fillId="2" borderId="17" xfId="0" applyFont="1" applyFill="1" applyBorder="1" applyProtection="1">
      <protection locked="0"/>
    </xf>
    <xf numFmtId="3" fontId="69" fillId="6" borderId="17" xfId="0" applyNumberFormat="1" applyFont="1" applyFill="1" applyBorder="1" applyAlignment="1">
      <alignment horizontal="center" vertical="center"/>
    </xf>
    <xf numFmtId="0" fontId="53" fillId="6" borderId="16" xfId="0" applyFont="1" applyFill="1" applyBorder="1" applyAlignment="1" applyProtection="1">
      <alignment horizontal="center" vertical="center"/>
      <protection locked="0"/>
    </xf>
    <xf numFmtId="0" fontId="53" fillId="2" borderId="30" xfId="0" applyFont="1" applyFill="1" applyBorder="1" applyAlignment="1" applyProtection="1">
      <alignment horizontal="center" vertical="center"/>
      <protection locked="0"/>
    </xf>
    <xf numFmtId="0" fontId="64" fillId="8" borderId="0" xfId="0" applyFont="1" applyFill="1" applyBorder="1" applyAlignment="1" applyProtection="1">
      <alignment horizontal="center" vertical="center"/>
      <protection locked="0"/>
    </xf>
    <xf numFmtId="0" fontId="7" fillId="2" borderId="7" xfId="0" applyFont="1" applyFill="1" applyBorder="1" applyAlignment="1" applyProtection="1">
      <alignment horizontal="center" vertical="center" wrapText="1"/>
      <protection locked="0"/>
    </xf>
    <xf numFmtId="0" fontId="7" fillId="2" borderId="0" xfId="0" applyFont="1" applyFill="1" applyBorder="1" applyAlignment="1" applyProtection="1">
      <alignment horizontal="center" vertical="center" wrapText="1"/>
      <protection locked="0"/>
    </xf>
    <xf numFmtId="0" fontId="19" fillId="2" borderId="0" xfId="0" applyFont="1" applyFill="1" applyAlignment="1">
      <alignment horizontal="left"/>
    </xf>
    <xf numFmtId="0" fontId="29" fillId="2" borderId="11" xfId="0" applyFont="1" applyFill="1" applyBorder="1" applyAlignment="1">
      <alignment horizontal="center"/>
    </xf>
    <xf numFmtId="171" fontId="11" fillId="2" borderId="0" xfId="3" applyNumberFormat="1" applyFont="1" applyFill="1" applyAlignment="1">
      <alignment horizontal="center" vertical="center"/>
    </xf>
    <xf numFmtId="0" fontId="11" fillId="2" borderId="0" xfId="0" applyFont="1" applyFill="1" applyAlignment="1">
      <alignment wrapText="1"/>
    </xf>
    <xf numFmtId="164" fontId="11" fillId="2" borderId="0" xfId="1" applyNumberFormat="1" applyFont="1" applyFill="1" applyAlignment="1">
      <alignment horizontal="center" vertical="center"/>
    </xf>
    <xf numFmtId="0" fontId="11" fillId="2" borderId="0" xfId="0" applyFont="1" applyFill="1" applyAlignment="1">
      <alignment horizontal="center" vertical="center" wrapText="1"/>
    </xf>
    <xf numFmtId="164" fontId="11" fillId="2" borderId="0" xfId="1" applyNumberFormat="1" applyFont="1" applyFill="1" applyAlignment="1">
      <alignment vertical="center" wrapText="1"/>
    </xf>
    <xf numFmtId="0" fontId="29" fillId="2" borderId="0" xfId="0" applyFont="1" applyFill="1" applyAlignment="1">
      <alignment horizontal="center" vertical="center" wrapText="1"/>
    </xf>
    <xf numFmtId="0" fontId="4" fillId="2" borderId="0" xfId="0" applyFont="1" applyFill="1" applyAlignment="1">
      <alignment horizontal="center"/>
    </xf>
    <xf numFmtId="0" fontId="71" fillId="14" borderId="0" xfId="0" applyFont="1" applyFill="1" applyAlignment="1">
      <alignment horizontal="center"/>
    </xf>
    <xf numFmtId="0" fontId="77" fillId="9" borderId="0" xfId="0" applyFont="1" applyFill="1" applyBorder="1" applyAlignment="1" applyProtection="1">
      <alignment horizontal="center" vertical="center"/>
      <protection locked="0"/>
    </xf>
    <xf numFmtId="0" fontId="71" fillId="0" borderId="0" xfId="0" applyFont="1" applyFill="1" applyBorder="1" applyAlignment="1">
      <alignment horizontal="center"/>
    </xf>
    <xf numFmtId="0" fontId="52" fillId="0" borderId="0" xfId="0" applyFont="1" applyFill="1" applyBorder="1" applyAlignment="1" applyProtection="1">
      <alignment horizontal="center" vertical="center"/>
      <protection locked="0"/>
    </xf>
    <xf numFmtId="0" fontId="52" fillId="0" borderId="0" xfId="0" applyFont="1" applyFill="1" applyBorder="1" applyAlignment="1" applyProtection="1">
      <alignment horizontal="center" vertical="center" wrapText="1"/>
      <protection locked="0"/>
    </xf>
    <xf numFmtId="0" fontId="78" fillId="15" borderId="0" xfId="0" applyFont="1" applyFill="1" applyAlignment="1">
      <alignment horizontal="center"/>
    </xf>
    <xf numFmtId="0" fontId="7" fillId="2" borderId="0" xfId="0" applyFont="1" applyFill="1" applyBorder="1" applyAlignment="1" applyProtection="1">
      <alignment horizontal="center" vertical="center" wrapText="1"/>
      <protection locked="0"/>
    </xf>
    <xf numFmtId="0" fontId="70" fillId="0" borderId="21" xfId="0" applyFont="1" applyBorder="1" applyAlignment="1">
      <alignment horizontal="left"/>
    </xf>
    <xf numFmtId="0" fontId="70" fillId="0" borderId="22" xfId="0" applyFont="1" applyBorder="1" applyAlignment="1">
      <alignment horizontal="left"/>
    </xf>
    <xf numFmtId="0" fontId="70" fillId="0" borderId="23" xfId="0" applyFont="1" applyBorder="1" applyAlignment="1">
      <alignment horizontal="center" vertical="center" wrapText="1"/>
    </xf>
    <xf numFmtId="0" fontId="70" fillId="0" borderId="18" xfId="0" applyFont="1" applyBorder="1" applyAlignment="1">
      <alignment horizontal="center" vertical="center" wrapText="1"/>
    </xf>
    <xf numFmtId="0" fontId="70" fillId="0" borderId="19" xfId="0" applyFont="1" applyBorder="1" applyAlignment="1">
      <alignment horizontal="center" vertical="center" wrapText="1"/>
    </xf>
    <xf numFmtId="0" fontId="52" fillId="2" borderId="23" xfId="0" applyFont="1" applyFill="1" applyBorder="1" applyAlignment="1" applyProtection="1">
      <alignment horizontal="center" vertical="center"/>
      <protection locked="0"/>
    </xf>
    <xf numFmtId="0" fontId="52" fillId="2" borderId="18" xfId="0" applyFont="1" applyFill="1" applyBorder="1" applyAlignment="1" applyProtection="1">
      <alignment horizontal="center" vertical="center"/>
      <protection locked="0"/>
    </xf>
    <xf numFmtId="0" fontId="52" fillId="2" borderId="19" xfId="0" applyFont="1" applyFill="1" applyBorder="1" applyAlignment="1" applyProtection="1">
      <alignment horizontal="center" vertical="center"/>
      <protection locked="0"/>
    </xf>
    <xf numFmtId="0" fontId="6" fillId="2" borderId="2" xfId="0" applyFont="1" applyFill="1" applyBorder="1" applyAlignment="1" applyProtection="1">
      <alignment horizontal="left" wrapText="1"/>
      <protection locked="0"/>
    </xf>
    <xf numFmtId="0" fontId="6" fillId="2" borderId="0" xfId="0" applyFont="1" applyFill="1" applyAlignment="1" applyProtection="1">
      <alignment horizontal="left" wrapText="1"/>
      <protection locked="0"/>
    </xf>
    <xf numFmtId="0" fontId="79" fillId="0" borderId="9" xfId="0" applyFont="1" applyBorder="1" applyAlignment="1">
      <alignment horizontal="center" wrapText="1"/>
    </xf>
    <xf numFmtId="0" fontId="79" fillId="0" borderId="10" xfId="0" applyFont="1" applyBorder="1" applyAlignment="1">
      <alignment horizontal="center" wrapText="1"/>
    </xf>
    <xf numFmtId="0" fontId="7" fillId="2" borderId="0" xfId="0" applyFont="1" applyFill="1" applyBorder="1" applyAlignment="1" applyProtection="1">
      <alignment horizontal="center" vertical="center"/>
      <protection locked="0"/>
    </xf>
    <xf numFmtId="0" fontId="14" fillId="2" borderId="0" xfId="0" applyFont="1" applyFill="1" applyBorder="1" applyAlignment="1" applyProtection="1">
      <alignment horizontal="center" vertical="center" wrapText="1"/>
      <protection locked="0"/>
    </xf>
    <xf numFmtId="0" fontId="12" fillId="2" borderId="7" xfId="0" applyFont="1" applyFill="1" applyBorder="1" applyAlignment="1" applyProtection="1">
      <alignment horizontal="center" vertical="center"/>
      <protection locked="0"/>
    </xf>
    <xf numFmtId="0" fontId="14" fillId="2" borderId="8" xfId="0" applyFont="1" applyFill="1" applyBorder="1" applyAlignment="1" applyProtection="1">
      <alignment horizontal="center" vertical="center" wrapText="1"/>
      <protection locked="0"/>
    </xf>
    <xf numFmtId="0" fontId="13" fillId="2" borderId="3" xfId="0" applyFont="1" applyFill="1" applyBorder="1" applyAlignment="1" applyProtection="1">
      <alignment horizontal="center" vertical="center" wrapText="1"/>
      <protection locked="0"/>
    </xf>
    <xf numFmtId="0" fontId="13" fillId="2" borderId="8" xfId="0" applyFont="1" applyFill="1" applyBorder="1" applyAlignment="1" applyProtection="1">
      <alignment horizontal="center" vertical="center" wrapText="1"/>
      <protection locked="0"/>
    </xf>
    <xf numFmtId="0" fontId="13" fillId="2" borderId="10" xfId="0" applyFont="1" applyFill="1" applyBorder="1" applyAlignment="1" applyProtection="1">
      <alignment horizontal="center" vertical="center" wrapText="1"/>
      <protection locked="0"/>
    </xf>
    <xf numFmtId="0" fontId="12" fillId="2" borderId="1" xfId="0" applyFont="1" applyFill="1" applyBorder="1" applyAlignment="1" applyProtection="1">
      <alignment horizontal="center" vertical="center"/>
      <protection locked="0"/>
    </xf>
    <xf numFmtId="0" fontId="12" fillId="2" borderId="9" xfId="0" applyFont="1" applyFill="1" applyBorder="1" applyAlignment="1" applyProtection="1">
      <alignment horizontal="center" vertical="center"/>
      <protection locked="0"/>
    </xf>
    <xf numFmtId="0" fontId="14" fillId="2" borderId="1" xfId="0" applyFont="1" applyFill="1" applyBorder="1" applyAlignment="1" applyProtection="1">
      <alignment horizontal="left" vertical="center" wrapText="1"/>
      <protection locked="0"/>
    </xf>
    <xf numFmtId="0" fontId="14" fillId="2" borderId="2" xfId="0" applyFont="1" applyFill="1" applyBorder="1" applyAlignment="1" applyProtection="1">
      <alignment horizontal="left" vertical="center" wrapText="1"/>
      <protection locked="0"/>
    </xf>
    <xf numFmtId="0" fontId="14" fillId="2" borderId="3" xfId="0" applyFont="1" applyFill="1" applyBorder="1" applyAlignment="1" applyProtection="1">
      <alignment horizontal="left" vertical="center" wrapText="1"/>
      <protection locked="0"/>
    </xf>
    <xf numFmtId="0" fontId="14" fillId="2" borderId="9" xfId="0" applyFont="1" applyFill="1" applyBorder="1" applyAlignment="1" applyProtection="1">
      <alignment horizontal="left" vertical="center" wrapText="1"/>
      <protection locked="0"/>
    </xf>
    <xf numFmtId="0" fontId="14" fillId="2" borderId="6" xfId="0" applyFont="1" applyFill="1" applyBorder="1" applyAlignment="1" applyProtection="1">
      <alignment horizontal="left" vertical="center" wrapText="1"/>
      <protection locked="0"/>
    </xf>
    <xf numFmtId="0" fontId="14" fillId="2" borderId="10" xfId="0" applyFont="1" applyFill="1" applyBorder="1" applyAlignment="1" applyProtection="1">
      <alignment horizontal="left" vertical="center" wrapText="1"/>
      <protection locked="0"/>
    </xf>
    <xf numFmtId="0" fontId="7" fillId="2" borderId="1" xfId="0" applyFont="1" applyFill="1" applyBorder="1" applyAlignment="1" applyProtection="1">
      <alignment horizontal="center" vertical="center" wrapText="1"/>
      <protection locked="0"/>
    </xf>
    <xf numFmtId="0" fontId="7" fillId="2" borderId="3" xfId="0" applyFont="1" applyFill="1" applyBorder="1" applyAlignment="1" applyProtection="1">
      <alignment horizontal="center" vertical="center" wrapText="1"/>
      <protection locked="0"/>
    </xf>
    <xf numFmtId="0" fontId="7" fillId="2" borderId="7" xfId="0" applyFont="1" applyFill="1" applyBorder="1" applyAlignment="1" applyProtection="1">
      <alignment horizontal="center" vertical="center" wrapText="1"/>
      <protection locked="0"/>
    </xf>
    <xf numFmtId="0" fontId="7" fillId="2" borderId="8" xfId="0" applyFont="1" applyFill="1" applyBorder="1" applyAlignment="1" applyProtection="1">
      <alignment horizontal="center" vertical="center" wrapText="1"/>
      <protection locked="0"/>
    </xf>
    <xf numFmtId="0" fontId="7" fillId="2" borderId="9" xfId="0" applyFont="1" applyFill="1" applyBorder="1" applyAlignment="1" applyProtection="1">
      <alignment horizontal="center" vertical="center" wrapText="1"/>
      <protection locked="0"/>
    </xf>
    <xf numFmtId="0" fontId="7" fillId="2" borderId="10" xfId="0" applyFont="1" applyFill="1" applyBorder="1" applyAlignment="1" applyProtection="1">
      <alignment horizontal="center" vertical="center" wrapText="1"/>
      <protection locked="0"/>
    </xf>
    <xf numFmtId="164" fontId="7" fillId="6" borderId="8" xfId="1" applyNumberFormat="1" applyFont="1" applyFill="1" applyBorder="1" applyAlignment="1" applyProtection="1">
      <alignment horizontal="center" vertical="center"/>
      <protection locked="0"/>
    </xf>
    <xf numFmtId="164" fontId="7" fillId="6" borderId="10" xfId="1" applyNumberFormat="1" applyFont="1" applyFill="1" applyBorder="1" applyAlignment="1" applyProtection="1">
      <alignment horizontal="center" vertical="center"/>
      <protection locked="0"/>
    </xf>
    <xf numFmtId="0" fontId="14" fillId="2" borderId="1" xfId="0" applyFont="1" applyFill="1" applyBorder="1" applyAlignment="1" applyProtection="1">
      <alignment horizontal="center" vertical="center" wrapText="1"/>
      <protection locked="0"/>
    </xf>
    <xf numFmtId="0" fontId="14" fillId="2" borderId="7" xfId="0" applyFont="1" applyFill="1" applyBorder="1" applyAlignment="1" applyProtection="1">
      <alignment horizontal="center" vertical="center" wrapText="1"/>
      <protection locked="0"/>
    </xf>
    <xf numFmtId="0" fontId="14" fillId="2" borderId="9" xfId="0" applyFont="1" applyFill="1" applyBorder="1" applyAlignment="1" applyProtection="1">
      <alignment horizontal="center" vertical="center" wrapText="1"/>
      <protection locked="0"/>
    </xf>
    <xf numFmtId="0" fontId="14" fillId="2" borderId="2" xfId="0" applyFont="1" applyFill="1" applyBorder="1" applyAlignment="1" applyProtection="1">
      <alignment horizontal="center" vertical="center" wrapText="1"/>
      <protection locked="0"/>
    </xf>
    <xf numFmtId="0" fontId="14" fillId="2" borderId="6" xfId="0" applyFont="1" applyFill="1" applyBorder="1" applyAlignment="1" applyProtection="1">
      <alignment horizontal="center" vertical="center" wrapText="1"/>
      <protection locked="0"/>
    </xf>
    <xf numFmtId="0" fontId="14" fillId="2" borderId="3" xfId="0" applyFont="1" applyFill="1" applyBorder="1" applyAlignment="1" applyProtection="1">
      <alignment horizontal="center" vertical="center"/>
      <protection locked="0"/>
    </xf>
    <xf numFmtId="0" fontId="14" fillId="2" borderId="8" xfId="0" applyFont="1" applyFill="1" applyBorder="1" applyAlignment="1" applyProtection="1">
      <alignment horizontal="center" vertical="center"/>
      <protection locked="0"/>
    </xf>
    <xf numFmtId="0" fontId="14" fillId="2" borderId="10" xfId="0" applyFont="1" applyFill="1" applyBorder="1" applyAlignment="1" applyProtection="1">
      <alignment horizontal="center" vertical="center"/>
      <protection locked="0"/>
    </xf>
    <xf numFmtId="0" fontId="40" fillId="2" borderId="0" xfId="0" applyFont="1" applyFill="1" applyAlignment="1" applyProtection="1">
      <alignment horizontal="center"/>
      <protection locked="0"/>
    </xf>
    <xf numFmtId="0" fontId="41" fillId="7" borderId="6" xfId="0" applyFont="1" applyFill="1" applyBorder="1" applyAlignment="1" applyProtection="1">
      <alignment horizontal="center"/>
      <protection locked="0"/>
    </xf>
    <xf numFmtId="0" fontId="41" fillId="7" borderId="10" xfId="0" applyFont="1" applyFill="1" applyBorder="1" applyAlignment="1" applyProtection="1">
      <alignment horizontal="center"/>
      <protection locked="0"/>
    </xf>
    <xf numFmtId="0" fontId="7" fillId="2" borderId="11" xfId="0" applyFont="1" applyFill="1" applyBorder="1" applyAlignment="1" applyProtection="1">
      <alignment horizontal="left"/>
      <protection locked="0"/>
    </xf>
    <xf numFmtId="0" fontId="7" fillId="3" borderId="11" xfId="0" applyFont="1" applyFill="1" applyBorder="1" applyAlignment="1" applyProtection="1">
      <alignment horizontal="center"/>
      <protection locked="0"/>
    </xf>
    <xf numFmtId="0" fontId="41" fillId="7" borderId="12" xfId="0" applyFont="1" applyFill="1" applyBorder="1" applyAlignment="1" applyProtection="1">
      <alignment horizontal="center"/>
      <protection locked="0"/>
    </xf>
    <xf numFmtId="0" fontId="7" fillId="2" borderId="8" xfId="0" applyFont="1" applyFill="1" applyBorder="1" applyAlignment="1" applyProtection="1">
      <alignment horizontal="center" wrapText="1"/>
      <protection locked="0"/>
    </xf>
    <xf numFmtId="0" fontId="12" fillId="2" borderId="8" xfId="0" applyFont="1" applyFill="1" applyBorder="1" applyAlignment="1" applyProtection="1">
      <alignment horizontal="center" wrapText="1"/>
      <protection locked="0"/>
    </xf>
    <xf numFmtId="0" fontId="14" fillId="2" borderId="31" xfId="0" applyFont="1" applyFill="1" applyBorder="1" applyAlignment="1" applyProtection="1">
      <alignment horizontal="center" vertical="center"/>
      <protection locked="0"/>
    </xf>
    <xf numFmtId="0" fontId="14" fillId="2" borderId="7" xfId="0" applyFont="1" applyFill="1" applyBorder="1" applyAlignment="1" applyProtection="1">
      <alignment horizontal="center" vertical="center"/>
      <protection locked="0"/>
    </xf>
    <xf numFmtId="0" fontId="14" fillId="2" borderId="32" xfId="0" applyFont="1" applyFill="1" applyBorder="1" applyAlignment="1" applyProtection="1">
      <alignment horizontal="center" vertical="center"/>
      <protection locked="0"/>
    </xf>
    <xf numFmtId="0" fontId="14" fillId="2" borderId="4" xfId="0" applyFont="1" applyFill="1" applyBorder="1" applyAlignment="1" applyProtection="1">
      <alignment horizontal="center" vertical="center" wrapText="1"/>
      <protection locked="0"/>
    </xf>
    <xf numFmtId="0" fontId="14" fillId="2" borderId="11" xfId="0" applyFont="1" applyFill="1" applyBorder="1" applyAlignment="1" applyProtection="1">
      <alignment horizontal="center" vertical="center" wrapText="1"/>
      <protection locked="0"/>
    </xf>
    <xf numFmtId="0" fontId="14" fillId="2" borderId="33" xfId="0" applyFont="1" applyFill="1" applyBorder="1" applyAlignment="1" applyProtection="1">
      <alignment horizontal="center" vertical="center"/>
      <protection locked="0"/>
    </xf>
    <xf numFmtId="0" fontId="14" fillId="2" borderId="34" xfId="0" applyFont="1" applyFill="1" applyBorder="1" applyAlignment="1" applyProtection="1">
      <alignment horizontal="center" vertical="center"/>
      <protection locked="0"/>
    </xf>
    <xf numFmtId="0" fontId="64" fillId="8" borderId="0" xfId="0" applyFont="1" applyFill="1" applyBorder="1" applyAlignment="1" applyProtection="1">
      <alignment horizontal="center" vertical="center" wrapText="1"/>
      <protection locked="0"/>
    </xf>
    <xf numFmtId="0" fontId="64" fillId="8" borderId="0" xfId="0" applyFont="1" applyFill="1" applyBorder="1" applyAlignment="1" applyProtection="1">
      <alignment horizontal="center" vertical="center"/>
      <protection locked="0"/>
    </xf>
    <xf numFmtId="0" fontId="76" fillId="14" borderId="0" xfId="0" applyFont="1" applyFill="1" applyAlignment="1">
      <alignment horizontal="center"/>
    </xf>
    <xf numFmtId="0" fontId="54" fillId="2" borderId="1" xfId="0" applyFont="1" applyFill="1" applyBorder="1" applyAlignment="1" applyProtection="1">
      <alignment horizontal="center" vertical="center"/>
      <protection locked="0"/>
    </xf>
    <xf numFmtId="0" fontId="54" fillId="2" borderId="7" xfId="0" applyFont="1" applyFill="1" applyBorder="1" applyAlignment="1" applyProtection="1">
      <alignment horizontal="center" vertical="center"/>
      <protection locked="0"/>
    </xf>
    <xf numFmtId="0" fontId="54" fillId="2" borderId="9" xfId="0" applyFont="1" applyFill="1" applyBorder="1" applyAlignment="1" applyProtection="1">
      <alignment horizontal="center" vertical="center"/>
      <protection locked="0"/>
    </xf>
    <xf numFmtId="0" fontId="55" fillId="2" borderId="3" xfId="0" applyFont="1" applyFill="1" applyBorder="1" applyAlignment="1" applyProtection="1">
      <alignment horizontal="center" vertical="center" wrapText="1"/>
      <protection locked="0"/>
    </xf>
    <xf numFmtId="0" fontId="55" fillId="2" borderId="8" xfId="0" applyFont="1" applyFill="1" applyBorder="1" applyAlignment="1" applyProtection="1">
      <alignment horizontal="center" vertical="center" wrapText="1"/>
      <protection locked="0"/>
    </xf>
    <xf numFmtId="0" fontId="55" fillId="2" borderId="10" xfId="0" applyFont="1" applyFill="1" applyBorder="1" applyAlignment="1" applyProtection="1">
      <alignment horizontal="center" vertical="center" wrapText="1"/>
      <protection locked="0"/>
    </xf>
    <xf numFmtId="0" fontId="16" fillId="6" borderId="13" xfId="0" applyFont="1" applyFill="1" applyBorder="1" applyAlignment="1">
      <alignment horizontal="center" vertical="center" wrapText="1"/>
    </xf>
    <xf numFmtId="0" fontId="16" fillId="6" borderId="14" xfId="0" applyFont="1" applyFill="1" applyBorder="1" applyAlignment="1">
      <alignment horizontal="center" vertical="center" wrapText="1"/>
    </xf>
    <xf numFmtId="0" fontId="16" fillId="6" borderId="15" xfId="0" applyFont="1" applyFill="1" applyBorder="1" applyAlignment="1">
      <alignment horizontal="center" vertical="center" wrapText="1"/>
    </xf>
    <xf numFmtId="0" fontId="46" fillId="5" borderId="0" xfId="0" applyFont="1" applyFill="1" applyAlignment="1">
      <alignment horizontal="center"/>
    </xf>
    <xf numFmtId="0" fontId="15" fillId="2" borderId="0" xfId="0" applyFont="1" applyFill="1" applyBorder="1" applyAlignment="1">
      <alignment horizontal="center"/>
    </xf>
    <xf numFmtId="0" fontId="15" fillId="2" borderId="0" xfId="0" applyFont="1" applyFill="1" applyBorder="1" applyAlignment="1">
      <alignment horizontal="right"/>
    </xf>
    <xf numFmtId="0" fontId="15" fillId="2" borderId="8" xfId="0" applyFont="1" applyFill="1" applyBorder="1" applyAlignment="1">
      <alignment horizontal="right"/>
    </xf>
    <xf numFmtId="0" fontId="15" fillId="2" borderId="6" xfId="0" applyFont="1" applyFill="1" applyBorder="1" applyAlignment="1">
      <alignment horizontal="center"/>
    </xf>
    <xf numFmtId="0" fontId="19" fillId="2" borderId="4" xfId="0" applyFont="1" applyFill="1" applyBorder="1" applyAlignment="1">
      <alignment horizontal="center" vertical="center" wrapText="1"/>
    </xf>
    <xf numFmtId="0" fontId="19" fillId="2" borderId="0" xfId="0" applyFont="1" applyFill="1" applyBorder="1" applyAlignment="1">
      <alignment horizontal="center" vertical="center" wrapText="1"/>
    </xf>
    <xf numFmtId="0" fontId="19" fillId="2" borderId="5" xfId="0" applyFont="1" applyFill="1" applyBorder="1" applyAlignment="1">
      <alignment horizontal="center" vertical="center" wrapText="1"/>
    </xf>
    <xf numFmtId="0" fontId="60" fillId="2" borderId="4" xfId="0" applyFont="1" applyFill="1" applyBorder="1" applyAlignment="1">
      <alignment horizontal="center" vertical="center" wrapText="1"/>
    </xf>
    <xf numFmtId="0" fontId="60" fillId="2" borderId="0" xfId="0" applyFont="1" applyFill="1" applyBorder="1" applyAlignment="1">
      <alignment horizontal="center" vertical="center" wrapText="1"/>
    </xf>
    <xf numFmtId="0" fontId="60" fillId="2" borderId="5" xfId="0" applyFont="1" applyFill="1" applyBorder="1" applyAlignment="1">
      <alignment horizontal="center" vertical="center" wrapText="1"/>
    </xf>
    <xf numFmtId="0" fontId="22" fillId="6" borderId="14" xfId="0" applyFont="1" applyFill="1" applyBorder="1" applyAlignment="1">
      <alignment horizontal="center" vertical="center"/>
    </xf>
    <xf numFmtId="0" fontId="22" fillId="6" borderId="15" xfId="0" applyFont="1" applyFill="1" applyBorder="1" applyAlignment="1">
      <alignment horizontal="center" vertical="center"/>
    </xf>
    <xf numFmtId="0" fontId="18" fillId="2" borderId="11" xfId="0" applyFont="1" applyFill="1" applyBorder="1" applyAlignment="1">
      <alignment horizontal="center"/>
    </xf>
    <xf numFmtId="0" fontId="2" fillId="2" borderId="4"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19" fillId="2" borderId="0" xfId="0" applyFont="1" applyFill="1" applyAlignment="1">
      <alignment horizontal="left"/>
    </xf>
    <xf numFmtId="0" fontId="2" fillId="2" borderId="0" xfId="0" applyFont="1" applyFill="1" applyAlignment="1">
      <alignment horizontal="center" vertical="center" wrapText="1"/>
    </xf>
    <xf numFmtId="0" fontId="15" fillId="2" borderId="10" xfId="0" applyFont="1" applyFill="1" applyBorder="1" applyAlignment="1">
      <alignment horizontal="center"/>
    </xf>
    <xf numFmtId="0" fontId="15" fillId="2" borderId="8" xfId="0" applyFont="1" applyFill="1" applyBorder="1" applyAlignment="1">
      <alignment horizontal="center"/>
    </xf>
    <xf numFmtId="0" fontId="16" fillId="6" borderId="13" xfId="0" applyFont="1" applyFill="1" applyBorder="1" applyAlignment="1">
      <alignment horizontal="center" wrapText="1"/>
    </xf>
    <xf numFmtId="0" fontId="16" fillId="6" borderId="14" xfId="0" applyFont="1" applyFill="1" applyBorder="1" applyAlignment="1">
      <alignment horizontal="center" wrapText="1"/>
    </xf>
    <xf numFmtId="0" fontId="16" fillId="6" borderId="15" xfId="0" applyFont="1" applyFill="1" applyBorder="1" applyAlignment="1">
      <alignment horizontal="center" wrapText="1"/>
    </xf>
    <xf numFmtId="0" fontId="80" fillId="6" borderId="13" xfId="0" applyFont="1" applyFill="1" applyBorder="1" applyAlignment="1">
      <alignment horizontal="center" wrapText="1"/>
    </xf>
    <xf numFmtId="0" fontId="62" fillId="6" borderId="14" xfId="0" applyFont="1" applyFill="1" applyBorder="1" applyAlignment="1">
      <alignment horizontal="center"/>
    </xf>
    <xf numFmtId="0" fontId="62" fillId="6" borderId="15" xfId="0" applyFont="1" applyFill="1" applyBorder="1" applyAlignment="1">
      <alignment horizontal="center"/>
    </xf>
    <xf numFmtId="0" fontId="19" fillId="2" borderId="0" xfId="0" applyFont="1" applyFill="1" applyBorder="1" applyAlignment="1">
      <alignment horizontal="center"/>
    </xf>
    <xf numFmtId="0" fontId="19" fillId="2" borderId="8" xfId="0" applyFont="1" applyFill="1" applyBorder="1" applyAlignment="1">
      <alignment horizontal="center"/>
    </xf>
    <xf numFmtId="0" fontId="47" fillId="5" borderId="0" xfId="0" applyFont="1" applyFill="1" applyAlignment="1">
      <alignment horizontal="center"/>
    </xf>
    <xf numFmtId="0" fontId="17" fillId="6" borderId="13" xfId="0" applyFont="1" applyFill="1" applyBorder="1" applyAlignment="1">
      <alignment horizontal="center" vertical="center" wrapText="1"/>
    </xf>
    <xf numFmtId="0" fontId="31" fillId="6" borderId="14" xfId="0" applyFont="1" applyFill="1" applyBorder="1" applyAlignment="1">
      <alignment horizontal="center" vertical="center" wrapText="1"/>
    </xf>
    <xf numFmtId="0" fontId="31" fillId="6" borderId="15" xfId="0" applyFont="1" applyFill="1" applyBorder="1" applyAlignment="1">
      <alignment horizontal="center" vertical="center" wrapText="1"/>
    </xf>
    <xf numFmtId="0" fontId="34" fillId="2" borderId="0" xfId="0" applyFont="1" applyFill="1" applyBorder="1" applyAlignment="1">
      <alignment horizontal="center"/>
    </xf>
    <xf numFmtId="0" fontId="34" fillId="2" borderId="8" xfId="0" applyFont="1" applyFill="1" applyBorder="1" applyAlignment="1">
      <alignment horizontal="center"/>
    </xf>
    <xf numFmtId="0" fontId="49" fillId="5" borderId="0" xfId="0" applyFont="1" applyFill="1" applyAlignment="1">
      <alignment horizontal="center"/>
    </xf>
    <xf numFmtId="0" fontId="44" fillId="6" borderId="13" xfId="0" applyFont="1" applyFill="1" applyBorder="1" applyAlignment="1">
      <alignment horizontal="center" wrapText="1"/>
    </xf>
    <xf numFmtId="0" fontId="27" fillId="6" borderId="14" xfId="0" applyFont="1" applyFill="1" applyBorder="1" applyAlignment="1">
      <alignment horizontal="center"/>
    </xf>
    <xf numFmtId="0" fontId="27" fillId="6" borderId="15" xfId="0" applyFont="1" applyFill="1" applyBorder="1" applyAlignment="1">
      <alignment horizontal="center"/>
    </xf>
    <xf numFmtId="0" fontId="46" fillId="5" borderId="0" xfId="0" applyFont="1" applyFill="1" applyBorder="1" applyAlignment="1">
      <alignment horizontal="center" vertical="center" wrapText="1"/>
    </xf>
    <xf numFmtId="0" fontId="46" fillId="5" borderId="0" xfId="0" applyFont="1" applyFill="1" applyBorder="1" applyAlignment="1">
      <alignment horizontal="center" vertical="center"/>
    </xf>
    <xf numFmtId="0" fontId="19" fillId="2" borderId="0" xfId="0" applyFont="1" applyFill="1" applyBorder="1" applyAlignment="1">
      <alignment horizontal="left"/>
    </xf>
    <xf numFmtId="0" fontId="19" fillId="2" borderId="8" xfId="0" applyFont="1" applyFill="1" applyBorder="1" applyAlignment="1">
      <alignment horizontal="left"/>
    </xf>
    <xf numFmtId="0" fontId="17" fillId="6" borderId="13" xfId="0" applyFont="1" applyFill="1" applyBorder="1" applyAlignment="1">
      <alignment horizontal="center" wrapText="1"/>
    </xf>
    <xf numFmtId="0" fontId="17" fillId="6" borderId="14" xfId="0" applyFont="1" applyFill="1" applyBorder="1" applyAlignment="1">
      <alignment horizontal="center"/>
    </xf>
    <xf numFmtId="0" fontId="17" fillId="6" borderId="15" xfId="0" applyFont="1" applyFill="1" applyBorder="1" applyAlignment="1">
      <alignment horizontal="center"/>
    </xf>
    <xf numFmtId="0" fontId="19" fillId="2" borderId="6" xfId="0" applyFont="1" applyFill="1" applyBorder="1" applyAlignment="1">
      <alignment horizontal="center"/>
    </xf>
    <xf numFmtId="0" fontId="19" fillId="2" borderId="10" xfId="0" applyFont="1" applyFill="1" applyBorder="1" applyAlignment="1">
      <alignment horizontal="center"/>
    </xf>
    <xf numFmtId="0" fontId="7" fillId="6" borderId="14" xfId="0" applyFont="1" applyFill="1" applyBorder="1" applyAlignment="1">
      <alignment horizontal="center" vertical="center"/>
    </xf>
    <xf numFmtId="0" fontId="7" fillId="6" borderId="15" xfId="0" applyFont="1" applyFill="1" applyBorder="1" applyAlignment="1">
      <alignment horizontal="center" vertical="center"/>
    </xf>
    <xf numFmtId="0" fontId="49" fillId="5" borderId="0" xfId="0" applyFont="1" applyFill="1" applyAlignment="1">
      <alignment horizontal="center" vertical="center"/>
    </xf>
  </cellXfs>
  <cellStyles count="4">
    <cellStyle name="Comma" xfId="1" builtinId="3"/>
    <cellStyle name="Millares_CUENTA 1 5" xfId="2" xr:uid="{00000000-0005-0000-0000-000001000000}"/>
    <cellStyle name="Normal" xfId="0" builtinId="0"/>
    <cellStyle name="Percent" xfId="3" builtinId="5"/>
  </cellStyles>
  <dxfs count="7">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60" b="0" i="0" u="none" strike="noStrike" baseline="0">
                <a:solidFill>
                  <a:srgbClr val="000000"/>
                </a:solidFill>
                <a:latin typeface="Calibri"/>
                <a:ea typeface="Calibri"/>
                <a:cs typeface="Calibri"/>
              </a:defRPr>
            </a:pPr>
            <a:r>
              <a:rPr lang="en-US"/>
              <a:t>Concentration curves for selected incomes </a:t>
            </a:r>
          </a:p>
        </c:rich>
      </c:tx>
      <c:overlay val="0"/>
      <c:spPr>
        <a:noFill/>
        <a:ln w="25400">
          <a:noFill/>
        </a:ln>
      </c:spPr>
    </c:title>
    <c:autoTitleDeleted val="0"/>
    <c:plotArea>
      <c:layout>
        <c:manualLayout>
          <c:layoutTarget val="inner"/>
          <c:xMode val="edge"/>
          <c:yMode val="edge"/>
          <c:x val="6.364944371073869E-2"/>
          <c:y val="9.3999041911299513E-2"/>
          <c:w val="0.86279293501596444"/>
          <c:h val="0.69120738578616492"/>
        </c:manualLayout>
      </c:layout>
      <c:lineChart>
        <c:grouping val="standard"/>
        <c:varyColors val="0"/>
        <c:ser>
          <c:idx val="0"/>
          <c:order val="0"/>
          <c:tx>
            <c:strRef>
              <c:f>'Curvas de concentracion'!$D$73</c:f>
              <c:strCache>
                <c:ptCount val="1"/>
                <c:pt idx="0">
                  <c:v>Electricidad sub</c:v>
                </c:pt>
              </c:strCache>
            </c:strRef>
          </c:tx>
          <c:spPr>
            <a:ln w="28575" cap="rnd">
              <a:solidFill>
                <a:schemeClr val="accent1"/>
              </a:solidFill>
              <a:prstDash val="solid"/>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concentracion'!$D$74:$D$174</c:f>
              <c:numCache>
                <c:formatCode>General</c:formatCode>
                <c:ptCount val="101"/>
                <c:pt idx="0">
                  <c:v>0</c:v>
                </c:pt>
                <c:pt idx="1">
                  <c:v>2.6424510005868658E-2</c:v>
                </c:pt>
                <c:pt idx="2">
                  <c:v>5.5425788673877471E-2</c:v>
                </c:pt>
                <c:pt idx="3">
                  <c:v>7.9156934150540814E-2</c:v>
                </c:pt>
                <c:pt idx="4">
                  <c:v>0.11022973272340739</c:v>
                </c:pt>
                <c:pt idx="5">
                  <c:v>0.14994617157470491</c:v>
                </c:pt>
                <c:pt idx="6">
                  <c:v>0.17365011134905303</c:v>
                </c:pt>
                <c:pt idx="7">
                  <c:v>0.19306332321540309</c:v>
                </c:pt>
                <c:pt idx="8">
                  <c:v>0.21707818530192499</c:v>
                </c:pt>
                <c:pt idx="9">
                  <c:v>0.24021080532765382</c:v>
                </c:pt>
                <c:pt idx="10">
                  <c:v>0.27316079736026955</c:v>
                </c:pt>
                <c:pt idx="11">
                  <c:v>0.29868751918973646</c:v>
                </c:pt>
                <c:pt idx="12">
                  <c:v>0.31381777620589274</c:v>
                </c:pt>
                <c:pt idx="13">
                  <c:v>0.33246145534961269</c:v>
                </c:pt>
                <c:pt idx="14">
                  <c:v>0.35291625696174489</c:v>
                </c:pt>
                <c:pt idx="15">
                  <c:v>0.37609162880539759</c:v>
                </c:pt>
                <c:pt idx="16">
                  <c:v>0.40286592641246177</c:v>
                </c:pt>
                <c:pt idx="17">
                  <c:v>0.41752591343145523</c:v>
                </c:pt>
                <c:pt idx="18">
                  <c:v>0.43233358854873122</c:v>
                </c:pt>
                <c:pt idx="19">
                  <c:v>0.44494537483627994</c:v>
                </c:pt>
                <c:pt idx="20">
                  <c:v>0.46761938445155249</c:v>
                </c:pt>
                <c:pt idx="21">
                  <c:v>0.4917119771161178</c:v>
                </c:pt>
                <c:pt idx="22">
                  <c:v>0.50941511626551206</c:v>
                </c:pt>
                <c:pt idx="23">
                  <c:v>0.52411008204462517</c:v>
                </c:pt>
                <c:pt idx="24">
                  <c:v>0.54293254151784498</c:v>
                </c:pt>
                <c:pt idx="25">
                  <c:v>0.55748370572757766</c:v>
                </c:pt>
                <c:pt idx="26">
                  <c:v>0.58022378633418703</c:v>
                </c:pt>
                <c:pt idx="27">
                  <c:v>0.58919389504040043</c:v>
                </c:pt>
                <c:pt idx="28">
                  <c:v>0.6069397860077187</c:v>
                </c:pt>
                <c:pt idx="29">
                  <c:v>0.61367125406628087</c:v>
                </c:pt>
                <c:pt idx="30">
                  <c:v>0.63188741503076185</c:v>
                </c:pt>
                <c:pt idx="31">
                  <c:v>0.64671452279254871</c:v>
                </c:pt>
                <c:pt idx="32">
                  <c:v>0.6528785576313938</c:v>
                </c:pt>
                <c:pt idx="33">
                  <c:v>0.65817200999615233</c:v>
                </c:pt>
                <c:pt idx="34">
                  <c:v>0.66892214893956059</c:v>
                </c:pt>
                <c:pt idx="35">
                  <c:v>0.69149899533227877</c:v>
                </c:pt>
                <c:pt idx="36">
                  <c:v>0.7004574444517857</c:v>
                </c:pt>
                <c:pt idx="37">
                  <c:v>0.70896505621864059</c:v>
                </c:pt>
                <c:pt idx="38">
                  <c:v>0.71833936393067988</c:v>
                </c:pt>
                <c:pt idx="39">
                  <c:v>0.7300533620418268</c:v>
                </c:pt>
                <c:pt idx="40">
                  <c:v>0.73888355570756203</c:v>
                </c:pt>
                <c:pt idx="41">
                  <c:v>0.75307715925829477</c:v>
                </c:pt>
                <c:pt idx="42">
                  <c:v>0.75609699221528259</c:v>
                </c:pt>
                <c:pt idx="43">
                  <c:v>0.7645851713376266</c:v>
                </c:pt>
                <c:pt idx="44">
                  <c:v>0.77228827162173186</c:v>
                </c:pt>
                <c:pt idx="45">
                  <c:v>0.78503608642085665</c:v>
                </c:pt>
                <c:pt idx="46">
                  <c:v>0.79479904702311321</c:v>
                </c:pt>
                <c:pt idx="47">
                  <c:v>0.80098640103537133</c:v>
                </c:pt>
                <c:pt idx="48">
                  <c:v>0.80537817869482586</c:v>
                </c:pt>
                <c:pt idx="49">
                  <c:v>0.81090482279371467</c:v>
                </c:pt>
                <c:pt idx="50">
                  <c:v>0.81954069001434127</c:v>
                </c:pt>
                <c:pt idx="51">
                  <c:v>0.82507899369993665</c:v>
                </c:pt>
                <c:pt idx="52">
                  <c:v>0.83288703026440059</c:v>
                </c:pt>
                <c:pt idx="53">
                  <c:v>0.8447487164738301</c:v>
                </c:pt>
                <c:pt idx="54">
                  <c:v>0.85097882230401201</c:v>
                </c:pt>
                <c:pt idx="55">
                  <c:v>0.85764810590013951</c:v>
                </c:pt>
                <c:pt idx="56">
                  <c:v>0.86800570542442834</c:v>
                </c:pt>
                <c:pt idx="57">
                  <c:v>0.87443402422862115</c:v>
                </c:pt>
                <c:pt idx="58">
                  <c:v>0.87919113560487994</c:v>
                </c:pt>
                <c:pt idx="59">
                  <c:v>0.88104889642011819</c:v>
                </c:pt>
                <c:pt idx="60">
                  <c:v>0.8820788265791939</c:v>
                </c:pt>
                <c:pt idx="61">
                  <c:v>0.88985965744134254</c:v>
                </c:pt>
                <c:pt idx="62">
                  <c:v>0.8981379640029693</c:v>
                </c:pt>
                <c:pt idx="63">
                  <c:v>0.90316713240238011</c:v>
                </c:pt>
                <c:pt idx="64">
                  <c:v>0.90887255683076884</c:v>
                </c:pt>
                <c:pt idx="65">
                  <c:v>0.91782711942137363</c:v>
                </c:pt>
                <c:pt idx="66">
                  <c:v>0.92469072946260966</c:v>
                </c:pt>
                <c:pt idx="67">
                  <c:v>0.9287987905122056</c:v>
                </c:pt>
                <c:pt idx="68">
                  <c:v>0.93559632956210481</c:v>
                </c:pt>
                <c:pt idx="69">
                  <c:v>0.93559632956210481</c:v>
                </c:pt>
                <c:pt idx="70">
                  <c:v>0.9378971546721907</c:v>
                </c:pt>
                <c:pt idx="71">
                  <c:v>0.940318462178244</c:v>
                </c:pt>
                <c:pt idx="72">
                  <c:v>0.94511055231462227</c:v>
                </c:pt>
                <c:pt idx="73">
                  <c:v>0.94748910800275166</c:v>
                </c:pt>
                <c:pt idx="74">
                  <c:v>0.94946346468505516</c:v>
                </c:pt>
                <c:pt idx="75">
                  <c:v>0.95165158045697806</c:v>
                </c:pt>
                <c:pt idx="76">
                  <c:v>0.95446542738215068</c:v>
                </c:pt>
                <c:pt idx="77">
                  <c:v>0.95762128885071451</c:v>
                </c:pt>
                <c:pt idx="78">
                  <c:v>0.96158554833093013</c:v>
                </c:pt>
                <c:pt idx="79">
                  <c:v>0.96486189219546126</c:v>
                </c:pt>
                <c:pt idx="80">
                  <c:v>0.96574024772735223</c:v>
                </c:pt>
                <c:pt idx="81">
                  <c:v>0.96861627911495962</c:v>
                </c:pt>
                <c:pt idx="82">
                  <c:v>0.97018643679143723</c:v>
                </c:pt>
                <c:pt idx="83">
                  <c:v>0.97018643679143723</c:v>
                </c:pt>
                <c:pt idx="84">
                  <c:v>0.97076164306895862</c:v>
                </c:pt>
                <c:pt idx="85">
                  <c:v>0.97076164306895862</c:v>
                </c:pt>
                <c:pt idx="86">
                  <c:v>0.9722229779361754</c:v>
                </c:pt>
                <c:pt idx="87">
                  <c:v>0.97330731949988147</c:v>
                </c:pt>
                <c:pt idx="88">
                  <c:v>0.97724825980668406</c:v>
                </c:pt>
                <c:pt idx="89">
                  <c:v>0.97996883003820456</c:v>
                </c:pt>
                <c:pt idx="90">
                  <c:v>0.981107583006541</c:v>
                </c:pt>
                <c:pt idx="91">
                  <c:v>0.98803337751021181</c:v>
                </c:pt>
                <c:pt idx="92">
                  <c:v>0.98803337751021181</c:v>
                </c:pt>
                <c:pt idx="93">
                  <c:v>0.98803337751021181</c:v>
                </c:pt>
                <c:pt idx="94">
                  <c:v>0.98924208799878743</c:v>
                </c:pt>
                <c:pt idx="95">
                  <c:v>0.98979786163179806</c:v>
                </c:pt>
                <c:pt idx="96">
                  <c:v>0.98979786163179806</c:v>
                </c:pt>
                <c:pt idx="97">
                  <c:v>0.99467545540402413</c:v>
                </c:pt>
                <c:pt idx="98">
                  <c:v>0.99467545540402413</c:v>
                </c:pt>
                <c:pt idx="99">
                  <c:v>0.99527398085495866</c:v>
                </c:pt>
                <c:pt idx="100">
                  <c:v>1</c:v>
                </c:pt>
              </c:numCache>
            </c:numRef>
          </c:val>
          <c:smooth val="0"/>
          <c:extLst>
            <c:ext xmlns:c16="http://schemas.microsoft.com/office/drawing/2014/chart" uri="{C3380CC4-5D6E-409C-BE32-E72D297353CC}">
              <c16:uniqueId val="{00000000-A221-4634-953B-1A546452C5BA}"/>
            </c:ext>
          </c:extLst>
        </c:ser>
        <c:ser>
          <c:idx val="1"/>
          <c:order val="1"/>
          <c:tx>
            <c:strRef>
              <c:f>'Curvas de concentracion'!$E$73</c:f>
              <c:strCache>
                <c:ptCount val="1"/>
                <c:pt idx="0">
                  <c:v>Subsidio ANDE PANDEMIA</c:v>
                </c:pt>
              </c:strCache>
            </c:strRef>
          </c:tx>
          <c:spPr>
            <a:ln w="28575" cap="rnd">
              <a:solidFill>
                <a:schemeClr val="accent2"/>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concentracion'!$E$74:$E$174</c:f>
              <c:numCache>
                <c:formatCode>General</c:formatCode>
                <c:ptCount val="101"/>
                <c:pt idx="0">
                  <c:v>0</c:v>
                </c:pt>
                <c:pt idx="1">
                  <c:v>9.4820726618953209E-3</c:v>
                </c:pt>
                <c:pt idx="2">
                  <c:v>1.8778409729595644E-2</c:v>
                </c:pt>
                <c:pt idx="3">
                  <c:v>2.8983324953289751E-2</c:v>
                </c:pt>
                <c:pt idx="4">
                  <c:v>4.0060023762638314E-2</c:v>
                </c:pt>
                <c:pt idx="5">
                  <c:v>4.9110423776622225E-2</c:v>
                </c:pt>
                <c:pt idx="6">
                  <c:v>6.1144098784317841E-2</c:v>
                </c:pt>
                <c:pt idx="7">
                  <c:v>6.9521853413231291E-2</c:v>
                </c:pt>
                <c:pt idx="8">
                  <c:v>7.9169908391261146E-2</c:v>
                </c:pt>
                <c:pt idx="9">
                  <c:v>8.8008048082682006E-2</c:v>
                </c:pt>
                <c:pt idx="10">
                  <c:v>9.6761316467983E-2</c:v>
                </c:pt>
                <c:pt idx="11">
                  <c:v>0.10725976823639299</c:v>
                </c:pt>
                <c:pt idx="12">
                  <c:v>0.11626664923971455</c:v>
                </c:pt>
                <c:pt idx="13">
                  <c:v>0.12824065016468988</c:v>
                </c:pt>
                <c:pt idx="14">
                  <c:v>0.13691181743043565</c:v>
                </c:pt>
                <c:pt idx="15">
                  <c:v>0.15129488206218972</c:v>
                </c:pt>
                <c:pt idx="16">
                  <c:v>0.16240059733714601</c:v>
                </c:pt>
                <c:pt idx="17">
                  <c:v>0.17081237814722569</c:v>
                </c:pt>
                <c:pt idx="18">
                  <c:v>0.18094516382750639</c:v>
                </c:pt>
                <c:pt idx="19">
                  <c:v>0.19252819126279364</c:v>
                </c:pt>
                <c:pt idx="20">
                  <c:v>0.20187653106816308</c:v>
                </c:pt>
                <c:pt idx="21">
                  <c:v>0.21043850465233069</c:v>
                </c:pt>
                <c:pt idx="22">
                  <c:v>0.22181143218460514</c:v>
                </c:pt>
                <c:pt idx="23">
                  <c:v>0.23421963365904408</c:v>
                </c:pt>
                <c:pt idx="24">
                  <c:v>0.24437935638735606</c:v>
                </c:pt>
                <c:pt idx="25">
                  <c:v>0.25158877837520571</c:v>
                </c:pt>
                <c:pt idx="26">
                  <c:v>0.26156741748671986</c:v>
                </c:pt>
                <c:pt idx="27">
                  <c:v>0.2753039213262104</c:v>
                </c:pt>
                <c:pt idx="28">
                  <c:v>0.28801058703138377</c:v>
                </c:pt>
                <c:pt idx="29">
                  <c:v>0.29553933428807677</c:v>
                </c:pt>
                <c:pt idx="30">
                  <c:v>0.30508896979349603</c:v>
                </c:pt>
                <c:pt idx="31">
                  <c:v>0.31603377369627639</c:v>
                </c:pt>
                <c:pt idx="32">
                  <c:v>0.32518495030354322</c:v>
                </c:pt>
                <c:pt idx="33">
                  <c:v>0.33447357000399563</c:v>
                </c:pt>
                <c:pt idx="34">
                  <c:v>0.34414340064987964</c:v>
                </c:pt>
                <c:pt idx="35">
                  <c:v>0.352437355287817</c:v>
                </c:pt>
                <c:pt idx="36">
                  <c:v>0.36236723739784643</c:v>
                </c:pt>
                <c:pt idx="37">
                  <c:v>0.37113472122874996</c:v>
                </c:pt>
                <c:pt idx="38">
                  <c:v>0.38038699008921811</c:v>
                </c:pt>
                <c:pt idx="39">
                  <c:v>0.39044010960894854</c:v>
                </c:pt>
                <c:pt idx="40">
                  <c:v>0.40250224389624756</c:v>
                </c:pt>
                <c:pt idx="41">
                  <c:v>0.41364398936207364</c:v>
                </c:pt>
                <c:pt idx="42">
                  <c:v>0.42172028194262873</c:v>
                </c:pt>
                <c:pt idx="43">
                  <c:v>0.43139482169724291</c:v>
                </c:pt>
                <c:pt idx="44">
                  <c:v>0.44399906429446057</c:v>
                </c:pt>
                <c:pt idx="45">
                  <c:v>0.45411088156426904</c:v>
                </c:pt>
                <c:pt idx="46">
                  <c:v>0.46007083887800809</c:v>
                </c:pt>
                <c:pt idx="47">
                  <c:v>0.47140676163167072</c:v>
                </c:pt>
                <c:pt idx="48">
                  <c:v>0.48292897698682158</c:v>
                </c:pt>
                <c:pt idx="49">
                  <c:v>0.49530616212525574</c:v>
                </c:pt>
                <c:pt idx="50">
                  <c:v>0.5055815704889649</c:v>
                </c:pt>
                <c:pt idx="51">
                  <c:v>0.51508938956460459</c:v>
                </c:pt>
                <c:pt idx="52">
                  <c:v>0.52306129571630489</c:v>
                </c:pt>
                <c:pt idx="53">
                  <c:v>0.53335047152095161</c:v>
                </c:pt>
                <c:pt idx="54">
                  <c:v>0.54449723598346522</c:v>
                </c:pt>
                <c:pt idx="55">
                  <c:v>0.55389174661419049</c:v>
                </c:pt>
                <c:pt idx="56">
                  <c:v>0.56456544646530593</c:v>
                </c:pt>
                <c:pt idx="57">
                  <c:v>0.57666120649272856</c:v>
                </c:pt>
                <c:pt idx="58">
                  <c:v>0.58941610968277203</c:v>
                </c:pt>
                <c:pt idx="59">
                  <c:v>0.59776984103637443</c:v>
                </c:pt>
                <c:pt idx="60">
                  <c:v>0.61042817444719533</c:v>
                </c:pt>
                <c:pt idx="61">
                  <c:v>0.61944061317867716</c:v>
                </c:pt>
                <c:pt idx="62">
                  <c:v>0.63192291165675551</c:v>
                </c:pt>
                <c:pt idx="63">
                  <c:v>0.64045034646642374</c:v>
                </c:pt>
                <c:pt idx="64">
                  <c:v>0.65372952047448329</c:v>
                </c:pt>
                <c:pt idx="65">
                  <c:v>0.66309361329947958</c:v>
                </c:pt>
                <c:pt idx="66">
                  <c:v>0.67028999409089618</c:v>
                </c:pt>
                <c:pt idx="67">
                  <c:v>0.6794441361285628</c:v>
                </c:pt>
                <c:pt idx="68">
                  <c:v>0.68691228834257789</c:v>
                </c:pt>
                <c:pt idx="69">
                  <c:v>0.69427521357963096</c:v>
                </c:pt>
                <c:pt idx="70">
                  <c:v>0.70209806754303683</c:v>
                </c:pt>
                <c:pt idx="71">
                  <c:v>0.711384462797506</c:v>
                </c:pt>
                <c:pt idx="72">
                  <c:v>0.72118485449023817</c:v>
                </c:pt>
                <c:pt idx="73">
                  <c:v>0.73207540458762344</c:v>
                </c:pt>
                <c:pt idx="74">
                  <c:v>0.74101969073864637</c:v>
                </c:pt>
                <c:pt idx="75">
                  <c:v>0.74867516833326453</c:v>
                </c:pt>
                <c:pt idx="76">
                  <c:v>0.75769090742779521</c:v>
                </c:pt>
                <c:pt idx="77">
                  <c:v>0.77004662103437604</c:v>
                </c:pt>
                <c:pt idx="78">
                  <c:v>0.78227328141751951</c:v>
                </c:pt>
                <c:pt idx="79">
                  <c:v>0.79157113202086138</c:v>
                </c:pt>
                <c:pt idx="80">
                  <c:v>0.80066615852189105</c:v>
                </c:pt>
                <c:pt idx="81">
                  <c:v>0.81193146294065965</c:v>
                </c:pt>
                <c:pt idx="82">
                  <c:v>0.82475469928598399</c:v>
                </c:pt>
                <c:pt idx="83">
                  <c:v>0.83526944954267768</c:v>
                </c:pt>
                <c:pt idx="84">
                  <c:v>0.84652873665048423</c:v>
                </c:pt>
                <c:pt idx="85">
                  <c:v>0.8562915755071292</c:v>
                </c:pt>
                <c:pt idx="86">
                  <c:v>0.86564155378756169</c:v>
                </c:pt>
                <c:pt idx="87">
                  <c:v>0.8725012906437799</c:v>
                </c:pt>
                <c:pt idx="88">
                  <c:v>0.88219333782855802</c:v>
                </c:pt>
                <c:pt idx="89">
                  <c:v>0.89060096145265533</c:v>
                </c:pt>
                <c:pt idx="90">
                  <c:v>0.90501722970745879</c:v>
                </c:pt>
                <c:pt idx="91">
                  <c:v>0.91602539925516724</c:v>
                </c:pt>
                <c:pt idx="92">
                  <c:v>0.92728273678489692</c:v>
                </c:pt>
                <c:pt idx="93">
                  <c:v>0.93610218161754077</c:v>
                </c:pt>
                <c:pt idx="94">
                  <c:v>0.94348397415620799</c:v>
                </c:pt>
                <c:pt idx="95">
                  <c:v>0.95255906654768729</c:v>
                </c:pt>
                <c:pt idx="96">
                  <c:v>0.96240887098216743</c:v>
                </c:pt>
                <c:pt idx="97">
                  <c:v>0.96935477854155183</c:v>
                </c:pt>
                <c:pt idx="98">
                  <c:v>0.98137194001478645</c:v>
                </c:pt>
                <c:pt idx="99">
                  <c:v>0.99265323931303295</c:v>
                </c:pt>
                <c:pt idx="100">
                  <c:v>1</c:v>
                </c:pt>
              </c:numCache>
            </c:numRef>
          </c:val>
          <c:smooth val="0"/>
          <c:extLst>
            <c:ext xmlns:c16="http://schemas.microsoft.com/office/drawing/2014/chart" uri="{C3380CC4-5D6E-409C-BE32-E72D297353CC}">
              <c16:uniqueId val="{00000001-A221-4634-953B-1A546452C5BA}"/>
            </c:ext>
          </c:extLst>
        </c:ser>
        <c:ser>
          <c:idx val="2"/>
          <c:order val="2"/>
          <c:tx>
            <c:strRef>
              <c:f>'Curvas de concentracion'!$F$73</c:f>
              <c:strCache>
                <c:ptCount val="1"/>
                <c:pt idx="0">
                  <c:v>Ingresos netos de IRP</c:v>
                </c:pt>
              </c:strCache>
            </c:strRef>
          </c:tx>
          <c:spPr>
            <a:ln w="28575" cap="rnd">
              <a:solidFill>
                <a:schemeClr val="accent3"/>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concentracion'!$F$74:$F$174</c:f>
              <c:numCache>
                <c:formatCode>General</c:formatCode>
                <c:ptCount val="101"/>
                <c:pt idx="0">
                  <c:v>0</c:v>
                </c:pt>
                <c:pt idx="1">
                  <c:v>5.230247676238142E-4</c:v>
                </c:pt>
                <c:pt idx="2">
                  <c:v>1.2850841225173874E-3</c:v>
                </c:pt>
                <c:pt idx="3">
                  <c:v>2.3151705152622782E-3</c:v>
                </c:pt>
                <c:pt idx="4">
                  <c:v>3.4290055079646505E-3</c:v>
                </c:pt>
                <c:pt idx="5">
                  <c:v>4.6809742752300602E-3</c:v>
                </c:pt>
                <c:pt idx="6">
                  <c:v>6.0660241547532429E-3</c:v>
                </c:pt>
                <c:pt idx="7">
                  <c:v>7.5507753307566773E-3</c:v>
                </c:pt>
                <c:pt idx="8">
                  <c:v>9.2062167284810495E-3</c:v>
                </c:pt>
                <c:pt idx="9">
                  <c:v>1.0963199022679782E-2</c:v>
                </c:pt>
                <c:pt idx="10">
                  <c:v>1.2796036835966702E-2</c:v>
                </c:pt>
                <c:pt idx="11">
                  <c:v>1.4761782024625738E-2</c:v>
                </c:pt>
                <c:pt idx="12">
                  <c:v>1.6805830039219274E-2</c:v>
                </c:pt>
                <c:pt idx="13">
                  <c:v>1.9037656481859316E-2</c:v>
                </c:pt>
                <c:pt idx="14">
                  <c:v>2.1173885945835122E-2</c:v>
                </c:pt>
                <c:pt idx="15">
                  <c:v>2.3726893341120627E-2</c:v>
                </c:pt>
                <c:pt idx="16">
                  <c:v>2.6207801889325838E-2</c:v>
                </c:pt>
                <c:pt idx="17">
                  <c:v>2.8855990338088996E-2</c:v>
                </c:pt>
                <c:pt idx="18">
                  <c:v>3.161142337005763E-2</c:v>
                </c:pt>
                <c:pt idx="19">
                  <c:v>3.4400472110667511E-2</c:v>
                </c:pt>
                <c:pt idx="20">
                  <c:v>3.7209673804655341E-2</c:v>
                </c:pt>
                <c:pt idx="21">
                  <c:v>4.0240791170944645E-2</c:v>
                </c:pt>
                <c:pt idx="22">
                  <c:v>4.3313289574714309E-2</c:v>
                </c:pt>
                <c:pt idx="23">
                  <c:v>4.6570297741771391E-2</c:v>
                </c:pt>
                <c:pt idx="24">
                  <c:v>4.9832954564140823E-2</c:v>
                </c:pt>
                <c:pt idx="25">
                  <c:v>5.3163169926947307E-2</c:v>
                </c:pt>
                <c:pt idx="26">
                  <c:v>5.6610508623815475E-2</c:v>
                </c:pt>
                <c:pt idx="27">
                  <c:v>6.0183893140140672E-2</c:v>
                </c:pt>
                <c:pt idx="28">
                  <c:v>6.3790285240449454E-2</c:v>
                </c:pt>
                <c:pt idx="29">
                  <c:v>6.7654028189031809E-2</c:v>
                </c:pt>
                <c:pt idx="30">
                  <c:v>7.1472818001285021E-2</c:v>
                </c:pt>
                <c:pt idx="31">
                  <c:v>7.5674902674012029E-2</c:v>
                </c:pt>
                <c:pt idx="32">
                  <c:v>7.9849863198427309E-2</c:v>
                </c:pt>
                <c:pt idx="33">
                  <c:v>8.4037290809813744E-2</c:v>
                </c:pt>
                <c:pt idx="34">
                  <c:v>8.8247726732936252E-2</c:v>
                </c:pt>
                <c:pt idx="35">
                  <c:v>9.2987239063426833E-2</c:v>
                </c:pt>
                <c:pt idx="36">
                  <c:v>9.763999850565025E-2</c:v>
                </c:pt>
                <c:pt idx="37">
                  <c:v>0.10228616903060296</c:v>
                </c:pt>
                <c:pt idx="38">
                  <c:v>0.10703731546194599</c:v>
                </c:pt>
                <c:pt idx="39">
                  <c:v>0.11200263312725463</c:v>
                </c:pt>
                <c:pt idx="40">
                  <c:v>0.1171559460620616</c:v>
                </c:pt>
                <c:pt idx="41">
                  <c:v>0.12231863016293414</c:v>
                </c:pt>
                <c:pt idx="42">
                  <c:v>0.12765588162438984</c:v>
                </c:pt>
                <c:pt idx="43">
                  <c:v>0.13297399893062059</c:v>
                </c:pt>
                <c:pt idx="44">
                  <c:v>0.13862382139791152</c:v>
                </c:pt>
                <c:pt idx="45">
                  <c:v>0.14415140128849241</c:v>
                </c:pt>
                <c:pt idx="46">
                  <c:v>0.14949208832418515</c:v>
                </c:pt>
                <c:pt idx="47">
                  <c:v>0.15570352538154134</c:v>
                </c:pt>
                <c:pt idx="48">
                  <c:v>0.16127538806686922</c:v>
                </c:pt>
                <c:pt idx="49">
                  <c:v>0.16757208791211495</c:v>
                </c:pt>
                <c:pt idx="50">
                  <c:v>0.17386580059593212</c:v>
                </c:pt>
                <c:pt idx="51">
                  <c:v>0.18003191940141833</c:v>
                </c:pt>
                <c:pt idx="52">
                  <c:v>0.18671133694692521</c:v>
                </c:pt>
                <c:pt idx="53">
                  <c:v>0.19330361160776921</c:v>
                </c:pt>
                <c:pt idx="54">
                  <c:v>0.19979742925584937</c:v>
                </c:pt>
                <c:pt idx="55">
                  <c:v>0.2070096989539579</c:v>
                </c:pt>
                <c:pt idx="56">
                  <c:v>0.21405181167430531</c:v>
                </c:pt>
                <c:pt idx="57">
                  <c:v>0.22115644880073904</c:v>
                </c:pt>
                <c:pt idx="58">
                  <c:v>0.22862008267142989</c:v>
                </c:pt>
                <c:pt idx="59">
                  <c:v>0.23586352430770424</c:v>
                </c:pt>
                <c:pt idx="60">
                  <c:v>0.24384595455585656</c:v>
                </c:pt>
                <c:pt idx="61">
                  <c:v>0.25172254228903124</c:v>
                </c:pt>
                <c:pt idx="62">
                  <c:v>0.25979235166564735</c:v>
                </c:pt>
                <c:pt idx="63">
                  <c:v>0.26786498431556277</c:v>
                </c:pt>
                <c:pt idx="64">
                  <c:v>0.27674380654932873</c:v>
                </c:pt>
                <c:pt idx="65">
                  <c:v>0.28557669937463415</c:v>
                </c:pt>
                <c:pt idx="66">
                  <c:v>0.29438595547283447</c:v>
                </c:pt>
                <c:pt idx="67">
                  <c:v>0.30322575812475777</c:v>
                </c:pt>
                <c:pt idx="68">
                  <c:v>0.3132166693509994</c:v>
                </c:pt>
                <c:pt idx="69">
                  <c:v>0.32253687781964485</c:v>
                </c:pt>
                <c:pt idx="70">
                  <c:v>0.33271423848852205</c:v>
                </c:pt>
                <c:pt idx="71">
                  <c:v>0.34307080648534533</c:v>
                </c:pt>
                <c:pt idx="72">
                  <c:v>0.35342691527244546</c:v>
                </c:pt>
                <c:pt idx="73">
                  <c:v>0.36432537606860144</c:v>
                </c:pt>
                <c:pt idx="74">
                  <c:v>0.37534179543215884</c:v>
                </c:pt>
                <c:pt idx="75">
                  <c:v>0.38680250888707568</c:v>
                </c:pt>
                <c:pt idx="76">
                  <c:v>0.39866674188947793</c:v>
                </c:pt>
                <c:pt idx="77">
                  <c:v>0.41084306900403667</c:v>
                </c:pt>
                <c:pt idx="78">
                  <c:v>0.42295706560825808</c:v>
                </c:pt>
                <c:pt idx="79">
                  <c:v>0.43625327148294007</c:v>
                </c:pt>
                <c:pt idx="80">
                  <c:v>0.44886762332417746</c:v>
                </c:pt>
                <c:pt idx="81">
                  <c:v>0.46229923673140011</c:v>
                </c:pt>
                <c:pt idx="82">
                  <c:v>0.47715935968451206</c:v>
                </c:pt>
                <c:pt idx="83">
                  <c:v>0.49151816061590953</c:v>
                </c:pt>
                <c:pt idx="84">
                  <c:v>0.50658974551641467</c:v>
                </c:pt>
                <c:pt idx="85">
                  <c:v>0.52213444350765348</c:v>
                </c:pt>
                <c:pt idx="86">
                  <c:v>0.53789851608643247</c:v>
                </c:pt>
                <c:pt idx="87">
                  <c:v>0.55487924720930626</c:v>
                </c:pt>
                <c:pt idx="88">
                  <c:v>0.57225312042204213</c:v>
                </c:pt>
                <c:pt idx="89">
                  <c:v>0.5906856994019315</c:v>
                </c:pt>
                <c:pt idx="90">
                  <c:v>0.60925199292667453</c:v>
                </c:pt>
                <c:pt idx="91">
                  <c:v>0.62933495969689479</c:v>
                </c:pt>
                <c:pt idx="92">
                  <c:v>0.65103804328479353</c:v>
                </c:pt>
                <c:pt idx="93">
                  <c:v>0.67351520352936189</c:v>
                </c:pt>
                <c:pt idx="94">
                  <c:v>0.69737250075857682</c:v>
                </c:pt>
                <c:pt idx="95">
                  <c:v>0.72458017745722103</c:v>
                </c:pt>
                <c:pt idx="96">
                  <c:v>0.75381095048599245</c:v>
                </c:pt>
                <c:pt idx="97">
                  <c:v>0.78734796608285695</c:v>
                </c:pt>
                <c:pt idx="98">
                  <c:v>0.8267464026261141</c:v>
                </c:pt>
                <c:pt idx="99">
                  <c:v>0.87764845097331756</c:v>
                </c:pt>
                <c:pt idx="100">
                  <c:v>1</c:v>
                </c:pt>
              </c:numCache>
            </c:numRef>
          </c:val>
          <c:smooth val="0"/>
          <c:extLst>
            <c:ext xmlns:c16="http://schemas.microsoft.com/office/drawing/2014/chart" uri="{C3380CC4-5D6E-409C-BE32-E72D297353CC}">
              <c16:uniqueId val="{00000002-A221-4634-953B-1A546452C5BA}"/>
            </c:ext>
          </c:extLst>
        </c:ser>
        <c:ser>
          <c:idx val="3"/>
          <c:order val="3"/>
          <c:tx>
            <c:strRef>
              <c:f>'Curvas de concentracion'!$G$73</c:f>
              <c:strCache>
                <c:ptCount val="1"/>
                <c:pt idx="0">
                  <c:v>Ingresos brutos de mercado</c:v>
                </c:pt>
              </c:strCache>
            </c:strRef>
          </c:tx>
          <c:spPr>
            <a:ln w="28575" cap="rnd">
              <a:solidFill>
                <a:schemeClr val="accent4"/>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concentracion'!$G$74:$G$174</c:f>
              <c:numCache>
                <c:formatCode>General</c:formatCode>
                <c:ptCount val="101"/>
                <c:pt idx="0">
                  <c:v>0</c:v>
                </c:pt>
                <c:pt idx="1">
                  <c:v>5.210163991494726E-4</c:v>
                </c:pt>
                <c:pt idx="2">
                  <c:v>1.2801495140661156E-3</c:v>
                </c:pt>
                <c:pt idx="3">
                  <c:v>2.3062804669062463E-3</c:v>
                </c:pt>
                <c:pt idx="4">
                  <c:v>3.4158384325471179E-3</c:v>
                </c:pt>
                <c:pt idx="5">
                  <c:v>4.6629997513728295E-3</c:v>
                </c:pt>
                <c:pt idx="6">
                  <c:v>6.0427311628508708E-3</c:v>
                </c:pt>
                <c:pt idx="7">
                  <c:v>7.5217810267201321E-3</c:v>
                </c:pt>
                <c:pt idx="8">
                  <c:v>9.1708656770778073E-3</c:v>
                </c:pt>
                <c:pt idx="9">
                  <c:v>1.0921101315920854E-2</c:v>
                </c:pt>
                <c:pt idx="10">
                  <c:v>1.2746901195422135E-2</c:v>
                </c:pt>
                <c:pt idx="11">
                  <c:v>1.4705098097824235E-2</c:v>
                </c:pt>
                <c:pt idx="12">
                  <c:v>1.6741297150290792E-2</c:v>
                </c:pt>
                <c:pt idx="13">
                  <c:v>1.8964553578382642E-2</c:v>
                </c:pt>
                <c:pt idx="14">
                  <c:v>2.1092580111684821E-2</c:v>
                </c:pt>
                <c:pt idx="15">
                  <c:v>2.3635784186200742E-2</c:v>
                </c:pt>
                <c:pt idx="16">
                  <c:v>2.6107243309308512E-2</c:v>
                </c:pt>
                <c:pt idx="17">
                  <c:v>2.8745262950543159E-2</c:v>
                </c:pt>
                <c:pt idx="18">
                  <c:v>3.1490115365345787E-2</c:v>
                </c:pt>
                <c:pt idx="19">
                  <c:v>3.426845440746569E-2</c:v>
                </c:pt>
                <c:pt idx="20">
                  <c:v>3.7066869017419422E-2</c:v>
                </c:pt>
                <c:pt idx="21">
                  <c:v>4.0086347163279183E-2</c:v>
                </c:pt>
                <c:pt idx="22">
                  <c:v>4.3147047447124942E-2</c:v>
                </c:pt>
                <c:pt idx="23">
                  <c:v>4.6391548993218144E-2</c:v>
                </c:pt>
                <c:pt idx="24">
                  <c:v>4.9641677504290944E-2</c:v>
                </c:pt>
                <c:pt idx="25">
                  <c:v>5.2959105137029089E-2</c:v>
                </c:pt>
                <c:pt idx="26">
                  <c:v>5.6393206360668933E-2</c:v>
                </c:pt>
                <c:pt idx="27">
                  <c:v>5.9952869399057453E-2</c:v>
                </c:pt>
                <c:pt idx="28">
                  <c:v>6.354541327525004E-2</c:v>
                </c:pt>
                <c:pt idx="29">
                  <c:v>6.7394319795404459E-2</c:v>
                </c:pt>
                <c:pt idx="30">
                  <c:v>7.1198445795265158E-2</c:v>
                </c:pt>
                <c:pt idx="31">
                  <c:v>7.538482111145095E-2</c:v>
                </c:pt>
                <c:pt idx="32">
                  <c:v>7.9544138722009383E-2</c:v>
                </c:pt>
                <c:pt idx="33">
                  <c:v>8.3715486984722698E-2</c:v>
                </c:pt>
                <c:pt idx="34">
                  <c:v>8.7909755209306467E-2</c:v>
                </c:pt>
                <c:pt idx="35">
                  <c:v>9.2631068235026925E-2</c:v>
                </c:pt>
                <c:pt idx="36">
                  <c:v>9.726677044237754E-2</c:v>
                </c:pt>
                <c:pt idx="37">
                  <c:v>0.10189638133750414</c:v>
                </c:pt>
                <c:pt idx="38">
                  <c:v>0.10663017988254606</c:v>
                </c:pt>
                <c:pt idx="39">
                  <c:v>0.11157643117073186</c:v>
                </c:pt>
                <c:pt idx="40">
                  <c:v>0.11670995584334296</c:v>
                </c:pt>
                <c:pt idx="41">
                  <c:v>0.12185281569757744</c:v>
                </c:pt>
                <c:pt idx="42">
                  <c:v>0.12717019277608707</c:v>
                </c:pt>
                <c:pt idx="43">
                  <c:v>0.13246812570236552</c:v>
                </c:pt>
                <c:pt idx="44">
                  <c:v>0.13809625335512504</c:v>
                </c:pt>
                <c:pt idx="45">
                  <c:v>0.14360702358281874</c:v>
                </c:pt>
                <c:pt idx="46">
                  <c:v>0.14892958520076299</c:v>
                </c:pt>
                <c:pt idx="47">
                  <c:v>0.15511717089363594</c:v>
                </c:pt>
                <c:pt idx="48">
                  <c:v>0.16066996031437245</c:v>
                </c:pt>
                <c:pt idx="49">
                  <c:v>0.16694248139363155</c:v>
                </c:pt>
                <c:pt idx="50">
                  <c:v>0.17321202678189565</c:v>
                </c:pt>
                <c:pt idx="51">
                  <c:v>0.17935601328577874</c:v>
                </c:pt>
                <c:pt idx="52">
                  <c:v>0.18600978246345345</c:v>
                </c:pt>
                <c:pt idx="53">
                  <c:v>0.19257739002241514</c:v>
                </c:pt>
                <c:pt idx="54">
                  <c:v>0.19904627198972097</c:v>
                </c:pt>
                <c:pt idx="55">
                  <c:v>0.20623186611416022</c:v>
                </c:pt>
                <c:pt idx="56">
                  <c:v>0.21325076859998171</c:v>
                </c:pt>
                <c:pt idx="57">
                  <c:v>0.22033756098301044</c:v>
                </c:pt>
                <c:pt idx="58">
                  <c:v>0.22777253516510179</c:v>
                </c:pt>
                <c:pt idx="59">
                  <c:v>0.23499789465053819</c:v>
                </c:pt>
                <c:pt idx="60">
                  <c:v>0.24295306447880893</c:v>
                </c:pt>
                <c:pt idx="61">
                  <c:v>0.25079984011229467</c:v>
                </c:pt>
                <c:pt idx="62">
                  <c:v>0.25884017603227721</c:v>
                </c:pt>
                <c:pt idx="63">
                  <c:v>0.26688229065014718</c:v>
                </c:pt>
                <c:pt idx="64">
                  <c:v>0.27572701899817886</c:v>
                </c:pt>
                <c:pt idx="65">
                  <c:v>0.28452789557818114</c:v>
                </c:pt>
                <c:pt idx="66">
                  <c:v>0.29330351590544879</c:v>
                </c:pt>
                <c:pt idx="67">
                  <c:v>0.30211159396633669</c:v>
                </c:pt>
                <c:pt idx="68">
                  <c:v>0.31206414098426771</c:v>
                </c:pt>
                <c:pt idx="69">
                  <c:v>0.32135238926861737</c:v>
                </c:pt>
                <c:pt idx="70">
                  <c:v>0.33149198972466792</c:v>
                </c:pt>
                <c:pt idx="71">
                  <c:v>0.34182184597671822</c:v>
                </c:pt>
                <c:pt idx="72">
                  <c:v>0.35214941588789872</c:v>
                </c:pt>
                <c:pt idx="73">
                  <c:v>0.36300789372384579</c:v>
                </c:pt>
                <c:pt idx="74">
                  <c:v>0.37398881894837144</c:v>
                </c:pt>
                <c:pt idx="75">
                  <c:v>0.38540787743223981</c:v>
                </c:pt>
                <c:pt idx="76">
                  <c:v>0.39723335095564544</c:v>
                </c:pt>
                <c:pt idx="77">
                  <c:v>0.4093888809141234</c:v>
                </c:pt>
                <c:pt idx="78">
                  <c:v>0.42147077325688592</c:v>
                </c:pt>
                <c:pt idx="79">
                  <c:v>0.4347159912135965</c:v>
                </c:pt>
                <c:pt idx="80">
                  <c:v>0.44729029802906906</c:v>
                </c:pt>
                <c:pt idx="81">
                  <c:v>0.46069012887380112</c:v>
                </c:pt>
                <c:pt idx="82">
                  <c:v>0.47550112587750404</c:v>
                </c:pt>
                <c:pt idx="83">
                  <c:v>0.48982100088973579</c:v>
                </c:pt>
                <c:pt idx="84">
                  <c:v>0.50484895837119048</c:v>
                </c:pt>
                <c:pt idx="85">
                  <c:v>0.52034136146869792</c:v>
                </c:pt>
                <c:pt idx="86">
                  <c:v>0.53605612200572705</c:v>
                </c:pt>
                <c:pt idx="87">
                  <c:v>0.55297909898920194</c:v>
                </c:pt>
                <c:pt idx="88">
                  <c:v>0.57032000436050656</c:v>
                </c:pt>
                <c:pt idx="89">
                  <c:v>0.58869059343710339</c:v>
                </c:pt>
                <c:pt idx="90">
                  <c:v>0.60718840946584618</c:v>
                </c:pt>
                <c:pt idx="91">
                  <c:v>0.62726791000798565</c:v>
                </c:pt>
                <c:pt idx="92">
                  <c:v>0.64892169732348293</c:v>
                </c:pt>
                <c:pt idx="93">
                  <c:v>0.67136250761226379</c:v>
                </c:pt>
                <c:pt idx="94">
                  <c:v>0.69518959727949148</c:v>
                </c:pt>
                <c:pt idx="95">
                  <c:v>0.72235198330470884</c:v>
                </c:pt>
                <c:pt idx="96">
                  <c:v>0.7515890183211561</c:v>
                </c:pt>
                <c:pt idx="97">
                  <c:v>0.78512180052957536</c:v>
                </c:pt>
                <c:pt idx="98">
                  <c:v>0.82446483987383856</c:v>
                </c:pt>
                <c:pt idx="99">
                  <c:v>0.87571818650302324</c:v>
                </c:pt>
                <c:pt idx="100">
                  <c:v>1</c:v>
                </c:pt>
              </c:numCache>
            </c:numRef>
          </c:val>
          <c:smooth val="0"/>
          <c:extLst>
            <c:ext xmlns:c16="http://schemas.microsoft.com/office/drawing/2014/chart" uri="{C3380CC4-5D6E-409C-BE32-E72D297353CC}">
              <c16:uniqueId val="{00000003-A221-4634-953B-1A546452C5BA}"/>
            </c:ext>
          </c:extLst>
        </c:ser>
        <c:dLbls>
          <c:showLegendKey val="0"/>
          <c:showVal val="0"/>
          <c:showCatName val="0"/>
          <c:showSerName val="0"/>
          <c:showPercent val="0"/>
          <c:showBubbleSize val="0"/>
        </c:dLbls>
        <c:smooth val="0"/>
        <c:axId val="628164432"/>
        <c:axId val="1"/>
      </c:lineChart>
      <c:catAx>
        <c:axId val="628164432"/>
        <c:scaling>
          <c:orientation val="minMax"/>
        </c:scaling>
        <c:delete val="0"/>
        <c:axPos val="b"/>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1050" b="0" i="0" u="none" strike="noStrike" baseline="0">
                <a:solidFill>
                  <a:srgbClr val="000000"/>
                </a:solidFill>
                <a:latin typeface="Calibri"/>
                <a:ea typeface="Calibri"/>
                <a:cs typeface="Calibri"/>
              </a:defRPr>
            </a:pPr>
            <a:endParaRPr lang="en-US"/>
          </a:p>
        </c:txPr>
        <c:crossAx val="1"/>
        <c:crosses val="autoZero"/>
        <c:auto val="1"/>
        <c:lblAlgn val="ctr"/>
        <c:lblOffset val="100"/>
        <c:tickLblSkip val="5"/>
        <c:tickMarkSkip val="10"/>
        <c:noMultiLvlLbl val="0"/>
      </c:catAx>
      <c:valAx>
        <c:axId val="1"/>
        <c:scaling>
          <c:orientation val="minMax"/>
          <c:max val="1"/>
        </c:scaling>
        <c:delete val="0"/>
        <c:axPos val="l"/>
        <c:majorGridlines>
          <c:spPr>
            <a:ln w="9525" cap="flat" cmpd="sng" algn="ctr">
              <a:solidFill>
                <a:schemeClr val="tx1">
                  <a:lumMod val="15000"/>
                  <a:lumOff val="85000"/>
                </a:schemeClr>
              </a:solidFill>
              <a:prstDash val="dash"/>
              <a:round/>
            </a:ln>
            <a:effectLst/>
          </c:spPr>
        </c:majorGridlines>
        <c:numFmt formatCode="#,##0.00" sourceLinked="0"/>
        <c:majorTickMark val="out"/>
        <c:minorTickMark val="none"/>
        <c:tickLblPos val="nextTo"/>
        <c:spPr>
          <a:ln w="6350">
            <a:noFill/>
          </a:ln>
        </c:spPr>
        <c:txPr>
          <a:bodyPr rot="0" vert="horz"/>
          <a:lstStyle/>
          <a:p>
            <a:pPr>
              <a:defRPr sz="1050" b="0" i="0" u="none" strike="noStrike" baseline="0">
                <a:solidFill>
                  <a:srgbClr val="000000"/>
                </a:solidFill>
                <a:latin typeface="Calibri"/>
                <a:ea typeface="Calibri"/>
                <a:cs typeface="Calibri"/>
              </a:defRPr>
            </a:pPr>
            <a:endParaRPr lang="en-US"/>
          </a:p>
        </c:txPr>
        <c:crossAx val="628164432"/>
        <c:crosses val="autoZero"/>
        <c:crossBetween val="between"/>
      </c:valAx>
      <c:spPr>
        <a:noFill/>
        <a:ln w="25400">
          <a:noFill/>
        </a:ln>
      </c:spPr>
    </c:plotArea>
    <c:legend>
      <c:legendPos val="r"/>
      <c:layout>
        <c:manualLayout>
          <c:xMode val="edge"/>
          <c:yMode val="edge"/>
          <c:x val="7.6089331467258922E-2"/>
          <c:y val="0.83405288430549851"/>
          <c:w val="0.81213715015053911"/>
          <c:h val="0.13693405563224603"/>
        </c:manualLayout>
      </c:layout>
      <c:overlay val="0"/>
      <c:spPr>
        <a:noFill/>
        <a:ln w="25400">
          <a:noFill/>
        </a:ln>
      </c:spPr>
      <c:txPr>
        <a:bodyPr/>
        <a:lstStyle/>
        <a:p>
          <a:pPr>
            <a:defRPr sz="88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60" b="0" i="0" u="none" strike="noStrike" baseline="0">
                <a:solidFill>
                  <a:srgbClr val="000000"/>
                </a:solidFill>
                <a:latin typeface="Calibri"/>
                <a:ea typeface="Calibri"/>
                <a:cs typeface="Calibri"/>
              </a:defRPr>
            </a:pPr>
            <a:r>
              <a:rPr lang="en-US"/>
              <a:t>Curvas de concentracion por concepto de ingreso</a:t>
            </a:r>
          </a:p>
        </c:rich>
      </c:tx>
      <c:overlay val="0"/>
      <c:spPr>
        <a:noFill/>
        <a:ln w="25400">
          <a:noFill/>
        </a:ln>
      </c:spPr>
    </c:title>
    <c:autoTitleDeleted val="0"/>
    <c:plotArea>
      <c:layout>
        <c:manualLayout>
          <c:layoutTarget val="inner"/>
          <c:xMode val="edge"/>
          <c:yMode val="edge"/>
          <c:x val="6.0675992628581005E-2"/>
          <c:y val="7.5848670756646211E-2"/>
          <c:w val="0.88807597759312062"/>
          <c:h val="0.70637266579159752"/>
        </c:manualLayout>
      </c:layout>
      <c:lineChart>
        <c:grouping val="standard"/>
        <c:varyColors val="0"/>
        <c:ser>
          <c:idx val="0"/>
          <c:order val="0"/>
          <c:tx>
            <c:strRef>
              <c:f>'Curvas de concentracion'!$R$73</c:f>
              <c:strCache>
                <c:ptCount val="1"/>
                <c:pt idx="0">
                  <c:v>Impuestos por motivo de IRP</c:v>
                </c:pt>
              </c:strCache>
            </c:strRef>
          </c:tx>
          <c:spPr>
            <a:ln w="28575" cap="rnd">
              <a:solidFill>
                <a:schemeClr val="accent1"/>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concentracion'!$R$74:$R$174</c:f>
              <c:numCache>
                <c:formatCode>General</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val>
          <c:smooth val="0"/>
          <c:extLst>
            <c:ext xmlns:c16="http://schemas.microsoft.com/office/drawing/2014/chart" uri="{C3380CC4-5D6E-409C-BE32-E72D297353CC}">
              <c16:uniqueId val="{00000000-E6F1-4A09-B031-1C6B47BFE9E6}"/>
            </c:ext>
          </c:extLst>
        </c:ser>
        <c:ser>
          <c:idx val="1"/>
          <c:order val="1"/>
          <c:tx>
            <c:strRef>
              <c:f>'Curvas de concentracion'!$S$73</c:f>
              <c:strCache>
                <c:ptCount val="1"/>
                <c:pt idx="0">
                  <c:v>Total ISC</c:v>
                </c:pt>
              </c:strCache>
            </c:strRef>
          </c:tx>
          <c:spPr>
            <a:ln w="28575" cap="rnd">
              <a:solidFill>
                <a:schemeClr val="accent2"/>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concentracion'!$S$74:$S$174</c:f>
              <c:numCache>
                <c:formatCode>General</c:formatCode>
                <c:ptCount val="101"/>
                <c:pt idx="0">
                  <c:v>0</c:v>
                </c:pt>
                <c:pt idx="1">
                  <c:v>1.9638468901373297E-3</c:v>
                </c:pt>
                <c:pt idx="2">
                  <c:v>3.331333876054614E-3</c:v>
                </c:pt>
                <c:pt idx="3">
                  <c:v>5.026124664973897E-3</c:v>
                </c:pt>
                <c:pt idx="4">
                  <c:v>6.1610567948301156E-3</c:v>
                </c:pt>
                <c:pt idx="5">
                  <c:v>8.3798094876280128E-3</c:v>
                </c:pt>
                <c:pt idx="6">
                  <c:v>1.0729921097681701E-2</c:v>
                </c:pt>
                <c:pt idx="7">
                  <c:v>1.335356800957199E-2</c:v>
                </c:pt>
                <c:pt idx="8">
                  <c:v>1.5643210246360461E-2</c:v>
                </c:pt>
                <c:pt idx="9">
                  <c:v>1.782141865672859E-2</c:v>
                </c:pt>
                <c:pt idx="10">
                  <c:v>2.0247712396086259E-2</c:v>
                </c:pt>
                <c:pt idx="11">
                  <c:v>2.3018413717421849E-2</c:v>
                </c:pt>
                <c:pt idx="12">
                  <c:v>2.6635170252152535E-2</c:v>
                </c:pt>
                <c:pt idx="13">
                  <c:v>2.9962908124398228E-2</c:v>
                </c:pt>
                <c:pt idx="14">
                  <c:v>3.2891463573688877E-2</c:v>
                </c:pt>
                <c:pt idx="15">
                  <c:v>3.6588102556385636E-2</c:v>
                </c:pt>
                <c:pt idx="16">
                  <c:v>3.9843243676444137E-2</c:v>
                </c:pt>
                <c:pt idx="17">
                  <c:v>4.3337697485339867E-2</c:v>
                </c:pt>
                <c:pt idx="18">
                  <c:v>4.7983431536374202E-2</c:v>
                </c:pt>
                <c:pt idx="19">
                  <c:v>5.1764449235967978E-2</c:v>
                </c:pt>
                <c:pt idx="20">
                  <c:v>5.6610193350149142E-2</c:v>
                </c:pt>
                <c:pt idx="21">
                  <c:v>6.1283625692306373E-2</c:v>
                </c:pt>
                <c:pt idx="22">
                  <c:v>6.4672487021393943E-2</c:v>
                </c:pt>
                <c:pt idx="23">
                  <c:v>6.9635719590225506E-2</c:v>
                </c:pt>
                <c:pt idx="24">
                  <c:v>7.3846267001938179E-2</c:v>
                </c:pt>
                <c:pt idx="25">
                  <c:v>7.7990308300364394E-2</c:v>
                </c:pt>
                <c:pt idx="26">
                  <c:v>8.2033508114720349E-2</c:v>
                </c:pt>
                <c:pt idx="27">
                  <c:v>8.6718138412929441E-2</c:v>
                </c:pt>
                <c:pt idx="28">
                  <c:v>9.2041905885727429E-2</c:v>
                </c:pt>
                <c:pt idx="29">
                  <c:v>9.8365676463564269E-2</c:v>
                </c:pt>
                <c:pt idx="30">
                  <c:v>0.10280883277652279</c:v>
                </c:pt>
                <c:pt idx="31">
                  <c:v>0.10822804842865935</c:v>
                </c:pt>
                <c:pt idx="32">
                  <c:v>0.11398228857220262</c:v>
                </c:pt>
                <c:pt idx="33">
                  <c:v>0.11795165325465416</c:v>
                </c:pt>
                <c:pt idx="34">
                  <c:v>0.1247628987893708</c:v>
                </c:pt>
                <c:pt idx="35">
                  <c:v>0.13069862428245202</c:v>
                </c:pt>
                <c:pt idx="36">
                  <c:v>0.13611129908067515</c:v>
                </c:pt>
                <c:pt idx="37">
                  <c:v>0.14291648755246039</c:v>
                </c:pt>
                <c:pt idx="38">
                  <c:v>0.14823095151782628</c:v>
                </c:pt>
                <c:pt idx="39">
                  <c:v>0.15321804335208306</c:v>
                </c:pt>
                <c:pt idx="40">
                  <c:v>0.15996183427203969</c:v>
                </c:pt>
                <c:pt idx="41">
                  <c:v>0.1683781144052838</c:v>
                </c:pt>
                <c:pt idx="42">
                  <c:v>0.174230374546508</c:v>
                </c:pt>
                <c:pt idx="43">
                  <c:v>0.18260706691148371</c:v>
                </c:pt>
                <c:pt idx="44">
                  <c:v>0.18859602821495811</c:v>
                </c:pt>
                <c:pt idx="45">
                  <c:v>0.194161348189552</c:v>
                </c:pt>
                <c:pt idx="46">
                  <c:v>0.19906993155727298</c:v>
                </c:pt>
                <c:pt idx="47">
                  <c:v>0.2059618332263442</c:v>
                </c:pt>
                <c:pt idx="48">
                  <c:v>0.21203993585763165</c:v>
                </c:pt>
                <c:pt idx="49">
                  <c:v>0.21853840041155165</c:v>
                </c:pt>
                <c:pt idx="50">
                  <c:v>0.22793476495268186</c:v>
                </c:pt>
                <c:pt idx="51">
                  <c:v>0.23590707405208</c:v>
                </c:pt>
                <c:pt idx="52">
                  <c:v>0.24280702396315365</c:v>
                </c:pt>
                <c:pt idx="53">
                  <c:v>0.24869350436110807</c:v>
                </c:pt>
                <c:pt idx="54">
                  <c:v>0.2575073036239201</c:v>
                </c:pt>
                <c:pt idx="55">
                  <c:v>0.26725983787956958</c:v>
                </c:pt>
                <c:pt idx="56">
                  <c:v>0.27442231177193338</c:v>
                </c:pt>
                <c:pt idx="57">
                  <c:v>0.2823333260805323</c:v>
                </c:pt>
                <c:pt idx="58">
                  <c:v>0.28958643066654399</c:v>
                </c:pt>
                <c:pt idx="59">
                  <c:v>0.30009360004269858</c:v>
                </c:pt>
                <c:pt idx="60">
                  <c:v>0.30849485580105679</c:v>
                </c:pt>
                <c:pt idx="61">
                  <c:v>0.31513459590039433</c:v>
                </c:pt>
                <c:pt idx="62">
                  <c:v>0.32382451856055866</c:v>
                </c:pt>
                <c:pt idx="63">
                  <c:v>0.33279899122997975</c:v>
                </c:pt>
                <c:pt idx="64">
                  <c:v>0.34205464297683702</c:v>
                </c:pt>
                <c:pt idx="65">
                  <c:v>0.34962995669047914</c:v>
                </c:pt>
                <c:pt idx="66">
                  <c:v>0.35929199501257075</c:v>
                </c:pt>
                <c:pt idx="67">
                  <c:v>0.36690064779487164</c:v>
                </c:pt>
                <c:pt idx="68">
                  <c:v>0.37942290998464617</c:v>
                </c:pt>
                <c:pt idx="69">
                  <c:v>0.38855890146475336</c:v>
                </c:pt>
                <c:pt idx="70">
                  <c:v>0.39886758203433481</c:v>
                </c:pt>
                <c:pt idx="71">
                  <c:v>0.40850193405392698</c:v>
                </c:pt>
                <c:pt idx="72">
                  <c:v>0.41608329598641414</c:v>
                </c:pt>
                <c:pt idx="73">
                  <c:v>0.43255791529692417</c:v>
                </c:pt>
                <c:pt idx="74">
                  <c:v>0.44524387035391461</c:v>
                </c:pt>
                <c:pt idx="75">
                  <c:v>0.45940784516003735</c:v>
                </c:pt>
                <c:pt idx="76">
                  <c:v>0.47201486754601318</c:v>
                </c:pt>
                <c:pt idx="77">
                  <c:v>0.48367476768718171</c:v>
                </c:pt>
                <c:pt idx="78">
                  <c:v>0.49829015517869524</c:v>
                </c:pt>
                <c:pt idx="79">
                  <c:v>0.51397873030348862</c:v>
                </c:pt>
                <c:pt idx="80">
                  <c:v>0.52583096870105861</c:v>
                </c:pt>
                <c:pt idx="81">
                  <c:v>0.53843887392452017</c:v>
                </c:pt>
                <c:pt idx="82">
                  <c:v>0.54935683570580474</c:v>
                </c:pt>
                <c:pt idx="83">
                  <c:v>0.56571144004588647</c:v>
                </c:pt>
                <c:pt idx="84">
                  <c:v>0.58216335495625648</c:v>
                </c:pt>
                <c:pt idx="85">
                  <c:v>0.59644430967116135</c:v>
                </c:pt>
                <c:pt idx="86">
                  <c:v>0.61575422261053059</c:v>
                </c:pt>
                <c:pt idx="87">
                  <c:v>0.63615104467543626</c:v>
                </c:pt>
                <c:pt idx="88">
                  <c:v>0.65588074564788923</c:v>
                </c:pt>
                <c:pt idx="89">
                  <c:v>0.67596019384705486</c:v>
                </c:pt>
                <c:pt idx="90">
                  <c:v>0.69532781727401005</c:v>
                </c:pt>
                <c:pt idx="91">
                  <c:v>0.7156159894435159</c:v>
                </c:pt>
                <c:pt idx="92">
                  <c:v>0.73689560563492018</c:v>
                </c:pt>
                <c:pt idx="93">
                  <c:v>0.75740443513435995</c:v>
                </c:pt>
                <c:pt idx="94">
                  <c:v>0.78426531424937973</c:v>
                </c:pt>
                <c:pt idx="95">
                  <c:v>0.81094374528897062</c:v>
                </c:pt>
                <c:pt idx="96">
                  <c:v>0.83630198160907931</c:v>
                </c:pt>
                <c:pt idx="97">
                  <c:v>0.86788750262050895</c:v>
                </c:pt>
                <c:pt idx="98">
                  <c:v>0.90265070665946556</c:v>
                </c:pt>
                <c:pt idx="99">
                  <c:v>0.94169064360185961</c:v>
                </c:pt>
                <c:pt idx="100">
                  <c:v>1</c:v>
                </c:pt>
              </c:numCache>
            </c:numRef>
          </c:val>
          <c:smooth val="0"/>
          <c:extLst>
            <c:ext xmlns:c16="http://schemas.microsoft.com/office/drawing/2014/chart" uri="{C3380CC4-5D6E-409C-BE32-E72D297353CC}">
              <c16:uniqueId val="{00000001-E6F1-4A09-B031-1C6B47BFE9E6}"/>
            </c:ext>
          </c:extLst>
        </c:ser>
        <c:ser>
          <c:idx val="2"/>
          <c:order val="2"/>
          <c:tx>
            <c:strRef>
              <c:f>'Curvas de concentracion'!$T$73</c:f>
              <c:strCache>
                <c:ptCount val="1"/>
                <c:pt idx="0">
                  <c:v>Total IVA</c:v>
                </c:pt>
              </c:strCache>
            </c:strRef>
          </c:tx>
          <c:spPr>
            <a:ln w="28575" cap="rnd">
              <a:solidFill>
                <a:schemeClr val="accent3"/>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concentracion'!$T$74:$T$174</c:f>
              <c:numCache>
                <c:formatCode>General</c:formatCode>
                <c:ptCount val="101"/>
                <c:pt idx="0">
                  <c:v>0</c:v>
                </c:pt>
                <c:pt idx="1">
                  <c:v>1.3968104290446664E-3</c:v>
                </c:pt>
                <c:pt idx="2">
                  <c:v>3.0246646602091988E-3</c:v>
                </c:pt>
                <c:pt idx="3">
                  <c:v>4.2481433934895493E-3</c:v>
                </c:pt>
                <c:pt idx="4">
                  <c:v>5.4623427761547301E-3</c:v>
                </c:pt>
                <c:pt idx="5">
                  <c:v>7.7015672264596768E-3</c:v>
                </c:pt>
                <c:pt idx="6">
                  <c:v>1.0088996438129653E-2</c:v>
                </c:pt>
                <c:pt idx="7">
                  <c:v>1.2830424689675674E-2</c:v>
                </c:pt>
                <c:pt idx="8">
                  <c:v>1.5515433083797419E-2</c:v>
                </c:pt>
                <c:pt idx="9">
                  <c:v>1.7594610343937479E-2</c:v>
                </c:pt>
                <c:pt idx="10">
                  <c:v>2.0460101678133419E-2</c:v>
                </c:pt>
                <c:pt idx="11">
                  <c:v>2.3432685335749721E-2</c:v>
                </c:pt>
                <c:pt idx="12">
                  <c:v>2.5937870273467896E-2</c:v>
                </c:pt>
                <c:pt idx="13">
                  <c:v>2.9235068287414016E-2</c:v>
                </c:pt>
                <c:pt idx="14">
                  <c:v>3.1778346197158858E-2</c:v>
                </c:pt>
                <c:pt idx="15">
                  <c:v>3.5839991377002639E-2</c:v>
                </c:pt>
                <c:pt idx="16">
                  <c:v>3.8757093281734989E-2</c:v>
                </c:pt>
                <c:pt idx="17">
                  <c:v>4.1848945132247628E-2</c:v>
                </c:pt>
                <c:pt idx="18">
                  <c:v>4.6111230373488389E-2</c:v>
                </c:pt>
                <c:pt idx="19">
                  <c:v>4.9655890674824475E-2</c:v>
                </c:pt>
                <c:pt idx="20">
                  <c:v>5.3916178583773552E-2</c:v>
                </c:pt>
                <c:pt idx="21">
                  <c:v>5.8518212456042287E-2</c:v>
                </c:pt>
                <c:pt idx="22">
                  <c:v>6.1832565915984752E-2</c:v>
                </c:pt>
                <c:pt idx="23">
                  <c:v>6.6227252596288644E-2</c:v>
                </c:pt>
                <c:pt idx="24">
                  <c:v>7.1181141876332232E-2</c:v>
                </c:pt>
                <c:pt idx="25">
                  <c:v>7.5271890426332339E-2</c:v>
                </c:pt>
                <c:pt idx="26">
                  <c:v>7.9468772524462439E-2</c:v>
                </c:pt>
                <c:pt idx="27">
                  <c:v>8.341590095019337E-2</c:v>
                </c:pt>
                <c:pt idx="28">
                  <c:v>8.9777122820797112E-2</c:v>
                </c:pt>
                <c:pt idx="29">
                  <c:v>9.4685686749448689E-2</c:v>
                </c:pt>
                <c:pt idx="30">
                  <c:v>9.9823693126253971E-2</c:v>
                </c:pt>
                <c:pt idx="31">
                  <c:v>0.10461973231183165</c:v>
                </c:pt>
                <c:pt idx="32">
                  <c:v>0.11142400524812308</c:v>
                </c:pt>
                <c:pt idx="33">
                  <c:v>0.11731696718530199</c:v>
                </c:pt>
                <c:pt idx="34">
                  <c:v>0.12435623277654956</c:v>
                </c:pt>
                <c:pt idx="35">
                  <c:v>0.13053937945597188</c:v>
                </c:pt>
                <c:pt idx="36">
                  <c:v>0.13639948586473383</c:v>
                </c:pt>
                <c:pt idx="37">
                  <c:v>0.14454001488572335</c:v>
                </c:pt>
                <c:pt idx="38">
                  <c:v>0.15120366530473225</c:v>
                </c:pt>
                <c:pt idx="39">
                  <c:v>0.15791411435884006</c:v>
                </c:pt>
                <c:pt idx="40">
                  <c:v>0.16468456785729885</c:v>
                </c:pt>
                <c:pt idx="41">
                  <c:v>0.17106520276393314</c:v>
                </c:pt>
                <c:pt idx="42">
                  <c:v>0.17698024974662802</c:v>
                </c:pt>
                <c:pt idx="43">
                  <c:v>0.18420366501506175</c:v>
                </c:pt>
                <c:pt idx="44">
                  <c:v>0.18906073578135471</c:v>
                </c:pt>
                <c:pt idx="45">
                  <c:v>0.19393545879167431</c:v>
                </c:pt>
                <c:pt idx="46">
                  <c:v>0.19944249627327398</c:v>
                </c:pt>
                <c:pt idx="47">
                  <c:v>0.20831381378038211</c:v>
                </c:pt>
                <c:pt idx="48">
                  <c:v>0.21387492693882706</c:v>
                </c:pt>
                <c:pt idx="49">
                  <c:v>0.22193076019317096</c:v>
                </c:pt>
                <c:pt idx="50">
                  <c:v>0.22867055128622166</c:v>
                </c:pt>
                <c:pt idx="51">
                  <c:v>0.23745031475149689</c:v>
                </c:pt>
                <c:pt idx="52">
                  <c:v>0.24504671079145365</c:v>
                </c:pt>
                <c:pt idx="53">
                  <c:v>0.25181005832646441</c:v>
                </c:pt>
                <c:pt idx="54">
                  <c:v>0.26058208371373814</c:v>
                </c:pt>
                <c:pt idx="55">
                  <c:v>0.26843067328367071</c:v>
                </c:pt>
                <c:pt idx="56">
                  <c:v>0.27493526244879041</c:v>
                </c:pt>
                <c:pt idx="57">
                  <c:v>0.28500061849035158</c:v>
                </c:pt>
                <c:pt idx="58">
                  <c:v>0.29320000619290992</c:v>
                </c:pt>
                <c:pt idx="59">
                  <c:v>0.30149226068190504</c:v>
                </c:pt>
                <c:pt idx="60">
                  <c:v>0.31250493487441205</c:v>
                </c:pt>
                <c:pt idx="61">
                  <c:v>0.32021026567674632</c:v>
                </c:pt>
                <c:pt idx="62">
                  <c:v>0.32910740229593977</c:v>
                </c:pt>
                <c:pt idx="63">
                  <c:v>0.34098623515646675</c:v>
                </c:pt>
                <c:pt idx="64">
                  <c:v>0.35233079746075552</c:v>
                </c:pt>
                <c:pt idx="65">
                  <c:v>0.36143845567289373</c:v>
                </c:pt>
                <c:pt idx="66">
                  <c:v>0.37107796842831292</c:v>
                </c:pt>
                <c:pt idx="67">
                  <c:v>0.38224586967957425</c:v>
                </c:pt>
                <c:pt idx="68">
                  <c:v>0.39554588439657129</c:v>
                </c:pt>
                <c:pt idx="69">
                  <c:v>0.40578048757268537</c:v>
                </c:pt>
                <c:pt idx="70">
                  <c:v>0.41828264068212812</c:v>
                </c:pt>
                <c:pt idx="71">
                  <c:v>0.43046977274165293</c:v>
                </c:pt>
                <c:pt idx="72">
                  <c:v>0.43946805046881338</c:v>
                </c:pt>
                <c:pt idx="73">
                  <c:v>0.44921759776346987</c:v>
                </c:pt>
                <c:pt idx="74">
                  <c:v>0.46244002638813742</c:v>
                </c:pt>
                <c:pt idx="75">
                  <c:v>0.47557562998121139</c:v>
                </c:pt>
                <c:pt idx="76">
                  <c:v>0.48937258160943026</c:v>
                </c:pt>
                <c:pt idx="77">
                  <c:v>0.50206137854342003</c:v>
                </c:pt>
                <c:pt idx="78">
                  <c:v>0.516016809824144</c:v>
                </c:pt>
                <c:pt idx="79">
                  <c:v>0.53214780801546036</c:v>
                </c:pt>
                <c:pt idx="80">
                  <c:v>0.54403305382167955</c:v>
                </c:pt>
                <c:pt idx="81">
                  <c:v>0.56016818280505531</c:v>
                </c:pt>
                <c:pt idx="82">
                  <c:v>0.57530216861691608</c:v>
                </c:pt>
                <c:pt idx="83">
                  <c:v>0.58993280404294823</c:v>
                </c:pt>
                <c:pt idx="84">
                  <c:v>0.60739958119792559</c:v>
                </c:pt>
                <c:pt idx="85">
                  <c:v>0.62433787275525454</c:v>
                </c:pt>
                <c:pt idx="86">
                  <c:v>0.64003117383476826</c:v>
                </c:pt>
                <c:pt idx="87">
                  <c:v>0.65793546805160796</c:v>
                </c:pt>
                <c:pt idx="88">
                  <c:v>0.67685374750749006</c:v>
                </c:pt>
                <c:pt idx="89">
                  <c:v>0.69714361271743508</c:v>
                </c:pt>
                <c:pt idx="90">
                  <c:v>0.71595327446996615</c:v>
                </c:pt>
                <c:pt idx="91">
                  <c:v>0.73707319579978525</c:v>
                </c:pt>
                <c:pt idx="92">
                  <c:v>0.76070562384545981</c:v>
                </c:pt>
                <c:pt idx="93">
                  <c:v>0.78105385244159276</c:v>
                </c:pt>
                <c:pt idx="94">
                  <c:v>0.80556015988138396</c:v>
                </c:pt>
                <c:pt idx="95">
                  <c:v>0.82856143446018571</c:v>
                </c:pt>
                <c:pt idx="96">
                  <c:v>0.85328766512030996</c:v>
                </c:pt>
                <c:pt idx="97">
                  <c:v>0.88547487977009443</c:v>
                </c:pt>
                <c:pt idx="98">
                  <c:v>0.9229951555406567</c:v>
                </c:pt>
                <c:pt idx="99">
                  <c:v>0.95657126540435267</c:v>
                </c:pt>
                <c:pt idx="100">
                  <c:v>0.99999999999999989</c:v>
                </c:pt>
              </c:numCache>
            </c:numRef>
          </c:val>
          <c:smooth val="0"/>
          <c:extLst>
            <c:ext xmlns:c16="http://schemas.microsoft.com/office/drawing/2014/chart" uri="{C3380CC4-5D6E-409C-BE32-E72D297353CC}">
              <c16:uniqueId val="{00000002-E6F1-4A09-B031-1C6B47BFE9E6}"/>
            </c:ext>
          </c:extLst>
        </c:ser>
        <c:ser>
          <c:idx val="3"/>
          <c:order val="3"/>
          <c:tx>
            <c:strRef>
              <c:f>'Curvas de concentracion'!$U$73</c:f>
              <c:strCache>
                <c:ptCount val="1"/>
                <c:pt idx="0">
                  <c:v>Ingresos brutos de mercado</c:v>
                </c:pt>
              </c:strCache>
            </c:strRef>
          </c:tx>
          <c:spPr>
            <a:ln w="28575" cap="rnd">
              <a:solidFill>
                <a:schemeClr val="accent4"/>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concentracion'!$U$74:$U$174</c:f>
              <c:numCache>
                <c:formatCode>General</c:formatCode>
                <c:ptCount val="101"/>
                <c:pt idx="0">
                  <c:v>0</c:v>
                </c:pt>
                <c:pt idx="1">
                  <c:v>5.2104661092719376E-4</c:v>
                </c:pt>
                <c:pt idx="2">
                  <c:v>1.2802237451126472E-3</c:v>
                </c:pt>
                <c:pt idx="3">
                  <c:v>2.3064141994201225E-3</c:v>
                </c:pt>
                <c:pt idx="4">
                  <c:v>3.4160365041464458E-3</c:v>
                </c:pt>
                <c:pt idx="5">
                  <c:v>4.6632701411575515E-3</c:v>
                </c:pt>
                <c:pt idx="6">
                  <c:v>6.0430700268954453E-3</c:v>
                </c:pt>
                <c:pt idx="7">
                  <c:v>7.5222056552930374E-3</c:v>
                </c:pt>
                <c:pt idx="8">
                  <c:v>9.1709948525938879E-3</c:v>
                </c:pt>
                <c:pt idx="9">
                  <c:v>1.0921331981006491E-2</c:v>
                </c:pt>
                <c:pt idx="10">
                  <c:v>1.2746931389840389E-2</c:v>
                </c:pt>
                <c:pt idx="11">
                  <c:v>1.4705203211629908E-2</c:v>
                </c:pt>
                <c:pt idx="12">
                  <c:v>1.6741493512731721E-2</c:v>
                </c:pt>
                <c:pt idx="13">
                  <c:v>1.8964878859086286E-2</c:v>
                </c:pt>
                <c:pt idx="14">
                  <c:v>2.1092893876195767E-2</c:v>
                </c:pt>
                <c:pt idx="15">
                  <c:v>2.3636245421532809E-2</c:v>
                </c:pt>
                <c:pt idx="16">
                  <c:v>2.6107668356077751E-2</c:v>
                </c:pt>
                <c:pt idx="17">
                  <c:v>2.8745840966130951E-2</c:v>
                </c:pt>
                <c:pt idx="18">
                  <c:v>3.1490794654855873E-2</c:v>
                </c:pt>
                <c:pt idx="19">
                  <c:v>3.4269107229834478E-2</c:v>
                </c:pt>
                <c:pt idx="20">
                  <c:v>3.7067684109306609E-2</c:v>
                </c:pt>
                <c:pt idx="21">
                  <c:v>4.0087337343326215E-2</c:v>
                </c:pt>
                <c:pt idx="22">
                  <c:v>4.3148215105648272E-2</c:v>
                </c:pt>
                <c:pt idx="23">
                  <c:v>4.6392904788160383E-2</c:v>
                </c:pt>
                <c:pt idx="24">
                  <c:v>4.9643221761938576E-2</c:v>
                </c:pt>
                <c:pt idx="25">
                  <c:v>5.2960777391106981E-2</c:v>
                </c:pt>
                <c:pt idx="26">
                  <c:v>5.6394631502052553E-2</c:v>
                </c:pt>
                <c:pt idx="27">
                  <c:v>5.9953958313397289E-2</c:v>
                </c:pt>
                <c:pt idx="28">
                  <c:v>6.3546623362162852E-2</c:v>
                </c:pt>
                <c:pt idx="29">
                  <c:v>6.7395569325857385E-2</c:v>
                </c:pt>
                <c:pt idx="30">
                  <c:v>7.1199915912650319E-2</c:v>
                </c:pt>
                <c:pt idx="31">
                  <c:v>7.5386533980965828E-2</c:v>
                </c:pt>
                <c:pt idx="32">
                  <c:v>7.9546092774679583E-2</c:v>
                </c:pt>
                <c:pt idx="33">
                  <c:v>8.371768291816041E-2</c:v>
                </c:pt>
                <c:pt idx="34">
                  <c:v>8.7911888293514845E-2</c:v>
                </c:pt>
                <c:pt idx="35">
                  <c:v>9.2666670660445635E-2</c:v>
                </c:pt>
                <c:pt idx="36">
                  <c:v>9.7269446104640694E-2</c:v>
                </c:pt>
                <c:pt idx="37">
                  <c:v>0.10189905334218818</c:v>
                </c:pt>
                <c:pt idx="38">
                  <c:v>0.10663243425431077</c:v>
                </c:pt>
                <c:pt idx="39">
                  <c:v>0.11157897235697058</c:v>
                </c:pt>
                <c:pt idx="40">
                  <c:v>0.11671279470333355</c:v>
                </c:pt>
                <c:pt idx="41">
                  <c:v>0.12185595277263195</c:v>
                </c:pt>
                <c:pt idx="42">
                  <c:v>0.12717320550122513</c:v>
                </c:pt>
                <c:pt idx="43">
                  <c:v>0.13257018643456681</c:v>
                </c:pt>
                <c:pt idx="44">
                  <c:v>0.13805324529334895</c:v>
                </c:pt>
                <c:pt idx="45">
                  <c:v>0.14360974117185907</c:v>
                </c:pt>
                <c:pt idx="46">
                  <c:v>0.14893261142509537</c:v>
                </c:pt>
                <c:pt idx="47">
                  <c:v>0.1551209761862162</c:v>
                </c:pt>
                <c:pt idx="48">
                  <c:v>0.16047199039540525</c:v>
                </c:pt>
                <c:pt idx="49">
                  <c:v>0.16694885459498587</c:v>
                </c:pt>
                <c:pt idx="50">
                  <c:v>0.17313977289675686</c:v>
                </c:pt>
                <c:pt idx="51">
                  <c:v>0.1793631063010715</c:v>
                </c:pt>
                <c:pt idx="52">
                  <c:v>0.18601990793230594</c:v>
                </c:pt>
                <c:pt idx="53">
                  <c:v>0.1925872569030205</c:v>
                </c:pt>
                <c:pt idx="54">
                  <c:v>0.19905651397641597</c:v>
                </c:pt>
                <c:pt idx="55">
                  <c:v>0.20616178423733192</c:v>
                </c:pt>
                <c:pt idx="56">
                  <c:v>0.21316231789759951</c:v>
                </c:pt>
                <c:pt idx="57">
                  <c:v>0.22035118679419136</c:v>
                </c:pt>
                <c:pt idx="58">
                  <c:v>0.22778659210241944</c:v>
                </c:pt>
                <c:pt idx="59">
                  <c:v>0.23520237006226125</c:v>
                </c:pt>
                <c:pt idx="60">
                  <c:v>0.24296816985504063</c:v>
                </c:pt>
                <c:pt idx="61">
                  <c:v>0.25081430647106728</c:v>
                </c:pt>
                <c:pt idx="62">
                  <c:v>0.25890992367768295</c:v>
                </c:pt>
                <c:pt idx="63">
                  <c:v>0.2668978305364984</c:v>
                </c:pt>
                <c:pt idx="64">
                  <c:v>0.27574362655093165</c:v>
                </c:pt>
                <c:pt idx="65">
                  <c:v>0.28461065543180303</c:v>
                </c:pt>
                <c:pt idx="66">
                  <c:v>0.29332085119097917</c:v>
                </c:pt>
                <c:pt idx="67">
                  <c:v>0.30212899435004098</c:v>
                </c:pt>
                <c:pt idx="68">
                  <c:v>0.31208207537193511</c:v>
                </c:pt>
                <c:pt idx="69">
                  <c:v>0.32136889438328653</c:v>
                </c:pt>
                <c:pt idx="70">
                  <c:v>0.3315113581297407</c:v>
                </c:pt>
                <c:pt idx="71">
                  <c:v>0.34184039781414338</c:v>
                </c:pt>
                <c:pt idx="72">
                  <c:v>0.35217019559121843</c:v>
                </c:pt>
                <c:pt idx="73">
                  <c:v>0.36271399598118026</c:v>
                </c:pt>
                <c:pt idx="74">
                  <c:v>0.37401302845416218</c:v>
                </c:pt>
                <c:pt idx="75">
                  <c:v>0.38543120420974969</c:v>
                </c:pt>
                <c:pt idx="76">
                  <c:v>0.39707541129731566</c:v>
                </c:pt>
                <c:pt idx="77">
                  <c:v>0.40900893372913061</c:v>
                </c:pt>
                <c:pt idx="78">
                  <c:v>0.42149685299149209</c:v>
                </c:pt>
                <c:pt idx="79">
                  <c:v>0.43473832537562468</c:v>
                </c:pt>
                <c:pt idx="80">
                  <c:v>0.44803030756643042</c:v>
                </c:pt>
                <c:pt idx="81">
                  <c:v>0.46078870189981558</c:v>
                </c:pt>
                <c:pt idx="82">
                  <c:v>0.47547900065408633</c:v>
                </c:pt>
                <c:pt idx="83">
                  <c:v>0.48984822958899243</c:v>
                </c:pt>
                <c:pt idx="84">
                  <c:v>0.50487648924315176</c:v>
                </c:pt>
                <c:pt idx="85">
                  <c:v>0.52036987280211211</c:v>
                </c:pt>
                <c:pt idx="86">
                  <c:v>0.53608673887882119</c:v>
                </c:pt>
                <c:pt idx="87">
                  <c:v>0.55301522283222804</c:v>
                </c:pt>
                <c:pt idx="88">
                  <c:v>0.57023941288112756</c:v>
                </c:pt>
                <c:pt idx="89">
                  <c:v>0.58872792827917342</c:v>
                </c:pt>
                <c:pt idx="90">
                  <c:v>0.60773129804671677</c:v>
                </c:pt>
                <c:pt idx="91">
                  <c:v>0.6273790506575031</c:v>
                </c:pt>
                <c:pt idx="92">
                  <c:v>0.64895695179345225</c:v>
                </c:pt>
                <c:pt idx="93">
                  <c:v>0.67139749486622124</c:v>
                </c:pt>
                <c:pt idx="94">
                  <c:v>0.69523072660641494</c:v>
                </c:pt>
                <c:pt idx="95">
                  <c:v>0.7223942916172178</c:v>
                </c:pt>
                <c:pt idx="96">
                  <c:v>0.75162587462546704</c:v>
                </c:pt>
                <c:pt idx="97">
                  <c:v>0.78515734094946665</c:v>
                </c:pt>
                <c:pt idx="98">
                  <c:v>0.8244964742887162</c:v>
                </c:pt>
                <c:pt idx="99">
                  <c:v>0.8757453743628042</c:v>
                </c:pt>
                <c:pt idx="100">
                  <c:v>1</c:v>
                </c:pt>
              </c:numCache>
            </c:numRef>
          </c:val>
          <c:smooth val="0"/>
          <c:extLst>
            <c:ext xmlns:c16="http://schemas.microsoft.com/office/drawing/2014/chart" uri="{C3380CC4-5D6E-409C-BE32-E72D297353CC}">
              <c16:uniqueId val="{00000003-E6F1-4A09-B031-1C6B47BFE9E6}"/>
            </c:ext>
          </c:extLst>
        </c:ser>
        <c:dLbls>
          <c:showLegendKey val="0"/>
          <c:showVal val="0"/>
          <c:showCatName val="0"/>
          <c:showSerName val="0"/>
          <c:showPercent val="0"/>
          <c:showBubbleSize val="0"/>
        </c:dLbls>
        <c:smooth val="0"/>
        <c:axId val="628166096"/>
        <c:axId val="1"/>
      </c:lineChart>
      <c:catAx>
        <c:axId val="62816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1050" b="0" i="0" u="none" strike="noStrike" baseline="0">
                <a:solidFill>
                  <a:srgbClr val="000000"/>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1"/>
        </c:scaling>
        <c:delete val="0"/>
        <c:axPos val="l"/>
        <c:majorGridlines>
          <c:spPr>
            <a:ln w="9525" cap="flat" cmpd="sng" algn="ctr">
              <a:solidFill>
                <a:schemeClr val="tx1">
                  <a:lumMod val="15000"/>
                  <a:lumOff val="85000"/>
                </a:schemeClr>
              </a:solidFill>
              <a:prstDash val="dash"/>
              <a:round/>
            </a:ln>
            <a:effectLst/>
          </c:spPr>
        </c:majorGridlines>
        <c:numFmt formatCode="#,##0.00" sourceLinked="0"/>
        <c:majorTickMark val="out"/>
        <c:minorTickMark val="none"/>
        <c:tickLblPos val="nextTo"/>
        <c:spPr>
          <a:ln w="6350">
            <a:noFill/>
          </a:ln>
        </c:spPr>
        <c:txPr>
          <a:bodyPr rot="0" vert="horz"/>
          <a:lstStyle/>
          <a:p>
            <a:pPr>
              <a:defRPr sz="1050" b="0" i="0" u="none" strike="noStrike" baseline="0">
                <a:solidFill>
                  <a:srgbClr val="000000"/>
                </a:solidFill>
                <a:latin typeface="Calibri"/>
                <a:ea typeface="Calibri"/>
                <a:cs typeface="Calibri"/>
              </a:defRPr>
            </a:pPr>
            <a:endParaRPr lang="en-US"/>
          </a:p>
        </c:txPr>
        <c:crossAx val="628166096"/>
        <c:crosses val="autoZero"/>
        <c:crossBetween val="between"/>
      </c:valAx>
      <c:spPr>
        <a:noFill/>
        <a:ln w="25400">
          <a:noFill/>
        </a:ln>
      </c:spPr>
    </c:plotArea>
    <c:legend>
      <c:legendPos val="r"/>
      <c:layout>
        <c:manualLayout>
          <c:xMode val="edge"/>
          <c:yMode val="edge"/>
          <c:x val="7.4407143013066031E-3"/>
          <c:y val="0.85569871167047562"/>
          <c:w val="0.79764457310006787"/>
          <c:h val="0.11959162717322311"/>
        </c:manualLayout>
      </c:layout>
      <c:overlay val="0"/>
      <c:spPr>
        <a:noFill/>
        <a:ln w="25400">
          <a:noFill/>
        </a:ln>
      </c:spPr>
      <c:txPr>
        <a:bodyPr/>
        <a:lstStyle/>
        <a:p>
          <a:pPr>
            <a:defRPr sz="88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AR"/>
              <a:t>Porcentaje</a:t>
            </a:r>
            <a:r>
              <a:rPr lang="es-AR" baseline="0"/>
              <a:t> de subsidio por decil</a:t>
            </a:r>
            <a:endParaRPr lang="es-AR"/>
          </a:p>
        </c:rich>
      </c:tx>
      <c:overlay val="0"/>
      <c:spPr>
        <a:noFill/>
        <a:ln w="25400">
          <a:noFill/>
        </a:ln>
      </c:sp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'Sub Ande'!$D$36:$D$45</c:f>
              <c:strCache>
                <c:ptCount val="10"/>
                <c:pt idx="0">
                  <c:v>Mas pobres</c:v>
                </c:pt>
                <c:pt idx="1">
                  <c:v>2</c:v>
                </c:pt>
                <c:pt idx="2">
                  <c:v>3</c:v>
                </c:pt>
                <c:pt idx="3">
                  <c:v>4</c:v>
                </c:pt>
                <c:pt idx="4">
                  <c:v>5</c:v>
                </c:pt>
                <c:pt idx="5">
                  <c:v>6</c:v>
                </c:pt>
                <c:pt idx="6">
                  <c:v>7</c:v>
                </c:pt>
                <c:pt idx="7">
                  <c:v>8</c:v>
                </c:pt>
                <c:pt idx="8">
                  <c:v>9</c:v>
                </c:pt>
                <c:pt idx="9">
                  <c:v>Mas ricos</c:v>
                </c:pt>
              </c:strCache>
            </c:strRef>
          </c:cat>
          <c:val>
            <c:numRef>
              <c:f>'Sub Ande'!$E$36:$E$45</c:f>
              <c:numCache>
                <c:formatCode>0.0%</c:formatCode>
                <c:ptCount val="10"/>
                <c:pt idx="0">
                  <c:v>129.59706115722656</c:v>
                </c:pt>
                <c:pt idx="1">
                  <c:v>145.96058654785156</c:v>
                </c:pt>
                <c:pt idx="2">
                  <c:v>165.39936828613281</c:v>
                </c:pt>
                <c:pt idx="3">
                  <c:v>177.62991333007813</c:v>
                </c:pt>
                <c:pt idx="4">
                  <c:v>181.852783203125</c:v>
                </c:pt>
                <c:pt idx="5">
                  <c:v>187.08407592773438</c:v>
                </c:pt>
                <c:pt idx="6">
                  <c:v>199.76910400390625</c:v>
                </c:pt>
                <c:pt idx="7">
                  <c:v>195.10980224609375</c:v>
                </c:pt>
                <c:pt idx="8">
                  <c:v>206.58709716796875</c:v>
                </c:pt>
                <c:pt idx="9">
                  <c:v>207.16632080078125</c:v>
                </c:pt>
              </c:numCache>
            </c:numRef>
          </c:val>
          <c:smooth val="0"/>
          <c:extLst>
            <c:ext xmlns:c16="http://schemas.microsoft.com/office/drawing/2014/chart" uri="{C3380CC4-5D6E-409C-BE32-E72D297353CC}">
              <c16:uniqueId val="{00000000-0BD7-4213-9BC0-BB053DEAC330}"/>
            </c:ext>
          </c:extLst>
        </c:ser>
        <c:dLbls>
          <c:showLegendKey val="0"/>
          <c:showVal val="0"/>
          <c:showCatName val="0"/>
          <c:showSerName val="0"/>
          <c:showPercent val="0"/>
          <c:showBubbleSize val="0"/>
        </c:dLbls>
        <c:marker val="1"/>
        <c:smooth val="0"/>
        <c:axId val="628166512"/>
        <c:axId val="1"/>
      </c:lineChart>
      <c:catAx>
        <c:axId val="62816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166512"/>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Montos pagados/recibidos por decil de ingreso bruto</a:t>
            </a:r>
          </a:p>
        </c:rich>
      </c:tx>
      <c:overlay val="0"/>
      <c:spPr>
        <a:noFill/>
        <a:ln w="25400">
          <a:noFill/>
        </a:ln>
      </c:spPr>
    </c:title>
    <c:autoTitleDeleted val="0"/>
    <c:plotArea>
      <c:layout>
        <c:manualLayout>
          <c:layoutTarget val="inner"/>
          <c:xMode val="edge"/>
          <c:yMode val="edge"/>
          <c:x val="9.782972658741812E-2"/>
          <c:y val="0.12016200747640474"/>
          <c:w val="0.8273288064607992"/>
          <c:h val="0.69090432347531361"/>
        </c:manualLayout>
      </c:layout>
      <c:barChart>
        <c:barDir val="col"/>
        <c:grouping val="clustered"/>
        <c:varyColors val="0"/>
        <c:ser>
          <c:idx val="0"/>
          <c:order val="0"/>
          <c:tx>
            <c:strRef>
              <c:f>Beneficios!$C$17</c:f>
              <c:strCache>
                <c:ptCount val="1"/>
                <c:pt idx="0">
                  <c:v>Subsidio ANDE PANDEMIA</c:v>
                </c:pt>
              </c:strCache>
            </c:strRef>
          </c:tx>
          <c:spPr>
            <a:solidFill>
              <a:srgbClr val="4472C4"/>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Beneficios!$C$18:$C$27</c:f>
              <c:numCache>
                <c:formatCode>_(* #,##0_);_(* \(#,##0\);_(* "-"??_);_(@_)</c:formatCode>
                <c:ptCount val="10"/>
                <c:pt idx="0">
                  <c:v>12160.851288305481</c:v>
                </c:pt>
                <c:pt idx="1">
                  <c:v>13210.759625351684</c:v>
                </c:pt>
                <c:pt idx="2">
                  <c:v>12971.62093549469</c:v>
                </c:pt>
                <c:pt idx="3">
                  <c:v>12242.788576181458</c:v>
                </c:pt>
                <c:pt idx="4">
                  <c:v>12954.891555319884</c:v>
                </c:pt>
                <c:pt idx="5">
                  <c:v>13177.00094791278</c:v>
                </c:pt>
                <c:pt idx="6">
                  <c:v>11520.967037713439</c:v>
                </c:pt>
                <c:pt idx="7">
                  <c:v>12387.924636831847</c:v>
                </c:pt>
                <c:pt idx="8">
                  <c:v>13114.722957319031</c:v>
                </c:pt>
                <c:pt idx="9">
                  <c:v>11937.325644603759</c:v>
                </c:pt>
              </c:numCache>
            </c:numRef>
          </c:val>
          <c:extLst>
            <c:ext xmlns:c16="http://schemas.microsoft.com/office/drawing/2014/chart" uri="{C3380CC4-5D6E-409C-BE32-E72D297353CC}">
              <c16:uniqueId val="{00000000-F30D-46F2-A430-14519916E4C0}"/>
            </c:ext>
          </c:extLst>
        </c:ser>
        <c:ser>
          <c:idx val="1"/>
          <c:order val="1"/>
          <c:tx>
            <c:strRef>
              <c:f>Beneficios!$D$17</c:f>
              <c:strCache>
                <c:ptCount val="1"/>
                <c:pt idx="0">
                  <c:v>Subsidio ANDE PANDEMIA</c:v>
                </c:pt>
              </c:strCache>
            </c:strRef>
          </c:tx>
          <c:spPr>
            <a:solidFill>
              <a:srgbClr val="ED7D31"/>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Beneficios!$D$18:$D$27</c:f>
              <c:numCache>
                <c:formatCode>_(* #,##0_);_(* \(#,##0\);_(* "-"??_);_(@_)</c:formatCode>
                <c:ptCount val="10"/>
                <c:pt idx="0">
                  <c:v>12160.851288305481</c:v>
                </c:pt>
                <c:pt idx="1">
                  <c:v>13210.759625351684</c:v>
                </c:pt>
                <c:pt idx="2">
                  <c:v>12971.62093549469</c:v>
                </c:pt>
                <c:pt idx="3">
                  <c:v>12242.788576181458</c:v>
                </c:pt>
                <c:pt idx="4">
                  <c:v>12954.891555319884</c:v>
                </c:pt>
                <c:pt idx="5">
                  <c:v>13177.00094791278</c:v>
                </c:pt>
                <c:pt idx="6">
                  <c:v>11520.967037713439</c:v>
                </c:pt>
                <c:pt idx="7">
                  <c:v>12387.924636831847</c:v>
                </c:pt>
                <c:pt idx="8">
                  <c:v>13114.722957319031</c:v>
                </c:pt>
                <c:pt idx="9">
                  <c:v>11937.325644603759</c:v>
                </c:pt>
              </c:numCache>
            </c:numRef>
          </c:val>
          <c:extLst>
            <c:ext xmlns:c16="http://schemas.microsoft.com/office/drawing/2014/chart" uri="{C3380CC4-5D6E-409C-BE32-E72D297353CC}">
              <c16:uniqueId val="{00000001-F30D-46F2-A430-14519916E4C0}"/>
            </c:ext>
          </c:extLst>
        </c:ser>
        <c:ser>
          <c:idx val="2"/>
          <c:order val="2"/>
          <c:tx>
            <c:strRef>
              <c:f>Beneficios!$E$17</c:f>
              <c:strCache>
                <c:ptCount val="1"/>
                <c:pt idx="0">
                  <c:v>Subsidio ANDE PANDEMIA</c:v>
                </c:pt>
              </c:strCache>
            </c:strRef>
          </c:tx>
          <c:spPr>
            <a:solidFill>
              <a:srgbClr val="A5A5A5"/>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Beneficios!$E$18:$E$27</c:f>
              <c:numCache>
                <c:formatCode>_(* #,##0_);_(* \(#,##0\);_(* "-"??_);_(@_)</c:formatCode>
                <c:ptCount val="10"/>
                <c:pt idx="0">
                  <c:v>12160.851288305481</c:v>
                </c:pt>
                <c:pt idx="1">
                  <c:v>13210.759625351684</c:v>
                </c:pt>
                <c:pt idx="2">
                  <c:v>12971.62093549469</c:v>
                </c:pt>
                <c:pt idx="3">
                  <c:v>12242.788576181458</c:v>
                </c:pt>
                <c:pt idx="4">
                  <c:v>12954.891555319884</c:v>
                </c:pt>
                <c:pt idx="5">
                  <c:v>13177.00094791278</c:v>
                </c:pt>
                <c:pt idx="6">
                  <c:v>11520.967037713439</c:v>
                </c:pt>
                <c:pt idx="7">
                  <c:v>12387.924636831847</c:v>
                </c:pt>
                <c:pt idx="8">
                  <c:v>13114.722957319031</c:v>
                </c:pt>
                <c:pt idx="9">
                  <c:v>11937.325644603759</c:v>
                </c:pt>
              </c:numCache>
            </c:numRef>
          </c:val>
          <c:extLst>
            <c:ext xmlns:c16="http://schemas.microsoft.com/office/drawing/2014/chart" uri="{C3380CC4-5D6E-409C-BE32-E72D297353CC}">
              <c16:uniqueId val="{00000002-F30D-46F2-A430-14519916E4C0}"/>
            </c:ext>
          </c:extLst>
        </c:ser>
        <c:dLbls>
          <c:showLegendKey val="0"/>
          <c:showVal val="0"/>
          <c:showCatName val="0"/>
          <c:showSerName val="0"/>
          <c:showPercent val="0"/>
          <c:showBubbleSize val="0"/>
        </c:dLbls>
        <c:gapWidth val="75"/>
        <c:overlap val="-25"/>
        <c:axId val="628164848"/>
        <c:axId val="1"/>
      </c:barChart>
      <c:catAx>
        <c:axId val="62816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64848"/>
        <c:crosses val="autoZero"/>
        <c:crossBetween val="between"/>
      </c:valAx>
      <c:spPr>
        <a:noFill/>
        <a:ln w="25400">
          <a:noFill/>
        </a:ln>
      </c:spPr>
    </c:plotArea>
    <c:legend>
      <c:legendPos val="r"/>
      <c:layout>
        <c:manualLayout>
          <c:xMode val="edge"/>
          <c:yMode val="edge"/>
          <c:x val="8.2647224737209101E-3"/>
          <c:y val="0.90869562917852931"/>
          <c:w val="0.92682959169584489"/>
          <c:h val="6.0891975151138561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Montos pagados/recibidos por decil de ingreso bruto</a:t>
            </a:r>
          </a:p>
        </c:rich>
      </c:tx>
      <c:overlay val="0"/>
      <c:spPr>
        <a:noFill/>
        <a:ln w="25400">
          <a:noFill/>
        </a:ln>
      </c:spPr>
    </c:title>
    <c:autoTitleDeleted val="0"/>
    <c:plotArea>
      <c:layout>
        <c:manualLayout>
          <c:layoutTarget val="inner"/>
          <c:xMode val="edge"/>
          <c:yMode val="edge"/>
          <c:x val="9.7932689610720033E-2"/>
          <c:y val="0.12073567708333334"/>
          <c:w val="0.85649189556927285"/>
          <c:h val="0.71590720349409465"/>
        </c:manualLayout>
      </c:layout>
      <c:barChart>
        <c:barDir val="col"/>
        <c:grouping val="clustered"/>
        <c:varyColors val="0"/>
        <c:ser>
          <c:idx val="0"/>
          <c:order val="0"/>
          <c:tx>
            <c:strRef>
              <c:f>Beneficios!$O$17</c:f>
              <c:strCache>
                <c:ptCount val="1"/>
                <c:pt idx="0">
                  <c:v>Subsidio ANDE PANDEMIA</c:v>
                </c:pt>
              </c:strCache>
            </c:strRef>
          </c:tx>
          <c:spPr>
            <a:solidFill>
              <a:srgbClr val="4472C4"/>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Beneficios!$O$18:$O$27</c:f>
              <c:numCache>
                <c:formatCode>_(* #,##0_);_(* \(#,##0\);_(* "-"??_);_(@_)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960-4C80-A418-8AE9250589F8}"/>
            </c:ext>
          </c:extLst>
        </c:ser>
        <c:ser>
          <c:idx val="1"/>
          <c:order val="1"/>
          <c:tx>
            <c:strRef>
              <c:f>Beneficios!$P$17</c:f>
              <c:strCache>
                <c:ptCount val="1"/>
                <c:pt idx="0">
                  <c:v>Total ISC</c:v>
                </c:pt>
              </c:strCache>
            </c:strRef>
          </c:tx>
          <c:spPr>
            <a:solidFill>
              <a:srgbClr val="ED7D31"/>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Beneficios!$P$18:$P$27</c:f>
              <c:numCache>
                <c:formatCode>_(* #,##0_);_(* \(#,##0\);_(* "-"??_);_(@_)</c:formatCode>
                <c:ptCount val="10"/>
                <c:pt idx="0">
                  <c:v>3639.7396154052826</c:v>
                </c:pt>
                <c:pt idx="1">
                  <c:v>6536.5390348247483</c:v>
                </c:pt>
                <c:pt idx="2">
                  <c:v>8304.6921453951018</c:v>
                </c:pt>
                <c:pt idx="3">
                  <c:v>10273.854132912293</c:v>
                </c:pt>
                <c:pt idx="4">
                  <c:v>12218.850393259827</c:v>
                </c:pt>
                <c:pt idx="5">
                  <c:v>14481.525040732788</c:v>
                </c:pt>
                <c:pt idx="6">
                  <c:v>16245.449628522918</c:v>
                </c:pt>
                <c:pt idx="7">
                  <c:v>22823.006328666383</c:v>
                </c:pt>
                <c:pt idx="8">
                  <c:v>30468.844201706906</c:v>
                </c:pt>
                <c:pt idx="9">
                  <c:v>54768.03460494287</c:v>
                </c:pt>
              </c:numCache>
            </c:numRef>
          </c:val>
          <c:extLst>
            <c:ext xmlns:c16="http://schemas.microsoft.com/office/drawing/2014/chart" uri="{C3380CC4-5D6E-409C-BE32-E72D297353CC}">
              <c16:uniqueId val="{00000001-5960-4C80-A418-8AE9250589F8}"/>
            </c:ext>
          </c:extLst>
        </c:ser>
        <c:ser>
          <c:idx val="2"/>
          <c:order val="2"/>
          <c:tx>
            <c:strRef>
              <c:f>Beneficios!$Q$17</c:f>
              <c:strCache>
                <c:ptCount val="1"/>
                <c:pt idx="0">
                  <c:v>Total IVA</c:v>
                </c:pt>
              </c:strCache>
            </c:strRef>
          </c:tx>
          <c:spPr>
            <a:solidFill>
              <a:srgbClr val="A5A5A5"/>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Beneficios!$Q$18:$Q$27</c:f>
              <c:numCache>
                <c:formatCode>_(* #,##0_);_(* \(#,##0\);_(* "-"??_);_(@_)</c:formatCode>
                <c:ptCount val="10"/>
                <c:pt idx="0">
                  <c:v>56860.786667148772</c:v>
                </c:pt>
                <c:pt idx="1">
                  <c:v>92977.976433247008</c:v>
                </c:pt>
                <c:pt idx="2">
                  <c:v>127581.8386381133</c:v>
                </c:pt>
                <c:pt idx="3">
                  <c:v>180255.23133485546</c:v>
                </c:pt>
                <c:pt idx="4">
                  <c:v>177823.81586735201</c:v>
                </c:pt>
                <c:pt idx="5">
                  <c:v>232984.61931274706</c:v>
                </c:pt>
                <c:pt idx="6">
                  <c:v>293967.43274746434</c:v>
                </c:pt>
                <c:pt idx="7">
                  <c:v>349473.69897362986</c:v>
                </c:pt>
                <c:pt idx="8">
                  <c:v>477784.47750818747</c:v>
                </c:pt>
                <c:pt idx="9">
                  <c:v>789395.8944068593</c:v>
                </c:pt>
              </c:numCache>
            </c:numRef>
          </c:val>
          <c:extLst>
            <c:ext xmlns:c16="http://schemas.microsoft.com/office/drawing/2014/chart" uri="{C3380CC4-5D6E-409C-BE32-E72D297353CC}">
              <c16:uniqueId val="{00000002-5960-4C80-A418-8AE9250589F8}"/>
            </c:ext>
          </c:extLst>
        </c:ser>
        <c:dLbls>
          <c:showLegendKey val="0"/>
          <c:showVal val="0"/>
          <c:showCatName val="0"/>
          <c:showSerName val="0"/>
          <c:showPercent val="0"/>
          <c:showBubbleSize val="0"/>
        </c:dLbls>
        <c:gapWidth val="219"/>
        <c:overlap val="-27"/>
        <c:axId val="628156528"/>
        <c:axId val="1"/>
      </c:barChart>
      <c:catAx>
        <c:axId val="62815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56528"/>
        <c:crosses val="autoZero"/>
        <c:crossBetween val="between"/>
      </c:valAx>
      <c:spPr>
        <a:noFill/>
        <a:ln w="25400">
          <a:noFill/>
        </a:ln>
      </c:spPr>
    </c:plotArea>
    <c:legend>
      <c:legendPos val="r"/>
      <c:layout>
        <c:manualLayout>
          <c:xMode val="edge"/>
          <c:yMode val="edge"/>
          <c:x val="9.895535675522156E-2"/>
          <c:y val="0.91227061833072343"/>
          <c:w val="0.81376228672823381"/>
          <c:h val="6.0048192598984328E-2"/>
        </c:manualLayout>
      </c:layout>
      <c:overlay val="0"/>
      <c:spPr>
        <a:noFill/>
        <a:ln w="25400">
          <a:noFill/>
        </a:ln>
      </c:spPr>
      <c:txPr>
        <a:bodyPr/>
        <a:lstStyle/>
        <a:p>
          <a:pPr>
            <a:defRPr sz="57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que pagan impuestos por:</a:t>
            </a:r>
          </a:p>
        </c:rich>
      </c:tx>
      <c:overlay val="0"/>
      <c:spPr>
        <a:noFill/>
        <a:ln w="25400">
          <a:noFill/>
        </a:ln>
      </c:spPr>
    </c:title>
    <c:autoTitleDeleted val="0"/>
    <c:plotArea>
      <c:layout>
        <c:manualLayout>
          <c:layoutTarget val="inner"/>
          <c:xMode val="edge"/>
          <c:yMode val="edge"/>
          <c:x val="0.12092710379165991"/>
          <c:y val="0.14824140687450041"/>
          <c:w val="0.80479092716385281"/>
          <c:h val="0.65512283086916301"/>
        </c:manualLayout>
      </c:layout>
      <c:barChart>
        <c:barDir val="col"/>
        <c:grouping val="clustered"/>
        <c:varyColors val="0"/>
        <c:ser>
          <c:idx val="0"/>
          <c:order val="0"/>
          <c:tx>
            <c:strRef>
              <c:f>Contribuyentes!$C$12</c:f>
              <c:strCache>
                <c:ptCount val="1"/>
                <c:pt idx="0">
                  <c:v>Subsidio ANDE PANDEMIA</c:v>
                </c:pt>
              </c:strCache>
            </c:strRef>
          </c:tx>
          <c:spPr>
            <a:solidFill>
              <a:srgbClr val="4472C4"/>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Contribuyentes!$C$13:$C$22</c:f>
              <c:numCache>
                <c:formatCode>_(* #,##0_);_(* \(#,##0\);_(* "-"??_);_(@_)</c:formatCode>
                <c:ptCount val="10"/>
                <c:pt idx="0">
                  <c:v>493973</c:v>
                </c:pt>
                <c:pt idx="1">
                  <c:v>509068</c:v>
                </c:pt>
                <c:pt idx="2">
                  <c:v>501208</c:v>
                </c:pt>
                <c:pt idx="3">
                  <c:v>509145</c:v>
                </c:pt>
                <c:pt idx="4">
                  <c:v>494059</c:v>
                </c:pt>
                <c:pt idx="5">
                  <c:v>497323</c:v>
                </c:pt>
                <c:pt idx="6">
                  <c:v>491708</c:v>
                </c:pt>
                <c:pt idx="7">
                  <c:v>487894</c:v>
                </c:pt>
                <c:pt idx="8">
                  <c:v>503111</c:v>
                </c:pt>
                <c:pt idx="9">
                  <c:v>474604</c:v>
                </c:pt>
              </c:numCache>
            </c:numRef>
          </c:val>
          <c:extLst>
            <c:ext xmlns:c16="http://schemas.microsoft.com/office/drawing/2014/chart" uri="{C3380CC4-5D6E-409C-BE32-E72D297353CC}">
              <c16:uniqueId val="{00000000-A232-41E4-8C9E-38CAFF29F4AF}"/>
            </c:ext>
          </c:extLst>
        </c:ser>
        <c:ser>
          <c:idx val="1"/>
          <c:order val="1"/>
          <c:tx>
            <c:strRef>
              <c:f>Contribuyentes!$D$12</c:f>
              <c:strCache>
                <c:ptCount val="1"/>
                <c:pt idx="0">
                  <c:v>Subsidio ANDE PANDEMIA</c:v>
                </c:pt>
              </c:strCache>
            </c:strRef>
          </c:tx>
          <c:spPr>
            <a:solidFill>
              <a:srgbClr val="ED7D31"/>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Contribuyentes!$D$13:$D$22</c:f>
              <c:numCache>
                <c:formatCode>_(* #,##0_);_(* \(#,##0\);_(* "-"??_);_(@_)</c:formatCode>
                <c:ptCount val="10"/>
                <c:pt idx="0">
                  <c:v>493973</c:v>
                </c:pt>
                <c:pt idx="1">
                  <c:v>509068</c:v>
                </c:pt>
                <c:pt idx="2">
                  <c:v>501208</c:v>
                </c:pt>
                <c:pt idx="3">
                  <c:v>509145</c:v>
                </c:pt>
                <c:pt idx="4">
                  <c:v>494059</c:v>
                </c:pt>
                <c:pt idx="5">
                  <c:v>497323</c:v>
                </c:pt>
                <c:pt idx="6">
                  <c:v>491708</c:v>
                </c:pt>
                <c:pt idx="7">
                  <c:v>487894</c:v>
                </c:pt>
                <c:pt idx="8">
                  <c:v>503111</c:v>
                </c:pt>
                <c:pt idx="9">
                  <c:v>474604</c:v>
                </c:pt>
              </c:numCache>
            </c:numRef>
          </c:val>
          <c:extLst>
            <c:ext xmlns:c16="http://schemas.microsoft.com/office/drawing/2014/chart" uri="{C3380CC4-5D6E-409C-BE32-E72D297353CC}">
              <c16:uniqueId val="{00000001-A232-41E4-8C9E-38CAFF29F4AF}"/>
            </c:ext>
          </c:extLst>
        </c:ser>
        <c:ser>
          <c:idx val="2"/>
          <c:order val="2"/>
          <c:tx>
            <c:strRef>
              <c:f>Contribuyentes!$E$12</c:f>
              <c:strCache>
                <c:ptCount val="1"/>
                <c:pt idx="0">
                  <c:v>Subsidio ANDE PANDEMIA</c:v>
                </c:pt>
              </c:strCache>
            </c:strRef>
          </c:tx>
          <c:spPr>
            <a:solidFill>
              <a:srgbClr val="A5A5A5"/>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Contribuyentes!$E$13:$E$22</c:f>
              <c:numCache>
                <c:formatCode>_(* #,##0_);_(* \(#,##0\);_(* "-"??_);_(@_)</c:formatCode>
                <c:ptCount val="10"/>
                <c:pt idx="0">
                  <c:v>493973</c:v>
                </c:pt>
                <c:pt idx="1">
                  <c:v>509068</c:v>
                </c:pt>
                <c:pt idx="2">
                  <c:v>501208</c:v>
                </c:pt>
                <c:pt idx="3">
                  <c:v>509145</c:v>
                </c:pt>
                <c:pt idx="4">
                  <c:v>494059</c:v>
                </c:pt>
                <c:pt idx="5">
                  <c:v>497323</c:v>
                </c:pt>
                <c:pt idx="6">
                  <c:v>491708</c:v>
                </c:pt>
                <c:pt idx="7">
                  <c:v>487894</c:v>
                </c:pt>
                <c:pt idx="8">
                  <c:v>503111</c:v>
                </c:pt>
                <c:pt idx="9">
                  <c:v>474604</c:v>
                </c:pt>
              </c:numCache>
            </c:numRef>
          </c:val>
          <c:extLst>
            <c:ext xmlns:c16="http://schemas.microsoft.com/office/drawing/2014/chart" uri="{C3380CC4-5D6E-409C-BE32-E72D297353CC}">
              <c16:uniqueId val="{00000002-A232-41E4-8C9E-38CAFF29F4AF}"/>
            </c:ext>
          </c:extLst>
        </c:ser>
        <c:dLbls>
          <c:showLegendKey val="0"/>
          <c:showVal val="0"/>
          <c:showCatName val="0"/>
          <c:showSerName val="0"/>
          <c:showPercent val="0"/>
          <c:showBubbleSize val="0"/>
        </c:dLbls>
        <c:gapWidth val="219"/>
        <c:overlap val="-27"/>
        <c:axId val="628155696"/>
        <c:axId val="1"/>
      </c:barChart>
      <c:catAx>
        <c:axId val="62815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a:lstStyle/>
              <a:p>
                <a:pPr>
                  <a:defRPr sz="1000" b="0" i="0" u="none" strike="noStrike" baseline="0">
                    <a:solidFill>
                      <a:srgbClr val="333333"/>
                    </a:solidFill>
                    <a:latin typeface="Calibri"/>
                    <a:ea typeface="Calibri"/>
                    <a:cs typeface="Calibri"/>
                  </a:defRPr>
                </a:pPr>
                <a:r>
                  <a:rPr lang="en-US"/>
                  <a:t>Numero de individuos</a:t>
                </a:r>
              </a:p>
            </c:rich>
          </c:tx>
          <c:overlay val="0"/>
          <c:spPr>
            <a:noFill/>
            <a:ln w="25400">
              <a:noFill/>
            </a:ln>
          </c:spPr>
        </c:title>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55696"/>
        <c:crosses val="autoZero"/>
        <c:crossBetween val="between"/>
      </c:valAx>
      <c:spPr>
        <a:noFill/>
        <a:ln w="25400">
          <a:noFill/>
        </a:ln>
      </c:spPr>
    </c:plotArea>
    <c:legend>
      <c:legendPos val="r"/>
      <c:layout>
        <c:manualLayout>
          <c:xMode val="edge"/>
          <c:yMode val="edge"/>
          <c:x val="4.5250326774159515E-2"/>
          <c:y val="0.87442398079837702"/>
          <c:w val="0.86277289716064143"/>
          <c:h val="9.1790362625243996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que pagan impuestos por:</a:t>
            </a:r>
          </a:p>
        </c:rich>
      </c:tx>
      <c:overlay val="0"/>
      <c:spPr>
        <a:noFill/>
        <a:ln w="25400">
          <a:noFill/>
        </a:ln>
      </c:spPr>
    </c:title>
    <c:autoTitleDeleted val="0"/>
    <c:plotArea>
      <c:layout>
        <c:manualLayout>
          <c:layoutTarget val="inner"/>
          <c:xMode val="edge"/>
          <c:yMode val="edge"/>
          <c:x val="0.10926293895681148"/>
          <c:y val="0.12714493631456941"/>
          <c:w val="0.83481387849543431"/>
          <c:h val="0.70077483850558142"/>
        </c:manualLayout>
      </c:layout>
      <c:barChart>
        <c:barDir val="col"/>
        <c:grouping val="clustered"/>
        <c:varyColors val="0"/>
        <c:ser>
          <c:idx val="0"/>
          <c:order val="0"/>
          <c:tx>
            <c:strRef>
              <c:f>Contribuyentes!$O$12</c:f>
              <c:strCache>
                <c:ptCount val="1"/>
                <c:pt idx="0">
                  <c:v>Subsidio ANDE PANDEMIA</c:v>
                </c:pt>
              </c:strCache>
            </c:strRef>
          </c:tx>
          <c:spPr>
            <a:solidFill>
              <a:srgbClr val="4472C4"/>
            </a:solidFill>
            <a:ln w="25400">
              <a:noFill/>
            </a:ln>
          </c:spPr>
          <c:invertIfNegative val="0"/>
          <c:cat>
            <c:numRef>
              <c:f>Contribuyentes!$N$13:$N$22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Contribuyentes!$O$13:$O$22</c:f>
              <c:numCache>
                <c:formatCode>_(* #,##0_);_(* \(#,##0\);_(* "-"??_);_(@_)</c:formatCode>
                <c:ptCount val="10"/>
                <c:pt idx="0">
                  <c:v>636570</c:v>
                </c:pt>
                <c:pt idx="1">
                  <c:v>641127</c:v>
                </c:pt>
                <c:pt idx="2">
                  <c:v>632484</c:v>
                </c:pt>
                <c:pt idx="3">
                  <c:v>643446</c:v>
                </c:pt>
                <c:pt idx="4">
                  <c:v>632784</c:v>
                </c:pt>
                <c:pt idx="5">
                  <c:v>628839</c:v>
                </c:pt>
                <c:pt idx="6">
                  <c:v>627659</c:v>
                </c:pt>
                <c:pt idx="7">
                  <c:v>619592</c:v>
                </c:pt>
                <c:pt idx="8">
                  <c:v>640061</c:v>
                </c:pt>
                <c:pt idx="9">
                  <c:v>602792</c:v>
                </c:pt>
              </c:numCache>
            </c:numRef>
          </c:val>
          <c:extLst>
            <c:ext xmlns:c16="http://schemas.microsoft.com/office/drawing/2014/chart" uri="{C3380CC4-5D6E-409C-BE32-E72D297353CC}">
              <c16:uniqueId val="{00000000-BF92-454C-9BB7-C61C1DD0CBAE}"/>
            </c:ext>
          </c:extLst>
        </c:ser>
        <c:ser>
          <c:idx val="1"/>
          <c:order val="1"/>
          <c:tx>
            <c:strRef>
              <c:f>Contribuyentes!$P$12</c:f>
              <c:strCache>
                <c:ptCount val="1"/>
                <c:pt idx="0">
                  <c:v>Subsidio ANDE PANDEMIA</c:v>
                </c:pt>
              </c:strCache>
            </c:strRef>
          </c:tx>
          <c:spPr>
            <a:solidFill>
              <a:srgbClr val="ED7D31"/>
            </a:solidFill>
            <a:ln w="25400">
              <a:noFill/>
            </a:ln>
          </c:spPr>
          <c:invertIfNegative val="0"/>
          <c:cat>
            <c:numRef>
              <c:f>Contribuyentes!$N$13:$N$22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Contribuyentes!$P$13:$P$22</c:f>
              <c:numCache>
                <c:formatCode>_(* #,##0_);_(* \(#,##0\);_(* "-"??_);_(@_)</c:formatCode>
                <c:ptCount val="10"/>
                <c:pt idx="0">
                  <c:v>636570</c:v>
                </c:pt>
                <c:pt idx="1">
                  <c:v>641127</c:v>
                </c:pt>
                <c:pt idx="2">
                  <c:v>632484</c:v>
                </c:pt>
                <c:pt idx="3">
                  <c:v>643446</c:v>
                </c:pt>
                <c:pt idx="4">
                  <c:v>632784</c:v>
                </c:pt>
                <c:pt idx="5">
                  <c:v>628839</c:v>
                </c:pt>
                <c:pt idx="6">
                  <c:v>627659</c:v>
                </c:pt>
                <c:pt idx="7">
                  <c:v>619592</c:v>
                </c:pt>
                <c:pt idx="8">
                  <c:v>640061</c:v>
                </c:pt>
                <c:pt idx="9">
                  <c:v>602792</c:v>
                </c:pt>
              </c:numCache>
            </c:numRef>
          </c:val>
          <c:extLst>
            <c:ext xmlns:c16="http://schemas.microsoft.com/office/drawing/2014/chart" uri="{C3380CC4-5D6E-409C-BE32-E72D297353CC}">
              <c16:uniqueId val="{00000001-BF92-454C-9BB7-C61C1DD0CBAE}"/>
            </c:ext>
          </c:extLst>
        </c:ser>
        <c:ser>
          <c:idx val="2"/>
          <c:order val="2"/>
          <c:tx>
            <c:strRef>
              <c:f>Contribuyentes!$Q$12</c:f>
              <c:strCache>
                <c:ptCount val="1"/>
                <c:pt idx="0">
                  <c:v>Subsidio ANDE PANDEMIA</c:v>
                </c:pt>
              </c:strCache>
            </c:strRef>
          </c:tx>
          <c:spPr>
            <a:solidFill>
              <a:srgbClr val="A5A5A5"/>
            </a:solidFill>
            <a:ln w="25400">
              <a:noFill/>
            </a:ln>
          </c:spPr>
          <c:invertIfNegative val="0"/>
          <c:cat>
            <c:numRef>
              <c:f>Contribuyentes!$N$13:$N$22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Contribuyentes!$Q$13:$Q$22</c:f>
              <c:numCache>
                <c:formatCode>_(* #,##0_);_(* \(#,##0\);_(* "-"??_);_(@_)</c:formatCode>
                <c:ptCount val="10"/>
                <c:pt idx="0">
                  <c:v>636570</c:v>
                </c:pt>
                <c:pt idx="1">
                  <c:v>641127</c:v>
                </c:pt>
                <c:pt idx="2">
                  <c:v>632484</c:v>
                </c:pt>
                <c:pt idx="3">
                  <c:v>643446</c:v>
                </c:pt>
                <c:pt idx="4">
                  <c:v>632784</c:v>
                </c:pt>
                <c:pt idx="5">
                  <c:v>628839</c:v>
                </c:pt>
                <c:pt idx="6">
                  <c:v>627659</c:v>
                </c:pt>
                <c:pt idx="7">
                  <c:v>619592</c:v>
                </c:pt>
                <c:pt idx="8">
                  <c:v>640061</c:v>
                </c:pt>
                <c:pt idx="9">
                  <c:v>602792</c:v>
                </c:pt>
              </c:numCache>
            </c:numRef>
          </c:val>
          <c:extLst>
            <c:ext xmlns:c16="http://schemas.microsoft.com/office/drawing/2014/chart" uri="{C3380CC4-5D6E-409C-BE32-E72D297353CC}">
              <c16:uniqueId val="{00000002-BF92-454C-9BB7-C61C1DD0CBAE}"/>
            </c:ext>
          </c:extLst>
        </c:ser>
        <c:dLbls>
          <c:showLegendKey val="0"/>
          <c:showVal val="0"/>
          <c:showCatName val="0"/>
          <c:showSerName val="0"/>
          <c:showPercent val="0"/>
          <c:showBubbleSize val="0"/>
        </c:dLbls>
        <c:gapWidth val="219"/>
        <c:overlap val="-27"/>
        <c:axId val="628156944"/>
        <c:axId val="1"/>
      </c:barChart>
      <c:catAx>
        <c:axId val="62815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120000"/>
        </c:scaling>
        <c:delete val="0"/>
        <c:axPos val="l"/>
        <c:majorGridlines>
          <c:spPr>
            <a:ln w="9525" cap="flat" cmpd="sng" algn="ctr">
              <a:solidFill>
                <a:schemeClr val="tx1">
                  <a:lumMod val="15000"/>
                  <a:lumOff val="85000"/>
                </a:schemeClr>
              </a:solidFill>
              <a:prstDash val="dash"/>
              <a:round/>
            </a:ln>
            <a:effectLst/>
          </c:spPr>
        </c:majorGridlines>
        <c:title>
          <c:tx>
            <c:rich>
              <a:bodyPr/>
              <a:lstStyle/>
              <a:p>
                <a:pPr>
                  <a:defRPr sz="1000" b="0" i="0" u="none" strike="noStrike" baseline="0">
                    <a:solidFill>
                      <a:srgbClr val="000000"/>
                    </a:solidFill>
                    <a:latin typeface="Calibri"/>
                    <a:ea typeface="Calibri"/>
                    <a:cs typeface="Calibri"/>
                  </a:defRPr>
                </a:pPr>
                <a:r>
                  <a:rPr lang="en-US"/>
                  <a:t>Numero de individuos</a:t>
                </a:r>
              </a:p>
            </c:rich>
          </c:tx>
          <c:overlay val="0"/>
        </c:title>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56944"/>
        <c:crosses val="autoZero"/>
        <c:crossBetween val="between"/>
      </c:valAx>
      <c:spPr>
        <a:noFill/>
        <a:ln w="25400">
          <a:noFill/>
        </a:ln>
      </c:spPr>
    </c:plotArea>
    <c:legend>
      <c:legendPos val="r"/>
      <c:layout>
        <c:manualLayout>
          <c:xMode val="edge"/>
          <c:yMode val="edge"/>
          <c:x val="0.30147988638832895"/>
          <c:y val="0.90934288211763681"/>
          <c:w val="0.41545398977903869"/>
          <c:h val="6.3727533517678042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Tasas efectivas</a:t>
            </a:r>
          </a:p>
        </c:rich>
      </c:tx>
      <c:overlay val="0"/>
      <c:spPr>
        <a:noFill/>
        <a:ln w="25400">
          <a:noFill/>
        </a:ln>
      </c:spPr>
    </c:title>
    <c:autoTitleDeleted val="0"/>
    <c:plotArea>
      <c:layout>
        <c:manualLayout>
          <c:layoutTarget val="inner"/>
          <c:xMode val="edge"/>
          <c:yMode val="edge"/>
          <c:x val="7.2095350791825177E-2"/>
          <c:y val="0.12437961099932932"/>
          <c:w val="0.87940167064791075"/>
          <c:h val="0.70878167786628177"/>
        </c:manualLayout>
      </c:layout>
      <c:lineChart>
        <c:grouping val="standard"/>
        <c:varyColors val="0"/>
        <c:ser>
          <c:idx val="0"/>
          <c:order val="0"/>
          <c:tx>
            <c:strRef>
              <c:f>'Tasas efectivas'!$C$13</c:f>
              <c:strCache>
                <c:ptCount val="1"/>
                <c:pt idx="0">
                  <c:v>Laboral</c:v>
                </c:pt>
              </c:strCache>
            </c:strRef>
          </c:tx>
          <c:spPr>
            <a:ln w="28575" cap="rnd">
              <a:solidFill>
                <a:schemeClr val="accent1"/>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efectivas'!$C$14:$C$23</c:f>
              <c:numCache>
                <c:formatCode>0.000</c:formatCode>
                <c:ptCount val="10"/>
                <c:pt idx="0">
                  <c:v>0</c:v>
                </c:pt>
                <c:pt idx="1">
                  <c:v>0</c:v>
                </c:pt>
                <c:pt idx="2">
                  <c:v>0</c:v>
                </c:pt>
                <c:pt idx="3">
                  <c:v>0</c:v>
                </c:pt>
                <c:pt idx="4">
                  <c:v>0</c:v>
                </c:pt>
                <c:pt idx="5">
                  <c:v>8.0405193408470636E-3</c:v>
                </c:pt>
                <c:pt idx="6">
                  <c:v>0</c:v>
                </c:pt>
                <c:pt idx="7">
                  <c:v>1.4541963153294306E-2</c:v>
                </c:pt>
                <c:pt idx="8">
                  <c:v>1.5686115498775174E-2</c:v>
                </c:pt>
                <c:pt idx="9">
                  <c:v>2.4346038083837406E-2</c:v>
                </c:pt>
              </c:numCache>
            </c:numRef>
          </c:val>
          <c:smooth val="0"/>
          <c:extLst>
            <c:ext xmlns:c16="http://schemas.microsoft.com/office/drawing/2014/chart" uri="{C3380CC4-5D6E-409C-BE32-E72D297353CC}">
              <c16:uniqueId val="{00000000-A5A0-48AF-B637-D45E24A66153}"/>
            </c:ext>
          </c:extLst>
        </c:ser>
        <c:ser>
          <c:idx val="1"/>
          <c:order val="1"/>
          <c:tx>
            <c:strRef>
              <c:f>'Tasas efectivas'!$D$13</c:f>
              <c:strCache>
                <c:ptCount val="1"/>
                <c:pt idx="0">
                  <c:v>IRP</c:v>
                </c:pt>
              </c:strCache>
            </c:strRef>
          </c:tx>
          <c:spPr>
            <a:ln w="28575" cap="rnd">
              <a:solidFill>
                <a:schemeClr val="accent2"/>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efectivas'!$D$14:$D$23</c:f>
              <c:numCache>
                <c:formatCode>0.000</c:formatCode>
                <c:ptCount val="10"/>
                <c:pt idx="0">
                  <c:v>0</c:v>
                </c:pt>
                <c:pt idx="1">
                  <c:v>4.0000000000000008E-2</c:v>
                </c:pt>
                <c:pt idx="2">
                  <c:v>0</c:v>
                </c:pt>
                <c:pt idx="3">
                  <c:v>3.7256806286672328E-2</c:v>
                </c:pt>
                <c:pt idx="4">
                  <c:v>5.0652437539297705E-2</c:v>
                </c:pt>
                <c:pt idx="5">
                  <c:v>3.4723781025651365E-2</c:v>
                </c:pt>
                <c:pt idx="6">
                  <c:v>3.6987149868892406E-2</c:v>
                </c:pt>
                <c:pt idx="7">
                  <c:v>3.2245686807989379E-2</c:v>
                </c:pt>
                <c:pt idx="8">
                  <c:v>2.9352882480171958E-2</c:v>
                </c:pt>
                <c:pt idx="9">
                  <c:v>3.2457994166041421E-2</c:v>
                </c:pt>
              </c:numCache>
            </c:numRef>
          </c:val>
          <c:smooth val="0"/>
          <c:extLst>
            <c:ext xmlns:c16="http://schemas.microsoft.com/office/drawing/2014/chart" uri="{C3380CC4-5D6E-409C-BE32-E72D297353CC}">
              <c16:uniqueId val="{00000001-A5A0-48AF-B637-D45E24A66153}"/>
            </c:ext>
          </c:extLst>
        </c:ser>
        <c:ser>
          <c:idx val="2"/>
          <c:order val="2"/>
          <c:tx>
            <c:strRef>
              <c:f>'Tasas efectivas'!$E$13</c:f>
              <c:strCache>
                <c:ptCount val="1"/>
                <c:pt idx="0">
                  <c:v>Unidad Productiva</c:v>
                </c:pt>
              </c:strCache>
            </c:strRef>
          </c:tx>
          <c:spPr>
            <a:ln w="28575" cap="rnd">
              <a:solidFill>
                <a:schemeClr val="accent3"/>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efectivas'!$E$14:$E$23</c:f>
              <c:numCache>
                <c:formatCode>0.000</c:formatCode>
                <c:ptCount val="10"/>
                <c:pt idx="0">
                  <c:v>0</c:v>
                </c:pt>
                <c:pt idx="1">
                  <c:v>0</c:v>
                </c:pt>
                <c:pt idx="2">
                  <c:v>0</c:v>
                </c:pt>
                <c:pt idx="3">
                  <c:v>1.9711438566446304E-2</c:v>
                </c:pt>
                <c:pt idx="4">
                  <c:v>1.6210208894335665E-2</c:v>
                </c:pt>
                <c:pt idx="5">
                  <c:v>2.2292920445664787E-2</c:v>
                </c:pt>
                <c:pt idx="6">
                  <c:v>1.6406570685110911E-2</c:v>
                </c:pt>
                <c:pt idx="7">
                  <c:v>2.0332716785637896E-2</c:v>
                </c:pt>
                <c:pt idx="8">
                  <c:v>1.5493346303515832E-2</c:v>
                </c:pt>
                <c:pt idx="9">
                  <c:v>2.2403140545677734E-2</c:v>
                </c:pt>
              </c:numCache>
            </c:numRef>
          </c:val>
          <c:smooth val="0"/>
          <c:extLst>
            <c:ext xmlns:c16="http://schemas.microsoft.com/office/drawing/2014/chart" uri="{C3380CC4-5D6E-409C-BE32-E72D297353CC}">
              <c16:uniqueId val="{00000002-A5A0-48AF-B637-D45E24A66153}"/>
            </c:ext>
          </c:extLst>
        </c:ser>
        <c:dLbls>
          <c:showLegendKey val="0"/>
          <c:showVal val="0"/>
          <c:showCatName val="0"/>
          <c:showSerName val="0"/>
          <c:showPercent val="0"/>
          <c:showBubbleSize val="0"/>
        </c:dLbls>
        <c:smooth val="0"/>
        <c:axId val="628170256"/>
        <c:axId val="1"/>
      </c:lineChart>
      <c:catAx>
        <c:axId val="62817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70256"/>
        <c:crosses val="autoZero"/>
        <c:crossBetween val="between"/>
      </c:valAx>
      <c:spPr>
        <a:noFill/>
        <a:ln w="25400">
          <a:noFill/>
        </a:ln>
      </c:spPr>
    </c:plotArea>
    <c:legend>
      <c:legendPos val="r"/>
      <c:layout>
        <c:manualLayout>
          <c:xMode val="edge"/>
          <c:yMode val="edge"/>
          <c:x val="0.28993196423582446"/>
          <c:y val="0.91217477007361836"/>
          <c:w val="0.42326965901807528"/>
          <c:h val="6.2017548106988223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Tasa efectivas</a:t>
            </a:r>
          </a:p>
        </c:rich>
      </c:tx>
      <c:overlay val="0"/>
      <c:spPr>
        <a:noFill/>
        <a:ln w="25400">
          <a:noFill/>
        </a:ln>
      </c:spPr>
    </c:title>
    <c:autoTitleDeleted val="0"/>
    <c:plotArea>
      <c:layout>
        <c:manualLayout>
          <c:layoutTarget val="inner"/>
          <c:xMode val="edge"/>
          <c:yMode val="edge"/>
          <c:x val="7.1835565292298245E-2"/>
          <c:y val="0.13015311627470025"/>
          <c:w val="0.84024628733362283"/>
          <c:h val="0.71124091463591554"/>
        </c:manualLayout>
      </c:layout>
      <c:lineChart>
        <c:grouping val="standard"/>
        <c:varyColors val="0"/>
        <c:ser>
          <c:idx val="0"/>
          <c:order val="0"/>
          <c:tx>
            <c:strRef>
              <c:f>'Tasas efectivas'!$M$13</c:f>
              <c:strCache>
                <c:ptCount val="1"/>
                <c:pt idx="0">
                  <c:v>Laboral</c:v>
                </c:pt>
              </c:strCache>
            </c:strRef>
          </c:tx>
          <c:spPr>
            <a:ln w="28575" cap="rnd">
              <a:solidFill>
                <a:schemeClr val="accent1"/>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efectivas'!$M$14:$M$23</c:f>
              <c:numCache>
                <c:formatCode>0.000</c:formatCode>
                <c:ptCount val="10"/>
                <c:pt idx="0">
                  <c:v>0</c:v>
                </c:pt>
                <c:pt idx="1">
                  <c:v>0</c:v>
                </c:pt>
                <c:pt idx="2">
                  <c:v>0</c:v>
                </c:pt>
                <c:pt idx="3">
                  <c:v>0</c:v>
                </c:pt>
                <c:pt idx="4">
                  <c:v>0</c:v>
                </c:pt>
                <c:pt idx="5">
                  <c:v>7.9850864720231052E-3</c:v>
                </c:pt>
                <c:pt idx="6">
                  <c:v>0</c:v>
                </c:pt>
                <c:pt idx="7">
                  <c:v>1.3759421365328853E-2</c:v>
                </c:pt>
                <c:pt idx="8">
                  <c:v>1.5487860052798737E-2</c:v>
                </c:pt>
                <c:pt idx="9">
                  <c:v>2.4347242591522829E-2</c:v>
                </c:pt>
              </c:numCache>
            </c:numRef>
          </c:val>
          <c:smooth val="0"/>
          <c:extLst>
            <c:ext xmlns:c16="http://schemas.microsoft.com/office/drawing/2014/chart" uri="{C3380CC4-5D6E-409C-BE32-E72D297353CC}">
              <c16:uniqueId val="{00000000-FE04-427B-AAFC-E7E2819AA888}"/>
            </c:ext>
          </c:extLst>
        </c:ser>
        <c:ser>
          <c:idx val="1"/>
          <c:order val="1"/>
          <c:tx>
            <c:strRef>
              <c:f>'Tasas efectivas'!$N$13</c:f>
              <c:strCache>
                <c:ptCount val="1"/>
                <c:pt idx="0">
                  <c:v>Laboral</c:v>
                </c:pt>
              </c:strCache>
            </c:strRef>
          </c:tx>
          <c:spPr>
            <a:ln w="28575" cap="rnd">
              <a:solidFill>
                <a:schemeClr val="accent2"/>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efectivas'!$N$14:$N$23</c:f>
              <c:numCache>
                <c:formatCode>0.000</c:formatCode>
                <c:ptCount val="10"/>
                <c:pt idx="0">
                  <c:v>0</c:v>
                </c:pt>
                <c:pt idx="1">
                  <c:v>0</c:v>
                </c:pt>
                <c:pt idx="2">
                  <c:v>0</c:v>
                </c:pt>
                <c:pt idx="3">
                  <c:v>0</c:v>
                </c:pt>
                <c:pt idx="4">
                  <c:v>0</c:v>
                </c:pt>
                <c:pt idx="5">
                  <c:v>7.9850864720231052E-3</c:v>
                </c:pt>
                <c:pt idx="6">
                  <c:v>0</c:v>
                </c:pt>
                <c:pt idx="7">
                  <c:v>1.3759421365328853E-2</c:v>
                </c:pt>
                <c:pt idx="8">
                  <c:v>1.5487860052798737E-2</c:v>
                </c:pt>
                <c:pt idx="9">
                  <c:v>2.4347242591522829E-2</c:v>
                </c:pt>
              </c:numCache>
            </c:numRef>
          </c:val>
          <c:smooth val="0"/>
          <c:extLst>
            <c:ext xmlns:c16="http://schemas.microsoft.com/office/drawing/2014/chart" uri="{C3380CC4-5D6E-409C-BE32-E72D297353CC}">
              <c16:uniqueId val="{00000001-FE04-427B-AAFC-E7E2819AA888}"/>
            </c:ext>
          </c:extLst>
        </c:ser>
        <c:ser>
          <c:idx val="2"/>
          <c:order val="2"/>
          <c:tx>
            <c:strRef>
              <c:f>'Tasas efectivas'!$O$13</c:f>
              <c:strCache>
                <c:ptCount val="1"/>
                <c:pt idx="0">
                  <c:v>Irpc</c:v>
                </c:pt>
              </c:strCache>
            </c:strRef>
          </c:tx>
          <c:spPr>
            <a:ln w="28575" cap="rnd">
              <a:solidFill>
                <a:schemeClr val="accent3"/>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efectivas'!$O$14:$O$23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2-FE04-427B-AAFC-E7E2819AA888}"/>
            </c:ext>
          </c:extLst>
        </c:ser>
        <c:dLbls>
          <c:showLegendKey val="0"/>
          <c:showVal val="0"/>
          <c:showCatName val="0"/>
          <c:showSerName val="0"/>
          <c:showPercent val="0"/>
          <c:showBubbleSize val="0"/>
        </c:dLbls>
        <c:smooth val="0"/>
        <c:axId val="559755168"/>
        <c:axId val="1"/>
      </c:lineChart>
      <c:catAx>
        <c:axId val="55975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9.0000000000000024E-2"/>
          <c:min val="0"/>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59755168"/>
        <c:crosses val="autoZero"/>
        <c:crossBetween val="between"/>
        <c:minorUnit val="1.0000000000000002E-2"/>
      </c:valAx>
      <c:spPr>
        <a:noFill/>
        <a:ln w="25400">
          <a:noFill/>
        </a:ln>
      </c:spPr>
    </c:plotArea>
    <c:legend>
      <c:legendPos val="r"/>
      <c:layout>
        <c:manualLayout>
          <c:xMode val="edge"/>
          <c:yMode val="edge"/>
          <c:x val="0.26887616438205419"/>
          <c:y val="0.90002957954785545"/>
          <c:w val="0.47642969478223635"/>
          <c:h val="7.1797231416922944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Dependencia del ingreso con respecto a la referencia</a:t>
            </a:r>
          </a:p>
        </c:rich>
      </c:tx>
      <c:overlay val="0"/>
      <c:spPr>
        <a:noFill/>
        <a:ln w="25400">
          <a:noFill/>
        </a:ln>
      </c:spPr>
    </c:title>
    <c:autoTitleDeleted val="0"/>
    <c:plotArea>
      <c:layout>
        <c:manualLayout>
          <c:layoutTarget val="inner"/>
          <c:xMode val="edge"/>
          <c:yMode val="edge"/>
          <c:x val="5.596063474386731E-2"/>
          <c:y val="0.11288261256017161"/>
          <c:w val="0.88655763888580896"/>
          <c:h val="0.75264644822480142"/>
        </c:manualLayout>
      </c:layout>
      <c:barChart>
        <c:barDir val="col"/>
        <c:grouping val="clustered"/>
        <c:varyColors val="0"/>
        <c:ser>
          <c:idx val="0"/>
          <c:order val="0"/>
          <c:tx>
            <c:strRef>
              <c:f>Dependencia!$C$19</c:f>
              <c:strCache>
                <c:ptCount val="1"/>
                <c:pt idx="0">
                  <c:v>Impuestos total IRP</c:v>
                </c:pt>
              </c:strCache>
            </c:strRef>
          </c:tx>
          <c:spPr>
            <a:solidFill>
              <a:srgbClr val="4472C4"/>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Dependencia!$C$20:$C$29</c:f>
              <c:numCache>
                <c:formatCode>0.000</c:formatCode>
                <c:ptCount val="10"/>
                <c:pt idx="0">
                  <c:v>#N/A</c:v>
                </c:pt>
                <c:pt idx="1">
                  <c:v>9.5049504950495065E-3</c:v>
                </c:pt>
                <c:pt idx="2">
                  <c:v>#N/A</c:v>
                </c:pt>
                <c:pt idx="3">
                  <c:v>6.7458427487909253E-3</c:v>
                </c:pt>
                <c:pt idx="4">
                  <c:v>7.6220332688083084E-3</c:v>
                </c:pt>
                <c:pt idx="5">
                  <c:v>9.8825299036143094E-3</c:v>
                </c:pt>
                <c:pt idx="6">
                  <c:v>7.7465578192184841E-3</c:v>
                </c:pt>
                <c:pt idx="7">
                  <c:v>1.1136168418532145E-2</c:v>
                </c:pt>
                <c:pt idx="8">
                  <c:v>8.0355465843413212E-3</c:v>
                </c:pt>
                <c:pt idx="9">
                  <c:v>1.5635564039593087E-2</c:v>
                </c:pt>
              </c:numCache>
            </c:numRef>
          </c:val>
          <c:extLst>
            <c:ext xmlns:c16="http://schemas.microsoft.com/office/drawing/2014/chart" uri="{C3380CC4-5D6E-409C-BE32-E72D297353CC}">
              <c16:uniqueId val="{00000000-5058-4F61-9639-48E57EFBD5E0}"/>
            </c:ext>
          </c:extLst>
        </c:ser>
        <c:ser>
          <c:idx val="1"/>
          <c:order val="1"/>
          <c:tx>
            <c:strRef>
              <c:f>Dependencia!$D$19</c:f>
              <c:strCache>
                <c:ptCount val="1"/>
                <c:pt idx="0">
                  <c:v>Impuestos laborales - dependencia</c:v>
                </c:pt>
              </c:strCache>
            </c:strRef>
          </c:tx>
          <c:spPr>
            <a:solidFill>
              <a:srgbClr val="ED7D31"/>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Dependencia!$D$20:$D$29</c:f>
              <c:numCache>
                <c:formatCode>0.000</c:formatCode>
                <c:ptCount val="10"/>
                <c:pt idx="0">
                  <c:v>#N/A</c:v>
                </c:pt>
                <c:pt idx="1">
                  <c:v>#N/A</c:v>
                </c:pt>
                <c:pt idx="2">
                  <c:v>#N/A</c:v>
                </c:pt>
                <c:pt idx="3">
                  <c:v>#N/A</c:v>
                </c:pt>
                <c:pt idx="4">
                  <c:v>#N/A</c:v>
                </c:pt>
                <c:pt idx="5">
                  <c:v>1.3200001919546334E-2</c:v>
                </c:pt>
                <c:pt idx="6">
                  <c:v>#N/A</c:v>
                </c:pt>
                <c:pt idx="7">
                  <c:v>1.2178352455094717E-2</c:v>
                </c:pt>
                <c:pt idx="8">
                  <c:v>1.0700704487786842E-2</c:v>
                </c:pt>
                <c:pt idx="9">
                  <c:v>2.1052886446656312E-2</c:v>
                </c:pt>
              </c:numCache>
            </c:numRef>
          </c:val>
          <c:extLst>
            <c:ext xmlns:c16="http://schemas.microsoft.com/office/drawing/2014/chart" uri="{C3380CC4-5D6E-409C-BE32-E72D297353CC}">
              <c16:uniqueId val="{00000001-5058-4F61-9639-48E57EFBD5E0}"/>
            </c:ext>
          </c:extLst>
        </c:ser>
        <c:ser>
          <c:idx val="2"/>
          <c:order val="2"/>
          <c:tx>
            <c:strRef>
              <c:f>Dependencia!$E$19</c:f>
              <c:strCache>
                <c:ptCount val="1"/>
                <c:pt idx="0">
                  <c:v>Total IRE</c:v>
                </c:pt>
              </c:strCache>
            </c:strRef>
          </c:tx>
          <c:spPr>
            <a:solidFill>
              <a:srgbClr val="A5A5A5"/>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Dependencia!$E$20:$E$29</c:f>
              <c:numCache>
                <c:formatCode>0.000</c:formatCode>
                <c:ptCount val="10"/>
                <c:pt idx="0">
                  <c:v>2.7354830062498919E-2</c:v>
                </c:pt>
                <c:pt idx="1">
                  <c:v>2.2721645830398055E-2</c:v>
                </c:pt>
                <c:pt idx="2">
                  <c:v>2.2210458856418619E-2</c:v>
                </c:pt>
                <c:pt idx="3">
                  <c:v>1.8768525569830614E-2</c:v>
                </c:pt>
                <c:pt idx="4">
                  <c:v>2.274308640193937E-2</c:v>
                </c:pt>
                <c:pt idx="5">
                  <c:v>1.7821932210592414E-2</c:v>
                </c:pt>
                <c:pt idx="6">
                  <c:v>1.728255605243801E-2</c:v>
                </c:pt>
                <c:pt idx="7">
                  <c:v>1.7166488410185098E-2</c:v>
                </c:pt>
                <c:pt idx="8">
                  <c:v>1.5313116520912972E-2</c:v>
                </c:pt>
                <c:pt idx="9">
                  <c:v>1.9905897798018241E-2</c:v>
                </c:pt>
              </c:numCache>
            </c:numRef>
          </c:val>
          <c:extLst>
            <c:ext xmlns:c16="http://schemas.microsoft.com/office/drawing/2014/chart" uri="{C3380CC4-5D6E-409C-BE32-E72D297353CC}">
              <c16:uniqueId val="{00000002-5058-4F61-9639-48E57EFBD5E0}"/>
            </c:ext>
          </c:extLst>
        </c:ser>
        <c:dLbls>
          <c:showLegendKey val="0"/>
          <c:showVal val="0"/>
          <c:showCatName val="0"/>
          <c:showSerName val="0"/>
          <c:showPercent val="0"/>
          <c:showBubbleSize val="0"/>
        </c:dLbls>
        <c:gapWidth val="75"/>
        <c:overlap val="-25"/>
        <c:axId val="628168176"/>
        <c:axId val="1"/>
      </c:barChart>
      <c:catAx>
        <c:axId val="62816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68176"/>
        <c:crosses val="autoZero"/>
        <c:crossBetween val="between"/>
      </c:valAx>
      <c:spPr>
        <a:noFill/>
        <a:ln w="25400">
          <a:noFill/>
        </a:ln>
      </c:spPr>
    </c:plotArea>
    <c:legend>
      <c:legendPos val="r"/>
      <c:layout>
        <c:manualLayout>
          <c:xMode val="edge"/>
          <c:yMode val="edge"/>
          <c:x val="3.8742153943103819E-2"/>
          <c:y val="0.93046482425951571"/>
          <c:w val="0.9261796177023256"/>
          <c:h val="4.7827631153526506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Dependencia del ingreso con respecto a la referencia</a:t>
            </a:r>
          </a:p>
        </c:rich>
      </c:tx>
      <c:overlay val="0"/>
      <c:spPr>
        <a:noFill/>
        <a:ln w="25400">
          <a:noFill/>
        </a:ln>
      </c:spPr>
    </c:title>
    <c:autoTitleDeleted val="0"/>
    <c:plotArea>
      <c:layout>
        <c:manualLayout>
          <c:layoutTarget val="inner"/>
          <c:xMode val="edge"/>
          <c:yMode val="edge"/>
          <c:x val="4.3734569450707389E-2"/>
          <c:y val="0.11105740813785517"/>
          <c:w val="0.89908778724691341"/>
          <c:h val="0.76558392827713806"/>
        </c:manualLayout>
      </c:layout>
      <c:barChart>
        <c:barDir val="col"/>
        <c:grouping val="clustered"/>
        <c:varyColors val="0"/>
        <c:ser>
          <c:idx val="0"/>
          <c:order val="0"/>
          <c:tx>
            <c:strRef>
              <c:f>Dependencia!$P$19</c:f>
              <c:strCache>
                <c:ptCount val="1"/>
                <c:pt idx="0">
                  <c:v>Impuestos por motivo de IRP</c:v>
                </c:pt>
              </c:strCache>
            </c:strRef>
          </c:tx>
          <c:spPr>
            <a:solidFill>
              <a:srgbClr val="4472C4"/>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Dependencia!$P$20:$P$29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474-4C88-87BC-0D47B91B1F5E}"/>
            </c:ext>
          </c:extLst>
        </c:ser>
        <c:ser>
          <c:idx val="1"/>
          <c:order val="1"/>
          <c:tx>
            <c:strRef>
              <c:f>Dependencia!$Q$19</c:f>
              <c:strCache>
                <c:ptCount val="1"/>
                <c:pt idx="0">
                  <c:v>Impuesto corp IRPC</c:v>
                </c:pt>
              </c:strCache>
            </c:strRef>
          </c:tx>
          <c:spPr>
            <a:solidFill>
              <a:srgbClr val="ED7D31"/>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Dependencia!$Q$20:$Q$29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C474-4C88-87BC-0D47B91B1F5E}"/>
            </c:ext>
          </c:extLst>
        </c:ser>
        <c:ser>
          <c:idx val="2"/>
          <c:order val="2"/>
          <c:tx>
            <c:strRef>
              <c:f>Dependencia!$R$19</c:f>
              <c:strCache>
                <c:ptCount val="1"/>
                <c:pt idx="0">
                  <c:v>Total IRE</c:v>
                </c:pt>
              </c:strCache>
            </c:strRef>
          </c:tx>
          <c:spPr>
            <a:solidFill>
              <a:srgbClr val="A5A5A5"/>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Dependencia!$R$20:$R$29</c:f>
              <c:numCache>
                <c:formatCode>0.000</c:formatCode>
                <c:ptCount val="10"/>
                <c:pt idx="0">
                  <c:v>2.7391569017542076E-2</c:v>
                </c:pt>
                <c:pt idx="1">
                  <c:v>2.2723295940250285E-2</c:v>
                </c:pt>
                <c:pt idx="2">
                  <c:v>2.2210458856418619E-2</c:v>
                </c:pt>
                <c:pt idx="3">
                  <c:v>1.8773840224748917E-2</c:v>
                </c:pt>
                <c:pt idx="4">
                  <c:v>2.2766301798841683E-2</c:v>
                </c:pt>
                <c:pt idx="5">
                  <c:v>1.78562935374076E-2</c:v>
                </c:pt>
                <c:pt idx="6">
                  <c:v>1.7126155987806067E-2</c:v>
                </c:pt>
                <c:pt idx="7">
                  <c:v>1.7158865212550695E-2</c:v>
                </c:pt>
                <c:pt idx="8">
                  <c:v>1.5243918851581689E-2</c:v>
                </c:pt>
                <c:pt idx="9">
                  <c:v>1.9926101892494164E-2</c:v>
                </c:pt>
              </c:numCache>
            </c:numRef>
          </c:val>
          <c:extLst>
            <c:ext xmlns:c16="http://schemas.microsoft.com/office/drawing/2014/chart" uri="{C3380CC4-5D6E-409C-BE32-E72D297353CC}">
              <c16:uniqueId val="{00000002-C474-4C88-87BC-0D47B91B1F5E}"/>
            </c:ext>
          </c:extLst>
        </c:ser>
        <c:dLbls>
          <c:showLegendKey val="0"/>
          <c:showVal val="0"/>
          <c:showCatName val="0"/>
          <c:showSerName val="0"/>
          <c:showPercent val="0"/>
          <c:showBubbleSize val="0"/>
        </c:dLbls>
        <c:gapWidth val="219"/>
        <c:overlap val="-27"/>
        <c:axId val="628169008"/>
        <c:axId val="1"/>
      </c:barChart>
      <c:catAx>
        <c:axId val="62816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0.12000000000000001"/>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69008"/>
        <c:crosses val="autoZero"/>
        <c:crossBetween val="between"/>
      </c:valAx>
      <c:spPr>
        <a:noFill/>
        <a:ln w="25400">
          <a:noFill/>
        </a:ln>
      </c:spPr>
    </c:plotArea>
    <c:legend>
      <c:legendPos val="r"/>
      <c:layout>
        <c:manualLayout>
          <c:xMode val="edge"/>
          <c:yMode val="edge"/>
          <c:x val="1.0551326914606279E-2"/>
          <c:y val="0.91687366286112371"/>
          <c:w val="0.98010103340120558"/>
          <c:h val="5.5438872638114457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Cobertura por decil de ingreso bruto</a:t>
            </a:r>
          </a:p>
        </c:rich>
      </c:tx>
      <c:overlay val="0"/>
      <c:spPr>
        <a:noFill/>
        <a:ln w="25400">
          <a:noFill/>
        </a:ln>
      </c:spPr>
    </c:title>
    <c:autoTitleDeleted val="0"/>
    <c:plotArea>
      <c:layout>
        <c:manualLayout>
          <c:layoutTarget val="inner"/>
          <c:xMode val="edge"/>
          <c:yMode val="edge"/>
          <c:x val="3.9846727647312848E-2"/>
          <c:y val="9.5394486967036535E-2"/>
          <c:w val="0.91312736784598769"/>
          <c:h val="0.77817494458225278"/>
        </c:manualLayout>
      </c:layout>
      <c:barChart>
        <c:barDir val="col"/>
        <c:grouping val="clustered"/>
        <c:varyColors val="0"/>
        <c:ser>
          <c:idx val="0"/>
          <c:order val="0"/>
          <c:tx>
            <c:strRef>
              <c:f>Cobertura!$C$15</c:f>
              <c:strCache>
                <c:ptCount val="1"/>
                <c:pt idx="0">
                  <c:v>Impuestos total IRP</c:v>
                </c:pt>
              </c:strCache>
            </c:strRef>
          </c:tx>
          <c:spPr>
            <a:solidFill>
              <a:srgbClr val="4472C4"/>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Cobertura!$C$16:$C$25</c:f>
              <c:numCache>
                <c:formatCode>0.000</c:formatCode>
                <c:ptCount val="10"/>
                <c:pt idx="0">
                  <c:v>0</c:v>
                </c:pt>
                <c:pt idx="1">
                  <c:v>3.251494627258552E-2</c:v>
                </c:pt>
                <c:pt idx="2">
                  <c:v>0</c:v>
                </c:pt>
                <c:pt idx="3">
                  <c:v>1.2358893964679243</c:v>
                </c:pt>
                <c:pt idx="4">
                  <c:v>2.3071062767173149</c:v>
                </c:pt>
                <c:pt idx="5">
                  <c:v>4.1576243754837803</c:v>
                </c:pt>
                <c:pt idx="6">
                  <c:v>1.6957125481880992</c:v>
                </c:pt>
                <c:pt idx="7">
                  <c:v>7.0949319288201469</c:v>
                </c:pt>
                <c:pt idx="8">
                  <c:v>10.286027131973873</c:v>
                </c:pt>
                <c:pt idx="9">
                  <c:v>29.831085968211525</c:v>
                </c:pt>
              </c:numCache>
            </c:numRef>
          </c:val>
          <c:extLst>
            <c:ext xmlns:c16="http://schemas.microsoft.com/office/drawing/2014/chart" uri="{C3380CC4-5D6E-409C-BE32-E72D297353CC}">
              <c16:uniqueId val="{00000000-C0F1-403C-BDE4-88E277A1FF7F}"/>
            </c:ext>
          </c:extLst>
        </c:ser>
        <c:ser>
          <c:idx val="1"/>
          <c:order val="1"/>
          <c:tx>
            <c:strRef>
              <c:f>Cobertura!$D$15</c:f>
              <c:strCache>
                <c:ptCount val="1"/>
                <c:pt idx="0">
                  <c:v>Impuestos unidad productiva</c:v>
                </c:pt>
              </c:strCache>
            </c:strRef>
          </c:tx>
          <c:spPr>
            <a:solidFill>
              <a:srgbClr val="ED7D31"/>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Cobertura!$D$16:$D$25</c:f>
              <c:numCache>
                <c:formatCode>0.000</c:formatCode>
                <c:ptCount val="10"/>
                <c:pt idx="0">
                  <c:v>0</c:v>
                </c:pt>
                <c:pt idx="1">
                  <c:v>0</c:v>
                </c:pt>
                <c:pt idx="2">
                  <c:v>0</c:v>
                </c:pt>
                <c:pt idx="3">
                  <c:v>8.625097629362416E-2</c:v>
                </c:pt>
                <c:pt idx="4">
                  <c:v>0.45922038345960137</c:v>
                </c:pt>
                <c:pt idx="5">
                  <c:v>1.0942227851664204</c:v>
                </c:pt>
                <c:pt idx="6">
                  <c:v>3.5381966173331656</c:v>
                </c:pt>
                <c:pt idx="7">
                  <c:v>1.6445702874179342</c:v>
                </c:pt>
                <c:pt idx="8">
                  <c:v>3.5943743165284361</c:v>
                </c:pt>
                <c:pt idx="9">
                  <c:v>6.6729960857786095</c:v>
                </c:pt>
              </c:numCache>
            </c:numRef>
          </c:val>
          <c:extLst>
            <c:ext xmlns:c16="http://schemas.microsoft.com/office/drawing/2014/chart" uri="{C3380CC4-5D6E-409C-BE32-E72D297353CC}">
              <c16:uniqueId val="{00000001-C0F1-403C-BDE4-88E277A1FF7F}"/>
            </c:ext>
          </c:extLst>
        </c:ser>
        <c:ser>
          <c:idx val="2"/>
          <c:order val="2"/>
          <c:tx>
            <c:strRef>
              <c:f>Cobertura!$E$15</c:f>
              <c:strCache>
                <c:ptCount val="1"/>
                <c:pt idx="0">
                  <c:v>Total ISC</c:v>
                </c:pt>
              </c:strCache>
            </c:strRef>
          </c:tx>
          <c:spPr>
            <a:solidFill>
              <a:srgbClr val="A5A5A5"/>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Cobertura!$E$16:$E$25</c:f>
              <c:numCache>
                <c:formatCode>0.000</c:formatCode>
                <c:ptCount val="10"/>
                <c:pt idx="0">
                  <c:v>100</c:v>
                </c:pt>
                <c:pt idx="1">
                  <c:v>100</c:v>
                </c:pt>
                <c:pt idx="2">
                  <c:v>100</c:v>
                </c:pt>
                <c:pt idx="3">
                  <c:v>100</c:v>
                </c:pt>
                <c:pt idx="4">
                  <c:v>99.840295706889009</c:v>
                </c:pt>
                <c:pt idx="5">
                  <c:v>100</c:v>
                </c:pt>
                <c:pt idx="6">
                  <c:v>100</c:v>
                </c:pt>
                <c:pt idx="7">
                  <c:v>99.513757082203057</c:v>
                </c:pt>
                <c:pt idx="8">
                  <c:v>99.758489121454915</c:v>
                </c:pt>
                <c:pt idx="9">
                  <c:v>94.373043415976255</c:v>
                </c:pt>
              </c:numCache>
            </c:numRef>
          </c:val>
          <c:extLst>
            <c:ext xmlns:c16="http://schemas.microsoft.com/office/drawing/2014/chart" uri="{C3380CC4-5D6E-409C-BE32-E72D297353CC}">
              <c16:uniqueId val="{00000002-C0F1-403C-BDE4-88E277A1FF7F}"/>
            </c:ext>
          </c:extLst>
        </c:ser>
        <c:dLbls>
          <c:showLegendKey val="0"/>
          <c:showVal val="0"/>
          <c:showCatName val="0"/>
          <c:showSerName val="0"/>
          <c:showPercent val="0"/>
          <c:showBubbleSize val="0"/>
        </c:dLbls>
        <c:gapWidth val="75"/>
        <c:overlap val="-25"/>
        <c:axId val="628163184"/>
        <c:axId val="1"/>
      </c:barChart>
      <c:catAx>
        <c:axId val="6281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63184"/>
        <c:crosses val="autoZero"/>
        <c:crossBetween val="between"/>
      </c:valAx>
      <c:spPr>
        <a:noFill/>
        <a:ln w="25400">
          <a:noFill/>
        </a:ln>
      </c:spPr>
    </c:plotArea>
    <c:legend>
      <c:legendPos val="r"/>
      <c:layout>
        <c:manualLayout>
          <c:xMode val="edge"/>
          <c:yMode val="edge"/>
          <c:x val="0.242226917425893"/>
          <c:y val="0.92464213081627511"/>
          <c:w val="0.5142247409041304"/>
          <c:h val="4.8782078844024107E-2"/>
        </c:manualLayout>
      </c:layout>
      <c:overlay val="0"/>
      <c:spPr>
        <a:noFill/>
        <a:ln w="25400">
          <a:noFill/>
        </a:ln>
      </c:spPr>
      <c:txPr>
        <a:bodyPr/>
        <a:lstStyle/>
        <a:p>
          <a:pPr>
            <a:defRPr sz="52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Cobertura por decil de ingreso bruto</a:t>
            </a:r>
          </a:p>
        </c:rich>
      </c:tx>
      <c:overlay val="0"/>
      <c:spPr>
        <a:noFill/>
        <a:ln w="25400">
          <a:noFill/>
        </a:ln>
      </c:spPr>
    </c:title>
    <c:autoTitleDeleted val="0"/>
    <c:plotArea>
      <c:layout>
        <c:manualLayout>
          <c:layoutTarget val="inner"/>
          <c:xMode val="edge"/>
          <c:yMode val="edge"/>
          <c:x val="5.0092233768584571E-2"/>
          <c:y val="7.7067628927782655E-2"/>
          <c:w val="0.91483235092130366"/>
          <c:h val="0.80432780502595502"/>
        </c:manualLayout>
      </c:layout>
      <c:barChart>
        <c:barDir val="col"/>
        <c:grouping val="clustered"/>
        <c:varyColors val="0"/>
        <c:ser>
          <c:idx val="0"/>
          <c:order val="0"/>
          <c:tx>
            <c:strRef>
              <c:f>Cobertura!$N$15</c:f>
              <c:strCache>
                <c:ptCount val="1"/>
                <c:pt idx="0">
                  <c:v>Impuestos por motivo de IRP</c:v>
                </c:pt>
              </c:strCache>
            </c:strRef>
          </c:tx>
          <c:spPr>
            <a:solidFill>
              <a:srgbClr val="4472C4"/>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Cobertura!$N$16:$N$25</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4D87-4FB7-84C6-484753BFDB1B}"/>
            </c:ext>
          </c:extLst>
        </c:ser>
        <c:ser>
          <c:idx val="1"/>
          <c:order val="1"/>
          <c:tx>
            <c:strRef>
              <c:f>Cobertura!$O$15</c:f>
              <c:strCache>
                <c:ptCount val="1"/>
                <c:pt idx="0">
                  <c:v>Impuesto corp IRPC</c:v>
                </c:pt>
              </c:strCache>
            </c:strRef>
          </c:tx>
          <c:spPr>
            <a:solidFill>
              <a:srgbClr val="ED7D31"/>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Cobertura!$O$16:$O$25</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4D87-4FB7-84C6-484753BFDB1B}"/>
            </c:ext>
          </c:extLst>
        </c:ser>
        <c:ser>
          <c:idx val="2"/>
          <c:order val="2"/>
          <c:tx>
            <c:strRef>
              <c:f>Cobertura!$P$15</c:f>
              <c:strCache>
                <c:ptCount val="1"/>
                <c:pt idx="0">
                  <c:v>Total ISC</c:v>
                </c:pt>
              </c:strCache>
            </c:strRef>
          </c:tx>
          <c:spPr>
            <a:solidFill>
              <a:srgbClr val="A5A5A5"/>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Cobertura!$P$16:$P$25</c:f>
              <c:numCache>
                <c:formatCode>0.000</c:formatCode>
                <c:ptCount val="10"/>
                <c:pt idx="0">
                  <c:v>100</c:v>
                </c:pt>
                <c:pt idx="1">
                  <c:v>100</c:v>
                </c:pt>
                <c:pt idx="2">
                  <c:v>100</c:v>
                </c:pt>
                <c:pt idx="3">
                  <c:v>100</c:v>
                </c:pt>
                <c:pt idx="4">
                  <c:v>99.840092667146948</c:v>
                </c:pt>
                <c:pt idx="5">
                  <c:v>100</c:v>
                </c:pt>
                <c:pt idx="6">
                  <c:v>100</c:v>
                </c:pt>
                <c:pt idx="7">
                  <c:v>99.51637339125223</c:v>
                </c:pt>
                <c:pt idx="8">
                  <c:v>99.757805685638559</c:v>
                </c:pt>
                <c:pt idx="9">
                  <c:v>94.35862342808143</c:v>
                </c:pt>
              </c:numCache>
            </c:numRef>
          </c:val>
          <c:extLst>
            <c:ext xmlns:c16="http://schemas.microsoft.com/office/drawing/2014/chart" uri="{C3380CC4-5D6E-409C-BE32-E72D297353CC}">
              <c16:uniqueId val="{00000002-4D87-4FB7-84C6-484753BFDB1B}"/>
            </c:ext>
          </c:extLst>
        </c:ser>
        <c:dLbls>
          <c:showLegendKey val="0"/>
          <c:showVal val="0"/>
          <c:showCatName val="0"/>
          <c:showSerName val="0"/>
          <c:showPercent val="0"/>
          <c:showBubbleSize val="0"/>
        </c:dLbls>
        <c:gapWidth val="75"/>
        <c:overlap val="-25"/>
        <c:axId val="628161520"/>
        <c:axId val="1"/>
      </c:barChart>
      <c:catAx>
        <c:axId val="62816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50"/>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61520"/>
        <c:crosses val="autoZero"/>
        <c:crossBetween val="between"/>
      </c:valAx>
      <c:spPr>
        <a:noFill/>
        <a:ln w="25400">
          <a:noFill/>
        </a:ln>
      </c:spPr>
    </c:plotArea>
    <c:legend>
      <c:legendPos val="r"/>
      <c:layout>
        <c:manualLayout>
          <c:xMode val="edge"/>
          <c:yMode val="edge"/>
          <c:x val="6.3311387488743265E-2"/>
          <c:y val="0.91211654297828182"/>
          <c:w val="0.93096517511856569"/>
          <c:h val="4.8353166133788435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en hogares beneficiarios por decil de ingreso bruto</a:t>
            </a:r>
          </a:p>
        </c:rich>
      </c:tx>
      <c:overlay val="0"/>
      <c:spPr>
        <a:noFill/>
        <a:ln w="25400">
          <a:noFill/>
        </a:ln>
      </c:spPr>
    </c:title>
    <c:autoTitleDeleted val="0"/>
    <c:plotArea>
      <c:layout>
        <c:manualLayout>
          <c:layoutTarget val="inner"/>
          <c:xMode val="edge"/>
          <c:yMode val="edge"/>
          <c:x val="5.2877428480402937E-2"/>
          <c:y val="0.10180236410625035"/>
          <c:w val="0.88451436521473137"/>
          <c:h val="0.77139545549049349"/>
        </c:manualLayout>
      </c:layout>
      <c:barChart>
        <c:barDir val="col"/>
        <c:grouping val="clustered"/>
        <c:varyColors val="0"/>
        <c:ser>
          <c:idx val="0"/>
          <c:order val="0"/>
          <c:tx>
            <c:strRef>
              <c:f>Beneficiarios!$C$17</c:f>
              <c:strCache>
                <c:ptCount val="1"/>
                <c:pt idx="0">
                  <c:v>Total ISC</c:v>
                </c:pt>
              </c:strCache>
            </c:strRef>
          </c:tx>
          <c:spPr>
            <a:solidFill>
              <a:srgbClr val="4472C4"/>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Beneficiarios!$C$18:$C$27</c:f>
              <c:numCache>
                <c:formatCode>0</c:formatCode>
                <c:ptCount val="10"/>
                <c:pt idx="0">
                  <c:v>709</c:v>
                </c:pt>
                <c:pt idx="1">
                  <c:v>707</c:v>
                </c:pt>
                <c:pt idx="2">
                  <c:v>709</c:v>
                </c:pt>
                <c:pt idx="3">
                  <c:v>712</c:v>
                </c:pt>
                <c:pt idx="4">
                  <c:v>708</c:v>
                </c:pt>
                <c:pt idx="5">
                  <c:v>711</c:v>
                </c:pt>
                <c:pt idx="6">
                  <c:v>708</c:v>
                </c:pt>
                <c:pt idx="7">
                  <c:v>704</c:v>
                </c:pt>
                <c:pt idx="8">
                  <c:v>709</c:v>
                </c:pt>
                <c:pt idx="9">
                  <c:v>672</c:v>
                </c:pt>
              </c:numCache>
            </c:numRef>
          </c:val>
          <c:extLst>
            <c:ext xmlns:c16="http://schemas.microsoft.com/office/drawing/2014/chart" uri="{C3380CC4-5D6E-409C-BE32-E72D297353CC}">
              <c16:uniqueId val="{00000000-7ABD-4A95-A268-35D4132670F2}"/>
            </c:ext>
          </c:extLst>
        </c:ser>
        <c:ser>
          <c:idx val="1"/>
          <c:order val="1"/>
          <c:tx>
            <c:strRef>
              <c:f>Beneficiarios!$D$17</c:f>
              <c:strCache>
                <c:ptCount val="1"/>
                <c:pt idx="0">
                  <c:v>Deduccion Gasto IRP</c:v>
                </c:pt>
              </c:strCache>
            </c:strRef>
          </c:tx>
          <c:spPr>
            <a:solidFill>
              <a:srgbClr val="ED7D31"/>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Beneficiarios!$D$18:$D$27</c:f>
              <c:numCache>
                <c:formatCode>0</c:formatCode>
                <c:ptCount val="10"/>
                <c:pt idx="0">
                  <c:v>0</c:v>
                </c:pt>
                <c:pt idx="1">
                  <c:v>0</c:v>
                </c:pt>
                <c:pt idx="2">
                  <c:v>0</c:v>
                </c:pt>
                <c:pt idx="3">
                  <c:v>0</c:v>
                </c:pt>
                <c:pt idx="4">
                  <c:v>3</c:v>
                </c:pt>
                <c:pt idx="5">
                  <c:v>17</c:v>
                </c:pt>
                <c:pt idx="6">
                  <c:v>5</c:v>
                </c:pt>
                <c:pt idx="7">
                  <c:v>27</c:v>
                </c:pt>
                <c:pt idx="8">
                  <c:v>77</c:v>
                </c:pt>
                <c:pt idx="9">
                  <c:v>263</c:v>
                </c:pt>
              </c:numCache>
            </c:numRef>
          </c:val>
          <c:extLst>
            <c:ext xmlns:c16="http://schemas.microsoft.com/office/drawing/2014/chart" uri="{C3380CC4-5D6E-409C-BE32-E72D297353CC}">
              <c16:uniqueId val="{00000001-7ABD-4A95-A268-35D4132670F2}"/>
            </c:ext>
          </c:extLst>
        </c:ser>
        <c:ser>
          <c:idx val="2"/>
          <c:order val="2"/>
          <c:tx>
            <c:strRef>
              <c:f>Beneficiarios!$E$17</c:f>
              <c:strCache>
                <c:ptCount val="1"/>
                <c:pt idx="0">
                  <c:v>Total IRE</c:v>
                </c:pt>
              </c:strCache>
            </c:strRef>
          </c:tx>
          <c:spPr>
            <a:solidFill>
              <a:srgbClr val="A5A5A5"/>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Beneficiarios!$E$18:$E$27</c:f>
              <c:numCache>
                <c:formatCode>0</c:formatCode>
                <c:ptCount val="10"/>
                <c:pt idx="0">
                  <c:v>6</c:v>
                </c:pt>
                <c:pt idx="1">
                  <c:v>12</c:v>
                </c:pt>
                <c:pt idx="2">
                  <c:v>31</c:v>
                </c:pt>
                <c:pt idx="3">
                  <c:v>44</c:v>
                </c:pt>
                <c:pt idx="4">
                  <c:v>46</c:v>
                </c:pt>
                <c:pt idx="5">
                  <c:v>68</c:v>
                </c:pt>
                <c:pt idx="6">
                  <c:v>109</c:v>
                </c:pt>
                <c:pt idx="7">
                  <c:v>112</c:v>
                </c:pt>
                <c:pt idx="8">
                  <c:v>177</c:v>
                </c:pt>
                <c:pt idx="9">
                  <c:v>257</c:v>
                </c:pt>
              </c:numCache>
            </c:numRef>
          </c:val>
          <c:extLst>
            <c:ext xmlns:c16="http://schemas.microsoft.com/office/drawing/2014/chart" uri="{C3380CC4-5D6E-409C-BE32-E72D297353CC}">
              <c16:uniqueId val="{00000002-7ABD-4A95-A268-35D4132670F2}"/>
            </c:ext>
          </c:extLst>
        </c:ser>
        <c:dLbls>
          <c:showLegendKey val="0"/>
          <c:showVal val="0"/>
          <c:showCatName val="0"/>
          <c:showSerName val="0"/>
          <c:showPercent val="0"/>
          <c:showBubbleSize val="0"/>
        </c:dLbls>
        <c:gapWidth val="75"/>
        <c:overlap val="-25"/>
        <c:axId val="628170672"/>
        <c:axId val="1"/>
      </c:barChart>
      <c:catAx>
        <c:axId val="62817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70672"/>
        <c:crosses val="autoZero"/>
        <c:crossBetween val="between"/>
      </c:valAx>
      <c:spPr>
        <a:noFill/>
        <a:ln w="25400">
          <a:noFill/>
        </a:ln>
      </c:spPr>
    </c:plotArea>
    <c:legend>
      <c:legendPos val="r"/>
      <c:layout>
        <c:manualLayout>
          <c:xMode val="edge"/>
          <c:yMode val="edge"/>
          <c:x val="0.24129780992763289"/>
          <c:y val="0.92759599763187239"/>
          <c:w val="0.51743541059348019"/>
          <c:h val="4.4267054116922326E-2"/>
        </c:manualLayout>
      </c:layout>
      <c:overlay val="0"/>
      <c:spPr>
        <a:noFill/>
        <a:ln w="25400">
          <a:noFill/>
        </a:ln>
      </c:spPr>
      <c:txPr>
        <a:bodyPr/>
        <a:lstStyle/>
        <a:p>
          <a:pPr>
            <a:defRPr sz="52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en hogares beneficiarios por decil de ingreso bruto</a:t>
            </a:r>
          </a:p>
        </c:rich>
      </c:tx>
      <c:overlay val="0"/>
      <c:spPr>
        <a:noFill/>
        <a:ln w="25400">
          <a:noFill/>
        </a:ln>
      </c:spPr>
    </c:title>
    <c:autoTitleDeleted val="0"/>
    <c:plotArea>
      <c:layout>
        <c:manualLayout>
          <c:layoutTarget val="inner"/>
          <c:xMode val="edge"/>
          <c:yMode val="edge"/>
          <c:x val="3.7645040587929841E-2"/>
          <c:y val="0.10508783961356193"/>
          <c:w val="0.8947756017575963"/>
          <c:h val="0.78395402180017471"/>
        </c:manualLayout>
      </c:layout>
      <c:barChart>
        <c:barDir val="col"/>
        <c:grouping val="clustered"/>
        <c:varyColors val="0"/>
        <c:ser>
          <c:idx val="0"/>
          <c:order val="0"/>
          <c:tx>
            <c:strRef>
              <c:f>Beneficiarios!$O$17</c:f>
              <c:strCache>
                <c:ptCount val="1"/>
                <c:pt idx="0">
                  <c:v>Impuestos por motivo de IRP</c:v>
                </c:pt>
              </c:strCache>
            </c:strRef>
          </c:tx>
          <c:spPr>
            <a:solidFill>
              <a:srgbClr val="4472C4"/>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Beneficiarios!$O$18:$O$27</c:f>
              <c:numCache>
                <c:formatCode>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F03-43F5-8A33-613DB0A683A6}"/>
            </c:ext>
          </c:extLst>
        </c:ser>
        <c:ser>
          <c:idx val="1"/>
          <c:order val="1"/>
          <c:tx>
            <c:strRef>
              <c:f>Beneficiarios!$P$17</c:f>
              <c:strCache>
                <c:ptCount val="1"/>
                <c:pt idx="0">
                  <c:v>Total ISC</c:v>
                </c:pt>
              </c:strCache>
            </c:strRef>
          </c:tx>
          <c:spPr>
            <a:solidFill>
              <a:srgbClr val="ED7D31"/>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Beneficiarios!$P$18:$P$27</c:f>
              <c:numCache>
                <c:formatCode>0</c:formatCode>
                <c:ptCount val="10"/>
                <c:pt idx="0">
                  <c:v>709</c:v>
                </c:pt>
                <c:pt idx="1">
                  <c:v>707</c:v>
                </c:pt>
                <c:pt idx="2">
                  <c:v>709</c:v>
                </c:pt>
                <c:pt idx="3">
                  <c:v>712</c:v>
                </c:pt>
                <c:pt idx="4">
                  <c:v>707</c:v>
                </c:pt>
                <c:pt idx="5">
                  <c:v>711</c:v>
                </c:pt>
                <c:pt idx="6">
                  <c:v>708</c:v>
                </c:pt>
                <c:pt idx="7">
                  <c:v>707</c:v>
                </c:pt>
                <c:pt idx="8">
                  <c:v>707</c:v>
                </c:pt>
                <c:pt idx="9">
                  <c:v>670</c:v>
                </c:pt>
              </c:numCache>
            </c:numRef>
          </c:val>
          <c:extLst>
            <c:ext xmlns:c16="http://schemas.microsoft.com/office/drawing/2014/chart" uri="{C3380CC4-5D6E-409C-BE32-E72D297353CC}">
              <c16:uniqueId val="{00000001-2F03-43F5-8A33-613DB0A683A6}"/>
            </c:ext>
          </c:extLst>
        </c:ser>
        <c:ser>
          <c:idx val="2"/>
          <c:order val="2"/>
          <c:tx>
            <c:strRef>
              <c:f>Beneficiarios!$Q$17</c:f>
              <c:strCache>
                <c:ptCount val="1"/>
                <c:pt idx="0">
                  <c:v>Impuesto corp IRACIS</c:v>
                </c:pt>
              </c:strCache>
            </c:strRef>
          </c:tx>
          <c:spPr>
            <a:solidFill>
              <a:srgbClr val="A5A5A5"/>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Beneficiarios!$Q$18:$Q$27</c:f>
              <c:numCache>
                <c:formatCode>0</c:formatCode>
                <c:ptCount val="10"/>
                <c:pt idx="0">
                  <c:v>6</c:v>
                </c:pt>
                <c:pt idx="1">
                  <c:v>12</c:v>
                </c:pt>
                <c:pt idx="2">
                  <c:v>31</c:v>
                </c:pt>
                <c:pt idx="3">
                  <c:v>44</c:v>
                </c:pt>
                <c:pt idx="4">
                  <c:v>46</c:v>
                </c:pt>
                <c:pt idx="5">
                  <c:v>68</c:v>
                </c:pt>
                <c:pt idx="6">
                  <c:v>109</c:v>
                </c:pt>
                <c:pt idx="7">
                  <c:v>110</c:v>
                </c:pt>
                <c:pt idx="8">
                  <c:v>175</c:v>
                </c:pt>
                <c:pt idx="9">
                  <c:v>243</c:v>
                </c:pt>
              </c:numCache>
            </c:numRef>
          </c:val>
          <c:extLst>
            <c:ext xmlns:c16="http://schemas.microsoft.com/office/drawing/2014/chart" uri="{C3380CC4-5D6E-409C-BE32-E72D297353CC}">
              <c16:uniqueId val="{00000002-2F03-43F5-8A33-613DB0A683A6}"/>
            </c:ext>
          </c:extLst>
        </c:ser>
        <c:dLbls>
          <c:showLegendKey val="0"/>
          <c:showVal val="0"/>
          <c:showCatName val="0"/>
          <c:showSerName val="0"/>
          <c:showPercent val="0"/>
          <c:showBubbleSize val="0"/>
        </c:dLbls>
        <c:gapWidth val="219"/>
        <c:overlap val="-27"/>
        <c:axId val="628160688"/>
        <c:axId val="1"/>
      </c:barChart>
      <c:catAx>
        <c:axId val="62816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8160688"/>
        <c:crosses val="autoZero"/>
        <c:crossBetween val="between"/>
      </c:valAx>
      <c:spPr>
        <a:noFill/>
        <a:ln w="25400">
          <a:noFill/>
        </a:ln>
      </c:spPr>
    </c:plotArea>
    <c:legend>
      <c:legendPos val="r"/>
      <c:layout>
        <c:manualLayout>
          <c:xMode val="edge"/>
          <c:yMode val="edge"/>
          <c:x val="0.15898555606729792"/>
          <c:y val="0.9263234277429645"/>
          <c:w val="0.68448743222867192"/>
          <c:h val="5.1794428217886185E-2"/>
        </c:manualLayout>
      </c:layout>
      <c:overlay val="0"/>
      <c:spPr>
        <a:noFill/>
        <a:ln w="25400">
          <a:noFill/>
        </a:ln>
      </c:spPr>
      <c:txPr>
        <a:bodyPr/>
        <a:lstStyle/>
        <a:p>
          <a:pPr>
            <a:defRPr sz="59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9" Type="http://schemas.openxmlformats.org/officeDocument/2006/relationships/image" Target="../media/image86.png"/><Relationship Id="rId21" Type="http://schemas.openxmlformats.org/officeDocument/2006/relationships/image" Target="../media/image68.png"/><Relationship Id="rId34" Type="http://schemas.openxmlformats.org/officeDocument/2006/relationships/image" Target="../media/image81.png"/><Relationship Id="rId42" Type="http://schemas.openxmlformats.org/officeDocument/2006/relationships/image" Target="../media/image89.png"/><Relationship Id="rId47" Type="http://schemas.openxmlformats.org/officeDocument/2006/relationships/image" Target="../media/image94.png"/><Relationship Id="rId50" Type="http://schemas.openxmlformats.org/officeDocument/2006/relationships/image" Target="../media/image97.png"/><Relationship Id="rId7" Type="http://schemas.openxmlformats.org/officeDocument/2006/relationships/image" Target="../media/image54.png"/><Relationship Id="rId2" Type="http://schemas.openxmlformats.org/officeDocument/2006/relationships/image" Target="../media/image49.png"/><Relationship Id="rId16" Type="http://schemas.openxmlformats.org/officeDocument/2006/relationships/image" Target="../media/image63.png"/><Relationship Id="rId29" Type="http://schemas.openxmlformats.org/officeDocument/2006/relationships/image" Target="../media/image76.png"/><Relationship Id="rId11" Type="http://schemas.openxmlformats.org/officeDocument/2006/relationships/image" Target="../media/image58.png"/><Relationship Id="rId24" Type="http://schemas.openxmlformats.org/officeDocument/2006/relationships/image" Target="../media/image71.png"/><Relationship Id="rId32" Type="http://schemas.openxmlformats.org/officeDocument/2006/relationships/image" Target="../media/image79.png"/><Relationship Id="rId37" Type="http://schemas.openxmlformats.org/officeDocument/2006/relationships/image" Target="../media/image84.png"/><Relationship Id="rId40" Type="http://schemas.openxmlformats.org/officeDocument/2006/relationships/image" Target="../media/image87.png"/><Relationship Id="rId45" Type="http://schemas.openxmlformats.org/officeDocument/2006/relationships/image" Target="../media/image92.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36" Type="http://schemas.openxmlformats.org/officeDocument/2006/relationships/image" Target="../media/image83.png"/><Relationship Id="rId49" Type="http://schemas.openxmlformats.org/officeDocument/2006/relationships/image" Target="../media/image96.png"/><Relationship Id="rId10" Type="http://schemas.openxmlformats.org/officeDocument/2006/relationships/image" Target="../media/image57.png"/><Relationship Id="rId19" Type="http://schemas.openxmlformats.org/officeDocument/2006/relationships/image" Target="../media/image66.png"/><Relationship Id="rId31" Type="http://schemas.openxmlformats.org/officeDocument/2006/relationships/image" Target="../media/image78.png"/><Relationship Id="rId44" Type="http://schemas.openxmlformats.org/officeDocument/2006/relationships/image" Target="../media/image91.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 Id="rId27" Type="http://schemas.openxmlformats.org/officeDocument/2006/relationships/image" Target="../media/image74.png"/><Relationship Id="rId30" Type="http://schemas.openxmlformats.org/officeDocument/2006/relationships/image" Target="../media/image77.png"/><Relationship Id="rId35" Type="http://schemas.openxmlformats.org/officeDocument/2006/relationships/image" Target="../media/image82.png"/><Relationship Id="rId43" Type="http://schemas.openxmlformats.org/officeDocument/2006/relationships/image" Target="../media/image90.png"/><Relationship Id="rId48" Type="http://schemas.openxmlformats.org/officeDocument/2006/relationships/image" Target="../media/image95.png"/><Relationship Id="rId8" Type="http://schemas.openxmlformats.org/officeDocument/2006/relationships/image" Target="../media/image55.png"/><Relationship Id="rId3" Type="http://schemas.openxmlformats.org/officeDocument/2006/relationships/image" Target="../media/image50.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33" Type="http://schemas.openxmlformats.org/officeDocument/2006/relationships/image" Target="../media/image80.png"/><Relationship Id="rId38" Type="http://schemas.openxmlformats.org/officeDocument/2006/relationships/image" Target="../media/image85.png"/><Relationship Id="rId46" Type="http://schemas.openxmlformats.org/officeDocument/2006/relationships/image" Target="../media/image93.png"/><Relationship Id="rId20" Type="http://schemas.openxmlformats.org/officeDocument/2006/relationships/image" Target="../media/image67.png"/><Relationship Id="rId41" Type="http://schemas.openxmlformats.org/officeDocument/2006/relationships/image" Target="../media/image88.png"/><Relationship Id="rId1" Type="http://schemas.openxmlformats.org/officeDocument/2006/relationships/image" Target="../media/image48.png"/><Relationship Id="rId6" Type="http://schemas.openxmlformats.org/officeDocument/2006/relationships/image" Target="../media/image5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xdr:from>
      <xdr:col>0</xdr:col>
      <xdr:colOff>170815</xdr:colOff>
      <xdr:row>14</xdr:row>
      <xdr:rowOff>75565</xdr:rowOff>
    </xdr:from>
    <xdr:to>
      <xdr:col>1</xdr:col>
      <xdr:colOff>17821</xdr:colOff>
      <xdr:row>37</xdr:row>
      <xdr:rowOff>189878</xdr:rowOff>
    </xdr:to>
    <xdr:sp macro="" textlink="">
      <xdr:nvSpPr>
        <xdr:cNvPr id="2" name="Arrow: Down 1">
          <a:extLst>
            <a:ext uri="{FF2B5EF4-FFF2-40B4-BE49-F238E27FC236}">
              <a16:creationId xmlns:a16="http://schemas.microsoft.com/office/drawing/2014/main" id="{8DE7BFCB-3B15-4351-ADB5-F3244EE17A31}"/>
            </a:ext>
          </a:extLst>
        </xdr:cNvPr>
        <xdr:cNvSpPr/>
      </xdr:nvSpPr>
      <xdr:spPr>
        <a:xfrm>
          <a:off x="133350" y="2362200"/>
          <a:ext cx="390525" cy="4638675"/>
        </a:xfrm>
        <a:prstGeom prst="downArrow">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nchorCtr="0"/>
        <a:lstStyle/>
        <a:p>
          <a:r>
            <a:rPr lang="en-US"/>
            <a:t>                        </a:t>
          </a:r>
          <a:r>
            <a:rPr lang="en-US">
              <a:solidFill>
                <a:schemeClr val="tx1"/>
              </a:solidFill>
            </a:rPr>
            <a:t>     </a:t>
          </a:r>
          <a:r>
            <a:rPr lang="en-US" b="1">
              <a:solidFill>
                <a:schemeClr val="tx1"/>
              </a:solidFill>
            </a:rPr>
            <a:t>Sigue</a:t>
          </a:r>
          <a:r>
            <a:rPr lang="en-US" b="1" baseline="0">
              <a:solidFill>
                <a:schemeClr val="tx1"/>
              </a:solidFill>
            </a:rPr>
            <a:t> mas</a:t>
          </a:r>
          <a:r>
            <a:rPr lang="en-US" b="1" baseline="0"/>
            <a:t> </a:t>
          </a:r>
          <a:r>
            <a:rPr lang="en-US" b="1" baseline="0">
              <a:solidFill>
                <a:schemeClr val="tx1"/>
              </a:solidFill>
            </a:rPr>
            <a:t>abajo</a:t>
          </a:r>
          <a:endParaRPr lang="en-US" b="1">
            <a:solidFill>
              <a:schemeClr val="tx1"/>
            </a:solidFill>
          </a:endParaRPr>
        </a:p>
      </xdr:txBody>
    </xdr:sp>
    <xdr:clientData/>
  </xdr:twoCellAnchor>
  <xdr:twoCellAnchor>
    <xdr:from>
      <xdr:col>5</xdr:col>
      <xdr:colOff>19685</xdr:colOff>
      <xdr:row>50</xdr:row>
      <xdr:rowOff>105410</xdr:rowOff>
    </xdr:from>
    <xdr:to>
      <xdr:col>5</xdr:col>
      <xdr:colOff>421588</xdr:colOff>
      <xdr:row>50</xdr:row>
      <xdr:rowOff>105410</xdr:rowOff>
    </xdr:to>
    <xdr:cxnSp macro="">
      <xdr:nvCxnSpPr>
        <xdr:cNvPr id="4" name="Straight Arrow Connector 3">
          <a:extLst>
            <a:ext uri="{FF2B5EF4-FFF2-40B4-BE49-F238E27FC236}">
              <a16:creationId xmlns:a16="http://schemas.microsoft.com/office/drawing/2014/main" id="{B01E7AB3-B3D9-4581-8827-28CF9B96E83B}"/>
            </a:ext>
          </a:extLst>
        </xdr:cNvPr>
        <xdr:cNvCxnSpPr/>
      </xdr:nvCxnSpPr>
      <xdr:spPr>
        <a:xfrm>
          <a:off x="4114800" y="9494520"/>
          <a:ext cx="419100" cy="0"/>
        </a:xfrm>
        <a:prstGeom prst="straightConnector1">
          <a:avLst/>
        </a:prstGeom>
        <a:ln>
          <a:headEnd type="none" w="med" len="med"/>
          <a:tailEnd type="arrow"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470535</xdr:colOff>
      <xdr:row>49</xdr:row>
      <xdr:rowOff>81915</xdr:rowOff>
    </xdr:from>
    <xdr:to>
      <xdr:col>8</xdr:col>
      <xdr:colOff>566432</xdr:colOff>
      <xdr:row>52</xdr:row>
      <xdr:rowOff>19473</xdr:rowOff>
    </xdr:to>
    <xdr:sp macro="" textlink="">
      <xdr:nvSpPr>
        <xdr:cNvPr id="5" name="TextBox 4">
          <a:extLst>
            <a:ext uri="{FF2B5EF4-FFF2-40B4-BE49-F238E27FC236}">
              <a16:creationId xmlns:a16="http://schemas.microsoft.com/office/drawing/2014/main" id="{FAE2888E-D51C-468A-93E8-FC1B4E6384F3}"/>
            </a:ext>
          </a:extLst>
        </xdr:cNvPr>
        <xdr:cNvSpPr txBox="1"/>
      </xdr:nvSpPr>
      <xdr:spPr>
        <a:xfrm>
          <a:off x="4579620" y="9296400"/>
          <a:ext cx="2202180" cy="50292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ndes ExtraLight" panose="02000000000000000000" pitchFamily="50" charset="0"/>
            </a:rPr>
            <a:t>Se</a:t>
          </a:r>
          <a:r>
            <a:rPr lang="en-US" sz="1100" baseline="0">
              <a:latin typeface="Andes ExtraLight" panose="02000000000000000000" pitchFamily="50" charset="0"/>
            </a:rPr>
            <a:t> refiere a Empresarios que superan el umbral del SIMPLE </a:t>
          </a:r>
          <a:endParaRPr lang="en-US" sz="1100">
            <a:latin typeface="Andes ExtraLight" panose="02000000000000000000" pitchFamily="50" charset="0"/>
          </a:endParaRPr>
        </a:p>
      </xdr:txBody>
    </xdr:sp>
    <xdr:clientData/>
  </xdr:twoCellAnchor>
  <xdr:twoCellAnchor>
    <xdr:from>
      <xdr:col>0</xdr:col>
      <xdr:colOff>0</xdr:colOff>
      <xdr:row>71</xdr:row>
      <xdr:rowOff>0</xdr:rowOff>
    </xdr:from>
    <xdr:to>
      <xdr:col>0</xdr:col>
      <xdr:colOff>440026</xdr:colOff>
      <xdr:row>85</xdr:row>
      <xdr:rowOff>133432</xdr:rowOff>
    </xdr:to>
    <xdr:sp macro="" textlink="">
      <xdr:nvSpPr>
        <xdr:cNvPr id="6" name="Arrow: Down 5">
          <a:extLst>
            <a:ext uri="{FF2B5EF4-FFF2-40B4-BE49-F238E27FC236}">
              <a16:creationId xmlns:a16="http://schemas.microsoft.com/office/drawing/2014/main" id="{E2E734B2-0AAF-4D85-BFE5-C44D3298A5C2}"/>
            </a:ext>
          </a:extLst>
        </xdr:cNvPr>
        <xdr:cNvSpPr/>
      </xdr:nvSpPr>
      <xdr:spPr>
        <a:xfrm>
          <a:off x="0" y="14338300"/>
          <a:ext cx="459157" cy="4518038"/>
        </a:xfrm>
        <a:prstGeom prst="downArrow">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nchorCtr="0"/>
        <a:lstStyle/>
        <a:p>
          <a:r>
            <a:rPr lang="en-US"/>
            <a:t>                        </a:t>
          </a:r>
          <a:r>
            <a:rPr lang="en-US">
              <a:solidFill>
                <a:schemeClr val="tx1"/>
              </a:solidFill>
            </a:rPr>
            <a:t>     </a:t>
          </a:r>
          <a:r>
            <a:rPr lang="en-US" b="1">
              <a:solidFill>
                <a:schemeClr val="tx1"/>
              </a:solidFill>
            </a:rPr>
            <a:t>Sigue</a:t>
          </a:r>
          <a:r>
            <a:rPr lang="en-US" b="1" baseline="0">
              <a:solidFill>
                <a:schemeClr val="tx1"/>
              </a:solidFill>
            </a:rPr>
            <a:t> mas</a:t>
          </a:r>
          <a:r>
            <a:rPr lang="en-US" b="1" baseline="0"/>
            <a:t> </a:t>
          </a:r>
          <a:r>
            <a:rPr lang="en-US" b="1" baseline="0">
              <a:solidFill>
                <a:schemeClr val="tx1"/>
              </a:solidFill>
            </a:rPr>
            <a:t>abajo</a:t>
          </a:r>
          <a:endParaRPr lang="en-US" b="1">
            <a:solidFill>
              <a:schemeClr val="tx1"/>
            </a:solidFill>
          </a:endParaRPr>
        </a:p>
      </xdr:txBody>
    </xdr:sp>
    <xdr:clientData/>
  </xdr:twoCellAnchor>
  <xdr:twoCellAnchor>
    <xdr:from>
      <xdr:col>4</xdr:col>
      <xdr:colOff>647700</xdr:colOff>
      <xdr:row>79</xdr:row>
      <xdr:rowOff>0</xdr:rowOff>
    </xdr:from>
    <xdr:to>
      <xdr:col>4</xdr:col>
      <xdr:colOff>809625</xdr:colOff>
      <xdr:row>85</xdr:row>
      <xdr:rowOff>419102</xdr:rowOff>
    </xdr:to>
    <xdr:sp macro="" textlink="">
      <xdr:nvSpPr>
        <xdr:cNvPr id="3" name="Left Brace 2">
          <a:extLst>
            <a:ext uri="{FF2B5EF4-FFF2-40B4-BE49-F238E27FC236}">
              <a16:creationId xmlns:a16="http://schemas.microsoft.com/office/drawing/2014/main" id="{3BDB8272-AC98-42E5-A74B-30FA6B5FC093}"/>
            </a:ext>
          </a:extLst>
        </xdr:cNvPr>
        <xdr:cNvSpPr/>
      </xdr:nvSpPr>
      <xdr:spPr>
        <a:xfrm>
          <a:off x="5143500" y="16789400"/>
          <a:ext cx="165100" cy="2565400"/>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en-US"/>
        </a:p>
      </xdr:txBody>
    </xdr:sp>
    <xdr:clientData/>
  </xdr:twoCellAnchor>
  <xdr:twoCellAnchor>
    <xdr:from>
      <xdr:col>3</xdr:col>
      <xdr:colOff>292100</xdr:colOff>
      <xdr:row>83</xdr:row>
      <xdr:rowOff>406400</xdr:rowOff>
    </xdr:from>
    <xdr:to>
      <xdr:col>4</xdr:col>
      <xdr:colOff>339725</xdr:colOff>
      <xdr:row>85</xdr:row>
      <xdr:rowOff>190455</xdr:rowOff>
    </xdr:to>
    <xdr:sp macro="" textlink="">
      <xdr:nvSpPr>
        <xdr:cNvPr id="7" name="TextBox 6">
          <a:extLst>
            <a:ext uri="{FF2B5EF4-FFF2-40B4-BE49-F238E27FC236}">
              <a16:creationId xmlns:a16="http://schemas.microsoft.com/office/drawing/2014/main" id="{A008FF30-AD07-4690-BE51-CC8716A89EB2}"/>
            </a:ext>
          </a:extLst>
        </xdr:cNvPr>
        <xdr:cNvSpPr txBox="1"/>
      </xdr:nvSpPr>
      <xdr:spPr>
        <a:xfrm>
          <a:off x="3502025" y="18418175"/>
          <a:ext cx="1314450" cy="6572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ndes" panose="02000000000000000000" pitchFamily="50" charset="0"/>
            </a:rPr>
            <a:t>SOLO PARA 2020</a:t>
          </a:r>
        </a:p>
      </xdr:txBody>
    </xdr:sp>
    <xdr:clientData/>
  </xdr:twoCellAnchor>
  <xdr:twoCellAnchor>
    <xdr:from>
      <xdr:col>4</xdr:col>
      <xdr:colOff>711199</xdr:colOff>
      <xdr:row>87</xdr:row>
      <xdr:rowOff>612775</xdr:rowOff>
    </xdr:from>
    <xdr:to>
      <xdr:col>4</xdr:col>
      <xdr:colOff>833424</xdr:colOff>
      <xdr:row>90</xdr:row>
      <xdr:rowOff>76214</xdr:rowOff>
    </xdr:to>
    <xdr:sp macro="" textlink="">
      <xdr:nvSpPr>
        <xdr:cNvPr id="8" name="Left Brace 7">
          <a:extLst>
            <a:ext uri="{FF2B5EF4-FFF2-40B4-BE49-F238E27FC236}">
              <a16:creationId xmlns:a16="http://schemas.microsoft.com/office/drawing/2014/main" id="{E0E06244-2396-469F-8F3E-15D0B03EE293}"/>
            </a:ext>
          </a:extLst>
        </xdr:cNvPr>
        <xdr:cNvSpPr/>
      </xdr:nvSpPr>
      <xdr:spPr>
        <a:xfrm>
          <a:off x="5206999" y="20345400"/>
          <a:ext cx="134619" cy="990600"/>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en-US"/>
        </a:p>
      </xdr:txBody>
    </xdr:sp>
    <xdr:clientData/>
  </xdr:twoCellAnchor>
  <xdr:twoCellAnchor>
    <xdr:from>
      <xdr:col>3</xdr:col>
      <xdr:colOff>323850</xdr:colOff>
      <xdr:row>88</xdr:row>
      <xdr:rowOff>139699</xdr:rowOff>
    </xdr:from>
    <xdr:to>
      <xdr:col>4</xdr:col>
      <xdr:colOff>396860</xdr:colOff>
      <xdr:row>90</xdr:row>
      <xdr:rowOff>63618</xdr:rowOff>
    </xdr:to>
    <xdr:sp macro="" textlink="">
      <xdr:nvSpPr>
        <xdr:cNvPr id="10" name="TextBox 9">
          <a:extLst>
            <a:ext uri="{FF2B5EF4-FFF2-40B4-BE49-F238E27FC236}">
              <a16:creationId xmlns:a16="http://schemas.microsoft.com/office/drawing/2014/main" id="{C248A3B9-3027-475A-8166-05EF1F6476AB}"/>
            </a:ext>
          </a:extLst>
        </xdr:cNvPr>
        <xdr:cNvSpPr txBox="1"/>
      </xdr:nvSpPr>
      <xdr:spPr>
        <a:xfrm>
          <a:off x="3543300" y="20526374"/>
          <a:ext cx="1330310" cy="7334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ndes" panose="02000000000000000000" pitchFamily="50" charset="0"/>
            </a:rPr>
            <a:t>SOLO PARA 2021</a:t>
          </a:r>
        </a:p>
      </xdr:txBody>
    </xdr:sp>
    <xdr:clientData/>
  </xdr:twoCellAnchor>
  <xdr:twoCellAnchor>
    <xdr:from>
      <xdr:col>3</xdr:col>
      <xdr:colOff>0</xdr:colOff>
      <xdr:row>109</xdr:row>
      <xdr:rowOff>0</xdr:rowOff>
    </xdr:from>
    <xdr:to>
      <xdr:col>4</xdr:col>
      <xdr:colOff>57150</xdr:colOff>
      <xdr:row>110</xdr:row>
      <xdr:rowOff>428625</xdr:rowOff>
    </xdr:to>
    <xdr:sp macro="" textlink="">
      <xdr:nvSpPr>
        <xdr:cNvPr id="11" name="TextBox 10">
          <a:extLst>
            <a:ext uri="{FF2B5EF4-FFF2-40B4-BE49-F238E27FC236}">
              <a16:creationId xmlns:a16="http://schemas.microsoft.com/office/drawing/2014/main" id="{93BF5768-DCA0-4934-ABA2-BD980933CF9D}"/>
            </a:ext>
          </a:extLst>
        </xdr:cNvPr>
        <xdr:cNvSpPr txBox="1"/>
      </xdr:nvSpPr>
      <xdr:spPr>
        <a:xfrm>
          <a:off x="3200400" y="25819100"/>
          <a:ext cx="1314450" cy="6572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ndes" panose="02000000000000000000" pitchFamily="50" charset="0"/>
            </a:rPr>
            <a:t>SOLO PARA 2020</a:t>
          </a:r>
        </a:p>
      </xdr:txBody>
    </xdr:sp>
    <xdr:clientData/>
  </xdr:twoCellAnchor>
  <xdr:twoCellAnchor>
    <xdr:from>
      <xdr:col>4</xdr:col>
      <xdr:colOff>711199</xdr:colOff>
      <xdr:row>87</xdr:row>
      <xdr:rowOff>622300</xdr:rowOff>
    </xdr:from>
    <xdr:to>
      <xdr:col>4</xdr:col>
      <xdr:colOff>833424</xdr:colOff>
      <xdr:row>90</xdr:row>
      <xdr:rowOff>85739</xdr:rowOff>
    </xdr:to>
    <xdr:sp macro="" textlink="">
      <xdr:nvSpPr>
        <xdr:cNvPr id="12" name="Left Brace 11">
          <a:extLst>
            <a:ext uri="{FF2B5EF4-FFF2-40B4-BE49-F238E27FC236}">
              <a16:creationId xmlns:a16="http://schemas.microsoft.com/office/drawing/2014/main" id="{C3C0CB15-5E70-4030-8C02-8BA6C6410E83}"/>
            </a:ext>
          </a:extLst>
        </xdr:cNvPr>
        <xdr:cNvSpPr/>
      </xdr:nvSpPr>
      <xdr:spPr>
        <a:xfrm>
          <a:off x="5206999" y="20345400"/>
          <a:ext cx="131627" cy="936639"/>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en-US"/>
        </a:p>
      </xdr:txBody>
    </xdr:sp>
    <xdr:clientData/>
  </xdr:twoCellAnchor>
  <xdr:twoCellAnchor>
    <xdr:from>
      <xdr:col>4</xdr:col>
      <xdr:colOff>723900</xdr:colOff>
      <xdr:row>108</xdr:row>
      <xdr:rowOff>38100</xdr:rowOff>
    </xdr:from>
    <xdr:to>
      <xdr:col>4</xdr:col>
      <xdr:colOff>846125</xdr:colOff>
      <xdr:row>111</xdr:row>
      <xdr:rowOff>73039</xdr:rowOff>
    </xdr:to>
    <xdr:sp macro="" textlink="">
      <xdr:nvSpPr>
        <xdr:cNvPr id="13" name="Left Brace 12">
          <a:extLst>
            <a:ext uri="{FF2B5EF4-FFF2-40B4-BE49-F238E27FC236}">
              <a16:creationId xmlns:a16="http://schemas.microsoft.com/office/drawing/2014/main" id="{2666D5B6-6061-4580-BED2-DC2F70D066EC}"/>
            </a:ext>
          </a:extLst>
        </xdr:cNvPr>
        <xdr:cNvSpPr/>
      </xdr:nvSpPr>
      <xdr:spPr>
        <a:xfrm>
          <a:off x="5219700" y="25666700"/>
          <a:ext cx="131627" cy="936639"/>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en-US"/>
        </a:p>
      </xdr:txBody>
    </xdr:sp>
    <xdr:clientData/>
  </xdr:twoCellAnchor>
  <xdr:twoCellAnchor>
    <xdr:from>
      <xdr:col>4</xdr:col>
      <xdr:colOff>749300</xdr:colOff>
      <xdr:row>113</xdr:row>
      <xdr:rowOff>0</xdr:rowOff>
    </xdr:from>
    <xdr:to>
      <xdr:col>4</xdr:col>
      <xdr:colOff>871525</xdr:colOff>
      <xdr:row>117</xdr:row>
      <xdr:rowOff>22239</xdr:rowOff>
    </xdr:to>
    <xdr:sp macro="" textlink="">
      <xdr:nvSpPr>
        <xdr:cNvPr id="14" name="Left Brace 13">
          <a:extLst>
            <a:ext uri="{FF2B5EF4-FFF2-40B4-BE49-F238E27FC236}">
              <a16:creationId xmlns:a16="http://schemas.microsoft.com/office/drawing/2014/main" id="{35083E6C-BB9F-4682-B78E-94A5EA81BF62}"/>
            </a:ext>
          </a:extLst>
        </xdr:cNvPr>
        <xdr:cNvSpPr/>
      </xdr:nvSpPr>
      <xdr:spPr>
        <a:xfrm>
          <a:off x="5245100" y="26911300"/>
          <a:ext cx="131627" cy="936639"/>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en-US"/>
        </a:p>
      </xdr:txBody>
    </xdr:sp>
    <xdr:clientData/>
  </xdr:twoCellAnchor>
  <xdr:twoCellAnchor>
    <xdr:from>
      <xdr:col>3</xdr:col>
      <xdr:colOff>0</xdr:colOff>
      <xdr:row>114</xdr:row>
      <xdr:rowOff>0</xdr:rowOff>
    </xdr:from>
    <xdr:to>
      <xdr:col>4</xdr:col>
      <xdr:colOff>57150</xdr:colOff>
      <xdr:row>116</xdr:row>
      <xdr:rowOff>209550</xdr:rowOff>
    </xdr:to>
    <xdr:sp macro="" textlink="">
      <xdr:nvSpPr>
        <xdr:cNvPr id="15" name="TextBox 14">
          <a:extLst>
            <a:ext uri="{FF2B5EF4-FFF2-40B4-BE49-F238E27FC236}">
              <a16:creationId xmlns:a16="http://schemas.microsoft.com/office/drawing/2014/main" id="{0F613219-D605-49BD-AC98-5527ED330900}"/>
            </a:ext>
          </a:extLst>
        </xdr:cNvPr>
        <xdr:cNvSpPr txBox="1"/>
      </xdr:nvSpPr>
      <xdr:spPr>
        <a:xfrm>
          <a:off x="3200400" y="27139900"/>
          <a:ext cx="1314450" cy="6572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ndes" panose="02000000000000000000" pitchFamily="50" charset="0"/>
            </a:rPr>
            <a:t>SOLO PARA 2021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17</xdr:row>
      <xdr:rowOff>9525</xdr:rowOff>
    </xdr:from>
    <xdr:to>
      <xdr:col>11</xdr:col>
      <xdr:colOff>114300</xdr:colOff>
      <xdr:row>41</xdr:row>
      <xdr:rowOff>28575</xdr:rowOff>
    </xdr:to>
    <xdr:graphicFrame macro="">
      <xdr:nvGraphicFramePr>
        <xdr:cNvPr id="2967" name="Chart 1">
          <a:extLst>
            <a:ext uri="{FF2B5EF4-FFF2-40B4-BE49-F238E27FC236}">
              <a16:creationId xmlns:a16="http://schemas.microsoft.com/office/drawing/2014/main" id="{C1D421D9-717F-4260-92DD-0DAAB9395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19050</xdr:colOff>
      <xdr:row>16</xdr:row>
      <xdr:rowOff>190500</xdr:rowOff>
    </xdr:from>
    <xdr:to>
      <xdr:col>25</xdr:col>
      <xdr:colOff>333375</xdr:colOff>
      <xdr:row>41</xdr:row>
      <xdr:rowOff>47625</xdr:rowOff>
    </xdr:to>
    <xdr:graphicFrame macro="">
      <xdr:nvGraphicFramePr>
        <xdr:cNvPr id="2968" name="Chart 1">
          <a:extLst>
            <a:ext uri="{FF2B5EF4-FFF2-40B4-BE49-F238E27FC236}">
              <a16:creationId xmlns:a16="http://schemas.microsoft.com/office/drawing/2014/main" id="{E7AD4D17-85E6-40B2-8EFA-5FE5360CE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31750</xdr:colOff>
      <xdr:row>0</xdr:row>
      <xdr:rowOff>0</xdr:rowOff>
    </xdr:from>
    <xdr:to>
      <xdr:col>3</xdr:col>
      <xdr:colOff>1701941</xdr:colOff>
      <xdr:row>3</xdr:row>
      <xdr:rowOff>120650</xdr:rowOff>
    </xdr:to>
    <xdr:sp macro="" textlink="">
      <xdr:nvSpPr>
        <xdr:cNvPr id="2" name="TextBox 1">
          <a:extLst>
            <a:ext uri="{FF2B5EF4-FFF2-40B4-BE49-F238E27FC236}">
              <a16:creationId xmlns:a16="http://schemas.microsoft.com/office/drawing/2014/main" id="{16C5460E-8A12-4097-B450-A383456EA162}"/>
            </a:ext>
          </a:extLst>
        </xdr:cNvPr>
        <xdr:cNvSpPr txBox="1"/>
      </xdr:nvSpPr>
      <xdr:spPr>
        <a:xfrm>
          <a:off x="2794000" y="0"/>
          <a:ext cx="174625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AR" sz="1050" b="0" i="0" u="none" strike="noStrike" baseline="0">
              <a:solidFill>
                <a:schemeClr val="dk1"/>
              </a:solidFill>
              <a:latin typeface="+mn-lt"/>
              <a:ea typeface="+mn-ea"/>
              <a:cs typeface="+mn-cs"/>
            </a:rPr>
            <a:t>menos IRP,IRPC, IRACIS, IRAGRO, impuesto a la propiedad, IPS y Caja Fiscal</a:t>
          </a:r>
          <a:endParaRPr lang="es-AR" sz="1050"/>
        </a:p>
      </xdr:txBody>
    </xdr:sp>
    <xdr:clientData/>
  </xdr:twoCellAnchor>
  <xdr:twoCellAnchor>
    <xdr:from>
      <xdr:col>4</xdr:col>
      <xdr:colOff>127000</xdr:colOff>
      <xdr:row>0</xdr:row>
      <xdr:rowOff>0</xdr:rowOff>
    </xdr:from>
    <xdr:to>
      <xdr:col>4</xdr:col>
      <xdr:colOff>1892466</xdr:colOff>
      <xdr:row>3</xdr:row>
      <xdr:rowOff>120650</xdr:rowOff>
    </xdr:to>
    <xdr:sp macro="" textlink="">
      <xdr:nvSpPr>
        <xdr:cNvPr id="3" name="TextBox 2">
          <a:extLst>
            <a:ext uri="{FF2B5EF4-FFF2-40B4-BE49-F238E27FC236}">
              <a16:creationId xmlns:a16="http://schemas.microsoft.com/office/drawing/2014/main" id="{FDF4FA14-7302-4A5E-A639-910E0919E84C}"/>
            </a:ext>
          </a:extLst>
        </xdr:cNvPr>
        <xdr:cNvSpPr txBox="1"/>
      </xdr:nvSpPr>
      <xdr:spPr>
        <a:xfrm>
          <a:off x="4711700" y="0"/>
          <a:ext cx="186055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AR" sz="1050" b="0" i="0" u="none" strike="noStrike" baseline="0">
              <a:solidFill>
                <a:schemeClr val="dk1"/>
              </a:solidFill>
              <a:latin typeface="+mn-lt"/>
              <a:ea typeface="+mn-ea"/>
              <a:cs typeface="+mn-cs"/>
            </a:rPr>
            <a:t>más Tekopora, Adulto Mayor, becas y almuerzo escolar</a:t>
          </a:r>
          <a:endParaRPr lang="es-AR" sz="1050"/>
        </a:p>
      </xdr:txBody>
    </xdr:sp>
    <xdr:clientData/>
  </xdr:twoCellAnchor>
  <xdr:twoCellAnchor>
    <xdr:from>
      <xdr:col>5</xdr:col>
      <xdr:colOff>0</xdr:colOff>
      <xdr:row>0</xdr:row>
      <xdr:rowOff>95250</xdr:rowOff>
    </xdr:from>
    <xdr:to>
      <xdr:col>6</xdr:col>
      <xdr:colOff>123825</xdr:colOff>
      <xdr:row>4</xdr:row>
      <xdr:rowOff>31750</xdr:rowOff>
    </xdr:to>
    <xdr:sp macro="" textlink="">
      <xdr:nvSpPr>
        <xdr:cNvPr id="4" name="TextBox 3">
          <a:extLst>
            <a:ext uri="{FF2B5EF4-FFF2-40B4-BE49-F238E27FC236}">
              <a16:creationId xmlns:a16="http://schemas.microsoft.com/office/drawing/2014/main" id="{C8D18C7E-8A3B-48E2-81E9-142310A19E5B}"/>
            </a:ext>
          </a:extLst>
        </xdr:cNvPr>
        <xdr:cNvSpPr txBox="1"/>
      </xdr:nvSpPr>
      <xdr:spPr>
        <a:xfrm>
          <a:off x="6623050" y="95250"/>
          <a:ext cx="186055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AR" sz="1050" b="0" i="0" u="none" strike="noStrike" baseline="0">
              <a:solidFill>
                <a:schemeClr val="dk1"/>
              </a:solidFill>
              <a:latin typeface="+mn-lt"/>
              <a:ea typeface="+mn-ea"/>
              <a:cs typeface="+mn-cs"/>
            </a:rPr>
            <a:t>más Tarifa Social, transp. publico, vivienda</a:t>
          </a:r>
        </a:p>
        <a:p>
          <a:pPr algn="ctr"/>
          <a:r>
            <a:rPr lang="es-AR" sz="1050" b="0" i="0" u="none" strike="noStrike" baseline="0">
              <a:solidFill>
                <a:schemeClr val="dk1"/>
              </a:solidFill>
              <a:latin typeface="+mn-lt"/>
              <a:ea typeface="+mn-ea"/>
              <a:cs typeface="+mn-cs"/>
            </a:rPr>
            <a:t>menos IVA, ISC</a:t>
          </a:r>
          <a:endParaRPr lang="es-AR" sz="1050"/>
        </a:p>
      </xdr:txBody>
    </xdr:sp>
    <xdr:clientData/>
  </xdr:twoCellAnchor>
  <xdr:twoCellAnchor>
    <xdr:from>
      <xdr:col>6</xdr:col>
      <xdr:colOff>234950</xdr:colOff>
      <xdr:row>0</xdr:row>
      <xdr:rowOff>31750</xdr:rowOff>
    </xdr:from>
    <xdr:to>
      <xdr:col>7</xdr:col>
      <xdr:colOff>454025</xdr:colOff>
      <xdr:row>3</xdr:row>
      <xdr:rowOff>161882</xdr:rowOff>
    </xdr:to>
    <xdr:sp macro="" textlink="">
      <xdr:nvSpPr>
        <xdr:cNvPr id="5" name="TextBox 4">
          <a:extLst>
            <a:ext uri="{FF2B5EF4-FFF2-40B4-BE49-F238E27FC236}">
              <a16:creationId xmlns:a16="http://schemas.microsoft.com/office/drawing/2014/main" id="{FF0E4A92-A628-4260-A05B-19C85AE8488F}"/>
            </a:ext>
          </a:extLst>
        </xdr:cNvPr>
        <xdr:cNvSpPr txBox="1"/>
      </xdr:nvSpPr>
      <xdr:spPr>
        <a:xfrm>
          <a:off x="8604250" y="31750"/>
          <a:ext cx="186055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AR" sz="1050" b="0" i="0" u="none" strike="noStrike" baseline="0">
              <a:solidFill>
                <a:schemeClr val="dk1"/>
              </a:solidFill>
              <a:latin typeface="+mn-lt"/>
              <a:ea typeface="+mn-ea"/>
              <a:cs typeface="+mn-cs"/>
            </a:rPr>
            <a:t>más transferencia en salud y educacion</a:t>
          </a:r>
          <a:endParaRPr lang="es-AR" sz="105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1162050</xdr:colOff>
      <xdr:row>30</xdr:row>
      <xdr:rowOff>180975</xdr:rowOff>
    </xdr:from>
    <xdr:to>
      <xdr:col>13</xdr:col>
      <xdr:colOff>438150</xdr:colOff>
      <xdr:row>46</xdr:row>
      <xdr:rowOff>9525</xdr:rowOff>
    </xdr:to>
    <xdr:graphicFrame macro="">
      <xdr:nvGraphicFramePr>
        <xdr:cNvPr id="5838886" name="Chart 1">
          <a:extLst>
            <a:ext uri="{FF2B5EF4-FFF2-40B4-BE49-F238E27FC236}">
              <a16:creationId xmlns:a16="http://schemas.microsoft.com/office/drawing/2014/main" id="{EA61483D-6C8F-409E-9DF9-2569C9E66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352425</xdr:colOff>
      <xdr:row>31</xdr:row>
      <xdr:rowOff>28575</xdr:rowOff>
    </xdr:from>
    <xdr:to>
      <xdr:col>8</xdr:col>
      <xdr:colOff>466725</xdr:colOff>
      <xdr:row>52</xdr:row>
      <xdr:rowOff>95250</xdr:rowOff>
    </xdr:to>
    <xdr:graphicFrame macro="">
      <xdr:nvGraphicFramePr>
        <xdr:cNvPr id="4056" name="Chart 1">
          <a:extLst>
            <a:ext uri="{FF2B5EF4-FFF2-40B4-BE49-F238E27FC236}">
              <a16:creationId xmlns:a16="http://schemas.microsoft.com/office/drawing/2014/main" id="{4A3D0B80-D37E-4520-B7FE-2DACE3E9E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352425</xdr:colOff>
      <xdr:row>31</xdr:row>
      <xdr:rowOff>28575</xdr:rowOff>
    </xdr:from>
    <xdr:to>
      <xdr:col>20</xdr:col>
      <xdr:colOff>381000</xdr:colOff>
      <xdr:row>52</xdr:row>
      <xdr:rowOff>152400</xdr:rowOff>
    </xdr:to>
    <xdr:graphicFrame macro="">
      <xdr:nvGraphicFramePr>
        <xdr:cNvPr id="4057" name="Chart 1">
          <a:extLst>
            <a:ext uri="{FF2B5EF4-FFF2-40B4-BE49-F238E27FC236}">
              <a16:creationId xmlns:a16="http://schemas.microsoft.com/office/drawing/2014/main" id="{71381FB9-6F75-4CDF-955B-137E02B54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485775</xdr:colOff>
      <xdr:row>25</xdr:row>
      <xdr:rowOff>0</xdr:rowOff>
    </xdr:from>
    <xdr:to>
      <xdr:col>6</xdr:col>
      <xdr:colOff>114300</xdr:colOff>
      <xdr:row>45</xdr:row>
      <xdr:rowOff>133350</xdr:rowOff>
    </xdr:to>
    <xdr:graphicFrame macro="">
      <xdr:nvGraphicFramePr>
        <xdr:cNvPr id="5031" name="Chart 2">
          <a:extLst>
            <a:ext uri="{FF2B5EF4-FFF2-40B4-BE49-F238E27FC236}">
              <a16:creationId xmlns:a16="http://schemas.microsoft.com/office/drawing/2014/main" id="{901E3292-0440-4C2C-996B-0263325F2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514350</xdr:colOff>
      <xdr:row>25</xdr:row>
      <xdr:rowOff>38100</xdr:rowOff>
    </xdr:from>
    <xdr:to>
      <xdr:col>19</xdr:col>
      <xdr:colOff>133350</xdr:colOff>
      <xdr:row>45</xdr:row>
      <xdr:rowOff>114300</xdr:rowOff>
    </xdr:to>
    <xdr:graphicFrame macro="">
      <xdr:nvGraphicFramePr>
        <xdr:cNvPr id="5032" name="Chart 1">
          <a:extLst>
            <a:ext uri="{FF2B5EF4-FFF2-40B4-BE49-F238E27FC236}">
              <a16:creationId xmlns:a16="http://schemas.microsoft.com/office/drawing/2014/main" id="{1ED37626-EC10-49A3-859C-65A5AA03B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390525</xdr:colOff>
      <xdr:row>25</xdr:row>
      <xdr:rowOff>47625</xdr:rowOff>
    </xdr:from>
    <xdr:to>
      <xdr:col>8</xdr:col>
      <xdr:colOff>533400</xdr:colOff>
      <xdr:row>44</xdr:row>
      <xdr:rowOff>114300</xdr:rowOff>
    </xdr:to>
    <xdr:graphicFrame macro="">
      <xdr:nvGraphicFramePr>
        <xdr:cNvPr id="6027" name="Chart 1">
          <a:extLst>
            <a:ext uri="{FF2B5EF4-FFF2-40B4-BE49-F238E27FC236}">
              <a16:creationId xmlns:a16="http://schemas.microsoft.com/office/drawing/2014/main" id="{A8D79CE2-7DAE-41AA-9CEA-2E6BB7669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152400</xdr:colOff>
      <xdr:row>25</xdr:row>
      <xdr:rowOff>0</xdr:rowOff>
    </xdr:from>
    <xdr:to>
      <xdr:col>18</xdr:col>
      <xdr:colOff>28575</xdr:colOff>
      <xdr:row>44</xdr:row>
      <xdr:rowOff>95250</xdr:rowOff>
    </xdr:to>
    <xdr:graphicFrame macro="">
      <xdr:nvGraphicFramePr>
        <xdr:cNvPr id="6028" name="Chart 1">
          <a:extLst>
            <a:ext uri="{FF2B5EF4-FFF2-40B4-BE49-F238E27FC236}">
              <a16:creationId xmlns:a16="http://schemas.microsoft.com/office/drawing/2014/main" id="{854EEC27-AEC6-447D-BB38-0CD9E2022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352425</xdr:colOff>
      <xdr:row>33</xdr:row>
      <xdr:rowOff>95250</xdr:rowOff>
    </xdr:from>
    <xdr:to>
      <xdr:col>9</xdr:col>
      <xdr:colOff>381000</xdr:colOff>
      <xdr:row>56</xdr:row>
      <xdr:rowOff>95250</xdr:rowOff>
    </xdr:to>
    <xdr:graphicFrame macro="">
      <xdr:nvGraphicFramePr>
        <xdr:cNvPr id="7057" name="Chart 1">
          <a:extLst>
            <a:ext uri="{FF2B5EF4-FFF2-40B4-BE49-F238E27FC236}">
              <a16:creationId xmlns:a16="http://schemas.microsoft.com/office/drawing/2014/main" id="{AA3C9191-72B7-48CF-9D1F-CBC5ED6EC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33</xdr:row>
      <xdr:rowOff>28575</xdr:rowOff>
    </xdr:from>
    <xdr:to>
      <xdr:col>20</xdr:col>
      <xdr:colOff>457200</xdr:colOff>
      <xdr:row>56</xdr:row>
      <xdr:rowOff>114300</xdr:rowOff>
    </xdr:to>
    <xdr:graphicFrame macro="">
      <xdr:nvGraphicFramePr>
        <xdr:cNvPr id="7058" name="Chart 1">
          <a:extLst>
            <a:ext uri="{FF2B5EF4-FFF2-40B4-BE49-F238E27FC236}">
              <a16:creationId xmlns:a16="http://schemas.microsoft.com/office/drawing/2014/main" id="{98192CD1-BB93-41C0-B4AE-D59F9DC80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571500</xdr:colOff>
      <xdr:row>26</xdr:row>
      <xdr:rowOff>114300</xdr:rowOff>
    </xdr:from>
    <xdr:to>
      <xdr:col>8</xdr:col>
      <xdr:colOff>333375</xdr:colOff>
      <xdr:row>49</xdr:row>
      <xdr:rowOff>28575</xdr:rowOff>
    </xdr:to>
    <xdr:graphicFrame macro="">
      <xdr:nvGraphicFramePr>
        <xdr:cNvPr id="8062" name="Chart 1">
          <a:extLst>
            <a:ext uri="{FF2B5EF4-FFF2-40B4-BE49-F238E27FC236}">
              <a16:creationId xmlns:a16="http://schemas.microsoft.com/office/drawing/2014/main" id="{F64A8822-5CF7-4F0C-BAB7-55A804C15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76200</xdr:colOff>
      <xdr:row>26</xdr:row>
      <xdr:rowOff>95250</xdr:rowOff>
    </xdr:from>
    <xdr:to>
      <xdr:col>19</xdr:col>
      <xdr:colOff>9525</xdr:colOff>
      <xdr:row>49</xdr:row>
      <xdr:rowOff>47625</xdr:rowOff>
    </xdr:to>
    <xdr:graphicFrame macro="">
      <xdr:nvGraphicFramePr>
        <xdr:cNvPr id="8063" name="Chart 1">
          <a:extLst>
            <a:ext uri="{FF2B5EF4-FFF2-40B4-BE49-F238E27FC236}">
              <a16:creationId xmlns:a16="http://schemas.microsoft.com/office/drawing/2014/main" id="{EF5A6D03-9DAA-4D54-A6DF-200028A13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28575</xdr:colOff>
      <xdr:row>29</xdr:row>
      <xdr:rowOff>38100</xdr:rowOff>
    </xdr:from>
    <xdr:to>
      <xdr:col>8</xdr:col>
      <xdr:colOff>533400</xdr:colOff>
      <xdr:row>54</xdr:row>
      <xdr:rowOff>9525</xdr:rowOff>
    </xdr:to>
    <xdr:graphicFrame macro="">
      <xdr:nvGraphicFramePr>
        <xdr:cNvPr id="9083" name="Chart 1">
          <a:extLst>
            <a:ext uri="{FF2B5EF4-FFF2-40B4-BE49-F238E27FC236}">
              <a16:creationId xmlns:a16="http://schemas.microsoft.com/office/drawing/2014/main" id="{7ABA6829-961F-4DC4-ADC2-BF1948945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485775</xdr:colOff>
      <xdr:row>29</xdr:row>
      <xdr:rowOff>76200</xdr:rowOff>
    </xdr:from>
    <xdr:to>
      <xdr:col>21</xdr:col>
      <xdr:colOff>333375</xdr:colOff>
      <xdr:row>54</xdr:row>
      <xdr:rowOff>95250</xdr:rowOff>
    </xdr:to>
    <xdr:graphicFrame macro="">
      <xdr:nvGraphicFramePr>
        <xdr:cNvPr id="9084" name="Chart 1">
          <a:extLst>
            <a:ext uri="{FF2B5EF4-FFF2-40B4-BE49-F238E27FC236}">
              <a16:creationId xmlns:a16="http://schemas.microsoft.com/office/drawing/2014/main" id="{950B0FA8-CEC7-4EFD-9AE5-93DF6624D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7</xdr:row>
      <xdr:rowOff>0</xdr:rowOff>
    </xdr:from>
    <xdr:to>
      <xdr:col>16</xdr:col>
      <xdr:colOff>171450</xdr:colOff>
      <xdr:row>49</xdr:row>
      <xdr:rowOff>95250</xdr:rowOff>
    </xdr:to>
    <xdr:pic>
      <xdr:nvPicPr>
        <xdr:cNvPr id="6005701" name="Picture 1">
          <a:extLst>
            <a:ext uri="{FF2B5EF4-FFF2-40B4-BE49-F238E27FC236}">
              <a16:creationId xmlns:a16="http://schemas.microsoft.com/office/drawing/2014/main" id="{DF748F60-4458-4F57-87C3-463165DCB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333500"/>
          <a:ext cx="6877050" cy="809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02" name="Picture 2">
          <a:extLst>
            <a:ext uri="{FF2B5EF4-FFF2-40B4-BE49-F238E27FC236}">
              <a16:creationId xmlns:a16="http://schemas.microsoft.com/office/drawing/2014/main" id="{077D3AC9-99E4-429A-B920-39B3E7D5B9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03" name="Picture 2">
          <a:extLst>
            <a:ext uri="{FF2B5EF4-FFF2-40B4-BE49-F238E27FC236}">
              <a16:creationId xmlns:a16="http://schemas.microsoft.com/office/drawing/2014/main" id="{F3E26B8D-BF8E-4DE2-B002-F350DC2B6C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04" name="Picture 2">
          <a:extLst>
            <a:ext uri="{FF2B5EF4-FFF2-40B4-BE49-F238E27FC236}">
              <a16:creationId xmlns:a16="http://schemas.microsoft.com/office/drawing/2014/main" id="{6021D2AC-8246-45A7-A0B1-C87756B56E0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05" name="Picture 2">
          <a:extLst>
            <a:ext uri="{FF2B5EF4-FFF2-40B4-BE49-F238E27FC236}">
              <a16:creationId xmlns:a16="http://schemas.microsoft.com/office/drawing/2014/main" id="{8235DCED-42A6-42BE-8773-7ED0BE140D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06" name="Picture 2">
          <a:extLst>
            <a:ext uri="{FF2B5EF4-FFF2-40B4-BE49-F238E27FC236}">
              <a16:creationId xmlns:a16="http://schemas.microsoft.com/office/drawing/2014/main" id="{D497E4E8-66AE-4DFD-BF5F-196F2FAE60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07" name="Picture 2">
          <a:extLst>
            <a:ext uri="{FF2B5EF4-FFF2-40B4-BE49-F238E27FC236}">
              <a16:creationId xmlns:a16="http://schemas.microsoft.com/office/drawing/2014/main" id="{D5C845CA-7A1B-4FFA-BBCD-12FB0E84A12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08" name="Picture 2">
          <a:extLst>
            <a:ext uri="{FF2B5EF4-FFF2-40B4-BE49-F238E27FC236}">
              <a16:creationId xmlns:a16="http://schemas.microsoft.com/office/drawing/2014/main" id="{5E2EB6BA-CE3E-4C4D-AA4F-68DB3EB6DFF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09" name="Picture 2">
          <a:extLst>
            <a:ext uri="{FF2B5EF4-FFF2-40B4-BE49-F238E27FC236}">
              <a16:creationId xmlns:a16="http://schemas.microsoft.com/office/drawing/2014/main" id="{FAEC1C82-EE6C-48CB-A744-74CFC33259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0" name="Picture 2">
          <a:extLst>
            <a:ext uri="{FF2B5EF4-FFF2-40B4-BE49-F238E27FC236}">
              <a16:creationId xmlns:a16="http://schemas.microsoft.com/office/drawing/2014/main" id="{C0E19297-9F1E-4D61-8E52-09FD0C09907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1" name="Picture 2">
          <a:extLst>
            <a:ext uri="{FF2B5EF4-FFF2-40B4-BE49-F238E27FC236}">
              <a16:creationId xmlns:a16="http://schemas.microsoft.com/office/drawing/2014/main" id="{D72BE4D5-7366-4497-877F-5EDF9D001D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2" name="Picture 2">
          <a:extLst>
            <a:ext uri="{FF2B5EF4-FFF2-40B4-BE49-F238E27FC236}">
              <a16:creationId xmlns:a16="http://schemas.microsoft.com/office/drawing/2014/main" id="{97846998-3055-41D5-929A-E0EA1EB8C66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3" name="Picture 2">
          <a:extLst>
            <a:ext uri="{FF2B5EF4-FFF2-40B4-BE49-F238E27FC236}">
              <a16:creationId xmlns:a16="http://schemas.microsoft.com/office/drawing/2014/main" id="{0404F84A-9A6A-4EB3-80CE-E7591120B54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4" name="Picture 2">
          <a:extLst>
            <a:ext uri="{FF2B5EF4-FFF2-40B4-BE49-F238E27FC236}">
              <a16:creationId xmlns:a16="http://schemas.microsoft.com/office/drawing/2014/main" id="{60D607F3-2A9F-4944-B8B0-82BFA86C4EC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5" name="Picture 2">
          <a:extLst>
            <a:ext uri="{FF2B5EF4-FFF2-40B4-BE49-F238E27FC236}">
              <a16:creationId xmlns:a16="http://schemas.microsoft.com/office/drawing/2014/main" id="{637B5852-9E99-49E5-9632-B30F2A3AB6F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6" name="Picture 2">
          <a:extLst>
            <a:ext uri="{FF2B5EF4-FFF2-40B4-BE49-F238E27FC236}">
              <a16:creationId xmlns:a16="http://schemas.microsoft.com/office/drawing/2014/main" id="{16D4FB04-75EB-47A6-A052-1EA42C87418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7" name="Picture 2">
          <a:extLst>
            <a:ext uri="{FF2B5EF4-FFF2-40B4-BE49-F238E27FC236}">
              <a16:creationId xmlns:a16="http://schemas.microsoft.com/office/drawing/2014/main" id="{D8EA779C-6C20-43F1-B5D8-5FF0D6AB2B6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8" name="Picture 2">
          <a:extLst>
            <a:ext uri="{FF2B5EF4-FFF2-40B4-BE49-F238E27FC236}">
              <a16:creationId xmlns:a16="http://schemas.microsoft.com/office/drawing/2014/main" id="{28EBA638-78BD-42F4-A55D-6A06FE4EF2B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19" name="Picture 2">
          <a:extLst>
            <a:ext uri="{FF2B5EF4-FFF2-40B4-BE49-F238E27FC236}">
              <a16:creationId xmlns:a16="http://schemas.microsoft.com/office/drawing/2014/main" id="{C72797FD-6198-446E-B570-F4EEF40A790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0" name="Picture 2">
          <a:extLst>
            <a:ext uri="{FF2B5EF4-FFF2-40B4-BE49-F238E27FC236}">
              <a16:creationId xmlns:a16="http://schemas.microsoft.com/office/drawing/2014/main" id="{42ACD5EE-61D2-4FCA-BE4B-662EC9C9547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1" name="Picture 2">
          <a:extLst>
            <a:ext uri="{FF2B5EF4-FFF2-40B4-BE49-F238E27FC236}">
              <a16:creationId xmlns:a16="http://schemas.microsoft.com/office/drawing/2014/main" id="{17987BDE-49AC-445E-9871-BE9F2B0FC16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2" name="Picture 2">
          <a:extLst>
            <a:ext uri="{FF2B5EF4-FFF2-40B4-BE49-F238E27FC236}">
              <a16:creationId xmlns:a16="http://schemas.microsoft.com/office/drawing/2014/main" id="{B56FCD7F-709C-4646-B149-16277335974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3" name="Picture 2">
          <a:extLst>
            <a:ext uri="{FF2B5EF4-FFF2-40B4-BE49-F238E27FC236}">
              <a16:creationId xmlns:a16="http://schemas.microsoft.com/office/drawing/2014/main" id="{23036974-33E2-4AD1-B488-6B9F54B98D6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4" name="Picture 2">
          <a:extLst>
            <a:ext uri="{FF2B5EF4-FFF2-40B4-BE49-F238E27FC236}">
              <a16:creationId xmlns:a16="http://schemas.microsoft.com/office/drawing/2014/main" id="{F4CD141D-C5B6-40CD-9D3F-CEA4F77DAF4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5" name="Picture 2">
          <a:extLst>
            <a:ext uri="{FF2B5EF4-FFF2-40B4-BE49-F238E27FC236}">
              <a16:creationId xmlns:a16="http://schemas.microsoft.com/office/drawing/2014/main" id="{7AE1DBA7-DFE5-4788-A93D-A8AE08F78E3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6" name="Picture 2">
          <a:extLst>
            <a:ext uri="{FF2B5EF4-FFF2-40B4-BE49-F238E27FC236}">
              <a16:creationId xmlns:a16="http://schemas.microsoft.com/office/drawing/2014/main" id="{2D9C2057-85B1-4ED3-8506-3AF0A031A08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7" name="Picture 2">
          <a:extLst>
            <a:ext uri="{FF2B5EF4-FFF2-40B4-BE49-F238E27FC236}">
              <a16:creationId xmlns:a16="http://schemas.microsoft.com/office/drawing/2014/main" id="{411B4EA0-A730-4D80-9D55-001CF50EDA21}"/>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8" name="Picture 2">
          <a:extLst>
            <a:ext uri="{FF2B5EF4-FFF2-40B4-BE49-F238E27FC236}">
              <a16:creationId xmlns:a16="http://schemas.microsoft.com/office/drawing/2014/main" id="{4D5BFD1F-5A7C-42A3-AE30-CE372DF17EE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29" name="Picture 2">
          <a:extLst>
            <a:ext uri="{FF2B5EF4-FFF2-40B4-BE49-F238E27FC236}">
              <a16:creationId xmlns:a16="http://schemas.microsoft.com/office/drawing/2014/main" id="{36F154E3-EDCC-4D5E-AB2E-5B1228FDED4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0" name="Picture 2">
          <a:extLst>
            <a:ext uri="{FF2B5EF4-FFF2-40B4-BE49-F238E27FC236}">
              <a16:creationId xmlns:a16="http://schemas.microsoft.com/office/drawing/2014/main" id="{40AF6226-415E-485E-87D9-91F6424D5DB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1" name="Picture 2">
          <a:extLst>
            <a:ext uri="{FF2B5EF4-FFF2-40B4-BE49-F238E27FC236}">
              <a16:creationId xmlns:a16="http://schemas.microsoft.com/office/drawing/2014/main" id="{A7AEFB96-8B1E-469B-922D-0CF7412E80B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2" name="Picture 2">
          <a:extLst>
            <a:ext uri="{FF2B5EF4-FFF2-40B4-BE49-F238E27FC236}">
              <a16:creationId xmlns:a16="http://schemas.microsoft.com/office/drawing/2014/main" id="{02D9CACB-943F-4D67-B9FC-79903C5314F8}"/>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3" name="Picture 2">
          <a:extLst>
            <a:ext uri="{FF2B5EF4-FFF2-40B4-BE49-F238E27FC236}">
              <a16:creationId xmlns:a16="http://schemas.microsoft.com/office/drawing/2014/main" id="{D87495BB-8425-4E86-88D7-9125A78A4EC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4" name="Picture 2">
          <a:extLst>
            <a:ext uri="{FF2B5EF4-FFF2-40B4-BE49-F238E27FC236}">
              <a16:creationId xmlns:a16="http://schemas.microsoft.com/office/drawing/2014/main" id="{AAFA0F7A-A1CB-45F7-986C-D106704D606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5" name="Picture 2">
          <a:extLst>
            <a:ext uri="{FF2B5EF4-FFF2-40B4-BE49-F238E27FC236}">
              <a16:creationId xmlns:a16="http://schemas.microsoft.com/office/drawing/2014/main" id="{B6ED6208-48B4-4044-8D49-15515C5024D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6" name="Picture 2">
          <a:extLst>
            <a:ext uri="{FF2B5EF4-FFF2-40B4-BE49-F238E27FC236}">
              <a16:creationId xmlns:a16="http://schemas.microsoft.com/office/drawing/2014/main" id="{5974E401-3CC3-436B-9DF2-8CBD4DC54C9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7" name="Picture 2">
          <a:extLst>
            <a:ext uri="{FF2B5EF4-FFF2-40B4-BE49-F238E27FC236}">
              <a16:creationId xmlns:a16="http://schemas.microsoft.com/office/drawing/2014/main" id="{8A7B4F44-8CB0-4825-9A34-2CD69F5E0147}"/>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8" name="Picture 2">
          <a:extLst>
            <a:ext uri="{FF2B5EF4-FFF2-40B4-BE49-F238E27FC236}">
              <a16:creationId xmlns:a16="http://schemas.microsoft.com/office/drawing/2014/main" id="{00287B64-F588-4DA9-BD17-074483496D5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39" name="Picture 2">
          <a:extLst>
            <a:ext uri="{FF2B5EF4-FFF2-40B4-BE49-F238E27FC236}">
              <a16:creationId xmlns:a16="http://schemas.microsoft.com/office/drawing/2014/main" id="{2D9D6FEA-86C8-4726-A1FE-1449F1E2540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0" name="Picture 2">
          <a:extLst>
            <a:ext uri="{FF2B5EF4-FFF2-40B4-BE49-F238E27FC236}">
              <a16:creationId xmlns:a16="http://schemas.microsoft.com/office/drawing/2014/main" id="{B526ECEB-1627-4CA7-995B-7F29C3063789}"/>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1" name="Picture 2">
          <a:extLst>
            <a:ext uri="{FF2B5EF4-FFF2-40B4-BE49-F238E27FC236}">
              <a16:creationId xmlns:a16="http://schemas.microsoft.com/office/drawing/2014/main" id="{8C84BBDB-5A37-4305-AE4B-9E068E2A448E}"/>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2" name="Picture 2">
          <a:extLst>
            <a:ext uri="{FF2B5EF4-FFF2-40B4-BE49-F238E27FC236}">
              <a16:creationId xmlns:a16="http://schemas.microsoft.com/office/drawing/2014/main" id="{9FD9AE34-7FDF-4F94-A753-04508B7A05D3}"/>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3" name="Picture 2">
          <a:extLst>
            <a:ext uri="{FF2B5EF4-FFF2-40B4-BE49-F238E27FC236}">
              <a16:creationId xmlns:a16="http://schemas.microsoft.com/office/drawing/2014/main" id="{B30929D3-F09B-4C59-B250-35F28F9661F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4" name="Picture 2">
          <a:extLst>
            <a:ext uri="{FF2B5EF4-FFF2-40B4-BE49-F238E27FC236}">
              <a16:creationId xmlns:a16="http://schemas.microsoft.com/office/drawing/2014/main" id="{059890F8-E314-45B9-9059-CAAF67F3D176}"/>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5" name="Picture 2">
          <a:extLst>
            <a:ext uri="{FF2B5EF4-FFF2-40B4-BE49-F238E27FC236}">
              <a16:creationId xmlns:a16="http://schemas.microsoft.com/office/drawing/2014/main" id="{F2EC3A60-5840-4BDC-A39A-264C9649AE2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6" name="Picture 2">
          <a:extLst>
            <a:ext uri="{FF2B5EF4-FFF2-40B4-BE49-F238E27FC236}">
              <a16:creationId xmlns:a16="http://schemas.microsoft.com/office/drawing/2014/main" id="{6281FC06-1E0C-4FC7-91B8-C76AB8C7728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7" name="Picture 2">
          <a:extLst>
            <a:ext uri="{FF2B5EF4-FFF2-40B4-BE49-F238E27FC236}">
              <a16:creationId xmlns:a16="http://schemas.microsoft.com/office/drawing/2014/main" id="{F70966B1-844A-4B96-B697-B64612AD0CA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005748" name="Picture 2">
          <a:extLst>
            <a:ext uri="{FF2B5EF4-FFF2-40B4-BE49-F238E27FC236}">
              <a16:creationId xmlns:a16="http://schemas.microsoft.com/office/drawing/2014/main" id="{73FCB6A6-E7C8-4DF7-AFA0-C6F6584B0172}"/>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7</xdr:row>
      <xdr:rowOff>0</xdr:rowOff>
    </xdr:from>
    <xdr:to>
      <xdr:col>16</xdr:col>
      <xdr:colOff>171450</xdr:colOff>
      <xdr:row>49</xdr:row>
      <xdr:rowOff>95250</xdr:rowOff>
    </xdr:to>
    <xdr:pic>
      <xdr:nvPicPr>
        <xdr:cNvPr id="6360311" name="Picture 1">
          <a:extLst>
            <a:ext uri="{FF2B5EF4-FFF2-40B4-BE49-F238E27FC236}">
              <a16:creationId xmlns:a16="http://schemas.microsoft.com/office/drawing/2014/main" id="{F5755F04-EF67-4255-B0BF-40FBE9797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333500"/>
          <a:ext cx="6877050" cy="809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49</xdr:row>
      <xdr:rowOff>95250</xdr:rowOff>
    </xdr:to>
    <xdr:pic>
      <xdr:nvPicPr>
        <xdr:cNvPr id="6360312" name="Picture 2">
          <a:extLst>
            <a:ext uri="{FF2B5EF4-FFF2-40B4-BE49-F238E27FC236}">
              <a16:creationId xmlns:a16="http://schemas.microsoft.com/office/drawing/2014/main" id="{6C4BAE16-5D3F-4006-9AD1-79640C3BD2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0" y="1333500"/>
          <a:ext cx="6877050" cy="809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13" name="Picture 2">
          <a:extLst>
            <a:ext uri="{FF2B5EF4-FFF2-40B4-BE49-F238E27FC236}">
              <a16:creationId xmlns:a16="http://schemas.microsoft.com/office/drawing/2014/main" id="{27B3C161-4A40-4E82-A4A6-64AEC80098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14" name="Picture 2">
          <a:extLst>
            <a:ext uri="{FF2B5EF4-FFF2-40B4-BE49-F238E27FC236}">
              <a16:creationId xmlns:a16="http://schemas.microsoft.com/office/drawing/2014/main" id="{73C60D40-8618-4F12-B5C5-D0F6DE22F1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15" name="Picture 2">
          <a:extLst>
            <a:ext uri="{FF2B5EF4-FFF2-40B4-BE49-F238E27FC236}">
              <a16:creationId xmlns:a16="http://schemas.microsoft.com/office/drawing/2014/main" id="{9752B348-2715-4BE1-BEB7-883A1B22195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16" name="Picture 2">
          <a:extLst>
            <a:ext uri="{FF2B5EF4-FFF2-40B4-BE49-F238E27FC236}">
              <a16:creationId xmlns:a16="http://schemas.microsoft.com/office/drawing/2014/main" id="{DD6344CF-B7E0-4E35-898A-920F4BA44B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17" name="Picture 2">
          <a:extLst>
            <a:ext uri="{FF2B5EF4-FFF2-40B4-BE49-F238E27FC236}">
              <a16:creationId xmlns:a16="http://schemas.microsoft.com/office/drawing/2014/main" id="{070C0BC5-D90D-4013-AF7C-A98B8AF81B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18" name="Picture 2">
          <a:extLst>
            <a:ext uri="{FF2B5EF4-FFF2-40B4-BE49-F238E27FC236}">
              <a16:creationId xmlns:a16="http://schemas.microsoft.com/office/drawing/2014/main" id="{DF2A209A-CEA5-452F-A1D7-7B809E91F65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19" name="Picture 2">
          <a:extLst>
            <a:ext uri="{FF2B5EF4-FFF2-40B4-BE49-F238E27FC236}">
              <a16:creationId xmlns:a16="http://schemas.microsoft.com/office/drawing/2014/main" id="{09BE2F0A-1FF2-4103-B2C6-34FC0F3EEF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0" name="Picture 2">
          <a:extLst>
            <a:ext uri="{FF2B5EF4-FFF2-40B4-BE49-F238E27FC236}">
              <a16:creationId xmlns:a16="http://schemas.microsoft.com/office/drawing/2014/main" id="{BFD86AAA-5293-4B0A-AEBF-AA3C8EB7C19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1" name="Picture 2">
          <a:extLst>
            <a:ext uri="{FF2B5EF4-FFF2-40B4-BE49-F238E27FC236}">
              <a16:creationId xmlns:a16="http://schemas.microsoft.com/office/drawing/2014/main" id="{2E6936A9-3AE5-490D-9235-8F1BC909999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2" name="Picture 2">
          <a:extLst>
            <a:ext uri="{FF2B5EF4-FFF2-40B4-BE49-F238E27FC236}">
              <a16:creationId xmlns:a16="http://schemas.microsoft.com/office/drawing/2014/main" id="{9E329C05-A144-4D50-BCD2-52A48B7DAFA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3" name="Picture 2">
          <a:extLst>
            <a:ext uri="{FF2B5EF4-FFF2-40B4-BE49-F238E27FC236}">
              <a16:creationId xmlns:a16="http://schemas.microsoft.com/office/drawing/2014/main" id="{3DF597F3-09E0-410E-9580-E444FF56759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4" name="Picture 2">
          <a:extLst>
            <a:ext uri="{FF2B5EF4-FFF2-40B4-BE49-F238E27FC236}">
              <a16:creationId xmlns:a16="http://schemas.microsoft.com/office/drawing/2014/main" id="{4A18DC15-B78B-4E87-BCA2-2F5561B67CB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5" name="Picture 2">
          <a:extLst>
            <a:ext uri="{FF2B5EF4-FFF2-40B4-BE49-F238E27FC236}">
              <a16:creationId xmlns:a16="http://schemas.microsoft.com/office/drawing/2014/main" id="{38D72BA3-5729-48CD-AB56-EBC09DF1ABC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6" name="Picture 2">
          <a:extLst>
            <a:ext uri="{FF2B5EF4-FFF2-40B4-BE49-F238E27FC236}">
              <a16:creationId xmlns:a16="http://schemas.microsoft.com/office/drawing/2014/main" id="{E5156331-01E7-4D5F-A174-140174A061D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7" name="Picture 2">
          <a:extLst>
            <a:ext uri="{FF2B5EF4-FFF2-40B4-BE49-F238E27FC236}">
              <a16:creationId xmlns:a16="http://schemas.microsoft.com/office/drawing/2014/main" id="{0C1E506F-C956-4E51-98C9-ECD4A870E51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8" name="Picture 2">
          <a:extLst>
            <a:ext uri="{FF2B5EF4-FFF2-40B4-BE49-F238E27FC236}">
              <a16:creationId xmlns:a16="http://schemas.microsoft.com/office/drawing/2014/main" id="{13684D33-8CFB-471A-B4B0-715289A5A50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29" name="Picture 2">
          <a:extLst>
            <a:ext uri="{FF2B5EF4-FFF2-40B4-BE49-F238E27FC236}">
              <a16:creationId xmlns:a16="http://schemas.microsoft.com/office/drawing/2014/main" id="{FB2744CC-07BD-4EC4-A0CD-BA5F6668319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0" name="Picture 2">
          <a:extLst>
            <a:ext uri="{FF2B5EF4-FFF2-40B4-BE49-F238E27FC236}">
              <a16:creationId xmlns:a16="http://schemas.microsoft.com/office/drawing/2014/main" id="{D29D822C-DEC6-4C81-A341-50305ACB314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1" name="Picture 2">
          <a:extLst>
            <a:ext uri="{FF2B5EF4-FFF2-40B4-BE49-F238E27FC236}">
              <a16:creationId xmlns:a16="http://schemas.microsoft.com/office/drawing/2014/main" id="{D47C40DC-0942-4CB8-9BA9-111B1E13E2B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2" name="Picture 2">
          <a:extLst>
            <a:ext uri="{FF2B5EF4-FFF2-40B4-BE49-F238E27FC236}">
              <a16:creationId xmlns:a16="http://schemas.microsoft.com/office/drawing/2014/main" id="{1A134DA6-47E6-42AB-88B2-22AE8A6CA2D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3" name="Picture 2">
          <a:extLst>
            <a:ext uri="{FF2B5EF4-FFF2-40B4-BE49-F238E27FC236}">
              <a16:creationId xmlns:a16="http://schemas.microsoft.com/office/drawing/2014/main" id="{2A1A6612-3717-48CC-A39E-87DB7EAFF1D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4" name="Picture 2">
          <a:extLst>
            <a:ext uri="{FF2B5EF4-FFF2-40B4-BE49-F238E27FC236}">
              <a16:creationId xmlns:a16="http://schemas.microsoft.com/office/drawing/2014/main" id="{BFB67870-C076-4202-BFCB-46769A0D34D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5" name="Picture 2">
          <a:extLst>
            <a:ext uri="{FF2B5EF4-FFF2-40B4-BE49-F238E27FC236}">
              <a16:creationId xmlns:a16="http://schemas.microsoft.com/office/drawing/2014/main" id="{3EAE9F47-240E-477F-BE89-B53C420371A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6" name="Picture 2">
          <a:extLst>
            <a:ext uri="{FF2B5EF4-FFF2-40B4-BE49-F238E27FC236}">
              <a16:creationId xmlns:a16="http://schemas.microsoft.com/office/drawing/2014/main" id="{851AE9D2-1A80-4B19-8859-AFB4C83F02A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7" name="Picture 2">
          <a:extLst>
            <a:ext uri="{FF2B5EF4-FFF2-40B4-BE49-F238E27FC236}">
              <a16:creationId xmlns:a16="http://schemas.microsoft.com/office/drawing/2014/main" id="{EC675E32-7768-47A5-AEA9-877A7D45D57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8" name="Picture 2">
          <a:extLst>
            <a:ext uri="{FF2B5EF4-FFF2-40B4-BE49-F238E27FC236}">
              <a16:creationId xmlns:a16="http://schemas.microsoft.com/office/drawing/2014/main" id="{3C45D054-ABFD-4380-B016-97C0962B626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39" name="Picture 2">
          <a:extLst>
            <a:ext uri="{FF2B5EF4-FFF2-40B4-BE49-F238E27FC236}">
              <a16:creationId xmlns:a16="http://schemas.microsoft.com/office/drawing/2014/main" id="{C2E3A7D4-3381-492A-85C4-92277C63DC7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0" name="Picture 2">
          <a:extLst>
            <a:ext uri="{FF2B5EF4-FFF2-40B4-BE49-F238E27FC236}">
              <a16:creationId xmlns:a16="http://schemas.microsoft.com/office/drawing/2014/main" id="{96CA2F34-8F61-4D72-A249-F8D67078961B}"/>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1" name="Picture 2">
          <a:extLst>
            <a:ext uri="{FF2B5EF4-FFF2-40B4-BE49-F238E27FC236}">
              <a16:creationId xmlns:a16="http://schemas.microsoft.com/office/drawing/2014/main" id="{2E8602FC-0600-4690-8DD2-0BE2DC4ED11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2" name="Picture 2">
          <a:extLst>
            <a:ext uri="{FF2B5EF4-FFF2-40B4-BE49-F238E27FC236}">
              <a16:creationId xmlns:a16="http://schemas.microsoft.com/office/drawing/2014/main" id="{8ADE6600-6A8C-4E72-96AA-43EBF3574B0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3" name="Picture 2">
          <a:extLst>
            <a:ext uri="{FF2B5EF4-FFF2-40B4-BE49-F238E27FC236}">
              <a16:creationId xmlns:a16="http://schemas.microsoft.com/office/drawing/2014/main" id="{029DEAA4-4A6B-4996-87A9-C6AD94F912B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4" name="Picture 2">
          <a:extLst>
            <a:ext uri="{FF2B5EF4-FFF2-40B4-BE49-F238E27FC236}">
              <a16:creationId xmlns:a16="http://schemas.microsoft.com/office/drawing/2014/main" id="{8C176B3D-2AE8-4AD3-8DED-8357439FE0DF}"/>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5" name="Picture 2">
          <a:extLst>
            <a:ext uri="{FF2B5EF4-FFF2-40B4-BE49-F238E27FC236}">
              <a16:creationId xmlns:a16="http://schemas.microsoft.com/office/drawing/2014/main" id="{846ED263-5E77-49D6-BBF4-6C9BAFD1CDB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6" name="Picture 2">
          <a:extLst>
            <a:ext uri="{FF2B5EF4-FFF2-40B4-BE49-F238E27FC236}">
              <a16:creationId xmlns:a16="http://schemas.microsoft.com/office/drawing/2014/main" id="{E0987A3A-8488-425F-A2A5-B88CA813AA6F}"/>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7" name="Picture 2">
          <a:extLst>
            <a:ext uri="{FF2B5EF4-FFF2-40B4-BE49-F238E27FC236}">
              <a16:creationId xmlns:a16="http://schemas.microsoft.com/office/drawing/2014/main" id="{D2CB0005-99D8-4C60-8BD2-F5B70D8EEEE4}"/>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8" name="Picture 2">
          <a:extLst>
            <a:ext uri="{FF2B5EF4-FFF2-40B4-BE49-F238E27FC236}">
              <a16:creationId xmlns:a16="http://schemas.microsoft.com/office/drawing/2014/main" id="{D7315ADA-F2F7-4449-B79B-9EB08F3D81E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49" name="Picture 2">
          <a:extLst>
            <a:ext uri="{FF2B5EF4-FFF2-40B4-BE49-F238E27FC236}">
              <a16:creationId xmlns:a16="http://schemas.microsoft.com/office/drawing/2014/main" id="{84A2835C-BBF0-4C33-90CA-CEDB5909F52A}"/>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0" name="Picture 2">
          <a:extLst>
            <a:ext uri="{FF2B5EF4-FFF2-40B4-BE49-F238E27FC236}">
              <a16:creationId xmlns:a16="http://schemas.microsoft.com/office/drawing/2014/main" id="{32006856-44D6-4B96-B096-F332238007CA}"/>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1" name="Picture 2">
          <a:extLst>
            <a:ext uri="{FF2B5EF4-FFF2-40B4-BE49-F238E27FC236}">
              <a16:creationId xmlns:a16="http://schemas.microsoft.com/office/drawing/2014/main" id="{757300EF-F817-45AC-9793-53E5F3A5890F}"/>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2" name="Picture 2">
          <a:extLst>
            <a:ext uri="{FF2B5EF4-FFF2-40B4-BE49-F238E27FC236}">
              <a16:creationId xmlns:a16="http://schemas.microsoft.com/office/drawing/2014/main" id="{0C71EC8D-1EEA-4F94-A172-2E7E5C3DFF0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3" name="Picture 2">
          <a:extLst>
            <a:ext uri="{FF2B5EF4-FFF2-40B4-BE49-F238E27FC236}">
              <a16:creationId xmlns:a16="http://schemas.microsoft.com/office/drawing/2014/main" id="{E303A470-51B2-4D02-B148-CFA5356F97C2}"/>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4" name="Picture 2">
          <a:extLst>
            <a:ext uri="{FF2B5EF4-FFF2-40B4-BE49-F238E27FC236}">
              <a16:creationId xmlns:a16="http://schemas.microsoft.com/office/drawing/2014/main" id="{E1C970F2-6297-4AFA-A836-E26B03C2C84C}"/>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5" name="Picture 2">
          <a:extLst>
            <a:ext uri="{FF2B5EF4-FFF2-40B4-BE49-F238E27FC236}">
              <a16:creationId xmlns:a16="http://schemas.microsoft.com/office/drawing/2014/main" id="{A4677242-7D9C-4B53-96DC-77156AD83312}"/>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6" name="Picture 2">
          <a:extLst>
            <a:ext uri="{FF2B5EF4-FFF2-40B4-BE49-F238E27FC236}">
              <a16:creationId xmlns:a16="http://schemas.microsoft.com/office/drawing/2014/main" id="{E5CDA4D2-2F7E-443E-8E48-017B326C02BC}"/>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7" name="Picture 2">
          <a:extLst>
            <a:ext uri="{FF2B5EF4-FFF2-40B4-BE49-F238E27FC236}">
              <a16:creationId xmlns:a16="http://schemas.microsoft.com/office/drawing/2014/main" id="{451F95C5-1CDB-4559-AD47-8924F8DA38CC}"/>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8" name="Picture 2">
          <a:extLst>
            <a:ext uri="{FF2B5EF4-FFF2-40B4-BE49-F238E27FC236}">
              <a16:creationId xmlns:a16="http://schemas.microsoft.com/office/drawing/2014/main" id="{5A4D6F20-ED29-4B79-B254-2C0B281C517F}"/>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59" name="Picture 2">
          <a:extLst>
            <a:ext uri="{FF2B5EF4-FFF2-40B4-BE49-F238E27FC236}">
              <a16:creationId xmlns:a16="http://schemas.microsoft.com/office/drawing/2014/main" id="{C7986693-B9C4-4ECB-810C-0E0EE8598489}"/>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171450</xdr:colOff>
      <xdr:row>45</xdr:row>
      <xdr:rowOff>0</xdr:rowOff>
    </xdr:to>
    <xdr:pic>
      <xdr:nvPicPr>
        <xdr:cNvPr id="6360360" name="Picture 2">
          <a:extLst>
            <a:ext uri="{FF2B5EF4-FFF2-40B4-BE49-F238E27FC236}">
              <a16:creationId xmlns:a16="http://schemas.microsoft.com/office/drawing/2014/main" id="{96C311DC-A5C5-454B-9762-5FBAE0143FB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048000" y="1333500"/>
          <a:ext cx="6877050" cy="723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0</xdr:colOff>
      <xdr:row>7</xdr:row>
      <xdr:rowOff>0</xdr:rowOff>
    </xdr:from>
    <xdr:to>
      <xdr:col>16</xdr:col>
      <xdr:colOff>171450</xdr:colOff>
      <xdr:row>49</xdr:row>
      <xdr:rowOff>95250</xdr:rowOff>
    </xdr:to>
    <xdr:pic>
      <xdr:nvPicPr>
        <xdr:cNvPr id="6113302" name="Picture 1">
          <a:extLst>
            <a:ext uri="{FF2B5EF4-FFF2-40B4-BE49-F238E27FC236}">
              <a16:creationId xmlns:a16="http://schemas.microsoft.com/office/drawing/2014/main" id="{DD5CD25E-7ED0-4929-92C4-BCBA0CB1F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333500"/>
          <a:ext cx="6877050" cy="809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W3820"/>
  <sheetViews>
    <sheetView showGridLines="0" tabSelected="1" topLeftCell="A20" zoomScale="50" zoomScaleNormal="50" workbookViewId="0">
      <selection activeCell="E25" sqref="E25"/>
    </sheetView>
  </sheetViews>
  <sheetFormatPr defaultRowHeight="15"/>
  <cols>
    <col min="1" max="1" width="9.140625" style="88"/>
    <col min="2" max="2" width="16.5703125" style="88" customWidth="1"/>
    <col min="3" max="3" width="20.140625" style="88" customWidth="1"/>
    <col min="4" max="4" width="17.85546875" style="88" customWidth="1"/>
    <col min="5" max="5" width="17.5703125" style="88" customWidth="1"/>
    <col min="6" max="6" width="25.140625" style="88" customWidth="1"/>
    <col min="7" max="7" width="20.85546875" style="88" customWidth="1"/>
    <col min="8" max="8" width="17.42578125" style="88" customWidth="1"/>
    <col min="9" max="9" width="21.85546875" style="88" customWidth="1"/>
    <col min="10" max="10" width="11.5703125" style="88" customWidth="1"/>
    <col min="11" max="11" width="13.140625" style="88" customWidth="1"/>
    <col min="12" max="12" width="23" style="88" customWidth="1"/>
    <col min="13" max="13" width="18.5703125" style="88" customWidth="1"/>
    <col min="14" max="14" width="14.42578125" style="88" customWidth="1"/>
    <col min="15" max="15" width="10.85546875" style="88" customWidth="1"/>
    <col min="16" max="16" width="22" style="88" customWidth="1"/>
    <col min="17" max="17" width="20.85546875" style="88" customWidth="1"/>
    <col min="18" max="18" width="21.42578125" style="88" customWidth="1"/>
    <col min="19" max="19" width="12.85546875" style="88" customWidth="1"/>
    <col min="20" max="20" width="14.140625" style="88" customWidth="1"/>
    <col min="21" max="16384" width="9.140625" style="88"/>
  </cols>
  <sheetData>
    <row r="1" spans="2:19" ht="18.75">
      <c r="B1" s="377" t="s">
        <v>0</v>
      </c>
      <c r="C1" s="377"/>
      <c r="D1" s="377"/>
      <c r="E1" s="377"/>
      <c r="F1" s="377"/>
      <c r="G1" s="377"/>
      <c r="H1" s="377"/>
      <c r="I1" s="377"/>
      <c r="J1" s="377"/>
      <c r="K1" s="377"/>
      <c r="L1" s="377"/>
      <c r="M1" s="377"/>
      <c r="N1" s="377"/>
      <c r="O1" s="377"/>
      <c r="P1" s="377"/>
      <c r="Q1" s="377"/>
      <c r="R1" s="377"/>
    </row>
    <row r="3" spans="2:19">
      <c r="B3" s="87"/>
      <c r="C3" s="88" t="s">
        <v>1</v>
      </c>
    </row>
    <row r="4" spans="2:19">
      <c r="B4" s="89"/>
      <c r="C4" s="90" t="s">
        <v>2</v>
      </c>
    </row>
    <row r="5" spans="2:19">
      <c r="B5" s="91"/>
      <c r="C5" s="88" t="s">
        <v>3</v>
      </c>
    </row>
    <row r="6" spans="2:19">
      <c r="B6" s="92" t="s">
        <v>4</v>
      </c>
      <c r="C6" s="88" t="s">
        <v>5</v>
      </c>
    </row>
    <row r="7" spans="2:19" ht="15" customHeight="1"/>
    <row r="8" spans="2:19" ht="15.75">
      <c r="B8" s="380" t="s">
        <v>6</v>
      </c>
      <c r="C8" s="380"/>
      <c r="D8" s="380"/>
      <c r="E8" s="381" t="s">
        <v>7</v>
      </c>
      <c r="F8" s="381"/>
      <c r="H8" s="93"/>
      <c r="I8" s="94"/>
      <c r="J8" s="94"/>
      <c r="K8" s="94"/>
      <c r="L8" s="94"/>
      <c r="M8" s="94"/>
      <c r="N8" s="94"/>
      <c r="O8" s="94"/>
      <c r="P8" s="94"/>
      <c r="Q8" s="94"/>
      <c r="R8" s="94"/>
    </row>
    <row r="9" spans="2:19">
      <c r="B9" s="238" t="s">
        <v>8</v>
      </c>
      <c r="C9" s="238"/>
      <c r="D9" s="95"/>
      <c r="E9" s="382" t="s">
        <v>9</v>
      </c>
      <c r="F9" s="382"/>
    </row>
    <row r="11" spans="2:19" ht="15.75" thickBot="1">
      <c r="K11" s="96"/>
      <c r="L11" s="96"/>
      <c r="M11" s="96"/>
      <c r="N11" s="96"/>
    </row>
    <row r="12" spans="2:19" ht="15.75" thickBot="1">
      <c r="B12" s="97" t="s">
        <v>10</v>
      </c>
      <c r="C12" s="98"/>
      <c r="D12" s="98"/>
      <c r="E12" s="99"/>
      <c r="G12" s="100" t="s">
        <v>11</v>
      </c>
      <c r="H12" s="101"/>
      <c r="I12" s="101"/>
      <c r="K12" s="97" t="s">
        <v>12</v>
      </c>
      <c r="L12" s="98"/>
      <c r="M12" s="99"/>
      <c r="N12" s="96"/>
      <c r="O12" s="97" t="s">
        <v>13</v>
      </c>
      <c r="P12" s="102"/>
      <c r="Q12" s="103"/>
      <c r="R12" s="104"/>
      <c r="S12" s="147"/>
    </row>
    <row r="13" spans="2:19" ht="15.75" thickBot="1">
      <c r="B13" s="105" t="s">
        <v>14</v>
      </c>
      <c r="C13" s="96"/>
      <c r="D13" s="96"/>
      <c r="E13" s="239">
        <v>2019</v>
      </c>
      <c r="G13" s="97" t="s">
        <v>15</v>
      </c>
      <c r="H13" s="106">
        <v>10</v>
      </c>
      <c r="I13" s="107"/>
      <c r="K13" s="105" t="s">
        <v>16</v>
      </c>
      <c r="L13" s="96"/>
      <c r="M13" s="240" t="s">
        <v>17</v>
      </c>
      <c r="N13" s="96"/>
      <c r="O13" s="108"/>
      <c r="P13" s="96"/>
      <c r="Q13" s="96"/>
      <c r="R13" s="109"/>
    </row>
    <row r="14" spans="2:19" ht="15.75" thickBot="1">
      <c r="B14" s="105" t="s">
        <v>18</v>
      </c>
      <c r="C14" s="96"/>
      <c r="D14" s="96"/>
      <c r="E14" s="110">
        <f>INDEX(rates_nonprog!$A$1:$G$9,MATCH(CONCATENATE($E$13,"_",$B19),rates_nonprog!$A:$A,0),7)</f>
        <v>2112562</v>
      </c>
      <c r="K14" s="108"/>
      <c r="L14" s="96"/>
      <c r="M14" s="383" t="s">
        <v>19</v>
      </c>
      <c r="N14" s="96"/>
      <c r="O14" s="111" t="s">
        <v>20</v>
      </c>
      <c r="P14" s="112"/>
      <c r="Q14" s="378" t="s">
        <v>21</v>
      </c>
      <c r="R14" s="379"/>
    </row>
    <row r="15" spans="2:19" ht="15.75" customHeight="1" thickBot="1">
      <c r="B15" s="105" t="s">
        <v>22</v>
      </c>
      <c r="C15" s="96"/>
      <c r="D15" s="96"/>
      <c r="E15" s="241" t="s">
        <v>9</v>
      </c>
      <c r="G15" s="97" t="s">
        <v>23</v>
      </c>
      <c r="H15" s="98"/>
      <c r="I15" s="99"/>
      <c r="K15" s="108"/>
      <c r="L15" s="96"/>
      <c r="M15" s="383"/>
      <c r="N15" s="96"/>
      <c r="O15" s="113"/>
    </row>
    <row r="16" spans="2:19" ht="15" customHeight="1" thickBot="1">
      <c r="B16" s="385" t="s">
        <v>24</v>
      </c>
      <c r="C16" s="388" t="s">
        <v>25</v>
      </c>
      <c r="D16" s="388" t="s">
        <v>26</v>
      </c>
      <c r="E16" s="390" t="s">
        <v>27</v>
      </c>
      <c r="G16" s="108"/>
      <c r="H16" s="96"/>
      <c r="I16" s="114" t="s">
        <v>28</v>
      </c>
      <c r="K16" s="108" t="s">
        <v>29</v>
      </c>
      <c r="L16" s="96"/>
      <c r="M16" s="115">
        <v>100</v>
      </c>
      <c r="N16" s="96"/>
    </row>
    <row r="17" spans="2:19">
      <c r="B17" s="386"/>
      <c r="C17" s="347"/>
      <c r="D17" s="347"/>
      <c r="E17" s="375"/>
      <c r="G17" s="116" t="s">
        <v>30</v>
      </c>
      <c r="H17" s="96"/>
      <c r="I17" s="115">
        <v>4.9000000000000004</v>
      </c>
      <c r="K17" s="108"/>
      <c r="L17" s="96"/>
      <c r="M17" s="384" t="s">
        <v>31</v>
      </c>
      <c r="N17" s="96"/>
      <c r="O17" s="100" t="s">
        <v>32</v>
      </c>
      <c r="P17" s="117"/>
      <c r="Q17" s="117"/>
      <c r="R17" s="101"/>
    </row>
    <row r="18" spans="2:19">
      <c r="B18" s="387"/>
      <c r="C18" s="389"/>
      <c r="D18" s="389"/>
      <c r="E18" s="391"/>
      <c r="G18" s="116" t="s">
        <v>33</v>
      </c>
      <c r="H18" s="96"/>
      <c r="I18" s="115">
        <v>4.0999999999999996</v>
      </c>
      <c r="K18" s="108"/>
      <c r="L18" s="96"/>
      <c r="M18" s="384"/>
      <c r="N18" s="96"/>
      <c r="O18" s="108"/>
      <c r="P18" s="96"/>
      <c r="Q18" s="96"/>
      <c r="R18" s="109"/>
    </row>
    <row r="19" spans="2:19" ht="15.75" thickBot="1">
      <c r="B19" s="153">
        <v>1</v>
      </c>
      <c r="C19" s="154">
        <f>INDEX(rates_nonprog!$A$1:$G$9,MATCH(CONCATENATE($E$13,"_",$B19),rates_nonprog!$A:$A,0),4)</f>
        <v>3</v>
      </c>
      <c r="D19" s="154">
        <f>INDEX(rates_nonprog!$A$1:$G$9,MATCH(CONCATENATE($E$13,"_",$B19),rates_nonprog!$A:$A,0),5)</f>
        <v>10</v>
      </c>
      <c r="E19" s="115">
        <f>INDEX(rates_nonprog!$A$1:$G$9,MATCH(CONCATENATE($E$13,"_",$B19),rates_nonprog!$A:$A,0),6)</f>
        <v>8</v>
      </c>
      <c r="G19" s="116" t="s">
        <v>34</v>
      </c>
      <c r="H19" s="96"/>
      <c r="I19" s="115">
        <v>11</v>
      </c>
      <c r="K19" s="111" t="s">
        <v>35</v>
      </c>
      <c r="L19" s="112"/>
      <c r="M19" s="145">
        <v>30000000</v>
      </c>
      <c r="N19" s="96"/>
      <c r="O19" s="111" t="s">
        <v>36</v>
      </c>
      <c r="P19" s="112"/>
      <c r="Q19" s="378" t="s">
        <v>37</v>
      </c>
      <c r="R19" s="379"/>
    </row>
    <row r="20" spans="2:19" ht="15.75" thickBot="1">
      <c r="B20" s="155">
        <v>2</v>
      </c>
      <c r="C20" s="156">
        <f>INDEX(rates_nonprog!$A$1:$G$9,MATCH(CONCATENATE($E$13,"_",$B20),rates_nonprog!$A:$A,0),4)</f>
        <v>10</v>
      </c>
      <c r="D20" s="156" t="str">
        <f>INDEX(rates_nonprog!$A$1:$G$9,MATCH(CONCATENATE($E$13,"_",$B20),rates_nonprog!$A:$A,0),5)</f>
        <v>.</v>
      </c>
      <c r="E20" s="120">
        <f>INDEX(rates_nonprog!$A$1:$G$9,MATCH(CONCATENATE($E$13,"_",$B20),rates_nonprog!$A:$A,0),6)</f>
        <v>10</v>
      </c>
      <c r="G20" s="116" t="s">
        <v>38</v>
      </c>
      <c r="H20" s="96"/>
      <c r="I20" s="115">
        <v>10</v>
      </c>
      <c r="O20" s="118" t="s">
        <v>39</v>
      </c>
    </row>
    <row r="21" spans="2:19" ht="15" customHeight="1" thickBot="1">
      <c r="B21" s="343" t="s">
        <v>40</v>
      </c>
      <c r="C21" s="343"/>
      <c r="D21" s="343"/>
      <c r="E21" s="343"/>
      <c r="G21" s="119" t="s">
        <v>41</v>
      </c>
      <c r="H21" s="112"/>
      <c r="I21" s="120">
        <v>16</v>
      </c>
    </row>
    <row r="22" spans="2:19" ht="15.75" thickBot="1">
      <c r="B22" s="343"/>
      <c r="C22" s="343"/>
      <c r="D22" s="343"/>
      <c r="E22" s="343"/>
      <c r="G22" s="121"/>
      <c r="H22" s="96"/>
      <c r="I22" s="96"/>
      <c r="O22" s="97" t="s">
        <v>42</v>
      </c>
      <c r="P22" s="102"/>
      <c r="Q22" s="102"/>
      <c r="R22" s="122"/>
    </row>
    <row r="23" spans="2:19" ht="15.75" thickBot="1">
      <c r="K23" s="97" t="s">
        <v>43</v>
      </c>
      <c r="L23" s="99"/>
      <c r="O23" s="108"/>
      <c r="P23" s="96"/>
      <c r="Q23" s="96"/>
      <c r="R23" s="109"/>
    </row>
    <row r="24" spans="2:19" ht="15.75" thickBot="1">
      <c r="B24" s="97" t="s">
        <v>44</v>
      </c>
      <c r="C24" s="98"/>
      <c r="D24" s="98"/>
      <c r="E24" s="99"/>
      <c r="K24" s="123" t="s">
        <v>45</v>
      </c>
      <c r="L24" s="115">
        <v>0.87</v>
      </c>
      <c r="O24" s="105" t="s">
        <v>46</v>
      </c>
      <c r="P24" s="96"/>
      <c r="Q24" s="96"/>
      <c r="R24" s="124" t="s">
        <v>47</v>
      </c>
      <c r="S24" s="96"/>
    </row>
    <row r="25" spans="2:19" ht="15" customHeight="1" thickBot="1">
      <c r="B25" s="105" t="s">
        <v>48</v>
      </c>
      <c r="C25" s="96"/>
      <c r="D25" s="96"/>
      <c r="E25" s="240" t="s">
        <v>9</v>
      </c>
      <c r="G25" s="355" t="s">
        <v>49</v>
      </c>
      <c r="H25" s="356"/>
      <c r="I25" s="357"/>
      <c r="K25" s="108"/>
      <c r="L25" s="109"/>
      <c r="O25" s="105" t="s">
        <v>50</v>
      </c>
      <c r="P25" s="96"/>
      <c r="Q25" s="96"/>
      <c r="R25" s="109"/>
    </row>
    <row r="26" spans="2:19" ht="15" customHeight="1" thickBot="1">
      <c r="B26" s="105" t="s">
        <v>51</v>
      </c>
      <c r="C26" s="96"/>
      <c r="D26" s="96"/>
      <c r="E26" s="240">
        <v>2020</v>
      </c>
      <c r="G26" s="358"/>
      <c r="H26" s="359"/>
      <c r="I26" s="360"/>
      <c r="K26" s="353" t="s">
        <v>52</v>
      </c>
      <c r="L26" s="350" t="s">
        <v>53</v>
      </c>
      <c r="O26" s="148" t="s">
        <v>54</v>
      </c>
      <c r="P26" s="149"/>
      <c r="Q26" s="149"/>
      <c r="R26" s="115">
        <v>20</v>
      </c>
      <c r="S26" s="150" t="s">
        <v>55</v>
      </c>
    </row>
    <row r="27" spans="2:19" ht="14.45" customHeight="1">
      <c r="B27" s="105" t="s">
        <v>22</v>
      </c>
      <c r="C27" s="96"/>
      <c r="D27" s="96"/>
      <c r="E27" s="240" t="s">
        <v>47</v>
      </c>
      <c r="G27" s="361" t="s">
        <v>56</v>
      </c>
      <c r="H27" s="362"/>
      <c r="I27" s="367">
        <v>800000</v>
      </c>
      <c r="K27" s="348"/>
      <c r="L27" s="351"/>
      <c r="O27" s="151" t="s">
        <v>57</v>
      </c>
      <c r="P27" s="96"/>
      <c r="Q27" s="149"/>
      <c r="R27" s="157"/>
    </row>
    <row r="28" spans="2:19" ht="15.75" customHeight="1" thickBot="1">
      <c r="B28" s="125" t="s">
        <v>58</v>
      </c>
      <c r="C28" s="96"/>
      <c r="D28" s="96"/>
      <c r="E28" s="115">
        <v>80</v>
      </c>
      <c r="G28" s="363"/>
      <c r="H28" s="364"/>
      <c r="I28" s="367"/>
      <c r="K28" s="354"/>
      <c r="L28" s="352"/>
      <c r="O28" s="131" t="s">
        <v>59</v>
      </c>
      <c r="P28" s="152"/>
      <c r="Q28" s="112"/>
      <c r="R28" s="158"/>
    </row>
    <row r="29" spans="2:19" ht="15" customHeight="1" thickBot="1">
      <c r="B29" s="369" t="s">
        <v>24</v>
      </c>
      <c r="C29" s="372" t="s">
        <v>60</v>
      </c>
      <c r="D29" s="372" t="s">
        <v>61</v>
      </c>
      <c r="E29" s="374" t="s">
        <v>27</v>
      </c>
      <c r="G29" s="365"/>
      <c r="H29" s="366"/>
      <c r="I29" s="368"/>
      <c r="K29" s="277">
        <v>2016</v>
      </c>
      <c r="L29" s="278">
        <v>18317316</v>
      </c>
      <c r="O29" s="100" t="s">
        <v>62</v>
      </c>
      <c r="P29" s="117"/>
      <c r="Q29" s="117"/>
      <c r="R29" s="101"/>
    </row>
    <row r="30" spans="2:19">
      <c r="B30" s="370"/>
      <c r="C30" s="347"/>
      <c r="D30" s="347"/>
      <c r="E30" s="375"/>
      <c r="G30" s="126"/>
      <c r="H30" s="126"/>
      <c r="K30" s="108">
        <v>2017</v>
      </c>
      <c r="L30" s="127">
        <v>18984539</v>
      </c>
      <c r="O30" s="148" t="s">
        <v>54</v>
      </c>
      <c r="P30" s="149"/>
      <c r="Q30" s="149"/>
      <c r="R30" s="115">
        <v>10</v>
      </c>
    </row>
    <row r="31" spans="2:19" ht="15" customHeight="1" thickBot="1">
      <c r="B31" s="371"/>
      <c r="C31" s="373"/>
      <c r="D31" s="373"/>
      <c r="E31" s="376"/>
      <c r="H31" s="126"/>
      <c r="K31" s="108">
        <v>2018</v>
      </c>
      <c r="L31" s="127">
        <v>19460802</v>
      </c>
      <c r="O31" s="151" t="s">
        <v>57</v>
      </c>
      <c r="P31" s="96"/>
      <c r="Q31" s="149"/>
      <c r="R31" s="157"/>
    </row>
    <row r="32" spans="2:19" ht="15.75" thickBot="1">
      <c r="B32" s="128">
        <v>1</v>
      </c>
      <c r="C32" s="129">
        <v>0</v>
      </c>
      <c r="D32" s="129">
        <v>50000000</v>
      </c>
      <c r="E32" s="130">
        <v>8</v>
      </c>
      <c r="K32" s="108">
        <v>2019</v>
      </c>
      <c r="L32" s="127">
        <v>19577593</v>
      </c>
      <c r="O32" s="131" t="s">
        <v>59</v>
      </c>
      <c r="P32" s="152"/>
      <c r="Q32" s="112"/>
      <c r="R32" s="158"/>
    </row>
    <row r="33" spans="2:12">
      <c r="B33" s="128">
        <v>2</v>
      </c>
      <c r="C33" s="129">
        <f>D32+0.0001</f>
        <v>50000000.000100002</v>
      </c>
      <c r="D33" s="129">
        <v>150000000</v>
      </c>
      <c r="E33" s="130">
        <v>9</v>
      </c>
      <c r="K33" s="108">
        <v>2020</v>
      </c>
      <c r="L33" s="127">
        <v>18029653</v>
      </c>
    </row>
    <row r="34" spans="2:12">
      <c r="B34" s="128">
        <v>3</v>
      </c>
      <c r="C34" s="129">
        <f>D33+0.0001</f>
        <v>150000000.00009999</v>
      </c>
      <c r="D34" s="129" t="s">
        <v>63</v>
      </c>
      <c r="E34" s="130">
        <v>10</v>
      </c>
      <c r="K34" s="108">
        <v>2021</v>
      </c>
      <c r="L34" s="279">
        <v>18613955</v>
      </c>
    </row>
    <row r="35" spans="2:12" ht="15.75" thickBot="1">
      <c r="B35" s="128">
        <v>4</v>
      </c>
      <c r="C35" s="129"/>
      <c r="D35" s="129"/>
      <c r="E35" s="130"/>
      <c r="K35" s="131">
        <v>2022</v>
      </c>
      <c r="L35" s="281">
        <v>19167430</v>
      </c>
    </row>
    <row r="36" spans="2:12">
      <c r="B36" s="128">
        <v>5</v>
      </c>
      <c r="C36" s="132"/>
      <c r="D36" s="132"/>
      <c r="E36" s="133"/>
    </row>
    <row r="37" spans="2:12" ht="15" customHeight="1" thickBot="1">
      <c r="B37" s="134">
        <v>6</v>
      </c>
      <c r="C37" s="135"/>
      <c r="D37" s="135"/>
      <c r="E37" s="136"/>
    </row>
    <row r="38" spans="2:12" ht="15" customHeight="1">
      <c r="B38" s="342" t="s">
        <v>64</v>
      </c>
      <c r="C38" s="342"/>
      <c r="D38" s="342"/>
      <c r="E38" s="342"/>
    </row>
    <row r="39" spans="2:12">
      <c r="B39" s="343"/>
      <c r="C39" s="343"/>
      <c r="D39" s="343"/>
      <c r="E39" s="343"/>
    </row>
    <row r="40" spans="2:12">
      <c r="B40" s="343"/>
      <c r="C40" s="343"/>
      <c r="D40" s="343"/>
      <c r="E40" s="343"/>
    </row>
    <row r="41" spans="2:12" ht="15.75" thickBot="1"/>
    <row r="42" spans="2:12" ht="15.75">
      <c r="B42" s="137" t="s">
        <v>65</v>
      </c>
      <c r="C42" s="138"/>
      <c r="D42" s="138"/>
      <c r="E42" s="139"/>
    </row>
    <row r="43" spans="2:12">
      <c r="B43" s="108"/>
      <c r="C43" s="96"/>
      <c r="D43" s="96"/>
      <c r="E43" s="109"/>
    </row>
    <row r="44" spans="2:12">
      <c r="B44" s="348" t="s">
        <v>24</v>
      </c>
      <c r="C44" s="347" t="s">
        <v>66</v>
      </c>
      <c r="D44" s="347" t="s">
        <v>61</v>
      </c>
      <c r="E44" s="349" t="s">
        <v>67</v>
      </c>
    </row>
    <row r="45" spans="2:12">
      <c r="B45" s="348"/>
      <c r="C45" s="347"/>
      <c r="D45" s="347"/>
      <c r="E45" s="349"/>
    </row>
    <row r="46" spans="2:12">
      <c r="B46" s="348"/>
      <c r="C46" s="347"/>
      <c r="D46" s="347"/>
      <c r="E46" s="349"/>
    </row>
    <row r="47" spans="2:12">
      <c r="B47" s="140">
        <v>1</v>
      </c>
      <c r="C47" s="141">
        <v>0</v>
      </c>
      <c r="D47" s="141">
        <v>20000000</v>
      </c>
      <c r="E47" s="142">
        <f>20000*12</f>
        <v>240000</v>
      </c>
    </row>
    <row r="48" spans="2:12">
      <c r="B48" s="140">
        <v>2</v>
      </c>
      <c r="C48" s="141">
        <f>D47+0.0001</f>
        <v>20000000.000100002</v>
      </c>
      <c r="D48" s="141">
        <v>40000000</v>
      </c>
      <c r="E48" s="142">
        <f>40000*12</f>
        <v>480000</v>
      </c>
    </row>
    <row r="49" spans="2:23">
      <c r="B49" s="140">
        <v>3</v>
      </c>
      <c r="C49" s="141">
        <f>D48+0.0001</f>
        <v>40000000.000100002</v>
      </c>
      <c r="D49" s="141">
        <v>60000000</v>
      </c>
      <c r="E49" s="142">
        <f>60000*12</f>
        <v>720000</v>
      </c>
    </row>
    <row r="50" spans="2:23" ht="15.75" thickBot="1">
      <c r="B50" s="143">
        <v>4</v>
      </c>
      <c r="C50" s="144">
        <f>D49+0.0001</f>
        <v>60000000.000100002</v>
      </c>
      <c r="D50" s="144">
        <v>80000000</v>
      </c>
      <c r="E50" s="145">
        <f>80000*12</f>
        <v>960000</v>
      </c>
    </row>
    <row r="51" spans="2:23" ht="15.75" thickBot="1">
      <c r="B51" s="97" t="str">
        <f>CONCATENATE("Para montos por encima de ",FIXED(D50,0,FALSE), " (tasa %)")</f>
        <v>Para montos por encima de 80,000,000 (tasa %)</v>
      </c>
      <c r="C51" s="98"/>
      <c r="D51" s="98"/>
      <c r="E51" s="146">
        <v>10</v>
      </c>
    </row>
    <row r="52" spans="2:23" ht="15.75" thickBot="1">
      <c r="B52" s="97" t="s">
        <v>68</v>
      </c>
      <c r="C52" s="98"/>
      <c r="D52" s="98"/>
      <c r="E52" s="146">
        <v>70</v>
      </c>
    </row>
    <row r="53" spans="2:23" ht="15.75" thickBot="1"/>
    <row r="54" spans="2:23" ht="15.75" thickBot="1">
      <c r="B54" s="97" t="s">
        <v>69</v>
      </c>
      <c r="C54" s="98"/>
      <c r="D54" s="98"/>
      <c r="E54" s="146">
        <v>8</v>
      </c>
    </row>
    <row r="55" spans="2:23" ht="15.75" thickBot="1">
      <c r="B55" s="97" t="s">
        <v>70</v>
      </c>
      <c r="C55" s="98"/>
      <c r="D55" s="98"/>
      <c r="E55" s="146">
        <v>8</v>
      </c>
    </row>
    <row r="56" spans="2:23" ht="15.75" thickBot="1">
      <c r="B56" s="97" t="s">
        <v>71</v>
      </c>
      <c r="C56" s="98"/>
      <c r="D56" s="98"/>
      <c r="E56" s="146">
        <v>50</v>
      </c>
    </row>
    <row r="59" spans="2:23" ht="18.75">
      <c r="B59" s="191" t="s">
        <v>72</v>
      </c>
      <c r="C59" s="186"/>
      <c r="D59" s="186"/>
      <c r="E59" s="186"/>
      <c r="F59" s="186"/>
      <c r="G59" s="186"/>
      <c r="H59" s="186"/>
      <c r="I59" s="186"/>
      <c r="J59" s="186"/>
      <c r="K59" s="186"/>
      <c r="L59" s="186"/>
      <c r="M59" s="186"/>
      <c r="N59" s="186"/>
      <c r="O59" s="186"/>
      <c r="P59" s="186"/>
      <c r="Q59" s="186"/>
      <c r="R59" s="186"/>
      <c r="S59" s="186"/>
      <c r="T59" s="186"/>
      <c r="U59" s="197"/>
    </row>
    <row r="61" spans="2:23" ht="15.75" thickBot="1">
      <c r="B61" s="209" t="s">
        <v>73</v>
      </c>
      <c r="C61" s="210"/>
      <c r="D61" s="210"/>
      <c r="E61" s="210"/>
      <c r="F61" s="210"/>
      <c r="G61" s="192"/>
      <c r="R61" s="192"/>
      <c r="S61" s="192"/>
      <c r="T61" s="192"/>
      <c r="U61" s="192"/>
      <c r="V61" s="192"/>
      <c r="W61" s="192"/>
    </row>
    <row r="62" spans="2:23">
      <c r="B62" s="100" t="s">
        <v>74</v>
      </c>
      <c r="C62" s="117"/>
      <c r="D62" s="117"/>
      <c r="E62" s="117"/>
      <c r="F62" s="101"/>
      <c r="G62" s="192"/>
      <c r="H62" s="96"/>
      <c r="N62" s="96"/>
      <c r="O62" s="96"/>
      <c r="P62" s="121"/>
      <c r="Q62" s="96"/>
      <c r="R62" s="192"/>
      <c r="S62" s="192"/>
      <c r="T62" s="192"/>
      <c r="U62" s="192"/>
      <c r="V62" s="192"/>
      <c r="W62" s="192"/>
    </row>
    <row r="63" spans="2:23">
      <c r="B63" s="108"/>
      <c r="C63" s="96"/>
      <c r="D63" s="96"/>
      <c r="E63" s="96"/>
      <c r="F63" s="109"/>
      <c r="G63" s="192"/>
      <c r="H63" s="96"/>
      <c r="N63" s="96"/>
      <c r="O63" s="96"/>
      <c r="P63" s="96"/>
      <c r="Q63" s="96"/>
      <c r="R63" s="192"/>
      <c r="S63" s="192"/>
      <c r="T63" s="192"/>
      <c r="U63" s="192"/>
      <c r="V63" s="192"/>
      <c r="W63" s="192"/>
    </row>
    <row r="64" spans="2:23" ht="31.5">
      <c r="B64" s="211" t="s">
        <v>75</v>
      </c>
      <c r="C64" s="218" t="s">
        <v>76</v>
      </c>
      <c r="D64" s="216" t="s">
        <v>77</v>
      </c>
      <c r="E64" s="217" t="s">
        <v>78</v>
      </c>
      <c r="F64" s="219" t="s">
        <v>79</v>
      </c>
      <c r="G64" s="192"/>
      <c r="H64" s="96"/>
      <c r="O64" s="96"/>
      <c r="P64" s="193"/>
      <c r="Q64" s="193"/>
      <c r="R64" s="214"/>
      <c r="S64" s="215"/>
      <c r="T64" s="215"/>
      <c r="U64" s="192"/>
      <c r="V64" s="192"/>
      <c r="W64" s="192"/>
    </row>
    <row r="65" spans="2:23" ht="19.7" customHeight="1">
      <c r="B65" s="316">
        <v>43</v>
      </c>
      <c r="C65" s="207" t="s">
        <v>80</v>
      </c>
      <c r="D65" s="222">
        <v>0.24</v>
      </c>
      <c r="E65" s="223">
        <v>0.5</v>
      </c>
      <c r="F65" s="220">
        <f>(E65/(1+E65))-(D65/(1+D65))</f>
        <v>0.13978494623655913</v>
      </c>
      <c r="G65" s="192"/>
      <c r="H65" s="96"/>
      <c r="O65" s="96"/>
      <c r="P65" s="96"/>
      <c r="Q65" s="202"/>
      <c r="R65" s="194"/>
      <c r="S65" s="195"/>
      <c r="T65" s="195"/>
      <c r="U65" s="192"/>
      <c r="V65" s="192"/>
      <c r="W65" s="192"/>
    </row>
    <row r="66" spans="2:23" ht="22.35" customHeight="1">
      <c r="B66" s="316">
        <v>44</v>
      </c>
      <c r="C66" s="242" t="s">
        <v>81</v>
      </c>
      <c r="D66" s="222">
        <v>0.34</v>
      </c>
      <c r="E66" s="223">
        <v>0.5</v>
      </c>
      <c r="F66" s="220">
        <f t="shared" ref="F66:F74" si="0">(E66/(1+E66))-(D66/(1+D66))</f>
        <v>7.9601990049751215E-2</v>
      </c>
      <c r="G66" s="192"/>
      <c r="H66" s="96"/>
      <c r="O66" s="96"/>
      <c r="P66" s="96"/>
      <c r="Q66" s="202"/>
      <c r="R66" s="194"/>
      <c r="S66" s="195"/>
      <c r="T66" s="195"/>
      <c r="U66" s="192"/>
      <c r="V66" s="192"/>
      <c r="W66" s="192"/>
    </row>
    <row r="67" spans="2:23" ht="18.600000000000001" customHeight="1">
      <c r="B67" s="316">
        <v>45</v>
      </c>
      <c r="C67" s="242" t="s">
        <v>82</v>
      </c>
      <c r="D67" s="222"/>
      <c r="E67" s="223">
        <v>0.5</v>
      </c>
      <c r="F67" s="220">
        <f t="shared" si="0"/>
        <v>0.33333333333333331</v>
      </c>
      <c r="G67" s="192"/>
      <c r="H67" s="96"/>
      <c r="O67" s="96"/>
      <c r="P67" s="96"/>
      <c r="Q67" s="202"/>
      <c r="R67" s="194"/>
      <c r="S67" s="195"/>
      <c r="T67" s="195"/>
      <c r="U67" s="192"/>
      <c r="V67" s="192"/>
      <c r="W67" s="192"/>
    </row>
    <row r="68" spans="2:23" ht="22.7" customHeight="1">
      <c r="B68" s="316">
        <v>46</v>
      </c>
      <c r="C68" s="242" t="s">
        <v>83</v>
      </c>
      <c r="D68" s="222">
        <v>0.18</v>
      </c>
      <c r="E68" s="223">
        <v>0.5</v>
      </c>
      <c r="F68" s="220">
        <f t="shared" si="0"/>
        <v>0.18079096045197737</v>
      </c>
      <c r="G68" s="192"/>
      <c r="H68" s="96"/>
      <c r="O68" s="96"/>
      <c r="P68" s="346"/>
      <c r="Q68" s="202"/>
      <c r="R68" s="194"/>
      <c r="S68" s="195"/>
      <c r="T68" s="195"/>
      <c r="U68" s="192"/>
      <c r="V68" s="192"/>
      <c r="W68" s="192"/>
    </row>
    <row r="69" spans="2:23" ht="18.600000000000001" customHeight="1">
      <c r="B69" s="316">
        <v>16</v>
      </c>
      <c r="C69" s="242" t="s">
        <v>84</v>
      </c>
      <c r="D69" s="222">
        <v>0.2</v>
      </c>
      <c r="E69" s="223">
        <v>0.5</v>
      </c>
      <c r="F69" s="220">
        <f t="shared" si="0"/>
        <v>0.16666666666666663</v>
      </c>
      <c r="G69" s="192"/>
      <c r="H69" s="96"/>
      <c r="O69" s="96"/>
      <c r="P69" s="346"/>
      <c r="Q69" s="202"/>
      <c r="R69" s="194"/>
      <c r="S69" s="195"/>
      <c r="T69" s="195"/>
      <c r="U69" s="192"/>
      <c r="V69" s="192"/>
      <c r="W69" s="192"/>
    </row>
    <row r="70" spans="2:23" ht="21" customHeight="1">
      <c r="B70" s="316">
        <v>48</v>
      </c>
      <c r="C70" s="243" t="s">
        <v>85</v>
      </c>
      <c r="D70" s="222">
        <v>0.1</v>
      </c>
      <c r="E70" s="223">
        <v>0.5</v>
      </c>
      <c r="F70" s="220">
        <f t="shared" si="0"/>
        <v>0.2424242424242424</v>
      </c>
      <c r="G70" s="192"/>
      <c r="H70" s="96"/>
      <c r="O70" s="96"/>
      <c r="P70" s="346"/>
      <c r="Q70" s="202"/>
      <c r="R70" s="194"/>
      <c r="S70" s="195"/>
      <c r="T70" s="195"/>
      <c r="U70" s="192"/>
      <c r="V70" s="192"/>
      <c r="W70" s="192"/>
    </row>
    <row r="71" spans="2:23" ht="19.7" customHeight="1">
      <c r="B71" s="316">
        <v>10</v>
      </c>
      <c r="C71" s="242" t="s">
        <v>86</v>
      </c>
      <c r="D71" s="222">
        <v>0.18</v>
      </c>
      <c r="E71" s="223">
        <v>0.27</v>
      </c>
      <c r="F71" s="220">
        <f t="shared" si="0"/>
        <v>6.0056052315494463E-2</v>
      </c>
      <c r="G71" s="192"/>
      <c r="H71" s="96"/>
      <c r="O71" s="96"/>
      <c r="P71" s="346"/>
      <c r="Q71" s="202"/>
      <c r="R71" s="194"/>
      <c r="S71" s="195"/>
      <c r="T71" s="195"/>
      <c r="U71" s="192"/>
      <c r="V71" s="192"/>
      <c r="W71" s="192"/>
    </row>
    <row r="72" spans="2:23" ht="23.45" customHeight="1">
      <c r="B72" s="316">
        <v>42</v>
      </c>
      <c r="C72" s="242" t="s">
        <v>87</v>
      </c>
      <c r="D72" s="222">
        <v>0.13</v>
      </c>
      <c r="E72" s="223">
        <v>0.13</v>
      </c>
      <c r="F72" s="220">
        <f t="shared" si="0"/>
        <v>0</v>
      </c>
      <c r="G72" s="192"/>
      <c r="H72" s="96"/>
      <c r="O72" s="96"/>
      <c r="P72" s="346"/>
      <c r="Q72" s="202"/>
      <c r="R72" s="194"/>
      <c r="S72" s="195"/>
      <c r="T72" s="195"/>
      <c r="U72" s="192"/>
      <c r="V72" s="192"/>
      <c r="W72" s="192"/>
    </row>
    <row r="73" spans="2:23" ht="49.35" customHeight="1">
      <c r="B73" s="316">
        <v>41</v>
      </c>
      <c r="C73" s="221" t="s">
        <v>88</v>
      </c>
      <c r="D73" s="222">
        <v>0.05</v>
      </c>
      <c r="E73" s="223">
        <v>0.06</v>
      </c>
      <c r="F73" s="224">
        <f t="shared" si="0"/>
        <v>8.9847259658580383E-3</v>
      </c>
      <c r="G73" s="192"/>
      <c r="H73" s="96"/>
      <c r="O73" s="96"/>
      <c r="P73" s="346"/>
      <c r="Q73" s="202"/>
      <c r="R73" s="194"/>
      <c r="S73" s="195"/>
      <c r="T73" s="195"/>
      <c r="U73" s="192"/>
      <c r="V73" s="192"/>
      <c r="W73" s="192"/>
    </row>
    <row r="74" spans="2:23" ht="43.7" customHeight="1">
      <c r="B74" s="316">
        <v>9</v>
      </c>
      <c r="C74" s="221" t="s">
        <v>89</v>
      </c>
      <c r="D74" s="222">
        <v>0</v>
      </c>
      <c r="E74" s="223">
        <v>0</v>
      </c>
      <c r="F74" s="224">
        <f t="shared" si="0"/>
        <v>0</v>
      </c>
      <c r="G74" s="192"/>
      <c r="H74" s="96"/>
      <c r="O74" s="96"/>
      <c r="P74" s="346"/>
      <c r="Q74" s="202"/>
      <c r="R74" s="194"/>
      <c r="S74" s="195"/>
      <c r="T74" s="195"/>
      <c r="U74" s="192"/>
      <c r="V74" s="192"/>
      <c r="W74" s="192"/>
    </row>
    <row r="75" spans="2:23" ht="15.75" thickBot="1">
      <c r="B75" s="212"/>
      <c r="C75" s="244"/>
      <c r="D75" s="245"/>
      <c r="E75" s="246"/>
      <c r="F75" s="213"/>
      <c r="G75" s="192"/>
      <c r="H75" s="96"/>
      <c r="N75" s="96"/>
      <c r="O75" s="96"/>
      <c r="P75" s="346"/>
      <c r="Q75" s="202"/>
      <c r="R75" s="194"/>
      <c r="S75" s="195"/>
      <c r="T75" s="195"/>
      <c r="U75" s="192"/>
      <c r="V75" s="192"/>
      <c r="W75" s="192"/>
    </row>
    <row r="76" spans="2:23">
      <c r="B76" s="96"/>
      <c r="C76" s="198"/>
      <c r="D76" s="198"/>
      <c r="E76" s="198"/>
      <c r="F76" s="208"/>
      <c r="G76" s="192"/>
      <c r="H76" s="96"/>
      <c r="N76" s="96"/>
      <c r="O76" s="96"/>
      <c r="P76" s="317"/>
      <c r="Q76" s="202"/>
      <c r="R76" s="194"/>
      <c r="S76" s="195"/>
      <c r="T76" s="195"/>
      <c r="U76" s="192"/>
      <c r="V76" s="192"/>
      <c r="W76" s="192"/>
    </row>
    <row r="77" spans="2:23">
      <c r="B77" s="96"/>
      <c r="C77" s="198"/>
      <c r="D77" s="199"/>
      <c r="E77" s="198"/>
      <c r="F77" s="198"/>
      <c r="G77" s="192"/>
      <c r="H77" s="96"/>
      <c r="N77" s="96"/>
      <c r="O77" s="96"/>
      <c r="P77" s="317"/>
      <c r="Q77" s="202"/>
      <c r="R77" s="194"/>
      <c r="S77" s="195"/>
      <c r="T77" s="195"/>
      <c r="U77" s="192"/>
      <c r="V77" s="192"/>
      <c r="W77" s="192"/>
    </row>
    <row r="78" spans="2:23" ht="18.75">
      <c r="B78" s="328" t="s">
        <v>90</v>
      </c>
      <c r="C78" s="328"/>
      <c r="D78" s="328"/>
      <c r="E78" s="328"/>
      <c r="F78" s="328"/>
      <c r="G78" s="328"/>
      <c r="H78" s="328"/>
      <c r="I78" s="328"/>
      <c r="J78" s="328"/>
      <c r="K78" s="328"/>
      <c r="L78" s="328"/>
      <c r="M78" s="328"/>
      <c r="N78" s="328"/>
      <c r="O78" s="328"/>
      <c r="P78" s="328"/>
      <c r="Q78" s="328"/>
      <c r="R78" s="328"/>
      <c r="S78" s="195"/>
      <c r="T78" s="195"/>
      <c r="U78" s="192"/>
      <c r="V78" s="192"/>
      <c r="W78" s="192"/>
    </row>
    <row r="79" spans="2:23">
      <c r="B79" s="315"/>
      <c r="C79" s="188"/>
      <c r="D79" s="189"/>
      <c r="E79" s="188"/>
      <c r="F79" s="188"/>
      <c r="G79" s="192"/>
      <c r="H79" s="96"/>
      <c r="I79" s="96"/>
      <c r="J79" s="198"/>
      <c r="K79" s="199"/>
      <c r="L79" s="198"/>
      <c r="M79" s="198"/>
      <c r="N79" s="96"/>
      <c r="O79" s="96"/>
      <c r="P79" s="317"/>
      <c r="Q79" s="202"/>
      <c r="R79" s="194"/>
      <c r="S79" s="195"/>
      <c r="T79" s="195"/>
      <c r="U79" s="192"/>
      <c r="V79" s="192"/>
      <c r="W79" s="192"/>
    </row>
    <row r="80" spans="2:23" ht="18.75">
      <c r="B80" s="329"/>
      <c r="C80" s="329"/>
      <c r="D80" s="329"/>
      <c r="E80" s="248"/>
      <c r="F80" s="332" t="s">
        <v>91</v>
      </c>
      <c r="G80" s="332"/>
      <c r="H80" s="332"/>
      <c r="I80" s="332"/>
      <c r="J80" s="332"/>
      <c r="K80" s="248"/>
      <c r="L80" s="332" t="s">
        <v>92</v>
      </c>
      <c r="M80" s="332"/>
      <c r="N80" s="96"/>
      <c r="O80" s="327" t="s">
        <v>93</v>
      </c>
      <c r="P80" s="327"/>
      <c r="Q80" s="327"/>
      <c r="R80" s="327"/>
      <c r="S80" s="195"/>
      <c r="T80" s="195"/>
      <c r="U80" s="192"/>
      <c r="V80" s="192"/>
      <c r="W80" s="192"/>
    </row>
    <row r="81" spans="2:23" ht="19.5" thickBot="1">
      <c r="B81" s="273"/>
      <c r="C81" s="274"/>
      <c r="D81" s="274"/>
      <c r="E81" s="248"/>
      <c r="F81" s="248"/>
      <c r="G81" s="248"/>
      <c r="H81" s="248"/>
      <c r="I81" s="248"/>
      <c r="J81" s="248"/>
      <c r="K81" s="248"/>
      <c r="L81" s="248"/>
      <c r="M81" s="248"/>
      <c r="N81" s="96"/>
      <c r="O81" s="248"/>
      <c r="P81" s="248"/>
      <c r="Q81" s="248"/>
      <c r="R81" s="248"/>
      <c r="S81" s="195"/>
      <c r="T81" s="195"/>
      <c r="U81" s="192"/>
      <c r="V81" s="192"/>
      <c r="W81" s="192"/>
    </row>
    <row r="82" spans="2:23" ht="18.75">
      <c r="B82" s="330"/>
      <c r="C82" s="331"/>
      <c r="D82" s="274"/>
      <c r="E82" s="249"/>
      <c r="F82" s="334" t="s">
        <v>94</v>
      </c>
      <c r="G82" s="335"/>
      <c r="H82" s="249"/>
      <c r="I82" s="334" t="s">
        <v>95</v>
      </c>
      <c r="J82" s="335"/>
      <c r="K82" s="249"/>
      <c r="L82" s="250" t="s">
        <v>96</v>
      </c>
      <c r="M82" s="251"/>
      <c r="N82" s="96"/>
      <c r="O82" s="339" t="s">
        <v>52</v>
      </c>
      <c r="P82" s="336" t="s">
        <v>97</v>
      </c>
      <c r="Q82" s="336" t="s">
        <v>98</v>
      </c>
      <c r="R82" s="336" t="s">
        <v>99</v>
      </c>
      <c r="S82" s="195"/>
      <c r="T82" s="195"/>
      <c r="U82" s="192"/>
      <c r="V82" s="192"/>
      <c r="W82" s="192"/>
    </row>
    <row r="83" spans="2:23" ht="39" customHeight="1" thickBot="1">
      <c r="B83" s="330"/>
      <c r="C83" s="331"/>
      <c r="D83" s="274"/>
      <c r="E83" s="249"/>
      <c r="F83" s="263" t="s">
        <v>100</v>
      </c>
      <c r="G83" s="253">
        <v>548000</v>
      </c>
      <c r="H83" s="249"/>
      <c r="I83" s="252" t="s">
        <v>100</v>
      </c>
      <c r="J83" s="253">
        <v>500000</v>
      </c>
      <c r="K83" s="249"/>
      <c r="L83" s="344" t="s">
        <v>101</v>
      </c>
      <c r="M83" s="345"/>
      <c r="N83" s="96"/>
      <c r="O83" s="340"/>
      <c r="P83" s="337"/>
      <c r="Q83" s="337"/>
      <c r="R83" s="337"/>
      <c r="S83" s="195"/>
      <c r="T83" s="195"/>
      <c r="U83" s="192"/>
      <c r="V83" s="192"/>
      <c r="W83" s="192"/>
    </row>
    <row r="84" spans="2:23" ht="37.5" thickBot="1">
      <c r="B84" s="330"/>
      <c r="C84" s="331"/>
      <c r="D84" s="274"/>
      <c r="E84" s="249"/>
      <c r="F84" s="249"/>
      <c r="G84" s="249"/>
      <c r="H84" s="249"/>
      <c r="I84" s="249"/>
      <c r="J84" s="249"/>
      <c r="K84" s="249"/>
      <c r="L84" s="259" t="s">
        <v>102</v>
      </c>
      <c r="M84" s="260" t="s">
        <v>103</v>
      </c>
      <c r="N84" s="96"/>
      <c r="O84" s="341"/>
      <c r="P84" s="338"/>
      <c r="Q84" s="338"/>
      <c r="R84" s="338"/>
      <c r="S84" s="195"/>
      <c r="T84" s="195"/>
      <c r="U84" s="192"/>
      <c r="V84" s="192"/>
      <c r="W84" s="192"/>
    </row>
    <row r="85" spans="2:23" ht="31.5">
      <c r="B85" s="261"/>
      <c r="C85" s="275"/>
      <c r="D85" s="274"/>
      <c r="E85" s="249"/>
      <c r="F85" s="334" t="s">
        <v>104</v>
      </c>
      <c r="G85" s="335"/>
      <c r="H85" s="249"/>
      <c r="I85" s="249"/>
      <c r="J85" s="249"/>
      <c r="K85" s="249"/>
      <c r="L85" s="282" t="s">
        <v>105</v>
      </c>
      <c r="M85" s="283">
        <v>0</v>
      </c>
      <c r="N85" s="96"/>
      <c r="O85" s="264">
        <v>2019</v>
      </c>
      <c r="P85" s="265">
        <v>5718289230896</v>
      </c>
      <c r="Q85" s="256">
        <v>238054147697791.13</v>
      </c>
      <c r="R85" s="266">
        <f>(P85/Q85)</f>
        <v>2.402096029914735E-2</v>
      </c>
      <c r="S85" s="195"/>
      <c r="T85" s="195"/>
      <c r="U85" s="192"/>
      <c r="V85" s="192"/>
      <c r="W85" s="192"/>
    </row>
    <row r="86" spans="2:23" ht="34.5" customHeight="1" thickBot="1">
      <c r="B86" s="276"/>
      <c r="C86" s="275"/>
      <c r="D86" s="274"/>
      <c r="E86" s="249"/>
      <c r="F86" s="263" t="s">
        <v>100</v>
      </c>
      <c r="G86" s="253">
        <v>500000</v>
      </c>
      <c r="H86" s="249"/>
      <c r="I86" s="249"/>
      <c r="J86" s="249"/>
      <c r="K86" s="249"/>
      <c r="L86" s="282" t="s">
        <v>106</v>
      </c>
      <c r="M86" s="284">
        <v>0</v>
      </c>
      <c r="N86" s="96"/>
      <c r="O86" s="267">
        <v>2020</v>
      </c>
      <c r="P86" s="268">
        <v>6819677088678.8564</v>
      </c>
      <c r="Q86" s="257">
        <v>239247404192123.44</v>
      </c>
      <c r="R86" s="269">
        <f>(P86/Q86)</f>
        <v>2.8504706714403614E-2</v>
      </c>
      <c r="S86" s="195"/>
      <c r="T86" s="195"/>
      <c r="U86" s="192"/>
      <c r="V86" s="192"/>
      <c r="W86" s="192"/>
    </row>
    <row r="87" spans="2:23" ht="31.5">
      <c r="B87" s="276"/>
      <c r="C87" s="275"/>
      <c r="D87" s="274"/>
      <c r="E87" s="249"/>
      <c r="F87" s="249"/>
      <c r="G87" s="249"/>
      <c r="H87" s="249"/>
      <c r="I87" s="249"/>
      <c r="J87" s="249"/>
      <c r="K87" s="249"/>
      <c r="L87" s="282" t="s">
        <v>107</v>
      </c>
      <c r="M87" s="283">
        <v>83990</v>
      </c>
      <c r="N87" s="96"/>
      <c r="O87" s="267">
        <v>2021</v>
      </c>
      <c r="P87" s="268">
        <v>7065567694968</v>
      </c>
      <c r="Q87" s="257">
        <v>260779670569414.59</v>
      </c>
      <c r="R87" s="269">
        <f>(P87/Q87)</f>
        <v>2.7094012656509129E-2</v>
      </c>
      <c r="S87" s="195"/>
      <c r="T87" s="195"/>
      <c r="U87" s="192"/>
      <c r="V87" s="192"/>
      <c r="W87" s="192"/>
    </row>
    <row r="88" spans="2:23" ht="53.1" customHeight="1" thickBot="1">
      <c r="B88" s="276"/>
      <c r="C88" s="275"/>
      <c r="D88" s="274"/>
      <c r="E88" s="249"/>
      <c r="F88" s="249"/>
      <c r="G88" s="249"/>
      <c r="H88" s="249"/>
      <c r="I88" s="249"/>
      <c r="J88" s="249"/>
      <c r="K88" s="249"/>
      <c r="L88" s="282" t="s">
        <v>108</v>
      </c>
      <c r="M88" s="285">
        <v>0</v>
      </c>
      <c r="N88" s="96"/>
      <c r="O88" s="270">
        <v>2022</v>
      </c>
      <c r="P88" s="271">
        <v>7421221311093.6709</v>
      </c>
      <c r="Q88" s="258">
        <v>281120484873828.94</v>
      </c>
      <c r="R88" s="272">
        <f>(P88/Q88)</f>
        <v>2.6398721225969802E-2</v>
      </c>
      <c r="S88" s="195"/>
      <c r="T88" s="195"/>
      <c r="U88" s="192"/>
      <c r="V88" s="192"/>
      <c r="W88" s="192"/>
    </row>
    <row r="89" spans="2:23" ht="31.5">
      <c r="B89" s="261"/>
      <c r="C89" s="262"/>
      <c r="D89" s="262"/>
      <c r="E89" s="249"/>
      <c r="F89" s="334" t="s">
        <v>109</v>
      </c>
      <c r="G89" s="335"/>
      <c r="H89" s="249"/>
      <c r="I89" s="249"/>
      <c r="J89" s="249"/>
      <c r="K89" s="249"/>
      <c r="L89" s="282" t="s">
        <v>110</v>
      </c>
      <c r="M89" s="285">
        <v>0</v>
      </c>
      <c r="N89" s="96"/>
      <c r="O89" s="96"/>
      <c r="P89" s="317"/>
      <c r="Q89" s="202"/>
      <c r="R89" s="194"/>
      <c r="S89" s="195"/>
      <c r="T89" s="195"/>
      <c r="U89" s="192"/>
      <c r="V89" s="192"/>
      <c r="W89" s="192"/>
    </row>
    <row r="90" spans="2:23" ht="32.25" thickBot="1">
      <c r="B90" s="248"/>
      <c r="C90" s="248"/>
      <c r="D90" s="248"/>
      <c r="E90" s="249"/>
      <c r="F90" s="263" t="s">
        <v>100</v>
      </c>
      <c r="G90" s="253">
        <v>0</v>
      </c>
      <c r="H90" s="249"/>
      <c r="I90" s="249"/>
      <c r="J90" s="249"/>
      <c r="K90" s="249"/>
      <c r="L90" s="282" t="s">
        <v>106</v>
      </c>
      <c r="M90" s="285">
        <v>0</v>
      </c>
      <c r="N90" s="96"/>
      <c r="O90" s="96"/>
      <c r="P90" s="333"/>
      <c r="Q90" s="202"/>
      <c r="R90" s="194"/>
      <c r="S90" s="195"/>
      <c r="T90" s="195"/>
      <c r="U90" s="192"/>
      <c r="V90" s="192"/>
      <c r="W90" s="192"/>
    </row>
    <row r="91" spans="2:23" ht="52.5" customHeight="1">
      <c r="B91" s="248"/>
      <c r="C91" s="248"/>
      <c r="D91" s="248"/>
      <c r="E91" s="249"/>
      <c r="F91" s="249"/>
      <c r="G91" s="249"/>
      <c r="H91" s="249"/>
      <c r="I91" s="249"/>
      <c r="J91" s="249"/>
      <c r="K91" s="249"/>
      <c r="L91" s="282" t="s">
        <v>111</v>
      </c>
      <c r="M91" s="285">
        <v>0</v>
      </c>
      <c r="N91" s="96"/>
      <c r="O91" s="96"/>
      <c r="P91" s="333"/>
      <c r="Q91" s="202"/>
      <c r="R91" s="194"/>
      <c r="S91" s="195"/>
      <c r="T91" s="195"/>
      <c r="U91" s="192"/>
      <c r="V91" s="192"/>
      <c r="W91" s="192"/>
    </row>
    <row r="92" spans="2:23" ht="32.25" thickBot="1">
      <c r="B92" s="248"/>
      <c r="C92" s="248"/>
      <c r="D92" s="248"/>
      <c r="E92" s="248"/>
      <c r="F92" s="248"/>
      <c r="G92" s="248"/>
      <c r="H92" s="248"/>
      <c r="I92" s="248"/>
      <c r="J92" s="248"/>
      <c r="K92" s="248"/>
      <c r="L92" s="286" t="s">
        <v>112</v>
      </c>
      <c r="M92" s="287">
        <v>0</v>
      </c>
      <c r="N92" s="96"/>
      <c r="O92" s="96"/>
      <c r="P92" s="96"/>
      <c r="Q92" s="202"/>
      <c r="R92" s="194"/>
      <c r="S92" s="195"/>
      <c r="T92" s="195"/>
      <c r="U92" s="192"/>
      <c r="V92" s="192"/>
      <c r="W92" s="192"/>
    </row>
    <row r="93" spans="2:23" ht="18.75">
      <c r="D93" s="394" t="s">
        <v>113</v>
      </c>
      <c r="E93" s="394"/>
      <c r="F93" s="394"/>
      <c r="J93" s="254"/>
      <c r="K93" s="255"/>
      <c r="L93" s="248"/>
      <c r="M93" s="248"/>
      <c r="N93" s="96"/>
      <c r="O93" s="96"/>
      <c r="P93" s="96"/>
      <c r="Q93" s="202"/>
      <c r="R93" s="194"/>
      <c r="S93" s="195"/>
      <c r="T93" s="195"/>
      <c r="U93" s="192"/>
      <c r="V93" s="192"/>
      <c r="W93" s="192"/>
    </row>
    <row r="94" spans="2:23" ht="19.5" thickBot="1">
      <c r="D94" s="288" t="s">
        <v>114</v>
      </c>
      <c r="E94" s="280"/>
      <c r="F94" s="280"/>
      <c r="J94" s="248"/>
      <c r="K94" s="248"/>
      <c r="L94" s="248"/>
      <c r="M94" s="248"/>
      <c r="N94" s="96"/>
      <c r="O94" s="96"/>
      <c r="P94" s="96"/>
      <c r="Q94" s="202"/>
      <c r="R94" s="194"/>
      <c r="S94" s="195"/>
      <c r="T94" s="195"/>
      <c r="U94" s="192"/>
      <c r="V94" s="192"/>
      <c r="W94" s="192"/>
    </row>
    <row r="95" spans="2:23" ht="18.600000000000001" customHeight="1">
      <c r="D95" s="395" t="s">
        <v>52</v>
      </c>
      <c r="E95" s="398" t="s">
        <v>115</v>
      </c>
      <c r="F95" s="280"/>
      <c r="J95" s="248"/>
      <c r="K95" s="248"/>
      <c r="L95" s="248"/>
      <c r="M95" s="248"/>
      <c r="N95" s="96"/>
      <c r="O95" s="96"/>
      <c r="P95" s="96"/>
      <c r="Q95" s="202"/>
      <c r="R95" s="194"/>
      <c r="S95" s="195"/>
      <c r="T95" s="195"/>
      <c r="U95" s="192"/>
      <c r="V95" s="192"/>
      <c r="W95" s="192"/>
    </row>
    <row r="96" spans="2:23" ht="18.75">
      <c r="D96" s="396"/>
      <c r="E96" s="399"/>
      <c r="F96" s="280"/>
      <c r="J96" s="248"/>
      <c r="K96" s="248"/>
      <c r="L96" s="248"/>
      <c r="M96" s="248"/>
      <c r="N96" s="96"/>
      <c r="O96" s="96"/>
      <c r="P96" s="96"/>
      <c r="Q96" s="202"/>
      <c r="R96" s="194"/>
      <c r="S96" s="195"/>
      <c r="T96" s="195"/>
      <c r="U96" s="192"/>
      <c r="V96" s="192"/>
      <c r="W96" s="192"/>
    </row>
    <row r="97" spans="2:23" ht="19.5" thickBot="1">
      <c r="D97" s="397"/>
      <c r="E97" s="400"/>
      <c r="F97" s="280"/>
      <c r="J97" s="248"/>
      <c r="K97" s="248"/>
      <c r="L97" s="248"/>
      <c r="M97" s="248"/>
      <c r="N97" s="96"/>
      <c r="O97" s="96"/>
      <c r="P97" s="96"/>
      <c r="Q97" s="202"/>
      <c r="R97" s="194"/>
      <c r="S97" s="195"/>
      <c r="T97" s="195"/>
      <c r="U97" s="192"/>
      <c r="V97" s="192"/>
      <c r="W97" s="192"/>
    </row>
    <row r="98" spans="2:23" ht="18.75">
      <c r="D98" s="289">
        <v>2020</v>
      </c>
      <c r="E98" s="291">
        <v>0.5</v>
      </c>
      <c r="F98" s="280"/>
      <c r="J98" s="248"/>
      <c r="K98" s="248"/>
      <c r="L98" s="248"/>
      <c r="M98" s="248"/>
      <c r="N98" s="96"/>
      <c r="O98" s="96"/>
      <c r="P98" s="96"/>
      <c r="Q98" s="202"/>
      <c r="R98" s="194"/>
      <c r="S98" s="195"/>
      <c r="T98" s="195"/>
      <c r="U98" s="192"/>
      <c r="V98" s="192"/>
      <c r="W98" s="192"/>
    </row>
    <row r="99" spans="2:23" ht="18.75">
      <c r="D99" s="289">
        <v>2021</v>
      </c>
      <c r="E99" s="291">
        <v>0.5</v>
      </c>
      <c r="F99" s="280"/>
      <c r="J99" s="248"/>
      <c r="K99" s="248"/>
      <c r="L99" s="248"/>
      <c r="M99" s="248"/>
      <c r="N99" s="96"/>
      <c r="O99" s="96"/>
      <c r="P99" s="96"/>
      <c r="Q99" s="202"/>
      <c r="R99" s="194"/>
      <c r="S99" s="195"/>
      <c r="T99" s="195"/>
      <c r="U99" s="192"/>
      <c r="V99" s="192"/>
      <c r="W99" s="192"/>
    </row>
    <row r="100" spans="2:23" ht="19.5" thickBot="1">
      <c r="D100" s="290">
        <v>2022</v>
      </c>
      <c r="E100" s="292">
        <v>0.5</v>
      </c>
      <c r="F100" s="280"/>
      <c r="J100" s="248"/>
      <c r="K100" s="248"/>
      <c r="L100" s="248"/>
      <c r="M100" s="248"/>
      <c r="N100" s="96"/>
      <c r="O100" s="96"/>
      <c r="P100" s="96"/>
      <c r="Q100" s="202"/>
      <c r="R100" s="194"/>
      <c r="S100" s="195"/>
      <c r="T100" s="195"/>
      <c r="U100" s="192"/>
      <c r="V100" s="192"/>
      <c r="W100" s="192"/>
    </row>
    <row r="101" spans="2:23" ht="18.75">
      <c r="F101" s="280"/>
      <c r="J101" s="248"/>
      <c r="K101" s="248"/>
      <c r="L101" s="248"/>
      <c r="M101" s="248"/>
      <c r="N101" s="96"/>
      <c r="O101" s="96"/>
      <c r="P101" s="96"/>
      <c r="Q101" s="202"/>
      <c r="R101" s="194"/>
      <c r="S101" s="195"/>
      <c r="T101" s="195"/>
      <c r="U101" s="192"/>
      <c r="V101" s="192"/>
      <c r="W101" s="192"/>
    </row>
    <row r="102" spans="2:23">
      <c r="B102" s="280"/>
      <c r="C102" s="280"/>
      <c r="D102" s="280"/>
      <c r="E102" s="280"/>
      <c r="F102" s="280"/>
      <c r="G102" s="280"/>
      <c r="H102" s="247"/>
      <c r="I102" s="280"/>
      <c r="J102" s="280"/>
      <c r="K102" s="280"/>
      <c r="L102" s="280"/>
      <c r="M102" s="280"/>
      <c r="N102" s="96"/>
      <c r="O102" s="96"/>
      <c r="P102" s="96"/>
      <c r="Q102" s="202"/>
      <c r="R102" s="194"/>
      <c r="S102" s="195"/>
      <c r="T102" s="195"/>
      <c r="U102" s="192"/>
      <c r="V102" s="192"/>
      <c r="W102" s="192"/>
    </row>
    <row r="103" spans="2:23">
      <c r="B103" s="315"/>
      <c r="C103" s="188"/>
      <c r="D103" s="189"/>
      <c r="E103" s="188"/>
      <c r="F103" s="188"/>
      <c r="G103" s="192"/>
      <c r="H103" s="96"/>
      <c r="I103" s="96"/>
      <c r="J103" s="198"/>
      <c r="K103" s="199"/>
      <c r="L103" s="198"/>
      <c r="M103" s="198"/>
      <c r="N103" s="96"/>
      <c r="O103" s="96"/>
      <c r="P103" s="96"/>
      <c r="Q103" s="202"/>
      <c r="R103" s="194"/>
      <c r="S103" s="195"/>
      <c r="T103" s="195"/>
      <c r="U103" s="192"/>
      <c r="V103" s="192"/>
      <c r="W103" s="192"/>
    </row>
    <row r="104" spans="2:23">
      <c r="B104" s="315"/>
      <c r="C104" s="188"/>
      <c r="D104" s="189"/>
      <c r="E104" s="188"/>
      <c r="F104" s="188"/>
      <c r="G104" s="192"/>
      <c r="H104" s="96"/>
      <c r="I104" s="96"/>
      <c r="J104" s="198"/>
      <c r="K104" s="199"/>
      <c r="L104" s="198"/>
      <c r="M104" s="198"/>
      <c r="N104" s="96"/>
      <c r="O104" s="96"/>
      <c r="P104" s="96"/>
      <c r="Q104" s="202"/>
      <c r="R104" s="194"/>
      <c r="S104" s="195"/>
      <c r="T104" s="195"/>
      <c r="U104" s="192"/>
      <c r="V104" s="192"/>
      <c r="W104" s="192"/>
    </row>
    <row r="105" spans="2:23" ht="18.75">
      <c r="B105" s="328" t="s">
        <v>116</v>
      </c>
      <c r="C105" s="328"/>
      <c r="D105" s="328"/>
      <c r="E105" s="328"/>
      <c r="F105" s="328"/>
      <c r="G105" s="328"/>
      <c r="H105" s="328"/>
      <c r="I105" s="328"/>
      <c r="J105" s="328"/>
      <c r="K105" s="328"/>
      <c r="L105" s="328"/>
      <c r="M105" s="328"/>
      <c r="N105" s="328"/>
      <c r="O105" s="328"/>
      <c r="P105" s="328"/>
      <c r="Q105" s="328"/>
      <c r="R105" s="328"/>
      <c r="S105" s="195"/>
      <c r="T105" s="195"/>
      <c r="U105" s="192"/>
      <c r="V105" s="192"/>
      <c r="W105" s="192"/>
    </row>
    <row r="106" spans="2:23">
      <c r="B106" s="315"/>
      <c r="C106" s="188"/>
      <c r="D106" s="189"/>
      <c r="E106" s="188"/>
      <c r="F106" s="188"/>
      <c r="G106" s="192"/>
      <c r="H106" s="96"/>
      <c r="I106" s="96"/>
      <c r="J106" s="198"/>
      <c r="K106" s="199"/>
      <c r="L106" s="198"/>
      <c r="M106" s="198"/>
      <c r="N106" s="96"/>
      <c r="O106" s="96"/>
      <c r="P106" s="96"/>
      <c r="Q106" s="202"/>
      <c r="R106" s="194"/>
      <c r="S106" s="195"/>
      <c r="T106" s="195"/>
      <c r="U106" s="192"/>
      <c r="V106" s="192"/>
      <c r="W106" s="192"/>
    </row>
    <row r="107" spans="2:23">
      <c r="B107" s="315"/>
      <c r="C107" s="238" t="s">
        <v>117</v>
      </c>
      <c r="D107" s="238"/>
      <c r="E107" s="95"/>
      <c r="F107" s="382" t="s">
        <v>47</v>
      </c>
      <c r="G107" s="382"/>
      <c r="H107" s="96"/>
      <c r="I107" s="96"/>
      <c r="J107" s="198"/>
      <c r="K107" s="199"/>
      <c r="L107" s="198"/>
      <c r="M107" s="198"/>
      <c r="N107" s="96"/>
      <c r="O107" s="96"/>
      <c r="P107" s="96"/>
      <c r="Q107" s="202"/>
      <c r="R107" s="194"/>
      <c r="S107" s="195"/>
      <c r="T107" s="195"/>
      <c r="U107" s="192"/>
      <c r="V107" s="192"/>
      <c r="W107" s="192"/>
    </row>
    <row r="108" spans="2:23">
      <c r="B108" s="315"/>
      <c r="C108" s="188"/>
      <c r="D108" s="189"/>
      <c r="E108" s="188"/>
      <c r="F108" s="188"/>
      <c r="G108" s="192"/>
      <c r="H108" s="96"/>
      <c r="I108" s="96"/>
      <c r="J108" s="198"/>
      <c r="K108" s="199"/>
      <c r="L108" s="198"/>
      <c r="M108" s="198"/>
      <c r="N108" s="96"/>
      <c r="O108" s="96"/>
      <c r="P108" s="96"/>
      <c r="Q108" s="202"/>
      <c r="R108" s="194"/>
      <c r="S108" s="195"/>
      <c r="T108" s="195"/>
      <c r="U108" s="192"/>
      <c r="V108" s="192"/>
      <c r="W108" s="192"/>
    </row>
    <row r="109" spans="2:23" ht="15.75" thickBot="1">
      <c r="B109" s="315"/>
      <c r="C109" s="188"/>
      <c r="D109" s="189"/>
      <c r="E109" s="188"/>
      <c r="F109" s="188"/>
      <c r="G109" s="192"/>
      <c r="H109" s="96"/>
      <c r="I109" s="96"/>
      <c r="J109" s="198"/>
      <c r="K109" s="199"/>
      <c r="L109" s="198"/>
      <c r="M109" s="198"/>
      <c r="N109" s="96"/>
      <c r="O109" s="96"/>
      <c r="P109" s="96"/>
      <c r="Q109" s="202"/>
      <c r="R109" s="194"/>
      <c r="S109" s="195"/>
      <c r="T109" s="195"/>
      <c r="U109" s="192"/>
      <c r="V109" s="192"/>
      <c r="W109" s="192"/>
    </row>
    <row r="110" spans="2:23" ht="51.6" customHeight="1">
      <c r="B110" s="315"/>
      <c r="C110" s="188"/>
      <c r="D110" s="189"/>
      <c r="E110" s="188"/>
      <c r="F110" s="299" t="s">
        <v>118</v>
      </c>
      <c r="G110" s="300" t="s">
        <v>119</v>
      </c>
      <c r="H110" s="301" t="s">
        <v>120</v>
      </c>
      <c r="I110" s="301" t="s">
        <v>121</v>
      </c>
      <c r="J110" s="198"/>
      <c r="K110" s="199"/>
      <c r="L110" s="198"/>
      <c r="M110" s="198"/>
      <c r="N110" s="96"/>
      <c r="O110" s="96"/>
      <c r="P110" s="96"/>
      <c r="Q110" s="202"/>
      <c r="R110" s="194"/>
      <c r="S110" s="195"/>
      <c r="T110" s="195"/>
      <c r="U110" s="192"/>
      <c r="V110" s="192"/>
      <c r="W110" s="192"/>
    </row>
    <row r="111" spans="2:23" ht="38.1" customHeight="1" thickBot="1">
      <c r="B111" s="315"/>
      <c r="C111" s="188"/>
      <c r="D111" s="189"/>
      <c r="E111" s="188"/>
      <c r="F111" s="293" t="s">
        <v>122</v>
      </c>
      <c r="G111" s="312">
        <v>500</v>
      </c>
      <c r="H111" s="313">
        <v>383</v>
      </c>
      <c r="I111" s="314">
        <f>H111*G111</f>
        <v>191500</v>
      </c>
      <c r="J111" s="198"/>
      <c r="K111" s="199"/>
      <c r="L111" s="198"/>
      <c r="M111" s="198"/>
      <c r="N111" s="96"/>
      <c r="O111" s="96"/>
      <c r="P111" s="96"/>
      <c r="Q111" s="202"/>
      <c r="R111" s="194"/>
      <c r="S111" s="195"/>
      <c r="T111" s="195"/>
      <c r="U111" s="192"/>
      <c r="V111" s="192"/>
      <c r="W111" s="192"/>
    </row>
    <row r="112" spans="2:23">
      <c r="B112" s="315"/>
      <c r="C112" s="188"/>
      <c r="D112" s="189"/>
      <c r="E112" s="188"/>
      <c r="F112" s="188"/>
      <c r="G112" s="192"/>
      <c r="H112" s="96"/>
      <c r="I112" s="96"/>
      <c r="J112" s="198"/>
      <c r="K112" s="199"/>
      <c r="L112" s="198"/>
      <c r="M112" s="198"/>
      <c r="N112" s="96"/>
      <c r="O112" s="96"/>
      <c r="P112" s="96"/>
      <c r="Q112" s="202"/>
      <c r="R112" s="194"/>
      <c r="S112" s="195"/>
      <c r="T112" s="195"/>
      <c r="U112" s="192"/>
      <c r="V112" s="192"/>
      <c r="W112" s="192"/>
    </row>
    <row r="113" spans="2:23" ht="15.75" thickBot="1">
      <c r="B113" s="315"/>
      <c r="C113" s="188"/>
      <c r="D113" s="189"/>
      <c r="E113" s="188"/>
      <c r="F113" s="188"/>
      <c r="G113" s="192"/>
      <c r="H113" s="96"/>
      <c r="I113" s="96"/>
      <c r="J113" s="198"/>
      <c r="K113" s="199"/>
      <c r="L113" s="198"/>
      <c r="M113" s="198"/>
      <c r="N113" s="96"/>
      <c r="O113" s="96"/>
      <c r="P113" s="96"/>
      <c r="Q113" s="202"/>
      <c r="R113" s="194"/>
      <c r="S113" s="195"/>
      <c r="T113" s="195"/>
      <c r="U113" s="192"/>
      <c r="V113" s="192"/>
      <c r="W113" s="192"/>
    </row>
    <row r="114" spans="2:23" ht="54">
      <c r="B114" s="315"/>
      <c r="C114" s="188"/>
      <c r="D114" s="189"/>
      <c r="E114" s="188"/>
      <c r="F114" s="297" t="s">
        <v>118</v>
      </c>
      <c r="G114" s="298" t="s">
        <v>119</v>
      </c>
      <c r="H114" s="304" t="s">
        <v>120</v>
      </c>
      <c r="I114" s="302" t="s">
        <v>121</v>
      </c>
      <c r="J114" s="198"/>
      <c r="K114" s="199"/>
      <c r="L114" s="198"/>
      <c r="M114" s="198"/>
      <c r="N114" s="96"/>
      <c r="O114" s="96"/>
      <c r="P114" s="96"/>
      <c r="Q114" s="202"/>
      <c r="R114" s="194"/>
      <c r="S114" s="195"/>
      <c r="T114" s="195"/>
      <c r="U114" s="192"/>
      <c r="V114" s="192"/>
      <c r="W114" s="192"/>
    </row>
    <row r="115" spans="2:23" ht="18">
      <c r="B115" s="315"/>
      <c r="C115" s="188"/>
      <c r="D115" s="189"/>
      <c r="E115" s="188"/>
      <c r="F115" s="294" t="s">
        <v>123</v>
      </c>
      <c r="G115" s="303">
        <v>100</v>
      </c>
      <c r="H115" s="305">
        <v>387</v>
      </c>
      <c r="I115" s="310">
        <f>H115*G115</f>
        <v>38700</v>
      </c>
      <c r="J115" s="198"/>
      <c r="K115" s="199"/>
      <c r="L115" s="198"/>
      <c r="M115" s="198"/>
      <c r="N115" s="96"/>
      <c r="O115" s="96"/>
      <c r="P115" s="96"/>
      <c r="Q115" s="202"/>
      <c r="R115" s="194"/>
      <c r="S115" s="195"/>
      <c r="T115" s="195"/>
      <c r="U115" s="192"/>
      <c r="V115" s="192"/>
      <c r="W115" s="192"/>
    </row>
    <row r="116" spans="2:23" ht="18">
      <c r="B116" s="315"/>
      <c r="C116" s="188"/>
      <c r="D116" s="189"/>
      <c r="E116" s="188"/>
      <c r="F116" s="294" t="s">
        <v>124</v>
      </c>
      <c r="G116" s="306">
        <v>200</v>
      </c>
      <c r="H116" s="307">
        <v>387</v>
      </c>
      <c r="I116" s="310">
        <f>H116*G116</f>
        <v>77400</v>
      </c>
      <c r="J116" s="198"/>
      <c r="K116" s="199"/>
      <c r="L116" s="198"/>
      <c r="M116" s="198"/>
      <c r="N116" s="96"/>
      <c r="O116" s="96"/>
      <c r="P116" s="96"/>
      <c r="Q116" s="202"/>
      <c r="R116" s="194"/>
      <c r="S116" s="195"/>
      <c r="T116" s="195"/>
      <c r="U116" s="192"/>
      <c r="V116" s="192"/>
      <c r="W116" s="192"/>
    </row>
    <row r="117" spans="2:23" ht="18.75" thickBot="1">
      <c r="B117" s="392"/>
      <c r="C117" s="188"/>
      <c r="D117" s="189"/>
      <c r="E117" s="188"/>
      <c r="F117" s="293" t="s">
        <v>125</v>
      </c>
      <c r="G117" s="308">
        <v>300</v>
      </c>
      <c r="H117" s="309">
        <v>387</v>
      </c>
      <c r="I117" s="311">
        <f>H117*G117</f>
        <v>116100</v>
      </c>
      <c r="J117" s="198"/>
      <c r="K117" s="199"/>
      <c r="L117" s="198"/>
      <c r="M117" s="198"/>
      <c r="N117" s="96"/>
      <c r="O117" s="96"/>
      <c r="P117" s="96"/>
      <c r="Q117" s="202"/>
      <c r="R117" s="194"/>
      <c r="S117" s="195"/>
      <c r="T117" s="195"/>
      <c r="U117" s="192"/>
      <c r="V117" s="192"/>
      <c r="W117" s="192"/>
    </row>
    <row r="118" spans="2:23">
      <c r="B118" s="392"/>
      <c r="C118" s="188"/>
      <c r="D118" s="189"/>
      <c r="E118" s="188"/>
      <c r="F118" s="188"/>
      <c r="G118" s="192"/>
      <c r="H118" s="96"/>
      <c r="I118" s="96"/>
      <c r="J118" s="198"/>
      <c r="K118" s="199"/>
      <c r="L118" s="198"/>
      <c r="M118" s="198"/>
      <c r="N118" s="96"/>
      <c r="O118" s="96"/>
      <c r="P118" s="96"/>
      <c r="Q118" s="202"/>
      <c r="R118" s="194"/>
      <c r="S118" s="195"/>
      <c r="T118" s="195"/>
      <c r="U118" s="192"/>
      <c r="V118" s="192"/>
      <c r="W118" s="192"/>
    </row>
    <row r="119" spans="2:23">
      <c r="B119" s="392"/>
      <c r="C119" s="188"/>
      <c r="D119" s="189"/>
      <c r="E119" s="188"/>
      <c r="F119" s="188"/>
      <c r="G119" s="192"/>
      <c r="H119" s="96"/>
      <c r="I119" s="96"/>
      <c r="J119" s="198"/>
      <c r="K119" s="199"/>
      <c r="L119" s="198"/>
      <c r="M119" s="198"/>
      <c r="N119" s="96"/>
      <c r="O119" s="96"/>
      <c r="P119" s="96"/>
      <c r="Q119" s="202"/>
      <c r="R119" s="194"/>
      <c r="S119" s="195"/>
      <c r="T119" s="195"/>
      <c r="U119" s="192"/>
      <c r="V119" s="192"/>
      <c r="W119" s="192"/>
    </row>
    <row r="120" spans="2:23">
      <c r="B120" s="392"/>
      <c r="C120" s="188"/>
      <c r="D120" s="189"/>
      <c r="E120" s="188"/>
      <c r="F120" s="188"/>
      <c r="G120" s="192"/>
      <c r="H120" s="96"/>
      <c r="I120" s="96"/>
      <c r="J120" s="198"/>
      <c r="K120" s="199"/>
      <c r="L120" s="198"/>
      <c r="M120" s="198"/>
      <c r="N120" s="96"/>
      <c r="O120" s="96"/>
      <c r="P120" s="96"/>
      <c r="Q120" s="202"/>
      <c r="R120" s="194"/>
      <c r="S120" s="195"/>
      <c r="T120" s="195"/>
      <c r="U120" s="192"/>
      <c r="V120" s="192"/>
      <c r="W120" s="192"/>
    </row>
    <row r="121" spans="2:23">
      <c r="B121" s="392"/>
      <c r="C121" s="188"/>
      <c r="D121" s="189"/>
      <c r="E121" s="188"/>
      <c r="F121" s="188"/>
      <c r="G121" s="192"/>
      <c r="H121" s="96"/>
      <c r="I121" s="96"/>
      <c r="J121" s="198"/>
      <c r="K121" s="199"/>
      <c r="L121" s="198"/>
      <c r="M121" s="198"/>
      <c r="N121" s="96"/>
      <c r="O121" s="96"/>
      <c r="P121" s="96"/>
      <c r="Q121" s="202"/>
      <c r="R121" s="194"/>
      <c r="S121" s="195"/>
      <c r="T121" s="195"/>
      <c r="U121" s="192"/>
      <c r="V121" s="192"/>
      <c r="W121" s="192"/>
    </row>
    <row r="122" spans="2:23">
      <c r="B122" s="392"/>
      <c r="C122" s="188"/>
      <c r="D122" s="189"/>
      <c r="E122" s="188"/>
      <c r="F122" s="188"/>
      <c r="G122" s="192"/>
      <c r="H122" s="96"/>
      <c r="I122" s="96"/>
      <c r="J122" s="198"/>
      <c r="K122" s="199"/>
      <c r="L122" s="198"/>
      <c r="M122" s="198"/>
      <c r="N122" s="96"/>
      <c r="O122" s="96"/>
      <c r="P122" s="96"/>
      <c r="Q122" s="202"/>
      <c r="R122" s="194"/>
      <c r="S122" s="195"/>
      <c r="T122" s="195"/>
      <c r="U122" s="192"/>
      <c r="V122" s="192"/>
      <c r="W122" s="192"/>
    </row>
    <row r="123" spans="2:23">
      <c r="B123" s="392"/>
      <c r="C123" s="188"/>
      <c r="D123" s="189"/>
      <c r="E123" s="188"/>
      <c r="F123" s="188"/>
      <c r="G123" s="192"/>
      <c r="H123" s="96"/>
      <c r="I123" s="96"/>
      <c r="J123" s="198"/>
      <c r="K123" s="199"/>
      <c r="L123" s="198"/>
      <c r="M123" s="198"/>
      <c r="N123" s="96"/>
      <c r="O123" s="96"/>
      <c r="P123" s="96"/>
      <c r="Q123" s="202"/>
      <c r="R123" s="194"/>
      <c r="S123" s="195"/>
      <c r="T123" s="195"/>
      <c r="U123" s="192"/>
      <c r="V123" s="192"/>
      <c r="W123" s="192"/>
    </row>
    <row r="124" spans="2:23">
      <c r="B124" s="393"/>
      <c r="C124" s="188"/>
      <c r="D124" s="189"/>
      <c r="E124" s="188"/>
      <c r="F124" s="188"/>
      <c r="G124" s="192"/>
      <c r="H124" s="96"/>
      <c r="I124" s="96"/>
      <c r="J124" s="198"/>
      <c r="K124" s="199"/>
      <c r="L124" s="198"/>
      <c r="M124" s="198"/>
      <c r="N124" s="96"/>
      <c r="O124" s="96"/>
      <c r="P124" s="96"/>
      <c r="Q124" s="202"/>
      <c r="R124" s="194"/>
      <c r="S124" s="195"/>
      <c r="T124" s="195"/>
      <c r="U124" s="192"/>
      <c r="V124" s="192"/>
      <c r="W124" s="192"/>
    </row>
    <row r="125" spans="2:23">
      <c r="B125" s="393"/>
      <c r="C125" s="188"/>
      <c r="D125" s="189"/>
      <c r="E125" s="188"/>
      <c r="F125" s="188"/>
      <c r="G125" s="192"/>
      <c r="H125" s="96"/>
      <c r="I125" s="96"/>
      <c r="J125" s="198"/>
      <c r="K125" s="199"/>
      <c r="L125" s="198"/>
      <c r="M125" s="198"/>
      <c r="N125" s="96"/>
      <c r="O125" s="96"/>
      <c r="P125" s="96"/>
      <c r="Q125" s="202"/>
      <c r="R125" s="194"/>
      <c r="S125" s="195"/>
      <c r="T125" s="195"/>
      <c r="U125" s="192"/>
      <c r="V125" s="192"/>
      <c r="W125" s="192"/>
    </row>
    <row r="126" spans="2:23">
      <c r="B126" s="392"/>
      <c r="C126" s="188"/>
      <c r="D126" s="189"/>
      <c r="E126" s="188"/>
      <c r="F126" s="188"/>
      <c r="G126" s="192"/>
      <c r="H126" s="96"/>
      <c r="I126" s="96"/>
      <c r="J126" s="198"/>
      <c r="K126" s="199"/>
      <c r="L126" s="198"/>
      <c r="M126" s="198"/>
      <c r="N126" s="96"/>
      <c r="O126" s="96"/>
      <c r="P126" s="96"/>
      <c r="Q126" s="202"/>
      <c r="R126" s="194"/>
      <c r="S126" s="195"/>
      <c r="T126" s="195"/>
      <c r="U126" s="192"/>
      <c r="V126" s="192"/>
      <c r="W126" s="192"/>
    </row>
    <row r="127" spans="2:23">
      <c r="B127" s="392"/>
      <c r="C127" s="188"/>
      <c r="D127" s="189"/>
      <c r="E127" s="188"/>
      <c r="F127" s="188"/>
      <c r="G127" s="192"/>
      <c r="H127" s="96"/>
      <c r="I127" s="96"/>
      <c r="J127" s="198"/>
      <c r="K127" s="199"/>
      <c r="L127" s="198"/>
      <c r="M127" s="198"/>
      <c r="N127" s="96"/>
      <c r="O127" s="96"/>
      <c r="P127" s="96"/>
      <c r="Q127" s="202"/>
      <c r="R127" s="194"/>
      <c r="S127" s="195"/>
      <c r="T127" s="195"/>
      <c r="U127" s="192"/>
      <c r="V127" s="192"/>
      <c r="W127" s="192"/>
    </row>
    <row r="128" spans="2:23">
      <c r="B128" s="392"/>
      <c r="C128" s="188"/>
      <c r="D128" s="189"/>
      <c r="E128" s="188"/>
      <c r="F128" s="188"/>
      <c r="G128" s="192"/>
      <c r="H128" s="96"/>
      <c r="I128" s="96"/>
      <c r="J128" s="198"/>
      <c r="K128" s="199"/>
      <c r="L128" s="198"/>
      <c r="M128" s="198"/>
      <c r="N128" s="96"/>
      <c r="O128" s="96"/>
      <c r="P128" s="96"/>
      <c r="Q128" s="202"/>
      <c r="R128" s="194"/>
      <c r="S128" s="195"/>
      <c r="T128" s="195"/>
      <c r="U128" s="192"/>
      <c r="V128" s="192"/>
      <c r="W128" s="192"/>
    </row>
    <row r="129" spans="2:23">
      <c r="B129" s="392"/>
      <c r="C129" s="188"/>
      <c r="D129" s="189"/>
      <c r="E129" s="188"/>
      <c r="F129" s="188"/>
      <c r="G129" s="192"/>
      <c r="H129" s="96"/>
      <c r="I129" s="96"/>
      <c r="J129" s="198"/>
      <c r="K129" s="199"/>
      <c r="L129" s="198"/>
      <c r="M129" s="198"/>
      <c r="N129" s="96"/>
      <c r="O129" s="96"/>
      <c r="P129" s="96"/>
      <c r="Q129" s="202"/>
      <c r="R129" s="194"/>
      <c r="S129" s="195"/>
      <c r="T129" s="195"/>
      <c r="U129" s="192"/>
      <c r="V129" s="192"/>
      <c r="W129" s="192"/>
    </row>
    <row r="130" spans="2:23">
      <c r="B130" s="393"/>
      <c r="C130" s="188"/>
      <c r="D130" s="189"/>
      <c r="E130" s="188"/>
      <c r="F130" s="188"/>
      <c r="G130" s="192"/>
      <c r="H130" s="96"/>
      <c r="I130" s="96"/>
      <c r="J130" s="198"/>
      <c r="K130" s="199"/>
      <c r="L130" s="198"/>
      <c r="M130" s="198"/>
      <c r="N130" s="96"/>
      <c r="O130" s="96"/>
      <c r="P130" s="96"/>
      <c r="Q130" s="202"/>
      <c r="R130" s="194"/>
      <c r="S130" s="195"/>
      <c r="T130" s="195"/>
      <c r="U130" s="192"/>
      <c r="V130" s="192"/>
      <c r="W130" s="192"/>
    </row>
    <row r="131" spans="2:23">
      <c r="B131" s="393"/>
      <c r="C131" s="188"/>
      <c r="D131" s="189"/>
      <c r="E131" s="188"/>
      <c r="F131" s="188"/>
      <c r="G131" s="192"/>
      <c r="H131" s="96"/>
      <c r="I131" s="96"/>
      <c r="J131" s="198"/>
      <c r="K131" s="199"/>
      <c r="L131" s="198"/>
      <c r="M131" s="198"/>
      <c r="N131" s="96"/>
      <c r="O131" s="96"/>
      <c r="P131" s="96"/>
      <c r="Q131" s="202"/>
      <c r="R131" s="194"/>
      <c r="S131" s="195"/>
      <c r="T131" s="195"/>
      <c r="U131" s="192"/>
      <c r="V131" s="192"/>
      <c r="W131" s="192"/>
    </row>
    <row r="132" spans="2:23">
      <c r="B132" s="392"/>
      <c r="C132" s="188"/>
      <c r="D132" s="189"/>
      <c r="E132" s="188"/>
      <c r="F132" s="188"/>
      <c r="G132" s="192"/>
      <c r="H132" s="96"/>
      <c r="I132" s="96"/>
      <c r="J132" s="198"/>
      <c r="K132" s="199"/>
      <c r="L132" s="198"/>
      <c r="M132" s="198"/>
      <c r="N132" s="96"/>
      <c r="O132" s="96"/>
      <c r="P132" s="96"/>
      <c r="Q132" s="202"/>
      <c r="R132" s="194"/>
      <c r="S132" s="195"/>
      <c r="T132" s="195"/>
      <c r="U132" s="192"/>
      <c r="V132" s="192"/>
      <c r="W132" s="192"/>
    </row>
    <row r="133" spans="2:23">
      <c r="B133" s="392"/>
      <c r="C133" s="188"/>
      <c r="D133" s="189"/>
      <c r="E133" s="188"/>
      <c r="F133" s="188"/>
      <c r="G133" s="192"/>
      <c r="H133" s="96"/>
      <c r="I133" s="96"/>
      <c r="J133" s="198"/>
      <c r="K133" s="199"/>
      <c r="L133" s="198"/>
      <c r="M133" s="198"/>
      <c r="N133" s="96"/>
      <c r="O133" s="96"/>
      <c r="P133" s="96"/>
      <c r="Q133" s="202"/>
      <c r="R133" s="194"/>
      <c r="S133" s="195"/>
      <c r="T133" s="195"/>
      <c r="U133" s="192"/>
      <c r="V133" s="192"/>
      <c r="W133" s="192"/>
    </row>
    <row r="134" spans="2:23">
      <c r="B134" s="392"/>
      <c r="C134" s="188"/>
      <c r="D134" s="189"/>
      <c r="E134" s="188"/>
      <c r="F134" s="188"/>
      <c r="G134" s="192"/>
      <c r="H134" s="96"/>
      <c r="I134" s="96"/>
      <c r="J134" s="198"/>
      <c r="K134" s="199"/>
      <c r="L134" s="198"/>
      <c r="M134" s="198"/>
      <c r="N134" s="96"/>
      <c r="O134" s="96"/>
      <c r="P134" s="96"/>
      <c r="Q134" s="202"/>
      <c r="R134" s="194"/>
      <c r="S134" s="195"/>
      <c r="T134" s="195"/>
      <c r="U134" s="192"/>
      <c r="V134" s="192"/>
      <c r="W134" s="192"/>
    </row>
    <row r="135" spans="2:23">
      <c r="B135" s="392"/>
      <c r="C135" s="188"/>
      <c r="D135" s="189"/>
      <c r="E135" s="188"/>
      <c r="F135" s="188"/>
      <c r="G135" s="192"/>
      <c r="H135" s="96"/>
      <c r="I135" s="96"/>
      <c r="J135" s="198"/>
      <c r="K135" s="199"/>
      <c r="L135" s="198"/>
      <c r="M135" s="198"/>
      <c r="N135" s="96"/>
      <c r="O135" s="96"/>
      <c r="P135" s="96"/>
      <c r="Q135" s="202"/>
      <c r="R135" s="194"/>
      <c r="S135" s="195"/>
      <c r="T135" s="195"/>
      <c r="U135" s="192"/>
      <c r="V135" s="192"/>
      <c r="W135" s="192"/>
    </row>
    <row r="136" spans="2:23">
      <c r="B136" s="392"/>
      <c r="C136" s="188"/>
      <c r="D136" s="189"/>
      <c r="E136" s="188"/>
      <c r="F136" s="188"/>
      <c r="G136" s="192"/>
      <c r="H136" s="96"/>
      <c r="I136" s="96"/>
      <c r="J136" s="198"/>
      <c r="K136" s="199"/>
      <c r="L136" s="198"/>
      <c r="M136" s="198"/>
      <c r="N136" s="96"/>
      <c r="O136" s="96"/>
      <c r="P136" s="96"/>
      <c r="Q136" s="202"/>
      <c r="R136" s="194"/>
      <c r="S136" s="195"/>
      <c r="T136" s="195"/>
      <c r="U136" s="192"/>
      <c r="V136" s="192"/>
      <c r="W136" s="192"/>
    </row>
    <row r="137" spans="2:23">
      <c r="B137" s="392"/>
      <c r="C137" s="188"/>
      <c r="D137" s="189"/>
      <c r="E137" s="188"/>
      <c r="F137" s="188"/>
      <c r="G137" s="192"/>
      <c r="H137" s="96"/>
      <c r="I137" s="96"/>
      <c r="J137" s="198"/>
      <c r="K137" s="199"/>
      <c r="L137" s="198"/>
      <c r="M137" s="198"/>
      <c r="N137" s="96"/>
      <c r="O137" s="96"/>
      <c r="P137" s="96"/>
      <c r="Q137" s="202"/>
      <c r="R137" s="194"/>
      <c r="S137" s="195"/>
      <c r="T137" s="195"/>
      <c r="U137" s="192"/>
      <c r="V137" s="192"/>
      <c r="W137" s="192"/>
    </row>
    <row r="138" spans="2:23">
      <c r="B138" s="392"/>
      <c r="C138" s="188"/>
      <c r="D138" s="189"/>
      <c r="E138" s="188"/>
      <c r="F138" s="188"/>
      <c r="G138" s="192"/>
      <c r="H138" s="96"/>
      <c r="I138" s="96"/>
      <c r="J138" s="198"/>
      <c r="K138" s="199"/>
      <c r="L138" s="198"/>
      <c r="M138" s="198"/>
      <c r="N138" s="96"/>
      <c r="O138" s="96"/>
      <c r="P138" s="96"/>
      <c r="Q138" s="202"/>
      <c r="R138" s="194"/>
      <c r="S138" s="195"/>
      <c r="T138" s="195"/>
      <c r="U138" s="192"/>
      <c r="V138" s="192"/>
      <c r="W138" s="192"/>
    </row>
    <row r="139" spans="2:23">
      <c r="B139" s="392"/>
      <c r="C139" s="188"/>
      <c r="D139" s="189"/>
      <c r="E139" s="188"/>
      <c r="F139" s="188"/>
      <c r="G139" s="192"/>
      <c r="H139" s="96"/>
      <c r="I139" s="96"/>
      <c r="J139" s="198"/>
      <c r="K139" s="199"/>
      <c r="L139" s="198"/>
      <c r="M139" s="198"/>
      <c r="N139" s="96"/>
      <c r="O139" s="96"/>
      <c r="P139" s="96"/>
      <c r="Q139" s="202"/>
      <c r="R139" s="194"/>
      <c r="S139" s="195"/>
      <c r="T139" s="195"/>
      <c r="U139" s="192"/>
      <c r="V139" s="192"/>
      <c r="W139" s="192"/>
    </row>
    <row r="140" spans="2:23">
      <c r="B140" s="392"/>
      <c r="C140" s="188"/>
      <c r="D140" s="189"/>
      <c r="E140" s="188"/>
      <c r="F140" s="188"/>
      <c r="G140" s="192"/>
      <c r="H140" s="96"/>
      <c r="I140" s="96"/>
      <c r="J140" s="198"/>
      <c r="K140" s="199"/>
      <c r="L140" s="198"/>
      <c r="M140" s="198"/>
      <c r="N140" s="96"/>
      <c r="O140" s="96"/>
      <c r="P140" s="96"/>
      <c r="Q140" s="202"/>
      <c r="R140" s="194"/>
      <c r="S140" s="195"/>
      <c r="T140" s="195"/>
      <c r="U140" s="192"/>
      <c r="V140" s="192"/>
      <c r="W140" s="192"/>
    </row>
    <row r="141" spans="2:23">
      <c r="B141" s="392"/>
      <c r="C141" s="188"/>
      <c r="D141" s="189"/>
      <c r="E141" s="188"/>
      <c r="F141" s="188"/>
      <c r="G141" s="192"/>
      <c r="H141" s="96"/>
      <c r="I141" s="96"/>
      <c r="J141" s="198"/>
      <c r="K141" s="199"/>
      <c r="L141" s="198"/>
      <c r="M141" s="198"/>
      <c r="N141" s="96"/>
      <c r="O141" s="96"/>
      <c r="P141" s="96"/>
      <c r="Q141" s="202"/>
      <c r="R141" s="194"/>
      <c r="S141" s="195"/>
      <c r="T141" s="195"/>
      <c r="U141" s="192"/>
      <c r="V141" s="192"/>
      <c r="W141" s="192"/>
    </row>
    <row r="142" spans="2:23">
      <c r="B142" s="392"/>
      <c r="C142" s="188"/>
      <c r="D142" s="190"/>
      <c r="E142" s="188"/>
      <c r="F142" s="188"/>
      <c r="G142" s="192"/>
      <c r="H142" s="96"/>
      <c r="I142" s="96"/>
      <c r="J142" s="198"/>
      <c r="K142" s="199"/>
      <c r="L142" s="198"/>
      <c r="M142" s="198"/>
      <c r="N142" s="96"/>
      <c r="O142" s="96"/>
      <c r="P142" s="96"/>
      <c r="Q142" s="202"/>
      <c r="R142" s="194"/>
      <c r="S142" s="195"/>
      <c r="T142" s="195"/>
      <c r="U142" s="192"/>
      <c r="V142" s="192"/>
      <c r="W142" s="192"/>
    </row>
    <row r="143" spans="2:23">
      <c r="B143" s="392"/>
      <c r="C143" s="188"/>
      <c r="D143" s="189"/>
      <c r="E143" s="188"/>
      <c r="F143" s="188"/>
      <c r="G143" s="192"/>
      <c r="H143" s="96"/>
      <c r="I143" s="96"/>
      <c r="J143" s="198"/>
      <c r="K143" s="199"/>
      <c r="L143" s="198"/>
      <c r="M143" s="198"/>
      <c r="N143" s="96"/>
      <c r="O143" s="96"/>
      <c r="P143" s="96"/>
      <c r="Q143" s="202"/>
      <c r="R143" s="194"/>
      <c r="S143" s="195"/>
      <c r="T143" s="195"/>
      <c r="U143" s="192"/>
      <c r="V143" s="192"/>
      <c r="W143" s="192"/>
    </row>
    <row r="144" spans="2:23">
      <c r="B144" s="392"/>
      <c r="C144" s="188"/>
      <c r="D144" s="189"/>
      <c r="E144" s="188"/>
      <c r="F144" s="188"/>
      <c r="G144" s="192"/>
      <c r="H144" s="96"/>
      <c r="I144" s="96"/>
      <c r="J144" s="198"/>
      <c r="K144" s="199"/>
      <c r="L144" s="198"/>
      <c r="M144" s="198"/>
      <c r="N144" s="96"/>
      <c r="O144" s="96"/>
      <c r="P144" s="96"/>
      <c r="Q144" s="202"/>
      <c r="R144" s="194"/>
      <c r="S144" s="195"/>
      <c r="T144" s="195"/>
      <c r="U144" s="192"/>
      <c r="V144" s="192"/>
      <c r="W144" s="192"/>
    </row>
    <row r="145" spans="2:23">
      <c r="B145" s="392"/>
      <c r="C145" s="188"/>
      <c r="D145" s="189"/>
      <c r="E145" s="188"/>
      <c r="F145" s="188"/>
      <c r="G145" s="192"/>
      <c r="H145" s="96"/>
      <c r="I145" s="96"/>
      <c r="J145" s="198"/>
      <c r="K145" s="199"/>
      <c r="L145" s="198"/>
      <c r="M145" s="198"/>
      <c r="N145" s="96"/>
      <c r="O145" s="96"/>
      <c r="P145" s="96"/>
      <c r="Q145" s="202"/>
      <c r="R145" s="194"/>
      <c r="S145" s="195"/>
      <c r="T145" s="195"/>
      <c r="U145" s="192"/>
      <c r="V145" s="192"/>
      <c r="W145" s="192"/>
    </row>
    <row r="146" spans="2:23">
      <c r="B146" s="392"/>
      <c r="C146" s="188"/>
      <c r="D146" s="189"/>
      <c r="E146" s="188"/>
      <c r="F146" s="188"/>
      <c r="G146" s="192"/>
      <c r="H146" s="96"/>
      <c r="I146" s="96"/>
      <c r="J146" s="198"/>
      <c r="K146" s="199"/>
      <c r="L146" s="198"/>
      <c r="M146" s="198"/>
      <c r="N146" s="96"/>
      <c r="O146" s="96"/>
      <c r="P146" s="96"/>
      <c r="Q146" s="202"/>
      <c r="R146" s="194"/>
      <c r="S146" s="195"/>
      <c r="T146" s="195"/>
      <c r="U146" s="192"/>
      <c r="V146" s="192"/>
      <c r="W146" s="192"/>
    </row>
    <row r="147" spans="2:23">
      <c r="B147" s="392"/>
      <c r="C147" s="188"/>
      <c r="D147" s="189"/>
      <c r="E147" s="188"/>
      <c r="F147" s="188"/>
      <c r="G147" s="192"/>
      <c r="H147" s="96"/>
      <c r="I147" s="96"/>
      <c r="J147" s="198"/>
      <c r="K147" s="199"/>
      <c r="L147" s="198"/>
      <c r="M147" s="198"/>
      <c r="N147" s="96"/>
      <c r="O147" s="96"/>
      <c r="P147" s="96"/>
      <c r="Q147" s="202"/>
      <c r="R147" s="194"/>
      <c r="S147" s="195"/>
      <c r="T147" s="195"/>
      <c r="U147" s="192"/>
      <c r="V147" s="192"/>
      <c r="W147" s="192"/>
    </row>
    <row r="148" spans="2:23">
      <c r="B148" s="392"/>
      <c r="C148" s="188"/>
      <c r="D148" s="189"/>
      <c r="E148" s="188"/>
      <c r="F148" s="188"/>
      <c r="G148" s="192"/>
      <c r="H148" s="96"/>
      <c r="I148" s="96"/>
      <c r="J148" s="198"/>
      <c r="K148" s="199"/>
      <c r="L148" s="198"/>
      <c r="M148" s="198"/>
      <c r="N148" s="96"/>
      <c r="O148" s="96"/>
      <c r="P148" s="96"/>
      <c r="Q148" s="202"/>
      <c r="R148" s="194"/>
      <c r="S148" s="195"/>
      <c r="T148" s="195"/>
      <c r="U148" s="192"/>
      <c r="V148" s="192"/>
      <c r="W148" s="192"/>
    </row>
    <row r="149" spans="2:23">
      <c r="B149" s="392"/>
      <c r="C149" s="188"/>
      <c r="D149" s="189"/>
      <c r="E149" s="188"/>
      <c r="F149" s="188"/>
      <c r="G149" s="192"/>
      <c r="H149" s="96"/>
      <c r="I149" s="96"/>
      <c r="J149" s="198"/>
      <c r="K149" s="199"/>
      <c r="L149" s="198"/>
      <c r="M149" s="198"/>
      <c r="N149" s="96"/>
      <c r="O149" s="96"/>
      <c r="P149" s="96"/>
      <c r="Q149" s="202"/>
      <c r="R149" s="194"/>
      <c r="S149" s="195"/>
      <c r="T149" s="195"/>
      <c r="U149" s="192"/>
      <c r="V149" s="192"/>
      <c r="W149" s="192"/>
    </row>
    <row r="150" spans="2:23">
      <c r="B150" s="392"/>
      <c r="C150" s="188"/>
      <c r="D150" s="189"/>
      <c r="E150" s="188"/>
      <c r="F150" s="188"/>
      <c r="G150" s="192"/>
      <c r="H150" s="96"/>
      <c r="I150" s="96"/>
      <c r="J150" s="198"/>
      <c r="K150" s="199"/>
      <c r="L150" s="198"/>
      <c r="M150" s="198"/>
      <c r="N150" s="96"/>
      <c r="O150" s="96"/>
      <c r="P150" s="96"/>
      <c r="Q150" s="202"/>
      <c r="R150" s="194"/>
      <c r="S150" s="195"/>
      <c r="T150" s="195"/>
      <c r="U150" s="192"/>
      <c r="V150" s="192"/>
      <c r="W150" s="192"/>
    </row>
    <row r="151" spans="2:23">
      <c r="B151" s="392"/>
      <c r="C151" s="188"/>
      <c r="D151" s="189"/>
      <c r="E151" s="188"/>
      <c r="F151" s="188"/>
      <c r="G151" s="192"/>
      <c r="H151" s="96"/>
      <c r="I151" s="96"/>
      <c r="J151" s="198"/>
      <c r="K151" s="199"/>
      <c r="L151" s="198"/>
      <c r="M151" s="198"/>
      <c r="N151" s="96"/>
      <c r="O151" s="96"/>
      <c r="P151" s="96"/>
      <c r="Q151" s="202"/>
      <c r="R151" s="194"/>
      <c r="S151" s="195"/>
      <c r="T151" s="195"/>
      <c r="U151" s="192"/>
      <c r="V151" s="192"/>
      <c r="W151" s="192"/>
    </row>
    <row r="152" spans="2:23">
      <c r="B152" s="392"/>
      <c r="C152" s="188"/>
      <c r="D152" s="189"/>
      <c r="E152" s="188"/>
      <c r="F152" s="188"/>
      <c r="G152" s="192"/>
      <c r="H152" s="96"/>
      <c r="I152" s="96"/>
      <c r="J152" s="198"/>
      <c r="K152" s="199"/>
      <c r="L152" s="198"/>
      <c r="M152" s="198"/>
      <c r="N152" s="96"/>
      <c r="O152" s="96"/>
      <c r="P152" s="96"/>
      <c r="Q152" s="202"/>
      <c r="R152" s="194"/>
      <c r="S152" s="195"/>
      <c r="T152" s="195"/>
      <c r="U152" s="192"/>
      <c r="V152" s="192"/>
      <c r="W152" s="192"/>
    </row>
    <row r="153" spans="2:23">
      <c r="B153" s="392"/>
      <c r="C153" s="188"/>
      <c r="D153" s="189"/>
      <c r="E153" s="188"/>
      <c r="F153" s="188"/>
      <c r="G153" s="192"/>
      <c r="H153" s="96"/>
      <c r="I153" s="96"/>
      <c r="J153" s="198"/>
      <c r="K153" s="199"/>
      <c r="L153" s="198"/>
      <c r="M153" s="198"/>
      <c r="N153" s="96"/>
      <c r="O153" s="96"/>
      <c r="P153" s="96"/>
      <c r="Q153" s="202"/>
      <c r="R153" s="194"/>
      <c r="S153" s="195"/>
      <c r="T153" s="195"/>
      <c r="U153" s="192"/>
      <c r="V153" s="192"/>
      <c r="W153" s="192"/>
    </row>
    <row r="154" spans="2:23">
      <c r="B154" s="392"/>
      <c r="C154" s="188"/>
      <c r="D154" s="189"/>
      <c r="E154" s="188"/>
      <c r="F154" s="188"/>
      <c r="G154" s="192"/>
      <c r="H154" s="96"/>
      <c r="I154" s="96"/>
      <c r="J154" s="198"/>
      <c r="K154" s="199"/>
      <c r="L154" s="198"/>
      <c r="M154" s="198"/>
      <c r="N154" s="96"/>
      <c r="O154" s="96"/>
      <c r="P154" s="96"/>
      <c r="Q154" s="202"/>
      <c r="R154" s="194"/>
      <c r="S154" s="195"/>
      <c r="T154" s="195"/>
      <c r="U154" s="192"/>
      <c r="V154" s="192"/>
      <c r="W154" s="192"/>
    </row>
    <row r="155" spans="2:23">
      <c r="B155" s="392"/>
      <c r="C155" s="188"/>
      <c r="D155" s="189"/>
      <c r="E155" s="188"/>
      <c r="F155" s="188"/>
      <c r="G155" s="192"/>
      <c r="H155" s="96"/>
      <c r="I155" s="96"/>
      <c r="J155" s="198"/>
      <c r="K155" s="199"/>
      <c r="L155" s="198"/>
      <c r="M155" s="198"/>
      <c r="N155" s="96"/>
      <c r="O155" s="96"/>
      <c r="P155" s="96"/>
      <c r="Q155" s="202"/>
      <c r="R155" s="194"/>
      <c r="S155" s="195"/>
      <c r="T155" s="195"/>
      <c r="U155" s="192"/>
      <c r="V155" s="192"/>
      <c r="W155" s="192"/>
    </row>
    <row r="156" spans="2:23">
      <c r="B156" s="392"/>
      <c r="C156" s="188"/>
      <c r="D156" s="189"/>
      <c r="E156" s="188"/>
      <c r="F156" s="188"/>
      <c r="G156" s="192"/>
      <c r="H156" s="96"/>
      <c r="I156" s="96"/>
      <c r="J156" s="198"/>
      <c r="K156" s="199"/>
      <c r="L156" s="198"/>
      <c r="M156" s="198"/>
      <c r="N156" s="96"/>
      <c r="O156" s="96"/>
      <c r="P156" s="96"/>
      <c r="Q156" s="202"/>
      <c r="R156" s="194"/>
      <c r="S156" s="195"/>
      <c r="T156" s="195"/>
      <c r="U156" s="192"/>
      <c r="V156" s="192"/>
      <c r="W156" s="192"/>
    </row>
    <row r="157" spans="2:23">
      <c r="B157" s="392"/>
      <c r="C157" s="188"/>
      <c r="D157" s="189"/>
      <c r="E157" s="188"/>
      <c r="F157" s="188"/>
      <c r="G157" s="192"/>
      <c r="H157" s="96"/>
      <c r="I157" s="96"/>
      <c r="J157" s="198"/>
      <c r="K157" s="199"/>
      <c r="L157" s="198"/>
      <c r="M157" s="198"/>
      <c r="N157" s="96"/>
      <c r="O157" s="96"/>
      <c r="P157" s="96"/>
      <c r="Q157" s="202"/>
      <c r="R157" s="194"/>
      <c r="S157" s="195"/>
      <c r="T157" s="195"/>
      <c r="U157" s="192"/>
      <c r="V157" s="192"/>
      <c r="W157" s="192"/>
    </row>
    <row r="158" spans="2:23">
      <c r="B158" s="392"/>
      <c r="C158" s="188"/>
      <c r="D158" s="189"/>
      <c r="E158" s="188"/>
      <c r="F158" s="188"/>
      <c r="G158" s="192"/>
      <c r="H158" s="96"/>
      <c r="I158" s="96"/>
      <c r="J158" s="198"/>
      <c r="K158" s="199"/>
      <c r="L158" s="198"/>
      <c r="M158" s="198"/>
      <c r="N158" s="96"/>
      <c r="O158" s="96"/>
      <c r="P158" s="96"/>
      <c r="Q158" s="202"/>
      <c r="R158" s="194"/>
      <c r="S158" s="195"/>
      <c r="T158" s="195"/>
      <c r="U158" s="192"/>
      <c r="V158" s="192"/>
      <c r="W158" s="192"/>
    </row>
    <row r="159" spans="2:23">
      <c r="B159" s="393"/>
      <c r="C159" s="188"/>
      <c r="D159" s="189"/>
      <c r="E159" s="188"/>
      <c r="F159" s="188"/>
      <c r="G159" s="192"/>
      <c r="H159" s="96"/>
      <c r="I159" s="96"/>
      <c r="J159" s="198"/>
      <c r="K159" s="199"/>
      <c r="L159" s="198"/>
      <c r="M159" s="198"/>
      <c r="N159" s="96"/>
      <c r="O159" s="96"/>
      <c r="P159" s="96"/>
      <c r="Q159" s="202"/>
      <c r="R159" s="194"/>
      <c r="S159" s="195"/>
      <c r="T159" s="195"/>
      <c r="U159" s="192"/>
      <c r="V159" s="192"/>
      <c r="W159" s="192"/>
    </row>
    <row r="160" spans="2:23">
      <c r="B160" s="393"/>
      <c r="C160" s="188"/>
      <c r="D160" s="189"/>
      <c r="E160" s="188"/>
      <c r="F160" s="188"/>
      <c r="G160" s="192"/>
      <c r="H160" s="96"/>
      <c r="I160" s="96"/>
      <c r="J160" s="198"/>
      <c r="K160" s="199"/>
      <c r="L160" s="198"/>
      <c r="M160" s="198"/>
      <c r="N160" s="96"/>
      <c r="O160" s="96"/>
      <c r="P160" s="96"/>
      <c r="Q160" s="202"/>
      <c r="R160" s="194"/>
      <c r="S160" s="195"/>
      <c r="T160" s="195"/>
      <c r="U160" s="192"/>
      <c r="V160" s="192"/>
      <c r="W160" s="192"/>
    </row>
    <row r="161" spans="2:23">
      <c r="B161" s="392"/>
      <c r="C161" s="188"/>
      <c r="D161" s="189"/>
      <c r="E161" s="188"/>
      <c r="F161" s="188"/>
      <c r="G161" s="192"/>
      <c r="H161" s="96"/>
      <c r="I161" s="96"/>
      <c r="J161" s="198"/>
      <c r="K161" s="199"/>
      <c r="L161" s="198"/>
      <c r="M161" s="198"/>
      <c r="N161" s="96"/>
      <c r="O161" s="96"/>
      <c r="P161" s="96"/>
      <c r="Q161" s="202"/>
      <c r="R161" s="194"/>
      <c r="S161" s="195"/>
      <c r="T161" s="195"/>
      <c r="U161" s="192"/>
      <c r="V161" s="192"/>
      <c r="W161" s="192"/>
    </row>
    <row r="162" spans="2:23">
      <c r="B162" s="392"/>
      <c r="C162" s="188"/>
      <c r="D162" s="189"/>
      <c r="E162" s="188"/>
      <c r="F162" s="188"/>
      <c r="G162" s="192"/>
      <c r="H162" s="96"/>
      <c r="I162" s="96"/>
      <c r="J162" s="198"/>
      <c r="K162" s="199"/>
      <c r="L162" s="198"/>
      <c r="M162" s="198"/>
      <c r="N162" s="96"/>
      <c r="O162" s="96"/>
      <c r="P162" s="96"/>
      <c r="Q162" s="202"/>
      <c r="R162" s="194"/>
      <c r="S162" s="195"/>
      <c r="T162" s="195"/>
      <c r="U162" s="192"/>
      <c r="V162" s="192"/>
      <c r="W162" s="192"/>
    </row>
    <row r="163" spans="2:23">
      <c r="B163" s="392"/>
      <c r="C163" s="188"/>
      <c r="D163" s="189"/>
      <c r="E163" s="188"/>
      <c r="F163" s="188"/>
      <c r="G163" s="192"/>
      <c r="H163" s="96"/>
      <c r="I163" s="96"/>
      <c r="J163" s="198"/>
      <c r="K163" s="199"/>
      <c r="L163" s="198"/>
      <c r="M163" s="198"/>
      <c r="N163" s="96"/>
      <c r="O163" s="96"/>
      <c r="P163" s="96"/>
      <c r="Q163" s="202"/>
      <c r="R163" s="194"/>
      <c r="S163" s="195"/>
      <c r="T163" s="195"/>
      <c r="U163" s="192"/>
      <c r="V163" s="192"/>
      <c r="W163" s="192"/>
    </row>
    <row r="164" spans="2:23">
      <c r="B164" s="392"/>
      <c r="C164" s="188"/>
      <c r="D164" s="189"/>
      <c r="E164" s="188"/>
      <c r="F164" s="188"/>
      <c r="G164" s="192"/>
      <c r="H164" s="96"/>
      <c r="I164" s="96"/>
      <c r="J164" s="198"/>
      <c r="K164" s="199"/>
      <c r="L164" s="198"/>
      <c r="M164" s="198"/>
      <c r="N164" s="96"/>
      <c r="O164" s="96"/>
      <c r="P164" s="96"/>
      <c r="Q164" s="202"/>
      <c r="R164" s="194"/>
      <c r="S164" s="195"/>
      <c r="T164" s="195"/>
      <c r="U164" s="192"/>
      <c r="V164" s="192"/>
      <c r="W164" s="192"/>
    </row>
    <row r="165" spans="2:23">
      <c r="B165" s="392"/>
      <c r="C165" s="188"/>
      <c r="D165" s="189"/>
      <c r="E165" s="188"/>
      <c r="F165" s="188"/>
      <c r="G165" s="192"/>
      <c r="H165" s="96"/>
      <c r="I165" s="96"/>
      <c r="J165" s="198"/>
      <c r="K165" s="199"/>
      <c r="L165" s="198"/>
      <c r="M165" s="198"/>
      <c r="N165" s="96"/>
      <c r="O165" s="96"/>
      <c r="P165" s="96"/>
      <c r="Q165" s="202"/>
      <c r="R165" s="194"/>
      <c r="S165" s="195"/>
      <c r="T165" s="195"/>
      <c r="U165" s="192"/>
      <c r="V165" s="192"/>
      <c r="W165" s="192"/>
    </row>
    <row r="166" spans="2:23">
      <c r="B166" s="392"/>
      <c r="C166" s="188"/>
      <c r="D166" s="189"/>
      <c r="E166" s="188"/>
      <c r="F166" s="188"/>
      <c r="G166" s="192"/>
      <c r="H166" s="96"/>
      <c r="I166" s="96"/>
      <c r="J166" s="198"/>
      <c r="K166" s="199"/>
      <c r="L166" s="198"/>
      <c r="M166" s="198"/>
      <c r="N166" s="96"/>
      <c r="O166" s="96"/>
      <c r="P166" s="96"/>
      <c r="Q166" s="202"/>
      <c r="R166" s="194"/>
      <c r="S166" s="195"/>
      <c r="T166" s="195"/>
      <c r="U166" s="192"/>
      <c r="V166" s="192"/>
      <c r="W166" s="192"/>
    </row>
    <row r="167" spans="2:23">
      <c r="B167" s="392"/>
      <c r="C167" s="188"/>
      <c r="D167" s="189"/>
      <c r="E167" s="188"/>
      <c r="F167" s="188"/>
      <c r="G167" s="192"/>
      <c r="H167" s="96"/>
      <c r="I167" s="96"/>
      <c r="J167" s="198"/>
      <c r="K167" s="199"/>
      <c r="L167" s="198"/>
      <c r="M167" s="198"/>
      <c r="N167" s="96"/>
      <c r="O167" s="96"/>
      <c r="P167" s="96"/>
      <c r="Q167" s="202"/>
      <c r="R167" s="194"/>
      <c r="S167" s="195"/>
      <c r="T167" s="195"/>
      <c r="U167" s="192"/>
      <c r="V167" s="192"/>
      <c r="W167" s="192"/>
    </row>
    <row r="168" spans="2:23">
      <c r="B168" s="392"/>
      <c r="C168" s="188"/>
      <c r="D168" s="189"/>
      <c r="E168" s="188"/>
      <c r="F168" s="188"/>
      <c r="G168" s="192"/>
      <c r="H168" s="96"/>
      <c r="I168" s="96"/>
      <c r="J168" s="198"/>
      <c r="K168" s="199"/>
      <c r="L168" s="198"/>
      <c r="M168" s="198"/>
      <c r="N168" s="96"/>
      <c r="O168" s="96"/>
      <c r="P168" s="96"/>
      <c r="Q168" s="202"/>
      <c r="R168" s="194"/>
      <c r="S168" s="195"/>
      <c r="T168" s="195"/>
      <c r="U168" s="192"/>
      <c r="V168" s="192"/>
      <c r="W168" s="192"/>
    </row>
    <row r="169" spans="2:23">
      <c r="B169" s="392"/>
      <c r="C169" s="188"/>
      <c r="D169" s="189"/>
      <c r="E169" s="188"/>
      <c r="F169" s="188"/>
      <c r="G169" s="192"/>
      <c r="H169" s="96"/>
      <c r="I169" s="96"/>
      <c r="J169" s="198"/>
      <c r="K169" s="199"/>
      <c r="L169" s="198"/>
      <c r="M169" s="198"/>
      <c r="N169" s="96"/>
      <c r="O169" s="96"/>
      <c r="P169" s="96"/>
      <c r="Q169" s="202"/>
      <c r="R169" s="194"/>
      <c r="S169" s="195"/>
      <c r="T169" s="195"/>
      <c r="U169" s="192"/>
      <c r="V169" s="192"/>
      <c r="W169" s="192"/>
    </row>
    <row r="170" spans="2:23">
      <c r="B170" s="392"/>
      <c r="C170" s="188"/>
      <c r="D170" s="189"/>
      <c r="E170" s="188"/>
      <c r="F170" s="188"/>
      <c r="G170" s="192"/>
      <c r="H170" s="96"/>
      <c r="I170" s="96"/>
      <c r="J170" s="198"/>
      <c r="K170" s="199"/>
      <c r="L170" s="198"/>
      <c r="M170" s="198"/>
      <c r="N170" s="96"/>
      <c r="O170" s="96"/>
      <c r="P170" s="96"/>
      <c r="Q170" s="202"/>
      <c r="R170" s="194"/>
      <c r="S170" s="195"/>
      <c r="T170" s="195"/>
      <c r="U170" s="192"/>
      <c r="V170" s="192"/>
      <c r="W170" s="192"/>
    </row>
    <row r="171" spans="2:23">
      <c r="B171" s="392"/>
      <c r="C171" s="188"/>
      <c r="D171" s="189"/>
      <c r="E171" s="188"/>
      <c r="F171" s="188"/>
      <c r="G171" s="192"/>
      <c r="H171" s="96"/>
      <c r="I171" s="96"/>
      <c r="J171" s="198"/>
      <c r="K171" s="199"/>
      <c r="L171" s="198"/>
      <c r="M171" s="198"/>
      <c r="N171" s="96"/>
      <c r="O171" s="96"/>
      <c r="P171" s="96"/>
      <c r="Q171" s="202"/>
      <c r="R171" s="194"/>
      <c r="S171" s="195"/>
      <c r="T171" s="195"/>
      <c r="U171" s="192"/>
      <c r="V171" s="192"/>
      <c r="W171" s="192"/>
    </row>
    <row r="172" spans="2:23">
      <c r="B172" s="392"/>
      <c r="C172" s="188"/>
      <c r="D172" s="189"/>
      <c r="E172" s="188"/>
      <c r="F172" s="188"/>
      <c r="G172" s="192"/>
      <c r="H172" s="96"/>
      <c r="I172" s="96"/>
      <c r="J172" s="198"/>
      <c r="K172" s="199"/>
      <c r="L172" s="198"/>
      <c r="M172" s="198"/>
      <c r="N172" s="96"/>
      <c r="O172" s="96"/>
      <c r="P172" s="96"/>
      <c r="Q172" s="202"/>
      <c r="R172" s="194"/>
      <c r="S172" s="195"/>
      <c r="T172" s="195"/>
      <c r="U172" s="192"/>
      <c r="V172" s="192"/>
      <c r="W172" s="192"/>
    </row>
    <row r="173" spans="2:23">
      <c r="B173" s="392"/>
      <c r="C173" s="188"/>
      <c r="D173" s="189"/>
      <c r="E173" s="188"/>
      <c r="F173" s="188"/>
      <c r="G173" s="192"/>
      <c r="H173" s="96"/>
      <c r="I173" s="96"/>
      <c r="J173" s="198"/>
      <c r="K173" s="199"/>
      <c r="L173" s="198"/>
      <c r="M173" s="198"/>
      <c r="N173" s="96"/>
      <c r="O173" s="96"/>
      <c r="P173" s="96"/>
      <c r="Q173" s="202"/>
      <c r="R173" s="194"/>
      <c r="S173" s="195"/>
      <c r="T173" s="195"/>
      <c r="U173" s="192"/>
      <c r="V173" s="192"/>
      <c r="W173" s="192"/>
    </row>
    <row r="174" spans="2:23">
      <c r="B174" s="392"/>
      <c r="C174" s="188"/>
      <c r="D174" s="189"/>
      <c r="E174" s="188"/>
      <c r="F174" s="188"/>
      <c r="G174" s="192"/>
      <c r="H174" s="96"/>
      <c r="I174" s="96"/>
      <c r="J174" s="198"/>
      <c r="K174" s="199"/>
      <c r="L174" s="198"/>
      <c r="M174" s="198"/>
      <c r="N174" s="96"/>
      <c r="O174" s="96"/>
      <c r="P174" s="96"/>
      <c r="Q174" s="202"/>
      <c r="R174" s="194"/>
      <c r="S174" s="195"/>
      <c r="T174" s="195"/>
      <c r="U174" s="192"/>
      <c r="V174" s="192"/>
      <c r="W174" s="192"/>
    </row>
    <row r="175" spans="2:23">
      <c r="B175" s="392"/>
      <c r="C175" s="188"/>
      <c r="D175" s="189"/>
      <c r="E175" s="188"/>
      <c r="F175" s="188"/>
      <c r="G175" s="192"/>
      <c r="H175" s="96"/>
      <c r="I175" s="96"/>
      <c r="J175" s="198"/>
      <c r="K175" s="199"/>
      <c r="L175" s="198"/>
      <c r="M175" s="198"/>
      <c r="N175" s="96"/>
      <c r="O175" s="96"/>
      <c r="P175" s="96"/>
      <c r="Q175" s="202"/>
      <c r="R175" s="194"/>
      <c r="S175" s="195"/>
      <c r="T175" s="195"/>
      <c r="U175" s="192"/>
      <c r="V175" s="192"/>
      <c r="W175" s="192"/>
    </row>
    <row r="176" spans="2:23">
      <c r="B176" s="392"/>
      <c r="C176" s="188"/>
      <c r="D176" s="189"/>
      <c r="E176" s="188"/>
      <c r="F176" s="188"/>
      <c r="G176" s="192"/>
      <c r="H176" s="96"/>
      <c r="I176" s="96"/>
      <c r="J176" s="198"/>
      <c r="K176" s="199"/>
      <c r="L176" s="198"/>
      <c r="M176" s="198"/>
      <c r="N176" s="96"/>
      <c r="O176" s="96"/>
      <c r="P176" s="96"/>
      <c r="Q176" s="202"/>
      <c r="R176" s="194"/>
      <c r="S176" s="195"/>
      <c r="T176" s="195"/>
      <c r="U176" s="192"/>
      <c r="V176" s="192"/>
      <c r="W176" s="192"/>
    </row>
    <row r="177" spans="2:23">
      <c r="B177" s="392"/>
      <c r="C177" s="188"/>
      <c r="D177" s="189"/>
      <c r="E177" s="188"/>
      <c r="F177" s="188"/>
      <c r="G177" s="192"/>
      <c r="H177" s="96"/>
      <c r="I177" s="96"/>
      <c r="J177" s="198"/>
      <c r="K177" s="199"/>
      <c r="L177" s="198"/>
      <c r="M177" s="198"/>
      <c r="N177" s="96"/>
      <c r="O177" s="96"/>
      <c r="P177" s="96"/>
      <c r="Q177" s="202"/>
      <c r="R177" s="194"/>
      <c r="S177" s="195"/>
      <c r="T177" s="195"/>
      <c r="U177" s="192"/>
      <c r="V177" s="192"/>
      <c r="W177" s="192"/>
    </row>
    <row r="178" spans="2:23">
      <c r="B178" s="392"/>
      <c r="C178" s="188"/>
      <c r="D178" s="189"/>
      <c r="E178" s="188"/>
      <c r="F178" s="188"/>
      <c r="G178" s="192"/>
      <c r="H178" s="96"/>
      <c r="I178" s="96"/>
      <c r="J178" s="198"/>
      <c r="K178" s="199"/>
      <c r="L178" s="198"/>
      <c r="M178" s="198"/>
      <c r="N178" s="96"/>
      <c r="O178" s="96"/>
      <c r="P178" s="96"/>
      <c r="Q178" s="202"/>
      <c r="R178" s="194"/>
      <c r="S178" s="195"/>
      <c r="T178" s="195"/>
      <c r="U178" s="192"/>
      <c r="V178" s="192"/>
      <c r="W178" s="192"/>
    </row>
    <row r="179" spans="2:23">
      <c r="B179" s="392"/>
      <c r="C179" s="188"/>
      <c r="D179" s="189"/>
      <c r="E179" s="188"/>
      <c r="F179" s="188"/>
      <c r="G179" s="192"/>
      <c r="H179" s="96"/>
      <c r="I179" s="96"/>
      <c r="J179" s="198"/>
      <c r="K179" s="199"/>
      <c r="L179" s="198"/>
      <c r="M179" s="198"/>
      <c r="N179" s="96"/>
      <c r="O179" s="96"/>
      <c r="P179" s="96"/>
      <c r="Q179" s="202"/>
      <c r="R179" s="194"/>
      <c r="S179" s="195"/>
      <c r="T179" s="195"/>
      <c r="U179" s="192"/>
      <c r="V179" s="192"/>
      <c r="W179" s="192"/>
    </row>
    <row r="180" spans="2:23">
      <c r="B180" s="392"/>
      <c r="C180" s="188"/>
      <c r="D180" s="189"/>
      <c r="E180" s="188"/>
      <c r="F180" s="188"/>
      <c r="G180" s="192"/>
      <c r="H180" s="96"/>
      <c r="I180" s="96"/>
      <c r="J180" s="198"/>
      <c r="K180" s="199"/>
      <c r="L180" s="198"/>
      <c r="M180" s="198"/>
      <c r="N180" s="96"/>
      <c r="O180" s="96"/>
      <c r="P180" s="96"/>
      <c r="Q180" s="202"/>
      <c r="R180" s="194"/>
      <c r="S180" s="195"/>
      <c r="T180" s="195"/>
      <c r="U180" s="192"/>
      <c r="V180" s="192"/>
      <c r="W180" s="192"/>
    </row>
    <row r="181" spans="2:23">
      <c r="B181" s="392"/>
      <c r="C181" s="188"/>
      <c r="D181" s="189"/>
      <c r="E181" s="188"/>
      <c r="F181" s="188"/>
      <c r="G181" s="192"/>
      <c r="H181" s="96"/>
      <c r="I181" s="96"/>
      <c r="J181" s="198"/>
      <c r="K181" s="199"/>
      <c r="L181" s="198"/>
      <c r="M181" s="198"/>
      <c r="N181" s="96"/>
      <c r="O181" s="96"/>
      <c r="P181" s="96"/>
      <c r="Q181" s="202"/>
      <c r="R181" s="194"/>
      <c r="S181" s="195"/>
      <c r="T181" s="195"/>
      <c r="U181" s="192"/>
      <c r="V181" s="192"/>
      <c r="W181" s="192"/>
    </row>
    <row r="182" spans="2:23">
      <c r="B182" s="392"/>
      <c r="C182" s="188"/>
      <c r="D182" s="189"/>
      <c r="E182" s="188"/>
      <c r="F182" s="188"/>
      <c r="G182" s="192"/>
      <c r="H182" s="96"/>
      <c r="I182" s="96"/>
      <c r="J182" s="198"/>
      <c r="K182" s="199"/>
      <c r="L182" s="198"/>
      <c r="M182" s="198"/>
      <c r="N182" s="96"/>
      <c r="O182" s="96"/>
      <c r="P182" s="96"/>
      <c r="Q182" s="202"/>
      <c r="R182" s="194"/>
      <c r="S182" s="195"/>
      <c r="T182" s="195"/>
      <c r="U182" s="192"/>
      <c r="V182" s="192"/>
      <c r="W182" s="192"/>
    </row>
    <row r="183" spans="2:23">
      <c r="B183" s="392"/>
      <c r="C183" s="188"/>
      <c r="D183" s="189"/>
      <c r="E183" s="188"/>
      <c r="F183" s="188"/>
      <c r="G183" s="192"/>
      <c r="H183" s="96"/>
      <c r="I183" s="96"/>
      <c r="J183" s="198"/>
      <c r="K183" s="199"/>
      <c r="L183" s="198"/>
      <c r="M183" s="198"/>
      <c r="N183" s="96"/>
      <c r="O183" s="96"/>
      <c r="P183" s="96"/>
      <c r="Q183" s="202"/>
      <c r="R183" s="194"/>
      <c r="S183" s="195"/>
      <c r="T183" s="195"/>
      <c r="U183" s="192"/>
      <c r="V183" s="192"/>
      <c r="W183" s="192"/>
    </row>
    <row r="184" spans="2:23">
      <c r="B184" s="392"/>
      <c r="C184" s="188"/>
      <c r="D184" s="189"/>
      <c r="E184" s="188"/>
      <c r="F184" s="188"/>
      <c r="G184" s="192"/>
      <c r="H184" s="96"/>
      <c r="I184" s="96"/>
      <c r="J184" s="198"/>
      <c r="K184" s="199"/>
      <c r="L184" s="198"/>
      <c r="M184" s="198"/>
      <c r="N184" s="96"/>
      <c r="O184" s="96"/>
      <c r="P184" s="96"/>
      <c r="Q184" s="202"/>
      <c r="R184" s="194"/>
      <c r="S184" s="195"/>
      <c r="T184" s="195"/>
      <c r="U184" s="192"/>
      <c r="V184" s="192"/>
      <c r="W184" s="192"/>
    </row>
    <row r="185" spans="2:23">
      <c r="B185" s="392"/>
      <c r="C185" s="188"/>
      <c r="D185" s="189"/>
      <c r="E185" s="188"/>
      <c r="F185" s="188"/>
      <c r="G185" s="192"/>
      <c r="H185" s="96"/>
      <c r="I185" s="96"/>
      <c r="J185" s="198"/>
      <c r="K185" s="199"/>
      <c r="L185" s="198"/>
      <c r="M185" s="198"/>
      <c r="N185" s="96"/>
      <c r="O185" s="96"/>
      <c r="P185" s="96"/>
      <c r="Q185" s="202"/>
      <c r="R185" s="194"/>
      <c r="S185" s="195"/>
      <c r="T185" s="195"/>
      <c r="U185" s="192"/>
      <c r="V185" s="192"/>
      <c r="W185" s="192"/>
    </row>
    <row r="186" spans="2:23">
      <c r="B186" s="392"/>
      <c r="C186" s="188"/>
      <c r="D186" s="189"/>
      <c r="E186" s="188"/>
      <c r="F186" s="188"/>
      <c r="G186" s="192"/>
      <c r="H186" s="96"/>
      <c r="I186" s="96"/>
      <c r="J186" s="198"/>
      <c r="K186" s="199"/>
      <c r="L186" s="198"/>
      <c r="M186" s="198"/>
      <c r="N186" s="96"/>
      <c r="O186" s="96"/>
      <c r="P186" s="96"/>
      <c r="Q186" s="202"/>
      <c r="R186" s="194"/>
      <c r="S186" s="195"/>
      <c r="T186" s="195"/>
      <c r="U186" s="192"/>
      <c r="V186" s="192"/>
      <c r="W186" s="192"/>
    </row>
    <row r="187" spans="2:23">
      <c r="B187" s="392"/>
      <c r="C187" s="188"/>
      <c r="D187" s="189"/>
      <c r="E187" s="188"/>
      <c r="F187" s="188"/>
      <c r="G187" s="192"/>
      <c r="H187" s="96"/>
      <c r="I187" s="96"/>
      <c r="J187" s="198"/>
      <c r="K187" s="199"/>
      <c r="L187" s="198"/>
      <c r="M187" s="198"/>
      <c r="N187" s="96"/>
      <c r="O187" s="96"/>
      <c r="P187" s="96"/>
      <c r="Q187" s="202"/>
      <c r="R187" s="194"/>
      <c r="S187" s="195"/>
      <c r="T187" s="195"/>
      <c r="U187" s="192"/>
      <c r="V187" s="192"/>
      <c r="W187" s="192"/>
    </row>
    <row r="188" spans="2:23">
      <c r="B188" s="392"/>
      <c r="C188" s="188"/>
      <c r="D188" s="189"/>
      <c r="E188" s="188"/>
      <c r="F188" s="188"/>
      <c r="G188" s="192"/>
      <c r="H188" s="96"/>
      <c r="I188" s="96"/>
      <c r="J188" s="198"/>
      <c r="K188" s="199"/>
      <c r="L188" s="198"/>
      <c r="M188" s="198"/>
      <c r="N188" s="96"/>
      <c r="O188" s="96"/>
      <c r="P188" s="96"/>
      <c r="Q188" s="202"/>
      <c r="R188" s="194"/>
      <c r="S188" s="195"/>
      <c r="T188" s="195"/>
      <c r="U188" s="192"/>
      <c r="V188" s="192"/>
      <c r="W188" s="192"/>
    </row>
    <row r="189" spans="2:23">
      <c r="B189" s="392"/>
      <c r="C189" s="188"/>
      <c r="D189" s="189"/>
      <c r="E189" s="188"/>
      <c r="F189" s="188"/>
      <c r="G189" s="192"/>
      <c r="H189" s="96"/>
      <c r="I189" s="96"/>
      <c r="J189" s="198"/>
      <c r="K189" s="199"/>
      <c r="L189" s="198"/>
      <c r="M189" s="198"/>
      <c r="N189" s="96"/>
      <c r="O189" s="96"/>
      <c r="P189" s="96"/>
      <c r="Q189" s="202"/>
      <c r="R189" s="194"/>
      <c r="S189" s="195"/>
      <c r="T189" s="195"/>
      <c r="U189" s="192"/>
      <c r="V189" s="192"/>
      <c r="W189" s="192"/>
    </row>
    <row r="190" spans="2:23">
      <c r="B190" s="392"/>
      <c r="C190" s="188"/>
      <c r="D190" s="189"/>
      <c r="E190" s="188"/>
      <c r="F190" s="188"/>
      <c r="G190" s="192"/>
      <c r="H190" s="96"/>
      <c r="I190" s="96"/>
      <c r="J190" s="198"/>
      <c r="K190" s="199"/>
      <c r="L190" s="198"/>
      <c r="M190" s="198"/>
      <c r="N190" s="96"/>
      <c r="O190" s="96"/>
      <c r="P190" s="96"/>
      <c r="Q190" s="202"/>
      <c r="R190" s="194"/>
      <c r="S190" s="195"/>
      <c r="T190" s="195"/>
      <c r="U190" s="192"/>
      <c r="V190" s="192"/>
      <c r="W190" s="192"/>
    </row>
    <row r="191" spans="2:23">
      <c r="B191" s="392"/>
      <c r="C191" s="188"/>
      <c r="D191" s="189"/>
      <c r="E191" s="188"/>
      <c r="F191" s="188"/>
      <c r="G191" s="192"/>
      <c r="H191" s="96"/>
      <c r="I191" s="96"/>
      <c r="J191" s="198"/>
      <c r="K191" s="199"/>
      <c r="L191" s="198"/>
      <c r="M191" s="198"/>
      <c r="N191" s="96"/>
      <c r="O191" s="96"/>
      <c r="P191" s="96"/>
      <c r="Q191" s="202"/>
      <c r="R191" s="194"/>
      <c r="S191" s="195"/>
      <c r="T191" s="195"/>
      <c r="U191" s="192"/>
      <c r="V191" s="192"/>
      <c r="W191" s="192"/>
    </row>
    <row r="192" spans="2:23">
      <c r="B192" s="392"/>
      <c r="C192" s="188"/>
      <c r="D192" s="189"/>
      <c r="E192" s="188"/>
      <c r="F192" s="188"/>
      <c r="G192" s="192"/>
      <c r="H192" s="96"/>
      <c r="I192" s="96"/>
      <c r="J192" s="198"/>
      <c r="K192" s="199"/>
      <c r="L192" s="198"/>
      <c r="M192" s="198"/>
      <c r="N192" s="96"/>
      <c r="O192" s="96"/>
      <c r="P192" s="96"/>
      <c r="Q192" s="202"/>
      <c r="R192" s="194"/>
      <c r="S192" s="195"/>
      <c r="T192" s="195"/>
      <c r="U192" s="192"/>
      <c r="V192" s="192"/>
      <c r="W192" s="192"/>
    </row>
    <row r="193" spans="2:23">
      <c r="B193" s="392"/>
      <c r="C193" s="188"/>
      <c r="D193" s="189"/>
      <c r="E193" s="188"/>
      <c r="F193" s="188"/>
      <c r="G193" s="192"/>
      <c r="H193" s="96"/>
      <c r="I193" s="96"/>
      <c r="J193" s="198"/>
      <c r="K193" s="199"/>
      <c r="L193" s="198"/>
      <c r="M193" s="198"/>
      <c r="N193" s="96"/>
      <c r="O193" s="96"/>
      <c r="P193" s="96"/>
      <c r="Q193" s="202"/>
      <c r="R193" s="194"/>
      <c r="S193" s="195"/>
      <c r="T193" s="195"/>
      <c r="U193" s="192"/>
      <c r="V193" s="192"/>
      <c r="W193" s="192"/>
    </row>
    <row r="194" spans="2:23">
      <c r="B194" s="392"/>
      <c r="C194" s="188"/>
      <c r="D194" s="189"/>
      <c r="E194" s="188"/>
      <c r="F194" s="188"/>
      <c r="G194" s="192"/>
      <c r="H194" s="96"/>
      <c r="I194" s="96"/>
      <c r="J194" s="198"/>
      <c r="K194" s="199"/>
      <c r="L194" s="198"/>
      <c r="M194" s="198"/>
      <c r="N194" s="96"/>
      <c r="O194" s="96"/>
      <c r="P194" s="96"/>
      <c r="Q194" s="202"/>
      <c r="R194" s="194"/>
      <c r="S194" s="195"/>
      <c r="T194" s="195"/>
      <c r="U194" s="192"/>
      <c r="V194" s="192"/>
      <c r="W194" s="192"/>
    </row>
    <row r="195" spans="2:23">
      <c r="B195" s="392"/>
      <c r="C195" s="188"/>
      <c r="D195" s="189"/>
      <c r="E195" s="188"/>
      <c r="F195" s="188"/>
      <c r="G195" s="192"/>
      <c r="H195" s="96"/>
      <c r="I195" s="96"/>
      <c r="J195" s="198"/>
      <c r="K195" s="199"/>
      <c r="L195" s="198"/>
      <c r="M195" s="198"/>
      <c r="N195" s="96"/>
      <c r="O195" s="96"/>
      <c r="P195" s="96"/>
      <c r="Q195" s="202"/>
      <c r="R195" s="194"/>
      <c r="S195" s="195"/>
      <c r="T195" s="195"/>
      <c r="U195" s="192"/>
      <c r="V195" s="192"/>
      <c r="W195" s="192"/>
    </row>
    <row r="196" spans="2:23">
      <c r="B196" s="392"/>
      <c r="C196" s="188"/>
      <c r="D196" s="189"/>
      <c r="E196" s="188"/>
      <c r="F196" s="188"/>
      <c r="G196" s="192"/>
      <c r="H196" s="96"/>
      <c r="I196" s="96"/>
      <c r="J196" s="198"/>
      <c r="K196" s="199"/>
      <c r="L196" s="198"/>
      <c r="M196" s="198"/>
      <c r="N196" s="96"/>
      <c r="O196" s="96"/>
      <c r="P196" s="96"/>
      <c r="Q196" s="202"/>
      <c r="R196" s="194"/>
      <c r="S196" s="195"/>
      <c r="T196" s="195"/>
      <c r="U196" s="192"/>
      <c r="V196" s="192"/>
      <c r="W196" s="192"/>
    </row>
    <row r="197" spans="2:23">
      <c r="B197" s="392"/>
      <c r="C197" s="188"/>
      <c r="D197" s="189"/>
      <c r="E197" s="188"/>
      <c r="F197" s="188"/>
      <c r="G197" s="192"/>
      <c r="H197" s="96"/>
      <c r="I197" s="96"/>
      <c r="J197" s="198"/>
      <c r="K197" s="199"/>
      <c r="L197" s="198"/>
      <c r="M197" s="198"/>
      <c r="N197" s="96"/>
      <c r="O197" s="96"/>
      <c r="P197" s="96"/>
      <c r="Q197" s="202"/>
      <c r="R197" s="194"/>
      <c r="S197" s="195"/>
      <c r="T197" s="195"/>
      <c r="U197" s="192"/>
      <c r="V197" s="192"/>
      <c r="W197" s="192"/>
    </row>
    <row r="198" spans="2:23">
      <c r="B198" s="392"/>
      <c r="C198" s="188"/>
      <c r="D198" s="189"/>
      <c r="E198" s="188"/>
      <c r="F198" s="188"/>
      <c r="G198" s="192"/>
      <c r="H198" s="96"/>
      <c r="I198" s="96"/>
      <c r="J198" s="198"/>
      <c r="K198" s="199"/>
      <c r="L198" s="198"/>
      <c r="M198" s="198"/>
      <c r="N198" s="96"/>
      <c r="O198" s="96"/>
      <c r="P198" s="96"/>
      <c r="Q198" s="202"/>
      <c r="R198" s="194"/>
      <c r="S198" s="195"/>
      <c r="T198" s="195"/>
      <c r="U198" s="192"/>
      <c r="V198" s="192"/>
      <c r="W198" s="192"/>
    </row>
    <row r="199" spans="2:23">
      <c r="B199" s="392"/>
      <c r="C199" s="188"/>
      <c r="D199" s="189"/>
      <c r="E199" s="188"/>
      <c r="F199" s="188"/>
      <c r="G199" s="192"/>
      <c r="H199" s="96"/>
      <c r="I199" s="96"/>
      <c r="J199" s="198"/>
      <c r="K199" s="199"/>
      <c r="L199" s="198"/>
      <c r="M199" s="198"/>
      <c r="N199" s="96"/>
      <c r="O199" s="96"/>
      <c r="P199" s="96"/>
      <c r="Q199" s="202"/>
      <c r="R199" s="194"/>
      <c r="S199" s="195"/>
      <c r="T199" s="195"/>
      <c r="U199" s="192"/>
      <c r="V199" s="192"/>
      <c r="W199" s="192"/>
    </row>
    <row r="200" spans="2:23">
      <c r="B200" s="392"/>
      <c r="C200" s="188"/>
      <c r="D200" s="189"/>
      <c r="E200" s="188"/>
      <c r="F200" s="188"/>
      <c r="G200" s="192"/>
      <c r="H200" s="96"/>
      <c r="I200" s="96"/>
      <c r="J200" s="198"/>
      <c r="K200" s="199"/>
      <c r="L200" s="198"/>
      <c r="M200" s="198"/>
      <c r="N200" s="96"/>
      <c r="O200" s="96"/>
      <c r="P200" s="96"/>
      <c r="Q200" s="202"/>
      <c r="R200" s="194"/>
      <c r="S200" s="195"/>
      <c r="T200" s="195"/>
      <c r="U200" s="192"/>
      <c r="V200" s="192"/>
      <c r="W200" s="192"/>
    </row>
    <row r="201" spans="2:23">
      <c r="B201" s="392"/>
      <c r="C201" s="188"/>
      <c r="D201" s="189"/>
      <c r="E201" s="188"/>
      <c r="F201" s="188"/>
      <c r="G201" s="192"/>
      <c r="H201" s="96"/>
      <c r="I201" s="96"/>
      <c r="J201" s="198"/>
      <c r="K201" s="199"/>
      <c r="L201" s="198"/>
      <c r="M201" s="198"/>
      <c r="N201" s="96"/>
      <c r="O201" s="96"/>
      <c r="P201" s="96"/>
      <c r="Q201" s="202"/>
      <c r="R201" s="194"/>
      <c r="S201" s="195"/>
      <c r="T201" s="195"/>
      <c r="U201" s="192"/>
      <c r="V201" s="192"/>
      <c r="W201" s="192"/>
    </row>
    <row r="202" spans="2:23">
      <c r="B202" s="392"/>
      <c r="C202" s="188"/>
      <c r="D202" s="189"/>
      <c r="E202" s="188"/>
      <c r="F202" s="188"/>
      <c r="G202" s="192"/>
      <c r="H202" s="96"/>
      <c r="I202" s="96"/>
      <c r="J202" s="198"/>
      <c r="K202" s="199"/>
      <c r="L202" s="198"/>
      <c r="M202" s="198"/>
      <c r="N202" s="96"/>
      <c r="O202" s="96"/>
      <c r="P202" s="96"/>
      <c r="Q202" s="202"/>
      <c r="R202" s="194"/>
      <c r="S202" s="195"/>
      <c r="T202" s="195"/>
      <c r="U202" s="192"/>
      <c r="V202" s="192"/>
      <c r="W202" s="192"/>
    </row>
    <row r="203" spans="2:23">
      <c r="B203" s="392"/>
      <c r="C203" s="188"/>
      <c r="D203" s="189"/>
      <c r="E203" s="188"/>
      <c r="F203" s="188"/>
      <c r="G203" s="192"/>
      <c r="H203" s="96"/>
      <c r="I203" s="96"/>
      <c r="J203" s="198"/>
      <c r="K203" s="199"/>
      <c r="L203" s="198"/>
      <c r="M203" s="198"/>
      <c r="N203" s="96"/>
      <c r="O203" s="96"/>
      <c r="P203" s="96"/>
      <c r="Q203" s="202"/>
      <c r="R203" s="194"/>
      <c r="S203" s="195"/>
      <c r="T203" s="195"/>
      <c r="U203" s="192"/>
      <c r="V203" s="192"/>
      <c r="W203" s="192"/>
    </row>
    <row r="204" spans="2:23">
      <c r="B204" s="392"/>
      <c r="C204" s="188"/>
      <c r="D204" s="189"/>
      <c r="E204" s="188"/>
      <c r="F204" s="188"/>
      <c r="G204" s="192"/>
      <c r="H204" s="96"/>
      <c r="I204" s="96"/>
      <c r="J204" s="198"/>
      <c r="K204" s="199"/>
      <c r="L204" s="198"/>
      <c r="M204" s="198"/>
      <c r="N204" s="96"/>
      <c r="O204" s="96"/>
      <c r="P204" s="96"/>
      <c r="Q204" s="202"/>
      <c r="R204" s="194"/>
      <c r="S204" s="195"/>
      <c r="T204" s="195"/>
      <c r="U204" s="192"/>
      <c r="V204" s="192"/>
      <c r="W204" s="192"/>
    </row>
    <row r="205" spans="2:23">
      <c r="B205" s="392"/>
      <c r="C205" s="188"/>
      <c r="D205" s="189"/>
      <c r="E205" s="188"/>
      <c r="F205" s="188"/>
      <c r="G205" s="192"/>
      <c r="H205" s="96"/>
      <c r="I205" s="96"/>
      <c r="J205" s="198"/>
      <c r="K205" s="199"/>
      <c r="L205" s="198"/>
      <c r="M205" s="198"/>
      <c r="N205" s="96"/>
      <c r="O205" s="96"/>
      <c r="P205" s="96"/>
      <c r="Q205" s="202"/>
      <c r="R205" s="194"/>
      <c r="S205" s="195"/>
      <c r="T205" s="195"/>
      <c r="U205" s="192"/>
      <c r="V205" s="192"/>
      <c r="W205" s="192"/>
    </row>
    <row r="206" spans="2:23">
      <c r="B206" s="392"/>
      <c r="C206" s="188"/>
      <c r="D206" s="189"/>
      <c r="E206" s="188"/>
      <c r="F206" s="188"/>
      <c r="G206" s="192"/>
      <c r="H206" s="96"/>
      <c r="I206" s="96"/>
      <c r="J206" s="198"/>
      <c r="K206" s="199"/>
      <c r="L206" s="198"/>
      <c r="M206" s="198"/>
      <c r="N206" s="96"/>
      <c r="O206" s="96"/>
      <c r="P206" s="96"/>
      <c r="Q206" s="202"/>
      <c r="R206" s="194"/>
      <c r="S206" s="195"/>
      <c r="T206" s="195"/>
      <c r="U206" s="192"/>
      <c r="V206" s="192"/>
      <c r="W206" s="192"/>
    </row>
    <row r="207" spans="2:23">
      <c r="B207" s="392"/>
      <c r="C207" s="188"/>
      <c r="D207" s="189"/>
      <c r="E207" s="188"/>
      <c r="F207" s="188"/>
      <c r="G207" s="192"/>
      <c r="H207" s="96"/>
      <c r="I207" s="96"/>
      <c r="J207" s="198"/>
      <c r="K207" s="199"/>
      <c r="L207" s="198"/>
      <c r="M207" s="198"/>
      <c r="N207" s="96"/>
      <c r="O207" s="96"/>
      <c r="P207" s="96"/>
      <c r="Q207" s="202"/>
      <c r="R207" s="194"/>
      <c r="S207" s="195"/>
      <c r="T207" s="195"/>
      <c r="U207" s="192"/>
      <c r="V207" s="192"/>
      <c r="W207" s="192"/>
    </row>
    <row r="208" spans="2:23">
      <c r="B208" s="392"/>
      <c r="C208" s="188"/>
      <c r="D208" s="189"/>
      <c r="E208" s="188"/>
      <c r="F208" s="188"/>
      <c r="G208" s="192"/>
      <c r="H208" s="96"/>
      <c r="I208" s="96"/>
      <c r="J208" s="198"/>
      <c r="K208" s="199"/>
      <c r="L208" s="198"/>
      <c r="M208" s="198"/>
      <c r="N208" s="96"/>
      <c r="O208" s="96"/>
      <c r="P208" s="96"/>
      <c r="Q208" s="202"/>
      <c r="R208" s="194"/>
      <c r="S208" s="195"/>
      <c r="T208" s="195"/>
      <c r="U208" s="192"/>
      <c r="V208" s="192"/>
      <c r="W208" s="192"/>
    </row>
    <row r="209" spans="2:23">
      <c r="B209" s="392"/>
      <c r="C209" s="188"/>
      <c r="D209" s="189"/>
      <c r="E209" s="188"/>
      <c r="F209" s="188"/>
      <c r="G209" s="192"/>
      <c r="H209" s="96"/>
      <c r="I209" s="96"/>
      <c r="J209" s="198"/>
      <c r="K209" s="199"/>
      <c r="L209" s="198"/>
      <c r="M209" s="198"/>
      <c r="N209" s="96"/>
      <c r="O209" s="96"/>
      <c r="P209" s="96"/>
      <c r="Q209" s="202"/>
      <c r="R209" s="194"/>
      <c r="S209" s="195"/>
      <c r="T209" s="195"/>
      <c r="U209" s="192"/>
      <c r="V209" s="192"/>
      <c r="W209" s="192"/>
    </row>
    <row r="210" spans="2:23">
      <c r="B210" s="392"/>
      <c r="C210" s="188"/>
      <c r="D210" s="189"/>
      <c r="E210" s="188"/>
      <c r="F210" s="188"/>
      <c r="G210" s="192"/>
      <c r="H210" s="96"/>
      <c r="I210" s="96"/>
      <c r="J210" s="198"/>
      <c r="K210" s="199"/>
      <c r="L210" s="198"/>
      <c r="M210" s="198"/>
      <c r="N210" s="96"/>
      <c r="O210" s="96"/>
      <c r="P210" s="96"/>
      <c r="Q210" s="202"/>
      <c r="R210" s="194"/>
      <c r="S210" s="195"/>
      <c r="T210" s="195"/>
      <c r="U210" s="192"/>
      <c r="V210" s="192"/>
      <c r="W210" s="192"/>
    </row>
    <row r="211" spans="2:23">
      <c r="B211" s="392"/>
      <c r="C211" s="188"/>
      <c r="D211" s="189"/>
      <c r="E211" s="188"/>
      <c r="F211" s="188"/>
      <c r="G211" s="192"/>
      <c r="H211" s="96"/>
      <c r="I211" s="96"/>
      <c r="J211" s="198"/>
      <c r="K211" s="199"/>
      <c r="L211" s="198"/>
      <c r="M211" s="198"/>
      <c r="N211" s="96"/>
      <c r="O211" s="96"/>
      <c r="P211" s="96"/>
      <c r="Q211" s="202"/>
      <c r="R211" s="194"/>
      <c r="S211" s="195"/>
      <c r="T211" s="195"/>
      <c r="U211" s="192"/>
      <c r="V211" s="192"/>
      <c r="W211" s="192"/>
    </row>
    <row r="212" spans="2:23">
      <c r="B212" s="392"/>
      <c r="C212" s="188"/>
      <c r="D212" s="189"/>
      <c r="E212" s="188"/>
      <c r="F212" s="188"/>
      <c r="G212" s="192"/>
      <c r="H212" s="96"/>
      <c r="I212" s="96"/>
      <c r="J212" s="198"/>
      <c r="K212" s="199"/>
      <c r="L212" s="198"/>
      <c r="M212" s="198"/>
      <c r="N212" s="96"/>
      <c r="O212" s="96"/>
      <c r="P212" s="96"/>
      <c r="Q212" s="202"/>
      <c r="R212" s="194"/>
      <c r="S212" s="195"/>
      <c r="T212" s="195"/>
      <c r="U212" s="192"/>
      <c r="V212" s="192"/>
      <c r="W212" s="192"/>
    </row>
    <row r="213" spans="2:23">
      <c r="B213" s="392"/>
      <c r="C213" s="188"/>
      <c r="D213" s="189"/>
      <c r="E213" s="188"/>
      <c r="F213" s="188"/>
      <c r="G213" s="192"/>
      <c r="H213" s="96"/>
      <c r="I213" s="96"/>
      <c r="J213" s="198"/>
      <c r="K213" s="199"/>
      <c r="L213" s="198"/>
      <c r="M213" s="198"/>
      <c r="N213" s="96"/>
      <c r="O213" s="96"/>
      <c r="P213" s="96"/>
      <c r="Q213" s="202"/>
      <c r="R213" s="194"/>
      <c r="S213" s="195"/>
      <c r="T213" s="195"/>
      <c r="U213" s="192"/>
      <c r="V213" s="192"/>
      <c r="W213" s="192"/>
    </row>
    <row r="214" spans="2:23">
      <c r="B214" s="392"/>
      <c r="C214" s="188"/>
      <c r="D214" s="189"/>
      <c r="E214" s="188"/>
      <c r="F214" s="188"/>
      <c r="G214" s="192"/>
      <c r="H214" s="96"/>
      <c r="I214" s="96"/>
      <c r="J214" s="198"/>
      <c r="K214" s="199"/>
      <c r="L214" s="198"/>
      <c r="M214" s="198"/>
      <c r="N214" s="96"/>
      <c r="O214" s="96"/>
      <c r="P214" s="96"/>
      <c r="Q214" s="202"/>
      <c r="R214" s="194"/>
      <c r="S214" s="195"/>
      <c r="T214" s="195"/>
      <c r="U214" s="192"/>
      <c r="V214" s="192"/>
      <c r="W214" s="192"/>
    </row>
    <row r="215" spans="2:23">
      <c r="B215" s="392"/>
      <c r="C215" s="188"/>
      <c r="D215" s="189"/>
      <c r="E215" s="188"/>
      <c r="F215" s="188"/>
      <c r="G215" s="192"/>
      <c r="H215" s="96"/>
      <c r="I215" s="96"/>
      <c r="J215" s="198"/>
      <c r="K215" s="199"/>
      <c r="L215" s="198"/>
      <c r="M215" s="198"/>
      <c r="N215" s="96"/>
      <c r="O215" s="96"/>
      <c r="P215" s="96"/>
      <c r="Q215" s="202"/>
      <c r="R215" s="194"/>
      <c r="S215" s="195"/>
      <c r="T215" s="195"/>
      <c r="U215" s="192"/>
      <c r="V215" s="192"/>
      <c r="W215" s="192"/>
    </row>
    <row r="216" spans="2:23">
      <c r="B216" s="392"/>
      <c r="C216" s="188"/>
      <c r="D216" s="189"/>
      <c r="E216" s="188"/>
      <c r="F216" s="188"/>
      <c r="G216" s="192"/>
      <c r="H216" s="96"/>
      <c r="I216" s="96"/>
      <c r="J216" s="198"/>
      <c r="K216" s="199"/>
      <c r="L216" s="198"/>
      <c r="M216" s="198"/>
      <c r="N216" s="96"/>
      <c r="O216" s="96"/>
      <c r="P216" s="96"/>
      <c r="Q216" s="202"/>
      <c r="R216" s="194"/>
      <c r="S216" s="195"/>
      <c r="T216" s="195"/>
      <c r="U216" s="192"/>
      <c r="V216" s="192"/>
      <c r="W216" s="192"/>
    </row>
    <row r="217" spans="2:23">
      <c r="B217" s="392"/>
      <c r="C217" s="188"/>
      <c r="D217" s="189"/>
      <c r="E217" s="188"/>
      <c r="F217" s="188"/>
      <c r="G217" s="192"/>
      <c r="H217" s="96"/>
      <c r="I217" s="96"/>
      <c r="J217" s="198"/>
      <c r="K217" s="199"/>
      <c r="L217" s="198"/>
      <c r="M217" s="198"/>
      <c r="N217" s="96"/>
      <c r="O217" s="96"/>
      <c r="P217" s="96"/>
      <c r="Q217" s="202"/>
      <c r="R217" s="194"/>
      <c r="S217" s="195"/>
      <c r="T217" s="195"/>
      <c r="U217" s="192"/>
      <c r="V217" s="192"/>
      <c r="W217" s="192"/>
    </row>
    <row r="218" spans="2:23">
      <c r="B218" s="392"/>
      <c r="C218" s="188"/>
      <c r="D218" s="189"/>
      <c r="E218" s="188"/>
      <c r="F218" s="188"/>
      <c r="G218" s="192"/>
      <c r="H218" s="96"/>
      <c r="I218" s="96"/>
      <c r="J218" s="198"/>
      <c r="K218" s="199"/>
      <c r="L218" s="198"/>
      <c r="M218" s="198"/>
      <c r="N218" s="96"/>
      <c r="O218" s="96"/>
      <c r="P218" s="96"/>
      <c r="Q218" s="202"/>
      <c r="R218" s="194"/>
      <c r="S218" s="195"/>
      <c r="T218" s="195"/>
      <c r="U218" s="192"/>
      <c r="V218" s="192"/>
      <c r="W218" s="192"/>
    </row>
    <row r="219" spans="2:23">
      <c r="B219" s="392"/>
      <c r="C219" s="188"/>
      <c r="D219" s="189"/>
      <c r="E219" s="188"/>
      <c r="F219" s="188"/>
      <c r="G219" s="192"/>
      <c r="H219" s="96"/>
      <c r="I219" s="96"/>
      <c r="J219" s="198"/>
      <c r="K219" s="199"/>
      <c r="L219" s="198"/>
      <c r="M219" s="198"/>
      <c r="N219" s="96"/>
      <c r="O219" s="96"/>
      <c r="P219" s="96"/>
      <c r="Q219" s="202"/>
      <c r="R219" s="194"/>
      <c r="S219" s="195"/>
      <c r="T219" s="195"/>
      <c r="U219" s="192"/>
      <c r="V219" s="192"/>
      <c r="W219" s="192"/>
    </row>
    <row r="220" spans="2:23">
      <c r="B220" s="392"/>
      <c r="C220" s="188"/>
      <c r="D220" s="189"/>
      <c r="E220" s="188"/>
      <c r="F220" s="188"/>
      <c r="G220" s="192"/>
      <c r="H220" s="96"/>
      <c r="I220" s="96"/>
      <c r="J220" s="198"/>
      <c r="K220" s="199"/>
      <c r="L220" s="198"/>
      <c r="M220" s="198"/>
      <c r="N220" s="96"/>
      <c r="O220" s="96"/>
      <c r="P220" s="96"/>
      <c r="Q220" s="202"/>
      <c r="R220" s="194"/>
      <c r="S220" s="195"/>
      <c r="T220" s="195"/>
      <c r="U220" s="192"/>
      <c r="V220" s="192"/>
      <c r="W220" s="192"/>
    </row>
    <row r="221" spans="2:23">
      <c r="B221" s="392"/>
      <c r="C221" s="188"/>
      <c r="D221" s="189"/>
      <c r="E221" s="188"/>
      <c r="F221" s="188"/>
      <c r="G221" s="192"/>
      <c r="H221" s="96"/>
      <c r="I221" s="96"/>
      <c r="J221" s="198"/>
      <c r="K221" s="199"/>
      <c r="L221" s="198"/>
      <c r="M221" s="198"/>
      <c r="N221" s="96"/>
      <c r="O221" s="96"/>
      <c r="P221" s="96"/>
      <c r="Q221" s="202"/>
      <c r="R221" s="194"/>
      <c r="S221" s="195"/>
      <c r="T221" s="195"/>
      <c r="U221" s="192"/>
      <c r="V221" s="192"/>
      <c r="W221" s="192"/>
    </row>
    <row r="222" spans="2:23">
      <c r="B222" s="392"/>
      <c r="C222" s="188"/>
      <c r="D222" s="189"/>
      <c r="E222" s="188"/>
      <c r="F222" s="188"/>
      <c r="G222" s="192"/>
      <c r="H222" s="96"/>
      <c r="I222" s="96"/>
      <c r="J222" s="198"/>
      <c r="K222" s="199"/>
      <c r="L222" s="198"/>
      <c r="M222" s="198"/>
      <c r="N222" s="96"/>
      <c r="O222" s="96"/>
      <c r="P222" s="96"/>
      <c r="Q222" s="202"/>
      <c r="R222" s="194"/>
      <c r="S222" s="195"/>
      <c r="T222" s="195"/>
      <c r="U222" s="192"/>
      <c r="V222" s="192"/>
      <c r="W222" s="192"/>
    </row>
    <row r="223" spans="2:23">
      <c r="B223" s="392"/>
      <c r="C223" s="188"/>
      <c r="D223" s="189"/>
      <c r="E223" s="188"/>
      <c r="F223" s="188"/>
      <c r="G223" s="192"/>
      <c r="H223" s="96"/>
      <c r="I223" s="96"/>
      <c r="J223" s="198"/>
      <c r="K223" s="199"/>
      <c r="L223" s="198"/>
      <c r="M223" s="198"/>
      <c r="N223" s="96"/>
      <c r="O223" s="96"/>
      <c r="P223" s="96"/>
      <c r="Q223" s="202"/>
      <c r="R223" s="194"/>
      <c r="S223" s="195"/>
      <c r="T223" s="195"/>
      <c r="U223" s="192"/>
      <c r="V223" s="192"/>
      <c r="W223" s="192"/>
    </row>
    <row r="224" spans="2:23">
      <c r="B224" s="392"/>
      <c r="C224" s="188"/>
      <c r="D224" s="189"/>
      <c r="E224" s="188"/>
      <c r="F224" s="188"/>
      <c r="G224" s="192"/>
      <c r="H224" s="96"/>
      <c r="I224" s="96"/>
      <c r="J224" s="198"/>
      <c r="K224" s="199"/>
      <c r="L224" s="198"/>
      <c r="M224" s="198"/>
      <c r="N224" s="96"/>
      <c r="O224" s="96"/>
      <c r="P224" s="96"/>
      <c r="Q224" s="202"/>
      <c r="R224" s="194"/>
      <c r="S224" s="195"/>
      <c r="T224" s="195"/>
      <c r="U224" s="192"/>
      <c r="V224" s="192"/>
      <c r="W224" s="192"/>
    </row>
    <row r="225" spans="2:23">
      <c r="B225" s="392"/>
      <c r="C225" s="188"/>
      <c r="D225" s="189"/>
      <c r="E225" s="188"/>
      <c r="F225" s="188"/>
      <c r="G225" s="192"/>
      <c r="H225" s="96"/>
      <c r="I225" s="96"/>
      <c r="J225" s="198"/>
      <c r="K225" s="199"/>
      <c r="L225" s="198"/>
      <c r="M225" s="198"/>
      <c r="N225" s="96"/>
      <c r="O225" s="96"/>
      <c r="P225" s="96"/>
      <c r="Q225" s="202"/>
      <c r="R225" s="194"/>
      <c r="S225" s="195"/>
      <c r="T225" s="195"/>
      <c r="U225" s="192"/>
      <c r="V225" s="192"/>
      <c r="W225" s="192"/>
    </row>
    <row r="226" spans="2:23">
      <c r="B226" s="392"/>
      <c r="C226" s="188"/>
      <c r="D226" s="189"/>
      <c r="E226" s="188"/>
      <c r="F226" s="188"/>
      <c r="G226" s="192"/>
      <c r="H226" s="96"/>
      <c r="I226" s="96"/>
      <c r="J226" s="198"/>
      <c r="K226" s="199"/>
      <c r="L226" s="198"/>
      <c r="M226" s="198"/>
      <c r="N226" s="96"/>
      <c r="O226" s="96"/>
      <c r="P226" s="96"/>
      <c r="Q226" s="202"/>
      <c r="R226" s="194"/>
      <c r="S226" s="195"/>
      <c r="T226" s="195"/>
      <c r="U226" s="192"/>
      <c r="V226" s="192"/>
      <c r="W226" s="192"/>
    </row>
    <row r="227" spans="2:23">
      <c r="B227" s="392"/>
      <c r="C227" s="188"/>
      <c r="D227" s="189"/>
      <c r="E227" s="188"/>
      <c r="F227" s="188"/>
      <c r="G227" s="192"/>
      <c r="H227" s="96"/>
      <c r="I227" s="96"/>
      <c r="J227" s="198"/>
      <c r="K227" s="199"/>
      <c r="L227" s="198"/>
      <c r="M227" s="198"/>
      <c r="N227" s="96"/>
      <c r="O227" s="96"/>
      <c r="P227" s="96"/>
      <c r="Q227" s="202"/>
      <c r="R227" s="194"/>
      <c r="S227" s="195"/>
      <c r="T227" s="195"/>
      <c r="U227" s="192"/>
      <c r="V227" s="192"/>
      <c r="W227" s="192"/>
    </row>
    <row r="228" spans="2:23">
      <c r="B228" s="392"/>
      <c r="C228" s="188"/>
      <c r="D228" s="189"/>
      <c r="E228" s="188"/>
      <c r="F228" s="188"/>
      <c r="G228" s="192"/>
      <c r="H228" s="96"/>
      <c r="I228" s="96"/>
      <c r="J228" s="198"/>
      <c r="K228" s="199"/>
      <c r="L228" s="198"/>
      <c r="M228" s="198"/>
      <c r="N228" s="96"/>
      <c r="O228" s="96"/>
      <c r="P228" s="96"/>
      <c r="Q228" s="202"/>
      <c r="R228" s="194"/>
      <c r="S228" s="195"/>
      <c r="T228" s="195"/>
      <c r="U228" s="192"/>
      <c r="V228" s="192"/>
      <c r="W228" s="192"/>
    </row>
    <row r="229" spans="2:23">
      <c r="B229" s="392"/>
      <c r="C229" s="188"/>
      <c r="D229" s="189"/>
      <c r="E229" s="188"/>
      <c r="F229" s="188"/>
      <c r="G229" s="192"/>
      <c r="H229" s="96"/>
      <c r="I229" s="96"/>
      <c r="J229" s="198"/>
      <c r="K229" s="199"/>
      <c r="L229" s="198"/>
      <c r="M229" s="198"/>
      <c r="N229" s="96"/>
      <c r="O229" s="96"/>
      <c r="P229" s="96"/>
      <c r="Q229" s="202"/>
      <c r="R229" s="194"/>
      <c r="S229" s="195"/>
      <c r="T229" s="195"/>
      <c r="U229" s="192"/>
      <c r="V229" s="192"/>
      <c r="W229" s="192"/>
    </row>
    <row r="230" spans="2:23">
      <c r="B230" s="392"/>
      <c r="C230" s="188"/>
      <c r="D230" s="189"/>
      <c r="E230" s="188"/>
      <c r="F230" s="188"/>
      <c r="G230" s="192"/>
      <c r="H230" s="96"/>
      <c r="I230" s="96"/>
      <c r="J230" s="198"/>
      <c r="K230" s="199"/>
      <c r="L230" s="198"/>
      <c r="M230" s="198"/>
      <c r="N230" s="96"/>
      <c r="O230" s="96"/>
      <c r="P230" s="96"/>
      <c r="Q230" s="202"/>
      <c r="R230" s="194"/>
      <c r="S230" s="195"/>
      <c r="T230" s="195"/>
      <c r="U230" s="192"/>
      <c r="V230" s="192"/>
      <c r="W230" s="192"/>
    </row>
    <row r="231" spans="2:23">
      <c r="B231" s="392"/>
      <c r="C231" s="188"/>
      <c r="D231" s="189"/>
      <c r="E231" s="188"/>
      <c r="F231" s="188"/>
      <c r="G231" s="192"/>
      <c r="H231" s="96"/>
      <c r="I231" s="96"/>
      <c r="J231" s="198"/>
      <c r="K231" s="199"/>
      <c r="L231" s="198"/>
      <c r="M231" s="198"/>
      <c r="N231" s="96"/>
      <c r="O231" s="96"/>
      <c r="P231" s="96"/>
      <c r="Q231" s="202"/>
      <c r="R231" s="194"/>
      <c r="S231" s="195"/>
      <c r="T231" s="195"/>
      <c r="U231" s="192"/>
      <c r="V231" s="192"/>
      <c r="W231" s="192"/>
    </row>
    <row r="232" spans="2:23">
      <c r="B232" s="392"/>
      <c r="C232" s="188"/>
      <c r="D232" s="189"/>
      <c r="E232" s="188"/>
      <c r="F232" s="188"/>
      <c r="G232" s="192"/>
      <c r="H232" s="96"/>
      <c r="I232" s="96"/>
      <c r="J232" s="198"/>
      <c r="K232" s="199"/>
      <c r="L232" s="198"/>
      <c r="M232" s="198"/>
      <c r="N232" s="96"/>
      <c r="O232" s="96"/>
      <c r="P232" s="96"/>
      <c r="Q232" s="202"/>
      <c r="R232" s="194"/>
      <c r="S232" s="195"/>
      <c r="T232" s="195"/>
      <c r="U232" s="192"/>
      <c r="V232" s="192"/>
      <c r="W232" s="192"/>
    </row>
    <row r="233" spans="2:23">
      <c r="B233" s="392"/>
      <c r="C233" s="188"/>
      <c r="D233" s="189"/>
      <c r="E233" s="188"/>
      <c r="F233" s="188"/>
      <c r="G233" s="192"/>
      <c r="H233" s="96"/>
      <c r="I233" s="96"/>
      <c r="J233" s="198"/>
      <c r="K233" s="199"/>
      <c r="L233" s="198"/>
      <c r="M233" s="198"/>
      <c r="N233" s="96"/>
      <c r="O233" s="96"/>
      <c r="P233" s="96"/>
      <c r="Q233" s="202"/>
      <c r="R233" s="194"/>
      <c r="S233" s="195"/>
      <c r="T233" s="195"/>
      <c r="U233" s="192"/>
      <c r="V233" s="192"/>
      <c r="W233" s="192"/>
    </row>
    <row r="234" spans="2:23">
      <c r="B234" s="392"/>
      <c r="C234" s="188"/>
      <c r="D234" s="189"/>
      <c r="E234" s="188"/>
      <c r="F234" s="188"/>
      <c r="G234" s="192"/>
      <c r="H234" s="96"/>
      <c r="I234" s="96"/>
      <c r="J234" s="198"/>
      <c r="K234" s="199"/>
      <c r="L234" s="198"/>
      <c r="M234" s="198"/>
      <c r="N234" s="96"/>
      <c r="O234" s="96"/>
      <c r="P234" s="96"/>
      <c r="Q234" s="202"/>
      <c r="R234" s="194"/>
      <c r="S234" s="195"/>
      <c r="T234" s="195"/>
      <c r="U234" s="192"/>
      <c r="V234" s="192"/>
      <c r="W234" s="192"/>
    </row>
    <row r="235" spans="2:23">
      <c r="B235" s="392"/>
      <c r="C235" s="188"/>
      <c r="D235" s="189"/>
      <c r="E235" s="188"/>
      <c r="F235" s="188"/>
      <c r="G235" s="192"/>
      <c r="H235" s="96"/>
      <c r="I235" s="96"/>
      <c r="J235" s="198"/>
      <c r="K235" s="199"/>
      <c r="L235" s="198"/>
      <c r="M235" s="198"/>
      <c r="N235" s="96"/>
      <c r="O235" s="96"/>
      <c r="P235" s="96"/>
      <c r="Q235" s="202"/>
      <c r="R235" s="194"/>
      <c r="S235" s="195"/>
      <c r="T235" s="195"/>
      <c r="U235" s="192"/>
      <c r="V235" s="192"/>
      <c r="W235" s="192"/>
    </row>
    <row r="236" spans="2:23">
      <c r="B236" s="392"/>
      <c r="C236" s="188"/>
      <c r="D236" s="189"/>
      <c r="E236" s="188"/>
      <c r="F236" s="188"/>
      <c r="G236" s="192"/>
      <c r="H236" s="96"/>
      <c r="I236" s="96"/>
      <c r="J236" s="198"/>
      <c r="K236" s="199"/>
      <c r="L236" s="198"/>
      <c r="M236" s="198"/>
      <c r="N236" s="96"/>
      <c r="O236" s="96"/>
      <c r="P236" s="96"/>
      <c r="Q236" s="202"/>
      <c r="R236" s="194"/>
      <c r="S236" s="195"/>
      <c r="T236" s="195"/>
      <c r="U236" s="192"/>
      <c r="V236" s="192"/>
      <c r="W236" s="192"/>
    </row>
    <row r="237" spans="2:23">
      <c r="B237" s="392"/>
      <c r="C237" s="188"/>
      <c r="D237" s="189"/>
      <c r="E237" s="188"/>
      <c r="F237" s="188"/>
      <c r="G237" s="192"/>
      <c r="H237" s="96"/>
      <c r="I237" s="96"/>
      <c r="J237" s="198"/>
      <c r="K237" s="199"/>
      <c r="L237" s="198"/>
      <c r="M237" s="198"/>
      <c r="N237" s="96"/>
      <c r="O237" s="96"/>
      <c r="P237" s="96"/>
      <c r="Q237" s="202"/>
      <c r="R237" s="194"/>
      <c r="S237" s="195"/>
      <c r="T237" s="195"/>
      <c r="U237" s="192"/>
      <c r="V237" s="192"/>
      <c r="W237" s="192"/>
    </row>
    <row r="238" spans="2:23">
      <c r="B238" s="392"/>
      <c r="C238" s="188"/>
      <c r="D238" s="189"/>
      <c r="E238" s="188"/>
      <c r="F238" s="188"/>
      <c r="G238" s="192"/>
      <c r="H238" s="96"/>
      <c r="I238" s="96"/>
      <c r="J238" s="198"/>
      <c r="K238" s="199"/>
      <c r="L238" s="198"/>
      <c r="M238" s="198"/>
      <c r="N238" s="96"/>
      <c r="O238" s="96"/>
      <c r="P238" s="96"/>
      <c r="Q238" s="202"/>
      <c r="R238" s="194"/>
      <c r="S238" s="195"/>
      <c r="T238" s="195"/>
      <c r="U238" s="192"/>
      <c r="V238" s="192"/>
      <c r="W238" s="192"/>
    </row>
    <row r="239" spans="2:23">
      <c r="B239" s="392"/>
      <c r="C239" s="188"/>
      <c r="D239" s="189"/>
      <c r="E239" s="188"/>
      <c r="F239" s="188"/>
      <c r="G239" s="192"/>
      <c r="H239" s="96"/>
      <c r="I239" s="96"/>
      <c r="J239" s="198"/>
      <c r="K239" s="199"/>
      <c r="L239" s="198"/>
      <c r="M239" s="198"/>
      <c r="N239" s="96"/>
      <c r="O239" s="96"/>
      <c r="P239" s="96"/>
      <c r="Q239" s="202"/>
      <c r="R239" s="194"/>
      <c r="S239" s="195"/>
      <c r="T239" s="195"/>
      <c r="U239" s="192"/>
      <c r="V239" s="192"/>
      <c r="W239" s="192"/>
    </row>
    <row r="240" spans="2:23">
      <c r="B240" s="392"/>
      <c r="C240" s="188"/>
      <c r="D240" s="189"/>
      <c r="E240" s="188"/>
      <c r="F240" s="188"/>
      <c r="G240" s="192"/>
      <c r="H240" s="96"/>
      <c r="I240" s="96"/>
      <c r="J240" s="198"/>
      <c r="K240" s="199"/>
      <c r="L240" s="198"/>
      <c r="M240" s="198"/>
      <c r="N240" s="96"/>
      <c r="O240" s="96"/>
      <c r="P240" s="96"/>
      <c r="Q240" s="202"/>
      <c r="R240" s="194"/>
      <c r="S240" s="195"/>
      <c r="T240" s="195"/>
      <c r="U240" s="192"/>
      <c r="V240" s="192"/>
      <c r="W240" s="192"/>
    </row>
    <row r="241" spans="2:23">
      <c r="B241" s="392"/>
      <c r="C241" s="188"/>
      <c r="D241" s="189"/>
      <c r="E241" s="188"/>
      <c r="F241" s="188"/>
      <c r="G241" s="192"/>
      <c r="H241" s="96"/>
      <c r="I241" s="96"/>
      <c r="J241" s="198"/>
      <c r="K241" s="199"/>
      <c r="L241" s="198"/>
      <c r="M241" s="198"/>
      <c r="N241" s="96"/>
      <c r="O241" s="96"/>
      <c r="P241" s="96"/>
      <c r="Q241" s="202"/>
      <c r="R241" s="194"/>
      <c r="S241" s="195"/>
      <c r="T241" s="195"/>
      <c r="U241" s="192"/>
      <c r="V241" s="192"/>
      <c r="W241" s="192"/>
    </row>
    <row r="242" spans="2:23">
      <c r="B242" s="392"/>
      <c r="C242" s="188"/>
      <c r="D242" s="189"/>
      <c r="E242" s="188"/>
      <c r="F242" s="188"/>
      <c r="G242" s="192"/>
      <c r="H242" s="96"/>
      <c r="I242" s="96"/>
      <c r="J242" s="198"/>
      <c r="K242" s="199"/>
      <c r="L242" s="198"/>
      <c r="M242" s="198"/>
      <c r="N242" s="96"/>
      <c r="O242" s="96"/>
      <c r="P242" s="96"/>
      <c r="Q242" s="202"/>
      <c r="R242" s="194"/>
      <c r="S242" s="195"/>
      <c r="T242" s="195"/>
      <c r="U242" s="192"/>
      <c r="V242" s="192"/>
      <c r="W242" s="192"/>
    </row>
    <row r="243" spans="2:23">
      <c r="B243" s="392"/>
      <c r="C243" s="188"/>
      <c r="D243" s="189"/>
      <c r="E243" s="188"/>
      <c r="F243" s="188"/>
      <c r="G243" s="192"/>
      <c r="H243" s="96"/>
      <c r="I243" s="96"/>
      <c r="J243" s="198"/>
      <c r="K243" s="199"/>
      <c r="L243" s="198"/>
      <c r="M243" s="198"/>
      <c r="N243" s="96"/>
      <c r="O243" s="96"/>
      <c r="P243" s="96"/>
      <c r="Q243" s="202"/>
      <c r="R243" s="194"/>
      <c r="S243" s="195"/>
      <c r="T243" s="195"/>
      <c r="U243" s="192"/>
      <c r="V243" s="192"/>
      <c r="W243" s="192"/>
    </row>
    <row r="244" spans="2:23">
      <c r="B244" s="392"/>
      <c r="C244" s="188"/>
      <c r="D244" s="189"/>
      <c r="E244" s="188"/>
      <c r="F244" s="188"/>
      <c r="G244" s="192"/>
      <c r="H244" s="96"/>
      <c r="I244" s="96"/>
      <c r="J244" s="198"/>
      <c r="K244" s="199"/>
      <c r="L244" s="198"/>
      <c r="M244" s="198"/>
      <c r="N244" s="96"/>
      <c r="O244" s="96"/>
      <c r="P244" s="96"/>
      <c r="Q244" s="202"/>
      <c r="R244" s="194"/>
      <c r="S244" s="195"/>
      <c r="T244" s="195"/>
      <c r="U244" s="192"/>
      <c r="V244" s="192"/>
      <c r="W244" s="192"/>
    </row>
    <row r="245" spans="2:23">
      <c r="B245" s="392"/>
      <c r="C245" s="188"/>
      <c r="D245" s="189"/>
      <c r="E245" s="188"/>
      <c r="F245" s="188"/>
      <c r="G245" s="192"/>
      <c r="H245" s="96"/>
      <c r="I245" s="96"/>
      <c r="J245" s="198"/>
      <c r="K245" s="199"/>
      <c r="L245" s="198"/>
      <c r="M245" s="198"/>
      <c r="N245" s="96"/>
      <c r="O245" s="96"/>
      <c r="P245" s="96"/>
      <c r="Q245" s="202"/>
      <c r="R245" s="194"/>
      <c r="S245" s="195"/>
      <c r="T245" s="195"/>
      <c r="U245" s="192"/>
      <c r="V245" s="192"/>
      <c r="W245" s="192"/>
    </row>
    <row r="246" spans="2:23">
      <c r="B246" s="392"/>
      <c r="C246" s="188"/>
      <c r="D246" s="189"/>
      <c r="E246" s="188"/>
      <c r="F246" s="188"/>
      <c r="G246" s="192"/>
      <c r="H246" s="96"/>
      <c r="I246" s="96"/>
      <c r="J246" s="198"/>
      <c r="K246" s="199"/>
      <c r="L246" s="198"/>
      <c r="M246" s="198"/>
      <c r="N246" s="96"/>
      <c r="O246" s="96"/>
      <c r="P246" s="96"/>
      <c r="Q246" s="202"/>
      <c r="R246" s="194"/>
      <c r="S246" s="195"/>
      <c r="T246" s="195"/>
      <c r="U246" s="192"/>
      <c r="V246" s="192"/>
      <c r="W246" s="192"/>
    </row>
    <row r="247" spans="2:23">
      <c r="B247" s="392"/>
      <c r="C247" s="188"/>
      <c r="D247" s="189"/>
      <c r="E247" s="188"/>
      <c r="F247" s="188"/>
      <c r="G247" s="192"/>
      <c r="H247" s="96"/>
      <c r="I247" s="96"/>
      <c r="J247" s="198"/>
      <c r="K247" s="199"/>
      <c r="L247" s="198"/>
      <c r="M247" s="198"/>
      <c r="N247" s="96"/>
      <c r="O247" s="96"/>
      <c r="P247" s="96"/>
      <c r="Q247" s="202"/>
      <c r="R247" s="194"/>
      <c r="S247" s="195"/>
      <c r="T247" s="195"/>
      <c r="U247" s="192"/>
      <c r="V247" s="192"/>
      <c r="W247" s="192"/>
    </row>
    <row r="248" spans="2:23">
      <c r="B248" s="392"/>
      <c r="C248" s="188"/>
      <c r="D248" s="189"/>
      <c r="E248" s="188"/>
      <c r="F248" s="188"/>
      <c r="G248" s="192"/>
      <c r="H248" s="96"/>
      <c r="I248" s="96"/>
      <c r="J248" s="198"/>
      <c r="K248" s="199"/>
      <c r="L248" s="198"/>
      <c r="M248" s="198"/>
      <c r="N248" s="96"/>
      <c r="O248" s="96"/>
      <c r="P248" s="96"/>
      <c r="Q248" s="202"/>
      <c r="R248" s="194"/>
      <c r="S248" s="195"/>
      <c r="T248" s="195"/>
      <c r="U248" s="192"/>
      <c r="V248" s="192"/>
      <c r="W248" s="192"/>
    </row>
    <row r="249" spans="2:23">
      <c r="B249" s="392"/>
      <c r="C249" s="188"/>
      <c r="D249" s="189"/>
      <c r="E249" s="188"/>
      <c r="F249" s="188"/>
      <c r="G249" s="192"/>
      <c r="H249" s="96"/>
      <c r="I249" s="96"/>
      <c r="J249" s="198"/>
      <c r="K249" s="199"/>
      <c r="L249" s="198"/>
      <c r="M249" s="198"/>
      <c r="N249" s="96"/>
      <c r="O249" s="96"/>
      <c r="P249" s="96"/>
      <c r="Q249" s="202"/>
      <c r="R249" s="194"/>
      <c r="S249" s="195"/>
      <c r="T249" s="195"/>
      <c r="U249" s="192"/>
      <c r="V249" s="192"/>
      <c r="W249" s="192"/>
    </row>
    <row r="250" spans="2:23">
      <c r="B250" s="392"/>
      <c r="C250" s="188"/>
      <c r="D250" s="189"/>
      <c r="E250" s="188"/>
      <c r="F250" s="188"/>
      <c r="G250" s="192"/>
      <c r="H250" s="96"/>
      <c r="I250" s="96"/>
      <c r="J250" s="198"/>
      <c r="K250" s="199"/>
      <c r="L250" s="198"/>
      <c r="M250" s="198"/>
      <c r="N250" s="96"/>
      <c r="O250" s="96"/>
      <c r="P250" s="96"/>
      <c r="Q250" s="202"/>
      <c r="R250" s="194"/>
      <c r="S250" s="195"/>
      <c r="T250" s="195"/>
      <c r="U250" s="192"/>
      <c r="V250" s="192"/>
      <c r="W250" s="192"/>
    </row>
    <row r="251" spans="2:23">
      <c r="B251" s="392"/>
      <c r="C251" s="188"/>
      <c r="D251" s="189"/>
      <c r="E251" s="188"/>
      <c r="F251" s="188"/>
      <c r="G251" s="192"/>
      <c r="H251" s="96"/>
      <c r="I251" s="96"/>
      <c r="J251" s="198"/>
      <c r="K251" s="199"/>
      <c r="L251" s="198"/>
      <c r="M251" s="198"/>
      <c r="N251" s="96"/>
      <c r="O251" s="96"/>
      <c r="P251" s="96"/>
      <c r="Q251" s="202"/>
      <c r="R251" s="194"/>
      <c r="S251" s="195"/>
      <c r="T251" s="195"/>
      <c r="U251" s="192"/>
      <c r="V251" s="192"/>
      <c r="W251" s="192"/>
    </row>
    <row r="252" spans="2:23">
      <c r="B252" s="392"/>
      <c r="C252" s="188"/>
      <c r="D252" s="189"/>
      <c r="E252" s="188"/>
      <c r="F252" s="188"/>
      <c r="G252" s="192"/>
      <c r="H252" s="96"/>
      <c r="I252" s="96"/>
      <c r="J252" s="198"/>
      <c r="K252" s="199"/>
      <c r="L252" s="198"/>
      <c r="M252" s="198"/>
      <c r="N252" s="96"/>
      <c r="O252" s="96"/>
      <c r="P252" s="96"/>
      <c r="Q252" s="202"/>
      <c r="R252" s="194"/>
      <c r="S252" s="195"/>
      <c r="T252" s="195"/>
      <c r="U252" s="192"/>
      <c r="V252" s="192"/>
      <c r="W252" s="192"/>
    </row>
    <row r="253" spans="2:23">
      <c r="B253" s="392"/>
      <c r="C253" s="188"/>
      <c r="D253" s="189"/>
      <c r="E253" s="188"/>
      <c r="F253" s="188"/>
      <c r="G253" s="192"/>
      <c r="H253" s="96"/>
      <c r="I253" s="96"/>
      <c r="J253" s="198"/>
      <c r="K253" s="199"/>
      <c r="L253" s="198"/>
      <c r="M253" s="198"/>
      <c r="N253" s="96"/>
      <c r="O253" s="96"/>
      <c r="P253" s="96"/>
      <c r="Q253" s="202"/>
      <c r="R253" s="194"/>
      <c r="S253" s="195"/>
      <c r="T253" s="195"/>
      <c r="U253" s="192"/>
      <c r="V253" s="192"/>
      <c r="W253" s="192"/>
    </row>
    <row r="254" spans="2:23">
      <c r="B254" s="392"/>
      <c r="C254" s="188"/>
      <c r="D254" s="189"/>
      <c r="E254" s="188"/>
      <c r="F254" s="188"/>
      <c r="G254" s="192"/>
      <c r="H254" s="96"/>
      <c r="I254" s="96"/>
      <c r="J254" s="198"/>
      <c r="K254" s="199"/>
      <c r="L254" s="198"/>
      <c r="M254" s="198"/>
      <c r="N254" s="96"/>
      <c r="O254" s="96"/>
      <c r="P254" s="96"/>
      <c r="Q254" s="202"/>
      <c r="R254" s="194"/>
      <c r="S254" s="195"/>
      <c r="T254" s="195"/>
      <c r="U254" s="192"/>
      <c r="V254" s="192"/>
      <c r="W254" s="192"/>
    </row>
    <row r="255" spans="2:23">
      <c r="B255" s="392"/>
      <c r="C255" s="188"/>
      <c r="D255" s="189"/>
      <c r="E255" s="188"/>
      <c r="F255" s="188"/>
      <c r="G255" s="192"/>
      <c r="H255" s="96"/>
      <c r="I255" s="96"/>
      <c r="J255" s="198"/>
      <c r="K255" s="199"/>
      <c r="L255" s="198"/>
      <c r="M255" s="198"/>
      <c r="N255" s="96"/>
      <c r="O255" s="96"/>
      <c r="P255" s="96"/>
      <c r="Q255" s="202"/>
      <c r="R255" s="194"/>
      <c r="S255" s="195"/>
      <c r="T255" s="195"/>
      <c r="U255" s="192"/>
      <c r="V255" s="192"/>
      <c r="W255" s="192"/>
    </row>
    <row r="256" spans="2:23">
      <c r="B256" s="392"/>
      <c r="C256" s="188"/>
      <c r="D256" s="189"/>
      <c r="E256" s="188"/>
      <c r="F256" s="188"/>
      <c r="G256" s="192"/>
      <c r="H256" s="96"/>
      <c r="I256" s="96"/>
      <c r="J256" s="198"/>
      <c r="K256" s="199"/>
      <c r="L256" s="198"/>
      <c r="M256" s="198"/>
      <c r="N256" s="96"/>
      <c r="O256" s="96"/>
      <c r="P256" s="96"/>
      <c r="Q256" s="202"/>
      <c r="R256" s="194"/>
      <c r="S256" s="195"/>
      <c r="T256" s="195"/>
      <c r="U256" s="192"/>
      <c r="V256" s="192"/>
      <c r="W256" s="192"/>
    </row>
    <row r="257" spans="2:23">
      <c r="B257" s="392"/>
      <c r="C257" s="188"/>
      <c r="D257" s="189"/>
      <c r="E257" s="188"/>
      <c r="F257" s="188"/>
      <c r="G257" s="192"/>
      <c r="H257" s="96"/>
      <c r="I257" s="96"/>
      <c r="J257" s="198"/>
      <c r="K257" s="199"/>
      <c r="L257" s="198"/>
      <c r="M257" s="198"/>
      <c r="N257" s="96"/>
      <c r="O257" s="96"/>
      <c r="P257" s="96"/>
      <c r="Q257" s="202"/>
      <c r="R257" s="194"/>
      <c r="S257" s="195"/>
      <c r="T257" s="195"/>
      <c r="U257" s="192"/>
      <c r="V257" s="192"/>
      <c r="W257" s="192"/>
    </row>
    <row r="258" spans="2:23">
      <c r="B258" s="392"/>
      <c r="C258" s="188"/>
      <c r="D258" s="189"/>
      <c r="E258" s="188"/>
      <c r="F258" s="188"/>
      <c r="G258" s="192"/>
      <c r="H258" s="96"/>
      <c r="I258" s="96"/>
      <c r="J258" s="198"/>
      <c r="K258" s="199"/>
      <c r="L258" s="198"/>
      <c r="M258" s="198"/>
      <c r="N258" s="96"/>
      <c r="O258" s="96"/>
      <c r="P258" s="96"/>
      <c r="Q258" s="202"/>
      <c r="R258" s="194"/>
      <c r="S258" s="195"/>
      <c r="T258" s="195"/>
      <c r="U258" s="192"/>
      <c r="V258" s="192"/>
      <c r="W258" s="192"/>
    </row>
    <row r="259" spans="2:23">
      <c r="B259" s="392"/>
      <c r="C259" s="188"/>
      <c r="D259" s="189"/>
      <c r="E259" s="188"/>
      <c r="F259" s="188"/>
      <c r="G259" s="192"/>
      <c r="H259" s="96"/>
      <c r="I259" s="96"/>
      <c r="J259" s="198"/>
      <c r="K259" s="199"/>
      <c r="L259" s="198"/>
      <c r="M259" s="198"/>
      <c r="N259" s="96"/>
      <c r="O259" s="96"/>
      <c r="P259" s="96"/>
      <c r="Q259" s="202"/>
      <c r="R259" s="194"/>
      <c r="S259" s="195"/>
      <c r="T259" s="195"/>
      <c r="U259" s="192"/>
      <c r="V259" s="192"/>
      <c r="W259" s="192"/>
    </row>
    <row r="260" spans="2:23">
      <c r="B260" s="392"/>
      <c r="C260" s="188"/>
      <c r="D260" s="189"/>
      <c r="E260" s="188"/>
      <c r="F260" s="188"/>
      <c r="G260" s="192"/>
      <c r="H260" s="96"/>
      <c r="I260" s="96"/>
      <c r="J260" s="198"/>
      <c r="K260" s="199"/>
      <c r="L260" s="198"/>
      <c r="M260" s="198"/>
      <c r="N260" s="96"/>
      <c r="O260" s="96"/>
      <c r="P260" s="96"/>
      <c r="Q260" s="202"/>
      <c r="R260" s="194"/>
      <c r="S260" s="195"/>
      <c r="T260" s="195"/>
      <c r="U260" s="192"/>
      <c r="V260" s="192"/>
      <c r="W260" s="192"/>
    </row>
    <row r="261" spans="2:23">
      <c r="B261" s="392"/>
      <c r="C261" s="188"/>
      <c r="D261" s="189"/>
      <c r="E261" s="188"/>
      <c r="F261" s="188"/>
      <c r="G261" s="192"/>
      <c r="H261" s="96"/>
      <c r="I261" s="96"/>
      <c r="J261" s="198"/>
      <c r="K261" s="199"/>
      <c r="L261" s="198"/>
      <c r="M261" s="198"/>
      <c r="N261" s="96"/>
      <c r="O261" s="96"/>
      <c r="P261" s="96"/>
      <c r="Q261" s="202"/>
      <c r="R261" s="194"/>
      <c r="S261" s="195"/>
      <c r="T261" s="195"/>
      <c r="U261" s="192"/>
      <c r="V261" s="192"/>
      <c r="W261" s="192"/>
    </row>
    <row r="262" spans="2:23">
      <c r="B262" s="392"/>
      <c r="C262" s="188"/>
      <c r="D262" s="189"/>
      <c r="E262" s="188"/>
      <c r="F262" s="188"/>
      <c r="G262" s="192"/>
      <c r="H262" s="96"/>
      <c r="I262" s="96"/>
      <c r="J262" s="198"/>
      <c r="K262" s="199"/>
      <c r="L262" s="198"/>
      <c r="M262" s="198"/>
      <c r="N262" s="96"/>
      <c r="O262" s="96"/>
      <c r="P262" s="96"/>
      <c r="Q262" s="202"/>
      <c r="R262" s="194"/>
      <c r="S262" s="195"/>
      <c r="T262" s="195"/>
      <c r="U262" s="192"/>
      <c r="V262" s="192"/>
      <c r="W262" s="192"/>
    </row>
    <row r="263" spans="2:23">
      <c r="B263" s="392"/>
      <c r="C263" s="188"/>
      <c r="D263" s="189"/>
      <c r="E263" s="188"/>
      <c r="F263" s="188"/>
      <c r="G263" s="192"/>
      <c r="H263" s="96"/>
      <c r="I263" s="96"/>
      <c r="J263" s="198"/>
      <c r="K263" s="199"/>
      <c r="L263" s="198"/>
      <c r="M263" s="198"/>
      <c r="N263" s="96"/>
      <c r="O263" s="96"/>
      <c r="P263" s="96"/>
      <c r="Q263" s="202"/>
      <c r="R263" s="194"/>
      <c r="S263" s="195"/>
      <c r="T263" s="195"/>
      <c r="U263" s="192"/>
      <c r="V263" s="192"/>
      <c r="W263" s="192"/>
    </row>
    <row r="264" spans="2:23">
      <c r="B264" s="392"/>
      <c r="C264" s="188"/>
      <c r="D264" s="189"/>
      <c r="E264" s="188"/>
      <c r="F264" s="188"/>
      <c r="G264" s="192"/>
      <c r="H264" s="96"/>
      <c r="I264" s="96"/>
      <c r="J264" s="198"/>
      <c r="K264" s="199"/>
      <c r="L264" s="198"/>
      <c r="M264" s="198"/>
      <c r="N264" s="96"/>
      <c r="O264" s="96"/>
      <c r="P264" s="96"/>
      <c r="Q264" s="202"/>
      <c r="R264" s="194"/>
      <c r="S264" s="195"/>
      <c r="T264" s="195"/>
      <c r="U264" s="192"/>
      <c r="V264" s="192"/>
      <c r="W264" s="192"/>
    </row>
    <row r="265" spans="2:23">
      <c r="B265" s="392"/>
      <c r="C265" s="188"/>
      <c r="D265" s="189"/>
      <c r="E265" s="188"/>
      <c r="F265" s="188"/>
      <c r="G265" s="192"/>
      <c r="H265" s="96"/>
      <c r="I265" s="96"/>
      <c r="J265" s="198"/>
      <c r="K265" s="199"/>
      <c r="L265" s="198"/>
      <c r="M265" s="198"/>
      <c r="N265" s="96"/>
      <c r="O265" s="96"/>
      <c r="P265" s="96"/>
      <c r="Q265" s="202"/>
      <c r="R265" s="194"/>
      <c r="S265" s="195"/>
      <c r="T265" s="195"/>
      <c r="U265" s="192"/>
      <c r="V265" s="192"/>
      <c r="W265" s="192"/>
    </row>
    <row r="266" spans="2:23">
      <c r="B266" s="392"/>
      <c r="C266" s="188"/>
      <c r="D266" s="189"/>
      <c r="E266" s="188"/>
      <c r="F266" s="188"/>
      <c r="G266" s="192"/>
      <c r="H266" s="96"/>
      <c r="I266" s="96"/>
      <c r="J266" s="198"/>
      <c r="K266" s="199"/>
      <c r="L266" s="198"/>
      <c r="M266" s="198"/>
      <c r="N266" s="96"/>
      <c r="O266" s="96"/>
      <c r="P266" s="96"/>
      <c r="Q266" s="202"/>
      <c r="R266" s="194"/>
      <c r="S266" s="195"/>
      <c r="T266" s="195"/>
      <c r="U266" s="192"/>
      <c r="V266" s="192"/>
      <c r="W266" s="192"/>
    </row>
    <row r="267" spans="2:23">
      <c r="B267" s="392"/>
      <c r="C267" s="188"/>
      <c r="D267" s="189"/>
      <c r="E267" s="188"/>
      <c r="F267" s="188"/>
      <c r="G267" s="192"/>
      <c r="H267" s="96"/>
      <c r="I267" s="96"/>
      <c r="J267" s="198"/>
      <c r="K267" s="199"/>
      <c r="L267" s="198"/>
      <c r="M267" s="198"/>
      <c r="N267" s="96"/>
      <c r="O267" s="96"/>
      <c r="P267" s="96"/>
      <c r="Q267" s="202"/>
      <c r="R267" s="194"/>
      <c r="S267" s="195"/>
      <c r="T267" s="195"/>
      <c r="U267" s="192"/>
      <c r="V267" s="192"/>
      <c r="W267" s="192"/>
    </row>
    <row r="268" spans="2:23">
      <c r="B268" s="392"/>
      <c r="C268" s="188"/>
      <c r="D268" s="189"/>
      <c r="E268" s="188"/>
      <c r="F268" s="188"/>
      <c r="G268" s="192"/>
      <c r="H268" s="96"/>
      <c r="I268" s="96"/>
      <c r="J268" s="198"/>
      <c r="K268" s="199"/>
      <c r="L268" s="198"/>
      <c r="M268" s="198"/>
      <c r="N268" s="96"/>
      <c r="O268" s="96"/>
      <c r="P268" s="96"/>
      <c r="Q268" s="202"/>
      <c r="R268" s="194"/>
      <c r="S268" s="195"/>
      <c r="T268" s="195"/>
      <c r="U268" s="192"/>
      <c r="V268" s="192"/>
      <c r="W268" s="192"/>
    </row>
    <row r="269" spans="2:23">
      <c r="B269" s="392"/>
      <c r="C269" s="188"/>
      <c r="D269" s="189"/>
      <c r="E269" s="188"/>
      <c r="F269" s="188"/>
      <c r="G269" s="192"/>
      <c r="H269" s="96"/>
      <c r="I269" s="96"/>
      <c r="J269" s="198"/>
      <c r="K269" s="199"/>
      <c r="L269" s="198"/>
      <c r="M269" s="198"/>
      <c r="N269" s="96"/>
      <c r="O269" s="96"/>
      <c r="P269" s="96"/>
      <c r="Q269" s="202"/>
      <c r="R269" s="194"/>
      <c r="S269" s="195"/>
      <c r="T269" s="195"/>
      <c r="U269" s="192"/>
      <c r="V269" s="192"/>
      <c r="W269" s="192"/>
    </row>
    <row r="270" spans="2:23">
      <c r="B270" s="392"/>
      <c r="C270" s="188"/>
      <c r="D270" s="189"/>
      <c r="E270" s="188"/>
      <c r="F270" s="188"/>
      <c r="G270" s="192"/>
      <c r="H270" s="96"/>
      <c r="I270" s="96"/>
      <c r="J270" s="198"/>
      <c r="K270" s="199"/>
      <c r="L270" s="198"/>
      <c r="M270" s="198"/>
      <c r="N270" s="96"/>
      <c r="O270" s="96"/>
      <c r="P270" s="96"/>
      <c r="Q270" s="202"/>
      <c r="R270" s="194"/>
      <c r="S270" s="195"/>
      <c r="T270" s="195"/>
      <c r="U270" s="192"/>
      <c r="V270" s="192"/>
      <c r="W270" s="192"/>
    </row>
    <row r="271" spans="2:23">
      <c r="B271" s="392"/>
      <c r="C271" s="188"/>
      <c r="D271" s="189"/>
      <c r="E271" s="188"/>
      <c r="F271" s="188"/>
      <c r="G271" s="192"/>
      <c r="H271" s="96"/>
      <c r="I271" s="96"/>
      <c r="J271" s="198"/>
      <c r="K271" s="199"/>
      <c r="L271" s="198"/>
      <c r="M271" s="198"/>
      <c r="N271" s="96"/>
      <c r="O271" s="96"/>
      <c r="P271" s="96"/>
      <c r="Q271" s="202"/>
      <c r="R271" s="194"/>
      <c r="S271" s="195"/>
      <c r="T271" s="195"/>
      <c r="U271" s="192"/>
      <c r="V271" s="192"/>
      <c r="W271" s="192"/>
    </row>
    <row r="272" spans="2:23">
      <c r="B272" s="392"/>
      <c r="C272" s="188"/>
      <c r="D272" s="189"/>
      <c r="E272" s="188"/>
      <c r="F272" s="188"/>
      <c r="G272" s="192"/>
      <c r="H272" s="96"/>
      <c r="I272" s="96"/>
      <c r="J272" s="198"/>
      <c r="K272" s="199"/>
      <c r="L272" s="198"/>
      <c r="M272" s="198"/>
      <c r="N272" s="96"/>
      <c r="O272" s="96"/>
      <c r="P272" s="96"/>
      <c r="Q272" s="202"/>
      <c r="R272" s="194"/>
      <c r="S272" s="195"/>
      <c r="T272" s="195"/>
      <c r="U272" s="192"/>
      <c r="V272" s="192"/>
      <c r="W272" s="192"/>
    </row>
    <row r="273" spans="2:23">
      <c r="B273" s="392"/>
      <c r="C273" s="188"/>
      <c r="D273" s="189"/>
      <c r="E273" s="188"/>
      <c r="F273" s="188"/>
      <c r="G273" s="192"/>
      <c r="H273" s="96"/>
      <c r="I273" s="96"/>
      <c r="J273" s="198"/>
      <c r="K273" s="199"/>
      <c r="L273" s="198"/>
      <c r="M273" s="198"/>
      <c r="N273" s="96"/>
      <c r="O273" s="96"/>
      <c r="P273" s="96"/>
      <c r="Q273" s="202"/>
      <c r="R273" s="194"/>
      <c r="S273" s="195"/>
      <c r="T273" s="195"/>
      <c r="U273" s="192"/>
      <c r="V273" s="192"/>
      <c r="W273" s="192"/>
    </row>
    <row r="274" spans="2:23">
      <c r="B274" s="392"/>
      <c r="C274" s="188"/>
      <c r="D274" s="189"/>
      <c r="E274" s="188"/>
      <c r="F274" s="188"/>
      <c r="G274" s="192"/>
      <c r="H274" s="96"/>
      <c r="I274" s="96"/>
      <c r="J274" s="198"/>
      <c r="K274" s="199"/>
      <c r="L274" s="198"/>
      <c r="M274" s="198"/>
      <c r="N274" s="96"/>
      <c r="O274" s="96"/>
      <c r="P274" s="96"/>
      <c r="Q274" s="202"/>
      <c r="R274" s="194"/>
      <c r="S274" s="195"/>
      <c r="T274" s="195"/>
      <c r="U274" s="192"/>
      <c r="V274" s="192"/>
      <c r="W274" s="192"/>
    </row>
    <row r="275" spans="2:23">
      <c r="B275" s="392"/>
      <c r="C275" s="188"/>
      <c r="D275" s="189"/>
      <c r="E275" s="188"/>
      <c r="F275" s="188"/>
      <c r="G275" s="192"/>
      <c r="H275" s="96"/>
      <c r="I275" s="96"/>
      <c r="J275" s="198"/>
      <c r="K275" s="199"/>
      <c r="L275" s="198"/>
      <c r="M275" s="198"/>
      <c r="N275" s="96"/>
      <c r="O275" s="96"/>
      <c r="P275" s="96"/>
      <c r="Q275" s="202"/>
      <c r="R275" s="194"/>
      <c r="S275" s="195"/>
      <c r="T275" s="195"/>
      <c r="U275" s="192"/>
      <c r="V275" s="192"/>
      <c r="W275" s="192"/>
    </row>
    <row r="276" spans="2:23">
      <c r="B276" s="392"/>
      <c r="C276" s="188"/>
      <c r="D276" s="189"/>
      <c r="E276" s="188"/>
      <c r="F276" s="188"/>
      <c r="G276" s="192"/>
      <c r="H276" s="96"/>
      <c r="I276" s="96"/>
      <c r="J276" s="198"/>
      <c r="K276" s="199"/>
      <c r="L276" s="198"/>
      <c r="M276" s="198"/>
      <c r="N276" s="96"/>
      <c r="O276" s="96"/>
      <c r="P276" s="96"/>
      <c r="Q276" s="202"/>
      <c r="R276" s="194"/>
      <c r="S276" s="195"/>
      <c r="T276" s="195"/>
      <c r="U276" s="192"/>
      <c r="V276" s="192"/>
      <c r="W276" s="192"/>
    </row>
    <row r="277" spans="2:23">
      <c r="B277" s="392"/>
      <c r="C277" s="188"/>
      <c r="D277" s="189"/>
      <c r="E277" s="188"/>
      <c r="F277" s="188"/>
      <c r="G277" s="192"/>
      <c r="H277" s="96"/>
      <c r="I277" s="96"/>
      <c r="J277" s="198"/>
      <c r="K277" s="199"/>
      <c r="L277" s="198"/>
      <c r="M277" s="198"/>
      <c r="N277" s="96"/>
      <c r="O277" s="96"/>
      <c r="P277" s="96"/>
      <c r="Q277" s="202"/>
      <c r="R277" s="194"/>
      <c r="S277" s="195"/>
      <c r="T277" s="195"/>
      <c r="U277" s="192"/>
      <c r="V277" s="192"/>
      <c r="W277" s="192"/>
    </row>
    <row r="278" spans="2:23">
      <c r="B278" s="392"/>
      <c r="C278" s="188"/>
      <c r="D278" s="189"/>
      <c r="E278" s="188"/>
      <c r="F278" s="188"/>
      <c r="G278" s="192"/>
      <c r="H278" s="96"/>
      <c r="I278" s="96"/>
      <c r="J278" s="198"/>
      <c r="K278" s="199"/>
      <c r="L278" s="198"/>
      <c r="M278" s="198"/>
      <c r="N278" s="96"/>
      <c r="O278" s="96"/>
      <c r="P278" s="96"/>
      <c r="Q278" s="202"/>
      <c r="R278" s="194"/>
      <c r="S278" s="195"/>
      <c r="T278" s="195"/>
      <c r="U278" s="192"/>
      <c r="V278" s="192"/>
      <c r="W278" s="192"/>
    </row>
    <row r="279" spans="2:23">
      <c r="B279" s="392"/>
      <c r="C279" s="188"/>
      <c r="D279" s="189"/>
      <c r="E279" s="188"/>
      <c r="F279" s="188"/>
      <c r="G279" s="192"/>
      <c r="H279" s="96"/>
      <c r="I279" s="96"/>
      <c r="J279" s="198"/>
      <c r="K279" s="199"/>
      <c r="L279" s="198"/>
      <c r="M279" s="198"/>
      <c r="N279" s="96"/>
      <c r="O279" s="96"/>
      <c r="P279" s="96"/>
      <c r="Q279" s="202"/>
      <c r="R279" s="194"/>
      <c r="S279" s="195"/>
      <c r="T279" s="195"/>
      <c r="U279" s="192"/>
      <c r="V279" s="192"/>
      <c r="W279" s="192"/>
    </row>
    <row r="280" spans="2:23">
      <c r="B280" s="392"/>
      <c r="C280" s="188"/>
      <c r="D280" s="189"/>
      <c r="E280" s="188"/>
      <c r="F280" s="188"/>
      <c r="G280" s="192"/>
      <c r="H280" s="96"/>
      <c r="I280" s="96"/>
      <c r="J280" s="198"/>
      <c r="K280" s="199"/>
      <c r="L280" s="198"/>
      <c r="M280" s="198"/>
      <c r="N280" s="96"/>
      <c r="O280" s="96"/>
      <c r="P280" s="96"/>
      <c r="Q280" s="202"/>
      <c r="R280" s="194"/>
      <c r="S280" s="195"/>
      <c r="T280" s="195"/>
      <c r="U280" s="192"/>
      <c r="V280" s="192"/>
      <c r="W280" s="192"/>
    </row>
    <row r="281" spans="2:23">
      <c r="B281" s="392"/>
      <c r="C281" s="188"/>
      <c r="D281" s="189"/>
      <c r="E281" s="188"/>
      <c r="F281" s="188"/>
      <c r="G281" s="192"/>
      <c r="H281" s="96"/>
      <c r="I281" s="96"/>
      <c r="J281" s="198"/>
      <c r="K281" s="199"/>
      <c r="L281" s="198"/>
      <c r="M281" s="198"/>
      <c r="N281" s="96"/>
      <c r="O281" s="96"/>
      <c r="P281" s="96"/>
      <c r="Q281" s="202"/>
      <c r="R281" s="194"/>
      <c r="S281" s="195"/>
      <c r="T281" s="195"/>
      <c r="U281" s="192"/>
      <c r="V281" s="192"/>
      <c r="W281" s="192"/>
    </row>
    <row r="282" spans="2:23">
      <c r="B282" s="392"/>
      <c r="C282" s="188"/>
      <c r="D282" s="189"/>
      <c r="E282" s="188"/>
      <c r="F282" s="188"/>
      <c r="G282" s="192"/>
      <c r="H282" s="96"/>
      <c r="I282" s="96"/>
      <c r="J282" s="198"/>
      <c r="K282" s="199"/>
      <c r="L282" s="198"/>
      <c r="M282" s="198"/>
      <c r="N282" s="96"/>
      <c r="O282" s="96"/>
      <c r="P282" s="96"/>
      <c r="Q282" s="202"/>
      <c r="R282" s="194"/>
      <c r="S282" s="195"/>
      <c r="T282" s="195"/>
      <c r="U282" s="192"/>
      <c r="V282" s="192"/>
      <c r="W282" s="192"/>
    </row>
    <row r="283" spans="2:23">
      <c r="B283" s="392"/>
      <c r="C283" s="188"/>
      <c r="D283" s="189"/>
      <c r="E283" s="188"/>
      <c r="F283" s="188"/>
      <c r="G283" s="192"/>
      <c r="H283" s="96"/>
      <c r="I283" s="96"/>
      <c r="J283" s="198"/>
      <c r="K283" s="199"/>
      <c r="L283" s="198"/>
      <c r="M283" s="198"/>
      <c r="N283" s="96"/>
      <c r="O283" s="96"/>
      <c r="P283" s="96"/>
      <c r="Q283" s="202"/>
      <c r="R283" s="194"/>
      <c r="S283" s="195"/>
      <c r="T283" s="195"/>
      <c r="U283" s="192"/>
      <c r="V283" s="192"/>
      <c r="W283" s="192"/>
    </row>
    <row r="284" spans="2:23">
      <c r="B284" s="392"/>
      <c r="C284" s="188"/>
      <c r="D284" s="189"/>
      <c r="E284" s="188"/>
      <c r="F284" s="188"/>
      <c r="G284" s="192"/>
      <c r="H284" s="96"/>
      <c r="I284" s="96"/>
      <c r="J284" s="198"/>
      <c r="K284" s="199"/>
      <c r="L284" s="198"/>
      <c r="M284" s="198"/>
      <c r="N284" s="96"/>
      <c r="O284" s="96"/>
      <c r="P284" s="96"/>
      <c r="Q284" s="202"/>
      <c r="R284" s="194"/>
      <c r="S284" s="195"/>
      <c r="T284" s="195"/>
      <c r="U284" s="192"/>
      <c r="V284" s="192"/>
      <c r="W284" s="192"/>
    </row>
    <row r="285" spans="2:23">
      <c r="B285" s="392"/>
      <c r="C285" s="188"/>
      <c r="D285" s="189"/>
      <c r="E285" s="188"/>
      <c r="F285" s="188"/>
      <c r="G285" s="192"/>
      <c r="H285" s="96"/>
      <c r="I285" s="96"/>
      <c r="J285" s="198"/>
      <c r="K285" s="199"/>
      <c r="L285" s="198"/>
      <c r="M285" s="198"/>
      <c r="N285" s="96"/>
      <c r="O285" s="96"/>
      <c r="P285" s="96"/>
      <c r="Q285" s="202"/>
      <c r="R285" s="194"/>
      <c r="S285" s="195"/>
      <c r="T285" s="195"/>
      <c r="U285" s="192"/>
      <c r="V285" s="192"/>
      <c r="W285" s="192"/>
    </row>
    <row r="286" spans="2:23">
      <c r="B286" s="392"/>
      <c r="C286" s="188"/>
      <c r="D286" s="189"/>
      <c r="E286" s="188"/>
      <c r="F286" s="188"/>
      <c r="G286" s="192"/>
      <c r="H286" s="96"/>
      <c r="I286" s="96"/>
      <c r="J286" s="198"/>
      <c r="K286" s="199"/>
      <c r="L286" s="198"/>
      <c r="M286" s="198"/>
      <c r="N286" s="96"/>
      <c r="O286" s="96"/>
      <c r="P286" s="96"/>
      <c r="Q286" s="202"/>
      <c r="R286" s="194"/>
      <c r="S286" s="195"/>
      <c r="T286" s="195"/>
      <c r="U286" s="192"/>
      <c r="V286" s="192"/>
      <c r="W286" s="192"/>
    </row>
    <row r="287" spans="2:23">
      <c r="B287" s="392"/>
      <c r="C287" s="188"/>
      <c r="D287" s="189"/>
      <c r="E287" s="188"/>
      <c r="F287" s="188"/>
      <c r="G287" s="192"/>
      <c r="H287" s="96"/>
      <c r="I287" s="96"/>
      <c r="J287" s="198"/>
      <c r="K287" s="199"/>
      <c r="L287" s="198"/>
      <c r="M287" s="198"/>
      <c r="N287" s="96"/>
      <c r="O287" s="96"/>
      <c r="P287" s="96"/>
      <c r="Q287" s="202"/>
      <c r="R287" s="194"/>
      <c r="S287" s="195"/>
      <c r="T287" s="195"/>
      <c r="U287" s="192"/>
      <c r="V287" s="192"/>
      <c r="W287" s="192"/>
    </row>
    <row r="288" spans="2:23">
      <c r="B288" s="392"/>
      <c r="C288" s="188"/>
      <c r="D288" s="189"/>
      <c r="E288" s="188"/>
      <c r="F288" s="188"/>
      <c r="G288" s="192"/>
      <c r="H288" s="96"/>
      <c r="I288" s="96"/>
      <c r="J288" s="198"/>
      <c r="K288" s="199"/>
      <c r="L288" s="198"/>
      <c r="M288" s="198"/>
      <c r="N288" s="96"/>
      <c r="O288" s="96"/>
      <c r="P288" s="96"/>
      <c r="Q288" s="202"/>
      <c r="R288" s="194"/>
      <c r="S288" s="195"/>
      <c r="T288" s="195"/>
      <c r="U288" s="192"/>
      <c r="V288" s="192"/>
      <c r="W288" s="192"/>
    </row>
    <row r="289" spans="2:23">
      <c r="B289" s="392"/>
      <c r="C289" s="188"/>
      <c r="D289" s="189"/>
      <c r="E289" s="188"/>
      <c r="F289" s="188"/>
      <c r="G289" s="192"/>
      <c r="H289" s="96"/>
      <c r="I289" s="96"/>
      <c r="J289" s="198"/>
      <c r="K289" s="199"/>
      <c r="L289" s="198"/>
      <c r="M289" s="198"/>
      <c r="N289" s="96"/>
      <c r="O289" s="96"/>
      <c r="P289" s="96"/>
      <c r="Q289" s="202"/>
      <c r="R289" s="194"/>
      <c r="S289" s="195"/>
      <c r="T289" s="195"/>
      <c r="U289" s="192"/>
      <c r="V289" s="192"/>
      <c r="W289" s="192"/>
    </row>
    <row r="290" spans="2:23">
      <c r="B290" s="392"/>
      <c r="C290" s="188"/>
      <c r="D290" s="189"/>
      <c r="E290" s="188"/>
      <c r="F290" s="188"/>
      <c r="G290" s="192"/>
      <c r="H290" s="96"/>
      <c r="I290" s="96"/>
      <c r="J290" s="198"/>
      <c r="K290" s="199"/>
      <c r="L290" s="198"/>
      <c r="M290" s="198"/>
      <c r="N290" s="96"/>
      <c r="O290" s="96"/>
      <c r="P290" s="96"/>
      <c r="Q290" s="202"/>
      <c r="R290" s="194"/>
      <c r="S290" s="195"/>
      <c r="T290" s="195"/>
      <c r="U290" s="192"/>
      <c r="V290" s="192"/>
      <c r="W290" s="192"/>
    </row>
    <row r="291" spans="2:23">
      <c r="B291" s="392"/>
      <c r="C291" s="188"/>
      <c r="D291" s="189"/>
      <c r="E291" s="188"/>
      <c r="F291" s="188"/>
      <c r="G291" s="192"/>
      <c r="H291" s="96"/>
      <c r="I291" s="96"/>
      <c r="J291" s="198"/>
      <c r="K291" s="199"/>
      <c r="L291" s="198"/>
      <c r="M291" s="198"/>
      <c r="N291" s="96"/>
      <c r="O291" s="96"/>
      <c r="P291" s="96"/>
      <c r="Q291" s="202"/>
      <c r="R291" s="194"/>
      <c r="S291" s="195"/>
      <c r="T291" s="195"/>
      <c r="U291" s="192"/>
      <c r="V291" s="192"/>
      <c r="W291" s="192"/>
    </row>
    <row r="292" spans="2:23">
      <c r="B292" s="392"/>
      <c r="C292" s="188"/>
      <c r="D292" s="189"/>
      <c r="E292" s="188"/>
      <c r="F292" s="188"/>
      <c r="G292" s="192"/>
      <c r="H292" s="96"/>
      <c r="I292" s="96"/>
      <c r="J292" s="198"/>
      <c r="K292" s="199"/>
      <c r="L292" s="198"/>
      <c r="M292" s="198"/>
      <c r="N292" s="96"/>
      <c r="O292" s="96"/>
      <c r="P292" s="96"/>
      <c r="Q292" s="202"/>
      <c r="R292" s="194"/>
      <c r="S292" s="195"/>
      <c r="T292" s="195"/>
      <c r="U292" s="192"/>
      <c r="V292" s="192"/>
      <c r="W292" s="192"/>
    </row>
    <row r="293" spans="2:23">
      <c r="B293" s="392"/>
      <c r="C293" s="188"/>
      <c r="D293" s="189"/>
      <c r="E293" s="188"/>
      <c r="F293" s="188"/>
      <c r="G293" s="192"/>
      <c r="H293" s="96"/>
      <c r="I293" s="96"/>
      <c r="J293" s="198"/>
      <c r="K293" s="199"/>
      <c r="L293" s="198"/>
      <c r="M293" s="198"/>
      <c r="N293" s="96"/>
      <c r="O293" s="96"/>
      <c r="P293" s="96"/>
      <c r="Q293" s="202"/>
      <c r="R293" s="194"/>
      <c r="S293" s="195"/>
      <c r="T293" s="195"/>
      <c r="U293" s="192"/>
      <c r="V293" s="192"/>
      <c r="W293" s="192"/>
    </row>
    <row r="294" spans="2:23">
      <c r="B294" s="192"/>
      <c r="C294" s="192"/>
      <c r="D294" s="192"/>
      <c r="E294" s="192"/>
      <c r="F294" s="188"/>
      <c r="G294" s="192"/>
      <c r="H294" s="96"/>
      <c r="I294" s="96"/>
      <c r="J294" s="198"/>
      <c r="K294" s="199"/>
      <c r="L294" s="198"/>
      <c r="M294" s="198"/>
      <c r="N294" s="96"/>
      <c r="O294" s="96"/>
      <c r="P294" s="96"/>
      <c r="Q294" s="202"/>
      <c r="R294" s="194"/>
      <c r="S294" s="195"/>
      <c r="T294" s="195"/>
      <c r="U294" s="192"/>
      <c r="V294" s="192"/>
      <c r="W294" s="192"/>
    </row>
    <row r="295" spans="2:23">
      <c r="B295" s="192"/>
      <c r="C295" s="192"/>
      <c r="D295" s="192"/>
      <c r="E295" s="192"/>
      <c r="F295" s="188"/>
      <c r="G295" s="192"/>
      <c r="H295" s="96"/>
      <c r="I295" s="96"/>
      <c r="J295" s="198"/>
      <c r="K295" s="199"/>
      <c r="L295" s="198"/>
      <c r="M295" s="198"/>
      <c r="N295" s="96"/>
      <c r="O295" s="96"/>
      <c r="P295" s="96"/>
      <c r="Q295" s="202"/>
      <c r="R295" s="194"/>
      <c r="S295" s="195"/>
      <c r="T295" s="195"/>
      <c r="U295" s="192"/>
      <c r="V295" s="192"/>
      <c r="W295" s="192"/>
    </row>
    <row r="296" spans="2:23">
      <c r="B296" s="192"/>
      <c r="C296" s="192"/>
      <c r="D296" s="192"/>
      <c r="E296" s="192"/>
      <c r="F296" s="192"/>
      <c r="G296" s="192"/>
      <c r="H296" s="96"/>
      <c r="I296" s="96"/>
      <c r="J296" s="198"/>
      <c r="K296" s="199"/>
      <c r="L296" s="198"/>
      <c r="M296" s="198"/>
      <c r="N296" s="96"/>
      <c r="O296" s="96"/>
      <c r="P296" s="96"/>
      <c r="Q296" s="202"/>
      <c r="R296" s="194"/>
      <c r="S296" s="195"/>
      <c r="T296" s="195"/>
      <c r="U296" s="192"/>
      <c r="V296" s="192"/>
      <c r="W296" s="192"/>
    </row>
    <row r="297" spans="2:23">
      <c r="B297" s="192"/>
      <c r="C297" s="192"/>
      <c r="D297" s="192"/>
      <c r="E297" s="192"/>
      <c r="F297" s="192"/>
      <c r="G297" s="192"/>
      <c r="H297" s="96"/>
      <c r="I297" s="96"/>
      <c r="J297" s="198"/>
      <c r="K297" s="199"/>
      <c r="L297" s="198"/>
      <c r="M297" s="198"/>
      <c r="N297" s="96"/>
      <c r="O297" s="96"/>
      <c r="P297" s="96"/>
      <c r="Q297" s="202"/>
      <c r="R297" s="194"/>
      <c r="S297" s="195"/>
      <c r="T297" s="195"/>
      <c r="U297" s="192"/>
      <c r="V297" s="192"/>
      <c r="W297" s="192"/>
    </row>
    <row r="298" spans="2:23">
      <c r="B298" s="192"/>
      <c r="C298" s="192"/>
      <c r="D298" s="192"/>
      <c r="E298" s="192"/>
      <c r="F298" s="192"/>
      <c r="G298" s="192"/>
      <c r="H298" s="96"/>
      <c r="I298" s="96"/>
      <c r="J298" s="198"/>
      <c r="K298" s="199"/>
      <c r="L298" s="198"/>
      <c r="M298" s="198"/>
      <c r="N298" s="96"/>
      <c r="O298" s="96"/>
      <c r="P298" s="96"/>
      <c r="Q298" s="202"/>
      <c r="R298" s="194"/>
      <c r="S298" s="195"/>
      <c r="T298" s="195"/>
      <c r="U298" s="192"/>
      <c r="V298" s="192"/>
      <c r="W298" s="192"/>
    </row>
    <row r="299" spans="2:23">
      <c r="B299" s="192"/>
      <c r="C299" s="192"/>
      <c r="D299" s="192"/>
      <c r="E299" s="192"/>
      <c r="F299" s="192"/>
      <c r="G299" s="192"/>
      <c r="H299" s="96"/>
      <c r="I299" s="96"/>
      <c r="J299" s="198"/>
      <c r="K299" s="199"/>
      <c r="L299" s="198"/>
      <c r="M299" s="198"/>
      <c r="N299" s="96"/>
      <c r="O299" s="96"/>
      <c r="P299" s="96"/>
      <c r="Q299" s="202"/>
      <c r="R299" s="194"/>
      <c r="S299" s="195"/>
      <c r="T299" s="195"/>
      <c r="U299" s="192"/>
      <c r="V299" s="192"/>
      <c r="W299" s="192"/>
    </row>
    <row r="300" spans="2:23">
      <c r="B300" s="192"/>
      <c r="C300" s="192"/>
      <c r="D300" s="192"/>
      <c r="E300" s="192"/>
      <c r="F300" s="192"/>
      <c r="G300" s="192"/>
      <c r="H300" s="96"/>
      <c r="I300" s="96"/>
      <c r="J300" s="198"/>
      <c r="K300" s="199"/>
      <c r="L300" s="198"/>
      <c r="M300" s="198"/>
      <c r="N300" s="96"/>
      <c r="O300" s="96"/>
      <c r="P300" s="96"/>
      <c r="Q300" s="202"/>
      <c r="R300" s="194"/>
      <c r="S300" s="195"/>
      <c r="T300" s="195"/>
      <c r="U300" s="192"/>
      <c r="V300" s="192"/>
      <c r="W300" s="192"/>
    </row>
    <row r="301" spans="2:23">
      <c r="B301" s="192"/>
      <c r="C301" s="192"/>
      <c r="D301" s="192"/>
      <c r="E301" s="192"/>
      <c r="F301" s="192"/>
      <c r="G301" s="192"/>
      <c r="H301" s="96"/>
      <c r="I301" s="96"/>
      <c r="J301" s="198"/>
      <c r="K301" s="199"/>
      <c r="L301" s="198"/>
      <c r="M301" s="198"/>
      <c r="N301" s="96"/>
      <c r="O301" s="96"/>
      <c r="P301" s="96"/>
      <c r="Q301" s="202"/>
      <c r="R301" s="194"/>
      <c r="S301" s="195"/>
      <c r="T301" s="195"/>
      <c r="U301" s="192"/>
      <c r="V301" s="192"/>
      <c r="W301" s="192"/>
    </row>
    <row r="302" spans="2:23">
      <c r="B302" s="192"/>
      <c r="C302" s="192"/>
      <c r="D302" s="192"/>
      <c r="E302" s="192"/>
      <c r="F302" s="192"/>
      <c r="G302" s="192"/>
      <c r="H302" s="96"/>
      <c r="I302" s="96"/>
      <c r="J302" s="198"/>
      <c r="K302" s="199"/>
      <c r="L302" s="198"/>
      <c r="M302" s="198"/>
      <c r="N302" s="96"/>
      <c r="O302" s="96"/>
      <c r="P302" s="96"/>
      <c r="Q302" s="202"/>
      <c r="R302" s="194"/>
      <c r="S302" s="195"/>
      <c r="T302" s="195"/>
      <c r="U302" s="192"/>
      <c r="V302" s="192"/>
      <c r="W302" s="192"/>
    </row>
    <row r="303" spans="2:23">
      <c r="B303" s="192"/>
      <c r="C303" s="192"/>
      <c r="D303" s="192"/>
      <c r="E303" s="192"/>
      <c r="F303" s="192"/>
      <c r="G303" s="192"/>
      <c r="H303" s="96"/>
      <c r="I303" s="96"/>
      <c r="J303" s="198"/>
      <c r="K303" s="199"/>
      <c r="L303" s="198"/>
      <c r="M303" s="198"/>
      <c r="N303" s="96"/>
      <c r="O303" s="96"/>
      <c r="P303" s="96"/>
      <c r="Q303" s="202"/>
      <c r="R303" s="194"/>
      <c r="S303" s="195"/>
      <c r="T303" s="195"/>
      <c r="U303" s="192"/>
      <c r="V303" s="192"/>
      <c r="W303" s="192"/>
    </row>
    <row r="304" spans="2:23">
      <c r="B304" s="192"/>
      <c r="C304" s="192"/>
      <c r="D304" s="192"/>
      <c r="E304" s="192"/>
      <c r="F304" s="192"/>
      <c r="G304" s="192"/>
      <c r="H304" s="96"/>
      <c r="I304" s="96"/>
      <c r="J304" s="198"/>
      <c r="K304" s="199"/>
      <c r="L304" s="198"/>
      <c r="M304" s="198"/>
      <c r="N304" s="96"/>
      <c r="O304" s="96"/>
      <c r="P304" s="96"/>
      <c r="Q304" s="202"/>
      <c r="R304" s="194"/>
      <c r="S304" s="195"/>
      <c r="T304" s="195"/>
      <c r="U304" s="192"/>
      <c r="V304" s="192"/>
      <c r="W304" s="192"/>
    </row>
    <row r="305" spans="2:23">
      <c r="B305" s="192"/>
      <c r="C305" s="192"/>
      <c r="D305" s="192"/>
      <c r="E305" s="192"/>
      <c r="F305" s="192"/>
      <c r="G305" s="192"/>
      <c r="H305" s="96"/>
      <c r="I305" s="96"/>
      <c r="J305" s="198"/>
      <c r="K305" s="199"/>
      <c r="L305" s="198"/>
      <c r="M305" s="198"/>
      <c r="N305" s="96"/>
      <c r="O305" s="96"/>
      <c r="P305" s="96"/>
      <c r="Q305" s="202"/>
      <c r="R305" s="194"/>
      <c r="S305" s="195"/>
      <c r="T305" s="195"/>
      <c r="U305" s="192"/>
      <c r="V305" s="192"/>
      <c r="W305" s="192"/>
    </row>
    <row r="306" spans="2:23">
      <c r="B306" s="192"/>
      <c r="C306" s="192"/>
      <c r="D306" s="192"/>
      <c r="E306" s="192"/>
      <c r="F306" s="192"/>
      <c r="G306" s="192"/>
      <c r="H306" s="96"/>
      <c r="I306" s="96"/>
      <c r="J306" s="198"/>
      <c r="K306" s="199"/>
      <c r="L306" s="198"/>
      <c r="M306" s="198"/>
      <c r="N306" s="96"/>
      <c r="O306" s="96"/>
      <c r="P306" s="96"/>
      <c r="Q306" s="202"/>
      <c r="R306" s="194"/>
      <c r="S306" s="195"/>
      <c r="T306" s="195"/>
      <c r="U306" s="192"/>
      <c r="V306" s="192"/>
      <c r="W306" s="192"/>
    </row>
    <row r="307" spans="2:23">
      <c r="B307" s="192"/>
      <c r="C307" s="192"/>
      <c r="D307" s="192"/>
      <c r="E307" s="192"/>
      <c r="F307" s="192"/>
      <c r="G307" s="192"/>
      <c r="H307" s="96"/>
      <c r="I307" s="96"/>
      <c r="J307" s="198"/>
      <c r="K307" s="199"/>
      <c r="L307" s="198"/>
      <c r="M307" s="198"/>
      <c r="N307" s="96"/>
      <c r="O307" s="96"/>
      <c r="P307" s="96"/>
      <c r="Q307" s="202"/>
      <c r="R307" s="194"/>
      <c r="S307" s="195"/>
      <c r="T307" s="195"/>
      <c r="U307" s="192"/>
      <c r="V307" s="192"/>
      <c r="W307" s="192"/>
    </row>
    <row r="308" spans="2:23">
      <c r="B308" s="192"/>
      <c r="C308" s="192"/>
      <c r="D308" s="192"/>
      <c r="E308" s="192"/>
      <c r="F308" s="192"/>
      <c r="G308" s="192"/>
      <c r="H308" s="96"/>
      <c r="I308" s="96"/>
      <c r="J308" s="198"/>
      <c r="K308" s="199"/>
      <c r="L308" s="198"/>
      <c r="M308" s="198"/>
      <c r="N308" s="96"/>
      <c r="O308" s="96"/>
      <c r="P308" s="96"/>
      <c r="Q308" s="202"/>
      <c r="R308" s="194"/>
      <c r="S308" s="195"/>
      <c r="T308" s="195"/>
      <c r="U308" s="192"/>
      <c r="V308" s="192"/>
      <c r="W308" s="192"/>
    </row>
    <row r="309" spans="2:23">
      <c r="B309" s="192"/>
      <c r="C309" s="192"/>
      <c r="D309" s="192"/>
      <c r="E309" s="192"/>
      <c r="F309" s="192"/>
      <c r="G309" s="192"/>
      <c r="H309" s="96"/>
      <c r="I309" s="96"/>
      <c r="J309" s="198"/>
      <c r="K309" s="199"/>
      <c r="L309" s="198"/>
      <c r="M309" s="198"/>
      <c r="N309" s="96"/>
      <c r="O309" s="96"/>
      <c r="P309" s="96"/>
      <c r="Q309" s="202"/>
      <c r="R309" s="194"/>
      <c r="S309" s="195"/>
      <c r="T309" s="195"/>
      <c r="U309" s="192"/>
      <c r="V309" s="192"/>
      <c r="W309" s="192"/>
    </row>
    <row r="310" spans="2:23">
      <c r="B310" s="192"/>
      <c r="C310" s="192"/>
      <c r="D310" s="192"/>
      <c r="E310" s="192"/>
      <c r="F310" s="192"/>
      <c r="G310" s="192"/>
      <c r="H310" s="96"/>
      <c r="I310" s="96"/>
      <c r="J310" s="198"/>
      <c r="K310" s="199"/>
      <c r="L310" s="198"/>
      <c r="M310" s="198"/>
      <c r="N310" s="96"/>
      <c r="O310" s="96"/>
      <c r="P310" s="96"/>
      <c r="Q310" s="202"/>
      <c r="R310" s="194"/>
      <c r="S310" s="195"/>
      <c r="T310" s="195"/>
      <c r="U310" s="192"/>
      <c r="V310" s="192"/>
      <c r="W310" s="192"/>
    </row>
    <row r="311" spans="2:23">
      <c r="B311" s="192"/>
      <c r="C311" s="192"/>
      <c r="D311" s="192"/>
      <c r="E311" s="192"/>
      <c r="F311" s="192"/>
      <c r="G311" s="192"/>
      <c r="H311" s="96"/>
      <c r="I311" s="96"/>
      <c r="J311" s="198"/>
      <c r="K311" s="199"/>
      <c r="L311" s="198"/>
      <c r="M311" s="198"/>
      <c r="N311" s="96"/>
      <c r="O311" s="96"/>
      <c r="P311" s="96"/>
      <c r="Q311" s="202"/>
      <c r="R311" s="194"/>
      <c r="S311" s="195"/>
      <c r="T311" s="195"/>
      <c r="U311" s="192"/>
      <c r="V311" s="192"/>
      <c r="W311" s="192"/>
    </row>
    <row r="312" spans="2:23">
      <c r="B312" s="192"/>
      <c r="C312" s="192"/>
      <c r="D312" s="192"/>
      <c r="E312" s="192"/>
      <c r="F312" s="192"/>
      <c r="G312" s="192"/>
      <c r="H312" s="96"/>
      <c r="I312" s="96"/>
      <c r="J312" s="198"/>
      <c r="K312" s="199"/>
      <c r="L312" s="198"/>
      <c r="M312" s="198"/>
      <c r="N312" s="96"/>
      <c r="O312" s="96"/>
      <c r="P312" s="96"/>
      <c r="Q312" s="202"/>
      <c r="R312" s="194"/>
      <c r="S312" s="195"/>
      <c r="T312" s="195"/>
      <c r="U312" s="192"/>
      <c r="V312" s="192"/>
      <c r="W312" s="192"/>
    </row>
    <row r="313" spans="2:23">
      <c r="B313" s="192"/>
      <c r="C313" s="192"/>
      <c r="D313" s="192"/>
      <c r="E313" s="192"/>
      <c r="F313" s="192"/>
      <c r="G313" s="192"/>
      <c r="H313" s="96"/>
      <c r="I313" s="96"/>
      <c r="J313" s="198"/>
      <c r="K313" s="199"/>
      <c r="L313" s="198"/>
      <c r="M313" s="198"/>
      <c r="N313" s="96"/>
      <c r="O313" s="96"/>
      <c r="P313" s="96"/>
      <c r="Q313" s="202"/>
      <c r="R313" s="194"/>
      <c r="S313" s="195"/>
      <c r="T313" s="195"/>
      <c r="U313" s="192"/>
      <c r="V313" s="192"/>
      <c r="W313" s="192"/>
    </row>
    <row r="314" spans="2:23">
      <c r="B314" s="192"/>
      <c r="C314" s="192"/>
      <c r="D314" s="192"/>
      <c r="E314" s="192"/>
      <c r="F314" s="192"/>
      <c r="G314" s="192"/>
      <c r="H314" s="96"/>
      <c r="I314" s="96"/>
      <c r="J314" s="198"/>
      <c r="K314" s="199"/>
      <c r="L314" s="198"/>
      <c r="M314" s="198"/>
      <c r="N314" s="96"/>
      <c r="O314" s="96"/>
      <c r="P314" s="96"/>
      <c r="Q314" s="202"/>
      <c r="R314" s="194"/>
      <c r="S314" s="195"/>
      <c r="T314" s="195"/>
      <c r="U314" s="192"/>
      <c r="V314" s="192"/>
      <c r="W314" s="192"/>
    </row>
    <row r="315" spans="2:23">
      <c r="B315" s="192"/>
      <c r="C315" s="192"/>
      <c r="D315" s="192"/>
      <c r="E315" s="192"/>
      <c r="F315" s="192"/>
      <c r="G315" s="192"/>
      <c r="H315" s="96"/>
      <c r="I315" s="96"/>
      <c r="J315" s="198"/>
      <c r="K315" s="199"/>
      <c r="L315" s="198"/>
      <c r="M315" s="198"/>
      <c r="N315" s="96"/>
      <c r="O315" s="96"/>
      <c r="P315" s="96"/>
      <c r="Q315" s="202"/>
      <c r="R315" s="194"/>
      <c r="S315" s="195"/>
      <c r="T315" s="195"/>
      <c r="U315" s="192"/>
      <c r="V315" s="192"/>
      <c r="W315" s="192"/>
    </row>
    <row r="316" spans="2:23">
      <c r="B316" s="192"/>
      <c r="C316" s="192"/>
      <c r="D316" s="192"/>
      <c r="E316" s="192"/>
      <c r="F316" s="192"/>
      <c r="G316" s="192"/>
      <c r="H316" s="96"/>
      <c r="I316" s="96"/>
      <c r="J316" s="198"/>
      <c r="K316" s="199"/>
      <c r="L316" s="198"/>
      <c r="M316" s="198"/>
      <c r="N316" s="96"/>
      <c r="O316" s="96"/>
      <c r="P316" s="96"/>
      <c r="Q316" s="202"/>
      <c r="R316" s="194"/>
      <c r="S316" s="195"/>
      <c r="T316" s="195"/>
      <c r="U316" s="192"/>
      <c r="V316" s="192"/>
      <c r="W316" s="192"/>
    </row>
    <row r="317" spans="2:23">
      <c r="B317" s="192"/>
      <c r="C317" s="192"/>
      <c r="D317" s="192"/>
      <c r="E317" s="192"/>
      <c r="F317" s="192"/>
      <c r="G317" s="192"/>
      <c r="H317" s="96"/>
      <c r="I317" s="96"/>
      <c r="J317" s="198"/>
      <c r="K317" s="199"/>
      <c r="L317" s="198"/>
      <c r="M317" s="198"/>
      <c r="N317" s="96"/>
      <c r="O317" s="96"/>
      <c r="P317" s="96"/>
      <c r="Q317" s="202"/>
      <c r="R317" s="194"/>
      <c r="S317" s="195"/>
      <c r="T317" s="195"/>
      <c r="U317" s="192"/>
      <c r="V317" s="192"/>
      <c r="W317" s="192"/>
    </row>
    <row r="318" spans="2:23">
      <c r="B318" s="192"/>
      <c r="C318" s="192"/>
      <c r="D318" s="192"/>
      <c r="E318" s="192"/>
      <c r="F318" s="192"/>
      <c r="G318" s="192"/>
      <c r="H318" s="96"/>
      <c r="I318" s="96"/>
      <c r="J318" s="198"/>
      <c r="K318" s="199"/>
      <c r="L318" s="198"/>
      <c r="M318" s="198"/>
      <c r="N318" s="96"/>
      <c r="O318" s="96"/>
      <c r="P318" s="96"/>
      <c r="Q318" s="202"/>
      <c r="R318" s="194"/>
      <c r="S318" s="195"/>
      <c r="T318" s="195"/>
      <c r="U318" s="192"/>
      <c r="V318" s="192"/>
      <c r="W318" s="192"/>
    </row>
    <row r="319" spans="2:23">
      <c r="B319" s="192"/>
      <c r="C319" s="192"/>
      <c r="D319" s="192"/>
      <c r="E319" s="192"/>
      <c r="F319" s="192"/>
      <c r="G319" s="192"/>
      <c r="H319" s="96"/>
      <c r="I319" s="96"/>
      <c r="J319" s="198"/>
      <c r="K319" s="199"/>
      <c r="L319" s="198"/>
      <c r="M319" s="198"/>
      <c r="N319" s="96"/>
      <c r="O319" s="96"/>
      <c r="P319" s="96"/>
      <c r="Q319" s="202"/>
      <c r="R319" s="194"/>
      <c r="S319" s="195"/>
      <c r="T319" s="195"/>
      <c r="U319" s="192"/>
      <c r="V319" s="192"/>
      <c r="W319" s="192"/>
    </row>
    <row r="320" spans="2:23">
      <c r="B320" s="192"/>
      <c r="C320" s="192"/>
      <c r="D320" s="192"/>
      <c r="E320" s="192"/>
      <c r="F320" s="192"/>
      <c r="G320" s="192"/>
      <c r="H320" s="96"/>
      <c r="I320" s="96"/>
      <c r="J320" s="198"/>
      <c r="K320" s="199"/>
      <c r="L320" s="198"/>
      <c r="M320" s="198"/>
      <c r="N320" s="96"/>
      <c r="O320" s="96"/>
      <c r="P320" s="96"/>
      <c r="Q320" s="202"/>
      <c r="R320" s="194"/>
      <c r="S320" s="195"/>
      <c r="T320" s="195"/>
      <c r="U320" s="192"/>
      <c r="V320" s="192"/>
      <c r="W320" s="192"/>
    </row>
    <row r="321" spans="2:23">
      <c r="B321" s="192"/>
      <c r="C321" s="192"/>
      <c r="D321" s="192"/>
      <c r="E321" s="192"/>
      <c r="F321" s="192"/>
      <c r="G321" s="192"/>
      <c r="H321" s="96"/>
      <c r="I321" s="96"/>
      <c r="J321" s="198"/>
      <c r="K321" s="199"/>
      <c r="L321" s="198"/>
      <c r="M321" s="198"/>
      <c r="N321" s="96"/>
      <c r="O321" s="96"/>
      <c r="P321" s="96"/>
      <c r="Q321" s="202"/>
      <c r="R321" s="194"/>
      <c r="S321" s="195"/>
      <c r="T321" s="195"/>
      <c r="U321" s="192"/>
      <c r="V321" s="192"/>
      <c r="W321" s="192"/>
    </row>
    <row r="322" spans="2:23">
      <c r="B322" s="192"/>
      <c r="C322" s="192"/>
      <c r="D322" s="192"/>
      <c r="E322" s="192"/>
      <c r="F322" s="192"/>
      <c r="G322" s="192"/>
      <c r="H322" s="96"/>
      <c r="I322" s="96"/>
      <c r="J322" s="198"/>
      <c r="K322" s="199"/>
      <c r="L322" s="198"/>
      <c r="M322" s="198"/>
      <c r="N322" s="96"/>
      <c r="O322" s="96"/>
      <c r="P322" s="96"/>
      <c r="Q322" s="202"/>
      <c r="R322" s="194"/>
      <c r="S322" s="195"/>
      <c r="T322" s="195"/>
      <c r="U322" s="192"/>
      <c r="V322" s="192"/>
      <c r="W322" s="192"/>
    </row>
    <row r="323" spans="2:23">
      <c r="B323" s="192"/>
      <c r="C323" s="192"/>
      <c r="D323" s="192"/>
      <c r="E323" s="192"/>
      <c r="F323" s="192"/>
      <c r="G323" s="192"/>
      <c r="H323" s="96"/>
      <c r="I323" s="96"/>
      <c r="J323" s="198"/>
      <c r="K323" s="199"/>
      <c r="L323" s="198"/>
      <c r="M323" s="198"/>
      <c r="N323" s="96"/>
      <c r="O323" s="96"/>
      <c r="P323" s="96"/>
      <c r="Q323" s="202"/>
      <c r="R323" s="194"/>
      <c r="S323" s="195"/>
      <c r="T323" s="195"/>
      <c r="U323" s="192"/>
      <c r="V323" s="192"/>
      <c r="W323" s="192"/>
    </row>
    <row r="324" spans="2:23">
      <c r="B324" s="192"/>
      <c r="C324" s="192"/>
      <c r="D324" s="192"/>
      <c r="E324" s="192"/>
      <c r="F324" s="192"/>
      <c r="G324" s="192"/>
      <c r="H324" s="96"/>
      <c r="I324" s="96"/>
      <c r="J324" s="198"/>
      <c r="K324" s="199"/>
      <c r="L324" s="198"/>
      <c r="M324" s="198"/>
      <c r="N324" s="96"/>
      <c r="O324" s="96"/>
      <c r="P324" s="96"/>
      <c r="Q324" s="202"/>
      <c r="R324" s="194"/>
      <c r="S324" s="195"/>
      <c r="T324" s="195"/>
      <c r="U324" s="192"/>
      <c r="V324" s="192"/>
      <c r="W324" s="192"/>
    </row>
    <row r="325" spans="2:23">
      <c r="B325" s="192"/>
      <c r="C325" s="192"/>
      <c r="D325" s="192"/>
      <c r="E325" s="192"/>
      <c r="F325" s="192"/>
      <c r="G325" s="192"/>
      <c r="H325" s="96"/>
      <c r="I325" s="96"/>
      <c r="J325" s="198"/>
      <c r="K325" s="199"/>
      <c r="L325" s="198"/>
      <c r="M325" s="198"/>
      <c r="N325" s="96"/>
      <c r="O325" s="96"/>
      <c r="P325" s="96"/>
      <c r="Q325" s="202"/>
      <c r="R325" s="194"/>
      <c r="S325" s="195"/>
      <c r="T325" s="195"/>
      <c r="U325" s="192"/>
      <c r="V325" s="192"/>
      <c r="W325" s="192"/>
    </row>
    <row r="326" spans="2:23">
      <c r="B326" s="192"/>
      <c r="C326" s="192"/>
      <c r="D326" s="192"/>
      <c r="E326" s="192"/>
      <c r="F326" s="192"/>
      <c r="G326" s="192"/>
      <c r="H326" s="96"/>
      <c r="I326" s="96"/>
      <c r="J326" s="198"/>
      <c r="K326" s="199"/>
      <c r="L326" s="198"/>
      <c r="M326" s="198"/>
      <c r="N326" s="96"/>
      <c r="O326" s="96"/>
      <c r="P326" s="96"/>
      <c r="Q326" s="202"/>
      <c r="R326" s="194"/>
      <c r="S326" s="195"/>
      <c r="T326" s="195"/>
      <c r="U326" s="192"/>
      <c r="V326" s="192"/>
      <c r="W326" s="192"/>
    </row>
    <row r="327" spans="2:23">
      <c r="B327" s="192"/>
      <c r="C327" s="192"/>
      <c r="D327" s="192"/>
      <c r="E327" s="192"/>
      <c r="F327" s="192"/>
      <c r="G327" s="192"/>
      <c r="H327" s="96"/>
      <c r="I327" s="96"/>
      <c r="J327" s="198"/>
      <c r="K327" s="199"/>
      <c r="L327" s="198"/>
      <c r="M327" s="198"/>
      <c r="N327" s="96"/>
      <c r="O327" s="96"/>
      <c r="P327" s="96"/>
      <c r="Q327" s="202"/>
      <c r="R327" s="194"/>
      <c r="S327" s="195"/>
      <c r="T327" s="195"/>
      <c r="U327" s="192"/>
      <c r="V327" s="192"/>
      <c r="W327" s="192"/>
    </row>
    <row r="328" spans="2:23">
      <c r="B328" s="192"/>
      <c r="C328" s="192"/>
      <c r="D328" s="192"/>
      <c r="E328" s="192"/>
      <c r="F328" s="192"/>
      <c r="G328" s="192"/>
      <c r="H328" s="96"/>
      <c r="I328" s="96"/>
      <c r="J328" s="198"/>
      <c r="K328" s="199"/>
      <c r="L328" s="198"/>
      <c r="M328" s="198"/>
      <c r="N328" s="96"/>
      <c r="O328" s="96"/>
      <c r="P328" s="96"/>
      <c r="Q328" s="202"/>
      <c r="R328" s="194"/>
      <c r="S328" s="195"/>
      <c r="T328" s="195"/>
      <c r="U328" s="192"/>
      <c r="V328" s="192"/>
      <c r="W328" s="192"/>
    </row>
    <row r="329" spans="2:23">
      <c r="B329" s="192"/>
      <c r="C329" s="192"/>
      <c r="D329" s="192"/>
      <c r="E329" s="192"/>
      <c r="F329" s="192"/>
      <c r="G329" s="192"/>
      <c r="H329" s="96"/>
      <c r="I329" s="96"/>
      <c r="J329" s="198"/>
      <c r="K329" s="199"/>
      <c r="L329" s="198"/>
      <c r="M329" s="198"/>
      <c r="N329" s="96"/>
      <c r="O329" s="96"/>
      <c r="P329" s="96"/>
      <c r="Q329" s="202"/>
      <c r="R329" s="194"/>
      <c r="S329" s="195"/>
      <c r="T329" s="195"/>
      <c r="U329" s="192"/>
      <c r="V329" s="192"/>
      <c r="W329" s="192"/>
    </row>
    <row r="330" spans="2:23">
      <c r="B330" s="192"/>
      <c r="C330" s="192"/>
      <c r="D330" s="192"/>
      <c r="E330" s="192"/>
      <c r="F330" s="192"/>
      <c r="G330" s="192"/>
      <c r="H330" s="96"/>
      <c r="I330" s="96"/>
      <c r="J330" s="198"/>
      <c r="K330" s="199"/>
      <c r="L330" s="198"/>
      <c r="M330" s="198"/>
      <c r="N330" s="96"/>
      <c r="O330" s="96"/>
      <c r="P330" s="96"/>
      <c r="Q330" s="202"/>
      <c r="R330" s="194"/>
      <c r="S330" s="195"/>
      <c r="T330" s="195"/>
      <c r="U330" s="192"/>
      <c r="V330" s="192"/>
      <c r="W330" s="192"/>
    </row>
    <row r="331" spans="2:23">
      <c r="B331" s="192"/>
      <c r="C331" s="192"/>
      <c r="D331" s="192"/>
      <c r="E331" s="192"/>
      <c r="F331" s="192"/>
      <c r="G331" s="192"/>
      <c r="H331" s="96"/>
      <c r="I331" s="96"/>
      <c r="J331" s="198"/>
      <c r="K331" s="199"/>
      <c r="L331" s="198"/>
      <c r="M331" s="198"/>
      <c r="N331" s="96"/>
      <c r="O331" s="96"/>
      <c r="P331" s="96"/>
      <c r="Q331" s="202"/>
      <c r="R331" s="194"/>
      <c r="S331" s="195"/>
      <c r="T331" s="195"/>
      <c r="U331" s="192"/>
      <c r="V331" s="192"/>
      <c r="W331" s="192"/>
    </row>
    <row r="332" spans="2:23">
      <c r="B332" s="192"/>
      <c r="C332" s="192"/>
      <c r="D332" s="192"/>
      <c r="E332" s="192"/>
      <c r="F332" s="192"/>
      <c r="G332" s="192"/>
      <c r="H332" s="96"/>
      <c r="I332" s="96"/>
      <c r="J332" s="198"/>
      <c r="K332" s="199"/>
      <c r="L332" s="198"/>
      <c r="M332" s="198"/>
      <c r="N332" s="96"/>
      <c r="O332" s="96"/>
      <c r="P332" s="96"/>
      <c r="Q332" s="202"/>
      <c r="R332" s="194"/>
      <c r="S332" s="195"/>
      <c r="T332" s="195"/>
      <c r="U332" s="192"/>
      <c r="V332" s="192"/>
      <c r="W332" s="192"/>
    </row>
    <row r="333" spans="2:23">
      <c r="B333" s="192"/>
      <c r="C333" s="192"/>
      <c r="D333" s="192"/>
      <c r="E333" s="192"/>
      <c r="F333" s="192"/>
      <c r="G333" s="192"/>
      <c r="H333" s="96"/>
      <c r="I333" s="96"/>
      <c r="J333" s="198"/>
      <c r="K333" s="199"/>
      <c r="L333" s="198"/>
      <c r="M333" s="198"/>
      <c r="N333" s="96"/>
      <c r="O333" s="96"/>
      <c r="P333" s="96"/>
      <c r="Q333" s="202"/>
      <c r="R333" s="194"/>
      <c r="S333" s="195"/>
      <c r="T333" s="195"/>
      <c r="U333" s="192"/>
      <c r="V333" s="192"/>
      <c r="W333" s="192"/>
    </row>
    <row r="334" spans="2:23">
      <c r="B334" s="192"/>
      <c r="C334" s="192"/>
      <c r="D334" s="192"/>
      <c r="E334" s="192"/>
      <c r="F334" s="192"/>
      <c r="G334" s="192"/>
      <c r="H334" s="96"/>
      <c r="I334" s="96"/>
      <c r="J334" s="198"/>
      <c r="K334" s="199"/>
      <c r="L334" s="198"/>
      <c r="M334" s="198"/>
      <c r="N334" s="96"/>
      <c r="O334" s="96"/>
      <c r="P334" s="96"/>
      <c r="Q334" s="202"/>
      <c r="R334" s="194"/>
      <c r="S334" s="195"/>
      <c r="T334" s="195"/>
      <c r="U334" s="192"/>
      <c r="V334" s="192"/>
      <c r="W334" s="192"/>
    </row>
    <row r="335" spans="2:23">
      <c r="B335" s="192"/>
      <c r="C335" s="192"/>
      <c r="D335" s="192"/>
      <c r="E335" s="192"/>
      <c r="F335" s="192"/>
      <c r="G335" s="192"/>
      <c r="H335" s="96"/>
      <c r="I335" s="96"/>
      <c r="J335" s="198"/>
      <c r="K335" s="199"/>
      <c r="L335" s="198"/>
      <c r="M335" s="198"/>
      <c r="N335" s="96"/>
      <c r="O335" s="96"/>
      <c r="P335" s="96"/>
      <c r="Q335" s="202"/>
      <c r="R335" s="194"/>
      <c r="S335" s="195"/>
      <c r="T335" s="195"/>
      <c r="U335" s="192"/>
      <c r="V335" s="192"/>
      <c r="W335" s="192"/>
    </row>
    <row r="336" spans="2:23">
      <c r="B336" s="192"/>
      <c r="C336" s="192"/>
      <c r="D336" s="192"/>
      <c r="E336" s="192"/>
      <c r="F336" s="192"/>
      <c r="G336" s="192"/>
      <c r="H336" s="96"/>
      <c r="I336" s="96"/>
      <c r="J336" s="198"/>
      <c r="K336" s="199"/>
      <c r="L336" s="198"/>
      <c r="M336" s="198"/>
      <c r="N336" s="96"/>
      <c r="O336" s="96"/>
      <c r="P336" s="96"/>
      <c r="Q336" s="202"/>
      <c r="R336" s="194"/>
      <c r="S336" s="195"/>
      <c r="T336" s="195"/>
      <c r="U336" s="192"/>
      <c r="V336" s="192"/>
      <c r="W336" s="192"/>
    </row>
    <row r="337" spans="2:23">
      <c r="B337" s="192"/>
      <c r="C337" s="192"/>
      <c r="D337" s="192"/>
      <c r="E337" s="192"/>
      <c r="F337" s="192"/>
      <c r="G337" s="192"/>
      <c r="H337" s="96"/>
      <c r="I337" s="96"/>
      <c r="J337" s="198"/>
      <c r="K337" s="199"/>
      <c r="L337" s="198"/>
      <c r="M337" s="198"/>
      <c r="N337" s="96"/>
      <c r="O337" s="96"/>
      <c r="P337" s="96"/>
      <c r="Q337" s="202"/>
      <c r="R337" s="194"/>
      <c r="S337" s="195"/>
      <c r="T337" s="195"/>
      <c r="U337" s="192"/>
      <c r="V337" s="192"/>
      <c r="W337" s="192"/>
    </row>
    <row r="338" spans="2:23">
      <c r="B338" s="192"/>
      <c r="C338" s="192"/>
      <c r="D338" s="192"/>
      <c r="E338" s="192"/>
      <c r="F338" s="192"/>
      <c r="G338" s="192"/>
      <c r="H338" s="96"/>
      <c r="I338" s="96"/>
      <c r="J338" s="198"/>
      <c r="K338" s="199"/>
      <c r="L338" s="198"/>
      <c r="M338" s="198"/>
      <c r="N338" s="96"/>
      <c r="O338" s="96"/>
      <c r="P338" s="96"/>
      <c r="Q338" s="202"/>
      <c r="R338" s="194"/>
      <c r="S338" s="195"/>
      <c r="T338" s="195"/>
      <c r="U338" s="192"/>
      <c r="V338" s="192"/>
      <c r="W338" s="192"/>
    </row>
    <row r="339" spans="2:23">
      <c r="B339" s="192"/>
      <c r="C339" s="192"/>
      <c r="D339" s="192"/>
      <c r="E339" s="192"/>
      <c r="F339" s="192"/>
      <c r="G339" s="192"/>
      <c r="H339" s="96"/>
      <c r="I339" s="96"/>
      <c r="J339" s="198"/>
      <c r="K339" s="199"/>
      <c r="L339" s="198"/>
      <c r="M339" s="198"/>
      <c r="N339" s="96"/>
      <c r="O339" s="96"/>
      <c r="P339" s="96"/>
      <c r="Q339" s="202"/>
      <c r="R339" s="194"/>
      <c r="S339" s="195"/>
      <c r="T339" s="195"/>
      <c r="U339" s="192"/>
      <c r="V339" s="192"/>
      <c r="W339" s="192"/>
    </row>
    <row r="340" spans="2:23">
      <c r="B340" s="192"/>
      <c r="C340" s="192"/>
      <c r="D340" s="192"/>
      <c r="E340" s="192"/>
      <c r="F340" s="192"/>
      <c r="G340" s="192"/>
      <c r="H340" s="96"/>
      <c r="I340" s="96"/>
      <c r="J340" s="198"/>
      <c r="K340" s="199"/>
      <c r="L340" s="198"/>
      <c r="M340" s="198"/>
      <c r="N340" s="96"/>
      <c r="O340" s="96"/>
      <c r="P340" s="96"/>
      <c r="Q340" s="202"/>
      <c r="R340" s="194"/>
      <c r="S340" s="195"/>
      <c r="T340" s="195"/>
      <c r="U340" s="192"/>
      <c r="V340" s="192"/>
      <c r="W340" s="192"/>
    </row>
    <row r="341" spans="2:23">
      <c r="B341" s="192"/>
      <c r="C341" s="192"/>
      <c r="D341" s="192"/>
      <c r="E341" s="192"/>
      <c r="F341" s="192"/>
      <c r="G341" s="192"/>
      <c r="H341" s="96"/>
      <c r="I341" s="96"/>
      <c r="J341" s="198"/>
      <c r="K341" s="199"/>
      <c r="L341" s="198"/>
      <c r="M341" s="198"/>
      <c r="N341" s="96"/>
      <c r="O341" s="96"/>
      <c r="P341" s="96"/>
      <c r="Q341" s="202"/>
      <c r="R341" s="194"/>
      <c r="S341" s="195"/>
      <c r="T341" s="195"/>
      <c r="U341" s="192"/>
      <c r="V341" s="192"/>
      <c r="W341" s="192"/>
    </row>
    <row r="342" spans="2:23">
      <c r="B342" s="192"/>
      <c r="C342" s="192"/>
      <c r="D342" s="192"/>
      <c r="E342" s="192"/>
      <c r="F342" s="192"/>
      <c r="G342" s="192"/>
      <c r="H342" s="96"/>
      <c r="I342" s="96"/>
      <c r="J342" s="198"/>
      <c r="K342" s="199"/>
      <c r="L342" s="198"/>
      <c r="M342" s="198"/>
      <c r="N342" s="96"/>
      <c r="O342" s="96"/>
      <c r="P342" s="96"/>
      <c r="Q342" s="202"/>
      <c r="R342" s="194"/>
      <c r="S342" s="195"/>
      <c r="T342" s="195"/>
      <c r="U342" s="192"/>
      <c r="V342" s="192"/>
      <c r="W342" s="192"/>
    </row>
    <row r="343" spans="2:23">
      <c r="B343" s="192"/>
      <c r="C343" s="192"/>
      <c r="D343" s="192"/>
      <c r="E343" s="192"/>
      <c r="F343" s="192"/>
      <c r="G343" s="192"/>
      <c r="H343" s="96"/>
      <c r="I343" s="96"/>
      <c r="J343" s="198"/>
      <c r="K343" s="199"/>
      <c r="L343" s="198"/>
      <c r="M343" s="198"/>
      <c r="N343" s="96"/>
      <c r="O343" s="96"/>
      <c r="P343" s="96"/>
      <c r="Q343" s="202"/>
      <c r="R343" s="194"/>
      <c r="S343" s="195"/>
      <c r="T343" s="195"/>
      <c r="U343" s="192"/>
      <c r="V343" s="192"/>
      <c r="W343" s="192"/>
    </row>
    <row r="344" spans="2:23">
      <c r="B344" s="192"/>
      <c r="C344" s="192"/>
      <c r="D344" s="192"/>
      <c r="E344" s="192"/>
      <c r="F344" s="192"/>
      <c r="G344" s="192"/>
      <c r="H344" s="96"/>
      <c r="I344" s="96"/>
      <c r="J344" s="198"/>
      <c r="K344" s="199"/>
      <c r="L344" s="198"/>
      <c r="M344" s="198"/>
      <c r="N344" s="96"/>
      <c r="O344" s="96"/>
      <c r="P344" s="96"/>
      <c r="Q344" s="202"/>
      <c r="R344" s="194"/>
      <c r="S344" s="195"/>
      <c r="T344" s="195"/>
      <c r="U344" s="192"/>
      <c r="V344" s="192"/>
      <c r="W344" s="192"/>
    </row>
    <row r="345" spans="2:23">
      <c r="B345" s="192"/>
      <c r="C345" s="192"/>
      <c r="D345" s="192"/>
      <c r="E345" s="192"/>
      <c r="F345" s="192"/>
      <c r="G345" s="192"/>
      <c r="H345" s="96"/>
      <c r="I345" s="96"/>
      <c r="J345" s="198"/>
      <c r="K345" s="199"/>
      <c r="L345" s="198"/>
      <c r="M345" s="198"/>
      <c r="N345" s="96"/>
      <c r="O345" s="96"/>
      <c r="P345" s="96"/>
      <c r="Q345" s="202"/>
      <c r="R345" s="194"/>
      <c r="S345" s="195"/>
      <c r="T345" s="195"/>
      <c r="U345" s="192"/>
      <c r="V345" s="192"/>
      <c r="W345" s="192"/>
    </row>
    <row r="346" spans="2:23">
      <c r="B346" s="192"/>
      <c r="C346" s="192"/>
      <c r="D346" s="192"/>
      <c r="E346" s="192"/>
      <c r="F346" s="192"/>
      <c r="G346" s="192"/>
      <c r="H346" s="96"/>
      <c r="I346" s="96"/>
      <c r="J346" s="198"/>
      <c r="K346" s="199"/>
      <c r="L346" s="198"/>
      <c r="M346" s="198"/>
      <c r="N346" s="96"/>
      <c r="O346" s="96"/>
      <c r="P346" s="96"/>
      <c r="Q346" s="202"/>
      <c r="R346" s="194"/>
      <c r="S346" s="195"/>
      <c r="T346" s="195"/>
      <c r="U346" s="192"/>
      <c r="V346" s="192"/>
      <c r="W346" s="192"/>
    </row>
    <row r="347" spans="2:23">
      <c r="B347" s="192"/>
      <c r="C347" s="192"/>
      <c r="D347" s="192"/>
      <c r="E347" s="192"/>
      <c r="F347" s="192"/>
      <c r="G347" s="192"/>
      <c r="H347" s="96"/>
      <c r="I347" s="96"/>
      <c r="J347" s="198"/>
      <c r="K347" s="199"/>
      <c r="L347" s="198"/>
      <c r="M347" s="198"/>
      <c r="N347" s="96"/>
      <c r="O347" s="96"/>
      <c r="P347" s="96"/>
      <c r="Q347" s="202"/>
      <c r="R347" s="194"/>
      <c r="S347" s="195"/>
      <c r="T347" s="195"/>
      <c r="U347" s="192"/>
      <c r="V347" s="192"/>
      <c r="W347" s="192"/>
    </row>
    <row r="348" spans="2:23">
      <c r="B348" s="192"/>
      <c r="C348" s="192"/>
      <c r="D348" s="192"/>
      <c r="E348" s="192"/>
      <c r="F348" s="192"/>
      <c r="G348" s="192"/>
      <c r="H348" s="96"/>
      <c r="I348" s="96"/>
      <c r="J348" s="198"/>
      <c r="K348" s="199"/>
      <c r="L348" s="198"/>
      <c r="M348" s="198"/>
      <c r="N348" s="96"/>
      <c r="O348" s="96"/>
      <c r="P348" s="96"/>
      <c r="Q348" s="202"/>
      <c r="R348" s="194"/>
      <c r="S348" s="195"/>
      <c r="T348" s="195"/>
      <c r="U348" s="192"/>
      <c r="V348" s="192"/>
      <c r="W348" s="192"/>
    </row>
    <row r="349" spans="2:23">
      <c r="B349" s="192"/>
      <c r="C349" s="192"/>
      <c r="D349" s="192"/>
      <c r="E349" s="192"/>
      <c r="F349" s="192"/>
      <c r="G349" s="192"/>
      <c r="H349" s="96"/>
      <c r="I349" s="96"/>
      <c r="J349" s="198"/>
      <c r="K349" s="199"/>
      <c r="L349" s="198"/>
      <c r="M349" s="198"/>
      <c r="N349" s="96"/>
      <c r="O349" s="96"/>
      <c r="P349" s="96"/>
      <c r="Q349" s="202"/>
      <c r="R349" s="194"/>
      <c r="S349" s="195"/>
      <c r="T349" s="195"/>
      <c r="U349" s="192"/>
      <c r="V349" s="192"/>
      <c r="W349" s="192"/>
    </row>
    <row r="350" spans="2:23">
      <c r="B350" s="192"/>
      <c r="C350" s="192"/>
      <c r="D350" s="192"/>
      <c r="E350" s="192"/>
      <c r="F350" s="192"/>
      <c r="G350" s="192"/>
      <c r="H350" s="96"/>
      <c r="I350" s="96"/>
      <c r="J350" s="198"/>
      <c r="K350" s="199"/>
      <c r="L350" s="198"/>
      <c r="M350" s="198"/>
      <c r="N350" s="96"/>
      <c r="O350" s="96"/>
      <c r="P350" s="96"/>
      <c r="Q350" s="202"/>
      <c r="R350" s="194"/>
      <c r="S350" s="195"/>
      <c r="T350" s="195"/>
      <c r="U350" s="192"/>
      <c r="V350" s="192"/>
      <c r="W350" s="192"/>
    </row>
    <row r="351" spans="2:23">
      <c r="B351" s="192"/>
      <c r="C351" s="192"/>
      <c r="D351" s="192"/>
      <c r="E351" s="192"/>
      <c r="F351" s="192"/>
      <c r="G351" s="192"/>
      <c r="H351" s="96"/>
      <c r="I351" s="96"/>
      <c r="J351" s="198"/>
      <c r="K351" s="199"/>
      <c r="L351" s="198"/>
      <c r="M351" s="198"/>
      <c r="N351" s="96"/>
      <c r="O351" s="96"/>
      <c r="P351" s="96"/>
      <c r="Q351" s="202"/>
      <c r="R351" s="194"/>
      <c r="S351" s="195"/>
      <c r="T351" s="195"/>
      <c r="U351" s="192"/>
      <c r="V351" s="192"/>
      <c r="W351" s="192"/>
    </row>
    <row r="352" spans="2:23">
      <c r="B352" s="192"/>
      <c r="C352" s="192"/>
      <c r="D352" s="192"/>
      <c r="E352" s="192"/>
      <c r="F352" s="192"/>
      <c r="G352" s="192"/>
      <c r="H352" s="96"/>
      <c r="I352" s="96"/>
      <c r="J352" s="198"/>
      <c r="K352" s="199"/>
      <c r="L352" s="198"/>
      <c r="M352" s="198"/>
      <c r="N352" s="96"/>
      <c r="O352" s="96"/>
      <c r="P352" s="96"/>
      <c r="Q352" s="202"/>
      <c r="R352" s="194"/>
      <c r="S352" s="195"/>
      <c r="T352" s="195"/>
      <c r="U352" s="192"/>
      <c r="V352" s="192"/>
      <c r="W352" s="192"/>
    </row>
    <row r="353" spans="2:23">
      <c r="B353" s="192"/>
      <c r="C353" s="192"/>
      <c r="D353" s="192"/>
      <c r="E353" s="192"/>
      <c r="F353" s="192"/>
      <c r="G353" s="192"/>
      <c r="H353" s="96"/>
      <c r="I353" s="96"/>
      <c r="J353" s="198"/>
      <c r="K353" s="199"/>
      <c r="L353" s="198"/>
      <c r="M353" s="198"/>
      <c r="N353" s="96"/>
      <c r="O353" s="96"/>
      <c r="P353" s="96"/>
      <c r="Q353" s="202"/>
      <c r="R353" s="194"/>
      <c r="S353" s="195"/>
      <c r="T353" s="195"/>
      <c r="U353" s="192"/>
      <c r="V353" s="192"/>
      <c r="W353" s="192"/>
    </row>
    <row r="354" spans="2:23">
      <c r="B354" s="192"/>
      <c r="C354" s="192"/>
      <c r="D354" s="192"/>
      <c r="E354" s="192"/>
      <c r="F354" s="192"/>
      <c r="G354" s="192"/>
      <c r="H354" s="96"/>
      <c r="I354" s="96"/>
      <c r="J354" s="198"/>
      <c r="K354" s="199"/>
      <c r="L354" s="198"/>
      <c r="M354" s="198"/>
      <c r="N354" s="96"/>
      <c r="O354" s="96"/>
      <c r="P354" s="96"/>
      <c r="Q354" s="202"/>
      <c r="R354" s="194"/>
      <c r="S354" s="195"/>
      <c r="T354" s="195"/>
      <c r="U354" s="192"/>
      <c r="V354" s="192"/>
      <c r="W354" s="192"/>
    </row>
    <row r="355" spans="2:23">
      <c r="B355" s="192"/>
      <c r="C355" s="192"/>
      <c r="D355" s="192"/>
      <c r="E355" s="192"/>
      <c r="F355" s="192"/>
      <c r="G355" s="192"/>
      <c r="H355" s="96"/>
      <c r="I355" s="96"/>
      <c r="J355" s="198"/>
      <c r="K355" s="199"/>
      <c r="L355" s="198"/>
      <c r="M355" s="198"/>
      <c r="N355" s="96"/>
      <c r="O355" s="96"/>
      <c r="P355" s="96"/>
      <c r="Q355" s="202"/>
      <c r="R355" s="194"/>
      <c r="S355" s="195"/>
      <c r="T355" s="195"/>
      <c r="U355" s="192"/>
      <c r="V355" s="192"/>
      <c r="W355" s="192"/>
    </row>
    <row r="356" spans="2:23">
      <c r="B356" s="192"/>
      <c r="C356" s="192"/>
      <c r="D356" s="192"/>
      <c r="E356" s="192"/>
      <c r="F356" s="192"/>
      <c r="G356" s="192"/>
      <c r="H356" s="96"/>
      <c r="I356" s="96"/>
      <c r="J356" s="198"/>
      <c r="K356" s="199"/>
      <c r="L356" s="198"/>
      <c r="M356" s="198"/>
      <c r="N356" s="96"/>
      <c r="O356" s="96"/>
      <c r="P356" s="96"/>
      <c r="Q356" s="202"/>
      <c r="R356" s="194"/>
      <c r="S356" s="195"/>
      <c r="T356" s="195"/>
      <c r="U356" s="192"/>
      <c r="V356" s="192"/>
      <c r="W356" s="192"/>
    </row>
    <row r="357" spans="2:23">
      <c r="B357" s="192"/>
      <c r="C357" s="192"/>
      <c r="D357" s="192"/>
      <c r="E357" s="192"/>
      <c r="F357" s="192"/>
      <c r="G357" s="192"/>
      <c r="H357" s="96"/>
      <c r="I357" s="96"/>
      <c r="J357" s="198"/>
      <c r="K357" s="199"/>
      <c r="L357" s="198"/>
      <c r="M357" s="198"/>
      <c r="N357" s="96"/>
      <c r="O357" s="96"/>
      <c r="P357" s="96"/>
      <c r="Q357" s="202"/>
      <c r="R357" s="194"/>
      <c r="S357" s="195"/>
      <c r="T357" s="195"/>
      <c r="U357" s="192"/>
      <c r="V357" s="192"/>
      <c r="W357" s="192"/>
    </row>
    <row r="358" spans="2:23">
      <c r="B358" s="192"/>
      <c r="C358" s="192"/>
      <c r="D358" s="192"/>
      <c r="E358" s="192"/>
      <c r="F358" s="192"/>
      <c r="G358" s="192"/>
      <c r="H358" s="96"/>
      <c r="I358" s="96"/>
      <c r="J358" s="198"/>
      <c r="K358" s="199"/>
      <c r="L358" s="198"/>
      <c r="M358" s="198"/>
      <c r="N358" s="96"/>
      <c r="O358" s="96"/>
      <c r="P358" s="96"/>
      <c r="Q358" s="202"/>
      <c r="R358" s="194"/>
      <c r="S358" s="195"/>
      <c r="T358" s="195"/>
      <c r="U358" s="192"/>
      <c r="V358" s="192"/>
      <c r="W358" s="192"/>
    </row>
    <row r="359" spans="2:23">
      <c r="B359" s="192"/>
      <c r="C359" s="192"/>
      <c r="D359" s="192"/>
      <c r="E359" s="192"/>
      <c r="F359" s="192"/>
      <c r="G359" s="192"/>
      <c r="H359" s="96"/>
      <c r="I359" s="96"/>
      <c r="J359" s="198"/>
      <c r="K359" s="199"/>
      <c r="L359" s="198"/>
      <c r="M359" s="198"/>
      <c r="N359" s="96"/>
      <c r="O359" s="96"/>
      <c r="P359" s="96"/>
      <c r="Q359" s="202"/>
      <c r="R359" s="194"/>
      <c r="S359" s="195"/>
      <c r="T359" s="195"/>
      <c r="U359" s="192"/>
      <c r="V359" s="192"/>
      <c r="W359" s="192"/>
    </row>
    <row r="360" spans="2:23">
      <c r="B360" s="192"/>
      <c r="C360" s="192"/>
      <c r="D360" s="192"/>
      <c r="E360" s="192"/>
      <c r="F360" s="192"/>
      <c r="G360" s="192"/>
      <c r="H360" s="96"/>
      <c r="I360" s="96"/>
      <c r="J360" s="198"/>
      <c r="K360" s="199"/>
      <c r="L360" s="198"/>
      <c r="M360" s="198"/>
      <c r="N360" s="96"/>
      <c r="O360" s="96"/>
      <c r="P360" s="96"/>
      <c r="Q360" s="202"/>
      <c r="R360" s="194"/>
      <c r="S360" s="195"/>
      <c r="T360" s="195"/>
      <c r="U360" s="192"/>
      <c r="V360" s="192"/>
      <c r="W360" s="192"/>
    </row>
    <row r="361" spans="2:23">
      <c r="B361" s="192"/>
      <c r="C361" s="192"/>
      <c r="D361" s="192"/>
      <c r="E361" s="192"/>
      <c r="F361" s="192"/>
      <c r="G361" s="192"/>
      <c r="H361" s="96"/>
      <c r="I361" s="96"/>
      <c r="J361" s="198"/>
      <c r="K361" s="199"/>
      <c r="L361" s="198"/>
      <c r="M361" s="198"/>
      <c r="N361" s="96"/>
      <c r="O361" s="96"/>
      <c r="P361" s="96"/>
      <c r="Q361" s="202"/>
      <c r="R361" s="194"/>
      <c r="S361" s="195"/>
      <c r="T361" s="195"/>
      <c r="U361" s="192"/>
      <c r="V361" s="192"/>
      <c r="W361" s="192"/>
    </row>
    <row r="362" spans="2:23">
      <c r="B362" s="192"/>
      <c r="C362" s="192"/>
      <c r="D362" s="192"/>
      <c r="E362" s="192"/>
      <c r="F362" s="192"/>
      <c r="G362" s="192"/>
      <c r="H362" s="96"/>
      <c r="I362" s="96"/>
      <c r="J362" s="198"/>
      <c r="K362" s="199"/>
      <c r="L362" s="198"/>
      <c r="M362" s="198"/>
      <c r="N362" s="96"/>
      <c r="O362" s="96"/>
      <c r="P362" s="96"/>
      <c r="Q362" s="202"/>
      <c r="R362" s="194"/>
      <c r="S362" s="195"/>
      <c r="T362" s="195"/>
      <c r="U362" s="192"/>
      <c r="V362" s="192"/>
      <c r="W362" s="192"/>
    </row>
    <row r="363" spans="2:23">
      <c r="B363" s="192"/>
      <c r="C363" s="192"/>
      <c r="D363" s="192"/>
      <c r="E363" s="192"/>
      <c r="F363" s="192"/>
      <c r="G363" s="192"/>
      <c r="H363" s="96"/>
      <c r="I363" s="96"/>
      <c r="J363" s="198"/>
      <c r="K363" s="199"/>
      <c r="L363" s="198"/>
      <c r="M363" s="198"/>
      <c r="N363" s="96"/>
      <c r="O363" s="96"/>
      <c r="P363" s="96"/>
      <c r="Q363" s="202"/>
      <c r="R363" s="194"/>
      <c r="S363" s="195"/>
      <c r="T363" s="195"/>
      <c r="U363" s="192"/>
      <c r="V363" s="192"/>
      <c r="W363" s="192"/>
    </row>
    <row r="364" spans="2:23">
      <c r="B364" s="192"/>
      <c r="C364" s="192"/>
      <c r="D364" s="192"/>
      <c r="E364" s="192"/>
      <c r="F364" s="192"/>
      <c r="G364" s="192"/>
      <c r="H364" s="96"/>
      <c r="I364" s="96"/>
      <c r="J364" s="198"/>
      <c r="K364" s="199"/>
      <c r="L364" s="198"/>
      <c r="M364" s="198"/>
      <c r="N364" s="96"/>
      <c r="O364" s="96"/>
      <c r="P364" s="96"/>
      <c r="Q364" s="202"/>
      <c r="R364" s="194"/>
      <c r="S364" s="195"/>
      <c r="T364" s="195"/>
      <c r="U364" s="192"/>
      <c r="V364" s="192"/>
      <c r="W364" s="192"/>
    </row>
    <row r="365" spans="2:23">
      <c r="B365" s="192"/>
      <c r="C365" s="192"/>
      <c r="D365" s="192"/>
      <c r="E365" s="192"/>
      <c r="F365" s="192"/>
      <c r="G365" s="192"/>
      <c r="H365" s="96"/>
      <c r="I365" s="96"/>
      <c r="J365" s="198"/>
      <c r="K365" s="199"/>
      <c r="L365" s="198"/>
      <c r="M365" s="198"/>
      <c r="N365" s="96"/>
      <c r="O365" s="96"/>
      <c r="P365" s="96"/>
      <c r="Q365" s="202"/>
      <c r="R365" s="194"/>
      <c r="S365" s="195"/>
      <c r="T365" s="195"/>
      <c r="U365" s="192"/>
      <c r="V365" s="192"/>
      <c r="W365" s="192"/>
    </row>
    <row r="366" spans="2:23">
      <c r="B366" s="192"/>
      <c r="C366" s="192"/>
      <c r="D366" s="192"/>
      <c r="E366" s="192"/>
      <c r="F366" s="192"/>
      <c r="G366" s="192"/>
      <c r="H366" s="96"/>
      <c r="I366" s="96"/>
      <c r="J366" s="198"/>
      <c r="K366" s="199"/>
      <c r="L366" s="198"/>
      <c r="M366" s="198"/>
      <c r="N366" s="96"/>
      <c r="O366" s="96"/>
      <c r="P366" s="96"/>
      <c r="Q366" s="202"/>
      <c r="R366" s="194"/>
      <c r="S366" s="195"/>
      <c r="T366" s="195"/>
      <c r="U366" s="192"/>
      <c r="V366" s="192"/>
      <c r="W366" s="192"/>
    </row>
    <row r="367" spans="2:23">
      <c r="B367" s="192"/>
      <c r="C367" s="192"/>
      <c r="D367" s="192"/>
      <c r="E367" s="192"/>
      <c r="F367" s="192"/>
      <c r="G367" s="192"/>
      <c r="H367" s="96"/>
      <c r="I367" s="96"/>
      <c r="J367" s="198"/>
      <c r="K367" s="199"/>
      <c r="L367" s="198"/>
      <c r="M367" s="198"/>
      <c r="N367" s="96"/>
      <c r="O367" s="96"/>
      <c r="P367" s="96"/>
      <c r="Q367" s="202"/>
      <c r="R367" s="194"/>
      <c r="S367" s="195"/>
      <c r="T367" s="195"/>
      <c r="U367" s="192"/>
      <c r="V367" s="192"/>
      <c r="W367" s="192"/>
    </row>
    <row r="368" spans="2:23">
      <c r="B368" s="192"/>
      <c r="C368" s="192"/>
      <c r="D368" s="192"/>
      <c r="E368" s="192"/>
      <c r="F368" s="192"/>
      <c r="G368" s="192"/>
      <c r="H368" s="96"/>
      <c r="I368" s="96"/>
      <c r="J368" s="198"/>
      <c r="K368" s="199"/>
      <c r="L368" s="198"/>
      <c r="M368" s="198"/>
      <c r="N368" s="96"/>
      <c r="O368" s="96"/>
      <c r="P368" s="96"/>
      <c r="Q368" s="202"/>
      <c r="R368" s="194"/>
      <c r="S368" s="195"/>
      <c r="T368" s="195"/>
      <c r="U368" s="192"/>
      <c r="V368" s="192"/>
      <c r="W368" s="192"/>
    </row>
    <row r="369" spans="2:23">
      <c r="B369" s="192"/>
      <c r="C369" s="192"/>
      <c r="D369" s="192"/>
      <c r="E369" s="192"/>
      <c r="F369" s="192"/>
      <c r="G369" s="192"/>
      <c r="H369" s="96"/>
      <c r="I369" s="96"/>
      <c r="J369" s="198"/>
      <c r="K369" s="199"/>
      <c r="L369" s="198"/>
      <c r="M369" s="198"/>
      <c r="N369" s="96"/>
      <c r="O369" s="96"/>
      <c r="P369" s="96"/>
      <c r="Q369" s="202"/>
      <c r="R369" s="194"/>
      <c r="S369" s="195"/>
      <c r="T369" s="195"/>
      <c r="U369" s="192"/>
      <c r="V369" s="192"/>
      <c r="W369" s="192"/>
    </row>
    <row r="370" spans="2:23">
      <c r="B370" s="192"/>
      <c r="C370" s="192"/>
      <c r="D370" s="192"/>
      <c r="E370" s="192"/>
      <c r="F370" s="192"/>
      <c r="G370" s="192"/>
      <c r="H370" s="96"/>
      <c r="I370" s="96"/>
      <c r="J370" s="198"/>
      <c r="K370" s="199"/>
      <c r="L370" s="198"/>
      <c r="M370" s="198"/>
      <c r="N370" s="96"/>
      <c r="O370" s="96"/>
      <c r="P370" s="96"/>
      <c r="Q370" s="202"/>
      <c r="R370" s="194"/>
      <c r="S370" s="195"/>
      <c r="T370" s="195"/>
      <c r="U370" s="192"/>
      <c r="V370" s="192"/>
      <c r="W370" s="192"/>
    </row>
    <row r="371" spans="2:23">
      <c r="B371" s="192"/>
      <c r="C371" s="192"/>
      <c r="D371" s="192"/>
      <c r="E371" s="192"/>
      <c r="F371" s="192"/>
      <c r="G371" s="192"/>
      <c r="H371" s="96"/>
      <c r="I371" s="96"/>
      <c r="J371" s="198"/>
      <c r="K371" s="199"/>
      <c r="L371" s="198"/>
      <c r="M371" s="198"/>
      <c r="N371" s="96"/>
      <c r="O371" s="96"/>
      <c r="P371" s="96"/>
      <c r="Q371" s="202"/>
      <c r="R371" s="194"/>
      <c r="S371" s="195"/>
      <c r="T371" s="195"/>
      <c r="U371" s="192"/>
      <c r="V371" s="192"/>
      <c r="W371" s="192"/>
    </row>
    <row r="372" spans="2:23">
      <c r="B372" s="192"/>
      <c r="C372" s="192"/>
      <c r="D372" s="192"/>
      <c r="E372" s="192"/>
      <c r="F372" s="192"/>
      <c r="G372" s="192"/>
      <c r="H372" s="96"/>
      <c r="I372" s="96"/>
      <c r="J372" s="198"/>
      <c r="K372" s="199"/>
      <c r="L372" s="198"/>
      <c r="M372" s="198"/>
      <c r="N372" s="96"/>
      <c r="O372" s="96"/>
      <c r="P372" s="96"/>
      <c r="Q372" s="202"/>
      <c r="R372" s="194"/>
      <c r="S372" s="195"/>
      <c r="T372" s="195"/>
      <c r="U372" s="192"/>
      <c r="V372" s="192"/>
      <c r="W372" s="192"/>
    </row>
    <row r="373" spans="2:23">
      <c r="B373" s="192"/>
      <c r="C373" s="192"/>
      <c r="D373" s="192"/>
      <c r="E373" s="192"/>
      <c r="F373" s="192"/>
      <c r="G373" s="192"/>
      <c r="H373" s="96"/>
      <c r="I373" s="96"/>
      <c r="J373" s="198"/>
      <c r="K373" s="199"/>
      <c r="L373" s="198"/>
      <c r="M373" s="198"/>
      <c r="N373" s="96"/>
      <c r="O373" s="96"/>
      <c r="P373" s="96"/>
      <c r="Q373" s="202"/>
      <c r="R373" s="194"/>
      <c r="S373" s="195"/>
      <c r="T373" s="195"/>
      <c r="U373" s="192"/>
      <c r="V373" s="192"/>
      <c r="W373" s="192"/>
    </row>
    <row r="374" spans="2:23">
      <c r="B374" s="192"/>
      <c r="C374" s="192"/>
      <c r="D374" s="192"/>
      <c r="E374" s="192"/>
      <c r="F374" s="192"/>
      <c r="G374" s="192"/>
      <c r="H374" s="96"/>
      <c r="I374" s="96"/>
      <c r="J374" s="198"/>
      <c r="K374" s="199"/>
      <c r="L374" s="198"/>
      <c r="M374" s="198"/>
      <c r="N374" s="96"/>
      <c r="O374" s="96"/>
      <c r="P374" s="96"/>
      <c r="Q374" s="202"/>
      <c r="R374" s="194"/>
      <c r="S374" s="195"/>
      <c r="T374" s="195"/>
      <c r="U374" s="192"/>
      <c r="V374" s="192"/>
      <c r="W374" s="192"/>
    </row>
    <row r="375" spans="2:23">
      <c r="B375" s="192"/>
      <c r="C375" s="192"/>
      <c r="D375" s="192"/>
      <c r="E375" s="192"/>
      <c r="F375" s="192"/>
      <c r="G375" s="192"/>
      <c r="H375" s="96"/>
      <c r="I375" s="96"/>
      <c r="J375" s="198"/>
      <c r="K375" s="199"/>
      <c r="L375" s="198"/>
      <c r="M375" s="198"/>
      <c r="N375" s="96"/>
      <c r="O375" s="96"/>
      <c r="P375" s="96"/>
      <c r="Q375" s="202"/>
      <c r="R375" s="194"/>
      <c r="S375" s="195"/>
      <c r="T375" s="195"/>
      <c r="U375" s="192"/>
      <c r="V375" s="192"/>
      <c r="W375" s="192"/>
    </row>
    <row r="376" spans="2:23">
      <c r="B376" s="192"/>
      <c r="C376" s="192"/>
      <c r="D376" s="192"/>
      <c r="E376" s="192"/>
      <c r="F376" s="192"/>
      <c r="G376" s="192"/>
      <c r="H376" s="96"/>
      <c r="I376" s="96"/>
      <c r="J376" s="198"/>
      <c r="K376" s="199"/>
      <c r="L376" s="198"/>
      <c r="M376" s="198"/>
      <c r="N376" s="96"/>
      <c r="O376" s="96"/>
      <c r="P376" s="96"/>
      <c r="Q376" s="202"/>
      <c r="R376" s="194"/>
      <c r="S376" s="195"/>
      <c r="T376" s="195"/>
      <c r="U376" s="192"/>
      <c r="V376" s="192"/>
      <c r="W376" s="192"/>
    </row>
    <row r="377" spans="2:23">
      <c r="B377" s="192"/>
      <c r="C377" s="192"/>
      <c r="D377" s="192"/>
      <c r="E377" s="192"/>
      <c r="F377" s="192"/>
      <c r="G377" s="192"/>
      <c r="H377" s="96"/>
      <c r="I377" s="96"/>
      <c r="J377" s="198"/>
      <c r="K377" s="199"/>
      <c r="L377" s="198"/>
      <c r="M377" s="198"/>
      <c r="N377" s="96"/>
      <c r="O377" s="96"/>
      <c r="P377" s="96"/>
      <c r="Q377" s="202"/>
      <c r="R377" s="194"/>
      <c r="S377" s="195"/>
      <c r="T377" s="195"/>
      <c r="U377" s="192"/>
      <c r="V377" s="192"/>
      <c r="W377" s="192"/>
    </row>
    <row r="378" spans="2:23">
      <c r="B378" s="192"/>
      <c r="C378" s="192"/>
      <c r="D378" s="192"/>
      <c r="E378" s="192"/>
      <c r="F378" s="192"/>
      <c r="G378" s="192"/>
      <c r="H378" s="96"/>
      <c r="I378" s="96"/>
      <c r="J378" s="198"/>
      <c r="K378" s="199"/>
      <c r="L378" s="198"/>
      <c r="M378" s="198"/>
      <c r="N378" s="96"/>
      <c r="O378" s="96"/>
      <c r="P378" s="96"/>
      <c r="Q378" s="202"/>
      <c r="R378" s="194"/>
      <c r="S378" s="195"/>
      <c r="T378" s="195"/>
      <c r="U378" s="192"/>
      <c r="V378" s="192"/>
      <c r="W378" s="192"/>
    </row>
    <row r="379" spans="2:23">
      <c r="B379" s="192"/>
      <c r="C379" s="192"/>
      <c r="D379" s="192"/>
      <c r="E379" s="192"/>
      <c r="F379" s="192"/>
      <c r="G379" s="192"/>
      <c r="H379" s="96"/>
      <c r="I379" s="96"/>
      <c r="J379" s="198"/>
      <c r="K379" s="199"/>
      <c r="L379" s="198"/>
      <c r="M379" s="198"/>
      <c r="N379" s="96"/>
      <c r="O379" s="96"/>
      <c r="P379" s="96"/>
      <c r="Q379" s="202"/>
      <c r="R379" s="194"/>
      <c r="S379" s="195"/>
      <c r="T379" s="195"/>
      <c r="U379" s="192"/>
      <c r="V379" s="192"/>
      <c r="W379" s="192"/>
    </row>
    <row r="380" spans="2:23">
      <c r="B380" s="192"/>
      <c r="C380" s="192"/>
      <c r="D380" s="192"/>
      <c r="E380" s="192"/>
      <c r="F380" s="192"/>
      <c r="G380" s="192"/>
      <c r="H380" s="96"/>
      <c r="I380" s="96"/>
      <c r="J380" s="198"/>
      <c r="K380" s="199"/>
      <c r="L380" s="198"/>
      <c r="M380" s="198"/>
      <c r="N380" s="96"/>
      <c r="O380" s="96"/>
      <c r="P380" s="96"/>
      <c r="Q380" s="202"/>
      <c r="R380" s="194"/>
      <c r="S380" s="195"/>
      <c r="T380" s="195"/>
      <c r="U380" s="192"/>
      <c r="V380" s="192"/>
      <c r="W380" s="192"/>
    </row>
    <row r="381" spans="2:23">
      <c r="B381" s="192"/>
      <c r="C381" s="192"/>
      <c r="D381" s="192"/>
      <c r="E381" s="192"/>
      <c r="F381" s="192"/>
      <c r="G381" s="192"/>
      <c r="H381" s="96"/>
      <c r="I381" s="96"/>
      <c r="J381" s="198"/>
      <c r="K381" s="199"/>
      <c r="L381" s="198"/>
      <c r="M381" s="198"/>
      <c r="N381" s="96"/>
      <c r="O381" s="96"/>
      <c r="P381" s="96"/>
      <c r="Q381" s="202"/>
      <c r="R381" s="194"/>
      <c r="S381" s="195"/>
      <c r="T381" s="195"/>
      <c r="U381" s="192"/>
      <c r="V381" s="192"/>
      <c r="W381" s="192"/>
    </row>
    <row r="382" spans="2:23">
      <c r="B382" s="192"/>
      <c r="C382" s="192"/>
      <c r="D382" s="192"/>
      <c r="E382" s="192"/>
      <c r="F382" s="192"/>
      <c r="G382" s="192"/>
      <c r="H382" s="96"/>
      <c r="I382" s="96"/>
      <c r="J382" s="198"/>
      <c r="K382" s="199"/>
      <c r="L382" s="198"/>
      <c r="M382" s="198"/>
      <c r="N382" s="96"/>
      <c r="O382" s="96"/>
      <c r="P382" s="96"/>
      <c r="Q382" s="202"/>
      <c r="R382" s="194"/>
      <c r="S382" s="195"/>
      <c r="T382" s="195"/>
      <c r="U382" s="192"/>
      <c r="V382" s="192"/>
      <c r="W382" s="192"/>
    </row>
    <row r="383" spans="2:23">
      <c r="B383" s="192"/>
      <c r="C383" s="192"/>
      <c r="D383" s="192"/>
      <c r="E383" s="192"/>
      <c r="F383" s="192"/>
      <c r="G383" s="192"/>
      <c r="H383" s="96"/>
      <c r="I383" s="96"/>
      <c r="J383" s="198"/>
      <c r="K383" s="199"/>
      <c r="L383" s="198"/>
      <c r="M383" s="198"/>
      <c r="N383" s="96"/>
      <c r="O383" s="96"/>
      <c r="P383" s="96"/>
      <c r="Q383" s="202"/>
      <c r="R383" s="194"/>
      <c r="S383" s="195"/>
      <c r="T383" s="195"/>
      <c r="U383" s="192"/>
      <c r="V383" s="192"/>
      <c r="W383" s="192"/>
    </row>
    <row r="384" spans="2:23">
      <c r="B384" s="192"/>
      <c r="C384" s="192"/>
      <c r="D384" s="192"/>
      <c r="E384" s="192"/>
      <c r="F384" s="192"/>
      <c r="G384" s="192"/>
      <c r="H384" s="96"/>
      <c r="I384" s="96"/>
      <c r="J384" s="198"/>
      <c r="K384" s="199"/>
      <c r="L384" s="198"/>
      <c r="M384" s="198"/>
      <c r="N384" s="96"/>
      <c r="O384" s="96"/>
      <c r="P384" s="96"/>
      <c r="Q384" s="202"/>
      <c r="R384" s="194"/>
      <c r="S384" s="195"/>
      <c r="T384" s="195"/>
      <c r="U384" s="192"/>
      <c r="V384" s="192"/>
      <c r="W384" s="192"/>
    </row>
    <row r="385" spans="2:23">
      <c r="B385" s="192"/>
      <c r="C385" s="192"/>
      <c r="D385" s="192"/>
      <c r="E385" s="192"/>
      <c r="F385" s="192"/>
      <c r="G385" s="192"/>
      <c r="H385" s="96"/>
      <c r="I385" s="96"/>
      <c r="J385" s="198"/>
      <c r="K385" s="199"/>
      <c r="L385" s="198"/>
      <c r="M385" s="198"/>
      <c r="N385" s="96"/>
      <c r="O385" s="96"/>
      <c r="P385" s="96"/>
      <c r="Q385" s="202"/>
      <c r="R385" s="194"/>
      <c r="S385" s="195"/>
      <c r="T385" s="195"/>
      <c r="U385" s="192"/>
      <c r="V385" s="192"/>
      <c r="W385" s="192"/>
    </row>
    <row r="386" spans="2:23">
      <c r="B386" s="192"/>
      <c r="C386" s="192"/>
      <c r="D386" s="192"/>
      <c r="E386" s="192"/>
      <c r="F386" s="192"/>
      <c r="G386" s="192"/>
      <c r="H386" s="96"/>
      <c r="I386" s="96"/>
      <c r="J386" s="198"/>
      <c r="K386" s="199"/>
      <c r="L386" s="198"/>
      <c r="M386" s="198"/>
      <c r="N386" s="96"/>
      <c r="O386" s="96"/>
      <c r="P386" s="96"/>
      <c r="Q386" s="202"/>
      <c r="R386" s="194"/>
      <c r="S386" s="195"/>
      <c r="T386" s="195"/>
      <c r="U386" s="192"/>
      <c r="V386" s="192"/>
      <c r="W386" s="192"/>
    </row>
    <row r="387" spans="2:23">
      <c r="B387" s="192"/>
      <c r="C387" s="192"/>
      <c r="D387" s="192"/>
      <c r="E387" s="192"/>
      <c r="F387" s="192"/>
      <c r="G387" s="192"/>
      <c r="H387" s="96"/>
      <c r="I387" s="96"/>
      <c r="J387" s="198"/>
      <c r="K387" s="199"/>
      <c r="L387" s="198"/>
      <c r="M387" s="198"/>
      <c r="N387" s="96"/>
      <c r="O387" s="96"/>
      <c r="P387" s="96"/>
      <c r="Q387" s="202"/>
      <c r="R387" s="194"/>
      <c r="S387" s="195"/>
      <c r="T387" s="195"/>
      <c r="U387" s="192"/>
      <c r="V387" s="192"/>
      <c r="W387" s="192"/>
    </row>
    <row r="388" spans="2:23">
      <c r="B388" s="192"/>
      <c r="C388" s="192"/>
      <c r="D388" s="192"/>
      <c r="E388" s="192"/>
      <c r="F388" s="192"/>
      <c r="G388" s="192"/>
      <c r="H388" s="96"/>
      <c r="I388" s="96"/>
      <c r="J388" s="198"/>
      <c r="K388" s="199"/>
      <c r="L388" s="198"/>
      <c r="M388" s="198"/>
      <c r="N388" s="96"/>
      <c r="O388" s="96"/>
      <c r="P388" s="96"/>
      <c r="Q388" s="202"/>
      <c r="R388" s="194"/>
      <c r="S388" s="195"/>
      <c r="T388" s="195"/>
      <c r="U388" s="192"/>
      <c r="V388" s="192"/>
      <c r="W388" s="192"/>
    </row>
    <row r="389" spans="2:23">
      <c r="B389" s="192"/>
      <c r="C389" s="192"/>
      <c r="D389" s="192"/>
      <c r="E389" s="192"/>
      <c r="F389" s="192"/>
      <c r="G389" s="192"/>
      <c r="H389" s="96"/>
      <c r="I389" s="96"/>
      <c r="J389" s="198"/>
      <c r="K389" s="199"/>
      <c r="L389" s="198"/>
      <c r="M389" s="198"/>
      <c r="N389" s="96"/>
      <c r="O389" s="96"/>
      <c r="P389" s="96"/>
      <c r="Q389" s="202"/>
      <c r="R389" s="194"/>
      <c r="S389" s="195"/>
      <c r="T389" s="195"/>
      <c r="U389" s="192"/>
      <c r="V389" s="192"/>
      <c r="W389" s="192"/>
    </row>
    <row r="390" spans="2:23">
      <c r="B390" s="192"/>
      <c r="C390" s="192"/>
      <c r="D390" s="192"/>
      <c r="E390" s="192"/>
      <c r="F390" s="192"/>
      <c r="G390" s="192"/>
      <c r="H390" s="96"/>
      <c r="I390" s="96"/>
      <c r="J390" s="198"/>
      <c r="K390" s="199"/>
      <c r="L390" s="198"/>
      <c r="M390" s="198"/>
      <c r="N390" s="96"/>
      <c r="O390" s="96"/>
      <c r="P390" s="96"/>
      <c r="Q390" s="202"/>
      <c r="R390" s="194"/>
      <c r="S390" s="195"/>
      <c r="T390" s="195"/>
      <c r="U390" s="192"/>
      <c r="V390" s="192"/>
      <c r="W390" s="192"/>
    </row>
    <row r="391" spans="2:23">
      <c r="B391" s="192"/>
      <c r="C391" s="192"/>
      <c r="D391" s="192"/>
      <c r="E391" s="192"/>
      <c r="F391" s="192"/>
      <c r="G391" s="192"/>
      <c r="H391" s="96"/>
      <c r="I391" s="96"/>
      <c r="J391" s="198"/>
      <c r="K391" s="199"/>
      <c r="L391" s="198"/>
      <c r="M391" s="198"/>
      <c r="N391" s="96"/>
      <c r="O391" s="96"/>
      <c r="P391" s="96"/>
      <c r="Q391" s="202"/>
      <c r="R391" s="194"/>
      <c r="S391" s="195"/>
      <c r="T391" s="195"/>
      <c r="U391" s="192"/>
      <c r="V391" s="192"/>
      <c r="W391" s="192"/>
    </row>
    <row r="392" spans="2:23">
      <c r="B392" s="192"/>
      <c r="C392" s="192"/>
      <c r="D392" s="192"/>
      <c r="E392" s="192"/>
      <c r="F392" s="192"/>
      <c r="G392" s="192"/>
      <c r="H392" s="96"/>
      <c r="I392" s="96"/>
      <c r="J392" s="198"/>
      <c r="K392" s="199"/>
      <c r="L392" s="198"/>
      <c r="M392" s="198"/>
      <c r="N392" s="96"/>
      <c r="O392" s="96"/>
      <c r="P392" s="96"/>
      <c r="Q392" s="202"/>
      <c r="R392" s="194"/>
      <c r="S392" s="195"/>
      <c r="T392" s="195"/>
      <c r="U392" s="192"/>
      <c r="V392" s="192"/>
      <c r="W392" s="192"/>
    </row>
    <row r="393" spans="2:23">
      <c r="B393" s="192"/>
      <c r="C393" s="192"/>
      <c r="D393" s="192"/>
      <c r="E393" s="192"/>
      <c r="F393" s="192"/>
      <c r="G393" s="192"/>
      <c r="H393" s="96"/>
      <c r="I393" s="96"/>
      <c r="J393" s="198"/>
      <c r="K393" s="199"/>
      <c r="L393" s="198"/>
      <c r="M393" s="198"/>
      <c r="N393" s="96"/>
      <c r="O393" s="96"/>
      <c r="P393" s="96"/>
      <c r="Q393" s="202"/>
      <c r="R393" s="194"/>
      <c r="S393" s="195"/>
      <c r="T393" s="195"/>
      <c r="U393" s="192"/>
      <c r="V393" s="192"/>
      <c r="W393" s="192"/>
    </row>
    <row r="394" spans="2:23">
      <c r="B394" s="192"/>
      <c r="C394" s="192"/>
      <c r="D394" s="192"/>
      <c r="E394" s="192"/>
      <c r="F394" s="192"/>
      <c r="G394" s="192"/>
      <c r="H394" s="96"/>
      <c r="I394" s="96"/>
      <c r="J394" s="198"/>
      <c r="K394" s="199"/>
      <c r="L394" s="198"/>
      <c r="M394" s="198"/>
      <c r="N394" s="96"/>
      <c r="O394" s="96"/>
      <c r="P394" s="96"/>
      <c r="Q394" s="202"/>
      <c r="R394" s="194"/>
      <c r="S394" s="195"/>
      <c r="T394" s="195"/>
      <c r="U394" s="192"/>
      <c r="V394" s="192"/>
      <c r="W394" s="192"/>
    </row>
    <row r="395" spans="2:23">
      <c r="B395" s="192"/>
      <c r="C395" s="192"/>
      <c r="D395" s="192"/>
      <c r="E395" s="192"/>
      <c r="F395" s="192"/>
      <c r="G395" s="192"/>
      <c r="H395" s="96"/>
      <c r="I395" s="96"/>
      <c r="J395" s="198"/>
      <c r="K395" s="199"/>
      <c r="L395" s="198"/>
      <c r="M395" s="198"/>
      <c r="N395" s="96"/>
      <c r="O395" s="96"/>
      <c r="P395" s="96"/>
      <c r="Q395" s="202"/>
      <c r="R395" s="194"/>
      <c r="S395" s="195"/>
      <c r="T395" s="195"/>
      <c r="U395" s="192"/>
      <c r="V395" s="192"/>
      <c r="W395" s="192"/>
    </row>
    <row r="396" spans="2:23">
      <c r="B396" s="192"/>
      <c r="C396" s="192"/>
      <c r="D396" s="192"/>
      <c r="E396" s="192"/>
      <c r="F396" s="192"/>
      <c r="G396" s="192"/>
      <c r="H396" s="96"/>
      <c r="I396" s="96"/>
      <c r="J396" s="198"/>
      <c r="K396" s="199"/>
      <c r="L396" s="198"/>
      <c r="M396" s="198"/>
      <c r="N396" s="96"/>
      <c r="O396" s="96"/>
      <c r="P396" s="96"/>
      <c r="Q396" s="202"/>
      <c r="R396" s="194"/>
      <c r="S396" s="195"/>
      <c r="T396" s="195"/>
      <c r="U396" s="192"/>
      <c r="V396" s="192"/>
      <c r="W396" s="192"/>
    </row>
    <row r="397" spans="2:23">
      <c r="B397" s="192"/>
      <c r="C397" s="192"/>
      <c r="D397" s="192"/>
      <c r="E397" s="192"/>
      <c r="F397" s="192"/>
      <c r="G397" s="192"/>
      <c r="H397" s="96"/>
      <c r="I397" s="96"/>
      <c r="J397" s="198"/>
      <c r="K397" s="199"/>
      <c r="L397" s="198"/>
      <c r="M397" s="198"/>
      <c r="N397" s="96"/>
      <c r="O397" s="96"/>
      <c r="P397" s="96"/>
      <c r="Q397" s="202"/>
      <c r="R397" s="194"/>
      <c r="S397" s="195"/>
      <c r="T397" s="195"/>
      <c r="U397" s="192"/>
      <c r="V397" s="192"/>
      <c r="W397" s="192"/>
    </row>
    <row r="398" spans="2:23">
      <c r="B398" s="192"/>
      <c r="C398" s="192"/>
      <c r="D398" s="192"/>
      <c r="E398" s="192"/>
      <c r="F398" s="192"/>
      <c r="G398" s="192"/>
      <c r="H398" s="96"/>
      <c r="I398" s="96"/>
      <c r="J398" s="198"/>
      <c r="K398" s="199"/>
      <c r="L398" s="198"/>
      <c r="M398" s="198"/>
      <c r="N398" s="96"/>
      <c r="O398" s="96"/>
      <c r="P398" s="96"/>
      <c r="Q398" s="202"/>
      <c r="R398" s="194"/>
      <c r="S398" s="195"/>
      <c r="T398" s="195"/>
      <c r="U398" s="192"/>
      <c r="V398" s="192"/>
      <c r="W398" s="192"/>
    </row>
    <row r="399" spans="2:23">
      <c r="B399" s="192"/>
      <c r="C399" s="192"/>
      <c r="D399" s="192"/>
      <c r="E399" s="192"/>
      <c r="F399" s="192"/>
      <c r="G399" s="192"/>
      <c r="H399" s="96"/>
      <c r="I399" s="96"/>
      <c r="J399" s="198"/>
      <c r="K399" s="199"/>
      <c r="L399" s="198"/>
      <c r="M399" s="198"/>
      <c r="N399" s="96"/>
      <c r="O399" s="96"/>
      <c r="P399" s="96"/>
      <c r="Q399" s="202"/>
      <c r="R399" s="194"/>
      <c r="S399" s="195"/>
      <c r="T399" s="195"/>
      <c r="U399" s="192"/>
      <c r="V399" s="192"/>
      <c r="W399" s="192"/>
    </row>
    <row r="400" spans="2:23">
      <c r="B400" s="192"/>
      <c r="C400" s="192"/>
      <c r="D400" s="192"/>
      <c r="E400" s="192"/>
      <c r="F400" s="192"/>
      <c r="G400" s="192"/>
      <c r="H400" s="96"/>
      <c r="I400" s="96"/>
      <c r="J400" s="198"/>
      <c r="K400" s="199"/>
      <c r="L400" s="198"/>
      <c r="M400" s="198"/>
      <c r="N400" s="96"/>
      <c r="O400" s="96"/>
      <c r="P400" s="96"/>
      <c r="Q400" s="202"/>
      <c r="R400" s="194"/>
      <c r="S400" s="195"/>
      <c r="T400" s="195"/>
      <c r="U400" s="192"/>
      <c r="V400" s="192"/>
      <c r="W400" s="192"/>
    </row>
    <row r="401" spans="2:23">
      <c r="B401" s="192"/>
      <c r="C401" s="192"/>
      <c r="D401" s="192"/>
      <c r="E401" s="192"/>
      <c r="F401" s="192"/>
      <c r="G401" s="192"/>
      <c r="H401" s="96"/>
      <c r="I401" s="96"/>
      <c r="J401" s="198"/>
      <c r="K401" s="199"/>
      <c r="L401" s="198"/>
      <c r="M401" s="198"/>
      <c r="N401" s="96"/>
      <c r="O401" s="96"/>
      <c r="P401" s="96"/>
      <c r="Q401" s="202"/>
      <c r="R401" s="194"/>
      <c r="S401" s="195"/>
      <c r="T401" s="195"/>
      <c r="U401" s="192"/>
      <c r="V401" s="192"/>
      <c r="W401" s="192"/>
    </row>
    <row r="402" spans="2:23">
      <c r="B402" s="192"/>
      <c r="C402" s="192"/>
      <c r="D402" s="192"/>
      <c r="E402" s="192"/>
      <c r="F402" s="192"/>
      <c r="G402" s="192"/>
      <c r="H402" s="96"/>
      <c r="I402" s="96"/>
      <c r="J402" s="198"/>
      <c r="K402" s="199"/>
      <c r="L402" s="198"/>
      <c r="M402" s="198"/>
      <c r="N402" s="96"/>
      <c r="O402" s="96"/>
      <c r="P402" s="96"/>
      <c r="Q402" s="202"/>
      <c r="R402" s="194"/>
      <c r="S402" s="195"/>
      <c r="T402" s="195"/>
      <c r="U402" s="192"/>
      <c r="V402" s="192"/>
      <c r="W402" s="192"/>
    </row>
    <row r="403" spans="2:23">
      <c r="B403" s="192"/>
      <c r="C403" s="192"/>
      <c r="D403" s="192"/>
      <c r="E403" s="192"/>
      <c r="F403" s="192"/>
      <c r="G403" s="192"/>
      <c r="H403" s="96"/>
      <c r="I403" s="96"/>
      <c r="J403" s="198"/>
      <c r="K403" s="199"/>
      <c r="L403" s="198"/>
      <c r="M403" s="198"/>
      <c r="N403" s="96"/>
      <c r="O403" s="96"/>
      <c r="P403" s="96"/>
      <c r="Q403" s="202"/>
      <c r="R403" s="194"/>
      <c r="S403" s="195"/>
      <c r="T403" s="195"/>
      <c r="U403" s="192"/>
      <c r="V403" s="192"/>
      <c r="W403" s="192"/>
    </row>
    <row r="404" spans="2:23">
      <c r="B404" s="192"/>
      <c r="C404" s="192"/>
      <c r="D404" s="192"/>
      <c r="E404" s="192"/>
      <c r="F404" s="192"/>
      <c r="G404" s="192"/>
      <c r="H404" s="96"/>
      <c r="I404" s="96"/>
      <c r="J404" s="198"/>
      <c r="K404" s="199"/>
      <c r="L404" s="198"/>
      <c r="M404" s="198"/>
      <c r="N404" s="96"/>
      <c r="O404" s="96"/>
      <c r="P404" s="96"/>
      <c r="Q404" s="202"/>
      <c r="R404" s="194"/>
      <c r="S404" s="195"/>
      <c r="T404" s="195"/>
      <c r="U404" s="192"/>
      <c r="V404" s="192"/>
      <c r="W404" s="192"/>
    </row>
    <row r="405" spans="2:23">
      <c r="B405" s="192"/>
      <c r="C405" s="192"/>
      <c r="D405" s="192"/>
      <c r="E405" s="192"/>
      <c r="F405" s="192"/>
      <c r="G405" s="192"/>
      <c r="H405" s="96"/>
      <c r="I405" s="96"/>
      <c r="J405" s="198"/>
      <c r="K405" s="199"/>
      <c r="L405" s="198"/>
      <c r="M405" s="198"/>
      <c r="N405" s="96"/>
      <c r="O405" s="96"/>
      <c r="P405" s="96"/>
      <c r="Q405" s="202"/>
      <c r="R405" s="194"/>
      <c r="S405" s="195"/>
      <c r="T405" s="195"/>
      <c r="U405" s="192"/>
      <c r="V405" s="192"/>
      <c r="W405" s="192"/>
    </row>
    <row r="406" spans="2:23">
      <c r="B406" s="192"/>
      <c r="C406" s="192"/>
      <c r="D406" s="192"/>
      <c r="E406" s="192"/>
      <c r="F406" s="192"/>
      <c r="G406" s="192"/>
      <c r="H406" s="96"/>
      <c r="I406" s="96"/>
      <c r="J406" s="198"/>
      <c r="K406" s="199"/>
      <c r="L406" s="198"/>
      <c r="M406" s="198"/>
      <c r="N406" s="96"/>
      <c r="O406" s="96"/>
      <c r="P406" s="96"/>
      <c r="Q406" s="202"/>
      <c r="R406" s="194"/>
      <c r="S406" s="195"/>
      <c r="T406" s="195"/>
      <c r="U406" s="192"/>
      <c r="V406" s="192"/>
      <c r="W406" s="192"/>
    </row>
    <row r="407" spans="2:23">
      <c r="B407" s="192"/>
      <c r="C407" s="192"/>
      <c r="D407" s="192"/>
      <c r="E407" s="192"/>
      <c r="F407" s="192"/>
      <c r="G407" s="192"/>
      <c r="H407" s="96"/>
      <c r="I407" s="96"/>
      <c r="J407" s="198"/>
      <c r="K407" s="199"/>
      <c r="L407" s="198"/>
      <c r="M407" s="198"/>
      <c r="N407" s="96"/>
      <c r="O407" s="96"/>
      <c r="P407" s="96"/>
      <c r="Q407" s="202"/>
      <c r="R407" s="194"/>
      <c r="S407" s="195"/>
      <c r="T407" s="195"/>
      <c r="U407" s="192"/>
      <c r="V407" s="192"/>
      <c r="W407" s="192"/>
    </row>
    <row r="408" spans="2:23">
      <c r="B408" s="192"/>
      <c r="C408" s="192"/>
      <c r="D408" s="192"/>
      <c r="E408" s="192"/>
      <c r="F408" s="192"/>
      <c r="G408" s="192"/>
      <c r="H408" s="96"/>
      <c r="I408" s="96"/>
      <c r="J408" s="198"/>
      <c r="K408" s="199"/>
      <c r="L408" s="198"/>
      <c r="M408" s="198"/>
      <c r="N408" s="96"/>
      <c r="O408" s="96"/>
      <c r="P408" s="96"/>
      <c r="Q408" s="202"/>
      <c r="R408" s="194"/>
      <c r="S408" s="195"/>
      <c r="T408" s="195"/>
      <c r="U408" s="192"/>
      <c r="V408" s="192"/>
      <c r="W408" s="192"/>
    </row>
    <row r="409" spans="2:23">
      <c r="B409" s="192"/>
      <c r="C409" s="192"/>
      <c r="D409" s="192"/>
      <c r="E409" s="192"/>
      <c r="F409" s="192"/>
      <c r="G409" s="192"/>
      <c r="H409" s="96"/>
      <c r="I409" s="96"/>
      <c r="J409" s="198"/>
      <c r="K409" s="199"/>
      <c r="L409" s="198"/>
      <c r="M409" s="198"/>
      <c r="N409" s="96"/>
      <c r="O409" s="96"/>
      <c r="P409" s="96"/>
      <c r="Q409" s="202"/>
      <c r="R409" s="194"/>
      <c r="S409" s="195"/>
      <c r="T409" s="195"/>
      <c r="U409" s="192"/>
      <c r="V409" s="192"/>
      <c r="W409" s="192"/>
    </row>
    <row r="410" spans="2:23">
      <c r="B410" s="192"/>
      <c r="C410" s="192"/>
      <c r="D410" s="192"/>
      <c r="E410" s="192"/>
      <c r="F410" s="192"/>
      <c r="G410" s="192"/>
      <c r="H410" s="96"/>
      <c r="I410" s="96"/>
      <c r="J410" s="198"/>
      <c r="K410" s="199"/>
      <c r="L410" s="198"/>
      <c r="M410" s="198"/>
      <c r="N410" s="96"/>
      <c r="O410" s="96"/>
      <c r="P410" s="96"/>
      <c r="Q410" s="202"/>
      <c r="R410" s="194"/>
      <c r="S410" s="195"/>
      <c r="T410" s="195"/>
      <c r="U410" s="192"/>
      <c r="V410" s="192"/>
      <c r="W410" s="192"/>
    </row>
    <row r="411" spans="2:23">
      <c r="B411" s="192"/>
      <c r="C411" s="192"/>
      <c r="D411" s="192"/>
      <c r="E411" s="192"/>
      <c r="F411" s="192"/>
      <c r="G411" s="192"/>
      <c r="H411" s="96"/>
      <c r="I411" s="96"/>
      <c r="J411" s="198"/>
      <c r="K411" s="199"/>
      <c r="L411" s="198"/>
      <c r="M411" s="198"/>
      <c r="N411" s="96"/>
      <c r="O411" s="96"/>
      <c r="P411" s="96"/>
      <c r="Q411" s="202"/>
      <c r="R411" s="194"/>
      <c r="S411" s="195"/>
      <c r="T411" s="195"/>
      <c r="U411" s="192"/>
      <c r="V411" s="192"/>
      <c r="W411" s="192"/>
    </row>
    <row r="412" spans="2:23">
      <c r="B412" s="192"/>
      <c r="C412" s="192"/>
      <c r="D412" s="192"/>
      <c r="E412" s="192"/>
      <c r="F412" s="192"/>
      <c r="G412" s="192"/>
      <c r="H412" s="96"/>
      <c r="I412" s="96"/>
      <c r="J412" s="198"/>
      <c r="K412" s="199"/>
      <c r="L412" s="198"/>
      <c r="M412" s="198"/>
      <c r="N412" s="96"/>
      <c r="O412" s="96"/>
      <c r="P412" s="96"/>
      <c r="Q412" s="202"/>
      <c r="R412" s="194"/>
      <c r="S412" s="195"/>
      <c r="T412" s="195"/>
      <c r="U412" s="192"/>
      <c r="V412" s="192"/>
      <c r="W412" s="192"/>
    </row>
    <row r="413" spans="2:23">
      <c r="B413" s="192"/>
      <c r="C413" s="192"/>
      <c r="D413" s="192"/>
      <c r="E413" s="192"/>
      <c r="F413" s="192"/>
      <c r="G413" s="192"/>
      <c r="H413" s="96"/>
      <c r="I413" s="96"/>
      <c r="J413" s="198"/>
      <c r="K413" s="199"/>
      <c r="L413" s="198"/>
      <c r="M413" s="198"/>
      <c r="N413" s="96"/>
      <c r="O413" s="96"/>
      <c r="P413" s="96"/>
      <c r="Q413" s="202"/>
      <c r="R413" s="194"/>
      <c r="S413" s="195"/>
      <c r="T413" s="195"/>
      <c r="U413" s="192"/>
      <c r="V413" s="192"/>
      <c r="W413" s="192"/>
    </row>
    <row r="414" spans="2:23">
      <c r="B414" s="192"/>
      <c r="C414" s="192"/>
      <c r="D414" s="192"/>
      <c r="E414" s="192"/>
      <c r="F414" s="192"/>
      <c r="G414" s="192"/>
      <c r="H414" s="96"/>
      <c r="I414" s="96"/>
      <c r="J414" s="198"/>
      <c r="K414" s="199"/>
      <c r="L414" s="198"/>
      <c r="M414" s="198"/>
      <c r="N414" s="96"/>
      <c r="O414" s="96"/>
      <c r="P414" s="96"/>
      <c r="Q414" s="202"/>
      <c r="R414" s="194"/>
      <c r="S414" s="195"/>
      <c r="T414" s="195"/>
      <c r="U414" s="192"/>
      <c r="V414" s="192"/>
      <c r="W414" s="192"/>
    </row>
    <row r="415" spans="2:23">
      <c r="B415" s="192"/>
      <c r="C415" s="192"/>
      <c r="D415" s="192"/>
      <c r="E415" s="192"/>
      <c r="F415" s="192"/>
      <c r="G415" s="192"/>
      <c r="H415" s="96"/>
      <c r="I415" s="96"/>
      <c r="J415" s="198"/>
      <c r="K415" s="199"/>
      <c r="L415" s="198"/>
      <c r="M415" s="198"/>
      <c r="N415" s="96"/>
      <c r="O415" s="96"/>
      <c r="P415" s="96"/>
      <c r="Q415" s="202"/>
      <c r="R415" s="194"/>
      <c r="S415" s="195"/>
      <c r="T415" s="195"/>
      <c r="U415" s="192"/>
      <c r="V415" s="192"/>
      <c r="W415" s="192"/>
    </row>
    <row r="416" spans="2:23">
      <c r="B416" s="192"/>
      <c r="C416" s="192"/>
      <c r="D416" s="192"/>
      <c r="E416" s="192"/>
      <c r="F416" s="192"/>
      <c r="G416" s="192"/>
      <c r="H416" s="96"/>
      <c r="I416" s="96"/>
      <c r="J416" s="198"/>
      <c r="K416" s="199"/>
      <c r="L416" s="198"/>
      <c r="M416" s="198"/>
      <c r="N416" s="96"/>
      <c r="O416" s="96"/>
      <c r="P416" s="96"/>
      <c r="Q416" s="202"/>
      <c r="R416" s="194"/>
      <c r="S416" s="195"/>
      <c r="T416" s="195"/>
      <c r="U416" s="192"/>
      <c r="V416" s="192"/>
      <c r="W416" s="192"/>
    </row>
    <row r="417" spans="2:23">
      <c r="B417" s="192"/>
      <c r="C417" s="192"/>
      <c r="D417" s="192"/>
      <c r="E417" s="192"/>
      <c r="F417" s="192"/>
      <c r="G417" s="192"/>
      <c r="H417" s="96"/>
      <c r="I417" s="96"/>
      <c r="J417" s="198"/>
      <c r="K417" s="199"/>
      <c r="L417" s="198"/>
      <c r="M417" s="198"/>
      <c r="N417" s="96"/>
      <c r="O417" s="96"/>
      <c r="P417" s="96"/>
      <c r="Q417" s="202"/>
      <c r="R417" s="194"/>
      <c r="S417" s="195"/>
      <c r="T417" s="195"/>
      <c r="U417" s="192"/>
      <c r="V417" s="192"/>
      <c r="W417" s="192"/>
    </row>
    <row r="418" spans="2:23">
      <c r="B418" s="192"/>
      <c r="C418" s="192"/>
      <c r="D418" s="192"/>
      <c r="E418" s="192"/>
      <c r="F418" s="192"/>
      <c r="G418" s="192"/>
      <c r="H418" s="96"/>
      <c r="I418" s="96"/>
      <c r="J418" s="198"/>
      <c r="K418" s="199"/>
      <c r="L418" s="198"/>
      <c r="M418" s="198"/>
      <c r="N418" s="96"/>
      <c r="O418" s="96"/>
      <c r="P418" s="96"/>
      <c r="Q418" s="202"/>
      <c r="R418" s="194"/>
      <c r="S418" s="195"/>
      <c r="T418" s="195"/>
      <c r="U418" s="192"/>
      <c r="V418" s="192"/>
      <c r="W418" s="192"/>
    </row>
    <row r="419" spans="2:23">
      <c r="B419" s="192"/>
      <c r="C419" s="192"/>
      <c r="D419" s="192"/>
      <c r="E419" s="192"/>
      <c r="F419" s="192"/>
      <c r="G419" s="192"/>
      <c r="H419" s="96"/>
      <c r="I419" s="96"/>
      <c r="J419" s="198"/>
      <c r="K419" s="199"/>
      <c r="L419" s="198"/>
      <c r="M419" s="198"/>
      <c r="N419" s="96"/>
      <c r="O419" s="96"/>
      <c r="P419" s="96"/>
      <c r="Q419" s="202"/>
      <c r="R419" s="194"/>
      <c r="S419" s="195"/>
      <c r="T419" s="195"/>
      <c r="U419" s="192"/>
      <c r="V419" s="192"/>
      <c r="W419" s="192"/>
    </row>
    <row r="420" spans="2:23">
      <c r="B420" s="192"/>
      <c r="C420" s="192"/>
      <c r="D420" s="192"/>
      <c r="E420" s="192"/>
      <c r="F420" s="192"/>
      <c r="G420" s="192"/>
      <c r="H420" s="96"/>
      <c r="I420" s="96"/>
      <c r="J420" s="198"/>
      <c r="K420" s="199"/>
      <c r="L420" s="198"/>
      <c r="M420" s="198"/>
      <c r="N420" s="96"/>
      <c r="O420" s="96"/>
      <c r="P420" s="96"/>
      <c r="Q420" s="202"/>
      <c r="R420" s="194"/>
      <c r="S420" s="195"/>
      <c r="T420" s="195"/>
      <c r="U420" s="192"/>
      <c r="V420" s="192"/>
      <c r="W420" s="192"/>
    </row>
    <row r="421" spans="2:23">
      <c r="B421" s="192"/>
      <c r="C421" s="192"/>
      <c r="D421" s="192"/>
      <c r="E421" s="192"/>
      <c r="F421" s="192"/>
      <c r="G421" s="192"/>
      <c r="H421" s="96"/>
      <c r="I421" s="96"/>
      <c r="J421" s="198"/>
      <c r="K421" s="199"/>
      <c r="L421" s="198"/>
      <c r="M421" s="198"/>
      <c r="N421" s="96"/>
      <c r="O421" s="96"/>
      <c r="P421" s="96"/>
      <c r="Q421" s="202"/>
      <c r="R421" s="194"/>
      <c r="S421" s="195"/>
      <c r="T421" s="195"/>
      <c r="U421" s="192"/>
      <c r="V421" s="192"/>
      <c r="W421" s="192"/>
    </row>
    <row r="422" spans="2:23">
      <c r="B422" s="192"/>
      <c r="C422" s="192"/>
      <c r="D422" s="192"/>
      <c r="E422" s="192"/>
      <c r="F422" s="192"/>
      <c r="G422" s="192"/>
      <c r="H422" s="96"/>
      <c r="I422" s="96"/>
      <c r="J422" s="198"/>
      <c r="K422" s="199"/>
      <c r="L422" s="198"/>
      <c r="M422" s="198"/>
      <c r="N422" s="96"/>
      <c r="O422" s="96"/>
      <c r="P422" s="96"/>
      <c r="Q422" s="202"/>
      <c r="R422" s="194"/>
      <c r="S422" s="195"/>
      <c r="T422" s="195"/>
      <c r="U422" s="192"/>
      <c r="V422" s="192"/>
      <c r="W422" s="192"/>
    </row>
    <row r="423" spans="2:23">
      <c r="B423" s="192"/>
      <c r="C423" s="192"/>
      <c r="D423" s="192"/>
      <c r="E423" s="192"/>
      <c r="F423" s="192"/>
      <c r="G423" s="192"/>
      <c r="H423" s="96"/>
      <c r="I423" s="96"/>
      <c r="J423" s="198"/>
      <c r="K423" s="199"/>
      <c r="L423" s="198"/>
      <c r="M423" s="198"/>
      <c r="N423" s="96"/>
      <c r="O423" s="96"/>
      <c r="P423" s="96"/>
      <c r="Q423" s="202"/>
      <c r="R423" s="194"/>
      <c r="S423" s="195"/>
      <c r="T423" s="195"/>
      <c r="U423" s="192"/>
      <c r="V423" s="192"/>
      <c r="W423" s="192"/>
    </row>
    <row r="424" spans="2:23">
      <c r="B424" s="192"/>
      <c r="C424" s="192"/>
      <c r="D424" s="192"/>
      <c r="E424" s="192"/>
      <c r="F424" s="192"/>
      <c r="G424" s="192"/>
      <c r="H424" s="96"/>
      <c r="I424" s="96"/>
      <c r="J424" s="198"/>
      <c r="K424" s="199"/>
      <c r="L424" s="198"/>
      <c r="M424" s="198"/>
      <c r="N424" s="96"/>
      <c r="O424" s="96"/>
      <c r="P424" s="96"/>
      <c r="Q424" s="202"/>
      <c r="R424" s="194"/>
      <c r="S424" s="195"/>
      <c r="T424" s="195"/>
      <c r="U424" s="192"/>
      <c r="V424" s="192"/>
      <c r="W424" s="192"/>
    </row>
    <row r="425" spans="2:23">
      <c r="B425" s="192"/>
      <c r="C425" s="192"/>
      <c r="D425" s="192"/>
      <c r="E425" s="192"/>
      <c r="F425" s="192"/>
      <c r="G425" s="192"/>
      <c r="H425" s="96"/>
      <c r="I425" s="96"/>
      <c r="J425" s="198"/>
      <c r="K425" s="199"/>
      <c r="L425" s="198"/>
      <c r="M425" s="198"/>
      <c r="N425" s="96"/>
      <c r="O425" s="96"/>
      <c r="P425" s="96"/>
      <c r="Q425" s="202"/>
      <c r="R425" s="194"/>
      <c r="S425" s="195"/>
      <c r="T425" s="195"/>
      <c r="U425" s="192"/>
      <c r="V425" s="192"/>
      <c r="W425" s="192"/>
    </row>
    <row r="426" spans="2:23">
      <c r="B426" s="192"/>
      <c r="C426" s="192"/>
      <c r="D426" s="192"/>
      <c r="E426" s="192"/>
      <c r="F426" s="192"/>
      <c r="G426" s="192"/>
      <c r="H426" s="96"/>
      <c r="I426" s="96"/>
      <c r="J426" s="198"/>
      <c r="K426" s="199"/>
      <c r="L426" s="198"/>
      <c r="M426" s="198"/>
      <c r="N426" s="96"/>
      <c r="O426" s="96"/>
      <c r="P426" s="96"/>
      <c r="Q426" s="202"/>
      <c r="R426" s="194"/>
      <c r="S426" s="195"/>
      <c r="T426" s="195"/>
      <c r="U426" s="192"/>
      <c r="V426" s="192"/>
      <c r="W426" s="192"/>
    </row>
    <row r="427" spans="2:23">
      <c r="B427" s="192"/>
      <c r="C427" s="192"/>
      <c r="D427" s="192"/>
      <c r="E427" s="192"/>
      <c r="F427" s="192"/>
      <c r="G427" s="192"/>
      <c r="H427" s="96"/>
      <c r="I427" s="96"/>
      <c r="J427" s="198"/>
      <c r="K427" s="199"/>
      <c r="L427" s="198"/>
      <c r="M427" s="198"/>
      <c r="N427" s="96"/>
      <c r="O427" s="96"/>
      <c r="P427" s="96"/>
      <c r="Q427" s="202"/>
      <c r="R427" s="194"/>
      <c r="S427" s="195"/>
      <c r="T427" s="195"/>
      <c r="U427" s="192"/>
      <c r="V427" s="192"/>
      <c r="W427" s="192"/>
    </row>
    <row r="428" spans="2:23">
      <c r="B428" s="192"/>
      <c r="C428" s="192"/>
      <c r="D428" s="192"/>
      <c r="E428" s="192"/>
      <c r="F428" s="192"/>
      <c r="G428" s="192"/>
      <c r="H428" s="96"/>
      <c r="I428" s="96"/>
      <c r="J428" s="198"/>
      <c r="K428" s="199"/>
      <c r="L428" s="198"/>
      <c r="M428" s="198"/>
      <c r="N428" s="96"/>
      <c r="O428" s="96"/>
      <c r="P428" s="96"/>
      <c r="Q428" s="202"/>
      <c r="R428" s="194"/>
      <c r="S428" s="195"/>
      <c r="T428" s="195"/>
      <c r="U428" s="192"/>
      <c r="V428" s="192"/>
      <c r="W428" s="192"/>
    </row>
    <row r="429" spans="2:23">
      <c r="B429" s="192"/>
      <c r="C429" s="192"/>
      <c r="D429" s="192"/>
      <c r="E429" s="192"/>
      <c r="F429" s="192"/>
      <c r="G429" s="192"/>
      <c r="H429" s="96"/>
      <c r="I429" s="96"/>
      <c r="J429" s="198"/>
      <c r="K429" s="199"/>
      <c r="L429" s="198"/>
      <c r="M429" s="198"/>
      <c r="N429" s="96"/>
      <c r="O429" s="96"/>
      <c r="P429" s="96"/>
      <c r="Q429" s="202"/>
      <c r="R429" s="194"/>
      <c r="S429" s="195"/>
      <c r="T429" s="195"/>
      <c r="U429" s="192"/>
      <c r="V429" s="192"/>
      <c r="W429" s="192"/>
    </row>
    <row r="430" spans="2:23">
      <c r="B430" s="192"/>
      <c r="C430" s="192"/>
      <c r="D430" s="192"/>
      <c r="E430" s="192"/>
      <c r="F430" s="192"/>
      <c r="G430" s="192"/>
      <c r="H430" s="96"/>
      <c r="I430" s="96"/>
      <c r="J430" s="198"/>
      <c r="K430" s="199"/>
      <c r="L430" s="198"/>
      <c r="M430" s="198"/>
      <c r="N430" s="96"/>
      <c r="O430" s="96"/>
      <c r="P430" s="96"/>
      <c r="Q430" s="202"/>
      <c r="R430" s="194"/>
      <c r="S430" s="195"/>
      <c r="T430" s="195"/>
      <c r="U430" s="192"/>
      <c r="V430" s="192"/>
      <c r="W430" s="192"/>
    </row>
    <row r="431" spans="2:23">
      <c r="B431" s="192"/>
      <c r="C431" s="192"/>
      <c r="D431" s="192"/>
      <c r="E431" s="192"/>
      <c r="F431" s="192"/>
      <c r="G431" s="192"/>
      <c r="H431" s="96"/>
      <c r="I431" s="96"/>
      <c r="J431" s="198"/>
      <c r="K431" s="199"/>
      <c r="L431" s="198"/>
      <c r="M431" s="198"/>
      <c r="N431" s="96"/>
      <c r="O431" s="96"/>
      <c r="P431" s="96"/>
      <c r="Q431" s="202"/>
      <c r="R431" s="194"/>
      <c r="S431" s="195"/>
      <c r="T431" s="195"/>
      <c r="U431" s="192"/>
      <c r="V431" s="192"/>
      <c r="W431" s="192"/>
    </row>
    <row r="432" spans="2:23">
      <c r="B432" s="192"/>
      <c r="C432" s="192"/>
      <c r="D432" s="192"/>
      <c r="E432" s="192"/>
      <c r="F432" s="192"/>
      <c r="G432" s="192"/>
      <c r="H432" s="96"/>
      <c r="I432" s="96"/>
      <c r="J432" s="198"/>
      <c r="K432" s="199"/>
      <c r="L432" s="198"/>
      <c r="M432" s="198"/>
      <c r="N432" s="96"/>
      <c r="O432" s="96"/>
      <c r="P432" s="96"/>
      <c r="Q432" s="202"/>
      <c r="R432" s="194"/>
      <c r="S432" s="195"/>
      <c r="T432" s="195"/>
      <c r="U432" s="192"/>
      <c r="V432" s="192"/>
      <c r="W432" s="192"/>
    </row>
    <row r="433" spans="2:23">
      <c r="B433" s="192"/>
      <c r="C433" s="192"/>
      <c r="D433" s="192"/>
      <c r="E433" s="192"/>
      <c r="F433" s="192"/>
      <c r="G433" s="192"/>
      <c r="H433" s="96"/>
      <c r="I433" s="96"/>
      <c r="J433" s="198"/>
      <c r="K433" s="199"/>
      <c r="L433" s="198"/>
      <c r="M433" s="198"/>
      <c r="N433" s="96"/>
      <c r="O433" s="96"/>
      <c r="P433" s="96"/>
      <c r="Q433" s="202"/>
      <c r="R433" s="194"/>
      <c r="S433" s="195"/>
      <c r="T433" s="195"/>
      <c r="U433" s="192"/>
      <c r="V433" s="192"/>
      <c r="W433" s="192"/>
    </row>
    <row r="434" spans="2:23">
      <c r="B434" s="192"/>
      <c r="C434" s="192"/>
      <c r="D434" s="192"/>
      <c r="E434" s="192"/>
      <c r="F434" s="192"/>
      <c r="G434" s="192"/>
      <c r="H434" s="96"/>
      <c r="I434" s="96"/>
      <c r="J434" s="198"/>
      <c r="K434" s="199"/>
      <c r="L434" s="198"/>
      <c r="M434" s="198"/>
      <c r="N434" s="96"/>
      <c r="O434" s="96"/>
      <c r="P434" s="96"/>
      <c r="Q434" s="202"/>
      <c r="R434" s="194"/>
      <c r="S434" s="195"/>
      <c r="T434" s="195"/>
      <c r="U434" s="192"/>
      <c r="V434" s="192"/>
      <c r="W434" s="192"/>
    </row>
    <row r="435" spans="2:23">
      <c r="B435" s="192"/>
      <c r="C435" s="192"/>
      <c r="D435" s="192"/>
      <c r="E435" s="192"/>
      <c r="F435" s="192"/>
      <c r="G435" s="192"/>
      <c r="H435" s="96"/>
      <c r="I435" s="96"/>
      <c r="J435" s="198"/>
      <c r="K435" s="199"/>
      <c r="L435" s="198"/>
      <c r="M435" s="198"/>
      <c r="N435" s="96"/>
      <c r="O435" s="96"/>
      <c r="P435" s="96"/>
      <c r="Q435" s="202"/>
      <c r="R435" s="194"/>
      <c r="S435" s="195"/>
      <c r="T435" s="195"/>
      <c r="U435" s="192"/>
      <c r="V435" s="192"/>
      <c r="W435" s="192"/>
    </row>
    <row r="436" spans="2:23">
      <c r="B436" s="192"/>
      <c r="C436" s="192"/>
      <c r="D436" s="192"/>
      <c r="E436" s="192"/>
      <c r="F436" s="192"/>
      <c r="G436" s="192"/>
      <c r="H436" s="96"/>
      <c r="I436" s="96"/>
      <c r="J436" s="198"/>
      <c r="K436" s="199"/>
      <c r="L436" s="198"/>
      <c r="M436" s="198"/>
      <c r="N436" s="96"/>
      <c r="O436" s="96"/>
      <c r="P436" s="96"/>
      <c r="Q436" s="202"/>
      <c r="R436" s="194"/>
      <c r="S436" s="195"/>
      <c r="T436" s="195"/>
      <c r="U436" s="192"/>
      <c r="V436" s="192"/>
      <c r="W436" s="192"/>
    </row>
    <row r="437" spans="2:23">
      <c r="B437" s="192"/>
      <c r="C437" s="192"/>
      <c r="D437" s="192"/>
      <c r="E437" s="192"/>
      <c r="F437" s="192"/>
      <c r="G437" s="192"/>
      <c r="H437" s="96"/>
      <c r="I437" s="96"/>
      <c r="J437" s="198"/>
      <c r="K437" s="199"/>
      <c r="L437" s="198"/>
      <c r="M437" s="198"/>
      <c r="N437" s="96"/>
      <c r="O437" s="96"/>
      <c r="P437" s="96"/>
      <c r="Q437" s="202"/>
      <c r="R437" s="194"/>
      <c r="S437" s="195"/>
      <c r="T437" s="195"/>
      <c r="U437" s="192"/>
      <c r="V437" s="192"/>
      <c r="W437" s="192"/>
    </row>
    <row r="438" spans="2:23">
      <c r="B438" s="192"/>
      <c r="C438" s="192"/>
      <c r="D438" s="192"/>
      <c r="E438" s="192"/>
      <c r="F438" s="192"/>
      <c r="G438" s="192"/>
      <c r="H438" s="96"/>
      <c r="I438" s="96"/>
      <c r="J438" s="198"/>
      <c r="K438" s="199"/>
      <c r="L438" s="198"/>
      <c r="M438" s="198"/>
      <c r="N438" s="96"/>
      <c r="O438" s="96"/>
      <c r="P438" s="96"/>
      <c r="Q438" s="202"/>
      <c r="R438" s="194"/>
      <c r="S438" s="195"/>
      <c r="T438" s="195"/>
      <c r="U438" s="192"/>
      <c r="V438" s="192"/>
      <c r="W438" s="192"/>
    </row>
    <row r="439" spans="2:23">
      <c r="B439" s="192"/>
      <c r="C439" s="192"/>
      <c r="D439" s="192"/>
      <c r="E439" s="192"/>
      <c r="F439" s="192"/>
      <c r="G439" s="192"/>
      <c r="H439" s="96"/>
      <c r="I439" s="96"/>
      <c r="J439" s="198"/>
      <c r="K439" s="199"/>
      <c r="L439" s="198"/>
      <c r="M439" s="198"/>
      <c r="N439" s="96"/>
      <c r="O439" s="96"/>
      <c r="P439" s="96"/>
      <c r="Q439" s="202"/>
      <c r="R439" s="194"/>
      <c r="S439" s="195"/>
      <c r="T439" s="195"/>
      <c r="U439" s="192"/>
      <c r="V439" s="192"/>
      <c r="W439" s="192"/>
    </row>
    <row r="440" spans="2:23">
      <c r="B440" s="192"/>
      <c r="C440" s="192"/>
      <c r="D440" s="192"/>
      <c r="E440" s="192"/>
      <c r="F440" s="192"/>
      <c r="G440" s="192"/>
      <c r="H440" s="96"/>
      <c r="I440" s="96"/>
      <c r="J440" s="198"/>
      <c r="K440" s="199"/>
      <c r="L440" s="198"/>
      <c r="M440" s="198"/>
      <c r="N440" s="96"/>
      <c r="O440" s="96"/>
      <c r="P440" s="96"/>
      <c r="Q440" s="202"/>
      <c r="R440" s="194"/>
      <c r="S440" s="195"/>
      <c r="T440" s="195"/>
      <c r="U440" s="192"/>
      <c r="V440" s="192"/>
      <c r="W440" s="192"/>
    </row>
    <row r="441" spans="2:23">
      <c r="B441" s="192"/>
      <c r="C441" s="192"/>
      <c r="D441" s="192"/>
      <c r="E441" s="192"/>
      <c r="F441" s="192"/>
      <c r="G441" s="192"/>
      <c r="H441" s="96"/>
      <c r="I441" s="96"/>
      <c r="J441" s="198"/>
      <c r="K441" s="199"/>
      <c r="L441" s="198"/>
      <c r="M441" s="198"/>
      <c r="N441" s="96"/>
      <c r="O441" s="96"/>
      <c r="P441" s="96"/>
      <c r="Q441" s="202"/>
      <c r="R441" s="194"/>
      <c r="S441" s="195"/>
      <c r="T441" s="195"/>
      <c r="U441" s="192"/>
      <c r="V441" s="192"/>
      <c r="W441" s="192"/>
    </row>
    <row r="442" spans="2:23">
      <c r="B442" s="192"/>
      <c r="C442" s="192"/>
      <c r="D442" s="192"/>
      <c r="E442" s="192"/>
      <c r="F442" s="192"/>
      <c r="G442" s="192"/>
      <c r="H442" s="96"/>
      <c r="I442" s="96"/>
      <c r="J442" s="198"/>
      <c r="K442" s="199"/>
      <c r="L442" s="198"/>
      <c r="M442" s="198"/>
      <c r="N442" s="96"/>
      <c r="O442" s="96"/>
      <c r="P442" s="96"/>
      <c r="Q442" s="202"/>
      <c r="R442" s="194"/>
      <c r="S442" s="195"/>
      <c r="T442" s="195"/>
      <c r="U442" s="192"/>
      <c r="V442" s="192"/>
      <c r="W442" s="192"/>
    </row>
    <row r="443" spans="2:23">
      <c r="B443" s="192"/>
      <c r="C443" s="192"/>
      <c r="D443" s="192"/>
      <c r="E443" s="192"/>
      <c r="F443" s="192"/>
      <c r="G443" s="192"/>
      <c r="H443" s="96"/>
      <c r="I443" s="96"/>
      <c r="J443" s="198"/>
      <c r="K443" s="199"/>
      <c r="L443" s="198"/>
      <c r="M443" s="198"/>
      <c r="N443" s="96"/>
      <c r="O443" s="96"/>
      <c r="P443" s="96"/>
      <c r="Q443" s="202"/>
      <c r="R443" s="194"/>
      <c r="S443" s="195"/>
      <c r="T443" s="195"/>
      <c r="U443" s="192"/>
      <c r="V443" s="192"/>
      <c r="W443" s="192"/>
    </row>
    <row r="444" spans="2:23">
      <c r="B444" s="192"/>
      <c r="C444" s="192"/>
      <c r="D444" s="192"/>
      <c r="E444" s="192"/>
      <c r="F444" s="192"/>
      <c r="G444" s="192"/>
      <c r="H444" s="96"/>
      <c r="I444" s="96"/>
      <c r="J444" s="198"/>
      <c r="K444" s="199"/>
      <c r="L444" s="198"/>
      <c r="M444" s="198"/>
      <c r="N444" s="96"/>
      <c r="O444" s="96"/>
      <c r="P444" s="96"/>
      <c r="Q444" s="202"/>
      <c r="R444" s="194"/>
      <c r="S444" s="195"/>
      <c r="T444" s="195"/>
      <c r="U444" s="192"/>
      <c r="V444" s="192"/>
      <c r="W444" s="192"/>
    </row>
    <row r="445" spans="2:23">
      <c r="B445" s="192"/>
      <c r="C445" s="192"/>
      <c r="D445" s="192"/>
      <c r="E445" s="192"/>
      <c r="F445" s="192"/>
      <c r="G445" s="192"/>
      <c r="H445" s="96"/>
      <c r="I445" s="96"/>
      <c r="J445" s="198"/>
      <c r="K445" s="199"/>
      <c r="L445" s="198"/>
      <c r="M445" s="198"/>
      <c r="N445" s="96"/>
      <c r="O445" s="96"/>
      <c r="P445" s="96"/>
      <c r="Q445" s="202"/>
      <c r="R445" s="194"/>
      <c r="S445" s="195"/>
      <c r="T445" s="195"/>
      <c r="U445" s="192"/>
      <c r="V445" s="192"/>
      <c r="W445" s="192"/>
    </row>
    <row r="446" spans="2:23">
      <c r="B446" s="192"/>
      <c r="C446" s="192"/>
      <c r="D446" s="192"/>
      <c r="E446" s="192"/>
      <c r="F446" s="192"/>
      <c r="G446" s="192"/>
      <c r="H446" s="96"/>
      <c r="I446" s="96"/>
      <c r="J446" s="198"/>
      <c r="K446" s="199"/>
      <c r="L446" s="198"/>
      <c r="M446" s="198"/>
      <c r="N446" s="96"/>
      <c r="O446" s="96"/>
      <c r="P446" s="96"/>
      <c r="Q446" s="202"/>
      <c r="R446" s="194"/>
      <c r="S446" s="195"/>
      <c r="T446" s="195"/>
      <c r="U446" s="192"/>
      <c r="V446" s="192"/>
      <c r="W446" s="192"/>
    </row>
    <row r="447" spans="2:23">
      <c r="B447" s="192"/>
      <c r="C447" s="192"/>
      <c r="D447" s="192"/>
      <c r="E447" s="192"/>
      <c r="F447" s="192"/>
      <c r="G447" s="192"/>
      <c r="H447" s="96"/>
      <c r="I447" s="96"/>
      <c r="J447" s="198"/>
      <c r="K447" s="199"/>
      <c r="L447" s="198"/>
      <c r="M447" s="198"/>
      <c r="N447" s="96"/>
      <c r="O447" s="96"/>
      <c r="P447" s="96"/>
      <c r="Q447" s="202"/>
      <c r="R447" s="194"/>
      <c r="S447" s="195"/>
      <c r="T447" s="195"/>
      <c r="U447" s="192"/>
      <c r="V447" s="192"/>
      <c r="W447" s="192"/>
    </row>
    <row r="448" spans="2:23">
      <c r="B448" s="192"/>
      <c r="C448" s="192"/>
      <c r="D448" s="192"/>
      <c r="E448" s="192"/>
      <c r="F448" s="192"/>
      <c r="G448" s="192"/>
      <c r="H448" s="96"/>
      <c r="I448" s="96"/>
      <c r="J448" s="198"/>
      <c r="K448" s="199"/>
      <c r="L448" s="198"/>
      <c r="M448" s="198"/>
      <c r="N448" s="96"/>
      <c r="O448" s="96"/>
      <c r="P448" s="96"/>
      <c r="Q448" s="202"/>
      <c r="R448" s="194"/>
      <c r="S448" s="195"/>
      <c r="T448" s="195"/>
      <c r="U448" s="192"/>
      <c r="V448" s="192"/>
      <c r="W448" s="192"/>
    </row>
    <row r="449" spans="2:23">
      <c r="B449" s="192"/>
      <c r="C449" s="192"/>
      <c r="D449" s="192"/>
      <c r="E449" s="192"/>
      <c r="F449" s="192"/>
      <c r="G449" s="192"/>
      <c r="H449" s="96"/>
      <c r="I449" s="96"/>
      <c r="J449" s="198"/>
      <c r="K449" s="199"/>
      <c r="L449" s="198"/>
      <c r="M449" s="198"/>
      <c r="N449" s="96"/>
      <c r="O449" s="96"/>
      <c r="P449" s="96"/>
      <c r="Q449" s="202"/>
      <c r="R449" s="194"/>
      <c r="S449" s="195"/>
      <c r="T449" s="195"/>
      <c r="U449" s="192"/>
      <c r="V449" s="192"/>
      <c r="W449" s="192"/>
    </row>
    <row r="450" spans="2:23">
      <c r="B450" s="192"/>
      <c r="C450" s="192"/>
      <c r="D450" s="192"/>
      <c r="E450" s="192"/>
      <c r="F450" s="192"/>
      <c r="G450" s="192"/>
      <c r="H450" s="96"/>
      <c r="I450" s="96"/>
      <c r="J450" s="198"/>
      <c r="K450" s="199"/>
      <c r="L450" s="198"/>
      <c r="M450" s="198"/>
      <c r="N450" s="96"/>
      <c r="O450" s="96"/>
      <c r="P450" s="96"/>
      <c r="Q450" s="202"/>
      <c r="R450" s="194"/>
      <c r="S450" s="195"/>
      <c r="T450" s="195"/>
      <c r="U450" s="192"/>
      <c r="V450" s="192"/>
      <c r="W450" s="192"/>
    </row>
    <row r="451" spans="2:23">
      <c r="B451" s="192"/>
      <c r="C451" s="192"/>
      <c r="D451" s="192"/>
      <c r="E451" s="192"/>
      <c r="F451" s="192"/>
      <c r="G451" s="192"/>
      <c r="H451" s="96"/>
      <c r="I451" s="96"/>
      <c r="J451" s="198"/>
      <c r="K451" s="199"/>
      <c r="L451" s="198"/>
      <c r="M451" s="198"/>
      <c r="N451" s="96"/>
      <c r="O451" s="96"/>
      <c r="P451" s="96"/>
      <c r="Q451" s="202"/>
      <c r="R451" s="194"/>
      <c r="S451" s="195"/>
      <c r="T451" s="195"/>
      <c r="U451" s="192"/>
      <c r="V451" s="192"/>
      <c r="W451" s="192"/>
    </row>
    <row r="452" spans="2:23">
      <c r="B452" s="192"/>
      <c r="C452" s="192"/>
      <c r="D452" s="192"/>
      <c r="E452" s="192"/>
      <c r="F452" s="192"/>
      <c r="G452" s="192"/>
      <c r="H452" s="96"/>
      <c r="I452" s="96"/>
      <c r="J452" s="198"/>
      <c r="K452" s="199"/>
      <c r="L452" s="198"/>
      <c r="M452" s="198"/>
      <c r="N452" s="96"/>
      <c r="O452" s="96"/>
      <c r="P452" s="96"/>
      <c r="Q452" s="202"/>
      <c r="R452" s="194"/>
      <c r="S452" s="195"/>
      <c r="T452" s="195"/>
      <c r="U452" s="192"/>
      <c r="V452" s="192"/>
      <c r="W452" s="192"/>
    </row>
    <row r="453" spans="2:23">
      <c r="B453" s="192"/>
      <c r="C453" s="192"/>
      <c r="D453" s="192"/>
      <c r="E453" s="192"/>
      <c r="F453" s="192"/>
      <c r="G453" s="192"/>
      <c r="H453" s="96"/>
      <c r="I453" s="96"/>
      <c r="J453" s="198"/>
      <c r="K453" s="199"/>
      <c r="L453" s="198"/>
      <c r="M453" s="198"/>
      <c r="N453" s="96"/>
      <c r="O453" s="96"/>
      <c r="P453" s="96"/>
      <c r="Q453" s="202"/>
      <c r="R453" s="194"/>
      <c r="S453" s="195"/>
      <c r="T453" s="195"/>
      <c r="U453" s="192"/>
      <c r="V453" s="192"/>
      <c r="W453" s="192"/>
    </row>
    <row r="454" spans="2:23">
      <c r="B454" s="192"/>
      <c r="C454" s="192"/>
      <c r="D454" s="192"/>
      <c r="E454" s="192"/>
      <c r="F454" s="192"/>
      <c r="G454" s="192"/>
      <c r="H454" s="96"/>
      <c r="I454" s="96"/>
      <c r="J454" s="198"/>
      <c r="K454" s="199"/>
      <c r="L454" s="198"/>
      <c r="M454" s="198"/>
      <c r="N454" s="96"/>
      <c r="O454" s="96"/>
      <c r="P454" s="96"/>
      <c r="Q454" s="202"/>
      <c r="R454" s="194"/>
      <c r="S454" s="195"/>
      <c r="T454" s="195"/>
      <c r="U454" s="192"/>
      <c r="V454" s="192"/>
      <c r="W454" s="192"/>
    </row>
    <row r="455" spans="2:23">
      <c r="B455" s="192"/>
      <c r="C455" s="192"/>
      <c r="D455" s="192"/>
      <c r="E455" s="192"/>
      <c r="F455" s="192"/>
      <c r="G455" s="192"/>
      <c r="H455" s="96"/>
      <c r="I455" s="96"/>
      <c r="J455" s="198"/>
      <c r="K455" s="199"/>
      <c r="L455" s="198"/>
      <c r="M455" s="198"/>
      <c r="N455" s="96"/>
      <c r="O455" s="96"/>
      <c r="P455" s="96"/>
      <c r="Q455" s="202"/>
      <c r="R455" s="194"/>
      <c r="S455" s="195"/>
      <c r="T455" s="195"/>
      <c r="U455" s="192"/>
      <c r="V455" s="192"/>
      <c r="W455" s="192"/>
    </row>
    <row r="456" spans="2:23">
      <c r="B456" s="192"/>
      <c r="C456" s="192"/>
      <c r="D456" s="192"/>
      <c r="E456" s="192"/>
      <c r="F456" s="192"/>
      <c r="G456" s="192"/>
      <c r="H456" s="96"/>
      <c r="I456" s="96"/>
      <c r="J456" s="198"/>
      <c r="K456" s="199"/>
      <c r="L456" s="198"/>
      <c r="M456" s="198"/>
      <c r="N456" s="96"/>
      <c r="O456" s="96"/>
      <c r="P456" s="96"/>
      <c r="Q456" s="202"/>
      <c r="R456" s="194"/>
      <c r="S456" s="195"/>
      <c r="T456" s="195"/>
      <c r="U456" s="192"/>
      <c r="V456" s="192"/>
      <c r="W456" s="192"/>
    </row>
    <row r="457" spans="2:23">
      <c r="B457" s="192"/>
      <c r="C457" s="192"/>
      <c r="D457" s="192"/>
      <c r="E457" s="192"/>
      <c r="F457" s="192"/>
      <c r="G457" s="192"/>
      <c r="H457" s="96"/>
      <c r="I457" s="96"/>
      <c r="J457" s="198"/>
      <c r="K457" s="199"/>
      <c r="L457" s="198"/>
      <c r="M457" s="198"/>
      <c r="N457" s="96"/>
      <c r="O457" s="96"/>
      <c r="P457" s="96"/>
      <c r="Q457" s="202"/>
      <c r="R457" s="194"/>
      <c r="S457" s="195"/>
      <c r="T457" s="195"/>
      <c r="U457" s="192"/>
      <c r="V457" s="192"/>
      <c r="W457" s="192"/>
    </row>
    <row r="458" spans="2:23">
      <c r="B458" s="192"/>
      <c r="C458" s="192"/>
      <c r="D458" s="192"/>
      <c r="E458" s="192"/>
      <c r="F458" s="192"/>
      <c r="G458" s="192"/>
      <c r="H458" s="96"/>
      <c r="I458" s="96"/>
      <c r="J458" s="198"/>
      <c r="K458" s="199"/>
      <c r="L458" s="198"/>
      <c r="M458" s="198"/>
      <c r="N458" s="96"/>
      <c r="O458" s="96"/>
      <c r="P458" s="96"/>
      <c r="Q458" s="202"/>
      <c r="R458" s="194"/>
      <c r="S458" s="195"/>
      <c r="T458" s="195"/>
      <c r="U458" s="192"/>
      <c r="V458" s="192"/>
      <c r="W458" s="192"/>
    </row>
    <row r="459" spans="2:23">
      <c r="B459" s="192"/>
      <c r="C459" s="192"/>
      <c r="D459" s="192"/>
      <c r="E459" s="192"/>
      <c r="F459" s="192"/>
      <c r="G459" s="192"/>
      <c r="H459" s="96"/>
      <c r="I459" s="96"/>
      <c r="J459" s="198"/>
      <c r="K459" s="199"/>
      <c r="L459" s="198"/>
      <c r="M459" s="198"/>
      <c r="N459" s="96"/>
      <c r="O459" s="96"/>
      <c r="P459" s="96"/>
      <c r="Q459" s="202"/>
      <c r="R459" s="194"/>
      <c r="S459" s="195"/>
      <c r="T459" s="195"/>
      <c r="U459" s="192"/>
      <c r="V459" s="192"/>
      <c r="W459" s="192"/>
    </row>
    <row r="460" spans="2:23">
      <c r="B460" s="192"/>
      <c r="C460" s="192"/>
      <c r="D460" s="192"/>
      <c r="E460" s="192"/>
      <c r="F460" s="192"/>
      <c r="G460" s="192"/>
      <c r="H460" s="96"/>
      <c r="I460" s="96"/>
      <c r="J460" s="198"/>
      <c r="K460" s="199"/>
      <c r="L460" s="198"/>
      <c r="M460" s="198"/>
      <c r="N460" s="96"/>
      <c r="O460" s="96"/>
      <c r="P460" s="96"/>
      <c r="Q460" s="202"/>
      <c r="R460" s="194"/>
      <c r="S460" s="195"/>
      <c r="T460" s="195"/>
      <c r="U460" s="192"/>
      <c r="V460" s="192"/>
      <c r="W460" s="192"/>
    </row>
    <row r="461" spans="2:23">
      <c r="B461" s="192"/>
      <c r="C461" s="192"/>
      <c r="D461" s="192"/>
      <c r="E461" s="192"/>
      <c r="F461" s="192"/>
      <c r="G461" s="192"/>
      <c r="H461" s="96"/>
      <c r="I461" s="96"/>
      <c r="J461" s="198"/>
      <c r="K461" s="199"/>
      <c r="L461" s="198"/>
      <c r="M461" s="198"/>
      <c r="N461" s="96"/>
      <c r="O461" s="96"/>
      <c r="P461" s="96"/>
      <c r="Q461" s="202"/>
      <c r="R461" s="194"/>
      <c r="S461" s="195"/>
      <c r="T461" s="195"/>
      <c r="U461" s="192"/>
      <c r="V461" s="192"/>
      <c r="W461" s="192"/>
    </row>
    <row r="462" spans="2:23">
      <c r="B462" s="192"/>
      <c r="C462" s="192"/>
      <c r="D462" s="192"/>
      <c r="E462" s="192"/>
      <c r="F462" s="192"/>
      <c r="G462" s="192"/>
      <c r="H462" s="96"/>
      <c r="I462" s="96"/>
      <c r="J462" s="198"/>
      <c r="K462" s="199"/>
      <c r="L462" s="198"/>
      <c r="M462" s="198"/>
      <c r="N462" s="96"/>
      <c r="O462" s="96"/>
      <c r="P462" s="96"/>
      <c r="Q462" s="202"/>
      <c r="R462" s="194"/>
      <c r="S462" s="195"/>
      <c r="T462" s="195"/>
      <c r="U462" s="192"/>
      <c r="V462" s="192"/>
      <c r="W462" s="192"/>
    </row>
    <row r="463" spans="2:23">
      <c r="B463" s="192"/>
      <c r="C463" s="192"/>
      <c r="D463" s="192"/>
      <c r="E463" s="192"/>
      <c r="F463" s="192"/>
      <c r="G463" s="192"/>
      <c r="H463" s="96"/>
      <c r="I463" s="96"/>
      <c r="J463" s="198"/>
      <c r="K463" s="199"/>
      <c r="L463" s="198"/>
      <c r="M463" s="198"/>
      <c r="N463" s="96"/>
      <c r="O463" s="96"/>
      <c r="P463" s="96"/>
      <c r="Q463" s="202"/>
      <c r="R463" s="194"/>
      <c r="S463" s="195"/>
      <c r="T463" s="195"/>
      <c r="U463" s="192"/>
      <c r="V463" s="192"/>
      <c r="W463" s="192"/>
    </row>
    <row r="464" spans="2:23">
      <c r="B464" s="192"/>
      <c r="C464" s="192"/>
      <c r="D464" s="192"/>
      <c r="E464" s="192"/>
      <c r="F464" s="192"/>
      <c r="G464" s="192"/>
      <c r="H464" s="96"/>
      <c r="I464" s="96"/>
      <c r="J464" s="198"/>
      <c r="K464" s="199"/>
      <c r="L464" s="198"/>
      <c r="M464" s="198"/>
      <c r="N464" s="96"/>
      <c r="O464" s="96"/>
      <c r="P464" s="96"/>
      <c r="Q464" s="202"/>
      <c r="R464" s="194"/>
      <c r="S464" s="195"/>
      <c r="T464" s="195"/>
      <c r="U464" s="192"/>
      <c r="V464" s="192"/>
      <c r="W464" s="192"/>
    </row>
    <row r="465" spans="2:23">
      <c r="B465" s="192"/>
      <c r="C465" s="192"/>
      <c r="D465" s="192"/>
      <c r="E465" s="192"/>
      <c r="F465" s="192"/>
      <c r="G465" s="192"/>
      <c r="H465" s="96"/>
      <c r="I465" s="96"/>
      <c r="J465" s="198"/>
      <c r="K465" s="199"/>
      <c r="L465" s="198"/>
      <c r="M465" s="198"/>
      <c r="N465" s="96"/>
      <c r="O465" s="96"/>
      <c r="P465" s="96"/>
      <c r="Q465" s="202"/>
      <c r="R465" s="194"/>
      <c r="S465" s="195"/>
      <c r="T465" s="195"/>
      <c r="U465" s="192"/>
      <c r="V465" s="192"/>
      <c r="W465" s="192"/>
    </row>
    <row r="466" spans="2:23">
      <c r="B466" s="192"/>
      <c r="C466" s="192"/>
      <c r="D466" s="192"/>
      <c r="E466" s="192"/>
      <c r="F466" s="192"/>
      <c r="G466" s="192"/>
      <c r="H466" s="96"/>
      <c r="I466" s="96"/>
      <c r="J466" s="198"/>
      <c r="K466" s="199"/>
      <c r="L466" s="198"/>
      <c r="M466" s="198"/>
      <c r="N466" s="96"/>
      <c r="O466" s="96"/>
      <c r="P466" s="96"/>
      <c r="Q466" s="202"/>
      <c r="R466" s="194"/>
      <c r="S466" s="195"/>
      <c r="T466" s="195"/>
      <c r="U466" s="192"/>
      <c r="V466" s="192"/>
      <c r="W466" s="192"/>
    </row>
    <row r="467" spans="2:23">
      <c r="B467" s="192"/>
      <c r="C467" s="192"/>
      <c r="D467" s="192"/>
      <c r="E467" s="192"/>
      <c r="F467" s="192"/>
      <c r="G467" s="192"/>
      <c r="H467" s="96"/>
      <c r="I467" s="96"/>
      <c r="J467" s="198"/>
      <c r="K467" s="199"/>
      <c r="L467" s="198"/>
      <c r="M467" s="198"/>
      <c r="N467" s="96"/>
      <c r="O467" s="96"/>
      <c r="P467" s="96"/>
      <c r="Q467" s="202"/>
      <c r="R467" s="194"/>
      <c r="S467" s="195"/>
      <c r="T467" s="195"/>
      <c r="U467" s="192"/>
      <c r="V467" s="192"/>
      <c r="W467" s="192"/>
    </row>
    <row r="468" spans="2:23">
      <c r="B468" s="192"/>
      <c r="C468" s="192"/>
      <c r="D468" s="192"/>
      <c r="E468" s="192"/>
      <c r="F468" s="192"/>
      <c r="G468" s="192"/>
      <c r="H468" s="96"/>
      <c r="I468" s="96"/>
      <c r="J468" s="198"/>
      <c r="K468" s="199"/>
      <c r="L468" s="198"/>
      <c r="M468" s="198"/>
      <c r="N468" s="96"/>
      <c r="O468" s="96"/>
      <c r="P468" s="96"/>
      <c r="Q468" s="202"/>
      <c r="R468" s="194"/>
      <c r="S468" s="195"/>
      <c r="T468" s="195"/>
      <c r="U468" s="192"/>
      <c r="V468" s="192"/>
      <c r="W468" s="192"/>
    </row>
    <row r="469" spans="2:23">
      <c r="B469" s="192"/>
      <c r="C469" s="192"/>
      <c r="D469" s="192"/>
      <c r="E469" s="192"/>
      <c r="F469" s="192"/>
      <c r="G469" s="192"/>
      <c r="H469" s="96"/>
      <c r="I469" s="96"/>
      <c r="J469" s="198"/>
      <c r="K469" s="199"/>
      <c r="L469" s="198"/>
      <c r="M469" s="198"/>
      <c r="N469" s="96"/>
      <c r="O469" s="96"/>
      <c r="P469" s="96"/>
      <c r="Q469" s="202"/>
      <c r="R469" s="194"/>
      <c r="S469" s="195"/>
      <c r="T469" s="195"/>
      <c r="U469" s="192"/>
      <c r="V469" s="192"/>
      <c r="W469" s="192"/>
    </row>
    <row r="470" spans="2:23">
      <c r="B470" s="192"/>
      <c r="C470" s="192"/>
      <c r="D470" s="192"/>
      <c r="E470" s="192"/>
      <c r="F470" s="192"/>
      <c r="G470" s="192"/>
      <c r="H470" s="96"/>
      <c r="I470" s="96"/>
      <c r="J470" s="198"/>
      <c r="K470" s="199"/>
      <c r="L470" s="198"/>
      <c r="M470" s="198"/>
      <c r="N470" s="96"/>
      <c r="O470" s="96"/>
      <c r="P470" s="96"/>
      <c r="Q470" s="202"/>
      <c r="R470" s="194"/>
      <c r="S470" s="195"/>
      <c r="T470" s="195"/>
      <c r="U470" s="192"/>
      <c r="V470" s="192"/>
      <c r="W470" s="192"/>
    </row>
    <row r="471" spans="2:23">
      <c r="B471" s="192"/>
      <c r="C471" s="192"/>
      <c r="D471" s="192"/>
      <c r="E471" s="192"/>
      <c r="F471" s="192"/>
      <c r="G471" s="192"/>
      <c r="H471" s="96"/>
      <c r="I471" s="96"/>
      <c r="J471" s="198"/>
      <c r="K471" s="199"/>
      <c r="L471" s="198"/>
      <c r="M471" s="198"/>
      <c r="N471" s="96"/>
      <c r="O471" s="96"/>
      <c r="P471" s="96"/>
      <c r="Q471" s="202"/>
      <c r="R471" s="194"/>
      <c r="S471" s="195"/>
      <c r="T471" s="195"/>
      <c r="U471" s="192"/>
      <c r="V471" s="192"/>
      <c r="W471" s="192"/>
    </row>
    <row r="472" spans="2:23">
      <c r="B472" s="192"/>
      <c r="C472" s="192"/>
      <c r="D472" s="192"/>
      <c r="E472" s="192"/>
      <c r="F472" s="192"/>
      <c r="G472" s="192"/>
      <c r="H472" s="96"/>
      <c r="I472" s="96"/>
      <c r="J472" s="198"/>
      <c r="K472" s="199"/>
      <c r="L472" s="198"/>
      <c r="M472" s="198"/>
      <c r="N472" s="96"/>
      <c r="O472" s="96"/>
      <c r="P472" s="96"/>
      <c r="Q472" s="202"/>
      <c r="R472" s="194"/>
      <c r="S472" s="195"/>
      <c r="T472" s="195"/>
      <c r="U472" s="192"/>
      <c r="V472" s="192"/>
      <c r="W472" s="192"/>
    </row>
    <row r="473" spans="2:23">
      <c r="B473" s="192"/>
      <c r="C473" s="192"/>
      <c r="D473" s="192"/>
      <c r="E473" s="192"/>
      <c r="F473" s="192"/>
      <c r="G473" s="192"/>
      <c r="H473" s="96"/>
      <c r="I473" s="96"/>
      <c r="J473" s="198"/>
      <c r="K473" s="199"/>
      <c r="L473" s="198"/>
      <c r="M473" s="198"/>
      <c r="N473" s="96"/>
      <c r="O473" s="96"/>
      <c r="P473" s="96"/>
      <c r="Q473" s="202"/>
      <c r="R473" s="194"/>
      <c r="S473" s="195"/>
      <c r="T473" s="195"/>
      <c r="U473" s="192"/>
      <c r="V473" s="192"/>
      <c r="W473" s="192"/>
    </row>
    <row r="474" spans="2:23">
      <c r="B474" s="192"/>
      <c r="C474" s="192"/>
      <c r="D474" s="192"/>
      <c r="E474" s="192"/>
      <c r="F474" s="192"/>
      <c r="G474" s="192"/>
      <c r="H474" s="96"/>
      <c r="I474" s="96"/>
      <c r="J474" s="198"/>
      <c r="K474" s="199"/>
      <c r="L474" s="198"/>
      <c r="M474" s="198"/>
      <c r="N474" s="96"/>
      <c r="O474" s="96"/>
      <c r="P474" s="96"/>
      <c r="Q474" s="202"/>
      <c r="R474" s="194"/>
      <c r="S474" s="195"/>
      <c r="T474" s="195"/>
      <c r="U474" s="192"/>
      <c r="V474" s="192"/>
      <c r="W474" s="192"/>
    </row>
    <row r="475" spans="2:23">
      <c r="B475" s="192"/>
      <c r="C475" s="192"/>
      <c r="D475" s="192"/>
      <c r="E475" s="192"/>
      <c r="F475" s="192"/>
      <c r="G475" s="192"/>
      <c r="H475" s="96"/>
      <c r="I475" s="96"/>
      <c r="J475" s="198"/>
      <c r="K475" s="199"/>
      <c r="L475" s="198"/>
      <c r="M475" s="198"/>
      <c r="N475" s="96"/>
      <c r="O475" s="96"/>
      <c r="P475" s="96"/>
      <c r="Q475" s="202"/>
      <c r="R475" s="194"/>
      <c r="S475" s="195"/>
      <c r="T475" s="195"/>
      <c r="U475" s="192"/>
      <c r="V475" s="192"/>
      <c r="W475" s="192"/>
    </row>
    <row r="476" spans="2:23">
      <c r="B476" s="192"/>
      <c r="C476" s="192"/>
      <c r="D476" s="192"/>
      <c r="E476" s="192"/>
      <c r="F476" s="192"/>
      <c r="G476" s="192"/>
      <c r="H476" s="96"/>
      <c r="I476" s="96"/>
      <c r="J476" s="198"/>
      <c r="K476" s="199"/>
      <c r="L476" s="198"/>
      <c r="M476" s="198"/>
      <c r="N476" s="96"/>
      <c r="O476" s="96"/>
      <c r="P476" s="96"/>
      <c r="Q476" s="202"/>
      <c r="R476" s="194"/>
      <c r="S476" s="195"/>
      <c r="T476" s="195"/>
      <c r="U476" s="192"/>
      <c r="V476" s="192"/>
      <c r="W476" s="192"/>
    </row>
    <row r="477" spans="2:23">
      <c r="B477" s="192"/>
      <c r="C477" s="192"/>
      <c r="D477" s="192"/>
      <c r="E477" s="192"/>
      <c r="F477" s="192"/>
      <c r="G477" s="192"/>
      <c r="H477" s="96"/>
      <c r="I477" s="96"/>
      <c r="J477" s="198"/>
      <c r="K477" s="199"/>
      <c r="L477" s="198"/>
      <c r="M477" s="198"/>
      <c r="N477" s="96"/>
      <c r="O477" s="96"/>
      <c r="P477" s="96"/>
      <c r="Q477" s="202"/>
      <c r="R477" s="194"/>
      <c r="S477" s="195"/>
      <c r="T477" s="195"/>
      <c r="U477" s="192"/>
      <c r="V477" s="192"/>
      <c r="W477" s="192"/>
    </row>
    <row r="478" spans="2:23">
      <c r="B478" s="192"/>
      <c r="C478" s="192"/>
      <c r="D478" s="192"/>
      <c r="E478" s="192"/>
      <c r="F478" s="192"/>
      <c r="G478" s="192"/>
      <c r="H478" s="96"/>
      <c r="I478" s="96"/>
      <c r="J478" s="198"/>
      <c r="K478" s="199"/>
      <c r="L478" s="198"/>
      <c r="M478" s="198"/>
      <c r="N478" s="96"/>
      <c r="O478" s="96"/>
      <c r="P478" s="96"/>
      <c r="Q478" s="202"/>
      <c r="R478" s="194"/>
      <c r="S478" s="195"/>
      <c r="T478" s="195"/>
      <c r="U478" s="192"/>
      <c r="V478" s="192"/>
      <c r="W478" s="192"/>
    </row>
    <row r="479" spans="2:23">
      <c r="B479" s="192"/>
      <c r="C479" s="192"/>
      <c r="D479" s="192"/>
      <c r="E479" s="192"/>
      <c r="F479" s="192"/>
      <c r="G479" s="192"/>
      <c r="H479" s="96"/>
      <c r="I479" s="96"/>
      <c r="J479" s="198"/>
      <c r="K479" s="199"/>
      <c r="L479" s="198"/>
      <c r="M479" s="198"/>
      <c r="N479" s="96"/>
      <c r="O479" s="96"/>
      <c r="P479" s="96"/>
      <c r="Q479" s="202"/>
      <c r="R479" s="194"/>
      <c r="S479" s="195"/>
      <c r="T479" s="195"/>
      <c r="U479" s="192"/>
      <c r="V479" s="192"/>
      <c r="W479" s="192"/>
    </row>
    <row r="480" spans="2:23">
      <c r="B480" s="192"/>
      <c r="C480" s="192"/>
      <c r="D480" s="192"/>
      <c r="E480" s="192"/>
      <c r="F480" s="192"/>
      <c r="G480" s="192"/>
      <c r="H480" s="96"/>
      <c r="I480" s="96"/>
      <c r="J480" s="198"/>
      <c r="K480" s="199"/>
      <c r="L480" s="198"/>
      <c r="M480" s="198"/>
      <c r="N480" s="96"/>
      <c r="O480" s="96"/>
      <c r="P480" s="96"/>
      <c r="Q480" s="202"/>
      <c r="R480" s="194"/>
      <c r="S480" s="195"/>
      <c r="T480" s="195"/>
      <c r="U480" s="192"/>
      <c r="V480" s="192"/>
      <c r="W480" s="192"/>
    </row>
    <row r="481" spans="2:23">
      <c r="B481" s="192"/>
      <c r="C481" s="192"/>
      <c r="D481" s="192"/>
      <c r="E481" s="192"/>
      <c r="F481" s="192"/>
      <c r="G481" s="192"/>
      <c r="H481" s="96"/>
      <c r="I481" s="96"/>
      <c r="J481" s="198"/>
      <c r="K481" s="199"/>
      <c r="L481" s="198"/>
      <c r="M481" s="198"/>
      <c r="N481" s="96"/>
      <c r="O481" s="96"/>
      <c r="P481" s="96"/>
      <c r="Q481" s="202"/>
      <c r="R481" s="194"/>
      <c r="S481" s="195"/>
      <c r="T481" s="195"/>
      <c r="U481" s="192"/>
      <c r="V481" s="192"/>
      <c r="W481" s="192"/>
    </row>
    <row r="482" spans="2:23">
      <c r="B482" s="192"/>
      <c r="C482" s="192"/>
      <c r="D482" s="192"/>
      <c r="E482" s="192"/>
      <c r="F482" s="192"/>
      <c r="G482" s="192"/>
      <c r="H482" s="96"/>
      <c r="I482" s="96"/>
      <c r="J482" s="198"/>
      <c r="K482" s="199"/>
      <c r="L482" s="198"/>
      <c r="M482" s="198"/>
      <c r="N482" s="96"/>
      <c r="O482" s="96"/>
      <c r="P482" s="96"/>
      <c r="Q482" s="202"/>
      <c r="R482" s="194"/>
      <c r="S482" s="195"/>
      <c r="T482" s="195"/>
      <c r="U482" s="192"/>
      <c r="V482" s="192"/>
      <c r="W482" s="192"/>
    </row>
    <row r="483" spans="2:23">
      <c r="B483" s="192"/>
      <c r="C483" s="192"/>
      <c r="D483" s="192"/>
      <c r="E483" s="192"/>
      <c r="F483" s="192"/>
      <c r="G483" s="192"/>
      <c r="H483" s="96"/>
      <c r="I483" s="96"/>
      <c r="J483" s="198"/>
      <c r="K483" s="199"/>
      <c r="L483" s="198"/>
      <c r="M483" s="198"/>
      <c r="N483" s="96"/>
      <c r="O483" s="96"/>
      <c r="P483" s="96"/>
      <c r="Q483" s="202"/>
      <c r="R483" s="194"/>
      <c r="S483" s="195"/>
      <c r="T483" s="195"/>
      <c r="U483" s="192"/>
      <c r="V483" s="192"/>
      <c r="W483" s="192"/>
    </row>
    <row r="484" spans="2:23">
      <c r="B484" s="192"/>
      <c r="C484" s="192"/>
      <c r="D484" s="192"/>
      <c r="E484" s="192"/>
      <c r="F484" s="192"/>
      <c r="G484" s="192"/>
      <c r="H484" s="96"/>
      <c r="I484" s="96"/>
      <c r="J484" s="198"/>
      <c r="K484" s="199"/>
      <c r="L484" s="198"/>
      <c r="M484" s="198"/>
      <c r="N484" s="96"/>
      <c r="O484" s="96"/>
      <c r="P484" s="96"/>
      <c r="Q484" s="202"/>
      <c r="R484" s="194"/>
      <c r="S484" s="195"/>
      <c r="T484" s="195"/>
      <c r="U484" s="192"/>
      <c r="V484" s="192"/>
      <c r="W484" s="192"/>
    </row>
    <row r="485" spans="2:23">
      <c r="B485" s="192"/>
      <c r="C485" s="192"/>
      <c r="D485" s="192"/>
      <c r="E485" s="192"/>
      <c r="F485" s="192"/>
      <c r="G485" s="192"/>
      <c r="H485" s="96"/>
      <c r="I485" s="96"/>
      <c r="J485" s="198"/>
      <c r="K485" s="199"/>
      <c r="L485" s="198"/>
      <c r="M485" s="198"/>
      <c r="N485" s="96"/>
      <c r="O485" s="96"/>
      <c r="P485" s="96"/>
      <c r="Q485" s="202"/>
      <c r="R485" s="194"/>
      <c r="S485" s="195"/>
      <c r="T485" s="195"/>
      <c r="U485" s="192"/>
      <c r="V485" s="192"/>
      <c r="W485" s="192"/>
    </row>
    <row r="486" spans="2:23">
      <c r="B486" s="192"/>
      <c r="C486" s="192"/>
      <c r="D486" s="192"/>
      <c r="E486" s="192"/>
      <c r="F486" s="192"/>
      <c r="G486" s="192"/>
      <c r="H486" s="96"/>
      <c r="I486" s="96"/>
      <c r="J486" s="198"/>
      <c r="K486" s="199"/>
      <c r="L486" s="198"/>
      <c r="M486" s="198"/>
      <c r="N486" s="96"/>
      <c r="O486" s="96"/>
      <c r="P486" s="96"/>
      <c r="Q486" s="202"/>
      <c r="R486" s="194"/>
      <c r="S486" s="195"/>
      <c r="T486" s="195"/>
      <c r="U486" s="192"/>
      <c r="V486" s="192"/>
      <c r="W486" s="192"/>
    </row>
    <row r="487" spans="2:23">
      <c r="B487" s="192"/>
      <c r="C487" s="192"/>
      <c r="D487" s="192"/>
      <c r="E487" s="192"/>
      <c r="F487" s="192"/>
      <c r="G487" s="192"/>
      <c r="H487" s="96"/>
      <c r="I487" s="96"/>
      <c r="J487" s="198"/>
      <c r="K487" s="199"/>
      <c r="L487" s="198"/>
      <c r="M487" s="198"/>
      <c r="N487" s="96"/>
      <c r="O487" s="96"/>
      <c r="P487" s="96"/>
      <c r="Q487" s="202"/>
      <c r="R487" s="194"/>
      <c r="S487" s="195"/>
      <c r="T487" s="195"/>
      <c r="U487" s="192"/>
      <c r="V487" s="192"/>
      <c r="W487" s="192"/>
    </row>
    <row r="488" spans="2:23">
      <c r="B488" s="192"/>
      <c r="C488" s="192"/>
      <c r="D488" s="192"/>
      <c r="E488" s="192"/>
      <c r="F488" s="192"/>
      <c r="G488" s="192"/>
      <c r="H488" s="96"/>
      <c r="I488" s="96"/>
      <c r="J488" s="198"/>
      <c r="K488" s="199"/>
      <c r="L488" s="198"/>
      <c r="M488" s="198"/>
      <c r="N488" s="96"/>
      <c r="O488" s="96"/>
      <c r="P488" s="96"/>
      <c r="Q488" s="202"/>
      <c r="R488" s="194"/>
      <c r="S488" s="195"/>
      <c r="T488" s="195"/>
      <c r="U488" s="192"/>
      <c r="V488" s="192"/>
      <c r="W488" s="192"/>
    </row>
    <row r="489" spans="2:23">
      <c r="B489" s="192"/>
      <c r="C489" s="192"/>
      <c r="D489" s="192"/>
      <c r="E489" s="192"/>
      <c r="F489" s="192"/>
      <c r="G489" s="192"/>
      <c r="H489" s="96"/>
      <c r="I489" s="96"/>
      <c r="J489" s="198"/>
      <c r="K489" s="199"/>
      <c r="L489" s="198"/>
      <c r="M489" s="198"/>
      <c r="N489" s="96"/>
      <c r="O489" s="96"/>
      <c r="P489" s="96"/>
      <c r="Q489" s="202"/>
      <c r="R489" s="194"/>
      <c r="S489" s="195"/>
      <c r="T489" s="195"/>
      <c r="U489" s="192"/>
      <c r="V489" s="192"/>
      <c r="W489" s="192"/>
    </row>
    <row r="490" spans="2:23">
      <c r="B490" s="192"/>
      <c r="C490" s="192"/>
      <c r="D490" s="192"/>
      <c r="E490" s="192"/>
      <c r="F490" s="192"/>
      <c r="G490" s="192"/>
      <c r="H490" s="96"/>
      <c r="I490" s="96"/>
      <c r="J490" s="198"/>
      <c r="K490" s="199"/>
      <c r="L490" s="198"/>
      <c r="M490" s="198"/>
      <c r="N490" s="96"/>
      <c r="O490" s="96"/>
      <c r="P490" s="96"/>
      <c r="Q490" s="202"/>
      <c r="R490" s="194"/>
      <c r="S490" s="195"/>
      <c r="T490" s="195"/>
      <c r="U490" s="192"/>
      <c r="V490" s="192"/>
      <c r="W490" s="192"/>
    </row>
    <row r="491" spans="2:23">
      <c r="B491" s="192"/>
      <c r="C491" s="192"/>
      <c r="D491" s="192"/>
      <c r="E491" s="192"/>
      <c r="F491" s="192"/>
      <c r="G491" s="192"/>
      <c r="H491" s="96"/>
      <c r="I491" s="96"/>
      <c r="J491" s="198"/>
      <c r="K491" s="199"/>
      <c r="L491" s="198"/>
      <c r="M491" s="198"/>
      <c r="N491" s="96"/>
      <c r="O491" s="96"/>
      <c r="P491" s="96"/>
      <c r="Q491" s="202"/>
      <c r="R491" s="194"/>
      <c r="S491" s="195"/>
      <c r="T491" s="195"/>
      <c r="U491" s="192"/>
      <c r="V491" s="192"/>
      <c r="W491" s="192"/>
    </row>
    <row r="492" spans="2:23">
      <c r="B492" s="192"/>
      <c r="C492" s="192"/>
      <c r="D492" s="192"/>
      <c r="E492" s="192"/>
      <c r="F492" s="192"/>
      <c r="G492" s="192"/>
      <c r="H492" s="96"/>
      <c r="I492" s="96"/>
      <c r="J492" s="198"/>
      <c r="K492" s="199"/>
      <c r="L492" s="198"/>
      <c r="M492" s="198"/>
      <c r="N492" s="96"/>
      <c r="O492" s="96"/>
      <c r="P492" s="96"/>
      <c r="Q492" s="202"/>
      <c r="R492" s="194"/>
      <c r="S492" s="195"/>
      <c r="T492" s="195"/>
      <c r="U492" s="192"/>
      <c r="V492" s="192"/>
      <c r="W492" s="192"/>
    </row>
    <row r="493" spans="2:23">
      <c r="B493" s="192"/>
      <c r="C493" s="192"/>
      <c r="D493" s="192"/>
      <c r="E493" s="192"/>
      <c r="F493" s="192"/>
      <c r="G493" s="192"/>
      <c r="H493" s="96"/>
      <c r="I493" s="96"/>
      <c r="J493" s="198"/>
      <c r="K493" s="199"/>
      <c r="L493" s="198"/>
      <c r="M493" s="198"/>
      <c r="N493" s="96"/>
      <c r="O493" s="96"/>
      <c r="P493" s="96"/>
      <c r="Q493" s="202"/>
      <c r="R493" s="194"/>
      <c r="S493" s="195"/>
      <c r="T493" s="195"/>
      <c r="U493" s="192"/>
      <c r="V493" s="192"/>
      <c r="W493" s="192"/>
    </row>
    <row r="494" spans="2:23">
      <c r="B494" s="192"/>
      <c r="C494" s="192"/>
      <c r="D494" s="192"/>
      <c r="E494" s="192"/>
      <c r="F494" s="192"/>
      <c r="G494" s="192"/>
      <c r="H494" s="96"/>
      <c r="I494" s="96"/>
      <c r="J494" s="198"/>
      <c r="K494" s="199"/>
      <c r="L494" s="198"/>
      <c r="M494" s="198"/>
      <c r="N494" s="96"/>
      <c r="O494" s="96"/>
      <c r="P494" s="96"/>
      <c r="Q494" s="202"/>
      <c r="R494" s="194"/>
      <c r="S494" s="195"/>
      <c r="T494" s="195"/>
      <c r="U494" s="192"/>
      <c r="V494" s="192"/>
      <c r="W494" s="192"/>
    </row>
    <row r="495" spans="2:23">
      <c r="B495" s="192"/>
      <c r="C495" s="192"/>
      <c r="D495" s="192"/>
      <c r="E495" s="192"/>
      <c r="F495" s="192"/>
      <c r="G495" s="192"/>
      <c r="H495" s="96"/>
      <c r="I495" s="96"/>
      <c r="J495" s="198"/>
      <c r="K495" s="199"/>
      <c r="L495" s="198"/>
      <c r="M495" s="198"/>
      <c r="N495" s="96"/>
      <c r="O495" s="96"/>
      <c r="P495" s="96"/>
      <c r="Q495" s="202"/>
      <c r="R495" s="194"/>
      <c r="S495" s="195"/>
      <c r="T495" s="195"/>
      <c r="U495" s="192"/>
      <c r="V495" s="192"/>
      <c r="W495" s="192"/>
    </row>
    <row r="496" spans="2:23">
      <c r="B496" s="192"/>
      <c r="C496" s="192"/>
      <c r="D496" s="192"/>
      <c r="E496" s="192"/>
      <c r="F496" s="192"/>
      <c r="G496" s="192"/>
      <c r="H496" s="96"/>
      <c r="I496" s="96"/>
      <c r="J496" s="198"/>
      <c r="K496" s="199"/>
      <c r="L496" s="198"/>
      <c r="M496" s="198"/>
      <c r="N496" s="96"/>
      <c r="O496" s="96"/>
      <c r="P496" s="96"/>
      <c r="Q496" s="202"/>
      <c r="R496" s="194"/>
      <c r="S496" s="195"/>
      <c r="T496" s="195"/>
      <c r="U496" s="192"/>
      <c r="V496" s="192"/>
      <c r="W496" s="192"/>
    </row>
    <row r="497" spans="2:23">
      <c r="B497" s="192"/>
      <c r="C497" s="192"/>
      <c r="D497" s="192"/>
      <c r="E497" s="192"/>
      <c r="F497" s="192"/>
      <c r="G497" s="192"/>
      <c r="H497" s="96"/>
      <c r="I497" s="96"/>
      <c r="J497" s="198"/>
      <c r="K497" s="199"/>
      <c r="L497" s="198"/>
      <c r="M497" s="198"/>
      <c r="N497" s="96"/>
      <c r="O497" s="96"/>
      <c r="P497" s="96"/>
      <c r="Q497" s="202"/>
      <c r="R497" s="194"/>
      <c r="S497" s="195"/>
      <c r="T497" s="195"/>
      <c r="U497" s="192"/>
      <c r="V497" s="192"/>
      <c r="W497" s="192"/>
    </row>
    <row r="498" spans="2:23">
      <c r="B498" s="192"/>
      <c r="C498" s="192"/>
      <c r="D498" s="192"/>
      <c r="E498" s="192"/>
      <c r="F498" s="192"/>
      <c r="G498" s="192"/>
      <c r="H498" s="96"/>
      <c r="I498" s="96"/>
      <c r="J498" s="198"/>
      <c r="K498" s="199"/>
      <c r="L498" s="198"/>
      <c r="M498" s="198"/>
      <c r="N498" s="96"/>
      <c r="O498" s="96"/>
      <c r="P498" s="96"/>
      <c r="Q498" s="202"/>
      <c r="R498" s="194"/>
      <c r="S498" s="195"/>
      <c r="T498" s="195"/>
      <c r="U498" s="192"/>
      <c r="V498" s="192"/>
      <c r="W498" s="192"/>
    </row>
    <row r="499" spans="2:23">
      <c r="B499" s="192"/>
      <c r="C499" s="192"/>
      <c r="D499" s="192"/>
      <c r="E499" s="192"/>
      <c r="F499" s="192"/>
      <c r="G499" s="192"/>
      <c r="H499" s="96"/>
      <c r="I499" s="96"/>
      <c r="J499" s="198"/>
      <c r="K499" s="199"/>
      <c r="L499" s="198"/>
      <c r="M499" s="198"/>
      <c r="N499" s="96"/>
      <c r="O499" s="96"/>
      <c r="P499" s="96"/>
      <c r="Q499" s="202"/>
      <c r="R499" s="194"/>
      <c r="S499" s="195"/>
      <c r="T499" s="195"/>
      <c r="U499" s="192"/>
      <c r="V499" s="192"/>
      <c r="W499" s="192"/>
    </row>
    <row r="500" spans="2:23">
      <c r="B500" s="192"/>
      <c r="C500" s="192"/>
      <c r="D500" s="192"/>
      <c r="E500" s="192"/>
      <c r="F500" s="192"/>
      <c r="G500" s="192"/>
      <c r="H500" s="96"/>
      <c r="I500" s="96"/>
      <c r="J500" s="198"/>
      <c r="K500" s="199"/>
      <c r="L500" s="198"/>
      <c r="M500" s="198"/>
      <c r="N500" s="96"/>
      <c r="O500" s="96"/>
      <c r="P500" s="96"/>
      <c r="Q500" s="202"/>
      <c r="R500" s="194"/>
      <c r="S500" s="195"/>
      <c r="T500" s="195"/>
      <c r="U500" s="192"/>
      <c r="V500" s="192"/>
      <c r="W500" s="192"/>
    </row>
    <row r="501" spans="2:23">
      <c r="B501" s="192"/>
      <c r="C501" s="192"/>
      <c r="D501" s="192"/>
      <c r="E501" s="192"/>
      <c r="F501" s="192"/>
      <c r="G501" s="192"/>
      <c r="H501" s="96"/>
      <c r="I501" s="96"/>
      <c r="J501" s="198"/>
      <c r="K501" s="199"/>
      <c r="L501" s="198"/>
      <c r="M501" s="198"/>
      <c r="N501" s="96"/>
      <c r="O501" s="96"/>
      <c r="P501" s="96"/>
      <c r="Q501" s="202"/>
      <c r="R501" s="194"/>
      <c r="S501" s="195"/>
      <c r="T501" s="195"/>
      <c r="U501" s="192"/>
      <c r="V501" s="192"/>
      <c r="W501" s="192"/>
    </row>
    <row r="502" spans="2:23">
      <c r="B502" s="192"/>
      <c r="C502" s="192"/>
      <c r="D502" s="192"/>
      <c r="E502" s="192"/>
      <c r="F502" s="192"/>
      <c r="G502" s="192"/>
      <c r="H502" s="96"/>
      <c r="I502" s="96"/>
      <c r="J502" s="198"/>
      <c r="K502" s="199"/>
      <c r="L502" s="198"/>
      <c r="M502" s="198"/>
      <c r="N502" s="96"/>
      <c r="O502" s="96"/>
      <c r="P502" s="96"/>
      <c r="Q502" s="202"/>
      <c r="R502" s="194"/>
      <c r="S502" s="195"/>
      <c r="T502" s="195"/>
      <c r="U502" s="192"/>
      <c r="V502" s="192"/>
      <c r="W502" s="192"/>
    </row>
    <row r="503" spans="2:23">
      <c r="B503" s="192"/>
      <c r="C503" s="192"/>
      <c r="D503" s="192"/>
      <c r="E503" s="192"/>
      <c r="F503" s="192"/>
      <c r="G503" s="192"/>
      <c r="H503" s="96"/>
      <c r="I503" s="96"/>
      <c r="J503" s="198"/>
      <c r="K503" s="199"/>
      <c r="L503" s="198"/>
      <c r="M503" s="198"/>
      <c r="N503" s="96"/>
      <c r="O503" s="96"/>
      <c r="P503" s="96"/>
      <c r="Q503" s="202"/>
      <c r="R503" s="194"/>
      <c r="S503" s="195"/>
      <c r="T503" s="195"/>
      <c r="U503" s="192"/>
      <c r="V503" s="192"/>
      <c r="W503" s="192"/>
    </row>
    <row r="504" spans="2:23">
      <c r="B504" s="192"/>
      <c r="C504" s="192"/>
      <c r="D504" s="192"/>
      <c r="E504" s="192"/>
      <c r="F504" s="192"/>
      <c r="G504" s="192"/>
      <c r="H504" s="96"/>
      <c r="I504" s="96"/>
      <c r="J504" s="198"/>
      <c r="K504" s="199"/>
      <c r="L504" s="198"/>
      <c r="M504" s="198"/>
      <c r="N504" s="96"/>
      <c r="O504" s="96"/>
      <c r="P504" s="96"/>
      <c r="Q504" s="202"/>
      <c r="R504" s="194"/>
      <c r="S504" s="195"/>
      <c r="T504" s="195"/>
      <c r="U504" s="192"/>
      <c r="V504" s="192"/>
      <c r="W504" s="192"/>
    </row>
    <row r="505" spans="2:23">
      <c r="B505" s="192"/>
      <c r="C505" s="192"/>
      <c r="D505" s="192"/>
      <c r="E505" s="192"/>
      <c r="F505" s="192"/>
      <c r="G505" s="192"/>
      <c r="H505" s="96"/>
      <c r="I505" s="96"/>
      <c r="J505" s="198"/>
      <c r="K505" s="199"/>
      <c r="L505" s="198"/>
      <c r="M505" s="198"/>
      <c r="N505" s="96"/>
      <c r="O505" s="96"/>
      <c r="P505" s="96"/>
      <c r="Q505" s="202"/>
      <c r="R505" s="194"/>
      <c r="S505" s="195"/>
      <c r="T505" s="195"/>
      <c r="U505" s="192"/>
      <c r="V505" s="192"/>
      <c r="W505" s="192"/>
    </row>
    <row r="506" spans="2:23">
      <c r="B506" s="192"/>
      <c r="C506" s="192"/>
      <c r="D506" s="192"/>
      <c r="E506" s="192"/>
      <c r="F506" s="192"/>
      <c r="G506" s="192"/>
      <c r="H506" s="96"/>
      <c r="I506" s="96"/>
      <c r="J506" s="198"/>
      <c r="K506" s="199"/>
      <c r="L506" s="198"/>
      <c r="M506" s="198"/>
      <c r="N506" s="96"/>
      <c r="O506" s="96"/>
      <c r="P506" s="96"/>
      <c r="Q506" s="202"/>
      <c r="R506" s="194"/>
      <c r="S506" s="195"/>
      <c r="T506" s="195"/>
      <c r="U506" s="192"/>
      <c r="V506" s="192"/>
      <c r="W506" s="192"/>
    </row>
    <row r="507" spans="2:23">
      <c r="B507" s="192"/>
      <c r="C507" s="192"/>
      <c r="D507" s="192"/>
      <c r="E507" s="192"/>
      <c r="F507" s="192"/>
      <c r="G507" s="192"/>
      <c r="H507" s="96"/>
      <c r="I507" s="96"/>
      <c r="J507" s="198"/>
      <c r="K507" s="199"/>
      <c r="L507" s="198"/>
      <c r="M507" s="198"/>
      <c r="N507" s="96"/>
      <c r="O507" s="96"/>
      <c r="P507" s="96"/>
      <c r="Q507" s="202"/>
      <c r="R507" s="194"/>
      <c r="S507" s="195"/>
      <c r="T507" s="195"/>
      <c r="U507" s="192"/>
      <c r="V507" s="192"/>
      <c r="W507" s="192"/>
    </row>
    <row r="508" spans="2:23">
      <c r="B508" s="192"/>
      <c r="C508" s="192"/>
      <c r="D508" s="192"/>
      <c r="E508" s="192"/>
      <c r="F508" s="192"/>
      <c r="G508" s="192"/>
      <c r="H508" s="96"/>
      <c r="I508" s="96"/>
      <c r="J508" s="198"/>
      <c r="K508" s="199"/>
      <c r="L508" s="198"/>
      <c r="M508" s="198"/>
      <c r="N508" s="96"/>
      <c r="O508" s="96"/>
      <c r="P508" s="96"/>
      <c r="Q508" s="202"/>
      <c r="R508" s="194"/>
      <c r="S508" s="195"/>
      <c r="T508" s="195"/>
      <c r="U508" s="192"/>
      <c r="V508" s="192"/>
      <c r="W508" s="192"/>
    </row>
    <row r="509" spans="2:23">
      <c r="B509" s="192"/>
      <c r="C509" s="192"/>
      <c r="D509" s="192"/>
      <c r="E509" s="192"/>
      <c r="F509" s="192"/>
      <c r="G509" s="192"/>
      <c r="H509" s="96"/>
      <c r="I509" s="96"/>
      <c r="J509" s="198"/>
      <c r="K509" s="199"/>
      <c r="L509" s="198"/>
      <c r="M509" s="198"/>
      <c r="N509" s="96"/>
      <c r="O509" s="96"/>
      <c r="P509" s="96"/>
      <c r="Q509" s="202"/>
      <c r="R509" s="194"/>
      <c r="S509" s="195"/>
      <c r="T509" s="195"/>
      <c r="U509" s="192"/>
      <c r="V509" s="192"/>
      <c r="W509" s="192"/>
    </row>
    <row r="510" spans="2:23">
      <c r="B510" s="192"/>
      <c r="C510" s="192"/>
      <c r="D510" s="192"/>
      <c r="E510" s="192"/>
      <c r="F510" s="192"/>
      <c r="G510" s="192"/>
      <c r="H510" s="96"/>
      <c r="I510" s="96"/>
      <c r="J510" s="198"/>
      <c r="K510" s="199"/>
      <c r="L510" s="198"/>
      <c r="M510" s="198"/>
      <c r="N510" s="96"/>
      <c r="O510" s="96"/>
      <c r="P510" s="96"/>
      <c r="Q510" s="202"/>
      <c r="R510" s="194"/>
      <c r="S510" s="195"/>
      <c r="T510" s="195"/>
      <c r="U510" s="192"/>
      <c r="V510" s="192"/>
      <c r="W510" s="192"/>
    </row>
    <row r="511" spans="2:23">
      <c r="B511" s="192"/>
      <c r="C511" s="192"/>
      <c r="D511" s="192"/>
      <c r="E511" s="192"/>
      <c r="F511" s="192"/>
      <c r="G511" s="192"/>
      <c r="H511" s="96"/>
      <c r="I511" s="96"/>
      <c r="J511" s="198"/>
      <c r="K511" s="199"/>
      <c r="L511" s="198"/>
      <c r="M511" s="198"/>
      <c r="N511" s="96"/>
      <c r="O511" s="96"/>
      <c r="P511" s="96"/>
      <c r="Q511" s="202"/>
      <c r="R511" s="194"/>
      <c r="S511" s="195"/>
      <c r="T511" s="195"/>
      <c r="U511" s="192"/>
      <c r="V511" s="192"/>
      <c r="W511" s="192"/>
    </row>
    <row r="512" spans="2:23">
      <c r="B512" s="192"/>
      <c r="C512" s="192"/>
      <c r="D512" s="192"/>
      <c r="E512" s="192"/>
      <c r="F512" s="192"/>
      <c r="G512" s="192"/>
      <c r="H512" s="96"/>
      <c r="I512" s="96"/>
      <c r="J512" s="198"/>
      <c r="K512" s="199"/>
      <c r="L512" s="198"/>
      <c r="M512" s="198"/>
      <c r="N512" s="96"/>
      <c r="O512" s="96"/>
      <c r="P512" s="96"/>
      <c r="Q512" s="202"/>
      <c r="R512" s="194"/>
      <c r="S512" s="195"/>
      <c r="T512" s="195"/>
      <c r="U512" s="192"/>
      <c r="V512" s="192"/>
      <c r="W512" s="192"/>
    </row>
    <row r="513" spans="2:23">
      <c r="B513" s="192"/>
      <c r="C513" s="192"/>
      <c r="D513" s="192"/>
      <c r="E513" s="192"/>
      <c r="F513" s="192"/>
      <c r="G513" s="192"/>
      <c r="H513" s="96"/>
      <c r="I513" s="96"/>
      <c r="J513" s="198"/>
      <c r="K513" s="199"/>
      <c r="L513" s="198"/>
      <c r="M513" s="198"/>
      <c r="N513" s="96"/>
      <c r="O513" s="96"/>
      <c r="P513" s="96"/>
      <c r="Q513" s="202"/>
      <c r="R513" s="194"/>
      <c r="S513" s="195"/>
      <c r="T513" s="195"/>
      <c r="U513" s="192"/>
      <c r="V513" s="192"/>
      <c r="W513" s="192"/>
    </row>
    <row r="514" spans="2:23">
      <c r="B514" s="192"/>
      <c r="C514" s="192"/>
      <c r="D514" s="192"/>
      <c r="E514" s="192"/>
      <c r="F514" s="192"/>
      <c r="G514" s="192"/>
      <c r="H514" s="96"/>
      <c r="I514" s="96"/>
      <c r="J514" s="198"/>
      <c r="K514" s="199"/>
      <c r="L514" s="198"/>
      <c r="M514" s="198"/>
      <c r="N514" s="96"/>
      <c r="O514" s="96"/>
      <c r="P514" s="96"/>
      <c r="Q514" s="202"/>
      <c r="R514" s="194"/>
      <c r="S514" s="195"/>
      <c r="T514" s="195"/>
      <c r="U514" s="192"/>
      <c r="V514" s="192"/>
      <c r="W514" s="192"/>
    </row>
    <row r="515" spans="2:23">
      <c r="B515" s="192"/>
      <c r="C515" s="192"/>
      <c r="D515" s="192"/>
      <c r="E515" s="192"/>
      <c r="F515" s="192"/>
      <c r="G515" s="192"/>
      <c r="H515" s="96"/>
      <c r="I515" s="96"/>
      <c r="J515" s="198"/>
      <c r="K515" s="199"/>
      <c r="L515" s="198"/>
      <c r="M515" s="198"/>
      <c r="N515" s="96"/>
      <c r="O515" s="96"/>
      <c r="P515" s="96"/>
      <c r="Q515" s="202"/>
      <c r="R515" s="194"/>
      <c r="S515" s="195"/>
      <c r="T515" s="195"/>
      <c r="U515" s="192"/>
      <c r="V515" s="192"/>
      <c r="W515" s="192"/>
    </row>
    <row r="516" spans="2:23">
      <c r="B516" s="192"/>
      <c r="C516" s="192"/>
      <c r="D516" s="192"/>
      <c r="E516" s="192"/>
      <c r="F516" s="192"/>
      <c r="G516" s="192"/>
      <c r="H516" s="96"/>
      <c r="I516" s="96"/>
      <c r="J516" s="198"/>
      <c r="K516" s="199"/>
      <c r="L516" s="198"/>
      <c r="M516" s="198"/>
      <c r="N516" s="96"/>
      <c r="O516" s="96"/>
      <c r="P516" s="96"/>
      <c r="Q516" s="202"/>
      <c r="R516" s="194"/>
      <c r="S516" s="195"/>
      <c r="T516" s="195"/>
      <c r="U516" s="192"/>
      <c r="V516" s="192"/>
      <c r="W516" s="192"/>
    </row>
    <row r="517" spans="2:23">
      <c r="B517" s="192"/>
      <c r="C517" s="192"/>
      <c r="D517" s="192"/>
      <c r="E517" s="192"/>
      <c r="F517" s="192"/>
      <c r="G517" s="192"/>
      <c r="H517" s="96"/>
      <c r="I517" s="96"/>
      <c r="J517" s="198"/>
      <c r="K517" s="199"/>
      <c r="L517" s="198"/>
      <c r="M517" s="198"/>
      <c r="N517" s="96"/>
      <c r="O517" s="96"/>
      <c r="P517" s="96"/>
      <c r="Q517" s="202"/>
      <c r="R517" s="194"/>
      <c r="S517" s="195"/>
      <c r="T517" s="195"/>
      <c r="U517" s="192"/>
      <c r="V517" s="192"/>
      <c r="W517" s="192"/>
    </row>
    <row r="518" spans="2:23">
      <c r="B518" s="192"/>
      <c r="C518" s="192"/>
      <c r="D518" s="192"/>
      <c r="E518" s="192"/>
      <c r="F518" s="192"/>
      <c r="G518" s="192"/>
      <c r="H518" s="96"/>
      <c r="I518" s="96"/>
      <c r="J518" s="198"/>
      <c r="K518" s="199"/>
      <c r="L518" s="198"/>
      <c r="M518" s="198"/>
      <c r="N518" s="96"/>
      <c r="O518" s="96"/>
      <c r="P518" s="96"/>
      <c r="Q518" s="202"/>
      <c r="R518" s="194"/>
      <c r="S518" s="195"/>
      <c r="T518" s="195"/>
      <c r="U518" s="192"/>
      <c r="V518" s="192"/>
      <c r="W518" s="192"/>
    </row>
    <row r="519" spans="2:23">
      <c r="B519" s="192"/>
      <c r="C519" s="192"/>
      <c r="D519" s="192"/>
      <c r="E519" s="192"/>
      <c r="F519" s="192"/>
      <c r="G519" s="192"/>
      <c r="H519" s="96"/>
      <c r="I519" s="96"/>
      <c r="J519" s="198"/>
      <c r="K519" s="199"/>
      <c r="L519" s="198"/>
      <c r="M519" s="198"/>
      <c r="N519" s="96"/>
      <c r="O519" s="96"/>
      <c r="P519" s="96"/>
      <c r="Q519" s="202"/>
      <c r="R519" s="194"/>
      <c r="S519" s="195"/>
      <c r="T519" s="195"/>
      <c r="U519" s="192"/>
      <c r="V519" s="192"/>
      <c r="W519" s="192"/>
    </row>
    <row r="520" spans="2:23">
      <c r="B520" s="192"/>
      <c r="C520" s="192"/>
      <c r="D520" s="192"/>
      <c r="E520" s="192"/>
      <c r="F520" s="192"/>
      <c r="G520" s="192"/>
      <c r="H520" s="96"/>
      <c r="I520" s="96"/>
      <c r="J520" s="198"/>
      <c r="K520" s="199"/>
      <c r="L520" s="198"/>
      <c r="M520" s="198"/>
      <c r="N520" s="96"/>
      <c r="O520" s="96"/>
      <c r="P520" s="96"/>
      <c r="Q520" s="202"/>
      <c r="R520" s="194"/>
      <c r="S520" s="195"/>
      <c r="T520" s="195"/>
      <c r="U520" s="192"/>
      <c r="V520" s="192"/>
      <c r="W520" s="192"/>
    </row>
    <row r="521" spans="2:23">
      <c r="B521" s="192"/>
      <c r="C521" s="192"/>
      <c r="D521" s="192"/>
      <c r="E521" s="192"/>
      <c r="F521" s="192"/>
      <c r="G521" s="192"/>
      <c r="H521" s="96"/>
      <c r="I521" s="96"/>
      <c r="J521" s="198"/>
      <c r="K521" s="199"/>
      <c r="L521" s="198"/>
      <c r="M521" s="198"/>
      <c r="N521" s="96"/>
      <c r="O521" s="96"/>
      <c r="P521" s="96"/>
      <c r="Q521" s="202"/>
      <c r="R521" s="194"/>
      <c r="S521" s="195"/>
      <c r="T521" s="195"/>
      <c r="U521" s="192"/>
      <c r="V521" s="192"/>
      <c r="W521" s="192"/>
    </row>
    <row r="522" spans="2:23">
      <c r="B522" s="192"/>
      <c r="C522" s="192"/>
      <c r="D522" s="192"/>
      <c r="E522" s="192"/>
      <c r="F522" s="192"/>
      <c r="G522" s="192"/>
      <c r="H522" s="96"/>
      <c r="I522" s="96"/>
      <c r="J522" s="198"/>
      <c r="K522" s="199"/>
      <c r="L522" s="198"/>
      <c r="M522" s="198"/>
      <c r="N522" s="96"/>
      <c r="O522" s="96"/>
      <c r="P522" s="96"/>
      <c r="Q522" s="202"/>
      <c r="R522" s="194"/>
      <c r="S522" s="195"/>
      <c r="T522" s="195"/>
      <c r="U522" s="192"/>
      <c r="V522" s="192"/>
      <c r="W522" s="192"/>
    </row>
    <row r="523" spans="2:23">
      <c r="B523" s="192"/>
      <c r="C523" s="192"/>
      <c r="D523" s="192"/>
      <c r="E523" s="192"/>
      <c r="F523" s="192"/>
      <c r="G523" s="192"/>
      <c r="H523" s="96"/>
      <c r="I523" s="96"/>
      <c r="J523" s="198"/>
      <c r="K523" s="199"/>
      <c r="L523" s="198"/>
      <c r="M523" s="198"/>
      <c r="N523" s="96"/>
      <c r="O523" s="96"/>
      <c r="P523" s="96"/>
      <c r="Q523" s="202"/>
      <c r="R523" s="194"/>
      <c r="S523" s="195"/>
      <c r="T523" s="195"/>
      <c r="U523" s="192"/>
      <c r="V523" s="192"/>
      <c r="W523" s="192"/>
    </row>
    <row r="524" spans="2:23">
      <c r="B524" s="192"/>
      <c r="C524" s="192"/>
      <c r="D524" s="192"/>
      <c r="E524" s="192"/>
      <c r="F524" s="192"/>
      <c r="G524" s="192"/>
      <c r="H524" s="96"/>
      <c r="I524" s="96"/>
      <c r="J524" s="198"/>
      <c r="K524" s="199"/>
      <c r="L524" s="198"/>
      <c r="M524" s="198"/>
      <c r="N524" s="96"/>
      <c r="O524" s="96"/>
      <c r="P524" s="96"/>
      <c r="Q524" s="202"/>
      <c r="R524" s="194"/>
      <c r="S524" s="195"/>
      <c r="T524" s="195"/>
      <c r="U524" s="192"/>
      <c r="V524" s="192"/>
      <c r="W524" s="192"/>
    </row>
    <row r="525" spans="2:23">
      <c r="B525" s="192"/>
      <c r="C525" s="192"/>
      <c r="D525" s="192"/>
      <c r="E525" s="192"/>
      <c r="F525" s="192"/>
      <c r="G525" s="192"/>
      <c r="H525" s="96"/>
      <c r="I525" s="96"/>
      <c r="J525" s="198"/>
      <c r="K525" s="199"/>
      <c r="L525" s="198"/>
      <c r="M525" s="198"/>
      <c r="N525" s="96"/>
      <c r="O525" s="96"/>
      <c r="P525" s="96"/>
      <c r="Q525" s="202"/>
      <c r="R525" s="194"/>
      <c r="S525" s="195"/>
      <c r="T525" s="195"/>
      <c r="U525" s="192"/>
      <c r="V525" s="192"/>
      <c r="W525" s="192"/>
    </row>
    <row r="526" spans="2:23">
      <c r="B526" s="192"/>
      <c r="C526" s="192"/>
      <c r="D526" s="192"/>
      <c r="E526" s="192"/>
      <c r="F526" s="192"/>
      <c r="G526" s="192"/>
      <c r="H526" s="96"/>
      <c r="I526" s="96"/>
      <c r="J526" s="198"/>
      <c r="K526" s="199"/>
      <c r="L526" s="198"/>
      <c r="M526" s="198"/>
      <c r="N526" s="96"/>
      <c r="O526" s="96"/>
      <c r="P526" s="96"/>
      <c r="Q526" s="202"/>
      <c r="R526" s="194"/>
      <c r="S526" s="195"/>
      <c r="T526" s="195"/>
      <c r="U526" s="192"/>
      <c r="V526" s="192"/>
      <c r="W526" s="192"/>
    </row>
    <row r="527" spans="2:23">
      <c r="B527" s="192"/>
      <c r="C527" s="192"/>
      <c r="D527" s="192"/>
      <c r="E527" s="192"/>
      <c r="F527" s="192"/>
      <c r="G527" s="192"/>
      <c r="H527" s="96"/>
      <c r="I527" s="96"/>
      <c r="J527" s="198"/>
      <c r="K527" s="199"/>
      <c r="L527" s="198"/>
      <c r="M527" s="198"/>
      <c r="N527" s="96"/>
      <c r="O527" s="96"/>
      <c r="P527" s="96"/>
      <c r="Q527" s="202"/>
      <c r="R527" s="194"/>
      <c r="S527" s="195"/>
      <c r="T527" s="195"/>
      <c r="U527" s="192"/>
      <c r="V527" s="192"/>
      <c r="W527" s="192"/>
    </row>
    <row r="528" spans="2:23">
      <c r="B528" s="192"/>
      <c r="C528" s="192"/>
      <c r="D528" s="192"/>
      <c r="E528" s="192"/>
      <c r="F528" s="192"/>
      <c r="G528" s="192"/>
      <c r="H528" s="96"/>
      <c r="I528" s="96"/>
      <c r="J528" s="198"/>
      <c r="K528" s="199"/>
      <c r="L528" s="198"/>
      <c r="M528" s="198"/>
      <c r="N528" s="96"/>
      <c r="O528" s="96"/>
      <c r="P528" s="96"/>
      <c r="Q528" s="202"/>
      <c r="R528" s="194"/>
      <c r="S528" s="195"/>
      <c r="T528" s="195"/>
      <c r="U528" s="192"/>
      <c r="V528" s="192"/>
      <c r="W528" s="192"/>
    </row>
    <row r="529" spans="2:23">
      <c r="B529" s="192"/>
      <c r="C529" s="192"/>
      <c r="D529" s="192"/>
      <c r="E529" s="192"/>
      <c r="F529" s="192"/>
      <c r="G529" s="192"/>
      <c r="H529" s="96"/>
      <c r="I529" s="96"/>
      <c r="J529" s="96"/>
      <c r="K529" s="96"/>
      <c r="L529" s="96"/>
      <c r="M529" s="192"/>
      <c r="N529" s="96"/>
      <c r="O529" s="96"/>
      <c r="P529" s="96"/>
      <c r="Q529" s="202"/>
      <c r="R529" s="194"/>
      <c r="S529" s="195"/>
      <c r="T529" s="195"/>
      <c r="U529" s="192"/>
      <c r="V529" s="192"/>
      <c r="W529" s="192"/>
    </row>
    <row r="530" spans="2:23">
      <c r="B530" s="192"/>
      <c r="C530" s="192"/>
      <c r="D530" s="192"/>
      <c r="E530" s="192"/>
      <c r="F530" s="192"/>
      <c r="G530" s="192"/>
      <c r="H530" s="96"/>
      <c r="I530" s="96"/>
      <c r="J530" s="96"/>
      <c r="K530" s="96"/>
      <c r="L530" s="96"/>
      <c r="M530" s="192"/>
      <c r="N530" s="96"/>
      <c r="O530" s="96"/>
      <c r="P530" s="96"/>
      <c r="Q530" s="202"/>
      <c r="R530" s="194"/>
      <c r="S530" s="195"/>
      <c r="T530" s="195"/>
      <c r="U530" s="192"/>
      <c r="V530" s="192"/>
      <c r="W530" s="192"/>
    </row>
    <row r="531" spans="2:23">
      <c r="B531" s="192"/>
      <c r="C531" s="192"/>
      <c r="D531" s="192"/>
      <c r="E531" s="192"/>
      <c r="F531" s="192"/>
      <c r="G531" s="192"/>
      <c r="H531" s="96"/>
      <c r="I531" s="96"/>
      <c r="J531" s="96"/>
      <c r="K531" s="96"/>
      <c r="L531" s="96"/>
      <c r="M531" s="192"/>
      <c r="N531" s="96"/>
      <c r="O531" s="96"/>
      <c r="P531" s="96"/>
      <c r="Q531" s="202"/>
      <c r="R531" s="194"/>
      <c r="S531" s="195"/>
      <c r="T531" s="195"/>
      <c r="U531" s="192"/>
      <c r="V531" s="192"/>
      <c r="W531" s="192"/>
    </row>
    <row r="532" spans="2:23">
      <c r="B532" s="192"/>
      <c r="C532" s="192"/>
      <c r="D532" s="192"/>
      <c r="E532" s="192"/>
      <c r="F532" s="192"/>
      <c r="G532" s="192"/>
      <c r="H532" s="96"/>
      <c r="I532" s="96"/>
      <c r="J532" s="96"/>
      <c r="K532" s="96"/>
      <c r="L532" s="96"/>
      <c r="M532" s="192"/>
      <c r="N532" s="96"/>
      <c r="O532" s="96"/>
      <c r="P532" s="96"/>
      <c r="Q532" s="202"/>
      <c r="R532" s="194"/>
      <c r="S532" s="195"/>
      <c r="T532" s="195"/>
      <c r="U532" s="192"/>
      <c r="V532" s="192"/>
      <c r="W532" s="192"/>
    </row>
    <row r="533" spans="2:23">
      <c r="B533" s="192"/>
      <c r="C533" s="192"/>
      <c r="D533" s="192"/>
      <c r="E533" s="192"/>
      <c r="F533" s="192"/>
      <c r="G533" s="192"/>
      <c r="H533" s="96"/>
      <c r="I533" s="96"/>
      <c r="J533" s="96"/>
      <c r="K533" s="96"/>
      <c r="L533" s="96"/>
      <c r="M533" s="192"/>
      <c r="N533" s="96"/>
      <c r="O533" s="96"/>
      <c r="P533" s="96"/>
      <c r="Q533" s="202"/>
      <c r="R533" s="194"/>
      <c r="S533" s="195"/>
      <c r="T533" s="195"/>
      <c r="U533" s="192"/>
      <c r="V533" s="192"/>
      <c r="W533" s="192"/>
    </row>
    <row r="534" spans="2:23">
      <c r="B534" s="192"/>
      <c r="C534" s="192"/>
      <c r="D534" s="192"/>
      <c r="E534" s="192"/>
      <c r="F534" s="192"/>
      <c r="G534" s="192"/>
      <c r="H534" s="96"/>
      <c r="I534" s="96"/>
      <c r="J534" s="96"/>
      <c r="K534" s="96"/>
      <c r="L534" s="96"/>
      <c r="M534" s="192"/>
      <c r="N534" s="96"/>
      <c r="O534" s="96"/>
      <c r="P534" s="96"/>
      <c r="Q534" s="202"/>
      <c r="R534" s="194"/>
      <c r="S534" s="195"/>
      <c r="T534" s="195"/>
      <c r="U534" s="192"/>
      <c r="V534" s="192"/>
      <c r="W534" s="192"/>
    </row>
    <row r="535" spans="2:23">
      <c r="B535" s="192"/>
      <c r="C535" s="192"/>
      <c r="D535" s="192"/>
      <c r="E535" s="192"/>
      <c r="F535" s="192"/>
      <c r="G535" s="192"/>
      <c r="H535" s="96"/>
      <c r="I535" s="96"/>
      <c r="J535" s="96"/>
      <c r="K535" s="96"/>
      <c r="L535" s="96"/>
      <c r="M535" s="192"/>
      <c r="N535" s="96"/>
      <c r="O535" s="96"/>
      <c r="P535" s="96"/>
      <c r="Q535" s="202"/>
      <c r="R535" s="194"/>
      <c r="S535" s="195"/>
      <c r="T535" s="195"/>
      <c r="U535" s="192"/>
      <c r="V535" s="192"/>
      <c r="W535" s="192"/>
    </row>
    <row r="536" spans="2:23">
      <c r="B536" s="192"/>
      <c r="C536" s="192"/>
      <c r="D536" s="192"/>
      <c r="E536" s="192"/>
      <c r="F536" s="192"/>
      <c r="G536" s="192"/>
      <c r="H536" s="96"/>
      <c r="I536" s="96"/>
      <c r="J536" s="96"/>
      <c r="K536" s="96"/>
      <c r="L536" s="96"/>
      <c r="M536" s="192"/>
      <c r="N536" s="96"/>
      <c r="O536" s="96"/>
      <c r="P536" s="96"/>
      <c r="Q536" s="202"/>
      <c r="R536" s="194"/>
      <c r="S536" s="195"/>
      <c r="T536" s="195"/>
      <c r="U536" s="192"/>
      <c r="V536" s="192"/>
      <c r="W536" s="192"/>
    </row>
    <row r="537" spans="2:23">
      <c r="B537" s="192"/>
      <c r="C537" s="192"/>
      <c r="D537" s="192"/>
      <c r="E537" s="192"/>
      <c r="F537" s="192"/>
      <c r="G537" s="192"/>
      <c r="H537" s="96"/>
      <c r="I537" s="96"/>
      <c r="J537" s="96"/>
      <c r="K537" s="96"/>
      <c r="L537" s="96"/>
      <c r="M537" s="192"/>
      <c r="N537" s="96"/>
      <c r="O537" s="96"/>
      <c r="P537" s="96"/>
      <c r="Q537" s="202"/>
      <c r="R537" s="194"/>
      <c r="S537" s="195"/>
      <c r="T537" s="195"/>
      <c r="U537" s="192"/>
      <c r="V537" s="192"/>
      <c r="W537" s="192"/>
    </row>
    <row r="538" spans="2:23">
      <c r="B538" s="192"/>
      <c r="C538" s="192"/>
      <c r="D538" s="192"/>
      <c r="E538" s="192"/>
      <c r="F538" s="192"/>
      <c r="G538" s="192"/>
      <c r="H538" s="96"/>
      <c r="I538" s="96"/>
      <c r="J538" s="96"/>
      <c r="K538" s="96"/>
      <c r="L538" s="96"/>
      <c r="M538" s="96"/>
      <c r="N538" s="96"/>
      <c r="O538" s="96"/>
      <c r="P538" s="96"/>
      <c r="Q538" s="202"/>
      <c r="R538" s="194"/>
      <c r="S538" s="195"/>
      <c r="T538" s="195"/>
      <c r="U538" s="192"/>
      <c r="V538" s="192"/>
      <c r="W538" s="192"/>
    </row>
    <row r="539" spans="2:23">
      <c r="B539" s="192"/>
      <c r="C539" s="192"/>
      <c r="D539" s="192"/>
      <c r="E539" s="192"/>
      <c r="F539" s="192"/>
      <c r="G539" s="192"/>
      <c r="H539" s="96"/>
      <c r="I539" s="96"/>
      <c r="J539" s="96"/>
      <c r="K539" s="96"/>
      <c r="L539" s="96"/>
      <c r="M539" s="96"/>
      <c r="N539" s="96"/>
      <c r="O539" s="96"/>
      <c r="P539" s="96"/>
      <c r="Q539" s="202"/>
      <c r="R539" s="194"/>
      <c r="S539" s="195"/>
      <c r="T539" s="195"/>
      <c r="U539" s="192"/>
      <c r="V539" s="192"/>
      <c r="W539" s="192"/>
    </row>
    <row r="540" spans="2:23">
      <c r="B540" s="192"/>
      <c r="C540" s="192"/>
      <c r="D540" s="192"/>
      <c r="E540" s="192"/>
      <c r="F540" s="192"/>
      <c r="G540" s="192"/>
      <c r="H540" s="96"/>
      <c r="I540" s="96"/>
      <c r="J540" s="96"/>
      <c r="K540" s="96"/>
      <c r="L540" s="96"/>
      <c r="M540" s="96"/>
      <c r="N540" s="96"/>
      <c r="O540" s="96"/>
      <c r="P540" s="96"/>
      <c r="Q540" s="202"/>
      <c r="R540" s="194"/>
      <c r="S540" s="195"/>
      <c r="T540" s="195"/>
      <c r="U540" s="192"/>
      <c r="V540" s="192"/>
      <c r="W540" s="192"/>
    </row>
    <row r="541" spans="2:23">
      <c r="B541" s="192"/>
      <c r="C541" s="192"/>
      <c r="D541" s="192"/>
      <c r="E541" s="192"/>
      <c r="F541" s="192"/>
      <c r="G541" s="192"/>
      <c r="H541" s="96"/>
      <c r="I541" s="96"/>
      <c r="J541" s="96"/>
      <c r="K541" s="96"/>
      <c r="L541" s="96"/>
      <c r="M541" s="96"/>
      <c r="N541" s="96"/>
      <c r="O541" s="96"/>
      <c r="P541" s="96"/>
      <c r="Q541" s="202"/>
      <c r="R541" s="194"/>
      <c r="S541" s="195"/>
      <c r="T541" s="195"/>
      <c r="U541" s="192"/>
      <c r="V541" s="192"/>
      <c r="W541" s="192"/>
    </row>
    <row r="542" spans="2:23">
      <c r="B542" s="192"/>
      <c r="C542" s="192"/>
      <c r="D542" s="192"/>
      <c r="E542" s="192"/>
      <c r="F542" s="192"/>
      <c r="G542" s="192"/>
      <c r="H542" s="96"/>
      <c r="I542" s="96"/>
      <c r="J542" s="96"/>
      <c r="K542" s="96"/>
      <c r="L542" s="96"/>
      <c r="M542" s="96"/>
      <c r="N542" s="96"/>
      <c r="O542" s="96"/>
      <c r="P542" s="96"/>
      <c r="Q542" s="202"/>
      <c r="R542" s="194"/>
      <c r="S542" s="195"/>
      <c r="T542" s="195"/>
      <c r="U542" s="192"/>
      <c r="V542" s="192"/>
      <c r="W542" s="192"/>
    </row>
    <row r="543" spans="2:23">
      <c r="B543" s="192"/>
      <c r="C543" s="192"/>
      <c r="D543" s="192"/>
      <c r="E543" s="192"/>
      <c r="F543" s="192"/>
      <c r="G543" s="192"/>
      <c r="H543" s="96"/>
      <c r="I543" s="96"/>
      <c r="J543" s="96"/>
      <c r="K543" s="96"/>
      <c r="L543" s="96"/>
      <c r="M543" s="96"/>
      <c r="N543" s="96"/>
      <c r="O543" s="96"/>
      <c r="P543" s="96"/>
      <c r="Q543" s="202"/>
      <c r="R543" s="194"/>
      <c r="S543" s="195"/>
      <c r="T543" s="195"/>
      <c r="U543" s="192"/>
      <c r="V543" s="192"/>
      <c r="W543" s="192"/>
    </row>
    <row r="544" spans="2:23">
      <c r="B544" s="192"/>
      <c r="C544" s="192"/>
      <c r="D544" s="192"/>
      <c r="E544" s="192"/>
      <c r="F544" s="192"/>
      <c r="G544" s="192"/>
      <c r="H544" s="96"/>
      <c r="I544" s="96"/>
      <c r="J544" s="96"/>
      <c r="K544" s="96"/>
      <c r="L544" s="96"/>
      <c r="M544" s="96"/>
      <c r="N544" s="96"/>
      <c r="O544" s="96"/>
      <c r="P544" s="96"/>
      <c r="Q544" s="202"/>
      <c r="R544" s="194"/>
      <c r="S544" s="195"/>
      <c r="T544" s="195"/>
      <c r="U544" s="192"/>
      <c r="V544" s="192"/>
      <c r="W544" s="192"/>
    </row>
    <row r="545" spans="2:23">
      <c r="B545" s="192"/>
      <c r="C545" s="192"/>
      <c r="D545" s="192"/>
      <c r="E545" s="192"/>
      <c r="F545" s="192"/>
      <c r="G545" s="192"/>
      <c r="H545" s="96"/>
      <c r="I545" s="96"/>
      <c r="J545" s="96"/>
      <c r="K545" s="96"/>
      <c r="L545" s="96"/>
      <c r="M545" s="96"/>
      <c r="N545" s="96"/>
      <c r="O545" s="96"/>
      <c r="P545" s="96"/>
      <c r="Q545" s="202"/>
      <c r="R545" s="194"/>
      <c r="S545" s="195"/>
      <c r="T545" s="195"/>
      <c r="U545" s="192"/>
      <c r="V545" s="192"/>
      <c r="W545" s="192"/>
    </row>
    <row r="546" spans="2:23">
      <c r="B546" s="192"/>
      <c r="C546" s="192"/>
      <c r="D546" s="192"/>
      <c r="E546" s="192"/>
      <c r="F546" s="192"/>
      <c r="G546" s="192"/>
      <c r="H546" s="96"/>
      <c r="I546" s="96"/>
      <c r="J546" s="96"/>
      <c r="K546" s="96"/>
      <c r="L546" s="96"/>
      <c r="M546" s="96"/>
      <c r="N546" s="96"/>
      <c r="O546" s="96"/>
      <c r="P546" s="96"/>
      <c r="Q546" s="202"/>
      <c r="R546" s="194"/>
      <c r="S546" s="195"/>
      <c r="T546" s="195"/>
      <c r="U546" s="192"/>
      <c r="V546" s="192"/>
      <c r="W546" s="192"/>
    </row>
    <row r="547" spans="2:23">
      <c r="B547" s="192"/>
      <c r="C547" s="192"/>
      <c r="D547" s="192"/>
      <c r="E547" s="192"/>
      <c r="F547" s="192"/>
      <c r="G547" s="192"/>
      <c r="H547" s="96"/>
      <c r="I547" s="96"/>
      <c r="J547" s="96"/>
      <c r="K547" s="96"/>
      <c r="L547" s="96"/>
      <c r="M547" s="96"/>
      <c r="N547" s="96"/>
      <c r="O547" s="96"/>
      <c r="P547" s="96"/>
      <c r="Q547" s="202"/>
      <c r="R547" s="194"/>
      <c r="S547" s="195"/>
      <c r="T547" s="195"/>
      <c r="U547" s="192"/>
      <c r="V547" s="192"/>
      <c r="W547" s="192"/>
    </row>
    <row r="548" spans="2:23">
      <c r="B548" s="192"/>
      <c r="C548" s="192"/>
      <c r="D548" s="192"/>
      <c r="E548" s="192"/>
      <c r="F548" s="192"/>
      <c r="G548" s="192"/>
      <c r="H548" s="96"/>
      <c r="I548" s="96"/>
      <c r="J548" s="96"/>
      <c r="K548" s="96"/>
      <c r="L548" s="96"/>
      <c r="M548" s="96"/>
      <c r="N548" s="96"/>
      <c r="O548" s="96"/>
      <c r="P548" s="96"/>
      <c r="Q548" s="202"/>
      <c r="R548" s="194"/>
      <c r="S548" s="195"/>
      <c r="T548" s="195"/>
      <c r="U548" s="192"/>
      <c r="V548" s="192"/>
      <c r="W548" s="192"/>
    </row>
    <row r="549" spans="2:23">
      <c r="B549" s="192"/>
      <c r="C549" s="192"/>
      <c r="D549" s="192"/>
      <c r="E549" s="192"/>
      <c r="F549" s="192"/>
      <c r="G549" s="192"/>
      <c r="H549" s="96"/>
      <c r="I549" s="96"/>
      <c r="J549" s="96"/>
      <c r="K549" s="96"/>
      <c r="L549" s="96"/>
      <c r="M549" s="96"/>
      <c r="N549" s="96"/>
      <c r="O549" s="96"/>
      <c r="P549" s="96"/>
      <c r="Q549" s="202"/>
      <c r="R549" s="194"/>
      <c r="S549" s="195"/>
      <c r="T549" s="195"/>
      <c r="U549" s="192"/>
      <c r="V549" s="192"/>
      <c r="W549" s="192"/>
    </row>
    <row r="550" spans="2:23">
      <c r="B550" s="192"/>
      <c r="C550" s="192"/>
      <c r="D550" s="192"/>
      <c r="E550" s="192"/>
      <c r="F550" s="192"/>
      <c r="G550" s="192"/>
      <c r="H550" s="96"/>
      <c r="I550" s="96"/>
      <c r="J550" s="96"/>
      <c r="K550" s="96"/>
      <c r="L550" s="96"/>
      <c r="M550" s="96"/>
      <c r="N550" s="96"/>
      <c r="O550" s="96"/>
      <c r="P550" s="96"/>
      <c r="Q550" s="202"/>
      <c r="R550" s="194"/>
      <c r="S550" s="195"/>
      <c r="T550" s="195"/>
      <c r="U550" s="192"/>
      <c r="V550" s="192"/>
      <c r="W550" s="192"/>
    </row>
    <row r="551" spans="2:23">
      <c r="B551" s="192"/>
      <c r="C551" s="192"/>
      <c r="D551" s="192"/>
      <c r="E551" s="192"/>
      <c r="F551" s="192"/>
      <c r="G551" s="192"/>
      <c r="H551" s="96"/>
      <c r="I551" s="96"/>
      <c r="J551" s="96"/>
      <c r="K551" s="96"/>
      <c r="L551" s="96"/>
      <c r="M551" s="96"/>
      <c r="N551" s="96"/>
      <c r="O551" s="96"/>
      <c r="P551" s="96"/>
      <c r="Q551" s="202"/>
      <c r="R551" s="194"/>
      <c r="S551" s="195"/>
      <c r="T551" s="195"/>
      <c r="U551" s="192"/>
      <c r="V551" s="192"/>
      <c r="W551" s="192"/>
    </row>
    <row r="552" spans="2:23">
      <c r="B552" s="192"/>
      <c r="C552" s="192"/>
      <c r="D552" s="192"/>
      <c r="E552" s="192"/>
      <c r="F552" s="192"/>
      <c r="G552" s="192"/>
      <c r="H552" s="96"/>
      <c r="I552" s="96"/>
      <c r="J552" s="96"/>
      <c r="K552" s="96"/>
      <c r="L552" s="96"/>
      <c r="M552" s="96"/>
      <c r="N552" s="96"/>
      <c r="O552" s="96"/>
      <c r="P552" s="96"/>
      <c r="Q552" s="202"/>
      <c r="R552" s="194"/>
      <c r="S552" s="195"/>
      <c r="T552" s="195"/>
      <c r="U552" s="192"/>
      <c r="V552" s="192"/>
      <c r="W552" s="192"/>
    </row>
    <row r="553" spans="2:23">
      <c r="B553" s="192"/>
      <c r="C553" s="192"/>
      <c r="D553" s="192"/>
      <c r="E553" s="192"/>
      <c r="F553" s="192"/>
      <c r="G553" s="192"/>
      <c r="H553" s="96"/>
      <c r="I553" s="96"/>
      <c r="J553" s="96"/>
      <c r="K553" s="96"/>
      <c r="L553" s="96"/>
      <c r="M553" s="96"/>
      <c r="N553" s="96"/>
      <c r="O553" s="96"/>
      <c r="P553" s="96"/>
      <c r="Q553" s="202"/>
      <c r="R553" s="194"/>
      <c r="S553" s="195"/>
      <c r="T553" s="195"/>
      <c r="U553" s="192"/>
      <c r="V553" s="192"/>
      <c r="W553" s="192"/>
    </row>
    <row r="554" spans="2:23">
      <c r="B554" s="192"/>
      <c r="C554" s="192"/>
      <c r="D554" s="192"/>
      <c r="E554" s="192"/>
      <c r="F554" s="192"/>
      <c r="G554" s="192"/>
      <c r="H554" s="96"/>
      <c r="I554" s="96"/>
      <c r="J554" s="96"/>
      <c r="K554" s="96"/>
      <c r="L554" s="96"/>
      <c r="M554" s="96"/>
      <c r="N554" s="96"/>
      <c r="O554" s="96"/>
      <c r="P554" s="96"/>
      <c r="Q554" s="202"/>
      <c r="R554" s="194"/>
      <c r="S554" s="195"/>
      <c r="T554" s="195"/>
      <c r="U554" s="192"/>
      <c r="V554" s="192"/>
      <c r="W554" s="192"/>
    </row>
    <row r="555" spans="2:23">
      <c r="B555" s="192"/>
      <c r="C555" s="192"/>
      <c r="D555" s="192"/>
      <c r="E555" s="192"/>
      <c r="F555" s="192"/>
      <c r="G555" s="192"/>
      <c r="H555" s="96"/>
      <c r="I555" s="96"/>
      <c r="J555" s="96"/>
      <c r="K555" s="96"/>
      <c r="L555" s="96"/>
      <c r="M555" s="96"/>
      <c r="N555" s="96"/>
      <c r="O555" s="96"/>
      <c r="P555" s="96"/>
      <c r="Q555" s="202"/>
      <c r="R555" s="194"/>
      <c r="S555" s="195"/>
      <c r="T555" s="195"/>
      <c r="U555" s="192"/>
      <c r="V555" s="192"/>
      <c r="W555" s="192"/>
    </row>
    <row r="556" spans="2:23">
      <c r="B556" s="192"/>
      <c r="C556" s="192"/>
      <c r="D556" s="192"/>
      <c r="E556" s="192"/>
      <c r="F556" s="192"/>
      <c r="G556" s="192"/>
      <c r="H556" s="96"/>
      <c r="I556" s="96"/>
      <c r="J556" s="96"/>
      <c r="K556" s="96"/>
      <c r="L556" s="96"/>
      <c r="M556" s="96"/>
      <c r="N556" s="96"/>
      <c r="O556" s="96"/>
      <c r="P556" s="96"/>
      <c r="Q556" s="202"/>
      <c r="R556" s="194"/>
      <c r="S556" s="195"/>
      <c r="T556" s="195"/>
      <c r="U556" s="192"/>
      <c r="V556" s="192"/>
      <c r="W556" s="192"/>
    </row>
    <row r="557" spans="2:23">
      <c r="B557" s="192"/>
      <c r="C557" s="192"/>
      <c r="D557" s="192"/>
      <c r="E557" s="192"/>
      <c r="F557" s="192"/>
      <c r="G557" s="192"/>
      <c r="H557" s="96"/>
      <c r="I557" s="96"/>
      <c r="J557" s="96"/>
      <c r="K557" s="96"/>
      <c r="L557" s="96"/>
      <c r="M557" s="96"/>
      <c r="N557" s="96"/>
      <c r="O557" s="96"/>
      <c r="P557" s="96"/>
      <c r="Q557" s="202"/>
      <c r="R557" s="194"/>
      <c r="S557" s="195"/>
      <c r="T557" s="195"/>
      <c r="U557" s="192"/>
      <c r="V557" s="192"/>
      <c r="W557" s="192"/>
    </row>
    <row r="558" spans="2:23">
      <c r="B558" s="192"/>
      <c r="C558" s="192"/>
      <c r="D558" s="192"/>
      <c r="E558" s="192"/>
      <c r="F558" s="192"/>
      <c r="G558" s="192"/>
      <c r="H558" s="96"/>
      <c r="I558" s="96"/>
      <c r="J558" s="96"/>
      <c r="K558" s="96"/>
      <c r="L558" s="96"/>
      <c r="M558" s="96"/>
      <c r="N558" s="96"/>
      <c r="O558" s="96"/>
      <c r="P558" s="96"/>
      <c r="Q558" s="202"/>
      <c r="R558" s="194"/>
      <c r="S558" s="195"/>
      <c r="T558" s="195"/>
      <c r="U558" s="192"/>
      <c r="V558" s="192"/>
      <c r="W558" s="192"/>
    </row>
    <row r="559" spans="2:23">
      <c r="B559" s="192"/>
      <c r="C559" s="192"/>
      <c r="D559" s="192"/>
      <c r="E559" s="192"/>
      <c r="F559" s="192"/>
      <c r="G559" s="192"/>
      <c r="H559" s="96"/>
      <c r="I559" s="96"/>
      <c r="J559" s="96"/>
      <c r="K559" s="96"/>
      <c r="L559" s="96"/>
      <c r="M559" s="96"/>
      <c r="N559" s="96"/>
      <c r="O559" s="96"/>
      <c r="P559" s="96"/>
      <c r="Q559" s="202"/>
      <c r="R559" s="194"/>
      <c r="S559" s="195"/>
      <c r="T559" s="195"/>
      <c r="U559" s="192"/>
      <c r="V559" s="192"/>
      <c r="W559" s="192"/>
    </row>
    <row r="560" spans="2:23">
      <c r="B560" s="192"/>
      <c r="C560" s="192"/>
      <c r="D560" s="192"/>
      <c r="E560" s="192"/>
      <c r="F560" s="192"/>
      <c r="G560" s="192"/>
      <c r="H560" s="96"/>
      <c r="I560" s="96"/>
      <c r="J560" s="96"/>
      <c r="K560" s="96"/>
      <c r="L560" s="96"/>
      <c r="M560" s="96"/>
      <c r="N560" s="96"/>
      <c r="O560" s="96"/>
      <c r="P560" s="96"/>
      <c r="Q560" s="202"/>
      <c r="R560" s="194"/>
      <c r="S560" s="195"/>
      <c r="T560" s="195"/>
      <c r="U560" s="192"/>
      <c r="V560" s="192"/>
      <c r="W560" s="192"/>
    </row>
    <row r="561" spans="2:23">
      <c r="B561" s="192"/>
      <c r="C561" s="192"/>
      <c r="D561" s="192"/>
      <c r="E561" s="192"/>
      <c r="F561" s="192"/>
      <c r="G561" s="192"/>
      <c r="H561" s="96"/>
      <c r="I561" s="96"/>
      <c r="J561" s="96"/>
      <c r="K561" s="96"/>
      <c r="L561" s="96"/>
      <c r="M561" s="96"/>
      <c r="N561" s="96"/>
      <c r="O561" s="96"/>
      <c r="P561" s="96"/>
      <c r="Q561" s="202"/>
      <c r="R561" s="194"/>
      <c r="S561" s="195"/>
      <c r="T561" s="195"/>
      <c r="U561" s="192"/>
      <c r="V561" s="192"/>
      <c r="W561" s="192"/>
    </row>
    <row r="562" spans="2:23">
      <c r="B562" s="192"/>
      <c r="C562" s="192"/>
      <c r="D562" s="192"/>
      <c r="E562" s="192"/>
      <c r="F562" s="192"/>
      <c r="G562" s="192"/>
      <c r="H562" s="96"/>
      <c r="I562" s="96"/>
      <c r="J562" s="96"/>
      <c r="K562" s="96"/>
      <c r="L562" s="96"/>
      <c r="M562" s="96"/>
      <c r="N562" s="96"/>
      <c r="O562" s="96"/>
      <c r="P562" s="96"/>
      <c r="Q562" s="202"/>
      <c r="R562" s="194"/>
      <c r="S562" s="195"/>
      <c r="T562" s="195"/>
      <c r="U562" s="192"/>
      <c r="V562" s="192"/>
      <c r="W562" s="192"/>
    </row>
    <row r="563" spans="2:23">
      <c r="B563" s="192"/>
      <c r="C563" s="192"/>
      <c r="D563" s="192"/>
      <c r="E563" s="192"/>
      <c r="F563" s="192"/>
      <c r="G563" s="192"/>
      <c r="H563" s="96"/>
      <c r="I563" s="96"/>
      <c r="J563" s="96"/>
      <c r="K563" s="96"/>
      <c r="L563" s="96"/>
      <c r="M563" s="96"/>
      <c r="N563" s="96"/>
      <c r="O563" s="96"/>
      <c r="P563" s="96"/>
      <c r="Q563" s="202"/>
      <c r="R563" s="194"/>
      <c r="S563" s="195"/>
      <c r="T563" s="195"/>
      <c r="U563" s="192"/>
      <c r="V563" s="192"/>
      <c r="W563" s="192"/>
    </row>
    <row r="564" spans="2:23">
      <c r="B564" s="192"/>
      <c r="C564" s="192"/>
      <c r="D564" s="192"/>
      <c r="E564" s="192"/>
      <c r="F564" s="192"/>
      <c r="G564" s="192"/>
      <c r="H564" s="96"/>
      <c r="I564" s="96"/>
      <c r="J564" s="96"/>
      <c r="K564" s="96"/>
      <c r="L564" s="96"/>
      <c r="M564" s="96"/>
      <c r="N564" s="96"/>
      <c r="O564" s="96"/>
      <c r="P564" s="96"/>
      <c r="Q564" s="202"/>
      <c r="R564" s="194"/>
      <c r="S564" s="195"/>
      <c r="T564" s="195"/>
      <c r="U564" s="192"/>
      <c r="V564" s="192"/>
      <c r="W564" s="192"/>
    </row>
    <row r="565" spans="2:23">
      <c r="B565" s="192"/>
      <c r="C565" s="192"/>
      <c r="D565" s="192"/>
      <c r="E565" s="192"/>
      <c r="F565" s="192"/>
      <c r="G565" s="192"/>
      <c r="H565" s="96"/>
      <c r="I565" s="96"/>
      <c r="J565" s="96"/>
      <c r="K565" s="96"/>
      <c r="L565" s="96"/>
      <c r="M565" s="96"/>
      <c r="N565" s="96"/>
      <c r="O565" s="96"/>
      <c r="P565" s="96"/>
      <c r="Q565" s="202"/>
      <c r="R565" s="194"/>
      <c r="S565" s="195"/>
      <c r="T565" s="195"/>
      <c r="U565" s="192"/>
      <c r="V565" s="192"/>
      <c r="W565" s="192"/>
    </row>
    <row r="566" spans="2:23">
      <c r="B566" s="192"/>
      <c r="C566" s="192"/>
      <c r="D566" s="192"/>
      <c r="E566" s="192"/>
      <c r="F566" s="192"/>
      <c r="G566" s="192"/>
      <c r="H566" s="96"/>
      <c r="I566" s="96"/>
      <c r="J566" s="96"/>
      <c r="K566" s="96"/>
      <c r="L566" s="96"/>
      <c r="M566" s="96"/>
      <c r="N566" s="96"/>
      <c r="O566" s="96"/>
      <c r="P566" s="96"/>
      <c r="Q566" s="202"/>
      <c r="R566" s="194"/>
      <c r="S566" s="195"/>
      <c r="T566" s="195"/>
      <c r="U566" s="192"/>
      <c r="V566" s="192"/>
      <c r="W566" s="192"/>
    </row>
    <row r="567" spans="2:23">
      <c r="B567" s="192"/>
      <c r="C567" s="192"/>
      <c r="D567" s="192"/>
      <c r="E567" s="192"/>
      <c r="F567" s="192"/>
      <c r="G567" s="192"/>
      <c r="H567" s="96"/>
      <c r="I567" s="96"/>
      <c r="J567" s="96"/>
      <c r="K567" s="96"/>
      <c r="L567" s="96"/>
      <c r="M567" s="96"/>
      <c r="N567" s="96"/>
      <c r="O567" s="96"/>
      <c r="P567" s="96"/>
      <c r="Q567" s="202"/>
      <c r="R567" s="194"/>
      <c r="S567" s="195"/>
      <c r="T567" s="195"/>
      <c r="U567" s="192"/>
      <c r="V567" s="192"/>
      <c r="W567" s="192"/>
    </row>
    <row r="568" spans="2:23">
      <c r="B568" s="192"/>
      <c r="C568" s="192"/>
      <c r="D568" s="192"/>
      <c r="E568" s="192"/>
      <c r="F568" s="192"/>
      <c r="G568" s="192"/>
      <c r="H568" s="96"/>
      <c r="I568" s="96"/>
      <c r="J568" s="96"/>
      <c r="K568" s="96"/>
      <c r="L568" s="96"/>
      <c r="M568" s="96"/>
      <c r="N568" s="96"/>
      <c r="O568" s="96"/>
      <c r="P568" s="96"/>
      <c r="Q568" s="202"/>
      <c r="R568" s="194"/>
      <c r="S568" s="195"/>
      <c r="T568" s="195"/>
      <c r="U568" s="192"/>
      <c r="V568" s="192"/>
      <c r="W568" s="192"/>
    </row>
    <row r="569" spans="2:23">
      <c r="B569" s="192"/>
      <c r="C569" s="192"/>
      <c r="D569" s="192"/>
      <c r="E569" s="192"/>
      <c r="F569" s="192"/>
      <c r="G569" s="192"/>
      <c r="H569" s="96"/>
      <c r="I569" s="96"/>
      <c r="J569" s="96"/>
      <c r="K569" s="96"/>
      <c r="L569" s="96"/>
      <c r="M569" s="96"/>
      <c r="N569" s="96"/>
      <c r="O569" s="96"/>
      <c r="P569" s="96"/>
      <c r="Q569" s="202"/>
      <c r="R569" s="194"/>
      <c r="S569" s="195"/>
      <c r="T569" s="195"/>
      <c r="U569" s="192"/>
      <c r="V569" s="192"/>
      <c r="W569" s="192"/>
    </row>
    <row r="570" spans="2:23">
      <c r="B570" s="192"/>
      <c r="C570" s="192"/>
      <c r="D570" s="192"/>
      <c r="E570" s="192"/>
      <c r="F570" s="192"/>
      <c r="G570" s="192"/>
      <c r="H570" s="96"/>
      <c r="I570" s="96"/>
      <c r="J570" s="96"/>
      <c r="K570" s="96"/>
      <c r="L570" s="96"/>
      <c r="M570" s="96"/>
      <c r="N570" s="96"/>
      <c r="O570" s="96"/>
      <c r="P570" s="96"/>
      <c r="Q570" s="202"/>
      <c r="R570" s="194"/>
      <c r="S570" s="195"/>
      <c r="T570" s="195"/>
      <c r="U570" s="192"/>
      <c r="V570" s="192"/>
      <c r="W570" s="192"/>
    </row>
    <row r="571" spans="2:23">
      <c r="B571" s="192"/>
      <c r="C571" s="192"/>
      <c r="D571" s="192"/>
      <c r="E571" s="192"/>
      <c r="F571" s="192"/>
      <c r="G571" s="192"/>
      <c r="H571" s="96"/>
      <c r="I571" s="96"/>
      <c r="J571" s="96"/>
      <c r="K571" s="96"/>
      <c r="L571" s="96"/>
      <c r="M571" s="96"/>
      <c r="N571" s="96"/>
      <c r="O571" s="96"/>
      <c r="P571" s="96"/>
      <c r="Q571" s="202"/>
      <c r="R571" s="194"/>
      <c r="S571" s="195"/>
      <c r="T571" s="195"/>
      <c r="U571" s="192"/>
      <c r="V571" s="192"/>
      <c r="W571" s="192"/>
    </row>
    <row r="572" spans="2:23">
      <c r="B572" s="192"/>
      <c r="C572" s="192"/>
      <c r="D572" s="192"/>
      <c r="E572" s="192"/>
      <c r="F572" s="192"/>
      <c r="G572" s="192"/>
      <c r="H572" s="96"/>
      <c r="I572" s="96"/>
      <c r="J572" s="96"/>
      <c r="K572" s="96"/>
      <c r="L572" s="96"/>
      <c r="M572" s="96"/>
      <c r="N572" s="96"/>
      <c r="O572" s="96"/>
      <c r="P572" s="96"/>
      <c r="Q572" s="202"/>
      <c r="R572" s="194"/>
      <c r="S572" s="195"/>
      <c r="T572" s="195"/>
      <c r="U572" s="192"/>
      <c r="V572" s="192"/>
      <c r="W572" s="192"/>
    </row>
    <row r="573" spans="2:23">
      <c r="B573" s="192"/>
      <c r="C573" s="192"/>
      <c r="D573" s="192"/>
      <c r="E573" s="192"/>
      <c r="F573" s="192"/>
      <c r="G573" s="192"/>
      <c r="H573" s="96"/>
      <c r="I573" s="96"/>
      <c r="J573" s="96"/>
      <c r="K573" s="96"/>
      <c r="L573" s="96"/>
      <c r="M573" s="96"/>
      <c r="N573" s="96"/>
      <c r="O573" s="96"/>
      <c r="P573" s="96"/>
      <c r="Q573" s="202"/>
      <c r="R573" s="194"/>
      <c r="S573" s="195"/>
      <c r="T573" s="195"/>
      <c r="U573" s="192"/>
      <c r="V573" s="192"/>
      <c r="W573" s="192"/>
    </row>
    <row r="574" spans="2:23">
      <c r="B574" s="192"/>
      <c r="C574" s="192"/>
      <c r="D574" s="192"/>
      <c r="E574" s="192"/>
      <c r="F574" s="192"/>
      <c r="G574" s="192"/>
      <c r="H574" s="96"/>
      <c r="I574" s="96"/>
      <c r="J574" s="96"/>
      <c r="K574" s="96"/>
      <c r="L574" s="96"/>
      <c r="M574" s="96"/>
      <c r="N574" s="96"/>
      <c r="O574" s="96"/>
      <c r="P574" s="96"/>
      <c r="Q574" s="202"/>
      <c r="R574" s="194"/>
      <c r="S574" s="195"/>
      <c r="T574" s="195"/>
      <c r="U574" s="192"/>
      <c r="V574" s="192"/>
      <c r="W574" s="192"/>
    </row>
    <row r="575" spans="2:23">
      <c r="B575" s="192"/>
      <c r="C575" s="192"/>
      <c r="D575" s="192"/>
      <c r="E575" s="192"/>
      <c r="F575" s="192"/>
      <c r="G575" s="192"/>
      <c r="H575" s="96"/>
      <c r="I575" s="96"/>
      <c r="J575" s="96"/>
      <c r="K575" s="96"/>
      <c r="L575" s="96"/>
      <c r="M575" s="96"/>
      <c r="N575" s="96"/>
      <c r="O575" s="96"/>
      <c r="P575" s="96"/>
      <c r="Q575" s="202"/>
      <c r="R575" s="194"/>
      <c r="S575" s="195"/>
      <c r="T575" s="195"/>
      <c r="U575" s="192"/>
      <c r="V575" s="192"/>
      <c r="W575" s="192"/>
    </row>
    <row r="576" spans="2:23">
      <c r="B576" s="192"/>
      <c r="C576" s="192"/>
      <c r="D576" s="192"/>
      <c r="E576" s="192"/>
      <c r="F576" s="192"/>
      <c r="G576" s="192"/>
      <c r="H576" s="96"/>
      <c r="I576" s="96"/>
      <c r="J576" s="96"/>
      <c r="K576" s="96"/>
      <c r="L576" s="96"/>
      <c r="M576" s="96"/>
      <c r="N576" s="96"/>
      <c r="O576" s="96"/>
      <c r="P576" s="96"/>
      <c r="Q576" s="202"/>
      <c r="R576" s="194"/>
      <c r="S576" s="195"/>
      <c r="T576" s="195"/>
      <c r="U576" s="192"/>
      <c r="V576" s="192"/>
      <c r="W576" s="192"/>
    </row>
    <row r="577" spans="2:23">
      <c r="B577" s="192"/>
      <c r="C577" s="192"/>
      <c r="D577" s="192"/>
      <c r="E577" s="192"/>
      <c r="F577" s="192"/>
      <c r="G577" s="192"/>
      <c r="H577" s="96"/>
      <c r="I577" s="96"/>
      <c r="J577" s="96"/>
      <c r="K577" s="96"/>
      <c r="L577" s="96"/>
      <c r="M577" s="96"/>
      <c r="N577" s="96"/>
      <c r="O577" s="96"/>
      <c r="P577" s="96"/>
      <c r="Q577" s="202"/>
      <c r="R577" s="194"/>
      <c r="S577" s="195"/>
      <c r="T577" s="195"/>
      <c r="U577" s="192"/>
      <c r="V577" s="192"/>
      <c r="W577" s="192"/>
    </row>
    <row r="578" spans="2:23">
      <c r="B578" s="192"/>
      <c r="C578" s="192"/>
      <c r="D578" s="192"/>
      <c r="E578" s="192"/>
      <c r="F578" s="192"/>
      <c r="G578" s="192"/>
      <c r="H578" s="96"/>
      <c r="I578" s="96"/>
      <c r="J578" s="96"/>
      <c r="K578" s="96"/>
      <c r="L578" s="96"/>
      <c r="M578" s="96"/>
      <c r="N578" s="96"/>
      <c r="O578" s="96"/>
      <c r="P578" s="96"/>
      <c r="Q578" s="202"/>
      <c r="R578" s="194"/>
      <c r="S578" s="195"/>
      <c r="T578" s="195"/>
      <c r="U578" s="192"/>
      <c r="V578" s="192"/>
      <c r="W578" s="192"/>
    </row>
    <row r="579" spans="2:23">
      <c r="B579" s="192"/>
      <c r="C579" s="192"/>
      <c r="D579" s="192"/>
      <c r="E579" s="192"/>
      <c r="F579" s="192"/>
      <c r="G579" s="192"/>
      <c r="H579" s="96"/>
      <c r="I579" s="96"/>
      <c r="J579" s="96"/>
      <c r="K579" s="96"/>
      <c r="L579" s="96"/>
      <c r="M579" s="96"/>
      <c r="N579" s="96"/>
      <c r="O579" s="96"/>
      <c r="P579" s="96"/>
      <c r="Q579" s="202"/>
      <c r="R579" s="194"/>
      <c r="S579" s="195"/>
      <c r="T579" s="195"/>
      <c r="U579" s="192"/>
      <c r="V579" s="192"/>
      <c r="W579" s="192"/>
    </row>
    <row r="580" spans="2:23">
      <c r="B580" s="192"/>
      <c r="C580" s="192"/>
      <c r="D580" s="192"/>
      <c r="E580" s="192"/>
      <c r="F580" s="192"/>
      <c r="G580" s="192"/>
      <c r="H580" s="96"/>
      <c r="I580" s="96"/>
      <c r="J580" s="96"/>
      <c r="K580" s="96"/>
      <c r="L580" s="96"/>
      <c r="M580" s="96"/>
      <c r="N580" s="96"/>
      <c r="O580" s="96"/>
      <c r="P580" s="96"/>
      <c r="Q580" s="202"/>
      <c r="R580" s="194"/>
      <c r="S580" s="195"/>
      <c r="T580" s="195"/>
      <c r="U580" s="192"/>
      <c r="V580" s="192"/>
      <c r="W580" s="192"/>
    </row>
    <row r="581" spans="2:23">
      <c r="B581" s="192"/>
      <c r="C581" s="192"/>
      <c r="D581" s="192"/>
      <c r="E581" s="192"/>
      <c r="F581" s="192"/>
      <c r="G581" s="192"/>
      <c r="H581" s="96"/>
      <c r="I581" s="96"/>
      <c r="J581" s="96"/>
      <c r="K581" s="96"/>
      <c r="L581" s="96"/>
      <c r="M581" s="96"/>
      <c r="N581" s="96"/>
      <c r="O581" s="96"/>
      <c r="P581" s="96"/>
      <c r="Q581" s="202"/>
      <c r="R581" s="194"/>
      <c r="S581" s="195"/>
      <c r="T581" s="195"/>
      <c r="U581" s="192"/>
      <c r="V581" s="192"/>
      <c r="W581" s="192"/>
    </row>
    <row r="582" spans="2:23">
      <c r="B582" s="192"/>
      <c r="C582" s="192"/>
      <c r="D582" s="192"/>
      <c r="E582" s="192"/>
      <c r="F582" s="192"/>
      <c r="G582" s="192"/>
      <c r="H582" s="96"/>
      <c r="I582" s="96"/>
      <c r="J582" s="96"/>
      <c r="K582" s="96"/>
      <c r="L582" s="96"/>
      <c r="M582" s="96"/>
      <c r="N582" s="96"/>
      <c r="O582" s="96"/>
      <c r="P582" s="96"/>
      <c r="Q582" s="202"/>
      <c r="R582" s="194"/>
      <c r="S582" s="195"/>
      <c r="T582" s="195"/>
      <c r="U582" s="192"/>
      <c r="V582" s="192"/>
      <c r="W582" s="192"/>
    </row>
    <row r="583" spans="2:23">
      <c r="B583" s="192"/>
      <c r="C583" s="192"/>
      <c r="D583" s="192"/>
      <c r="E583" s="192"/>
      <c r="F583" s="192"/>
      <c r="G583" s="192"/>
      <c r="H583" s="96"/>
      <c r="I583" s="96"/>
      <c r="J583" s="96"/>
      <c r="K583" s="96"/>
      <c r="L583" s="96"/>
      <c r="M583" s="96"/>
      <c r="N583" s="96"/>
      <c r="O583" s="96"/>
      <c r="P583" s="96"/>
      <c r="Q583" s="202"/>
      <c r="R583" s="194"/>
      <c r="S583" s="195"/>
      <c r="T583" s="195"/>
      <c r="U583" s="192"/>
      <c r="V583" s="192"/>
      <c r="W583" s="192"/>
    </row>
    <row r="584" spans="2:23">
      <c r="B584" s="192"/>
      <c r="C584" s="192"/>
      <c r="D584" s="192"/>
      <c r="E584" s="192"/>
      <c r="F584" s="192"/>
      <c r="G584" s="192"/>
      <c r="H584" s="96"/>
      <c r="I584" s="96"/>
      <c r="J584" s="96"/>
      <c r="K584" s="96"/>
      <c r="L584" s="96"/>
      <c r="M584" s="96"/>
      <c r="N584" s="96"/>
      <c r="O584" s="96"/>
      <c r="P584" s="96"/>
      <c r="Q584" s="202"/>
      <c r="R584" s="194"/>
      <c r="S584" s="195"/>
      <c r="T584" s="195"/>
      <c r="U584" s="192"/>
      <c r="V584" s="192"/>
      <c r="W584" s="192"/>
    </row>
    <row r="585" spans="2:23">
      <c r="B585" s="192"/>
      <c r="C585" s="192"/>
      <c r="D585" s="192"/>
      <c r="E585" s="192"/>
      <c r="F585" s="192"/>
      <c r="G585" s="192"/>
      <c r="H585" s="96"/>
      <c r="I585" s="96"/>
      <c r="J585" s="96"/>
      <c r="K585" s="96"/>
      <c r="L585" s="96"/>
      <c r="M585" s="96"/>
      <c r="N585" s="96"/>
      <c r="O585" s="96"/>
      <c r="P585" s="96"/>
      <c r="Q585" s="202"/>
      <c r="R585" s="194"/>
      <c r="S585" s="195"/>
      <c r="T585" s="195"/>
      <c r="U585" s="192"/>
      <c r="V585" s="192"/>
      <c r="W585" s="192"/>
    </row>
    <row r="586" spans="2:23">
      <c r="B586" s="192"/>
      <c r="C586" s="192"/>
      <c r="D586" s="192"/>
      <c r="E586" s="192"/>
      <c r="F586" s="192"/>
      <c r="G586" s="192"/>
      <c r="H586" s="96"/>
      <c r="I586" s="96"/>
      <c r="J586" s="96"/>
      <c r="K586" s="96"/>
      <c r="L586" s="96"/>
      <c r="M586" s="96"/>
      <c r="N586" s="96"/>
      <c r="O586" s="96"/>
      <c r="P586" s="96"/>
      <c r="Q586" s="202"/>
      <c r="R586" s="194"/>
      <c r="S586" s="195"/>
      <c r="T586" s="195"/>
      <c r="U586" s="192"/>
      <c r="V586" s="192"/>
      <c r="W586" s="192"/>
    </row>
    <row r="587" spans="2:23">
      <c r="B587" s="192"/>
      <c r="C587" s="192"/>
      <c r="D587" s="192"/>
      <c r="E587" s="192"/>
      <c r="F587" s="192"/>
      <c r="G587" s="192"/>
      <c r="H587" s="96"/>
      <c r="I587" s="96"/>
      <c r="J587" s="96"/>
      <c r="K587" s="96"/>
      <c r="L587" s="96"/>
      <c r="M587" s="96"/>
      <c r="N587" s="96"/>
      <c r="O587" s="96"/>
      <c r="P587" s="96"/>
      <c r="Q587" s="202"/>
      <c r="R587" s="194"/>
      <c r="S587" s="195"/>
      <c r="T587" s="195"/>
      <c r="U587" s="192"/>
      <c r="V587" s="192"/>
      <c r="W587" s="192"/>
    </row>
    <row r="588" spans="2:23">
      <c r="B588" s="192"/>
      <c r="C588" s="192"/>
      <c r="D588" s="192"/>
      <c r="E588" s="192"/>
      <c r="F588" s="192"/>
      <c r="G588" s="192"/>
      <c r="H588" s="96"/>
      <c r="I588" s="96"/>
      <c r="J588" s="96"/>
      <c r="K588" s="96"/>
      <c r="L588" s="96"/>
      <c r="M588" s="96"/>
      <c r="N588" s="96"/>
      <c r="O588" s="96"/>
      <c r="P588" s="96"/>
      <c r="Q588" s="202"/>
      <c r="R588" s="194"/>
      <c r="S588" s="195"/>
      <c r="T588" s="195"/>
      <c r="U588" s="192"/>
      <c r="V588" s="192"/>
      <c r="W588" s="192"/>
    </row>
    <row r="589" spans="2:23">
      <c r="B589" s="192"/>
      <c r="C589" s="192"/>
      <c r="D589" s="192"/>
      <c r="E589" s="192"/>
      <c r="F589" s="192"/>
      <c r="G589" s="192"/>
      <c r="H589" s="96"/>
      <c r="I589" s="96"/>
      <c r="J589" s="96"/>
      <c r="K589" s="96"/>
      <c r="L589" s="96"/>
      <c r="M589" s="96"/>
      <c r="N589" s="96"/>
      <c r="O589" s="96"/>
      <c r="P589" s="96"/>
      <c r="Q589" s="202"/>
      <c r="R589" s="194"/>
      <c r="S589" s="195"/>
      <c r="T589" s="195"/>
      <c r="U589" s="192"/>
      <c r="V589" s="192"/>
      <c r="W589" s="192"/>
    </row>
    <row r="590" spans="2:23">
      <c r="B590" s="192"/>
      <c r="C590" s="192"/>
      <c r="D590" s="192"/>
      <c r="E590" s="192"/>
      <c r="F590" s="192"/>
      <c r="G590" s="192"/>
      <c r="H590" s="96"/>
      <c r="I590" s="96"/>
      <c r="J590" s="96"/>
      <c r="K590" s="96"/>
      <c r="L590" s="96"/>
      <c r="M590" s="96"/>
      <c r="N590" s="96"/>
      <c r="O590" s="96"/>
      <c r="P590" s="96"/>
      <c r="Q590" s="202"/>
      <c r="R590" s="194"/>
      <c r="S590" s="195"/>
      <c r="T590" s="195"/>
      <c r="U590" s="192"/>
      <c r="V590" s="192"/>
      <c r="W590" s="192"/>
    </row>
    <row r="591" spans="2:23">
      <c r="B591" s="192"/>
      <c r="C591" s="192"/>
      <c r="D591" s="192"/>
      <c r="E591" s="192"/>
      <c r="F591" s="192"/>
      <c r="G591" s="192"/>
      <c r="H591" s="96"/>
      <c r="I591" s="96"/>
      <c r="J591" s="96"/>
      <c r="K591" s="96"/>
      <c r="L591" s="96"/>
      <c r="M591" s="96"/>
      <c r="N591" s="96"/>
      <c r="O591" s="96"/>
      <c r="P591" s="96"/>
      <c r="Q591" s="202"/>
      <c r="R591" s="194"/>
      <c r="S591" s="195"/>
      <c r="T591" s="195"/>
      <c r="U591" s="192"/>
      <c r="V591" s="192"/>
      <c r="W591" s="192"/>
    </row>
    <row r="592" spans="2:23">
      <c r="B592" s="192"/>
      <c r="C592" s="192"/>
      <c r="D592" s="192"/>
      <c r="E592" s="192"/>
      <c r="F592" s="192"/>
      <c r="G592" s="192"/>
      <c r="H592" s="96"/>
      <c r="I592" s="96"/>
      <c r="J592" s="96"/>
      <c r="K592" s="96"/>
      <c r="L592" s="96"/>
      <c r="M592" s="96"/>
      <c r="N592" s="96"/>
      <c r="O592" s="96"/>
      <c r="P592" s="96"/>
      <c r="Q592" s="202"/>
      <c r="R592" s="194"/>
      <c r="S592" s="195"/>
      <c r="T592" s="195"/>
      <c r="U592" s="192"/>
      <c r="V592" s="192"/>
      <c r="W592" s="192"/>
    </row>
    <row r="593" spans="2:23">
      <c r="B593" s="192"/>
      <c r="C593" s="192"/>
      <c r="D593" s="192"/>
      <c r="E593" s="192"/>
      <c r="F593" s="192"/>
      <c r="G593" s="192"/>
      <c r="H593" s="96"/>
      <c r="I593" s="96"/>
      <c r="J593" s="96"/>
      <c r="K593" s="96"/>
      <c r="L593" s="96"/>
      <c r="M593" s="96"/>
      <c r="N593" s="96"/>
      <c r="O593" s="96"/>
      <c r="P593" s="96"/>
      <c r="Q593" s="202"/>
      <c r="R593" s="194"/>
      <c r="S593" s="195"/>
      <c r="T593" s="195"/>
      <c r="U593" s="192"/>
      <c r="V593" s="192"/>
      <c r="W593" s="192"/>
    </row>
    <row r="594" spans="2:23">
      <c r="B594" s="192"/>
      <c r="C594" s="192"/>
      <c r="D594" s="192"/>
      <c r="E594" s="192"/>
      <c r="F594" s="192"/>
      <c r="G594" s="192"/>
      <c r="H594" s="96"/>
      <c r="I594" s="96"/>
      <c r="J594" s="96"/>
      <c r="K594" s="96"/>
      <c r="L594" s="96"/>
      <c r="M594" s="96"/>
      <c r="N594" s="96"/>
      <c r="O594" s="96"/>
      <c r="P594" s="96"/>
      <c r="Q594" s="202"/>
      <c r="R594" s="194"/>
      <c r="S594" s="195"/>
      <c r="T594" s="195"/>
      <c r="U594" s="192"/>
      <c r="V594" s="192"/>
      <c r="W594" s="192"/>
    </row>
    <row r="595" spans="2:23">
      <c r="B595" s="192"/>
      <c r="C595" s="192"/>
      <c r="D595" s="192"/>
      <c r="E595" s="192"/>
      <c r="F595" s="192"/>
      <c r="G595" s="192"/>
      <c r="H595" s="96"/>
      <c r="I595" s="96"/>
      <c r="J595" s="96"/>
      <c r="K595" s="96"/>
      <c r="L595" s="96"/>
      <c r="M595" s="96"/>
      <c r="N595" s="96"/>
      <c r="O595" s="96"/>
      <c r="P595" s="96"/>
      <c r="Q595" s="202"/>
      <c r="R595" s="194"/>
      <c r="S595" s="195"/>
      <c r="T595" s="195"/>
      <c r="U595" s="192"/>
      <c r="V595" s="192"/>
      <c r="W595" s="192"/>
    </row>
    <row r="596" spans="2:23">
      <c r="B596" s="192"/>
      <c r="C596" s="192"/>
      <c r="D596" s="192"/>
      <c r="E596" s="192"/>
      <c r="F596" s="192"/>
      <c r="G596" s="192"/>
      <c r="H596" s="96"/>
      <c r="I596" s="96"/>
      <c r="J596" s="96"/>
      <c r="K596" s="96"/>
      <c r="L596" s="96"/>
      <c r="M596" s="96"/>
      <c r="N596" s="96"/>
      <c r="O596" s="96"/>
      <c r="P596" s="96"/>
      <c r="Q596" s="202"/>
      <c r="R596" s="194"/>
      <c r="S596" s="195"/>
      <c r="T596" s="195"/>
      <c r="U596" s="192"/>
      <c r="V596" s="192"/>
      <c r="W596" s="192"/>
    </row>
    <row r="597" spans="2:23">
      <c r="B597" s="192"/>
      <c r="C597" s="192"/>
      <c r="D597" s="192"/>
      <c r="E597" s="192"/>
      <c r="F597" s="192"/>
      <c r="G597" s="192"/>
      <c r="H597" s="96"/>
      <c r="I597" s="96"/>
      <c r="J597" s="96"/>
      <c r="K597" s="96"/>
      <c r="L597" s="96"/>
      <c r="M597" s="96"/>
      <c r="N597" s="96"/>
      <c r="O597" s="96"/>
      <c r="P597" s="96"/>
      <c r="Q597" s="202"/>
      <c r="R597" s="194"/>
      <c r="S597" s="195"/>
      <c r="T597" s="195"/>
      <c r="U597" s="192"/>
      <c r="V597" s="192"/>
      <c r="W597" s="192"/>
    </row>
    <row r="598" spans="2:23">
      <c r="B598" s="192"/>
      <c r="C598" s="192"/>
      <c r="D598" s="192"/>
      <c r="E598" s="192"/>
      <c r="F598" s="192"/>
      <c r="G598" s="192"/>
      <c r="H598" s="96"/>
      <c r="I598" s="96"/>
      <c r="J598" s="96"/>
      <c r="K598" s="96"/>
      <c r="L598" s="96"/>
      <c r="M598" s="96"/>
      <c r="N598" s="96"/>
      <c r="O598" s="96"/>
      <c r="P598" s="96"/>
      <c r="Q598" s="202"/>
      <c r="R598" s="194"/>
      <c r="S598" s="195"/>
      <c r="T598" s="195"/>
      <c r="U598" s="192"/>
      <c r="V598" s="192"/>
      <c r="W598" s="192"/>
    </row>
    <row r="599" spans="2:23">
      <c r="B599" s="192"/>
      <c r="C599" s="192"/>
      <c r="D599" s="192"/>
      <c r="E599" s="192"/>
      <c r="F599" s="192"/>
      <c r="G599" s="192"/>
      <c r="H599" s="96"/>
      <c r="I599" s="96"/>
      <c r="J599" s="96"/>
      <c r="K599" s="96"/>
      <c r="L599" s="96"/>
      <c r="M599" s="96"/>
      <c r="N599" s="96"/>
      <c r="O599" s="96"/>
      <c r="P599" s="96"/>
      <c r="Q599" s="202"/>
      <c r="R599" s="194"/>
      <c r="S599" s="195"/>
      <c r="T599" s="195"/>
      <c r="U599" s="192"/>
      <c r="V599" s="192"/>
      <c r="W599" s="192"/>
    </row>
    <row r="600" spans="2:23">
      <c r="B600" s="192"/>
      <c r="C600" s="192"/>
      <c r="D600" s="192"/>
      <c r="E600" s="192"/>
      <c r="F600" s="192"/>
      <c r="G600" s="192"/>
      <c r="H600" s="96"/>
      <c r="I600" s="96"/>
      <c r="J600" s="96"/>
      <c r="K600" s="96"/>
      <c r="L600" s="96"/>
      <c r="M600" s="96"/>
      <c r="N600" s="96"/>
      <c r="O600" s="96"/>
      <c r="P600" s="96"/>
      <c r="Q600" s="202"/>
      <c r="R600" s="194"/>
      <c r="S600" s="195"/>
      <c r="T600" s="195"/>
      <c r="U600" s="192"/>
      <c r="V600" s="192"/>
      <c r="W600" s="192"/>
    </row>
    <row r="601" spans="2:23">
      <c r="B601" s="192"/>
      <c r="C601" s="192"/>
      <c r="D601" s="192"/>
      <c r="E601" s="192"/>
      <c r="F601" s="192"/>
      <c r="G601" s="192"/>
      <c r="H601" s="96"/>
      <c r="I601" s="96"/>
      <c r="J601" s="96"/>
      <c r="K601" s="96"/>
      <c r="L601" s="96"/>
      <c r="M601" s="96"/>
      <c r="N601" s="96"/>
      <c r="O601" s="96"/>
      <c r="P601" s="96"/>
      <c r="Q601" s="202"/>
      <c r="R601" s="194"/>
      <c r="S601" s="195"/>
      <c r="T601" s="195"/>
      <c r="U601" s="192"/>
      <c r="V601" s="192"/>
      <c r="W601" s="192"/>
    </row>
    <row r="602" spans="2:23">
      <c r="B602" s="192"/>
      <c r="C602" s="192"/>
      <c r="D602" s="192"/>
      <c r="E602" s="192"/>
      <c r="F602" s="192"/>
      <c r="G602" s="192"/>
      <c r="H602" s="96"/>
      <c r="I602" s="96"/>
      <c r="J602" s="96"/>
      <c r="K602" s="96"/>
      <c r="L602" s="96"/>
      <c r="M602" s="96"/>
      <c r="N602" s="96"/>
      <c r="O602" s="96"/>
      <c r="P602" s="96"/>
      <c r="Q602" s="202"/>
      <c r="R602" s="194"/>
      <c r="S602" s="195"/>
      <c r="T602" s="195"/>
      <c r="U602" s="192"/>
      <c r="V602" s="192"/>
      <c r="W602" s="192"/>
    </row>
    <row r="603" spans="2:23">
      <c r="B603" s="192"/>
      <c r="C603" s="192"/>
      <c r="D603" s="192"/>
      <c r="E603" s="192"/>
      <c r="F603" s="192"/>
      <c r="G603" s="192"/>
      <c r="H603" s="96"/>
      <c r="I603" s="96"/>
      <c r="J603" s="96"/>
      <c r="K603" s="96"/>
      <c r="L603" s="96"/>
      <c r="M603" s="96"/>
      <c r="N603" s="96"/>
      <c r="O603" s="96"/>
      <c r="P603" s="96"/>
      <c r="Q603" s="202"/>
      <c r="R603" s="194"/>
      <c r="S603" s="195"/>
      <c r="T603" s="195"/>
      <c r="U603" s="192"/>
      <c r="V603" s="192"/>
      <c r="W603" s="192"/>
    </row>
    <row r="604" spans="2:23">
      <c r="B604" s="192"/>
      <c r="C604" s="192"/>
      <c r="D604" s="192"/>
      <c r="E604" s="192"/>
      <c r="F604" s="192"/>
      <c r="G604" s="192"/>
      <c r="H604" s="96"/>
      <c r="I604" s="96"/>
      <c r="J604" s="96"/>
      <c r="K604" s="96"/>
      <c r="L604" s="96"/>
      <c r="M604" s="96"/>
      <c r="N604" s="96"/>
      <c r="O604" s="96"/>
      <c r="P604" s="96"/>
      <c r="Q604" s="202"/>
      <c r="R604" s="194"/>
      <c r="S604" s="195"/>
      <c r="T604" s="195"/>
      <c r="U604" s="192"/>
      <c r="V604" s="192"/>
      <c r="W604" s="192"/>
    </row>
    <row r="605" spans="2:23">
      <c r="B605" s="192"/>
      <c r="C605" s="192"/>
      <c r="D605" s="192"/>
      <c r="E605" s="192"/>
      <c r="F605" s="192"/>
      <c r="G605" s="192"/>
      <c r="H605" s="96"/>
      <c r="I605" s="96"/>
      <c r="J605" s="96"/>
      <c r="K605" s="96"/>
      <c r="L605" s="96"/>
      <c r="M605" s="96"/>
      <c r="N605" s="96"/>
      <c r="O605" s="96"/>
      <c r="P605" s="96"/>
      <c r="Q605" s="202"/>
      <c r="R605" s="194"/>
      <c r="S605" s="195"/>
      <c r="T605" s="195"/>
      <c r="U605" s="192"/>
      <c r="V605" s="192"/>
      <c r="W605" s="192"/>
    </row>
    <row r="606" spans="2:23">
      <c r="B606" s="192"/>
      <c r="C606" s="192"/>
      <c r="D606" s="192"/>
      <c r="E606" s="192"/>
      <c r="F606" s="192"/>
      <c r="G606" s="192"/>
      <c r="H606" s="96"/>
      <c r="I606" s="96"/>
      <c r="J606" s="96"/>
      <c r="K606" s="96"/>
      <c r="L606" s="96"/>
      <c r="M606" s="96"/>
      <c r="N606" s="96"/>
      <c r="O606" s="96"/>
      <c r="P606" s="96"/>
      <c r="Q606" s="202"/>
      <c r="R606" s="194"/>
      <c r="S606" s="195"/>
      <c r="T606" s="195"/>
      <c r="U606" s="192"/>
      <c r="V606" s="192"/>
      <c r="W606" s="192"/>
    </row>
    <row r="607" spans="2:23">
      <c r="B607" s="192"/>
      <c r="C607" s="192"/>
      <c r="D607" s="192"/>
      <c r="E607" s="192"/>
      <c r="F607" s="192"/>
      <c r="G607" s="192"/>
      <c r="H607" s="96"/>
      <c r="I607" s="96"/>
      <c r="J607" s="96"/>
      <c r="K607" s="96"/>
      <c r="L607" s="96"/>
      <c r="M607" s="96"/>
      <c r="N607" s="96"/>
      <c r="O607" s="96"/>
      <c r="P607" s="96"/>
      <c r="Q607" s="202"/>
      <c r="R607" s="194"/>
      <c r="S607" s="195"/>
      <c r="T607" s="195"/>
      <c r="U607" s="192"/>
      <c r="V607" s="192"/>
      <c r="W607" s="192"/>
    </row>
    <row r="608" spans="2:23">
      <c r="B608" s="192"/>
      <c r="C608" s="192"/>
      <c r="D608" s="192"/>
      <c r="E608" s="192"/>
      <c r="F608" s="192"/>
      <c r="G608" s="192"/>
      <c r="H608" s="96"/>
      <c r="I608" s="96"/>
      <c r="J608" s="96"/>
      <c r="K608" s="96"/>
      <c r="L608" s="96"/>
      <c r="M608" s="96"/>
      <c r="N608" s="96"/>
      <c r="O608" s="96"/>
      <c r="P608" s="96"/>
      <c r="Q608" s="202"/>
      <c r="R608" s="194"/>
      <c r="S608" s="195"/>
      <c r="T608" s="195"/>
      <c r="U608" s="192"/>
      <c r="V608" s="192"/>
      <c r="W608" s="192"/>
    </row>
    <row r="609" spans="2:23">
      <c r="B609" s="192"/>
      <c r="C609" s="192"/>
      <c r="D609" s="192"/>
      <c r="E609" s="192"/>
      <c r="F609" s="192"/>
      <c r="G609" s="192"/>
      <c r="H609" s="96"/>
      <c r="I609" s="96"/>
      <c r="J609" s="96"/>
      <c r="K609" s="96"/>
      <c r="L609" s="96"/>
      <c r="M609" s="96"/>
      <c r="N609" s="96"/>
      <c r="O609" s="96"/>
      <c r="P609" s="96"/>
      <c r="Q609" s="202"/>
      <c r="R609" s="194"/>
      <c r="S609" s="195"/>
      <c r="T609" s="195"/>
      <c r="U609" s="192"/>
      <c r="V609" s="192"/>
      <c r="W609" s="192"/>
    </row>
    <row r="610" spans="2:23">
      <c r="B610" s="192"/>
      <c r="C610" s="192"/>
      <c r="D610" s="192"/>
      <c r="E610" s="192"/>
      <c r="F610" s="192"/>
      <c r="G610" s="192"/>
      <c r="H610" s="96"/>
      <c r="I610" s="96"/>
      <c r="J610" s="96"/>
      <c r="K610" s="96"/>
      <c r="L610" s="96"/>
      <c r="M610" s="96"/>
      <c r="N610" s="96"/>
      <c r="O610" s="96"/>
      <c r="P610" s="96"/>
      <c r="Q610" s="202"/>
      <c r="R610" s="194"/>
      <c r="S610" s="195"/>
      <c r="T610" s="195"/>
      <c r="U610" s="192"/>
      <c r="V610" s="192"/>
      <c r="W610" s="192"/>
    </row>
    <row r="611" spans="2:23">
      <c r="B611" s="192"/>
      <c r="C611" s="192"/>
      <c r="D611" s="192"/>
      <c r="E611" s="192"/>
      <c r="F611" s="192"/>
      <c r="G611" s="192"/>
      <c r="H611" s="96"/>
      <c r="I611" s="96"/>
      <c r="J611" s="96"/>
      <c r="K611" s="96"/>
      <c r="L611" s="96"/>
      <c r="M611" s="96"/>
      <c r="N611" s="96"/>
      <c r="O611" s="96"/>
      <c r="P611" s="96"/>
      <c r="Q611" s="202"/>
      <c r="R611" s="194"/>
      <c r="S611" s="195"/>
      <c r="T611" s="195"/>
      <c r="U611" s="192"/>
      <c r="V611" s="192"/>
      <c r="W611" s="192"/>
    </row>
    <row r="612" spans="2:23">
      <c r="B612" s="192"/>
      <c r="C612" s="192"/>
      <c r="D612" s="192"/>
      <c r="E612" s="192"/>
      <c r="F612" s="192"/>
      <c r="G612" s="192"/>
      <c r="H612" s="96"/>
      <c r="I612" s="96"/>
      <c r="J612" s="96"/>
      <c r="K612" s="96"/>
      <c r="L612" s="96"/>
      <c r="M612" s="96"/>
      <c r="N612" s="96"/>
      <c r="O612" s="96"/>
      <c r="P612" s="96"/>
      <c r="Q612" s="202"/>
      <c r="R612" s="194"/>
      <c r="S612" s="195"/>
      <c r="T612" s="195"/>
      <c r="U612" s="192"/>
      <c r="V612" s="192"/>
      <c r="W612" s="192"/>
    </row>
    <row r="613" spans="2:23">
      <c r="B613" s="192"/>
      <c r="C613" s="192"/>
      <c r="D613" s="192"/>
      <c r="E613" s="192"/>
      <c r="F613" s="192"/>
      <c r="G613" s="192"/>
      <c r="H613" s="96"/>
      <c r="I613" s="96"/>
      <c r="J613" s="96"/>
      <c r="K613" s="96"/>
      <c r="L613" s="96"/>
      <c r="M613" s="96"/>
      <c r="N613" s="96"/>
      <c r="O613" s="96"/>
      <c r="P613" s="96"/>
      <c r="Q613" s="202"/>
      <c r="R613" s="194"/>
      <c r="S613" s="195"/>
      <c r="T613" s="195"/>
      <c r="U613" s="192"/>
      <c r="V613" s="192"/>
      <c r="W613" s="192"/>
    </row>
    <row r="614" spans="2:23">
      <c r="B614" s="192"/>
      <c r="C614" s="192"/>
      <c r="D614" s="192"/>
      <c r="E614" s="192"/>
      <c r="F614" s="192"/>
      <c r="G614" s="192"/>
      <c r="H614" s="96"/>
      <c r="I614" s="96"/>
      <c r="J614" s="96"/>
      <c r="K614" s="96"/>
      <c r="L614" s="96"/>
      <c r="M614" s="96"/>
      <c r="N614" s="96"/>
      <c r="O614" s="96"/>
      <c r="P614" s="96"/>
      <c r="Q614" s="202"/>
      <c r="R614" s="194"/>
      <c r="S614" s="195"/>
      <c r="T614" s="195"/>
      <c r="U614" s="192"/>
      <c r="V614" s="192"/>
      <c r="W614" s="192"/>
    </row>
    <row r="615" spans="2:23">
      <c r="B615" s="192"/>
      <c r="C615" s="192"/>
      <c r="D615" s="192"/>
      <c r="E615" s="192"/>
      <c r="F615" s="192"/>
      <c r="G615" s="192"/>
      <c r="H615" s="96"/>
      <c r="I615" s="96"/>
      <c r="J615" s="96"/>
      <c r="K615" s="96"/>
      <c r="L615" s="96"/>
      <c r="M615" s="96"/>
      <c r="N615" s="96"/>
      <c r="O615" s="96"/>
      <c r="P615" s="96"/>
      <c r="Q615" s="202"/>
      <c r="R615" s="194"/>
      <c r="S615" s="195"/>
      <c r="T615" s="195"/>
      <c r="U615" s="192"/>
      <c r="V615" s="192"/>
      <c r="W615" s="192"/>
    </row>
    <row r="616" spans="2:23">
      <c r="B616" s="192"/>
      <c r="C616" s="192"/>
      <c r="D616" s="192"/>
      <c r="E616" s="192"/>
      <c r="F616" s="192"/>
      <c r="G616" s="192"/>
      <c r="H616" s="96"/>
      <c r="I616" s="96"/>
      <c r="J616" s="96"/>
      <c r="K616" s="96"/>
      <c r="L616" s="96"/>
      <c r="M616" s="96"/>
      <c r="N616" s="96"/>
      <c r="O616" s="96"/>
      <c r="P616" s="96"/>
      <c r="Q616" s="202"/>
      <c r="R616" s="194"/>
      <c r="S616" s="195"/>
      <c r="T616" s="195"/>
      <c r="U616" s="192"/>
      <c r="V616" s="192"/>
      <c r="W616" s="192"/>
    </row>
    <row r="617" spans="2:23">
      <c r="B617" s="192"/>
      <c r="C617" s="192"/>
      <c r="D617" s="192"/>
      <c r="E617" s="192"/>
      <c r="F617" s="192"/>
      <c r="G617" s="192"/>
      <c r="H617" s="96"/>
      <c r="I617" s="96"/>
      <c r="J617" s="96"/>
      <c r="K617" s="96"/>
      <c r="L617" s="96"/>
      <c r="M617" s="96"/>
      <c r="N617" s="96"/>
      <c r="O617" s="96"/>
      <c r="P617" s="96"/>
      <c r="Q617" s="202"/>
      <c r="R617" s="194"/>
      <c r="S617" s="195"/>
      <c r="T617" s="195"/>
      <c r="U617" s="192"/>
      <c r="V617" s="192"/>
      <c r="W617" s="192"/>
    </row>
    <row r="618" spans="2:23">
      <c r="B618" s="192"/>
      <c r="C618" s="192"/>
      <c r="D618" s="192"/>
      <c r="E618" s="192"/>
      <c r="F618" s="192"/>
      <c r="G618" s="192"/>
      <c r="H618" s="96"/>
      <c r="I618" s="96"/>
      <c r="J618" s="96"/>
      <c r="K618" s="96"/>
      <c r="L618" s="96"/>
      <c r="M618" s="96"/>
      <c r="N618" s="96"/>
      <c r="O618" s="96"/>
      <c r="P618" s="96"/>
      <c r="Q618" s="202"/>
      <c r="R618" s="194"/>
      <c r="S618" s="195"/>
      <c r="T618" s="195"/>
      <c r="U618" s="192"/>
      <c r="V618" s="192"/>
      <c r="W618" s="192"/>
    </row>
    <row r="619" spans="2:23">
      <c r="B619" s="192"/>
      <c r="C619" s="192"/>
      <c r="D619" s="192"/>
      <c r="E619" s="192"/>
      <c r="F619" s="192"/>
      <c r="G619" s="192"/>
      <c r="H619" s="96"/>
      <c r="I619" s="96"/>
      <c r="J619" s="96"/>
      <c r="K619" s="96"/>
      <c r="L619" s="96"/>
      <c r="M619" s="96"/>
      <c r="N619" s="96"/>
      <c r="O619" s="96"/>
      <c r="P619" s="96"/>
      <c r="Q619" s="202"/>
      <c r="R619" s="194"/>
      <c r="S619" s="195"/>
      <c r="T619" s="195"/>
      <c r="U619" s="192"/>
      <c r="V619" s="192"/>
      <c r="W619" s="192"/>
    </row>
    <row r="620" spans="2:23">
      <c r="B620" s="192"/>
      <c r="C620" s="192"/>
      <c r="D620" s="192"/>
      <c r="E620" s="192"/>
      <c r="F620" s="192"/>
      <c r="G620" s="192"/>
      <c r="H620" s="96"/>
      <c r="I620" s="96"/>
      <c r="J620" s="96"/>
      <c r="K620" s="96"/>
      <c r="L620" s="96"/>
      <c r="M620" s="96"/>
      <c r="N620" s="96"/>
      <c r="O620" s="96"/>
      <c r="P620" s="96"/>
      <c r="Q620" s="202"/>
      <c r="R620" s="194"/>
      <c r="S620" s="195"/>
      <c r="T620" s="195"/>
      <c r="U620" s="192"/>
      <c r="V620" s="192"/>
      <c r="W620" s="192"/>
    </row>
    <row r="621" spans="2:23">
      <c r="B621" s="192"/>
      <c r="C621" s="192"/>
      <c r="D621" s="192"/>
      <c r="E621" s="192"/>
      <c r="F621" s="192"/>
      <c r="G621" s="192"/>
      <c r="H621" s="96"/>
      <c r="I621" s="96"/>
      <c r="J621" s="96"/>
      <c r="K621" s="96"/>
      <c r="L621" s="96"/>
      <c r="M621" s="96"/>
      <c r="N621" s="96"/>
      <c r="O621" s="96"/>
      <c r="P621" s="96"/>
      <c r="Q621" s="202"/>
      <c r="R621" s="194"/>
      <c r="S621" s="195"/>
      <c r="T621" s="195"/>
      <c r="U621" s="192"/>
      <c r="V621" s="192"/>
      <c r="W621" s="192"/>
    </row>
    <row r="622" spans="2:23">
      <c r="B622" s="192"/>
      <c r="C622" s="192"/>
      <c r="D622" s="192"/>
      <c r="E622" s="192"/>
      <c r="F622" s="192"/>
      <c r="G622" s="192"/>
      <c r="H622" s="96"/>
      <c r="I622" s="96"/>
      <c r="J622" s="96"/>
      <c r="K622" s="96"/>
      <c r="L622" s="96"/>
      <c r="M622" s="96"/>
      <c r="N622" s="96"/>
      <c r="O622" s="96"/>
      <c r="P622" s="96"/>
      <c r="Q622" s="202"/>
      <c r="R622" s="194"/>
      <c r="S622" s="195"/>
      <c r="T622" s="195"/>
      <c r="U622" s="192"/>
      <c r="V622" s="192"/>
      <c r="W622" s="192"/>
    </row>
    <row r="623" spans="2:23">
      <c r="B623" s="192"/>
      <c r="C623" s="192"/>
      <c r="D623" s="192"/>
      <c r="E623" s="192"/>
      <c r="F623" s="192"/>
      <c r="G623" s="192"/>
      <c r="H623" s="96"/>
      <c r="I623" s="96"/>
      <c r="J623" s="96"/>
      <c r="K623" s="96"/>
      <c r="L623" s="96"/>
      <c r="M623" s="96"/>
      <c r="N623" s="96"/>
      <c r="O623" s="96"/>
      <c r="P623" s="96"/>
      <c r="Q623" s="202"/>
      <c r="R623" s="194"/>
      <c r="S623" s="195"/>
      <c r="T623" s="195"/>
      <c r="U623" s="192"/>
      <c r="V623" s="192"/>
      <c r="W623" s="192"/>
    </row>
    <row r="624" spans="2:23">
      <c r="B624" s="192"/>
      <c r="C624" s="192"/>
      <c r="D624" s="192"/>
      <c r="E624" s="192"/>
      <c r="F624" s="192"/>
      <c r="G624" s="192"/>
      <c r="H624" s="96"/>
      <c r="I624" s="96"/>
      <c r="J624" s="96"/>
      <c r="K624" s="96"/>
      <c r="L624" s="96"/>
      <c r="M624" s="96"/>
      <c r="N624" s="96"/>
      <c r="O624" s="96"/>
      <c r="P624" s="96"/>
      <c r="Q624" s="202"/>
      <c r="R624" s="194"/>
      <c r="S624" s="195"/>
      <c r="T624" s="195"/>
      <c r="U624" s="192"/>
      <c r="V624" s="192"/>
      <c r="W624" s="192"/>
    </row>
    <row r="625" spans="2:23">
      <c r="B625" s="192"/>
      <c r="C625" s="192"/>
      <c r="D625" s="192"/>
      <c r="E625" s="192"/>
      <c r="F625" s="192"/>
      <c r="G625" s="192"/>
      <c r="H625" s="96"/>
      <c r="I625" s="96"/>
      <c r="J625" s="96"/>
      <c r="K625" s="96"/>
      <c r="L625" s="96"/>
      <c r="M625" s="96"/>
      <c r="N625" s="96"/>
      <c r="O625" s="96"/>
      <c r="P625" s="96"/>
      <c r="Q625" s="202"/>
      <c r="R625" s="194"/>
      <c r="S625" s="195"/>
      <c r="T625" s="195"/>
      <c r="U625" s="192"/>
      <c r="V625" s="192"/>
      <c r="W625" s="192"/>
    </row>
    <row r="626" spans="2:23">
      <c r="B626" s="192"/>
      <c r="C626" s="192"/>
      <c r="D626" s="192"/>
      <c r="E626" s="192"/>
      <c r="F626" s="192"/>
      <c r="G626" s="192"/>
      <c r="H626" s="96"/>
      <c r="I626" s="96"/>
      <c r="J626" s="96"/>
      <c r="K626" s="96"/>
      <c r="L626" s="96"/>
      <c r="M626" s="96"/>
      <c r="N626" s="96"/>
      <c r="O626" s="96"/>
      <c r="P626" s="96"/>
      <c r="Q626" s="202"/>
      <c r="R626" s="194"/>
      <c r="S626" s="195"/>
      <c r="T626" s="195"/>
      <c r="U626" s="192"/>
      <c r="V626" s="192"/>
      <c r="W626" s="192"/>
    </row>
    <row r="627" spans="2:23">
      <c r="B627" s="192"/>
      <c r="C627" s="192"/>
      <c r="D627" s="192"/>
      <c r="E627" s="192"/>
      <c r="F627" s="192"/>
      <c r="G627" s="192"/>
      <c r="H627" s="96"/>
      <c r="I627" s="96"/>
      <c r="J627" s="96"/>
      <c r="K627" s="96"/>
      <c r="L627" s="96"/>
      <c r="M627" s="96"/>
      <c r="N627" s="96"/>
      <c r="O627" s="96"/>
      <c r="P627" s="96"/>
      <c r="Q627" s="202"/>
      <c r="R627" s="194"/>
      <c r="S627" s="195"/>
      <c r="T627" s="195"/>
      <c r="U627" s="192"/>
      <c r="V627" s="192"/>
      <c r="W627" s="192"/>
    </row>
    <row r="628" spans="2:23">
      <c r="B628" s="192"/>
      <c r="C628" s="192"/>
      <c r="D628" s="192"/>
      <c r="E628" s="192"/>
      <c r="F628" s="192"/>
      <c r="G628" s="192"/>
      <c r="H628" s="96"/>
      <c r="I628" s="96"/>
      <c r="J628" s="96"/>
      <c r="K628" s="96"/>
      <c r="L628" s="96"/>
      <c r="M628" s="96"/>
      <c r="N628" s="96"/>
      <c r="O628" s="96"/>
      <c r="P628" s="96"/>
      <c r="Q628" s="202"/>
      <c r="R628" s="194"/>
      <c r="S628" s="195"/>
      <c r="T628" s="195"/>
      <c r="U628" s="192"/>
      <c r="V628" s="192"/>
      <c r="W628" s="192"/>
    </row>
    <row r="629" spans="2:23">
      <c r="B629" s="192"/>
      <c r="C629" s="192"/>
      <c r="D629" s="192"/>
      <c r="E629" s="192"/>
      <c r="F629" s="192"/>
      <c r="G629" s="192"/>
      <c r="H629" s="96"/>
      <c r="I629" s="96"/>
      <c r="J629" s="96"/>
      <c r="K629" s="96"/>
      <c r="L629" s="96"/>
      <c r="M629" s="96"/>
      <c r="N629" s="96"/>
      <c r="O629" s="96"/>
      <c r="P629" s="96"/>
      <c r="Q629" s="202"/>
      <c r="R629" s="194"/>
      <c r="S629" s="195"/>
      <c r="T629" s="195"/>
      <c r="U629" s="192"/>
      <c r="V629" s="192"/>
      <c r="W629" s="192"/>
    </row>
    <row r="630" spans="2:23">
      <c r="B630" s="192"/>
      <c r="C630" s="192"/>
      <c r="D630" s="192"/>
      <c r="E630" s="192"/>
      <c r="F630" s="192"/>
      <c r="G630" s="192"/>
      <c r="H630" s="96"/>
      <c r="I630" s="96"/>
      <c r="J630" s="96"/>
      <c r="K630" s="96"/>
      <c r="L630" s="96"/>
      <c r="M630" s="96"/>
      <c r="N630" s="96"/>
      <c r="O630" s="96"/>
      <c r="P630" s="96"/>
      <c r="Q630" s="202"/>
      <c r="R630" s="194"/>
      <c r="S630" s="195"/>
      <c r="T630" s="195"/>
      <c r="U630" s="192"/>
      <c r="V630" s="192"/>
      <c r="W630" s="192"/>
    </row>
    <row r="631" spans="2:23">
      <c r="B631" s="192"/>
      <c r="C631" s="192"/>
      <c r="D631" s="192"/>
      <c r="E631" s="192"/>
      <c r="F631" s="192"/>
      <c r="G631" s="192"/>
      <c r="H631" s="96"/>
      <c r="I631" s="96"/>
      <c r="J631" s="96"/>
      <c r="K631" s="96"/>
      <c r="L631" s="96"/>
      <c r="M631" s="96"/>
      <c r="N631" s="96"/>
      <c r="O631" s="96"/>
      <c r="P631" s="96"/>
      <c r="Q631" s="202"/>
      <c r="R631" s="194"/>
      <c r="S631" s="195"/>
      <c r="T631" s="195"/>
      <c r="U631" s="192"/>
      <c r="V631" s="192"/>
      <c r="W631" s="192"/>
    </row>
    <row r="632" spans="2:23">
      <c r="B632" s="192"/>
      <c r="C632" s="192"/>
      <c r="D632" s="192"/>
      <c r="E632" s="192"/>
      <c r="F632" s="192"/>
      <c r="G632" s="192"/>
      <c r="H632" s="96"/>
      <c r="I632" s="96"/>
      <c r="J632" s="96"/>
      <c r="K632" s="96"/>
      <c r="L632" s="96"/>
      <c r="M632" s="96"/>
      <c r="N632" s="96"/>
      <c r="O632" s="96"/>
      <c r="P632" s="96"/>
      <c r="Q632" s="202"/>
      <c r="R632" s="194"/>
      <c r="S632" s="195"/>
      <c r="T632" s="195"/>
      <c r="U632" s="192"/>
      <c r="V632" s="192"/>
      <c r="W632" s="192"/>
    </row>
    <row r="633" spans="2:23">
      <c r="B633" s="192"/>
      <c r="C633" s="192"/>
      <c r="D633" s="192"/>
      <c r="E633" s="192"/>
      <c r="F633" s="192"/>
      <c r="G633" s="192"/>
      <c r="H633" s="96"/>
      <c r="I633" s="96"/>
      <c r="J633" s="96"/>
      <c r="K633" s="96"/>
      <c r="L633" s="96"/>
      <c r="M633" s="96"/>
      <c r="N633" s="96"/>
      <c r="O633" s="96"/>
      <c r="P633" s="96"/>
      <c r="Q633" s="202"/>
      <c r="R633" s="194"/>
      <c r="S633" s="195"/>
      <c r="T633" s="195"/>
      <c r="U633" s="192"/>
      <c r="V633" s="192"/>
      <c r="W633" s="192"/>
    </row>
    <row r="634" spans="2:23">
      <c r="B634" s="192"/>
      <c r="C634" s="192"/>
      <c r="D634" s="192"/>
      <c r="E634" s="192"/>
      <c r="F634" s="192"/>
      <c r="G634" s="192"/>
      <c r="H634" s="96"/>
      <c r="I634" s="96"/>
      <c r="J634" s="96"/>
      <c r="K634" s="96"/>
      <c r="L634" s="96"/>
      <c r="M634" s="96"/>
      <c r="N634" s="96"/>
      <c r="O634" s="96"/>
      <c r="P634" s="96"/>
      <c r="Q634" s="202"/>
      <c r="R634" s="194"/>
      <c r="S634" s="195"/>
      <c r="T634" s="195"/>
      <c r="U634" s="192"/>
      <c r="V634" s="192"/>
      <c r="W634" s="192"/>
    </row>
    <row r="635" spans="2:23">
      <c r="B635" s="192"/>
      <c r="C635" s="192"/>
      <c r="D635" s="192"/>
      <c r="E635" s="192"/>
      <c r="F635" s="192"/>
      <c r="G635" s="192"/>
      <c r="H635" s="96"/>
      <c r="I635" s="96"/>
      <c r="J635" s="96"/>
      <c r="K635" s="96"/>
      <c r="L635" s="96"/>
      <c r="M635" s="96"/>
      <c r="N635" s="96"/>
      <c r="O635" s="96"/>
      <c r="P635" s="96"/>
      <c r="Q635" s="202"/>
      <c r="R635" s="194"/>
      <c r="S635" s="195"/>
      <c r="T635" s="195"/>
      <c r="U635" s="192"/>
      <c r="V635" s="192"/>
      <c r="W635" s="192"/>
    </row>
    <row r="636" spans="2:23">
      <c r="B636" s="192"/>
      <c r="C636" s="192"/>
      <c r="D636" s="192"/>
      <c r="E636" s="192"/>
      <c r="F636" s="192"/>
      <c r="G636" s="192"/>
      <c r="H636" s="96"/>
      <c r="I636" s="96"/>
      <c r="J636" s="96"/>
      <c r="K636" s="96"/>
      <c r="L636" s="96"/>
      <c r="M636" s="96"/>
      <c r="N636" s="96"/>
      <c r="O636" s="96"/>
      <c r="P636" s="96"/>
      <c r="Q636" s="202"/>
      <c r="R636" s="194"/>
      <c r="S636" s="195"/>
      <c r="T636" s="195"/>
      <c r="U636" s="192"/>
      <c r="V636" s="192"/>
      <c r="W636" s="192"/>
    </row>
    <row r="637" spans="2:23">
      <c r="B637" s="192"/>
      <c r="C637" s="192"/>
      <c r="D637" s="192"/>
      <c r="E637" s="192"/>
      <c r="F637" s="192"/>
      <c r="G637" s="192"/>
      <c r="H637" s="96"/>
      <c r="I637" s="96"/>
      <c r="J637" s="96"/>
      <c r="K637" s="96"/>
      <c r="L637" s="96"/>
      <c r="M637" s="96"/>
      <c r="N637" s="96"/>
      <c r="O637" s="96"/>
      <c r="P637" s="96"/>
      <c r="Q637" s="202"/>
      <c r="R637" s="194"/>
      <c r="S637" s="195"/>
      <c r="T637" s="195"/>
      <c r="U637" s="192"/>
      <c r="V637" s="192"/>
      <c r="W637" s="192"/>
    </row>
    <row r="638" spans="2:23">
      <c r="B638" s="192"/>
      <c r="C638" s="192"/>
      <c r="D638" s="192"/>
      <c r="E638" s="192"/>
      <c r="F638" s="192"/>
      <c r="G638" s="192"/>
      <c r="H638" s="96"/>
      <c r="I638" s="96"/>
      <c r="J638" s="96"/>
      <c r="K638" s="96"/>
      <c r="L638" s="96"/>
      <c r="M638" s="96"/>
      <c r="N638" s="96"/>
      <c r="O638" s="96"/>
      <c r="P638" s="96"/>
      <c r="Q638" s="202"/>
      <c r="R638" s="194"/>
      <c r="S638" s="195"/>
      <c r="T638" s="195"/>
      <c r="U638" s="192"/>
      <c r="V638" s="192"/>
      <c r="W638" s="192"/>
    </row>
    <row r="639" spans="2:23">
      <c r="B639" s="192"/>
      <c r="C639" s="192"/>
      <c r="D639" s="192"/>
      <c r="E639" s="192"/>
      <c r="F639" s="192"/>
      <c r="G639" s="192"/>
      <c r="H639" s="96"/>
      <c r="I639" s="96"/>
      <c r="J639" s="96"/>
      <c r="K639" s="96"/>
      <c r="L639" s="96"/>
      <c r="M639" s="96"/>
      <c r="N639" s="96"/>
      <c r="O639" s="96"/>
      <c r="P639" s="96"/>
      <c r="Q639" s="202"/>
      <c r="R639" s="194"/>
      <c r="S639" s="195"/>
      <c r="T639" s="195"/>
      <c r="U639" s="192"/>
      <c r="V639" s="192"/>
      <c r="W639" s="192"/>
    </row>
    <row r="640" spans="2:23">
      <c r="B640" s="192"/>
      <c r="C640" s="192"/>
      <c r="D640" s="192"/>
      <c r="E640" s="192"/>
      <c r="F640" s="192"/>
      <c r="G640" s="192"/>
      <c r="H640" s="96"/>
      <c r="I640" s="96"/>
      <c r="J640" s="96"/>
      <c r="K640" s="96"/>
      <c r="L640" s="96"/>
      <c r="M640" s="96"/>
      <c r="N640" s="96"/>
      <c r="O640" s="96"/>
      <c r="P640" s="96"/>
      <c r="Q640" s="202"/>
      <c r="R640" s="194"/>
      <c r="S640" s="195"/>
      <c r="T640" s="195"/>
      <c r="U640" s="192"/>
      <c r="V640" s="192"/>
      <c r="W640" s="192"/>
    </row>
    <row r="641" spans="2:23">
      <c r="B641" s="192"/>
      <c r="C641" s="192"/>
      <c r="D641" s="192"/>
      <c r="E641" s="192"/>
      <c r="F641" s="192"/>
      <c r="G641" s="192"/>
      <c r="H641" s="96"/>
      <c r="I641" s="96"/>
      <c r="J641" s="96"/>
      <c r="K641" s="96"/>
      <c r="L641" s="96"/>
      <c r="M641" s="96"/>
      <c r="N641" s="96"/>
      <c r="O641" s="96"/>
      <c r="P641" s="96"/>
      <c r="Q641" s="202"/>
      <c r="R641" s="194"/>
      <c r="S641" s="195"/>
      <c r="T641" s="195"/>
      <c r="U641" s="192"/>
      <c r="V641" s="192"/>
      <c r="W641" s="192"/>
    </row>
    <row r="642" spans="2:23">
      <c r="B642" s="192"/>
      <c r="C642" s="192"/>
      <c r="D642" s="192"/>
      <c r="E642" s="192"/>
      <c r="F642" s="192"/>
      <c r="G642" s="192"/>
      <c r="H642" s="96"/>
      <c r="I642" s="96"/>
      <c r="J642" s="96"/>
      <c r="K642" s="96"/>
      <c r="L642" s="96"/>
      <c r="M642" s="96"/>
      <c r="N642" s="96"/>
      <c r="O642" s="96"/>
      <c r="P642" s="96"/>
      <c r="Q642" s="202"/>
      <c r="R642" s="194"/>
      <c r="S642" s="195"/>
      <c r="T642" s="195"/>
      <c r="U642" s="192"/>
      <c r="V642" s="192"/>
      <c r="W642" s="192"/>
    </row>
    <row r="643" spans="2:23">
      <c r="B643" s="192"/>
      <c r="C643" s="192"/>
      <c r="D643" s="192"/>
      <c r="E643" s="192"/>
      <c r="F643" s="192"/>
      <c r="G643" s="192"/>
      <c r="H643" s="96"/>
      <c r="I643" s="96"/>
      <c r="J643" s="96"/>
      <c r="K643" s="96"/>
      <c r="L643" s="96"/>
      <c r="M643" s="96"/>
      <c r="N643" s="96"/>
      <c r="O643" s="96"/>
      <c r="P643" s="96"/>
      <c r="Q643" s="202"/>
      <c r="R643" s="194"/>
      <c r="S643" s="195"/>
      <c r="T643" s="195"/>
      <c r="U643" s="192"/>
      <c r="V643" s="192"/>
      <c r="W643" s="192"/>
    </row>
    <row r="644" spans="2:23">
      <c r="B644" s="192"/>
      <c r="C644" s="192"/>
      <c r="D644" s="192"/>
      <c r="E644" s="192"/>
      <c r="F644" s="192"/>
      <c r="G644" s="192"/>
      <c r="H644" s="96"/>
      <c r="I644" s="96"/>
      <c r="J644" s="96"/>
      <c r="K644" s="96"/>
      <c r="L644" s="96"/>
      <c r="M644" s="96"/>
      <c r="N644" s="96"/>
      <c r="O644" s="96"/>
      <c r="P644" s="96"/>
      <c r="Q644" s="202"/>
      <c r="R644" s="194"/>
      <c r="S644" s="195"/>
      <c r="T644" s="195"/>
      <c r="U644" s="192"/>
      <c r="V644" s="192"/>
      <c r="W644" s="192"/>
    </row>
    <row r="645" spans="2:23">
      <c r="B645" s="192"/>
      <c r="C645" s="192"/>
      <c r="D645" s="192"/>
      <c r="E645" s="192"/>
      <c r="F645" s="192"/>
      <c r="G645" s="192"/>
      <c r="H645" s="96"/>
      <c r="I645" s="96"/>
      <c r="J645" s="96"/>
      <c r="K645" s="96"/>
      <c r="L645" s="96"/>
      <c r="M645" s="96"/>
      <c r="N645" s="96"/>
      <c r="O645" s="96"/>
      <c r="P645" s="96"/>
      <c r="Q645" s="202"/>
      <c r="R645" s="194"/>
      <c r="S645" s="195"/>
      <c r="T645" s="195"/>
      <c r="U645" s="192"/>
      <c r="V645" s="192"/>
      <c r="W645" s="192"/>
    </row>
    <row r="646" spans="2:23">
      <c r="B646" s="192"/>
      <c r="C646" s="192"/>
      <c r="D646" s="192"/>
      <c r="E646" s="192"/>
      <c r="F646" s="192"/>
      <c r="G646" s="192"/>
      <c r="H646" s="96"/>
      <c r="I646" s="96"/>
      <c r="J646" s="96"/>
      <c r="K646" s="96"/>
      <c r="L646" s="96"/>
      <c r="M646" s="96"/>
      <c r="N646" s="96"/>
      <c r="O646" s="96"/>
      <c r="P646" s="96"/>
      <c r="Q646" s="202"/>
      <c r="R646" s="194"/>
      <c r="S646" s="195"/>
      <c r="T646" s="195"/>
      <c r="U646" s="192"/>
      <c r="V646" s="192"/>
      <c r="W646" s="192"/>
    </row>
    <row r="647" spans="2:23">
      <c r="B647" s="192"/>
      <c r="C647" s="192"/>
      <c r="D647" s="192"/>
      <c r="E647" s="192"/>
      <c r="F647" s="192"/>
      <c r="G647" s="192"/>
      <c r="H647" s="96"/>
      <c r="I647" s="96"/>
      <c r="J647" s="96"/>
      <c r="K647" s="96"/>
      <c r="L647" s="96"/>
      <c r="M647" s="96"/>
      <c r="N647" s="96"/>
      <c r="O647" s="96"/>
      <c r="P647" s="96"/>
      <c r="Q647" s="202"/>
      <c r="R647" s="194"/>
      <c r="S647" s="195"/>
      <c r="T647" s="195"/>
      <c r="U647" s="192"/>
      <c r="V647" s="192"/>
      <c r="W647" s="192"/>
    </row>
    <row r="648" spans="2:23">
      <c r="B648" s="192"/>
      <c r="C648" s="192"/>
      <c r="D648" s="192"/>
      <c r="E648" s="192"/>
      <c r="F648" s="192"/>
      <c r="G648" s="192"/>
      <c r="H648" s="96"/>
      <c r="I648" s="96"/>
      <c r="J648" s="96"/>
      <c r="K648" s="96"/>
      <c r="L648" s="96"/>
      <c r="M648" s="96"/>
      <c r="N648" s="96"/>
      <c r="O648" s="96"/>
      <c r="P648" s="96"/>
      <c r="Q648" s="202"/>
      <c r="R648" s="194"/>
      <c r="S648" s="195"/>
      <c r="T648" s="195"/>
      <c r="U648" s="192"/>
      <c r="V648" s="192"/>
      <c r="W648" s="192"/>
    </row>
    <row r="649" spans="2:23">
      <c r="B649" s="192"/>
      <c r="C649" s="192"/>
      <c r="D649" s="192"/>
      <c r="E649" s="192"/>
      <c r="F649" s="192"/>
      <c r="G649" s="192"/>
      <c r="H649" s="96"/>
      <c r="I649" s="96"/>
      <c r="J649" s="96"/>
      <c r="K649" s="96"/>
      <c r="L649" s="96"/>
      <c r="M649" s="96"/>
      <c r="N649" s="96"/>
      <c r="O649" s="96"/>
      <c r="P649" s="96"/>
      <c r="Q649" s="202"/>
      <c r="R649" s="194"/>
      <c r="S649" s="195"/>
      <c r="T649" s="195"/>
      <c r="U649" s="192"/>
      <c r="V649" s="192"/>
      <c r="W649" s="192"/>
    </row>
    <row r="650" spans="2:23">
      <c r="B650" s="192"/>
      <c r="C650" s="192"/>
      <c r="D650" s="192"/>
      <c r="E650" s="192"/>
      <c r="F650" s="192"/>
      <c r="G650" s="192"/>
      <c r="H650" s="96"/>
      <c r="I650" s="96"/>
      <c r="J650" s="96"/>
      <c r="K650" s="96"/>
      <c r="L650" s="96"/>
      <c r="M650" s="96"/>
      <c r="N650" s="96"/>
      <c r="O650" s="96"/>
      <c r="P650" s="96"/>
      <c r="Q650" s="202"/>
      <c r="R650" s="194"/>
      <c r="S650" s="195"/>
      <c r="T650" s="195"/>
      <c r="U650" s="192"/>
      <c r="V650" s="192"/>
      <c r="W650" s="192"/>
    </row>
    <row r="651" spans="2:23">
      <c r="B651" s="192"/>
      <c r="C651" s="192"/>
      <c r="D651" s="192"/>
      <c r="E651" s="192"/>
      <c r="F651" s="192"/>
      <c r="G651" s="192"/>
      <c r="H651" s="96"/>
      <c r="I651" s="96"/>
      <c r="J651" s="96"/>
      <c r="K651" s="96"/>
      <c r="L651" s="96"/>
      <c r="M651" s="96"/>
      <c r="N651" s="96"/>
      <c r="O651" s="96"/>
      <c r="P651" s="96"/>
      <c r="Q651" s="202"/>
      <c r="R651" s="194"/>
      <c r="S651" s="195"/>
      <c r="T651" s="195"/>
      <c r="U651" s="192"/>
      <c r="V651" s="192"/>
      <c r="W651" s="192"/>
    </row>
    <row r="652" spans="2:23">
      <c r="B652" s="192"/>
      <c r="C652" s="192"/>
      <c r="D652" s="192"/>
      <c r="E652" s="192"/>
      <c r="F652" s="192"/>
      <c r="G652" s="192"/>
      <c r="H652" s="96"/>
      <c r="I652" s="96"/>
      <c r="J652" s="96"/>
      <c r="K652" s="96"/>
      <c r="L652" s="96"/>
      <c r="M652" s="96"/>
      <c r="N652" s="96"/>
      <c r="O652" s="96"/>
      <c r="P652" s="96"/>
      <c r="Q652" s="202"/>
      <c r="R652" s="194"/>
      <c r="S652" s="195"/>
      <c r="T652" s="195"/>
      <c r="U652" s="192"/>
      <c r="V652" s="192"/>
      <c r="W652" s="192"/>
    </row>
    <row r="653" spans="2:23">
      <c r="B653" s="192"/>
      <c r="C653" s="192"/>
      <c r="D653" s="192"/>
      <c r="E653" s="192"/>
      <c r="F653" s="192"/>
      <c r="G653" s="192"/>
      <c r="H653" s="96"/>
      <c r="I653" s="96"/>
      <c r="J653" s="96"/>
      <c r="K653" s="96"/>
      <c r="L653" s="96"/>
      <c r="M653" s="96"/>
      <c r="N653" s="96"/>
      <c r="O653" s="96"/>
      <c r="P653" s="96"/>
      <c r="Q653" s="202"/>
      <c r="R653" s="194"/>
      <c r="S653" s="195"/>
      <c r="T653" s="195"/>
      <c r="U653" s="192"/>
      <c r="V653" s="192"/>
      <c r="W653" s="192"/>
    </row>
    <row r="654" spans="2:23">
      <c r="B654" s="192"/>
      <c r="C654" s="192"/>
      <c r="D654" s="192"/>
      <c r="E654" s="192"/>
      <c r="F654" s="192"/>
      <c r="G654" s="192"/>
      <c r="H654" s="96"/>
      <c r="I654" s="96"/>
      <c r="J654" s="96"/>
      <c r="K654" s="96"/>
      <c r="L654" s="96"/>
      <c r="M654" s="96"/>
      <c r="N654" s="96"/>
      <c r="O654" s="96"/>
      <c r="P654" s="96"/>
      <c r="Q654" s="202"/>
      <c r="R654" s="194"/>
      <c r="S654" s="195"/>
      <c r="T654" s="195"/>
      <c r="U654" s="192"/>
      <c r="V654" s="192"/>
      <c r="W654" s="192"/>
    </row>
    <row r="655" spans="2:23">
      <c r="B655" s="192"/>
      <c r="C655" s="192"/>
      <c r="D655" s="192"/>
      <c r="E655" s="192"/>
      <c r="F655" s="192"/>
      <c r="G655" s="192"/>
      <c r="H655" s="96"/>
      <c r="I655" s="96"/>
      <c r="J655" s="96"/>
      <c r="K655" s="96"/>
      <c r="L655" s="96"/>
      <c r="M655" s="96"/>
      <c r="N655" s="96"/>
      <c r="O655" s="96"/>
      <c r="P655" s="96"/>
      <c r="Q655" s="202"/>
      <c r="R655" s="194"/>
      <c r="S655" s="195"/>
      <c r="T655" s="195"/>
      <c r="U655" s="192"/>
      <c r="V655" s="192"/>
      <c r="W655" s="192"/>
    </row>
    <row r="656" spans="2:23">
      <c r="B656" s="192"/>
      <c r="C656" s="192"/>
      <c r="D656" s="192"/>
      <c r="E656" s="192"/>
      <c r="F656" s="192"/>
      <c r="G656" s="192"/>
      <c r="H656" s="96"/>
      <c r="I656" s="96"/>
      <c r="J656" s="96"/>
      <c r="K656" s="96"/>
      <c r="L656" s="96"/>
      <c r="M656" s="96"/>
      <c r="N656" s="96"/>
      <c r="O656" s="96"/>
      <c r="P656" s="96"/>
      <c r="Q656" s="202"/>
      <c r="R656" s="194"/>
      <c r="S656" s="195"/>
      <c r="T656" s="195"/>
      <c r="U656" s="192"/>
      <c r="V656" s="192"/>
      <c r="W656" s="192"/>
    </row>
    <row r="657" spans="2:23">
      <c r="B657" s="192"/>
      <c r="C657" s="192"/>
      <c r="D657" s="192"/>
      <c r="E657" s="192"/>
      <c r="F657" s="192"/>
      <c r="G657" s="192"/>
      <c r="H657" s="96"/>
      <c r="I657" s="96"/>
      <c r="J657" s="96"/>
      <c r="K657" s="96"/>
      <c r="L657" s="96"/>
      <c r="M657" s="96"/>
      <c r="N657" s="96"/>
      <c r="O657" s="96"/>
      <c r="P657" s="96"/>
      <c r="Q657" s="202"/>
      <c r="R657" s="194"/>
      <c r="S657" s="195"/>
      <c r="T657" s="195"/>
      <c r="U657" s="192"/>
      <c r="V657" s="192"/>
      <c r="W657" s="192"/>
    </row>
    <row r="658" spans="2:23">
      <c r="B658" s="192"/>
      <c r="C658" s="192"/>
      <c r="D658" s="192"/>
      <c r="E658" s="192"/>
      <c r="F658" s="192"/>
      <c r="G658" s="192"/>
      <c r="H658" s="96"/>
      <c r="I658" s="96"/>
      <c r="J658" s="96"/>
      <c r="K658" s="96"/>
      <c r="L658" s="96"/>
      <c r="M658" s="96"/>
      <c r="N658" s="96"/>
      <c r="O658" s="96"/>
      <c r="P658" s="96"/>
      <c r="Q658" s="202"/>
      <c r="R658" s="194"/>
      <c r="S658" s="195"/>
      <c r="T658" s="195"/>
      <c r="U658" s="192"/>
      <c r="V658" s="192"/>
      <c r="W658" s="192"/>
    </row>
    <row r="659" spans="2:23">
      <c r="B659" s="192"/>
      <c r="C659" s="192"/>
      <c r="D659" s="192"/>
      <c r="E659" s="192"/>
      <c r="F659" s="192"/>
      <c r="G659" s="192"/>
      <c r="H659" s="96"/>
      <c r="I659" s="96"/>
      <c r="J659" s="96"/>
      <c r="K659" s="96"/>
      <c r="L659" s="96"/>
      <c r="M659" s="96"/>
      <c r="N659" s="96"/>
      <c r="O659" s="96"/>
      <c r="P659" s="96"/>
      <c r="Q659" s="202"/>
      <c r="R659" s="194"/>
      <c r="S659" s="195"/>
      <c r="T659" s="195"/>
      <c r="U659" s="192"/>
      <c r="V659" s="192"/>
      <c r="W659" s="192"/>
    </row>
    <row r="660" spans="2:23">
      <c r="B660" s="192"/>
      <c r="C660" s="192"/>
      <c r="D660" s="192"/>
      <c r="E660" s="192"/>
      <c r="F660" s="192"/>
      <c r="G660" s="192"/>
      <c r="H660" s="96"/>
      <c r="I660" s="96"/>
      <c r="J660" s="96"/>
      <c r="K660" s="96"/>
      <c r="L660" s="96"/>
      <c r="M660" s="96"/>
      <c r="N660" s="96"/>
      <c r="O660" s="96"/>
      <c r="P660" s="96"/>
      <c r="Q660" s="202"/>
      <c r="R660" s="194"/>
      <c r="S660" s="195"/>
      <c r="T660" s="195"/>
      <c r="U660" s="192"/>
      <c r="V660" s="192"/>
      <c r="W660" s="192"/>
    </row>
    <row r="661" spans="2:23">
      <c r="B661" s="192"/>
      <c r="C661" s="192"/>
      <c r="D661" s="192"/>
      <c r="E661" s="192"/>
      <c r="F661" s="192"/>
      <c r="G661" s="192"/>
      <c r="H661" s="96"/>
      <c r="I661" s="96"/>
      <c r="J661" s="96"/>
      <c r="K661" s="96"/>
      <c r="L661" s="96"/>
      <c r="M661" s="96"/>
      <c r="N661" s="96"/>
      <c r="O661" s="96"/>
      <c r="P661" s="96"/>
      <c r="Q661" s="202"/>
      <c r="R661" s="194"/>
      <c r="S661" s="195"/>
      <c r="T661" s="195"/>
      <c r="U661" s="192"/>
      <c r="V661" s="192"/>
      <c r="W661" s="192"/>
    </row>
    <row r="662" spans="2:23">
      <c r="B662" s="192"/>
      <c r="C662" s="192"/>
      <c r="D662" s="192"/>
      <c r="E662" s="192"/>
      <c r="F662" s="192"/>
      <c r="G662" s="192"/>
      <c r="H662" s="96"/>
      <c r="I662" s="96"/>
      <c r="J662" s="96"/>
      <c r="K662" s="96"/>
      <c r="L662" s="96"/>
      <c r="M662" s="96"/>
      <c r="N662" s="96"/>
      <c r="O662" s="96"/>
      <c r="P662" s="96"/>
      <c r="Q662" s="202"/>
      <c r="R662" s="194"/>
      <c r="S662" s="195"/>
      <c r="T662" s="195"/>
      <c r="U662" s="192"/>
      <c r="V662" s="192"/>
      <c r="W662" s="192"/>
    </row>
    <row r="663" spans="2:23">
      <c r="B663" s="192"/>
      <c r="C663" s="192"/>
      <c r="D663" s="192"/>
      <c r="E663" s="192"/>
      <c r="F663" s="192"/>
      <c r="G663" s="192"/>
      <c r="H663" s="96"/>
      <c r="I663" s="96"/>
      <c r="J663" s="96"/>
      <c r="K663" s="96"/>
      <c r="L663" s="96"/>
      <c r="M663" s="96"/>
      <c r="N663" s="96"/>
      <c r="O663" s="96"/>
      <c r="P663" s="96"/>
      <c r="Q663" s="202"/>
      <c r="R663" s="194"/>
      <c r="S663" s="195"/>
      <c r="T663" s="195"/>
      <c r="U663" s="192"/>
      <c r="V663" s="192"/>
      <c r="W663" s="192"/>
    </row>
    <row r="664" spans="2:23">
      <c r="B664" s="192"/>
      <c r="C664" s="192"/>
      <c r="D664" s="192"/>
      <c r="E664" s="192"/>
      <c r="F664" s="192"/>
      <c r="G664" s="192"/>
      <c r="H664" s="96"/>
      <c r="I664" s="96"/>
      <c r="J664" s="96"/>
      <c r="K664" s="96"/>
      <c r="L664" s="96"/>
      <c r="M664" s="96"/>
      <c r="N664" s="96"/>
      <c r="O664" s="96"/>
      <c r="P664" s="96"/>
      <c r="Q664" s="202"/>
      <c r="R664" s="194"/>
      <c r="S664" s="195"/>
      <c r="T664" s="195"/>
      <c r="U664" s="192"/>
      <c r="V664" s="192"/>
      <c r="W664" s="192"/>
    </row>
    <row r="665" spans="2:23">
      <c r="B665" s="192"/>
      <c r="C665" s="192"/>
      <c r="D665" s="192"/>
      <c r="E665" s="192"/>
      <c r="F665" s="192"/>
      <c r="G665" s="192"/>
      <c r="H665" s="96"/>
      <c r="I665" s="96"/>
      <c r="J665" s="96"/>
      <c r="K665" s="96"/>
      <c r="L665" s="96"/>
      <c r="M665" s="96"/>
      <c r="N665" s="96"/>
      <c r="O665" s="96"/>
      <c r="P665" s="96"/>
      <c r="Q665" s="202"/>
      <c r="R665" s="194"/>
      <c r="S665" s="195"/>
      <c r="T665" s="195"/>
      <c r="U665" s="192"/>
      <c r="V665" s="192"/>
      <c r="W665" s="192"/>
    </row>
    <row r="666" spans="2:23">
      <c r="B666" s="192"/>
      <c r="C666" s="192"/>
      <c r="D666" s="192"/>
      <c r="E666" s="192"/>
      <c r="F666" s="192"/>
      <c r="G666" s="192"/>
      <c r="H666" s="96"/>
      <c r="I666" s="96"/>
      <c r="J666" s="96"/>
      <c r="K666" s="96"/>
      <c r="L666" s="96"/>
      <c r="M666" s="96"/>
      <c r="N666" s="96"/>
      <c r="O666" s="96"/>
      <c r="P666" s="96"/>
      <c r="Q666" s="202"/>
      <c r="R666" s="194"/>
      <c r="S666" s="195"/>
      <c r="T666" s="195"/>
      <c r="U666" s="192"/>
      <c r="V666" s="192"/>
      <c r="W666" s="192"/>
    </row>
    <row r="667" spans="2:23">
      <c r="B667" s="192"/>
      <c r="C667" s="192"/>
      <c r="D667" s="192"/>
      <c r="E667" s="192"/>
      <c r="F667" s="192"/>
      <c r="G667" s="192"/>
      <c r="H667" s="96"/>
      <c r="I667" s="96"/>
      <c r="J667" s="96"/>
      <c r="K667" s="96"/>
      <c r="L667" s="96"/>
      <c r="M667" s="96"/>
      <c r="N667" s="96"/>
      <c r="O667" s="96"/>
      <c r="P667" s="96"/>
      <c r="Q667" s="202"/>
      <c r="R667" s="194"/>
      <c r="S667" s="195"/>
      <c r="T667" s="195"/>
      <c r="U667" s="192"/>
      <c r="V667" s="192"/>
      <c r="W667" s="192"/>
    </row>
    <row r="668" spans="2:23">
      <c r="B668" s="192"/>
      <c r="C668" s="192"/>
      <c r="D668" s="192"/>
      <c r="E668" s="192"/>
      <c r="F668" s="192"/>
      <c r="G668" s="192"/>
      <c r="H668" s="96"/>
      <c r="I668" s="96"/>
      <c r="J668" s="96"/>
      <c r="K668" s="96"/>
      <c r="L668" s="96"/>
      <c r="M668" s="96"/>
      <c r="N668" s="96"/>
      <c r="O668" s="96"/>
      <c r="P668" s="96"/>
      <c r="Q668" s="202"/>
      <c r="R668" s="194"/>
      <c r="S668" s="195"/>
      <c r="T668" s="195"/>
      <c r="U668" s="192"/>
      <c r="V668" s="192"/>
      <c r="W668" s="192"/>
    </row>
    <row r="669" spans="2:23">
      <c r="B669" s="192"/>
      <c r="C669" s="192"/>
      <c r="D669" s="192"/>
      <c r="E669" s="192"/>
      <c r="F669" s="192"/>
      <c r="G669" s="192"/>
      <c r="H669" s="96"/>
      <c r="I669" s="96"/>
      <c r="J669" s="96"/>
      <c r="K669" s="96"/>
      <c r="L669" s="96"/>
      <c r="M669" s="96"/>
      <c r="N669" s="96"/>
      <c r="O669" s="96"/>
      <c r="P669" s="96"/>
      <c r="Q669" s="202"/>
      <c r="R669" s="194"/>
      <c r="S669" s="195"/>
      <c r="T669" s="195"/>
      <c r="U669" s="192"/>
      <c r="V669" s="192"/>
      <c r="W669" s="192"/>
    </row>
    <row r="670" spans="2:23">
      <c r="B670" s="192"/>
      <c r="C670" s="192"/>
      <c r="D670" s="192"/>
      <c r="E670" s="192"/>
      <c r="F670" s="192"/>
      <c r="G670" s="192"/>
      <c r="H670" s="96"/>
      <c r="I670" s="96"/>
      <c r="J670" s="96"/>
      <c r="K670" s="96"/>
      <c r="L670" s="96"/>
      <c r="M670" s="96"/>
      <c r="N670" s="96"/>
      <c r="O670" s="96"/>
      <c r="P670" s="96"/>
      <c r="Q670" s="202"/>
      <c r="R670" s="194"/>
      <c r="S670" s="195"/>
      <c r="T670" s="195"/>
      <c r="U670" s="192"/>
      <c r="V670" s="192"/>
      <c r="W670" s="192"/>
    </row>
    <row r="671" spans="2:23">
      <c r="B671" s="192"/>
      <c r="C671" s="192"/>
      <c r="D671" s="192"/>
      <c r="E671" s="192"/>
      <c r="F671" s="192"/>
      <c r="G671" s="192"/>
      <c r="H671" s="96"/>
      <c r="I671" s="96"/>
      <c r="J671" s="96"/>
      <c r="K671" s="96"/>
      <c r="L671" s="96"/>
      <c r="M671" s="96"/>
      <c r="N671" s="96"/>
      <c r="O671" s="96"/>
      <c r="P671" s="96"/>
      <c r="Q671" s="202"/>
      <c r="R671" s="194"/>
      <c r="S671" s="195"/>
      <c r="T671" s="195"/>
      <c r="U671" s="192"/>
      <c r="V671" s="192"/>
      <c r="W671" s="192"/>
    </row>
    <row r="672" spans="2:23">
      <c r="B672" s="192"/>
      <c r="C672" s="192"/>
      <c r="D672" s="192"/>
      <c r="E672" s="192"/>
      <c r="F672" s="192"/>
      <c r="G672" s="192"/>
      <c r="H672" s="96"/>
      <c r="I672" s="96"/>
      <c r="J672" s="96"/>
      <c r="K672" s="96"/>
      <c r="L672" s="96"/>
      <c r="M672" s="96"/>
      <c r="N672" s="96"/>
      <c r="O672" s="96"/>
      <c r="P672" s="96"/>
      <c r="Q672" s="202"/>
      <c r="R672" s="194"/>
      <c r="S672" s="195"/>
      <c r="T672" s="195"/>
      <c r="U672" s="192"/>
      <c r="V672" s="192"/>
      <c r="W672" s="192"/>
    </row>
    <row r="673" spans="2:23">
      <c r="B673" s="192"/>
      <c r="C673" s="192"/>
      <c r="D673" s="192"/>
      <c r="E673" s="192"/>
      <c r="F673" s="192"/>
      <c r="G673" s="192"/>
      <c r="H673" s="96"/>
      <c r="I673" s="96"/>
      <c r="J673" s="96"/>
      <c r="K673" s="96"/>
      <c r="L673" s="96"/>
      <c r="M673" s="96"/>
      <c r="N673" s="96"/>
      <c r="O673" s="96"/>
      <c r="P673" s="96"/>
      <c r="Q673" s="202"/>
      <c r="R673" s="194"/>
      <c r="S673" s="195"/>
      <c r="T673" s="195"/>
      <c r="U673" s="192"/>
      <c r="V673" s="192"/>
      <c r="W673" s="192"/>
    </row>
    <row r="674" spans="2:23">
      <c r="B674" s="192"/>
      <c r="C674" s="192"/>
      <c r="D674" s="192"/>
      <c r="E674" s="192"/>
      <c r="F674" s="192"/>
      <c r="G674" s="192"/>
      <c r="H674" s="96"/>
      <c r="I674" s="96"/>
      <c r="J674" s="96"/>
      <c r="K674" s="96"/>
      <c r="L674" s="96"/>
      <c r="M674" s="96"/>
      <c r="N674" s="96"/>
      <c r="O674" s="96"/>
      <c r="P674" s="96"/>
      <c r="Q674" s="202"/>
      <c r="R674" s="194"/>
      <c r="S674" s="195"/>
      <c r="T674" s="195"/>
      <c r="U674" s="192"/>
      <c r="V674" s="192"/>
      <c r="W674" s="192"/>
    </row>
    <row r="675" spans="2:23">
      <c r="B675" s="192"/>
      <c r="C675" s="192"/>
      <c r="D675" s="192"/>
      <c r="E675" s="192"/>
      <c r="F675" s="192"/>
      <c r="G675" s="192"/>
      <c r="H675" s="96"/>
      <c r="I675" s="96"/>
      <c r="J675" s="96"/>
      <c r="K675" s="96"/>
      <c r="L675" s="96"/>
      <c r="M675" s="96"/>
      <c r="N675" s="96"/>
      <c r="O675" s="96"/>
      <c r="P675" s="96"/>
      <c r="Q675" s="202"/>
      <c r="R675" s="194"/>
      <c r="S675" s="195"/>
      <c r="T675" s="195"/>
      <c r="U675" s="192"/>
      <c r="V675" s="192"/>
      <c r="W675" s="192"/>
    </row>
    <row r="676" spans="2:23">
      <c r="B676" s="192"/>
      <c r="C676" s="192"/>
      <c r="D676" s="192"/>
      <c r="E676" s="192"/>
      <c r="F676" s="192"/>
      <c r="G676" s="192"/>
      <c r="H676" s="96"/>
      <c r="I676" s="96"/>
      <c r="J676" s="96"/>
      <c r="K676" s="96"/>
      <c r="L676" s="96"/>
      <c r="M676" s="96"/>
      <c r="N676" s="96"/>
      <c r="O676" s="96"/>
      <c r="P676" s="96"/>
      <c r="Q676" s="202"/>
      <c r="R676" s="194"/>
      <c r="S676" s="195"/>
      <c r="T676" s="195"/>
      <c r="U676" s="192"/>
      <c r="V676" s="192"/>
      <c r="W676" s="192"/>
    </row>
    <row r="677" spans="2:23">
      <c r="B677" s="192"/>
      <c r="C677" s="192"/>
      <c r="D677" s="192"/>
      <c r="E677" s="192"/>
      <c r="F677" s="192"/>
      <c r="G677" s="192"/>
      <c r="H677" s="96"/>
      <c r="I677" s="96"/>
      <c r="J677" s="96"/>
      <c r="K677" s="96"/>
      <c r="L677" s="96"/>
      <c r="M677" s="96"/>
      <c r="N677" s="96"/>
      <c r="O677" s="96"/>
      <c r="P677" s="96"/>
      <c r="Q677" s="202"/>
      <c r="R677" s="194"/>
      <c r="S677" s="195"/>
      <c r="T677" s="195"/>
      <c r="U677" s="192"/>
      <c r="V677" s="192"/>
      <c r="W677" s="192"/>
    </row>
    <row r="678" spans="2:23">
      <c r="B678" s="192"/>
      <c r="C678" s="192"/>
      <c r="D678" s="192"/>
      <c r="E678" s="192"/>
      <c r="F678" s="192"/>
      <c r="G678" s="192"/>
      <c r="H678" s="96"/>
      <c r="I678" s="96"/>
      <c r="J678" s="96"/>
      <c r="K678" s="96"/>
      <c r="L678" s="96"/>
      <c r="M678" s="96"/>
      <c r="N678" s="96"/>
      <c r="O678" s="96"/>
      <c r="P678" s="96"/>
      <c r="Q678" s="202"/>
      <c r="R678" s="194"/>
      <c r="S678" s="195"/>
      <c r="T678" s="195"/>
      <c r="U678" s="192"/>
      <c r="V678" s="192"/>
      <c r="W678" s="192"/>
    </row>
    <row r="679" spans="2:23">
      <c r="B679" s="192"/>
      <c r="C679" s="192"/>
      <c r="D679" s="192"/>
      <c r="E679" s="192"/>
      <c r="F679" s="192"/>
      <c r="G679" s="192"/>
      <c r="H679" s="96"/>
      <c r="I679" s="96"/>
      <c r="J679" s="96"/>
      <c r="K679" s="96"/>
      <c r="L679" s="96"/>
      <c r="M679" s="96"/>
      <c r="N679" s="96"/>
      <c r="O679" s="96"/>
      <c r="P679" s="96"/>
      <c r="Q679" s="202"/>
      <c r="R679" s="194"/>
      <c r="S679" s="195"/>
      <c r="T679" s="195"/>
      <c r="U679" s="192"/>
      <c r="V679" s="192"/>
      <c r="W679" s="192"/>
    </row>
    <row r="680" spans="2:23">
      <c r="B680" s="192"/>
      <c r="C680" s="192"/>
      <c r="D680" s="192"/>
      <c r="E680" s="192"/>
      <c r="F680" s="192"/>
      <c r="G680" s="192"/>
      <c r="H680" s="96"/>
      <c r="I680" s="96"/>
      <c r="J680" s="96"/>
      <c r="K680" s="96"/>
      <c r="L680" s="96"/>
      <c r="M680" s="96"/>
      <c r="N680" s="96"/>
      <c r="O680" s="96"/>
      <c r="P680" s="96"/>
      <c r="Q680" s="202"/>
      <c r="R680" s="194"/>
      <c r="S680" s="195"/>
      <c r="T680" s="195"/>
      <c r="U680" s="192"/>
      <c r="V680" s="192"/>
      <c r="W680" s="192"/>
    </row>
    <row r="681" spans="2:23">
      <c r="B681" s="192"/>
      <c r="C681" s="192"/>
      <c r="D681" s="192"/>
      <c r="E681" s="192"/>
      <c r="F681" s="192"/>
      <c r="G681" s="192"/>
      <c r="H681" s="96"/>
      <c r="I681" s="96"/>
      <c r="J681" s="96"/>
      <c r="K681" s="96"/>
      <c r="L681" s="96"/>
      <c r="M681" s="96"/>
      <c r="N681" s="96"/>
      <c r="O681" s="96"/>
      <c r="P681" s="96"/>
      <c r="Q681" s="202"/>
      <c r="R681" s="194"/>
      <c r="S681" s="195"/>
      <c r="T681" s="195"/>
      <c r="U681" s="192"/>
      <c r="V681" s="192"/>
      <c r="W681" s="192"/>
    </row>
    <row r="682" spans="2:23">
      <c r="B682" s="192"/>
      <c r="C682" s="192"/>
      <c r="D682" s="192"/>
      <c r="E682" s="192"/>
      <c r="F682" s="192"/>
      <c r="G682" s="192"/>
      <c r="H682" s="96"/>
      <c r="I682" s="96"/>
      <c r="J682" s="96"/>
      <c r="K682" s="96"/>
      <c r="L682" s="96"/>
      <c r="M682" s="96"/>
      <c r="N682" s="96"/>
      <c r="O682" s="96"/>
      <c r="P682" s="96"/>
      <c r="Q682" s="202"/>
      <c r="R682" s="194"/>
      <c r="S682" s="195"/>
      <c r="T682" s="195"/>
      <c r="U682" s="192"/>
      <c r="V682" s="192"/>
      <c r="W682" s="192"/>
    </row>
    <row r="683" spans="2:23">
      <c r="B683" s="192"/>
      <c r="C683" s="192"/>
      <c r="D683" s="192"/>
      <c r="E683" s="192"/>
      <c r="F683" s="192"/>
      <c r="G683" s="192"/>
      <c r="H683" s="96"/>
      <c r="I683" s="96"/>
      <c r="J683" s="96"/>
      <c r="K683" s="96"/>
      <c r="L683" s="96"/>
      <c r="M683" s="96"/>
      <c r="N683" s="96"/>
      <c r="O683" s="96"/>
      <c r="P683" s="96"/>
      <c r="Q683" s="202"/>
      <c r="R683" s="194"/>
      <c r="S683" s="195"/>
      <c r="T683" s="195"/>
      <c r="U683" s="192"/>
      <c r="V683" s="192"/>
      <c r="W683" s="192"/>
    </row>
    <row r="684" spans="2:23">
      <c r="B684" s="192"/>
      <c r="C684" s="192"/>
      <c r="D684" s="192"/>
      <c r="E684" s="192"/>
      <c r="F684" s="192"/>
      <c r="G684" s="192"/>
      <c r="H684" s="96"/>
      <c r="I684" s="96"/>
      <c r="J684" s="96"/>
      <c r="K684" s="96"/>
      <c r="L684" s="96"/>
      <c r="M684" s="96"/>
      <c r="N684" s="96"/>
      <c r="O684" s="96"/>
      <c r="P684" s="96"/>
      <c r="Q684" s="202"/>
      <c r="R684" s="194"/>
      <c r="S684" s="195"/>
      <c r="T684" s="195"/>
      <c r="U684" s="192"/>
      <c r="V684" s="192"/>
      <c r="W684" s="192"/>
    </row>
    <row r="685" spans="2:23">
      <c r="B685" s="192"/>
      <c r="C685" s="192"/>
      <c r="D685" s="192"/>
      <c r="E685" s="192"/>
      <c r="F685" s="192"/>
      <c r="G685" s="192"/>
      <c r="H685" s="96"/>
      <c r="I685" s="96"/>
      <c r="J685" s="96"/>
      <c r="K685" s="96"/>
      <c r="L685" s="96"/>
      <c r="M685" s="96"/>
      <c r="N685" s="96"/>
      <c r="O685" s="96"/>
      <c r="P685" s="96"/>
      <c r="Q685" s="202"/>
      <c r="R685" s="194"/>
      <c r="S685" s="195"/>
      <c r="T685" s="195"/>
      <c r="U685" s="192"/>
      <c r="V685" s="192"/>
      <c r="W685" s="192"/>
    </row>
    <row r="686" spans="2:23">
      <c r="B686" s="192"/>
      <c r="C686" s="192"/>
      <c r="D686" s="192"/>
      <c r="E686" s="192"/>
      <c r="F686" s="192"/>
      <c r="G686" s="192"/>
      <c r="H686" s="96"/>
      <c r="I686" s="96"/>
      <c r="J686" s="96"/>
      <c r="K686" s="96"/>
      <c r="L686" s="96"/>
      <c r="M686" s="96"/>
      <c r="N686" s="96"/>
      <c r="O686" s="96"/>
      <c r="P686" s="96"/>
      <c r="Q686" s="202"/>
      <c r="R686" s="194"/>
      <c r="S686" s="195"/>
      <c r="T686" s="195"/>
      <c r="U686" s="192"/>
      <c r="V686" s="192"/>
      <c r="W686" s="192"/>
    </row>
    <row r="687" spans="2:23">
      <c r="B687" s="192"/>
      <c r="C687" s="192"/>
      <c r="D687" s="192"/>
      <c r="E687" s="192"/>
      <c r="F687" s="192"/>
      <c r="G687" s="192"/>
      <c r="H687" s="96"/>
      <c r="I687" s="96"/>
      <c r="J687" s="96"/>
      <c r="K687" s="96"/>
      <c r="L687" s="96"/>
      <c r="M687" s="96"/>
      <c r="N687" s="96"/>
      <c r="O687" s="96"/>
      <c r="P687" s="96"/>
      <c r="Q687" s="202"/>
      <c r="R687" s="194"/>
      <c r="S687" s="195"/>
      <c r="T687" s="195"/>
      <c r="U687" s="192"/>
      <c r="V687" s="192"/>
      <c r="W687" s="192"/>
    </row>
    <row r="688" spans="2:23">
      <c r="B688" s="192"/>
      <c r="C688" s="192"/>
      <c r="D688" s="192"/>
      <c r="E688" s="192"/>
      <c r="F688" s="192"/>
      <c r="G688" s="192"/>
      <c r="H688" s="96"/>
      <c r="I688" s="96"/>
      <c r="J688" s="96"/>
      <c r="K688" s="96"/>
      <c r="L688" s="96"/>
      <c r="M688" s="96"/>
      <c r="N688" s="96"/>
      <c r="O688" s="96"/>
      <c r="P688" s="96"/>
      <c r="Q688" s="202"/>
      <c r="R688" s="194"/>
      <c r="S688" s="195"/>
      <c r="T688" s="195"/>
      <c r="U688" s="192"/>
      <c r="V688" s="192"/>
      <c r="W688" s="192"/>
    </row>
    <row r="689" spans="2:23">
      <c r="B689" s="192"/>
      <c r="C689" s="192"/>
      <c r="D689" s="192"/>
      <c r="E689" s="192"/>
      <c r="F689" s="192"/>
      <c r="G689" s="192"/>
      <c r="H689" s="96"/>
      <c r="I689" s="96"/>
      <c r="J689" s="96"/>
      <c r="K689" s="96"/>
      <c r="L689" s="96"/>
      <c r="M689" s="96"/>
      <c r="N689" s="96"/>
      <c r="O689" s="96"/>
      <c r="P689" s="96"/>
      <c r="Q689" s="202"/>
      <c r="R689" s="194"/>
      <c r="S689" s="195"/>
      <c r="T689" s="195"/>
      <c r="U689" s="192"/>
      <c r="V689" s="192"/>
      <c r="W689" s="192"/>
    </row>
    <row r="690" spans="2:23">
      <c r="B690" s="192"/>
      <c r="C690" s="192"/>
      <c r="D690" s="192"/>
      <c r="E690" s="192"/>
      <c r="F690" s="192"/>
      <c r="G690" s="192"/>
      <c r="H690" s="96"/>
      <c r="I690" s="96"/>
      <c r="J690" s="96"/>
      <c r="K690" s="96"/>
      <c r="L690" s="96"/>
      <c r="M690" s="96"/>
      <c r="N690" s="96"/>
      <c r="O690" s="96"/>
      <c r="P690" s="96"/>
      <c r="Q690" s="202"/>
      <c r="R690" s="194"/>
      <c r="S690" s="195"/>
      <c r="T690" s="195"/>
      <c r="U690" s="192"/>
      <c r="V690" s="192"/>
      <c r="W690" s="192"/>
    </row>
    <row r="691" spans="2:23">
      <c r="B691" s="192"/>
      <c r="C691" s="192"/>
      <c r="D691" s="192"/>
      <c r="E691" s="192"/>
      <c r="F691" s="192"/>
      <c r="G691" s="192"/>
      <c r="H691" s="96"/>
      <c r="I691" s="96"/>
      <c r="J691" s="96"/>
      <c r="K691" s="96"/>
      <c r="L691" s="96"/>
      <c r="M691" s="96"/>
      <c r="N691" s="96"/>
      <c r="O691" s="96"/>
      <c r="P691" s="96"/>
      <c r="Q691" s="202"/>
      <c r="R691" s="194"/>
      <c r="S691" s="195"/>
      <c r="T691" s="195"/>
      <c r="U691" s="192"/>
      <c r="V691" s="192"/>
      <c r="W691" s="192"/>
    </row>
    <row r="692" spans="2:23">
      <c r="B692" s="192"/>
      <c r="C692" s="192"/>
      <c r="D692" s="192"/>
      <c r="E692" s="192"/>
      <c r="F692" s="192"/>
      <c r="G692" s="192"/>
      <c r="H692" s="96"/>
      <c r="I692" s="96"/>
      <c r="J692" s="96"/>
      <c r="K692" s="96"/>
      <c r="L692" s="96"/>
      <c r="M692" s="96"/>
      <c r="N692" s="96"/>
      <c r="O692" s="96"/>
      <c r="P692" s="96"/>
      <c r="Q692" s="202"/>
      <c r="R692" s="194"/>
      <c r="S692" s="195"/>
      <c r="T692" s="195"/>
      <c r="U692" s="192"/>
      <c r="V692" s="192"/>
      <c r="W692" s="192"/>
    </row>
    <row r="693" spans="2:23">
      <c r="B693" s="192"/>
      <c r="C693" s="192"/>
      <c r="D693" s="192"/>
      <c r="E693" s="192"/>
      <c r="F693" s="192"/>
      <c r="G693" s="192"/>
      <c r="H693" s="96"/>
      <c r="I693" s="96"/>
      <c r="J693" s="96"/>
      <c r="K693" s="96"/>
      <c r="L693" s="96"/>
      <c r="M693" s="96"/>
      <c r="N693" s="96"/>
      <c r="O693" s="96"/>
      <c r="P693" s="96"/>
      <c r="Q693" s="202"/>
      <c r="R693" s="194"/>
      <c r="S693" s="195"/>
      <c r="T693" s="195"/>
      <c r="U693" s="192"/>
      <c r="V693" s="192"/>
      <c r="W693" s="192"/>
    </row>
    <row r="694" spans="2:23">
      <c r="B694" s="192"/>
      <c r="C694" s="192"/>
      <c r="D694" s="192"/>
      <c r="E694" s="192"/>
      <c r="F694" s="192"/>
      <c r="G694" s="192"/>
      <c r="H694" s="96"/>
      <c r="I694" s="96"/>
      <c r="J694" s="96"/>
      <c r="K694" s="96"/>
      <c r="L694" s="96"/>
      <c r="M694" s="96"/>
      <c r="N694" s="96"/>
      <c r="O694" s="96"/>
      <c r="P694" s="96"/>
      <c r="Q694" s="202"/>
      <c r="R694" s="194"/>
      <c r="S694" s="195"/>
      <c r="T694" s="195"/>
      <c r="U694" s="192"/>
      <c r="V694" s="192"/>
      <c r="W694" s="192"/>
    </row>
    <row r="695" spans="2:23">
      <c r="B695" s="192"/>
      <c r="C695" s="192"/>
      <c r="D695" s="192"/>
      <c r="E695" s="192"/>
      <c r="F695" s="192"/>
      <c r="G695" s="192"/>
      <c r="H695" s="96"/>
      <c r="I695" s="96"/>
      <c r="J695" s="96"/>
      <c r="K695" s="96"/>
      <c r="L695" s="96"/>
      <c r="M695" s="96"/>
      <c r="N695" s="96"/>
      <c r="O695" s="96"/>
      <c r="P695" s="96"/>
      <c r="Q695" s="202"/>
      <c r="R695" s="194"/>
      <c r="S695" s="195"/>
      <c r="T695" s="195"/>
      <c r="U695" s="192"/>
      <c r="V695" s="192"/>
      <c r="W695" s="192"/>
    </row>
    <row r="696" spans="2:23">
      <c r="B696" s="192"/>
      <c r="C696" s="192"/>
      <c r="D696" s="192"/>
      <c r="E696" s="192"/>
      <c r="F696" s="192"/>
      <c r="G696" s="192"/>
      <c r="H696" s="96"/>
      <c r="I696" s="96"/>
      <c r="J696" s="96"/>
      <c r="K696" s="96"/>
      <c r="L696" s="96"/>
      <c r="M696" s="96"/>
      <c r="N696" s="96"/>
      <c r="O696" s="96"/>
      <c r="P696" s="96"/>
      <c r="Q696" s="202"/>
      <c r="R696" s="194"/>
      <c r="S696" s="195"/>
      <c r="T696" s="195"/>
      <c r="U696" s="192"/>
      <c r="V696" s="192"/>
      <c r="W696" s="192"/>
    </row>
    <row r="697" spans="2:23">
      <c r="B697" s="192"/>
      <c r="C697" s="192"/>
      <c r="D697" s="192"/>
      <c r="E697" s="192"/>
      <c r="F697" s="192"/>
      <c r="G697" s="192"/>
      <c r="H697" s="96"/>
      <c r="I697" s="96"/>
      <c r="J697" s="96"/>
      <c r="K697" s="96"/>
      <c r="L697" s="96"/>
      <c r="M697" s="96"/>
      <c r="N697" s="96"/>
      <c r="O697" s="96"/>
      <c r="P697" s="96"/>
      <c r="Q697" s="202"/>
      <c r="R697" s="194"/>
      <c r="S697" s="195"/>
      <c r="T697" s="195"/>
      <c r="U697" s="192"/>
      <c r="V697" s="192"/>
      <c r="W697" s="192"/>
    </row>
    <row r="698" spans="2:23">
      <c r="B698" s="192"/>
      <c r="C698" s="192"/>
      <c r="D698" s="192"/>
      <c r="E698" s="192"/>
      <c r="F698" s="192"/>
      <c r="G698" s="192"/>
      <c r="H698" s="96"/>
      <c r="I698" s="96"/>
      <c r="J698" s="96"/>
      <c r="K698" s="96"/>
      <c r="L698" s="96"/>
      <c r="M698" s="96"/>
      <c r="N698" s="96"/>
      <c r="O698" s="96"/>
      <c r="P698" s="96"/>
      <c r="Q698" s="202"/>
      <c r="R698" s="194"/>
      <c r="S698" s="195"/>
      <c r="T698" s="195"/>
      <c r="U698" s="192"/>
      <c r="V698" s="192"/>
      <c r="W698" s="192"/>
    </row>
    <row r="699" spans="2:23">
      <c r="B699" s="192"/>
      <c r="C699" s="192"/>
      <c r="D699" s="192"/>
      <c r="E699" s="192"/>
      <c r="F699" s="192"/>
      <c r="G699" s="192"/>
      <c r="H699" s="96"/>
      <c r="I699" s="96"/>
      <c r="J699" s="96"/>
      <c r="K699" s="96"/>
      <c r="L699" s="96"/>
      <c r="M699" s="96"/>
      <c r="N699" s="96"/>
      <c r="O699" s="96"/>
      <c r="P699" s="96"/>
      <c r="Q699" s="202"/>
      <c r="R699" s="194"/>
      <c r="S699" s="195"/>
      <c r="T699" s="195"/>
      <c r="U699" s="192"/>
      <c r="V699" s="192"/>
      <c r="W699" s="192"/>
    </row>
    <row r="700" spans="2:23">
      <c r="B700" s="192"/>
      <c r="C700" s="192"/>
      <c r="D700" s="192"/>
      <c r="E700" s="192"/>
      <c r="F700" s="192"/>
      <c r="G700" s="192"/>
      <c r="H700" s="96"/>
      <c r="I700" s="96"/>
      <c r="J700" s="96"/>
      <c r="K700" s="96"/>
      <c r="L700" s="96"/>
      <c r="M700" s="96"/>
      <c r="N700" s="96"/>
      <c r="O700" s="96"/>
      <c r="P700" s="96"/>
      <c r="Q700" s="202"/>
      <c r="R700" s="194"/>
      <c r="S700" s="195"/>
      <c r="T700" s="195"/>
      <c r="U700" s="192"/>
      <c r="V700" s="192"/>
      <c r="W700" s="192"/>
    </row>
    <row r="701" spans="2:23">
      <c r="B701" s="192"/>
      <c r="C701" s="192"/>
      <c r="D701" s="192"/>
      <c r="E701" s="192"/>
      <c r="F701" s="192"/>
      <c r="G701" s="192"/>
      <c r="H701" s="96"/>
      <c r="I701" s="96"/>
      <c r="J701" s="96"/>
      <c r="K701" s="96"/>
      <c r="L701" s="96"/>
      <c r="M701" s="96"/>
      <c r="N701" s="96"/>
      <c r="O701" s="96"/>
      <c r="P701" s="96"/>
      <c r="Q701" s="202"/>
      <c r="R701" s="194"/>
      <c r="S701" s="195"/>
      <c r="T701" s="195"/>
      <c r="U701" s="192"/>
      <c r="V701" s="192"/>
      <c r="W701" s="192"/>
    </row>
    <row r="702" spans="2:23">
      <c r="B702" s="192"/>
      <c r="C702" s="192"/>
      <c r="D702" s="192"/>
      <c r="E702" s="192"/>
      <c r="F702" s="192"/>
      <c r="G702" s="192"/>
      <c r="H702" s="96"/>
      <c r="I702" s="96"/>
      <c r="J702" s="96"/>
      <c r="K702" s="96"/>
      <c r="L702" s="96"/>
      <c r="M702" s="96"/>
      <c r="N702" s="96"/>
      <c r="O702" s="96"/>
      <c r="P702" s="96"/>
      <c r="Q702" s="202"/>
      <c r="R702" s="194"/>
      <c r="S702" s="195"/>
      <c r="T702" s="195"/>
      <c r="U702" s="192"/>
      <c r="V702" s="192"/>
      <c r="W702" s="192"/>
    </row>
    <row r="703" spans="2:23">
      <c r="B703" s="192"/>
      <c r="C703" s="192"/>
      <c r="D703" s="192"/>
      <c r="E703" s="192"/>
      <c r="F703" s="192"/>
      <c r="G703" s="192"/>
      <c r="H703" s="96"/>
      <c r="I703" s="96"/>
      <c r="J703" s="96"/>
      <c r="K703" s="96"/>
      <c r="L703" s="96"/>
      <c r="M703" s="96"/>
      <c r="N703" s="96"/>
      <c r="O703" s="96"/>
      <c r="P703" s="96"/>
      <c r="Q703" s="202"/>
      <c r="R703" s="194"/>
      <c r="S703" s="195"/>
      <c r="T703" s="195"/>
      <c r="U703" s="192"/>
      <c r="V703" s="192"/>
      <c r="W703" s="192"/>
    </row>
    <row r="704" spans="2:23">
      <c r="B704" s="192"/>
      <c r="C704" s="192"/>
      <c r="D704" s="192"/>
      <c r="E704" s="192"/>
      <c r="F704" s="192"/>
      <c r="G704" s="192"/>
      <c r="H704" s="96"/>
      <c r="I704" s="96"/>
      <c r="J704" s="96"/>
      <c r="K704" s="96"/>
      <c r="L704" s="96"/>
      <c r="M704" s="96"/>
      <c r="N704" s="96"/>
      <c r="O704" s="96"/>
      <c r="P704" s="96"/>
      <c r="Q704" s="202"/>
      <c r="R704" s="194"/>
      <c r="S704" s="195"/>
      <c r="T704" s="195"/>
      <c r="U704" s="192"/>
      <c r="V704" s="192"/>
      <c r="W704" s="192"/>
    </row>
    <row r="705" spans="2:23">
      <c r="B705" s="192"/>
      <c r="C705" s="192"/>
      <c r="D705" s="192"/>
      <c r="E705" s="192"/>
      <c r="F705" s="192"/>
      <c r="G705" s="192"/>
      <c r="H705" s="96"/>
      <c r="I705" s="96"/>
      <c r="J705" s="96"/>
      <c r="K705" s="96"/>
      <c r="L705" s="96"/>
      <c r="M705" s="96"/>
      <c r="N705" s="96"/>
      <c r="O705" s="96"/>
      <c r="P705" s="96"/>
      <c r="Q705" s="202"/>
      <c r="R705" s="194"/>
      <c r="S705" s="195"/>
      <c r="T705" s="195"/>
      <c r="U705" s="192"/>
      <c r="V705" s="192"/>
      <c r="W705" s="192"/>
    </row>
    <row r="706" spans="2:23">
      <c r="B706" s="192"/>
      <c r="C706" s="192"/>
      <c r="D706" s="192"/>
      <c r="E706" s="192"/>
      <c r="F706" s="192"/>
      <c r="G706" s="192"/>
      <c r="H706" s="96"/>
      <c r="I706" s="96"/>
      <c r="J706" s="96"/>
      <c r="K706" s="96"/>
      <c r="L706" s="96"/>
      <c r="M706" s="96"/>
      <c r="N706" s="96"/>
      <c r="O706" s="96"/>
      <c r="P706" s="96"/>
      <c r="Q706" s="202"/>
      <c r="R706" s="194"/>
      <c r="S706" s="195"/>
      <c r="T706" s="195"/>
      <c r="U706" s="192"/>
      <c r="V706" s="192"/>
      <c r="W706" s="192"/>
    </row>
    <row r="707" spans="2:23">
      <c r="B707" s="192"/>
      <c r="C707" s="192"/>
      <c r="D707" s="192"/>
      <c r="E707" s="192"/>
      <c r="F707" s="192"/>
      <c r="G707" s="192"/>
      <c r="H707" s="96"/>
      <c r="I707" s="96"/>
      <c r="J707" s="96"/>
      <c r="K707" s="96"/>
      <c r="L707" s="96"/>
      <c r="M707" s="96"/>
      <c r="N707" s="96"/>
      <c r="O707" s="96"/>
      <c r="P707" s="96"/>
      <c r="Q707" s="202"/>
      <c r="R707" s="194"/>
      <c r="S707" s="195"/>
      <c r="T707" s="195"/>
      <c r="U707" s="192"/>
      <c r="V707" s="192"/>
      <c r="W707" s="192"/>
    </row>
    <row r="708" spans="2:23">
      <c r="B708" s="192"/>
      <c r="C708" s="192"/>
      <c r="D708" s="192"/>
      <c r="E708" s="192"/>
      <c r="F708" s="192"/>
      <c r="G708" s="192"/>
      <c r="H708" s="96"/>
      <c r="I708" s="96"/>
      <c r="J708" s="96"/>
      <c r="K708" s="96"/>
      <c r="L708" s="96"/>
      <c r="M708" s="96"/>
      <c r="N708" s="96"/>
      <c r="O708" s="96"/>
      <c r="P708" s="96"/>
      <c r="Q708" s="202"/>
      <c r="R708" s="194"/>
      <c r="S708" s="195"/>
      <c r="T708" s="195"/>
      <c r="U708" s="192"/>
      <c r="V708" s="192"/>
      <c r="W708" s="192"/>
    </row>
    <row r="709" spans="2:23">
      <c r="B709" s="192"/>
      <c r="C709" s="192"/>
      <c r="D709" s="192"/>
      <c r="E709" s="192"/>
      <c r="F709" s="192"/>
      <c r="G709" s="192"/>
      <c r="H709" s="96"/>
      <c r="I709" s="96"/>
      <c r="J709" s="96"/>
      <c r="K709" s="96"/>
      <c r="L709" s="96"/>
      <c r="M709" s="96"/>
      <c r="N709" s="96"/>
      <c r="O709" s="96"/>
      <c r="P709" s="96"/>
      <c r="Q709" s="202"/>
      <c r="R709" s="194"/>
      <c r="S709" s="195"/>
      <c r="T709" s="195"/>
      <c r="U709" s="192"/>
      <c r="V709" s="192"/>
      <c r="W709" s="192"/>
    </row>
    <row r="710" spans="2:23">
      <c r="B710" s="192"/>
      <c r="C710" s="192"/>
      <c r="D710" s="192"/>
      <c r="E710" s="192"/>
      <c r="F710" s="192"/>
      <c r="G710" s="192"/>
      <c r="H710" s="96"/>
      <c r="I710" s="96"/>
      <c r="J710" s="96"/>
      <c r="K710" s="96"/>
      <c r="L710" s="96"/>
      <c r="M710" s="96"/>
      <c r="N710" s="96"/>
      <c r="O710" s="96"/>
      <c r="P710" s="96"/>
      <c r="Q710" s="202"/>
      <c r="R710" s="194"/>
      <c r="S710" s="195"/>
      <c r="T710" s="195"/>
      <c r="U710" s="192"/>
      <c r="V710" s="192"/>
      <c r="W710" s="192"/>
    </row>
    <row r="711" spans="2:23">
      <c r="B711" s="192"/>
      <c r="C711" s="192"/>
      <c r="D711" s="192"/>
      <c r="E711" s="192"/>
      <c r="F711" s="192"/>
      <c r="G711" s="192"/>
      <c r="H711" s="96"/>
      <c r="I711" s="96"/>
      <c r="J711" s="96"/>
      <c r="K711" s="96"/>
      <c r="L711" s="96"/>
      <c r="M711" s="96"/>
      <c r="N711" s="96"/>
      <c r="O711" s="96"/>
      <c r="P711" s="96"/>
      <c r="Q711" s="202"/>
      <c r="R711" s="194"/>
      <c r="S711" s="195"/>
      <c r="T711" s="195"/>
      <c r="U711" s="192"/>
      <c r="V711" s="192"/>
      <c r="W711" s="192"/>
    </row>
    <row r="712" spans="2:23">
      <c r="B712" s="192"/>
      <c r="C712" s="192"/>
      <c r="D712" s="192"/>
      <c r="E712" s="192"/>
      <c r="F712" s="192"/>
      <c r="G712" s="192"/>
      <c r="H712" s="96"/>
      <c r="I712" s="96"/>
      <c r="J712" s="96"/>
      <c r="K712" s="96"/>
      <c r="L712" s="96"/>
      <c r="M712" s="96"/>
      <c r="N712" s="96"/>
      <c r="O712" s="96"/>
      <c r="P712" s="96"/>
      <c r="Q712" s="202"/>
      <c r="R712" s="194"/>
      <c r="S712" s="195"/>
      <c r="T712" s="195"/>
      <c r="U712" s="192"/>
      <c r="V712" s="192"/>
      <c r="W712" s="192"/>
    </row>
    <row r="713" spans="2:23">
      <c r="B713" s="192"/>
      <c r="C713" s="192"/>
      <c r="D713" s="192"/>
      <c r="E713" s="192"/>
      <c r="F713" s="192"/>
      <c r="G713" s="192"/>
      <c r="H713" s="96"/>
      <c r="I713" s="96"/>
      <c r="J713" s="96"/>
      <c r="K713" s="96"/>
      <c r="L713" s="96"/>
      <c r="M713" s="96"/>
      <c r="N713" s="96"/>
      <c r="O713" s="96"/>
      <c r="P713" s="96"/>
      <c r="Q713" s="202"/>
      <c r="R713" s="194"/>
      <c r="S713" s="195"/>
      <c r="T713" s="195"/>
      <c r="U713" s="192"/>
      <c r="V713" s="192"/>
      <c r="W713" s="192"/>
    </row>
    <row r="714" spans="2:23">
      <c r="B714" s="192"/>
      <c r="C714" s="192"/>
      <c r="D714" s="192"/>
      <c r="E714" s="192"/>
      <c r="F714" s="192"/>
      <c r="G714" s="192"/>
      <c r="H714" s="96"/>
      <c r="I714" s="96"/>
      <c r="J714" s="96"/>
      <c r="K714" s="96"/>
      <c r="L714" s="96"/>
      <c r="M714" s="96"/>
      <c r="N714" s="96"/>
      <c r="O714" s="96"/>
      <c r="P714" s="96"/>
      <c r="Q714" s="202"/>
      <c r="R714" s="194"/>
      <c r="S714" s="195"/>
      <c r="T714" s="195"/>
      <c r="U714" s="192"/>
      <c r="V714" s="192"/>
      <c r="W714" s="192"/>
    </row>
    <row r="715" spans="2:23">
      <c r="B715" s="192"/>
      <c r="C715" s="192"/>
      <c r="D715" s="192"/>
      <c r="E715" s="192"/>
      <c r="F715" s="192"/>
      <c r="G715" s="192"/>
      <c r="H715" s="96"/>
      <c r="I715" s="96"/>
      <c r="J715" s="96"/>
      <c r="K715" s="96"/>
      <c r="L715" s="96"/>
      <c r="M715" s="96"/>
      <c r="N715" s="96"/>
      <c r="O715" s="96"/>
      <c r="P715" s="96"/>
      <c r="Q715" s="202"/>
      <c r="R715" s="194"/>
      <c r="S715" s="195"/>
      <c r="T715" s="195"/>
      <c r="U715" s="192"/>
      <c r="V715" s="192"/>
      <c r="W715" s="192"/>
    </row>
    <row r="716" spans="2:23">
      <c r="B716" s="192"/>
      <c r="C716" s="192"/>
      <c r="D716" s="192"/>
      <c r="E716" s="192"/>
      <c r="F716" s="192"/>
      <c r="G716" s="192"/>
      <c r="H716" s="96"/>
      <c r="I716" s="96"/>
      <c r="J716" s="96"/>
      <c r="K716" s="96"/>
      <c r="L716" s="96"/>
      <c r="M716" s="96"/>
      <c r="N716" s="96"/>
      <c r="O716" s="96"/>
      <c r="P716" s="96"/>
      <c r="Q716" s="202"/>
      <c r="R716" s="194"/>
      <c r="S716" s="195"/>
      <c r="T716" s="195"/>
      <c r="U716" s="192"/>
      <c r="V716" s="192"/>
      <c r="W716" s="192"/>
    </row>
    <row r="717" spans="2:23">
      <c r="B717" s="192"/>
      <c r="C717" s="192"/>
      <c r="D717" s="192"/>
      <c r="E717" s="192"/>
      <c r="F717" s="192"/>
      <c r="G717" s="192"/>
      <c r="H717" s="96"/>
      <c r="I717" s="96"/>
      <c r="J717" s="96"/>
      <c r="K717" s="96"/>
      <c r="L717" s="96"/>
      <c r="M717" s="96"/>
      <c r="N717" s="96"/>
      <c r="O717" s="96"/>
      <c r="P717" s="96"/>
      <c r="Q717" s="202"/>
      <c r="R717" s="194"/>
      <c r="S717" s="195"/>
      <c r="T717" s="195"/>
      <c r="U717" s="192"/>
      <c r="V717" s="192"/>
      <c r="W717" s="192"/>
    </row>
    <row r="718" spans="2:23">
      <c r="B718" s="192"/>
      <c r="C718" s="192"/>
      <c r="D718" s="192"/>
      <c r="E718" s="192"/>
      <c r="F718" s="192"/>
      <c r="G718" s="192"/>
      <c r="H718" s="96"/>
      <c r="I718" s="96"/>
      <c r="J718" s="96"/>
      <c r="K718" s="96"/>
      <c r="L718" s="96"/>
      <c r="M718" s="96"/>
      <c r="N718" s="96"/>
      <c r="O718" s="96"/>
      <c r="P718" s="96"/>
      <c r="Q718" s="202"/>
      <c r="R718" s="194"/>
      <c r="S718" s="195"/>
      <c r="T718" s="195"/>
      <c r="U718" s="192"/>
      <c r="V718" s="192"/>
      <c r="W718" s="192"/>
    </row>
    <row r="719" spans="2:23">
      <c r="B719" s="192"/>
      <c r="C719" s="192"/>
      <c r="D719" s="192"/>
      <c r="E719" s="192"/>
      <c r="F719" s="192"/>
      <c r="G719" s="192"/>
      <c r="H719" s="96"/>
      <c r="I719" s="96"/>
      <c r="J719" s="96"/>
      <c r="K719" s="96"/>
      <c r="L719" s="96"/>
      <c r="M719" s="96"/>
      <c r="N719" s="96"/>
      <c r="O719" s="96"/>
      <c r="P719" s="96"/>
      <c r="Q719" s="202"/>
      <c r="R719" s="194"/>
      <c r="S719" s="195"/>
      <c r="T719" s="195"/>
      <c r="U719" s="192"/>
      <c r="V719" s="192"/>
      <c r="W719" s="192"/>
    </row>
    <row r="720" spans="2:23">
      <c r="B720" s="192"/>
      <c r="C720" s="192"/>
      <c r="D720" s="192"/>
      <c r="E720" s="192"/>
      <c r="F720" s="192"/>
      <c r="G720" s="192"/>
      <c r="H720" s="96"/>
      <c r="I720" s="96"/>
      <c r="J720" s="96"/>
      <c r="K720" s="96"/>
      <c r="L720" s="96"/>
      <c r="M720" s="96"/>
      <c r="N720" s="96"/>
      <c r="O720" s="96"/>
      <c r="P720" s="96"/>
      <c r="Q720" s="202"/>
      <c r="R720" s="194"/>
      <c r="S720" s="195"/>
      <c r="T720" s="195"/>
      <c r="U720" s="192"/>
      <c r="V720" s="192"/>
      <c r="W720" s="192"/>
    </row>
    <row r="721" spans="2:23">
      <c r="B721" s="192"/>
      <c r="C721" s="192"/>
      <c r="D721" s="192"/>
      <c r="E721" s="192"/>
      <c r="F721" s="192"/>
      <c r="G721" s="192"/>
      <c r="H721" s="96"/>
      <c r="I721" s="96"/>
      <c r="J721" s="96"/>
      <c r="K721" s="96"/>
      <c r="L721" s="96"/>
      <c r="M721" s="96"/>
      <c r="N721" s="96"/>
      <c r="O721" s="96"/>
      <c r="P721" s="96"/>
      <c r="Q721" s="202"/>
      <c r="R721" s="194"/>
      <c r="S721" s="195"/>
      <c r="T721" s="195"/>
      <c r="U721" s="192"/>
      <c r="V721" s="192"/>
      <c r="W721" s="192"/>
    </row>
    <row r="722" spans="2:23">
      <c r="B722" s="192"/>
      <c r="C722" s="192"/>
      <c r="D722" s="192"/>
      <c r="E722" s="192"/>
      <c r="F722" s="192"/>
      <c r="G722" s="192"/>
      <c r="H722" s="96"/>
      <c r="I722" s="96"/>
      <c r="J722" s="96"/>
      <c r="K722" s="96"/>
      <c r="L722" s="96"/>
      <c r="M722" s="96"/>
      <c r="N722" s="96"/>
      <c r="O722" s="96"/>
      <c r="P722" s="96"/>
      <c r="Q722" s="202"/>
      <c r="R722" s="194"/>
      <c r="S722" s="195"/>
      <c r="T722" s="195"/>
      <c r="U722" s="192"/>
      <c r="V722" s="192"/>
      <c r="W722" s="192"/>
    </row>
    <row r="723" spans="2:23">
      <c r="B723" s="192"/>
      <c r="C723" s="192"/>
      <c r="D723" s="192"/>
      <c r="E723" s="192"/>
      <c r="F723" s="192"/>
      <c r="G723" s="192"/>
      <c r="H723" s="96"/>
      <c r="I723" s="96"/>
      <c r="J723" s="96"/>
      <c r="K723" s="96"/>
      <c r="L723" s="96"/>
      <c r="M723" s="96"/>
      <c r="N723" s="96"/>
      <c r="O723" s="96"/>
      <c r="P723" s="96"/>
      <c r="Q723" s="202"/>
      <c r="R723" s="194"/>
      <c r="S723" s="195"/>
      <c r="T723" s="195"/>
      <c r="U723" s="192"/>
      <c r="V723" s="192"/>
      <c r="W723" s="192"/>
    </row>
    <row r="724" spans="2:23">
      <c r="B724" s="192"/>
      <c r="C724" s="192"/>
      <c r="D724" s="192"/>
      <c r="E724" s="192"/>
      <c r="F724" s="192"/>
      <c r="G724" s="192"/>
      <c r="H724" s="96"/>
      <c r="I724" s="96"/>
      <c r="J724" s="96"/>
      <c r="K724" s="96"/>
      <c r="L724" s="96"/>
      <c r="M724" s="96"/>
      <c r="N724" s="96"/>
      <c r="O724" s="96"/>
      <c r="P724" s="96"/>
      <c r="Q724" s="202"/>
      <c r="R724" s="194"/>
      <c r="S724" s="195"/>
      <c r="T724" s="195"/>
      <c r="U724" s="192"/>
      <c r="V724" s="192"/>
      <c r="W724" s="192"/>
    </row>
    <row r="725" spans="2:23">
      <c r="B725" s="192"/>
      <c r="C725" s="192"/>
      <c r="D725" s="192"/>
      <c r="E725" s="192"/>
      <c r="F725" s="192"/>
      <c r="G725" s="192"/>
      <c r="H725" s="96"/>
      <c r="I725" s="96"/>
      <c r="J725" s="96"/>
      <c r="K725" s="96"/>
      <c r="L725" s="96"/>
      <c r="M725" s="96"/>
      <c r="N725" s="96"/>
      <c r="O725" s="96"/>
      <c r="P725" s="96"/>
      <c r="Q725" s="202"/>
      <c r="R725" s="194"/>
      <c r="S725" s="195"/>
      <c r="T725" s="195"/>
      <c r="U725" s="192"/>
      <c r="V725" s="192"/>
      <c r="W725" s="192"/>
    </row>
    <row r="726" spans="2:23">
      <c r="B726" s="192"/>
      <c r="C726" s="192"/>
      <c r="D726" s="192"/>
      <c r="E726" s="192"/>
      <c r="F726" s="192"/>
      <c r="G726" s="192"/>
      <c r="H726" s="96"/>
      <c r="I726" s="96"/>
      <c r="J726" s="96"/>
      <c r="K726" s="96"/>
      <c r="L726" s="96"/>
      <c r="M726" s="96"/>
      <c r="N726" s="96"/>
      <c r="O726" s="96"/>
      <c r="P726" s="96"/>
      <c r="Q726" s="202"/>
      <c r="R726" s="194"/>
      <c r="S726" s="195"/>
      <c r="T726" s="195"/>
      <c r="U726" s="192"/>
      <c r="V726" s="192"/>
      <c r="W726" s="192"/>
    </row>
    <row r="727" spans="2:23">
      <c r="B727" s="192"/>
      <c r="C727" s="192"/>
      <c r="D727" s="192"/>
      <c r="E727" s="192"/>
      <c r="F727" s="192"/>
      <c r="G727" s="192"/>
      <c r="H727" s="96"/>
      <c r="I727" s="96"/>
      <c r="J727" s="96"/>
      <c r="K727" s="96"/>
      <c r="L727" s="96"/>
      <c r="M727" s="96"/>
      <c r="N727" s="96"/>
      <c r="O727" s="96"/>
      <c r="P727" s="96"/>
      <c r="Q727" s="202"/>
      <c r="R727" s="194"/>
      <c r="S727" s="195"/>
      <c r="T727" s="195"/>
      <c r="U727" s="192"/>
      <c r="V727" s="192"/>
      <c r="W727" s="192"/>
    </row>
    <row r="728" spans="2:23">
      <c r="B728" s="192"/>
      <c r="C728" s="192"/>
      <c r="D728" s="192"/>
      <c r="E728" s="192"/>
      <c r="F728" s="192"/>
      <c r="G728" s="192"/>
      <c r="H728" s="96"/>
      <c r="I728" s="96"/>
      <c r="J728" s="96"/>
      <c r="K728" s="96"/>
      <c r="L728" s="96"/>
      <c r="M728" s="96"/>
      <c r="N728" s="96"/>
      <c r="O728" s="96"/>
      <c r="P728" s="96"/>
      <c r="Q728" s="202"/>
      <c r="R728" s="194"/>
      <c r="S728" s="195"/>
      <c r="T728" s="195"/>
      <c r="U728" s="192"/>
      <c r="V728" s="192"/>
      <c r="W728" s="192"/>
    </row>
    <row r="729" spans="2:23">
      <c r="B729" s="192"/>
      <c r="C729" s="192"/>
      <c r="D729" s="192"/>
      <c r="E729" s="192"/>
      <c r="F729" s="192"/>
      <c r="G729" s="192"/>
      <c r="H729" s="96"/>
      <c r="I729" s="96"/>
      <c r="J729" s="96"/>
      <c r="K729" s="96"/>
      <c r="L729" s="96"/>
      <c r="M729" s="96"/>
      <c r="N729" s="96"/>
      <c r="O729" s="96"/>
      <c r="P729" s="96"/>
      <c r="Q729" s="202"/>
      <c r="R729" s="194"/>
      <c r="S729" s="195"/>
      <c r="T729" s="195"/>
      <c r="U729" s="192"/>
      <c r="V729" s="192"/>
      <c r="W729" s="192"/>
    </row>
    <row r="730" spans="2:23">
      <c r="B730" s="192"/>
      <c r="C730" s="192"/>
      <c r="D730" s="192"/>
      <c r="E730" s="192"/>
      <c r="F730" s="192"/>
      <c r="G730" s="192"/>
      <c r="H730" s="96"/>
      <c r="I730" s="96"/>
      <c r="J730" s="96"/>
      <c r="K730" s="96"/>
      <c r="L730" s="96"/>
      <c r="M730" s="96"/>
      <c r="N730" s="96"/>
      <c r="O730" s="96"/>
      <c r="P730" s="96"/>
      <c r="Q730" s="202"/>
      <c r="R730" s="194"/>
      <c r="S730" s="195"/>
      <c r="T730" s="195"/>
      <c r="U730" s="192"/>
      <c r="V730" s="192"/>
      <c r="W730" s="192"/>
    </row>
    <row r="731" spans="2:23">
      <c r="B731" s="192"/>
      <c r="C731" s="192"/>
      <c r="D731" s="192"/>
      <c r="E731" s="192"/>
      <c r="F731" s="192"/>
      <c r="G731" s="192"/>
      <c r="H731" s="96"/>
      <c r="I731" s="96"/>
      <c r="J731" s="96"/>
      <c r="K731" s="96"/>
      <c r="L731" s="96"/>
      <c r="M731" s="96"/>
      <c r="N731" s="96"/>
      <c r="O731" s="96"/>
      <c r="P731" s="96"/>
      <c r="Q731" s="202"/>
      <c r="R731" s="194"/>
      <c r="S731" s="195"/>
      <c r="T731" s="195"/>
      <c r="U731" s="192"/>
      <c r="V731" s="192"/>
      <c r="W731" s="192"/>
    </row>
    <row r="732" spans="2:23">
      <c r="B732" s="192"/>
      <c r="C732" s="192"/>
      <c r="D732" s="192"/>
      <c r="E732" s="192"/>
      <c r="F732" s="192"/>
      <c r="G732" s="192"/>
      <c r="H732" s="96"/>
      <c r="I732" s="96"/>
      <c r="J732" s="96"/>
      <c r="K732" s="96"/>
      <c r="L732" s="96"/>
      <c r="M732" s="96"/>
      <c r="N732" s="96"/>
      <c r="O732" s="96"/>
      <c r="P732" s="96"/>
      <c r="Q732" s="202"/>
      <c r="R732" s="194"/>
      <c r="S732" s="195"/>
      <c r="T732" s="195"/>
      <c r="U732" s="192"/>
      <c r="V732" s="192"/>
      <c r="W732" s="192"/>
    </row>
    <row r="733" spans="2:23">
      <c r="B733" s="192"/>
      <c r="C733" s="192"/>
      <c r="D733" s="192"/>
      <c r="E733" s="192"/>
      <c r="F733" s="192"/>
      <c r="G733" s="192"/>
      <c r="H733" s="96"/>
      <c r="I733" s="96"/>
      <c r="J733" s="96"/>
      <c r="K733" s="96"/>
      <c r="L733" s="96"/>
      <c r="M733" s="96"/>
      <c r="N733" s="96"/>
      <c r="O733" s="96"/>
      <c r="P733" s="96"/>
      <c r="Q733" s="202"/>
      <c r="R733" s="194"/>
      <c r="S733" s="195"/>
      <c r="T733" s="195"/>
      <c r="U733" s="192"/>
      <c r="V733" s="192"/>
      <c r="W733" s="192"/>
    </row>
    <row r="734" spans="2:23">
      <c r="B734" s="192"/>
      <c r="C734" s="192"/>
      <c r="D734" s="192"/>
      <c r="E734" s="192"/>
      <c r="F734" s="192"/>
      <c r="G734" s="192"/>
      <c r="H734" s="96"/>
      <c r="I734" s="96"/>
      <c r="J734" s="96"/>
      <c r="K734" s="96"/>
      <c r="L734" s="96"/>
      <c r="M734" s="96"/>
      <c r="N734" s="96"/>
      <c r="O734" s="96"/>
      <c r="P734" s="96"/>
      <c r="Q734" s="202"/>
      <c r="R734" s="194"/>
      <c r="S734" s="195"/>
      <c r="T734" s="195"/>
      <c r="U734" s="192"/>
      <c r="V734" s="192"/>
      <c r="W734" s="192"/>
    </row>
    <row r="735" spans="2:23">
      <c r="B735" s="192"/>
      <c r="C735" s="192"/>
      <c r="D735" s="192"/>
      <c r="E735" s="192"/>
      <c r="F735" s="192"/>
      <c r="G735" s="192"/>
      <c r="H735" s="96"/>
      <c r="I735" s="96"/>
      <c r="J735" s="96"/>
      <c r="K735" s="96"/>
      <c r="L735" s="96"/>
      <c r="M735" s="96"/>
      <c r="N735" s="96"/>
      <c r="O735" s="96"/>
      <c r="P735" s="96"/>
      <c r="Q735" s="202"/>
      <c r="R735" s="194"/>
      <c r="S735" s="195"/>
      <c r="T735" s="195"/>
      <c r="U735" s="192"/>
      <c r="V735" s="192"/>
      <c r="W735" s="192"/>
    </row>
    <row r="736" spans="2:23">
      <c r="B736" s="192"/>
      <c r="C736" s="192"/>
      <c r="D736" s="192"/>
      <c r="E736" s="192"/>
      <c r="F736" s="192"/>
      <c r="G736" s="192"/>
      <c r="H736" s="96"/>
      <c r="I736" s="96"/>
      <c r="J736" s="96"/>
      <c r="K736" s="96"/>
      <c r="L736" s="96"/>
      <c r="M736" s="96"/>
      <c r="N736" s="96"/>
      <c r="O736" s="96"/>
      <c r="P736" s="96"/>
      <c r="Q736" s="202"/>
      <c r="R736" s="194"/>
      <c r="S736" s="195"/>
      <c r="T736" s="195"/>
      <c r="U736" s="192"/>
      <c r="V736" s="192"/>
      <c r="W736" s="192"/>
    </row>
    <row r="737" spans="2:23">
      <c r="B737" s="192"/>
      <c r="C737" s="192"/>
      <c r="D737" s="192"/>
      <c r="E737" s="192"/>
      <c r="F737" s="192"/>
      <c r="G737" s="192"/>
      <c r="H737" s="96"/>
      <c r="I737" s="96"/>
      <c r="J737" s="96"/>
      <c r="K737" s="96"/>
      <c r="L737" s="96"/>
      <c r="M737" s="96"/>
      <c r="N737" s="96"/>
      <c r="O737" s="96"/>
      <c r="P737" s="96"/>
      <c r="Q737" s="202"/>
      <c r="R737" s="194"/>
      <c r="S737" s="195"/>
      <c r="T737" s="195"/>
      <c r="U737" s="192"/>
      <c r="V737" s="192"/>
      <c r="W737" s="192"/>
    </row>
    <row r="738" spans="2:23">
      <c r="B738" s="192"/>
      <c r="C738" s="192"/>
      <c r="D738" s="192"/>
      <c r="E738" s="192"/>
      <c r="F738" s="192"/>
      <c r="G738" s="192"/>
      <c r="H738" s="96"/>
      <c r="I738" s="96"/>
      <c r="J738" s="96"/>
      <c r="K738" s="96"/>
      <c r="L738" s="96"/>
      <c r="M738" s="96"/>
      <c r="N738" s="96"/>
      <c r="O738" s="96"/>
      <c r="P738" s="96"/>
      <c r="Q738" s="202"/>
      <c r="R738" s="194"/>
      <c r="S738" s="195"/>
      <c r="T738" s="195"/>
      <c r="U738" s="192"/>
      <c r="V738" s="192"/>
      <c r="W738" s="192"/>
    </row>
    <row r="739" spans="2:23">
      <c r="B739" s="192"/>
      <c r="C739" s="192"/>
      <c r="D739" s="192"/>
      <c r="E739" s="192"/>
      <c r="F739" s="192"/>
      <c r="G739" s="192"/>
      <c r="H739" s="96"/>
      <c r="I739" s="96"/>
      <c r="J739" s="96"/>
      <c r="K739" s="96"/>
      <c r="L739" s="96"/>
      <c r="M739" s="96"/>
      <c r="N739" s="96"/>
      <c r="O739" s="96"/>
      <c r="P739" s="96"/>
      <c r="Q739" s="202"/>
      <c r="R739" s="194"/>
      <c r="S739" s="195"/>
      <c r="T739" s="195"/>
      <c r="U739" s="192"/>
      <c r="V739" s="192"/>
      <c r="W739" s="192"/>
    </row>
    <row r="740" spans="2:23">
      <c r="B740" s="192"/>
      <c r="C740" s="192"/>
      <c r="D740" s="192"/>
      <c r="E740" s="192"/>
      <c r="F740" s="192"/>
      <c r="G740" s="192"/>
      <c r="H740" s="96"/>
      <c r="I740" s="96"/>
      <c r="J740" s="96"/>
      <c r="K740" s="96"/>
      <c r="L740" s="96"/>
      <c r="M740" s="96"/>
      <c r="N740" s="96"/>
      <c r="O740" s="96"/>
      <c r="P740" s="96"/>
      <c r="Q740" s="202"/>
      <c r="R740" s="194"/>
      <c r="S740" s="195"/>
      <c r="T740" s="195"/>
      <c r="U740" s="192"/>
      <c r="V740" s="192"/>
      <c r="W740" s="192"/>
    </row>
    <row r="741" spans="2:23">
      <c r="B741" s="192"/>
      <c r="C741" s="192"/>
      <c r="D741" s="192"/>
      <c r="E741" s="192"/>
      <c r="F741" s="192"/>
      <c r="G741" s="192"/>
      <c r="H741" s="96"/>
      <c r="I741" s="96"/>
      <c r="J741" s="96"/>
      <c r="K741" s="96"/>
      <c r="L741" s="96"/>
      <c r="M741" s="96"/>
      <c r="N741" s="96"/>
      <c r="O741" s="96"/>
      <c r="P741" s="96"/>
      <c r="Q741" s="202"/>
      <c r="R741" s="194"/>
      <c r="S741" s="195"/>
      <c r="T741" s="195"/>
      <c r="U741" s="192"/>
      <c r="V741" s="192"/>
      <c r="W741" s="192"/>
    </row>
    <row r="742" spans="2:23">
      <c r="B742" s="192"/>
      <c r="C742" s="192"/>
      <c r="D742" s="192"/>
      <c r="E742" s="192"/>
      <c r="F742" s="192"/>
      <c r="G742" s="192"/>
      <c r="H742" s="96"/>
      <c r="I742" s="96"/>
      <c r="J742" s="96"/>
      <c r="K742" s="96"/>
      <c r="L742" s="96"/>
      <c r="M742" s="96"/>
      <c r="N742" s="96"/>
      <c r="O742" s="96"/>
      <c r="P742" s="96"/>
      <c r="Q742" s="202"/>
      <c r="R742" s="194"/>
      <c r="S742" s="195"/>
      <c r="T742" s="195"/>
      <c r="U742" s="192"/>
      <c r="V742" s="192"/>
      <c r="W742" s="192"/>
    </row>
    <row r="743" spans="2:23">
      <c r="B743" s="192"/>
      <c r="C743" s="192"/>
      <c r="D743" s="192"/>
      <c r="E743" s="192"/>
      <c r="F743" s="192"/>
      <c r="G743" s="192"/>
      <c r="H743" s="96"/>
      <c r="I743" s="96"/>
      <c r="J743" s="96"/>
      <c r="K743" s="96"/>
      <c r="L743" s="96"/>
      <c r="M743" s="96"/>
      <c r="N743" s="96"/>
      <c r="O743" s="96"/>
      <c r="P743" s="96"/>
      <c r="Q743" s="202"/>
      <c r="R743" s="194"/>
      <c r="S743" s="195"/>
      <c r="T743" s="195"/>
      <c r="U743" s="192"/>
      <c r="V743" s="192"/>
      <c r="W743" s="192"/>
    </row>
    <row r="744" spans="2:23">
      <c r="B744" s="192"/>
      <c r="C744" s="192"/>
      <c r="D744" s="192"/>
      <c r="E744" s="192"/>
      <c r="F744" s="192"/>
      <c r="G744" s="192"/>
      <c r="H744" s="96"/>
      <c r="I744" s="96"/>
      <c r="J744" s="96"/>
      <c r="K744" s="96"/>
      <c r="L744" s="96"/>
      <c r="M744" s="96"/>
      <c r="N744" s="96"/>
      <c r="O744" s="96"/>
      <c r="P744" s="96"/>
      <c r="Q744" s="202"/>
      <c r="R744" s="194"/>
      <c r="S744" s="195"/>
      <c r="T744" s="195"/>
      <c r="U744" s="192"/>
      <c r="V744" s="192"/>
      <c r="W744" s="192"/>
    </row>
    <row r="745" spans="2:23">
      <c r="B745" s="192"/>
      <c r="C745" s="192"/>
      <c r="D745" s="192"/>
      <c r="E745" s="192"/>
      <c r="F745" s="192"/>
      <c r="G745" s="192"/>
      <c r="H745" s="96"/>
      <c r="I745" s="96"/>
      <c r="J745" s="96"/>
      <c r="K745" s="96"/>
      <c r="L745" s="96"/>
      <c r="M745" s="96"/>
      <c r="N745" s="96"/>
      <c r="O745" s="96"/>
      <c r="P745" s="96"/>
      <c r="Q745" s="202"/>
      <c r="R745" s="194"/>
      <c r="S745" s="195"/>
      <c r="T745" s="195"/>
      <c r="U745" s="192"/>
      <c r="V745" s="192"/>
      <c r="W745" s="192"/>
    </row>
    <row r="746" spans="2:23">
      <c r="B746" s="192"/>
      <c r="C746" s="192"/>
      <c r="D746" s="192"/>
      <c r="E746" s="192"/>
      <c r="F746" s="192"/>
      <c r="G746" s="192"/>
      <c r="H746" s="96"/>
      <c r="I746" s="96"/>
      <c r="J746" s="96"/>
      <c r="K746" s="96"/>
      <c r="L746" s="96"/>
      <c r="M746" s="96"/>
      <c r="N746" s="96"/>
      <c r="O746" s="96"/>
      <c r="P746" s="96"/>
      <c r="Q746" s="202"/>
      <c r="R746" s="194"/>
      <c r="S746" s="195"/>
      <c r="T746" s="195"/>
      <c r="U746" s="192"/>
      <c r="V746" s="192"/>
      <c r="W746" s="192"/>
    </row>
    <row r="747" spans="2:23">
      <c r="B747" s="192"/>
      <c r="C747" s="192"/>
      <c r="D747" s="192"/>
      <c r="E747" s="192"/>
      <c r="F747" s="192"/>
      <c r="G747" s="192"/>
      <c r="H747" s="96"/>
      <c r="I747" s="96"/>
      <c r="J747" s="96"/>
      <c r="K747" s="96"/>
      <c r="L747" s="96"/>
      <c r="M747" s="96"/>
      <c r="N747" s="96"/>
      <c r="O747" s="96"/>
      <c r="P747" s="96"/>
      <c r="Q747" s="202"/>
      <c r="R747" s="194"/>
      <c r="S747" s="195"/>
      <c r="T747" s="195"/>
      <c r="U747" s="192"/>
      <c r="V747" s="192"/>
      <c r="W747" s="192"/>
    </row>
    <row r="748" spans="2:23">
      <c r="B748" s="192"/>
      <c r="C748" s="192"/>
      <c r="D748" s="192"/>
      <c r="E748" s="192"/>
      <c r="F748" s="192"/>
      <c r="G748" s="192"/>
      <c r="H748" s="96"/>
      <c r="I748" s="96"/>
      <c r="J748" s="96"/>
      <c r="K748" s="96"/>
      <c r="L748" s="96"/>
      <c r="M748" s="96"/>
      <c r="N748" s="96"/>
      <c r="O748" s="96"/>
      <c r="P748" s="96"/>
      <c r="Q748" s="202"/>
      <c r="R748" s="194"/>
      <c r="S748" s="195"/>
      <c r="T748" s="195"/>
      <c r="U748" s="192"/>
      <c r="V748" s="192"/>
      <c r="W748" s="192"/>
    </row>
    <row r="749" spans="2:23">
      <c r="B749" s="192"/>
      <c r="C749" s="192"/>
      <c r="D749" s="192"/>
      <c r="E749" s="192"/>
      <c r="F749" s="192"/>
      <c r="G749" s="192"/>
      <c r="H749" s="96"/>
      <c r="I749" s="96"/>
      <c r="J749" s="96"/>
      <c r="K749" s="96"/>
      <c r="L749" s="96"/>
      <c r="M749" s="96"/>
      <c r="N749" s="96"/>
      <c r="O749" s="96"/>
      <c r="P749" s="96"/>
      <c r="Q749" s="202"/>
      <c r="R749" s="194"/>
      <c r="S749" s="195"/>
      <c r="T749" s="195"/>
      <c r="U749" s="192"/>
      <c r="V749" s="192"/>
      <c r="W749" s="192"/>
    </row>
    <row r="750" spans="2:23">
      <c r="B750" s="192"/>
      <c r="C750" s="192"/>
      <c r="D750" s="192"/>
      <c r="E750" s="192"/>
      <c r="F750" s="192"/>
      <c r="G750" s="192"/>
      <c r="H750" s="96"/>
      <c r="I750" s="96"/>
      <c r="J750" s="96"/>
      <c r="K750" s="96"/>
      <c r="L750" s="96"/>
      <c r="M750" s="96"/>
      <c r="N750" s="96"/>
      <c r="O750" s="96"/>
      <c r="P750" s="96"/>
      <c r="Q750" s="202"/>
      <c r="R750" s="194"/>
      <c r="S750" s="195"/>
      <c r="T750" s="195"/>
      <c r="U750" s="192"/>
      <c r="V750" s="192"/>
      <c r="W750" s="192"/>
    </row>
    <row r="751" spans="2:23">
      <c r="B751" s="192"/>
      <c r="C751" s="192"/>
      <c r="D751" s="192"/>
      <c r="E751" s="192"/>
      <c r="F751" s="192"/>
      <c r="G751" s="192"/>
      <c r="H751" s="96"/>
      <c r="I751" s="96"/>
      <c r="J751" s="96"/>
      <c r="K751" s="96"/>
      <c r="L751" s="96"/>
      <c r="M751" s="96"/>
      <c r="N751" s="96"/>
      <c r="O751" s="96"/>
      <c r="P751" s="96"/>
      <c r="Q751" s="202"/>
      <c r="R751" s="194"/>
      <c r="S751" s="195"/>
      <c r="T751" s="195"/>
      <c r="U751" s="192"/>
      <c r="V751" s="192"/>
      <c r="W751" s="192"/>
    </row>
    <row r="752" spans="2:23">
      <c r="B752" s="192"/>
      <c r="C752" s="192"/>
      <c r="D752" s="192"/>
      <c r="E752" s="192"/>
      <c r="F752" s="192"/>
      <c r="G752" s="192"/>
      <c r="H752" s="96"/>
      <c r="I752" s="96"/>
      <c r="J752" s="96"/>
      <c r="K752" s="96"/>
      <c r="L752" s="96"/>
      <c r="M752" s="96"/>
      <c r="N752" s="96"/>
      <c r="O752" s="96"/>
      <c r="P752" s="96"/>
      <c r="Q752" s="202"/>
      <c r="R752" s="194"/>
      <c r="S752" s="195"/>
      <c r="T752" s="195"/>
      <c r="U752" s="192"/>
      <c r="V752" s="192"/>
      <c r="W752" s="192"/>
    </row>
    <row r="753" spans="2:23">
      <c r="B753" s="192"/>
      <c r="C753" s="192"/>
      <c r="D753" s="192"/>
      <c r="E753" s="192"/>
      <c r="F753" s="192"/>
      <c r="G753" s="192"/>
      <c r="H753" s="96"/>
      <c r="I753" s="96"/>
      <c r="J753" s="96"/>
      <c r="K753" s="96"/>
      <c r="L753" s="96"/>
      <c r="M753" s="96"/>
      <c r="N753" s="96"/>
      <c r="O753" s="96"/>
      <c r="P753" s="96"/>
      <c r="Q753" s="202"/>
      <c r="R753" s="194"/>
      <c r="S753" s="195"/>
      <c r="T753" s="195"/>
      <c r="U753" s="192"/>
      <c r="V753" s="192"/>
      <c r="W753" s="192"/>
    </row>
    <row r="754" spans="2:23">
      <c r="B754" s="192"/>
      <c r="C754" s="192"/>
      <c r="D754" s="192"/>
      <c r="E754" s="192"/>
      <c r="F754" s="192"/>
      <c r="G754" s="192"/>
      <c r="H754" s="96"/>
      <c r="I754" s="96"/>
      <c r="J754" s="96"/>
      <c r="K754" s="96"/>
      <c r="L754" s="96"/>
      <c r="M754" s="96"/>
      <c r="N754" s="96"/>
      <c r="O754" s="96"/>
      <c r="P754" s="96"/>
      <c r="Q754" s="202"/>
      <c r="R754" s="194"/>
      <c r="S754" s="195"/>
      <c r="T754" s="195"/>
      <c r="U754" s="192"/>
      <c r="V754" s="192"/>
      <c r="W754" s="192"/>
    </row>
    <row r="755" spans="2:23">
      <c r="B755" s="192"/>
      <c r="C755" s="192"/>
      <c r="D755" s="192"/>
      <c r="E755" s="192"/>
      <c r="F755" s="192"/>
      <c r="G755" s="192"/>
      <c r="H755" s="96"/>
      <c r="I755" s="96"/>
      <c r="J755" s="96"/>
      <c r="K755" s="96"/>
      <c r="L755" s="96"/>
      <c r="M755" s="96"/>
      <c r="N755" s="96"/>
      <c r="O755" s="96"/>
      <c r="P755" s="96"/>
      <c r="Q755" s="202"/>
      <c r="R755" s="194"/>
      <c r="S755" s="195"/>
      <c r="T755" s="195"/>
      <c r="U755" s="192"/>
      <c r="V755" s="192"/>
      <c r="W755" s="192"/>
    </row>
    <row r="756" spans="2:23">
      <c r="B756" s="192"/>
      <c r="C756" s="192"/>
      <c r="D756" s="192"/>
      <c r="E756" s="192"/>
      <c r="F756" s="192"/>
      <c r="G756" s="192"/>
      <c r="H756" s="96"/>
      <c r="I756" s="96"/>
      <c r="J756" s="96"/>
      <c r="K756" s="96"/>
      <c r="L756" s="96"/>
      <c r="M756" s="96"/>
      <c r="N756" s="96"/>
      <c r="O756" s="96"/>
      <c r="P756" s="96"/>
      <c r="Q756" s="202"/>
      <c r="R756" s="194"/>
      <c r="S756" s="195"/>
      <c r="T756" s="195"/>
      <c r="U756" s="192"/>
      <c r="V756" s="192"/>
      <c r="W756" s="192"/>
    </row>
    <row r="757" spans="2:23">
      <c r="B757" s="192"/>
      <c r="C757" s="192"/>
      <c r="D757" s="192"/>
      <c r="E757" s="192"/>
      <c r="F757" s="192"/>
      <c r="G757" s="192"/>
      <c r="H757" s="96"/>
      <c r="I757" s="96"/>
      <c r="J757" s="96"/>
      <c r="K757" s="96"/>
      <c r="L757" s="96"/>
      <c r="M757" s="96"/>
      <c r="N757" s="96"/>
      <c r="O757" s="96"/>
      <c r="P757" s="96"/>
      <c r="Q757" s="202"/>
      <c r="R757" s="194"/>
      <c r="S757" s="195"/>
      <c r="T757" s="195"/>
      <c r="U757" s="192"/>
      <c r="V757" s="192"/>
      <c r="W757" s="192"/>
    </row>
    <row r="758" spans="2:23">
      <c r="B758" s="192"/>
      <c r="C758" s="192"/>
      <c r="D758" s="192"/>
      <c r="E758" s="192"/>
      <c r="F758" s="192"/>
      <c r="G758" s="192"/>
      <c r="H758" s="96"/>
      <c r="I758" s="96"/>
      <c r="J758" s="96"/>
      <c r="K758" s="96"/>
      <c r="L758" s="96"/>
      <c r="M758" s="96"/>
      <c r="N758" s="96"/>
      <c r="O758" s="96"/>
      <c r="P758" s="96"/>
      <c r="Q758" s="202"/>
      <c r="R758" s="194"/>
      <c r="S758" s="195"/>
      <c r="T758" s="195"/>
      <c r="U758" s="192"/>
      <c r="V758" s="192"/>
      <c r="W758" s="192"/>
    </row>
    <row r="759" spans="2:23">
      <c r="B759" s="192"/>
      <c r="C759" s="192"/>
      <c r="D759" s="192"/>
      <c r="E759" s="192"/>
      <c r="F759" s="192"/>
      <c r="G759" s="192"/>
      <c r="H759" s="96"/>
      <c r="I759" s="96"/>
      <c r="J759" s="96"/>
      <c r="K759" s="96"/>
      <c r="L759" s="96"/>
      <c r="M759" s="96"/>
      <c r="N759" s="96"/>
      <c r="O759" s="96"/>
      <c r="P759" s="96"/>
      <c r="Q759" s="202"/>
      <c r="R759" s="194"/>
      <c r="S759" s="195"/>
      <c r="T759" s="195"/>
      <c r="U759" s="192"/>
      <c r="V759" s="192"/>
      <c r="W759" s="192"/>
    </row>
    <row r="760" spans="2:23">
      <c r="B760" s="192"/>
      <c r="C760" s="192"/>
      <c r="D760" s="192"/>
      <c r="E760" s="192"/>
      <c r="F760" s="192"/>
      <c r="G760" s="192"/>
      <c r="H760" s="96"/>
      <c r="I760" s="96"/>
      <c r="J760" s="96"/>
      <c r="K760" s="96"/>
      <c r="L760" s="96"/>
      <c r="M760" s="96"/>
      <c r="N760" s="96"/>
      <c r="O760" s="96"/>
      <c r="P760" s="96"/>
      <c r="Q760" s="202"/>
      <c r="R760" s="194"/>
      <c r="S760" s="195"/>
      <c r="T760" s="195"/>
      <c r="U760" s="192"/>
      <c r="V760" s="192"/>
      <c r="W760" s="192"/>
    </row>
    <row r="761" spans="2:23">
      <c r="B761" s="192"/>
      <c r="C761" s="192"/>
      <c r="D761" s="192"/>
      <c r="E761" s="192"/>
      <c r="F761" s="192"/>
      <c r="G761" s="192"/>
      <c r="H761" s="96"/>
      <c r="I761" s="96"/>
      <c r="J761" s="96"/>
      <c r="K761" s="96"/>
      <c r="L761" s="96"/>
      <c r="M761" s="96"/>
      <c r="N761" s="96"/>
      <c r="O761" s="96"/>
      <c r="P761" s="96"/>
      <c r="Q761" s="202"/>
      <c r="R761" s="194"/>
      <c r="S761" s="195"/>
      <c r="T761" s="195"/>
      <c r="U761" s="192"/>
      <c r="V761" s="192"/>
      <c r="W761" s="192"/>
    </row>
    <row r="762" spans="2:23">
      <c r="B762" s="192"/>
      <c r="C762" s="192"/>
      <c r="D762" s="192"/>
      <c r="E762" s="192"/>
      <c r="F762" s="192"/>
      <c r="G762" s="192"/>
      <c r="H762" s="96"/>
      <c r="I762" s="96"/>
      <c r="J762" s="96"/>
      <c r="K762" s="96"/>
      <c r="L762" s="96"/>
      <c r="M762" s="96"/>
      <c r="N762" s="96"/>
      <c r="O762" s="96"/>
      <c r="P762" s="96"/>
      <c r="Q762" s="202"/>
      <c r="R762" s="194"/>
      <c r="S762" s="195"/>
      <c r="T762" s="195"/>
      <c r="U762" s="192"/>
      <c r="V762" s="192"/>
      <c r="W762" s="192"/>
    </row>
    <row r="763" spans="2:23">
      <c r="B763" s="192"/>
      <c r="C763" s="192"/>
      <c r="D763" s="192"/>
      <c r="E763" s="192"/>
      <c r="F763" s="192"/>
      <c r="G763" s="192"/>
      <c r="H763" s="96"/>
      <c r="I763" s="96"/>
      <c r="J763" s="96"/>
      <c r="K763" s="96"/>
      <c r="L763" s="96"/>
      <c r="M763" s="96"/>
      <c r="N763" s="96"/>
      <c r="O763" s="96"/>
      <c r="P763" s="96"/>
      <c r="Q763" s="202"/>
      <c r="R763" s="194"/>
      <c r="S763" s="195"/>
      <c r="T763" s="195"/>
      <c r="U763" s="192"/>
      <c r="V763" s="192"/>
      <c r="W763" s="192"/>
    </row>
    <row r="764" spans="2:23">
      <c r="B764" s="192"/>
      <c r="C764" s="192"/>
      <c r="D764" s="192"/>
      <c r="E764" s="192"/>
      <c r="F764" s="192"/>
      <c r="G764" s="192"/>
      <c r="H764" s="96"/>
      <c r="I764" s="96"/>
      <c r="J764" s="96"/>
      <c r="K764" s="96"/>
      <c r="L764" s="96"/>
      <c r="M764" s="96"/>
      <c r="N764" s="96"/>
      <c r="O764" s="96"/>
      <c r="P764" s="96"/>
      <c r="Q764" s="202"/>
      <c r="R764" s="194"/>
      <c r="S764" s="195"/>
      <c r="T764" s="195"/>
      <c r="U764" s="192"/>
      <c r="V764" s="192"/>
      <c r="W764" s="192"/>
    </row>
    <row r="765" spans="2:23">
      <c r="B765" s="192"/>
      <c r="C765" s="192"/>
      <c r="D765" s="192"/>
      <c r="E765" s="192"/>
      <c r="F765" s="192"/>
      <c r="G765" s="192"/>
      <c r="H765" s="96"/>
      <c r="I765" s="96"/>
      <c r="J765" s="96"/>
      <c r="K765" s="96"/>
      <c r="L765" s="96"/>
      <c r="M765" s="96"/>
      <c r="N765" s="96"/>
      <c r="O765" s="96"/>
      <c r="P765" s="96"/>
      <c r="Q765" s="202"/>
      <c r="R765" s="194"/>
      <c r="S765" s="195"/>
      <c r="T765" s="195"/>
      <c r="U765" s="192"/>
      <c r="V765" s="192"/>
      <c r="W765" s="192"/>
    </row>
    <row r="766" spans="2:23">
      <c r="B766" s="192"/>
      <c r="C766" s="192"/>
      <c r="D766" s="192"/>
      <c r="E766" s="192"/>
      <c r="F766" s="192"/>
      <c r="G766" s="192"/>
      <c r="H766" s="96"/>
      <c r="I766" s="96"/>
      <c r="J766" s="96"/>
      <c r="K766" s="96"/>
      <c r="L766" s="96"/>
      <c r="M766" s="96"/>
      <c r="N766" s="96"/>
      <c r="O766" s="96"/>
      <c r="P766" s="96"/>
      <c r="Q766" s="202"/>
      <c r="R766" s="194"/>
      <c r="S766" s="195"/>
      <c r="T766" s="195"/>
      <c r="U766" s="192"/>
      <c r="V766" s="192"/>
      <c r="W766" s="192"/>
    </row>
    <row r="767" spans="2:23">
      <c r="B767" s="192"/>
      <c r="C767" s="192"/>
      <c r="D767" s="192"/>
      <c r="E767" s="192"/>
      <c r="F767" s="192"/>
      <c r="G767" s="192"/>
      <c r="H767" s="96"/>
      <c r="I767" s="96"/>
      <c r="J767" s="96"/>
      <c r="K767" s="96"/>
      <c r="L767" s="96"/>
      <c r="M767" s="96"/>
      <c r="N767" s="96"/>
      <c r="O767" s="96"/>
      <c r="P767" s="96"/>
      <c r="Q767" s="202"/>
      <c r="R767" s="194"/>
      <c r="S767" s="195"/>
      <c r="T767" s="195"/>
      <c r="U767" s="192"/>
      <c r="V767" s="192"/>
      <c r="W767" s="192"/>
    </row>
    <row r="768" spans="2:23">
      <c r="B768" s="192"/>
      <c r="C768" s="192"/>
      <c r="D768" s="192"/>
      <c r="E768" s="192"/>
      <c r="F768" s="192"/>
      <c r="G768" s="192"/>
      <c r="H768" s="96"/>
      <c r="I768" s="96"/>
      <c r="J768" s="96"/>
      <c r="K768" s="96"/>
      <c r="L768" s="96"/>
      <c r="M768" s="96"/>
      <c r="N768" s="96"/>
      <c r="O768" s="96"/>
      <c r="P768" s="96"/>
      <c r="Q768" s="202"/>
      <c r="R768" s="194"/>
      <c r="S768" s="195"/>
      <c r="T768" s="195"/>
      <c r="U768" s="192"/>
      <c r="V768" s="192"/>
      <c r="W768" s="192"/>
    </row>
    <row r="769" spans="2:23">
      <c r="B769" s="192"/>
      <c r="C769" s="192"/>
      <c r="D769" s="192"/>
      <c r="E769" s="192"/>
      <c r="F769" s="192"/>
      <c r="G769" s="192"/>
      <c r="H769" s="96"/>
      <c r="I769" s="96"/>
      <c r="J769" s="96"/>
      <c r="K769" s="96"/>
      <c r="L769" s="96"/>
      <c r="M769" s="96"/>
      <c r="N769" s="96"/>
      <c r="O769" s="96"/>
      <c r="P769" s="96"/>
      <c r="Q769" s="202"/>
      <c r="R769" s="194"/>
      <c r="S769" s="195"/>
      <c r="T769" s="195"/>
      <c r="U769" s="192"/>
      <c r="V769" s="192"/>
      <c r="W769" s="192"/>
    </row>
    <row r="770" spans="2:23">
      <c r="B770" s="192"/>
      <c r="C770" s="192"/>
      <c r="D770" s="192"/>
      <c r="E770" s="192"/>
      <c r="F770" s="192"/>
      <c r="G770" s="192"/>
      <c r="H770" s="96"/>
      <c r="I770" s="96"/>
      <c r="J770" s="96"/>
      <c r="K770" s="96"/>
      <c r="L770" s="96"/>
      <c r="M770" s="96"/>
      <c r="N770" s="96"/>
      <c r="O770" s="96"/>
      <c r="P770" s="96"/>
      <c r="Q770" s="202"/>
      <c r="R770" s="194"/>
      <c r="S770" s="195"/>
      <c r="T770" s="195"/>
      <c r="U770" s="192"/>
      <c r="V770" s="192"/>
      <c r="W770" s="192"/>
    </row>
    <row r="771" spans="2:23">
      <c r="B771" s="192"/>
      <c r="C771" s="192"/>
      <c r="D771" s="192"/>
      <c r="E771" s="192"/>
      <c r="F771" s="192"/>
      <c r="G771" s="192"/>
      <c r="H771" s="96"/>
      <c r="I771" s="96"/>
      <c r="J771" s="96"/>
      <c r="K771" s="96"/>
      <c r="L771" s="96"/>
      <c r="M771" s="96"/>
      <c r="N771" s="96"/>
      <c r="O771" s="96"/>
      <c r="P771" s="96"/>
      <c r="Q771" s="202"/>
      <c r="R771" s="194"/>
      <c r="S771" s="195"/>
      <c r="T771" s="195"/>
      <c r="U771" s="192"/>
      <c r="V771" s="192"/>
      <c r="W771" s="192"/>
    </row>
    <row r="772" spans="2:23">
      <c r="B772" s="192"/>
      <c r="C772" s="192"/>
      <c r="D772" s="192"/>
      <c r="E772" s="192"/>
      <c r="F772" s="192"/>
      <c r="G772" s="192"/>
      <c r="H772" s="96"/>
      <c r="I772" s="96"/>
      <c r="J772" s="96"/>
      <c r="K772" s="96"/>
      <c r="L772" s="96"/>
      <c r="M772" s="96"/>
      <c r="N772" s="96"/>
      <c r="O772" s="96"/>
      <c r="P772" s="96"/>
      <c r="Q772" s="202"/>
      <c r="R772" s="194"/>
      <c r="S772" s="195"/>
      <c r="T772" s="195"/>
      <c r="U772" s="192"/>
      <c r="V772" s="192"/>
      <c r="W772" s="192"/>
    </row>
    <row r="773" spans="2:23">
      <c r="B773" s="192"/>
      <c r="C773" s="192"/>
      <c r="D773" s="192"/>
      <c r="E773" s="192"/>
      <c r="F773" s="192"/>
      <c r="G773" s="192"/>
      <c r="H773" s="96"/>
      <c r="I773" s="96"/>
      <c r="J773" s="96"/>
      <c r="K773" s="96"/>
      <c r="L773" s="96"/>
      <c r="M773" s="96"/>
      <c r="N773" s="96"/>
      <c r="O773" s="96"/>
      <c r="P773" s="96"/>
      <c r="Q773" s="202"/>
      <c r="R773" s="194"/>
      <c r="S773" s="195"/>
      <c r="T773" s="195"/>
      <c r="U773" s="192"/>
      <c r="V773" s="192"/>
      <c r="W773" s="192"/>
    </row>
    <row r="774" spans="2:23">
      <c r="B774" s="192"/>
      <c r="C774" s="192"/>
      <c r="D774" s="192"/>
      <c r="E774" s="192"/>
      <c r="F774" s="192"/>
      <c r="G774" s="192"/>
      <c r="H774" s="96"/>
      <c r="I774" s="96"/>
      <c r="J774" s="96"/>
      <c r="K774" s="96"/>
      <c r="L774" s="96"/>
      <c r="M774" s="96"/>
      <c r="N774" s="96"/>
      <c r="O774" s="96"/>
      <c r="P774" s="96"/>
      <c r="Q774" s="202"/>
      <c r="R774" s="194"/>
      <c r="S774" s="195"/>
      <c r="T774" s="195"/>
      <c r="U774" s="192"/>
      <c r="V774" s="192"/>
      <c r="W774" s="192"/>
    </row>
    <row r="775" spans="2:23">
      <c r="B775" s="192"/>
      <c r="C775" s="192"/>
      <c r="D775" s="192"/>
      <c r="E775" s="192"/>
      <c r="F775" s="192"/>
      <c r="G775" s="192"/>
      <c r="H775" s="96"/>
      <c r="I775" s="96"/>
      <c r="J775" s="96"/>
      <c r="K775" s="96"/>
      <c r="L775" s="96"/>
      <c r="M775" s="96"/>
      <c r="N775" s="96"/>
      <c r="O775" s="96"/>
      <c r="P775" s="96"/>
      <c r="Q775" s="202"/>
      <c r="R775" s="194"/>
      <c r="S775" s="195"/>
      <c r="T775" s="195"/>
      <c r="U775" s="192"/>
      <c r="V775" s="192"/>
      <c r="W775" s="192"/>
    </row>
    <row r="776" spans="2:23">
      <c r="B776" s="192"/>
      <c r="C776" s="192"/>
      <c r="D776" s="192"/>
      <c r="E776" s="192"/>
      <c r="F776" s="192"/>
      <c r="G776" s="192"/>
      <c r="H776" s="96"/>
      <c r="I776" s="96"/>
      <c r="J776" s="96"/>
      <c r="K776" s="96"/>
      <c r="L776" s="96"/>
      <c r="M776" s="96"/>
      <c r="N776" s="96"/>
      <c r="O776" s="96"/>
      <c r="P776" s="96"/>
      <c r="Q776" s="202"/>
      <c r="R776" s="194"/>
      <c r="S776" s="195"/>
      <c r="T776" s="195"/>
      <c r="U776" s="192"/>
      <c r="V776" s="192"/>
      <c r="W776" s="192"/>
    </row>
    <row r="777" spans="2:23">
      <c r="B777" s="192"/>
      <c r="C777" s="192"/>
      <c r="D777" s="192"/>
      <c r="E777" s="192"/>
      <c r="F777" s="192"/>
      <c r="G777" s="192"/>
      <c r="H777" s="96"/>
      <c r="I777" s="96"/>
      <c r="J777" s="96"/>
      <c r="K777" s="96"/>
      <c r="L777" s="96"/>
      <c r="M777" s="96"/>
      <c r="N777" s="96"/>
      <c r="O777" s="96"/>
      <c r="P777" s="96"/>
      <c r="Q777" s="202"/>
      <c r="R777" s="194"/>
      <c r="S777" s="195"/>
      <c r="T777" s="195"/>
      <c r="U777" s="192"/>
      <c r="V777" s="192"/>
      <c r="W777" s="192"/>
    </row>
    <row r="778" spans="2:23">
      <c r="B778" s="192"/>
      <c r="C778" s="192"/>
      <c r="D778" s="192"/>
      <c r="E778" s="192"/>
      <c r="F778" s="192"/>
      <c r="G778" s="192"/>
      <c r="H778" s="96"/>
      <c r="I778" s="96"/>
      <c r="J778" s="96"/>
      <c r="K778" s="96"/>
      <c r="L778" s="96"/>
      <c r="M778" s="96"/>
      <c r="N778" s="96"/>
      <c r="O778" s="96"/>
      <c r="P778" s="96"/>
      <c r="Q778" s="202"/>
      <c r="R778" s="194"/>
      <c r="S778" s="195"/>
      <c r="T778" s="195"/>
      <c r="U778" s="192"/>
      <c r="V778" s="192"/>
      <c r="W778" s="192"/>
    </row>
    <row r="779" spans="2:23">
      <c r="B779" s="192"/>
      <c r="C779" s="192"/>
      <c r="D779" s="192"/>
      <c r="E779" s="192"/>
      <c r="F779" s="192"/>
      <c r="G779" s="192"/>
      <c r="H779" s="96"/>
      <c r="I779" s="96"/>
      <c r="J779" s="96"/>
      <c r="K779" s="96"/>
      <c r="L779" s="96"/>
      <c r="M779" s="96"/>
      <c r="N779" s="96"/>
      <c r="O779" s="96"/>
      <c r="P779" s="96"/>
      <c r="Q779" s="202"/>
      <c r="R779" s="194"/>
      <c r="S779" s="195"/>
      <c r="T779" s="195"/>
      <c r="U779" s="192"/>
      <c r="V779" s="192"/>
      <c r="W779" s="192"/>
    </row>
    <row r="780" spans="2:23">
      <c r="B780" s="192"/>
      <c r="C780" s="192"/>
      <c r="D780" s="192"/>
      <c r="E780" s="192"/>
      <c r="F780" s="192"/>
      <c r="G780" s="192"/>
      <c r="H780" s="96"/>
      <c r="I780" s="96"/>
      <c r="J780" s="96"/>
      <c r="K780" s="96"/>
      <c r="L780" s="96"/>
      <c r="M780" s="96"/>
      <c r="N780" s="96"/>
      <c r="O780" s="96"/>
      <c r="P780" s="96"/>
      <c r="Q780" s="202"/>
      <c r="R780" s="194"/>
      <c r="S780" s="195"/>
      <c r="T780" s="195"/>
      <c r="U780" s="192"/>
      <c r="V780" s="192"/>
      <c r="W780" s="192"/>
    </row>
    <row r="781" spans="2:23">
      <c r="B781" s="192"/>
      <c r="C781" s="192"/>
      <c r="D781" s="192"/>
      <c r="E781" s="192"/>
      <c r="F781" s="192"/>
      <c r="G781" s="192"/>
      <c r="H781" s="96"/>
      <c r="I781" s="96"/>
      <c r="J781" s="96"/>
      <c r="K781" s="96"/>
      <c r="L781" s="96"/>
      <c r="M781" s="96"/>
      <c r="N781" s="96"/>
      <c r="O781" s="96"/>
      <c r="P781" s="96"/>
      <c r="Q781" s="202"/>
      <c r="R781" s="194"/>
      <c r="S781" s="195"/>
      <c r="T781" s="195"/>
      <c r="U781" s="192"/>
      <c r="V781" s="192"/>
      <c r="W781" s="192"/>
    </row>
    <row r="782" spans="2:23">
      <c r="B782" s="192"/>
      <c r="C782" s="192"/>
      <c r="D782" s="192"/>
      <c r="E782" s="192"/>
      <c r="F782" s="192"/>
      <c r="G782" s="192"/>
      <c r="H782" s="96"/>
      <c r="I782" s="96"/>
      <c r="J782" s="96"/>
      <c r="K782" s="96"/>
      <c r="L782" s="96"/>
      <c r="M782" s="96"/>
      <c r="N782" s="96"/>
      <c r="O782" s="96"/>
      <c r="P782" s="96"/>
      <c r="Q782" s="202"/>
      <c r="R782" s="194"/>
      <c r="S782" s="195"/>
      <c r="T782" s="195"/>
      <c r="U782" s="192"/>
      <c r="V782" s="192"/>
      <c r="W782" s="192"/>
    </row>
    <row r="783" spans="2:23">
      <c r="B783" s="192"/>
      <c r="C783" s="192"/>
      <c r="D783" s="192"/>
      <c r="E783" s="192"/>
      <c r="F783" s="192"/>
      <c r="G783" s="192"/>
      <c r="H783" s="96"/>
      <c r="I783" s="96"/>
      <c r="J783" s="96"/>
      <c r="K783" s="96"/>
      <c r="L783" s="96"/>
      <c r="M783" s="96"/>
      <c r="N783" s="96"/>
      <c r="O783" s="96"/>
      <c r="P783" s="96"/>
      <c r="Q783" s="202"/>
      <c r="R783" s="194"/>
      <c r="S783" s="195"/>
      <c r="T783" s="195"/>
      <c r="U783" s="192"/>
      <c r="V783" s="192"/>
      <c r="W783" s="192"/>
    </row>
    <row r="784" spans="2:23">
      <c r="B784" s="192"/>
      <c r="C784" s="192"/>
      <c r="D784" s="192"/>
      <c r="E784" s="192"/>
      <c r="F784" s="192"/>
      <c r="G784" s="192"/>
      <c r="H784" s="96"/>
      <c r="I784" s="96"/>
      <c r="J784" s="96"/>
      <c r="K784" s="96"/>
      <c r="L784" s="96"/>
      <c r="M784" s="96"/>
      <c r="N784" s="96"/>
      <c r="O784" s="96"/>
      <c r="P784" s="96"/>
      <c r="Q784" s="202"/>
      <c r="R784" s="194"/>
      <c r="S784" s="195"/>
      <c r="T784" s="195"/>
      <c r="U784" s="192"/>
      <c r="V784" s="192"/>
      <c r="W784" s="192"/>
    </row>
    <row r="785" spans="2:23">
      <c r="B785" s="192"/>
      <c r="C785" s="192"/>
      <c r="D785" s="192"/>
      <c r="E785" s="192"/>
      <c r="F785" s="192"/>
      <c r="G785" s="192"/>
      <c r="H785" s="96"/>
      <c r="I785" s="96"/>
      <c r="J785" s="96"/>
      <c r="K785" s="96"/>
      <c r="L785" s="96"/>
      <c r="M785" s="96"/>
      <c r="N785" s="96"/>
      <c r="O785" s="96"/>
      <c r="P785" s="96"/>
      <c r="Q785" s="202"/>
      <c r="R785" s="194"/>
      <c r="S785" s="195"/>
      <c r="T785" s="195"/>
      <c r="U785" s="192"/>
      <c r="V785" s="192"/>
      <c r="W785" s="192"/>
    </row>
    <row r="786" spans="2:23">
      <c r="B786" s="192"/>
      <c r="C786" s="192"/>
      <c r="D786" s="192"/>
      <c r="E786" s="192"/>
      <c r="F786" s="192"/>
      <c r="G786" s="192"/>
      <c r="H786" s="96"/>
      <c r="I786" s="96"/>
      <c r="J786" s="96"/>
      <c r="K786" s="96"/>
      <c r="L786" s="96"/>
      <c r="M786" s="96"/>
      <c r="N786" s="96"/>
      <c r="O786" s="96"/>
      <c r="P786" s="96"/>
      <c r="Q786" s="202"/>
      <c r="R786" s="194"/>
      <c r="S786" s="195"/>
      <c r="T786" s="195"/>
      <c r="U786" s="192"/>
      <c r="V786" s="192"/>
      <c r="W786" s="192"/>
    </row>
    <row r="787" spans="2:23">
      <c r="B787" s="192"/>
      <c r="C787" s="192"/>
      <c r="D787" s="192"/>
      <c r="E787" s="192"/>
      <c r="F787" s="192"/>
      <c r="G787" s="192"/>
      <c r="H787" s="96"/>
      <c r="I787" s="96"/>
      <c r="J787" s="96"/>
      <c r="K787" s="96"/>
      <c r="L787" s="96"/>
      <c r="M787" s="96"/>
      <c r="N787" s="96"/>
      <c r="O787" s="96"/>
      <c r="P787" s="96"/>
      <c r="Q787" s="202"/>
      <c r="R787" s="194"/>
      <c r="S787" s="195"/>
      <c r="T787" s="195"/>
      <c r="U787" s="192"/>
      <c r="V787" s="192"/>
      <c r="W787" s="192"/>
    </row>
    <row r="788" spans="2:23">
      <c r="B788" s="192"/>
      <c r="C788" s="192"/>
      <c r="D788" s="192"/>
      <c r="E788" s="192"/>
      <c r="F788" s="192"/>
      <c r="G788" s="192"/>
      <c r="H788" s="96"/>
      <c r="I788" s="96"/>
      <c r="J788" s="96"/>
      <c r="K788" s="96"/>
      <c r="L788" s="96"/>
      <c r="M788" s="96"/>
      <c r="N788" s="96"/>
      <c r="O788" s="96"/>
      <c r="P788" s="96"/>
      <c r="Q788" s="202"/>
      <c r="R788" s="194"/>
      <c r="S788" s="195"/>
      <c r="T788" s="195"/>
      <c r="U788" s="192"/>
      <c r="V788" s="192"/>
      <c r="W788" s="192"/>
    </row>
    <row r="789" spans="2:23">
      <c r="B789" s="192"/>
      <c r="C789" s="192"/>
      <c r="D789" s="192"/>
      <c r="E789" s="192"/>
      <c r="F789" s="192"/>
      <c r="G789" s="192"/>
      <c r="H789" s="96"/>
      <c r="I789" s="96"/>
      <c r="J789" s="96"/>
      <c r="K789" s="96"/>
      <c r="L789" s="96"/>
      <c r="M789" s="96"/>
      <c r="N789" s="96"/>
      <c r="O789" s="96"/>
      <c r="P789" s="96"/>
      <c r="Q789" s="202"/>
      <c r="R789" s="194"/>
      <c r="S789" s="195"/>
      <c r="T789" s="195"/>
      <c r="U789" s="192"/>
      <c r="V789" s="192"/>
      <c r="W789" s="192"/>
    </row>
    <row r="790" spans="2:23">
      <c r="B790" s="192"/>
      <c r="C790" s="192"/>
      <c r="D790" s="192"/>
      <c r="E790" s="192"/>
      <c r="F790" s="192"/>
      <c r="G790" s="192"/>
      <c r="H790" s="96"/>
      <c r="I790" s="96"/>
      <c r="J790" s="96"/>
      <c r="K790" s="96"/>
      <c r="L790" s="96"/>
      <c r="M790" s="96"/>
      <c r="N790" s="96"/>
      <c r="O790" s="96"/>
      <c r="P790" s="96"/>
      <c r="Q790" s="202"/>
      <c r="R790" s="194"/>
      <c r="S790" s="195"/>
      <c r="T790" s="195"/>
      <c r="U790" s="192"/>
      <c r="V790" s="192"/>
      <c r="W790" s="192"/>
    </row>
    <row r="791" spans="2:23">
      <c r="B791" s="192"/>
      <c r="C791" s="192"/>
      <c r="D791" s="192"/>
      <c r="E791" s="192"/>
      <c r="F791" s="192"/>
      <c r="G791" s="192"/>
      <c r="H791" s="96"/>
      <c r="I791" s="96"/>
      <c r="J791" s="96"/>
      <c r="K791" s="96"/>
      <c r="L791" s="96"/>
      <c r="M791" s="96"/>
      <c r="N791" s="96"/>
      <c r="O791" s="96"/>
      <c r="P791" s="96"/>
      <c r="Q791" s="202"/>
      <c r="R791" s="194"/>
      <c r="S791" s="195"/>
      <c r="T791" s="195"/>
      <c r="U791" s="192"/>
      <c r="V791" s="192"/>
      <c r="W791" s="192"/>
    </row>
    <row r="792" spans="2:23">
      <c r="B792" s="192"/>
      <c r="C792" s="192"/>
      <c r="D792" s="192"/>
      <c r="E792" s="192"/>
      <c r="F792" s="192"/>
      <c r="G792" s="192"/>
      <c r="H792" s="96"/>
      <c r="I792" s="96"/>
      <c r="J792" s="96"/>
      <c r="K792" s="96"/>
      <c r="L792" s="96"/>
      <c r="M792" s="96"/>
      <c r="N792" s="96"/>
      <c r="O792" s="96"/>
      <c r="P792" s="96"/>
      <c r="Q792" s="202"/>
      <c r="R792" s="194"/>
      <c r="S792" s="195"/>
      <c r="T792" s="195"/>
      <c r="U792" s="192"/>
      <c r="V792" s="192"/>
      <c r="W792" s="192"/>
    </row>
    <row r="793" spans="2:23">
      <c r="B793" s="192"/>
      <c r="C793" s="192"/>
      <c r="D793" s="192"/>
      <c r="E793" s="192"/>
      <c r="F793" s="192"/>
      <c r="G793" s="192"/>
      <c r="H793" s="96"/>
      <c r="I793" s="96"/>
      <c r="J793" s="96"/>
      <c r="K793" s="96"/>
      <c r="L793" s="96"/>
      <c r="M793" s="96"/>
      <c r="N793" s="96"/>
      <c r="O793" s="96"/>
      <c r="P793" s="96"/>
      <c r="Q793" s="202"/>
      <c r="R793" s="194"/>
      <c r="S793" s="195"/>
      <c r="T793" s="195"/>
      <c r="U793" s="192"/>
      <c r="V793" s="192"/>
      <c r="W793" s="192"/>
    </row>
    <row r="794" spans="2:23">
      <c r="B794" s="192"/>
      <c r="C794" s="192"/>
      <c r="D794" s="192"/>
      <c r="E794" s="192"/>
      <c r="F794" s="192"/>
      <c r="G794" s="192"/>
      <c r="H794" s="96"/>
      <c r="I794" s="96"/>
      <c r="J794" s="96"/>
      <c r="K794" s="96"/>
      <c r="L794" s="96"/>
      <c r="M794" s="96"/>
      <c r="N794" s="96"/>
      <c r="O794" s="96"/>
      <c r="P794" s="96"/>
      <c r="Q794" s="202"/>
      <c r="R794" s="194"/>
      <c r="S794" s="195"/>
      <c r="T794" s="195"/>
      <c r="U794" s="192"/>
      <c r="V794" s="192"/>
      <c r="W794" s="192"/>
    </row>
    <row r="795" spans="2:23">
      <c r="B795" s="192"/>
      <c r="C795" s="192"/>
      <c r="D795" s="192"/>
      <c r="E795" s="192"/>
      <c r="F795" s="192"/>
      <c r="G795" s="192"/>
      <c r="H795" s="96"/>
      <c r="I795" s="96"/>
      <c r="J795" s="96"/>
      <c r="K795" s="96"/>
      <c r="L795" s="96"/>
      <c r="M795" s="96"/>
      <c r="N795" s="96"/>
      <c r="O795" s="96"/>
      <c r="P795" s="96"/>
      <c r="Q795" s="202"/>
      <c r="R795" s="194"/>
      <c r="S795" s="195"/>
      <c r="T795" s="195"/>
      <c r="U795" s="192"/>
      <c r="V795" s="192"/>
      <c r="W795" s="192"/>
    </row>
    <row r="796" spans="2:23">
      <c r="B796" s="192"/>
      <c r="C796" s="192"/>
      <c r="D796" s="192"/>
      <c r="E796" s="192"/>
      <c r="F796" s="192"/>
      <c r="G796" s="192"/>
      <c r="H796" s="96"/>
      <c r="I796" s="96"/>
      <c r="J796" s="96"/>
      <c r="K796" s="96"/>
      <c r="L796" s="96"/>
      <c r="M796" s="96"/>
      <c r="N796" s="96"/>
      <c r="O796" s="96"/>
      <c r="P796" s="96"/>
      <c r="Q796" s="202"/>
      <c r="R796" s="194"/>
      <c r="S796" s="195"/>
      <c r="T796" s="195"/>
      <c r="U796" s="192"/>
      <c r="V796" s="192"/>
      <c r="W796" s="192"/>
    </row>
    <row r="797" spans="2:23">
      <c r="B797" s="192"/>
      <c r="C797" s="192"/>
      <c r="D797" s="192"/>
      <c r="E797" s="192"/>
      <c r="F797" s="192"/>
      <c r="G797" s="192"/>
      <c r="H797" s="96"/>
      <c r="I797" s="96"/>
      <c r="J797" s="96"/>
      <c r="K797" s="96"/>
      <c r="L797" s="96"/>
      <c r="M797" s="96"/>
      <c r="N797" s="96"/>
      <c r="O797" s="96"/>
      <c r="P797" s="96"/>
      <c r="Q797" s="202"/>
      <c r="R797" s="194"/>
      <c r="S797" s="195"/>
      <c r="T797" s="195"/>
      <c r="U797" s="192"/>
      <c r="V797" s="192"/>
      <c r="W797" s="192"/>
    </row>
    <row r="798" spans="2:23">
      <c r="B798" s="192"/>
      <c r="C798" s="192"/>
      <c r="D798" s="192"/>
      <c r="E798" s="192"/>
      <c r="F798" s="192"/>
      <c r="G798" s="192"/>
      <c r="H798" s="96"/>
      <c r="I798" s="96"/>
      <c r="J798" s="96"/>
      <c r="K798" s="96"/>
      <c r="L798" s="96"/>
      <c r="M798" s="96"/>
      <c r="N798" s="96"/>
      <c r="O798" s="96"/>
      <c r="P798" s="96"/>
      <c r="Q798" s="202"/>
      <c r="R798" s="194"/>
      <c r="S798" s="195"/>
      <c r="T798" s="195"/>
      <c r="U798" s="192"/>
      <c r="V798" s="192"/>
      <c r="W798" s="192"/>
    </row>
    <row r="799" spans="2:23">
      <c r="B799" s="192"/>
      <c r="C799" s="192"/>
      <c r="D799" s="192"/>
      <c r="E799" s="192"/>
      <c r="F799" s="192"/>
      <c r="G799" s="192"/>
      <c r="H799" s="96"/>
      <c r="I799" s="96"/>
      <c r="J799" s="96"/>
      <c r="K799" s="96"/>
      <c r="L799" s="96"/>
      <c r="M799" s="96"/>
      <c r="N799" s="96"/>
      <c r="O799" s="96"/>
      <c r="P799" s="96"/>
      <c r="Q799" s="202"/>
      <c r="R799" s="194"/>
      <c r="S799" s="195"/>
      <c r="T799" s="195"/>
      <c r="U799" s="192"/>
      <c r="V799" s="192"/>
      <c r="W799" s="192"/>
    </row>
    <row r="800" spans="2:23">
      <c r="B800" s="192"/>
      <c r="C800" s="192"/>
      <c r="D800" s="192"/>
      <c r="E800" s="192"/>
      <c r="F800" s="192"/>
      <c r="G800" s="192"/>
      <c r="H800" s="96"/>
      <c r="I800" s="96"/>
      <c r="J800" s="96"/>
      <c r="K800" s="96"/>
      <c r="L800" s="96"/>
      <c r="M800" s="96"/>
      <c r="N800" s="96"/>
      <c r="O800" s="96"/>
      <c r="P800" s="96"/>
      <c r="Q800" s="202"/>
      <c r="R800" s="194"/>
      <c r="S800" s="195"/>
      <c r="T800" s="195"/>
      <c r="U800" s="192"/>
      <c r="V800" s="192"/>
      <c r="W800" s="192"/>
    </row>
    <row r="801" spans="2:23">
      <c r="B801" s="192"/>
      <c r="C801" s="192"/>
      <c r="D801" s="192"/>
      <c r="E801" s="192"/>
      <c r="F801" s="192"/>
      <c r="G801" s="192"/>
      <c r="H801" s="96"/>
      <c r="I801" s="96"/>
      <c r="J801" s="96"/>
      <c r="K801" s="96"/>
      <c r="L801" s="96"/>
      <c r="M801" s="96"/>
      <c r="N801" s="96"/>
      <c r="O801" s="96"/>
      <c r="P801" s="96"/>
      <c r="Q801" s="202"/>
      <c r="R801" s="194"/>
      <c r="S801" s="195"/>
      <c r="T801" s="195"/>
      <c r="U801" s="192"/>
      <c r="V801" s="192"/>
      <c r="W801" s="192"/>
    </row>
    <row r="802" spans="2:23">
      <c r="B802" s="192"/>
      <c r="C802" s="192"/>
      <c r="D802" s="192"/>
      <c r="E802" s="192"/>
      <c r="F802" s="192"/>
      <c r="G802" s="192"/>
      <c r="H802" s="96"/>
      <c r="I802" s="96"/>
      <c r="J802" s="96"/>
      <c r="K802" s="96"/>
      <c r="L802" s="96"/>
      <c r="M802" s="96"/>
      <c r="N802" s="96"/>
      <c r="O802" s="96"/>
      <c r="P802" s="96"/>
      <c r="Q802" s="202"/>
      <c r="R802" s="194"/>
      <c r="S802" s="195"/>
      <c r="T802" s="195"/>
      <c r="U802" s="192"/>
      <c r="V802" s="192"/>
      <c r="W802" s="192"/>
    </row>
    <row r="803" spans="2:23">
      <c r="B803" s="192"/>
      <c r="C803" s="192"/>
      <c r="D803" s="192"/>
      <c r="E803" s="192"/>
      <c r="F803" s="192"/>
      <c r="G803" s="192"/>
      <c r="H803" s="96"/>
      <c r="I803" s="96"/>
      <c r="J803" s="96"/>
      <c r="K803" s="96"/>
      <c r="L803" s="96"/>
      <c r="M803" s="96"/>
      <c r="N803" s="96"/>
      <c r="O803" s="96"/>
      <c r="P803" s="96"/>
      <c r="Q803" s="202"/>
      <c r="R803" s="194"/>
      <c r="S803" s="195"/>
      <c r="T803" s="195"/>
      <c r="U803" s="192"/>
      <c r="V803" s="192"/>
      <c r="W803" s="192"/>
    </row>
    <row r="804" spans="2:23">
      <c r="B804" s="192"/>
      <c r="C804" s="192"/>
      <c r="D804" s="192"/>
      <c r="E804" s="192"/>
      <c r="F804" s="192"/>
      <c r="G804" s="192"/>
      <c r="H804" s="96"/>
      <c r="I804" s="96"/>
      <c r="J804" s="96"/>
      <c r="K804" s="96"/>
      <c r="L804" s="96"/>
      <c r="M804" s="96"/>
      <c r="N804" s="96"/>
      <c r="O804" s="96"/>
      <c r="P804" s="96"/>
      <c r="Q804" s="202"/>
      <c r="R804" s="194"/>
      <c r="S804" s="195"/>
      <c r="T804" s="195"/>
      <c r="U804" s="192"/>
      <c r="V804" s="192"/>
      <c r="W804" s="192"/>
    </row>
    <row r="805" spans="2:23">
      <c r="B805" s="192"/>
      <c r="C805" s="192"/>
      <c r="D805" s="192"/>
      <c r="E805" s="192"/>
      <c r="F805" s="192"/>
      <c r="G805" s="192"/>
      <c r="H805" s="96"/>
      <c r="I805" s="96"/>
      <c r="J805" s="96"/>
      <c r="K805" s="96"/>
      <c r="L805" s="96"/>
      <c r="M805" s="96"/>
      <c r="N805" s="96"/>
      <c r="O805" s="96"/>
      <c r="P805" s="96"/>
      <c r="Q805" s="202"/>
      <c r="R805" s="194"/>
      <c r="S805" s="195"/>
      <c r="T805" s="195"/>
      <c r="U805" s="192"/>
      <c r="V805" s="192"/>
      <c r="W805" s="192"/>
    </row>
    <row r="806" spans="2:23">
      <c r="B806" s="192"/>
      <c r="C806" s="192"/>
      <c r="D806" s="192"/>
      <c r="E806" s="192"/>
      <c r="F806" s="192"/>
      <c r="G806" s="192"/>
      <c r="H806" s="96"/>
      <c r="I806" s="96"/>
      <c r="J806" s="96"/>
      <c r="K806" s="96"/>
      <c r="L806" s="96"/>
      <c r="M806" s="96"/>
      <c r="N806" s="96"/>
      <c r="O806" s="96"/>
      <c r="P806" s="96"/>
      <c r="Q806" s="202"/>
      <c r="R806" s="194"/>
      <c r="S806" s="195"/>
      <c r="T806" s="195"/>
      <c r="U806" s="192"/>
      <c r="V806" s="192"/>
      <c r="W806" s="192"/>
    </row>
    <row r="807" spans="2:23">
      <c r="B807" s="192"/>
      <c r="C807" s="192"/>
      <c r="D807" s="192"/>
      <c r="E807" s="192"/>
      <c r="F807" s="192"/>
      <c r="G807" s="192"/>
      <c r="H807" s="96"/>
      <c r="I807" s="96"/>
      <c r="J807" s="96"/>
      <c r="K807" s="96"/>
      <c r="L807" s="96"/>
      <c r="M807" s="96"/>
      <c r="N807" s="96"/>
      <c r="O807" s="96"/>
      <c r="P807" s="96"/>
      <c r="Q807" s="202"/>
      <c r="R807" s="194"/>
      <c r="S807" s="195"/>
      <c r="T807" s="195"/>
      <c r="U807" s="192"/>
      <c r="V807" s="192"/>
      <c r="W807" s="192"/>
    </row>
    <row r="808" spans="2:23">
      <c r="B808" s="192"/>
      <c r="C808" s="192"/>
      <c r="D808" s="192"/>
      <c r="E808" s="192"/>
      <c r="F808" s="192"/>
      <c r="G808" s="192"/>
      <c r="H808" s="96"/>
      <c r="I808" s="96"/>
      <c r="J808" s="96"/>
      <c r="K808" s="96"/>
      <c r="L808" s="96"/>
      <c r="M808" s="96"/>
      <c r="N808" s="96"/>
      <c r="O808" s="96"/>
      <c r="P808" s="96"/>
      <c r="Q808" s="202"/>
      <c r="R808" s="194"/>
      <c r="S808" s="195"/>
      <c r="T808" s="195"/>
      <c r="U808" s="192"/>
      <c r="V808" s="192"/>
      <c r="W808" s="192"/>
    </row>
    <row r="809" spans="2:23">
      <c r="B809" s="192"/>
      <c r="C809" s="192"/>
      <c r="D809" s="192"/>
      <c r="E809" s="192"/>
      <c r="F809" s="192"/>
      <c r="G809" s="192"/>
      <c r="H809" s="96"/>
      <c r="I809" s="96"/>
      <c r="J809" s="96"/>
      <c r="K809" s="96"/>
      <c r="L809" s="96"/>
      <c r="M809" s="96"/>
      <c r="N809" s="96"/>
      <c r="O809" s="96"/>
      <c r="P809" s="96"/>
      <c r="Q809" s="202"/>
      <c r="R809" s="194"/>
      <c r="S809" s="195"/>
      <c r="T809" s="195"/>
      <c r="U809" s="192"/>
      <c r="V809" s="192"/>
      <c r="W809" s="192"/>
    </row>
    <row r="810" spans="2:23">
      <c r="B810" s="192"/>
      <c r="C810" s="192"/>
      <c r="D810" s="192"/>
      <c r="E810" s="192"/>
      <c r="F810" s="192"/>
      <c r="G810" s="192"/>
      <c r="H810" s="96"/>
      <c r="I810" s="96"/>
      <c r="J810" s="96"/>
      <c r="K810" s="96"/>
      <c r="L810" s="96"/>
      <c r="M810" s="96"/>
      <c r="N810" s="96"/>
      <c r="O810" s="96"/>
      <c r="P810" s="96"/>
      <c r="Q810" s="202"/>
      <c r="R810" s="194"/>
      <c r="S810" s="195"/>
      <c r="T810" s="195"/>
      <c r="U810" s="192"/>
      <c r="V810" s="192"/>
      <c r="W810" s="192"/>
    </row>
    <row r="811" spans="2:23">
      <c r="B811" s="192"/>
      <c r="C811" s="192"/>
      <c r="D811" s="192"/>
      <c r="E811" s="192"/>
      <c r="F811" s="192"/>
      <c r="G811" s="192"/>
      <c r="H811" s="96"/>
      <c r="I811" s="96"/>
      <c r="J811" s="96"/>
      <c r="K811" s="96"/>
      <c r="L811" s="96"/>
      <c r="M811" s="96"/>
      <c r="N811" s="96"/>
      <c r="O811" s="96"/>
      <c r="P811" s="96"/>
      <c r="Q811" s="202"/>
      <c r="R811" s="194"/>
      <c r="S811" s="195"/>
      <c r="T811" s="195"/>
      <c r="U811" s="192"/>
      <c r="V811" s="192"/>
      <c r="W811" s="192"/>
    </row>
    <row r="812" spans="2:23">
      <c r="B812" s="192"/>
      <c r="C812" s="192"/>
      <c r="D812" s="192"/>
      <c r="E812" s="192"/>
      <c r="F812" s="192"/>
      <c r="G812" s="192"/>
      <c r="H812" s="96"/>
      <c r="I812" s="96"/>
      <c r="J812" s="96"/>
      <c r="K812" s="96"/>
      <c r="L812" s="96"/>
      <c r="M812" s="96"/>
      <c r="N812" s="96"/>
      <c r="O812" s="96"/>
      <c r="P812" s="96"/>
      <c r="Q812" s="202"/>
      <c r="R812" s="194"/>
      <c r="S812" s="195"/>
      <c r="T812" s="195"/>
      <c r="U812" s="192"/>
      <c r="V812" s="192"/>
      <c r="W812" s="192"/>
    </row>
    <row r="813" spans="2:23">
      <c r="B813" s="192"/>
      <c r="C813" s="192"/>
      <c r="D813" s="192"/>
      <c r="E813" s="192"/>
      <c r="F813" s="192"/>
      <c r="G813" s="192"/>
      <c r="H813" s="96"/>
      <c r="I813" s="96"/>
      <c r="J813" s="96"/>
      <c r="K813" s="96"/>
      <c r="L813" s="96"/>
      <c r="M813" s="96"/>
      <c r="N813" s="96"/>
      <c r="O813" s="96"/>
      <c r="P813" s="96"/>
      <c r="Q813" s="202"/>
      <c r="R813" s="194"/>
      <c r="S813" s="195"/>
      <c r="T813" s="195"/>
      <c r="U813" s="192"/>
      <c r="V813" s="192"/>
      <c r="W813" s="192"/>
    </row>
    <row r="814" spans="2:23">
      <c r="B814" s="192"/>
      <c r="C814" s="192"/>
      <c r="D814" s="192"/>
      <c r="E814" s="192"/>
      <c r="F814" s="192"/>
      <c r="G814" s="192"/>
      <c r="H814" s="96"/>
      <c r="I814" s="96"/>
      <c r="J814" s="96"/>
      <c r="K814" s="96"/>
      <c r="L814" s="96"/>
      <c r="M814" s="96"/>
      <c r="N814" s="96"/>
      <c r="O814" s="96"/>
      <c r="P814" s="96"/>
      <c r="Q814" s="202"/>
      <c r="R814" s="194"/>
      <c r="S814" s="195"/>
      <c r="T814" s="195"/>
      <c r="U814" s="192"/>
      <c r="V814" s="192"/>
      <c r="W814" s="192"/>
    </row>
    <row r="815" spans="2:23">
      <c r="B815" s="192"/>
      <c r="C815" s="192"/>
      <c r="D815" s="192"/>
      <c r="E815" s="192"/>
      <c r="F815" s="192"/>
      <c r="G815" s="192"/>
      <c r="H815" s="96"/>
      <c r="I815" s="96"/>
      <c r="J815" s="96"/>
      <c r="K815" s="96"/>
      <c r="L815" s="96"/>
      <c r="M815" s="96"/>
      <c r="N815" s="96"/>
      <c r="O815" s="96"/>
      <c r="P815" s="96"/>
      <c r="Q815" s="202"/>
      <c r="R815" s="194"/>
      <c r="S815" s="195"/>
      <c r="T815" s="195"/>
      <c r="U815" s="192"/>
      <c r="V815" s="192"/>
      <c r="W815" s="192"/>
    </row>
    <row r="816" spans="2:23">
      <c r="B816" s="192"/>
      <c r="C816" s="192"/>
      <c r="D816" s="192"/>
      <c r="E816" s="192"/>
      <c r="F816" s="192"/>
      <c r="G816" s="192"/>
      <c r="H816" s="96"/>
      <c r="I816" s="96"/>
      <c r="J816" s="96"/>
      <c r="K816" s="96"/>
      <c r="L816" s="96"/>
      <c r="M816" s="96"/>
      <c r="N816" s="96"/>
      <c r="O816" s="96"/>
      <c r="P816" s="96"/>
      <c r="Q816" s="202"/>
      <c r="R816" s="194"/>
      <c r="S816" s="195"/>
      <c r="T816" s="195"/>
      <c r="U816" s="192"/>
      <c r="V816" s="192"/>
      <c r="W816" s="192"/>
    </row>
    <row r="817" spans="2:23">
      <c r="B817" s="192"/>
      <c r="C817" s="192"/>
      <c r="D817" s="192"/>
      <c r="E817" s="192"/>
      <c r="F817" s="192"/>
      <c r="G817" s="192"/>
      <c r="H817" s="96"/>
      <c r="I817" s="96"/>
      <c r="J817" s="96"/>
      <c r="K817" s="96"/>
      <c r="L817" s="96"/>
      <c r="M817" s="96"/>
      <c r="N817" s="96"/>
      <c r="O817" s="96"/>
      <c r="P817" s="96"/>
      <c r="Q817" s="202"/>
      <c r="R817" s="194"/>
      <c r="S817" s="195"/>
      <c r="T817" s="195"/>
      <c r="U817" s="192"/>
      <c r="V817" s="192"/>
      <c r="W817" s="192"/>
    </row>
    <row r="818" spans="2:23">
      <c r="B818" s="192"/>
      <c r="C818" s="192"/>
      <c r="D818" s="192"/>
      <c r="E818" s="192"/>
      <c r="F818" s="192"/>
      <c r="G818" s="192"/>
      <c r="H818" s="96"/>
      <c r="I818" s="96"/>
      <c r="J818" s="96"/>
      <c r="K818" s="96"/>
      <c r="L818" s="96"/>
      <c r="M818" s="96"/>
      <c r="N818" s="96"/>
      <c r="O818" s="96"/>
      <c r="P818" s="96"/>
      <c r="Q818" s="202"/>
      <c r="R818" s="194"/>
      <c r="S818" s="195"/>
      <c r="T818" s="195"/>
      <c r="U818" s="192"/>
      <c r="V818" s="192"/>
      <c r="W818" s="192"/>
    </row>
    <row r="819" spans="2:23">
      <c r="B819" s="192"/>
      <c r="C819" s="192"/>
      <c r="D819" s="192"/>
      <c r="E819" s="192"/>
      <c r="F819" s="192"/>
      <c r="G819" s="192"/>
      <c r="H819" s="96"/>
      <c r="I819" s="96"/>
      <c r="J819" s="96"/>
      <c r="K819" s="96"/>
      <c r="L819" s="96"/>
      <c r="M819" s="96"/>
      <c r="N819" s="96"/>
      <c r="O819" s="96"/>
      <c r="P819" s="96"/>
      <c r="Q819" s="202"/>
      <c r="R819" s="194"/>
      <c r="S819" s="195"/>
      <c r="T819" s="195"/>
      <c r="U819" s="192"/>
      <c r="V819" s="192"/>
      <c r="W819" s="192"/>
    </row>
    <row r="820" spans="2:23">
      <c r="B820" s="192"/>
      <c r="C820" s="192"/>
      <c r="D820" s="192"/>
      <c r="E820" s="192"/>
      <c r="F820" s="192"/>
      <c r="G820" s="192"/>
      <c r="H820" s="96"/>
      <c r="I820" s="96"/>
      <c r="J820" s="96"/>
      <c r="K820" s="96"/>
      <c r="L820" s="96"/>
      <c r="M820" s="96"/>
      <c r="N820" s="96"/>
      <c r="O820" s="96"/>
      <c r="P820" s="96"/>
      <c r="Q820" s="202"/>
      <c r="R820" s="194"/>
      <c r="S820" s="195"/>
      <c r="T820" s="195"/>
      <c r="U820" s="192"/>
      <c r="V820" s="192"/>
      <c r="W820" s="192"/>
    </row>
    <row r="821" spans="2:23">
      <c r="B821" s="192"/>
      <c r="C821" s="192"/>
      <c r="D821" s="192"/>
      <c r="E821" s="192"/>
      <c r="F821" s="192"/>
      <c r="G821" s="192"/>
      <c r="H821" s="96"/>
      <c r="I821" s="96"/>
      <c r="J821" s="96"/>
      <c r="K821" s="96"/>
      <c r="L821" s="96"/>
      <c r="M821" s="96"/>
      <c r="N821" s="96"/>
      <c r="O821" s="96"/>
      <c r="P821" s="96"/>
      <c r="Q821" s="202"/>
      <c r="R821" s="194"/>
      <c r="S821" s="195"/>
      <c r="T821" s="195"/>
      <c r="U821" s="192"/>
      <c r="V821" s="192"/>
      <c r="W821" s="192"/>
    </row>
    <row r="822" spans="2:23">
      <c r="B822" s="192"/>
      <c r="C822" s="192"/>
      <c r="D822" s="192"/>
      <c r="E822" s="192"/>
      <c r="F822" s="192"/>
      <c r="G822" s="192"/>
      <c r="H822" s="96"/>
      <c r="I822" s="96"/>
      <c r="J822" s="96"/>
      <c r="K822" s="96"/>
      <c r="L822" s="96"/>
      <c r="M822" s="96"/>
      <c r="N822" s="96"/>
      <c r="O822" s="96"/>
      <c r="P822" s="96"/>
      <c r="Q822" s="202"/>
      <c r="R822" s="194"/>
      <c r="S822" s="195"/>
      <c r="T822" s="195"/>
      <c r="U822" s="192"/>
      <c r="V822" s="192"/>
      <c r="W822" s="192"/>
    </row>
    <row r="823" spans="2:23">
      <c r="B823" s="192"/>
      <c r="C823" s="192"/>
      <c r="D823" s="192"/>
      <c r="E823" s="192"/>
      <c r="F823" s="192"/>
      <c r="G823" s="192"/>
      <c r="H823" s="96"/>
      <c r="I823" s="96"/>
      <c r="J823" s="96"/>
      <c r="K823" s="96"/>
      <c r="L823" s="96"/>
      <c r="M823" s="96"/>
      <c r="N823" s="96"/>
      <c r="O823" s="96"/>
      <c r="P823" s="96"/>
      <c r="Q823" s="202"/>
      <c r="R823" s="194"/>
      <c r="S823" s="195"/>
      <c r="T823" s="195"/>
      <c r="U823" s="192"/>
      <c r="V823" s="192"/>
      <c r="W823" s="192"/>
    </row>
    <row r="824" spans="2:23">
      <c r="B824" s="192"/>
      <c r="C824" s="192"/>
      <c r="D824" s="192"/>
      <c r="E824" s="192"/>
      <c r="F824" s="192"/>
      <c r="G824" s="192"/>
      <c r="H824" s="96"/>
      <c r="I824" s="96"/>
      <c r="J824" s="96"/>
      <c r="K824" s="96"/>
      <c r="L824" s="96"/>
      <c r="M824" s="96"/>
      <c r="N824" s="96"/>
      <c r="O824" s="96"/>
      <c r="P824" s="96"/>
      <c r="Q824" s="202"/>
      <c r="R824" s="194"/>
      <c r="S824" s="195"/>
      <c r="T824" s="195"/>
      <c r="U824" s="192"/>
      <c r="V824" s="192"/>
      <c r="W824" s="192"/>
    </row>
    <row r="825" spans="2:23">
      <c r="B825" s="192"/>
      <c r="C825" s="192"/>
      <c r="D825" s="192"/>
      <c r="E825" s="192"/>
      <c r="F825" s="192"/>
      <c r="G825" s="192"/>
      <c r="H825" s="96"/>
      <c r="I825" s="96"/>
      <c r="J825" s="96"/>
      <c r="K825" s="96"/>
      <c r="L825" s="96"/>
      <c r="M825" s="96"/>
      <c r="N825" s="96"/>
      <c r="O825" s="96"/>
      <c r="P825" s="96"/>
      <c r="Q825" s="202"/>
      <c r="R825" s="194"/>
      <c r="S825" s="195"/>
      <c r="T825" s="195"/>
      <c r="U825" s="192"/>
      <c r="V825" s="192"/>
      <c r="W825" s="192"/>
    </row>
    <row r="826" spans="2:23">
      <c r="B826" s="192"/>
      <c r="C826" s="192"/>
      <c r="D826" s="192"/>
      <c r="E826" s="192"/>
      <c r="F826" s="192"/>
      <c r="G826" s="192"/>
      <c r="H826" s="96"/>
      <c r="I826" s="96"/>
      <c r="J826" s="96"/>
      <c r="K826" s="96"/>
      <c r="L826" s="96"/>
      <c r="M826" s="96"/>
      <c r="N826" s="96"/>
      <c r="O826" s="96"/>
      <c r="P826" s="96"/>
      <c r="Q826" s="202"/>
      <c r="R826" s="194"/>
      <c r="S826" s="195"/>
      <c r="T826" s="195"/>
      <c r="U826" s="192"/>
      <c r="V826" s="192"/>
      <c r="W826" s="192"/>
    </row>
    <row r="827" spans="2:23">
      <c r="B827" s="192"/>
      <c r="C827" s="192"/>
      <c r="D827" s="192"/>
      <c r="E827" s="192"/>
      <c r="F827" s="192"/>
      <c r="G827" s="192"/>
      <c r="H827" s="96"/>
      <c r="I827" s="96"/>
      <c r="J827" s="96"/>
      <c r="K827" s="96"/>
      <c r="L827" s="96"/>
      <c r="M827" s="96"/>
      <c r="N827" s="96"/>
      <c r="O827" s="96"/>
      <c r="P827" s="96"/>
      <c r="Q827" s="202"/>
      <c r="R827" s="194"/>
      <c r="S827" s="195"/>
      <c r="T827" s="195"/>
      <c r="U827" s="192"/>
      <c r="V827" s="192"/>
      <c r="W827" s="192"/>
    </row>
    <row r="828" spans="2:23">
      <c r="B828" s="192"/>
      <c r="C828" s="192"/>
      <c r="D828" s="192"/>
      <c r="E828" s="192"/>
      <c r="F828" s="192"/>
      <c r="G828" s="192"/>
      <c r="H828" s="96"/>
      <c r="I828" s="96"/>
      <c r="J828" s="96"/>
      <c r="K828" s="96"/>
      <c r="L828" s="96"/>
      <c r="M828" s="96"/>
      <c r="N828" s="96"/>
      <c r="O828" s="96"/>
      <c r="P828" s="96"/>
      <c r="Q828" s="202"/>
      <c r="R828" s="194"/>
      <c r="S828" s="195"/>
      <c r="T828" s="195"/>
      <c r="U828" s="192"/>
      <c r="V828" s="192"/>
      <c r="W828" s="192"/>
    </row>
    <row r="829" spans="2:23">
      <c r="B829" s="192"/>
      <c r="C829" s="192"/>
      <c r="D829" s="192"/>
      <c r="E829" s="192"/>
      <c r="F829" s="192"/>
      <c r="G829" s="192"/>
      <c r="H829" s="96"/>
      <c r="I829" s="96"/>
      <c r="J829" s="96"/>
      <c r="K829" s="96"/>
      <c r="L829" s="96"/>
      <c r="M829" s="96"/>
      <c r="N829" s="96"/>
      <c r="O829" s="96"/>
      <c r="P829" s="96"/>
      <c r="Q829" s="202"/>
      <c r="R829" s="194"/>
      <c r="S829" s="195"/>
      <c r="T829" s="195"/>
      <c r="U829" s="192"/>
      <c r="V829" s="192"/>
      <c r="W829" s="192"/>
    </row>
    <row r="830" spans="2:23">
      <c r="B830" s="192"/>
      <c r="C830" s="192"/>
      <c r="D830" s="192"/>
      <c r="E830" s="192"/>
      <c r="F830" s="192"/>
      <c r="G830" s="192"/>
      <c r="H830" s="96"/>
      <c r="I830" s="96"/>
      <c r="J830" s="96"/>
      <c r="K830" s="96"/>
      <c r="L830" s="96"/>
      <c r="M830" s="96"/>
      <c r="N830" s="96"/>
      <c r="O830" s="96"/>
      <c r="P830" s="96"/>
      <c r="Q830" s="202"/>
      <c r="R830" s="194"/>
      <c r="S830" s="195"/>
      <c r="T830" s="195"/>
      <c r="U830" s="192"/>
      <c r="V830" s="192"/>
      <c r="W830" s="192"/>
    </row>
    <row r="831" spans="2:23">
      <c r="B831" s="192"/>
      <c r="C831" s="192"/>
      <c r="D831" s="192"/>
      <c r="E831" s="192"/>
      <c r="F831" s="192"/>
      <c r="G831" s="192"/>
      <c r="H831" s="96"/>
      <c r="I831" s="96"/>
      <c r="J831" s="96"/>
      <c r="K831" s="96"/>
      <c r="L831" s="96"/>
      <c r="M831" s="96"/>
      <c r="N831" s="96"/>
      <c r="O831" s="96"/>
      <c r="P831" s="96"/>
      <c r="Q831" s="202"/>
      <c r="R831" s="194"/>
      <c r="S831" s="195"/>
      <c r="T831" s="195"/>
      <c r="U831" s="192"/>
      <c r="V831" s="192"/>
      <c r="W831" s="192"/>
    </row>
    <row r="832" spans="2:23">
      <c r="B832" s="192"/>
      <c r="C832" s="192"/>
      <c r="D832" s="192"/>
      <c r="E832" s="192"/>
      <c r="F832" s="192"/>
      <c r="G832" s="192"/>
      <c r="H832" s="96"/>
      <c r="I832" s="96"/>
      <c r="J832" s="96"/>
      <c r="K832" s="96"/>
      <c r="L832" s="96"/>
      <c r="M832" s="96"/>
      <c r="N832" s="96"/>
      <c r="O832" s="96"/>
      <c r="P832" s="96"/>
      <c r="Q832" s="202"/>
      <c r="R832" s="194"/>
      <c r="S832" s="195"/>
      <c r="T832" s="195"/>
      <c r="U832" s="192"/>
      <c r="V832" s="192"/>
      <c r="W832" s="192"/>
    </row>
    <row r="833" spans="2:23">
      <c r="B833" s="192"/>
      <c r="C833" s="192"/>
      <c r="D833" s="192"/>
      <c r="E833" s="192"/>
      <c r="F833" s="192"/>
      <c r="G833" s="192"/>
      <c r="H833" s="96"/>
      <c r="I833" s="96"/>
      <c r="J833" s="96"/>
      <c r="K833" s="96"/>
      <c r="L833" s="96"/>
      <c r="M833" s="96"/>
      <c r="N833" s="96"/>
      <c r="O833" s="96"/>
      <c r="P833" s="96"/>
      <c r="Q833" s="202"/>
      <c r="R833" s="194"/>
      <c r="S833" s="195"/>
      <c r="T833" s="195"/>
      <c r="U833" s="192"/>
      <c r="V833" s="192"/>
      <c r="W833" s="192"/>
    </row>
    <row r="834" spans="2:23">
      <c r="B834" s="192"/>
      <c r="C834" s="192"/>
      <c r="D834" s="192"/>
      <c r="E834" s="192"/>
      <c r="F834" s="192"/>
      <c r="G834" s="192"/>
      <c r="H834" s="96"/>
      <c r="I834" s="96"/>
      <c r="J834" s="96"/>
      <c r="K834" s="96"/>
      <c r="L834" s="96"/>
      <c r="M834" s="96"/>
      <c r="N834" s="96"/>
      <c r="O834" s="96"/>
      <c r="P834" s="96"/>
      <c r="Q834" s="202"/>
      <c r="R834" s="194"/>
      <c r="S834" s="195"/>
      <c r="T834" s="195"/>
      <c r="U834" s="192"/>
      <c r="V834" s="192"/>
      <c r="W834" s="192"/>
    </row>
    <row r="835" spans="2:23">
      <c r="B835" s="192"/>
      <c r="C835" s="192"/>
      <c r="D835" s="192"/>
      <c r="E835" s="192"/>
      <c r="F835" s="192"/>
      <c r="G835" s="192"/>
      <c r="H835" s="96"/>
      <c r="I835" s="96"/>
      <c r="J835" s="96"/>
      <c r="K835" s="96"/>
      <c r="L835" s="96"/>
      <c r="M835" s="96"/>
      <c r="N835" s="96"/>
      <c r="O835" s="96"/>
      <c r="P835" s="96"/>
      <c r="Q835" s="202"/>
      <c r="R835" s="194"/>
      <c r="S835" s="195"/>
      <c r="T835" s="195"/>
      <c r="U835" s="192"/>
      <c r="V835" s="192"/>
      <c r="W835" s="192"/>
    </row>
    <row r="836" spans="2:23">
      <c r="B836" s="192"/>
      <c r="C836" s="192"/>
      <c r="D836" s="192"/>
      <c r="E836" s="192"/>
      <c r="F836" s="192"/>
      <c r="G836" s="192"/>
      <c r="H836" s="96"/>
      <c r="I836" s="96"/>
      <c r="J836" s="96"/>
      <c r="K836" s="96"/>
      <c r="L836" s="96"/>
      <c r="M836" s="96"/>
      <c r="N836" s="96"/>
      <c r="O836" s="96"/>
      <c r="P836" s="96"/>
      <c r="Q836" s="202"/>
      <c r="R836" s="194"/>
      <c r="S836" s="195"/>
      <c r="T836" s="195"/>
      <c r="U836" s="192"/>
      <c r="V836" s="192"/>
      <c r="W836" s="192"/>
    </row>
    <row r="837" spans="2:23">
      <c r="B837" s="192"/>
      <c r="C837" s="192"/>
      <c r="D837" s="192"/>
      <c r="E837" s="192"/>
      <c r="F837" s="192"/>
      <c r="G837" s="192"/>
      <c r="H837" s="96"/>
      <c r="I837" s="96"/>
      <c r="J837" s="96"/>
      <c r="K837" s="96"/>
      <c r="L837" s="96"/>
      <c r="M837" s="96"/>
      <c r="N837" s="96"/>
      <c r="O837" s="96"/>
      <c r="P837" s="96"/>
      <c r="Q837" s="202"/>
      <c r="R837" s="194"/>
      <c r="S837" s="195"/>
      <c r="T837" s="195"/>
      <c r="U837" s="192"/>
      <c r="V837" s="192"/>
      <c r="W837" s="192"/>
    </row>
    <row r="838" spans="2:23">
      <c r="B838" s="192"/>
      <c r="C838" s="192"/>
      <c r="D838" s="192"/>
      <c r="E838" s="192"/>
      <c r="F838" s="192"/>
      <c r="G838" s="192"/>
      <c r="H838" s="96"/>
      <c r="I838" s="96"/>
      <c r="J838" s="96"/>
      <c r="K838" s="96"/>
      <c r="L838" s="96"/>
      <c r="M838" s="96"/>
      <c r="N838" s="96"/>
      <c r="O838" s="96"/>
      <c r="P838" s="96"/>
      <c r="Q838" s="202"/>
      <c r="R838" s="194"/>
      <c r="S838" s="195"/>
      <c r="T838" s="195"/>
      <c r="U838" s="192"/>
      <c r="V838" s="192"/>
      <c r="W838" s="192"/>
    </row>
    <row r="839" spans="2:23">
      <c r="B839" s="192"/>
      <c r="C839" s="192"/>
      <c r="D839" s="192"/>
      <c r="E839" s="192"/>
      <c r="F839" s="192"/>
      <c r="G839" s="192"/>
      <c r="H839" s="96"/>
      <c r="I839" s="96"/>
      <c r="J839" s="96"/>
      <c r="K839" s="96"/>
      <c r="L839" s="96"/>
      <c r="M839" s="96"/>
      <c r="N839" s="96"/>
      <c r="O839" s="96"/>
      <c r="P839" s="96"/>
      <c r="Q839" s="202"/>
      <c r="R839" s="194"/>
      <c r="S839" s="195"/>
      <c r="T839" s="195"/>
      <c r="U839" s="192"/>
      <c r="V839" s="192"/>
      <c r="W839" s="192"/>
    </row>
    <row r="840" spans="2:23">
      <c r="B840" s="192"/>
      <c r="C840" s="192"/>
      <c r="D840" s="192"/>
      <c r="E840" s="192"/>
      <c r="F840" s="192"/>
      <c r="G840" s="192"/>
      <c r="H840" s="96"/>
      <c r="I840" s="96"/>
      <c r="J840" s="96"/>
      <c r="K840" s="96"/>
      <c r="L840" s="96"/>
      <c r="M840" s="96"/>
      <c r="N840" s="96"/>
      <c r="O840" s="96"/>
      <c r="P840" s="96"/>
      <c r="Q840" s="202"/>
      <c r="R840" s="194"/>
      <c r="S840" s="195"/>
      <c r="T840" s="195"/>
      <c r="U840" s="192"/>
      <c r="V840" s="192"/>
      <c r="W840" s="192"/>
    </row>
    <row r="841" spans="2:23">
      <c r="B841" s="192"/>
      <c r="C841" s="192"/>
      <c r="D841" s="192"/>
      <c r="E841" s="192"/>
      <c r="F841" s="192"/>
      <c r="G841" s="192"/>
      <c r="H841" s="96"/>
      <c r="I841" s="96"/>
      <c r="J841" s="96"/>
      <c r="K841" s="96"/>
      <c r="L841" s="96"/>
      <c r="M841" s="96"/>
      <c r="N841" s="96"/>
      <c r="O841" s="96"/>
      <c r="P841" s="96"/>
      <c r="Q841" s="202"/>
      <c r="R841" s="194"/>
      <c r="S841" s="195"/>
      <c r="T841" s="195"/>
      <c r="U841" s="192"/>
      <c r="V841" s="192"/>
      <c r="W841" s="192"/>
    </row>
    <row r="842" spans="2:23">
      <c r="B842" s="192"/>
      <c r="C842" s="192"/>
      <c r="D842" s="192"/>
      <c r="E842" s="192"/>
      <c r="F842" s="192"/>
      <c r="G842" s="192"/>
      <c r="H842" s="96"/>
      <c r="I842" s="96"/>
      <c r="J842" s="96"/>
      <c r="K842" s="96"/>
      <c r="L842" s="96"/>
      <c r="M842" s="96"/>
      <c r="N842" s="96"/>
      <c r="O842" s="96"/>
      <c r="P842" s="96"/>
      <c r="Q842" s="202"/>
      <c r="R842" s="194"/>
      <c r="S842" s="195"/>
      <c r="T842" s="195"/>
      <c r="U842" s="192"/>
      <c r="V842" s="192"/>
      <c r="W842" s="192"/>
    </row>
    <row r="843" spans="2:23">
      <c r="B843" s="192"/>
      <c r="C843" s="192"/>
      <c r="D843" s="192"/>
      <c r="E843" s="192"/>
      <c r="F843" s="192"/>
      <c r="G843" s="192"/>
      <c r="H843" s="96"/>
      <c r="I843" s="96"/>
      <c r="J843" s="96"/>
      <c r="K843" s="96"/>
      <c r="L843" s="96"/>
      <c r="M843" s="96"/>
      <c r="N843" s="96"/>
      <c r="O843" s="96"/>
      <c r="P843" s="96"/>
      <c r="Q843" s="202"/>
      <c r="R843" s="194"/>
      <c r="S843" s="195"/>
      <c r="T843" s="195"/>
      <c r="U843" s="192"/>
      <c r="V843" s="192"/>
      <c r="W843" s="192"/>
    </row>
    <row r="844" spans="2:23">
      <c r="B844" s="192"/>
      <c r="C844" s="192"/>
      <c r="D844" s="192"/>
      <c r="E844" s="192"/>
      <c r="F844" s="192"/>
      <c r="G844" s="192"/>
      <c r="H844" s="96"/>
      <c r="I844" s="96"/>
      <c r="J844" s="96"/>
      <c r="K844" s="96"/>
      <c r="L844" s="96"/>
      <c r="M844" s="96"/>
      <c r="N844" s="96"/>
      <c r="O844" s="96"/>
      <c r="P844" s="96"/>
      <c r="Q844" s="202"/>
      <c r="R844" s="194"/>
      <c r="S844" s="195"/>
      <c r="T844" s="195"/>
      <c r="U844" s="192"/>
      <c r="V844" s="192"/>
      <c r="W844" s="192"/>
    </row>
    <row r="845" spans="2:23">
      <c r="B845" s="192"/>
      <c r="C845" s="192"/>
      <c r="D845" s="192"/>
      <c r="E845" s="192"/>
      <c r="F845" s="192"/>
      <c r="G845" s="192"/>
      <c r="H845" s="96"/>
      <c r="I845" s="96"/>
      <c r="J845" s="96"/>
      <c r="K845" s="96"/>
      <c r="L845" s="96"/>
      <c r="M845" s="96"/>
      <c r="N845" s="96"/>
      <c r="O845" s="96"/>
      <c r="P845" s="96"/>
      <c r="Q845" s="202"/>
      <c r="R845" s="194"/>
      <c r="S845" s="195"/>
      <c r="T845" s="195"/>
      <c r="U845" s="192"/>
      <c r="V845" s="192"/>
      <c r="W845" s="192"/>
    </row>
    <row r="846" spans="2:23">
      <c r="B846" s="192"/>
      <c r="C846" s="192"/>
      <c r="D846" s="192"/>
      <c r="E846" s="192"/>
      <c r="F846" s="192"/>
      <c r="G846" s="192"/>
      <c r="H846" s="96"/>
      <c r="I846" s="96"/>
      <c r="J846" s="96"/>
      <c r="K846" s="96"/>
      <c r="L846" s="96"/>
      <c r="M846" s="96"/>
      <c r="N846" s="96"/>
      <c r="O846" s="96"/>
      <c r="P846" s="96"/>
      <c r="Q846" s="202"/>
      <c r="R846" s="194"/>
      <c r="S846" s="195"/>
      <c r="T846" s="195"/>
      <c r="U846" s="192"/>
      <c r="V846" s="192"/>
      <c r="W846" s="192"/>
    </row>
    <row r="847" spans="2:23">
      <c r="B847" s="192"/>
      <c r="C847" s="192"/>
      <c r="D847" s="192"/>
      <c r="E847" s="192"/>
      <c r="F847" s="192"/>
      <c r="G847" s="192"/>
      <c r="H847" s="96"/>
      <c r="I847" s="96"/>
      <c r="J847" s="96"/>
      <c r="K847" s="96"/>
      <c r="L847" s="96"/>
      <c r="M847" s="96"/>
      <c r="N847" s="96"/>
      <c r="O847" s="96"/>
      <c r="P847" s="96"/>
      <c r="Q847" s="202"/>
      <c r="R847" s="194"/>
      <c r="S847" s="195"/>
      <c r="T847" s="195"/>
      <c r="U847" s="192"/>
      <c r="V847" s="192"/>
      <c r="W847" s="192"/>
    </row>
    <row r="848" spans="2:23">
      <c r="B848" s="192"/>
      <c r="C848" s="192"/>
      <c r="D848" s="192"/>
      <c r="E848" s="192"/>
      <c r="F848" s="192"/>
      <c r="G848" s="192"/>
      <c r="H848" s="96"/>
      <c r="I848" s="96"/>
      <c r="J848" s="96"/>
      <c r="K848" s="96"/>
      <c r="L848" s="96"/>
      <c r="M848" s="96"/>
      <c r="N848" s="96"/>
      <c r="O848" s="96"/>
      <c r="P848" s="96"/>
      <c r="Q848" s="202"/>
      <c r="R848" s="194"/>
      <c r="S848" s="195"/>
      <c r="T848" s="195"/>
      <c r="U848" s="192"/>
      <c r="V848" s="192"/>
      <c r="W848" s="192"/>
    </row>
    <row r="849" spans="2:23">
      <c r="B849" s="192"/>
      <c r="C849" s="192"/>
      <c r="D849" s="192"/>
      <c r="E849" s="192"/>
      <c r="F849" s="192"/>
      <c r="G849" s="192"/>
      <c r="H849" s="96"/>
      <c r="I849" s="96"/>
      <c r="J849" s="96"/>
      <c r="K849" s="96"/>
      <c r="L849" s="96"/>
      <c r="M849" s="96"/>
      <c r="N849" s="96"/>
      <c r="O849" s="96"/>
      <c r="P849" s="96"/>
      <c r="Q849" s="202"/>
      <c r="R849" s="194"/>
      <c r="S849" s="195"/>
      <c r="T849" s="195"/>
      <c r="U849" s="192"/>
      <c r="V849" s="192"/>
      <c r="W849" s="192"/>
    </row>
    <row r="850" spans="2:23">
      <c r="B850" s="192"/>
      <c r="C850" s="192"/>
      <c r="D850" s="192"/>
      <c r="E850" s="192"/>
      <c r="F850" s="192"/>
      <c r="G850" s="192"/>
      <c r="H850" s="96"/>
      <c r="I850" s="96"/>
      <c r="J850" s="96"/>
      <c r="K850" s="96"/>
      <c r="L850" s="96"/>
      <c r="M850" s="96"/>
      <c r="N850" s="96"/>
      <c r="O850" s="96"/>
      <c r="P850" s="96"/>
      <c r="Q850" s="202"/>
      <c r="R850" s="194"/>
      <c r="S850" s="195"/>
      <c r="T850" s="195"/>
      <c r="U850" s="192"/>
      <c r="V850" s="192"/>
      <c r="W850" s="192"/>
    </row>
    <row r="851" spans="2:23">
      <c r="B851" s="192"/>
      <c r="C851" s="192"/>
      <c r="D851" s="192"/>
      <c r="E851" s="192"/>
      <c r="F851" s="192"/>
      <c r="G851" s="192"/>
      <c r="H851" s="96"/>
      <c r="I851" s="96"/>
      <c r="J851" s="96"/>
      <c r="K851" s="96"/>
      <c r="L851" s="96"/>
      <c r="M851" s="96"/>
      <c r="N851" s="96"/>
      <c r="O851" s="96"/>
      <c r="P851" s="96"/>
      <c r="Q851" s="202"/>
      <c r="R851" s="194"/>
      <c r="S851" s="195"/>
      <c r="T851" s="195"/>
      <c r="U851" s="192"/>
      <c r="V851" s="192"/>
      <c r="W851" s="192"/>
    </row>
    <row r="852" spans="2:23">
      <c r="B852" s="192"/>
      <c r="C852" s="192"/>
      <c r="D852" s="192"/>
      <c r="E852" s="192"/>
      <c r="F852" s="192"/>
      <c r="G852" s="192"/>
      <c r="H852" s="96"/>
      <c r="I852" s="96"/>
      <c r="J852" s="96"/>
      <c r="K852" s="96"/>
      <c r="L852" s="96"/>
      <c r="M852" s="96"/>
      <c r="N852" s="96"/>
      <c r="O852" s="96"/>
      <c r="P852" s="96"/>
      <c r="Q852" s="202"/>
      <c r="R852" s="194"/>
      <c r="S852" s="195"/>
      <c r="T852" s="195"/>
      <c r="U852" s="192"/>
      <c r="V852" s="192"/>
      <c r="W852" s="192"/>
    </row>
    <row r="853" spans="2:23">
      <c r="B853" s="192"/>
      <c r="C853" s="192"/>
      <c r="D853" s="192"/>
      <c r="E853" s="192"/>
      <c r="F853" s="192"/>
      <c r="G853" s="192"/>
      <c r="H853" s="96"/>
      <c r="I853" s="96"/>
      <c r="J853" s="96"/>
      <c r="K853" s="96"/>
      <c r="L853" s="96"/>
      <c r="M853" s="96"/>
      <c r="N853" s="96"/>
      <c r="O853" s="96"/>
      <c r="P853" s="96"/>
      <c r="Q853" s="202"/>
      <c r="R853" s="194"/>
      <c r="S853" s="195"/>
      <c r="T853" s="195"/>
      <c r="U853" s="192"/>
      <c r="V853" s="192"/>
      <c r="W853" s="192"/>
    </row>
    <row r="854" spans="2:23">
      <c r="B854" s="192"/>
      <c r="C854" s="192"/>
      <c r="D854" s="192"/>
      <c r="E854" s="192"/>
      <c r="F854" s="192"/>
      <c r="G854" s="192"/>
      <c r="H854" s="96"/>
      <c r="I854" s="96"/>
      <c r="J854" s="96"/>
      <c r="K854" s="96"/>
      <c r="L854" s="96"/>
      <c r="M854" s="96"/>
      <c r="N854" s="96"/>
      <c r="O854" s="96"/>
      <c r="P854" s="96"/>
      <c r="Q854" s="202"/>
      <c r="R854" s="194"/>
      <c r="S854" s="195"/>
      <c r="T854" s="195"/>
      <c r="U854" s="192"/>
      <c r="V854" s="192"/>
      <c r="W854" s="192"/>
    </row>
    <row r="855" spans="2:23">
      <c r="B855" s="192"/>
      <c r="C855" s="192"/>
      <c r="D855" s="192"/>
      <c r="E855" s="192"/>
      <c r="F855" s="192"/>
      <c r="G855" s="192"/>
      <c r="H855" s="96"/>
      <c r="I855" s="96"/>
      <c r="J855" s="96"/>
      <c r="K855" s="96"/>
      <c r="L855" s="96"/>
      <c r="M855" s="96"/>
      <c r="N855" s="96"/>
      <c r="O855" s="96"/>
      <c r="P855" s="96"/>
      <c r="Q855" s="202"/>
      <c r="R855" s="194"/>
      <c r="S855" s="195"/>
      <c r="T855" s="195"/>
      <c r="U855" s="192"/>
      <c r="V855" s="192"/>
      <c r="W855" s="192"/>
    </row>
    <row r="856" spans="2:23">
      <c r="B856" s="192"/>
      <c r="C856" s="192"/>
      <c r="D856" s="192"/>
      <c r="E856" s="192"/>
      <c r="F856" s="192"/>
      <c r="G856" s="192"/>
      <c r="H856" s="96"/>
      <c r="I856" s="96"/>
      <c r="J856" s="96"/>
      <c r="K856" s="96"/>
      <c r="L856" s="96"/>
      <c r="M856" s="96"/>
      <c r="N856" s="96"/>
      <c r="O856" s="96"/>
      <c r="P856" s="96"/>
      <c r="Q856" s="202"/>
      <c r="R856" s="194"/>
      <c r="S856" s="195"/>
      <c r="T856" s="195"/>
      <c r="U856" s="192"/>
      <c r="V856" s="192"/>
      <c r="W856" s="192"/>
    </row>
    <row r="857" spans="2:23">
      <c r="B857" s="192"/>
      <c r="C857" s="192"/>
      <c r="D857" s="192"/>
      <c r="E857" s="192"/>
      <c r="F857" s="192"/>
      <c r="G857" s="192"/>
      <c r="H857" s="96"/>
      <c r="I857" s="96"/>
      <c r="J857" s="96"/>
      <c r="K857" s="96"/>
      <c r="L857" s="96"/>
      <c r="M857" s="96"/>
      <c r="N857" s="96"/>
      <c r="O857" s="96"/>
      <c r="P857" s="96"/>
      <c r="Q857" s="202"/>
      <c r="R857" s="194"/>
      <c r="S857" s="195"/>
      <c r="T857" s="195"/>
      <c r="U857" s="192"/>
      <c r="V857" s="192"/>
      <c r="W857" s="192"/>
    </row>
    <row r="858" spans="2:23">
      <c r="B858" s="192"/>
      <c r="C858" s="192"/>
      <c r="D858" s="192"/>
      <c r="E858" s="192"/>
      <c r="F858" s="192"/>
      <c r="G858" s="192"/>
      <c r="H858" s="96"/>
      <c r="I858" s="96"/>
      <c r="J858" s="96"/>
      <c r="K858" s="96"/>
      <c r="L858" s="96"/>
      <c r="M858" s="96"/>
      <c r="N858" s="96"/>
      <c r="O858" s="96"/>
      <c r="P858" s="96"/>
      <c r="Q858" s="202"/>
      <c r="R858" s="194"/>
      <c r="S858" s="195"/>
      <c r="T858" s="195"/>
      <c r="U858" s="192"/>
      <c r="V858" s="192"/>
      <c r="W858" s="192"/>
    </row>
    <row r="859" spans="2:23">
      <c r="B859" s="192"/>
      <c r="C859" s="192"/>
      <c r="D859" s="192"/>
      <c r="E859" s="192"/>
      <c r="F859" s="192"/>
      <c r="G859" s="192"/>
      <c r="H859" s="96"/>
      <c r="I859" s="96"/>
      <c r="J859" s="96"/>
      <c r="K859" s="96"/>
      <c r="L859" s="96"/>
      <c r="M859" s="96"/>
      <c r="N859" s="96"/>
      <c r="O859" s="96"/>
      <c r="P859" s="96"/>
      <c r="Q859" s="202"/>
      <c r="R859" s="194"/>
      <c r="S859" s="195"/>
      <c r="T859" s="195"/>
      <c r="U859" s="192"/>
      <c r="V859" s="192"/>
      <c r="W859" s="192"/>
    </row>
    <row r="860" spans="2:23">
      <c r="B860" s="192"/>
      <c r="C860" s="192"/>
      <c r="D860" s="192"/>
      <c r="E860" s="192"/>
      <c r="F860" s="192"/>
      <c r="G860" s="192"/>
      <c r="H860" s="96"/>
      <c r="I860" s="96"/>
      <c r="J860" s="96"/>
      <c r="K860" s="96"/>
      <c r="L860" s="96"/>
      <c r="M860" s="96"/>
      <c r="N860" s="96"/>
      <c r="O860" s="96"/>
      <c r="P860" s="96"/>
      <c r="Q860" s="202"/>
      <c r="R860" s="194"/>
      <c r="S860" s="195"/>
      <c r="T860" s="195"/>
      <c r="U860" s="192"/>
      <c r="V860" s="192"/>
      <c r="W860" s="192"/>
    </row>
    <row r="861" spans="2:23">
      <c r="B861" s="192"/>
      <c r="C861" s="192"/>
      <c r="D861" s="192"/>
      <c r="E861" s="192"/>
      <c r="F861" s="192"/>
      <c r="G861" s="192"/>
      <c r="H861" s="96"/>
      <c r="I861" s="96"/>
      <c r="J861" s="96"/>
      <c r="K861" s="96"/>
      <c r="L861" s="96"/>
      <c r="M861" s="96"/>
      <c r="N861" s="96"/>
      <c r="O861" s="96"/>
      <c r="P861" s="96"/>
      <c r="Q861" s="202"/>
      <c r="R861" s="194"/>
      <c r="S861" s="195"/>
      <c r="T861" s="195"/>
      <c r="U861" s="192"/>
      <c r="V861" s="192"/>
      <c r="W861" s="192"/>
    </row>
    <row r="862" spans="2:23">
      <c r="B862" s="192"/>
      <c r="C862" s="192"/>
      <c r="D862" s="192"/>
      <c r="E862" s="192"/>
      <c r="F862" s="192"/>
      <c r="G862" s="192"/>
      <c r="H862" s="96"/>
      <c r="I862" s="96"/>
      <c r="J862" s="96"/>
      <c r="K862" s="96"/>
      <c r="L862" s="96"/>
      <c r="M862" s="96"/>
      <c r="N862" s="96"/>
      <c r="O862" s="96"/>
      <c r="P862" s="96"/>
      <c r="Q862" s="202"/>
      <c r="R862" s="194"/>
      <c r="S862" s="195"/>
      <c r="T862" s="195"/>
      <c r="U862" s="192"/>
      <c r="V862" s="192"/>
      <c r="W862" s="192"/>
    </row>
    <row r="863" spans="2:23">
      <c r="B863" s="192"/>
      <c r="C863" s="192"/>
      <c r="D863" s="192"/>
      <c r="E863" s="192"/>
      <c r="F863" s="192"/>
      <c r="G863" s="192"/>
      <c r="H863" s="96"/>
      <c r="I863" s="96"/>
      <c r="J863" s="96"/>
      <c r="K863" s="96"/>
      <c r="L863" s="96"/>
      <c r="M863" s="96"/>
      <c r="N863" s="96"/>
      <c r="O863" s="96"/>
      <c r="P863" s="96"/>
      <c r="Q863" s="202"/>
      <c r="R863" s="194"/>
      <c r="S863" s="195"/>
      <c r="T863" s="195"/>
      <c r="U863" s="192"/>
      <c r="V863" s="192"/>
      <c r="W863" s="192"/>
    </row>
    <row r="864" spans="2:23">
      <c r="B864" s="192"/>
      <c r="C864" s="192"/>
      <c r="D864" s="192"/>
      <c r="E864" s="192"/>
      <c r="F864" s="192"/>
      <c r="G864" s="192"/>
      <c r="H864" s="96"/>
      <c r="I864" s="96"/>
      <c r="J864" s="96"/>
      <c r="K864" s="96"/>
      <c r="L864" s="96"/>
      <c r="M864" s="96"/>
      <c r="N864" s="96"/>
      <c r="O864" s="96"/>
      <c r="P864" s="96"/>
      <c r="Q864" s="202"/>
      <c r="R864" s="194"/>
      <c r="S864" s="195"/>
      <c r="T864" s="195"/>
      <c r="U864" s="192"/>
      <c r="V864" s="192"/>
      <c r="W864" s="192"/>
    </row>
    <row r="865" spans="2:23">
      <c r="B865" s="192"/>
      <c r="C865" s="192"/>
      <c r="D865" s="192"/>
      <c r="E865" s="192"/>
      <c r="F865" s="192"/>
      <c r="G865" s="192"/>
      <c r="H865" s="96"/>
      <c r="I865" s="96"/>
      <c r="J865" s="96"/>
      <c r="K865" s="96"/>
      <c r="L865" s="96"/>
      <c r="M865" s="96"/>
      <c r="N865" s="96"/>
      <c r="O865" s="96"/>
      <c r="P865" s="96"/>
      <c r="Q865" s="202"/>
      <c r="R865" s="194"/>
      <c r="S865" s="195"/>
      <c r="T865" s="195"/>
      <c r="U865" s="192"/>
      <c r="V865" s="192"/>
      <c r="W865" s="192"/>
    </row>
    <row r="866" spans="2:23">
      <c r="B866" s="192"/>
      <c r="C866" s="192"/>
      <c r="D866" s="192"/>
      <c r="E866" s="192"/>
      <c r="F866" s="192"/>
      <c r="G866" s="192"/>
      <c r="H866" s="96"/>
      <c r="I866" s="96"/>
      <c r="J866" s="96"/>
      <c r="K866" s="96"/>
      <c r="L866" s="96"/>
      <c r="M866" s="96"/>
      <c r="N866" s="96"/>
      <c r="O866" s="96"/>
      <c r="P866" s="96"/>
      <c r="Q866" s="202"/>
      <c r="R866" s="194"/>
      <c r="S866" s="195"/>
      <c r="T866" s="195"/>
      <c r="U866" s="192"/>
      <c r="V866" s="192"/>
      <c r="W866" s="192"/>
    </row>
    <row r="867" spans="2:23">
      <c r="B867" s="192"/>
      <c r="C867" s="192"/>
      <c r="D867" s="192"/>
      <c r="E867" s="192"/>
      <c r="F867" s="192"/>
      <c r="G867" s="192"/>
      <c r="H867" s="96"/>
      <c r="I867" s="96"/>
      <c r="J867" s="96"/>
      <c r="K867" s="96"/>
      <c r="L867" s="96"/>
      <c r="M867" s="96"/>
      <c r="N867" s="96"/>
      <c r="O867" s="96"/>
      <c r="P867" s="96"/>
      <c r="Q867" s="202"/>
      <c r="R867" s="194"/>
      <c r="S867" s="195"/>
      <c r="T867" s="195"/>
      <c r="U867" s="192"/>
      <c r="V867" s="192"/>
      <c r="W867" s="192"/>
    </row>
    <row r="868" spans="2:23">
      <c r="B868" s="192"/>
      <c r="C868" s="192"/>
      <c r="D868" s="192"/>
      <c r="E868" s="192"/>
      <c r="F868" s="192"/>
      <c r="G868" s="192"/>
      <c r="H868" s="96"/>
      <c r="I868" s="96"/>
      <c r="J868" s="96"/>
      <c r="K868" s="96"/>
      <c r="L868" s="96"/>
      <c r="M868" s="96"/>
      <c r="N868" s="96"/>
      <c r="O868" s="96"/>
      <c r="P868" s="96"/>
      <c r="Q868" s="202"/>
      <c r="R868" s="194"/>
      <c r="S868" s="195"/>
      <c r="T868" s="195"/>
      <c r="U868" s="192"/>
      <c r="V868" s="192"/>
      <c r="W868" s="192"/>
    </row>
    <row r="869" spans="2:23">
      <c r="B869" s="192"/>
      <c r="C869" s="192"/>
      <c r="D869" s="192"/>
      <c r="E869" s="192"/>
      <c r="F869" s="192"/>
      <c r="G869" s="192"/>
      <c r="H869" s="96"/>
      <c r="I869" s="96"/>
      <c r="J869" s="96"/>
      <c r="K869" s="96"/>
      <c r="L869" s="96"/>
      <c r="M869" s="96"/>
      <c r="N869" s="96"/>
      <c r="O869" s="96"/>
      <c r="P869" s="96"/>
      <c r="Q869" s="202"/>
      <c r="R869" s="194"/>
      <c r="S869" s="195"/>
      <c r="T869" s="195"/>
      <c r="U869" s="192"/>
      <c r="V869" s="192"/>
      <c r="W869" s="192"/>
    </row>
    <row r="870" spans="2:23">
      <c r="B870" s="192"/>
      <c r="C870" s="192"/>
      <c r="D870" s="192"/>
      <c r="E870" s="192"/>
      <c r="F870" s="192"/>
      <c r="G870" s="192"/>
      <c r="H870" s="96"/>
      <c r="I870" s="96"/>
      <c r="J870" s="96"/>
      <c r="K870" s="96"/>
      <c r="L870" s="96"/>
      <c r="M870" s="96"/>
      <c r="N870" s="96"/>
      <c r="O870" s="96"/>
      <c r="P870" s="96"/>
      <c r="Q870" s="202"/>
      <c r="R870" s="194"/>
      <c r="S870" s="195"/>
      <c r="T870" s="195"/>
      <c r="U870" s="192"/>
      <c r="V870" s="192"/>
      <c r="W870" s="192"/>
    </row>
    <row r="871" spans="2:23">
      <c r="B871" s="192"/>
      <c r="C871" s="192"/>
      <c r="D871" s="192"/>
      <c r="E871" s="192"/>
      <c r="F871" s="192"/>
      <c r="G871" s="192"/>
      <c r="H871" s="96"/>
      <c r="I871" s="96"/>
      <c r="J871" s="96"/>
      <c r="K871" s="96"/>
      <c r="L871" s="96"/>
      <c r="M871" s="96"/>
      <c r="N871" s="96"/>
      <c r="O871" s="96"/>
      <c r="P871" s="96"/>
      <c r="Q871" s="202"/>
      <c r="R871" s="194"/>
      <c r="S871" s="195"/>
      <c r="T871" s="195"/>
      <c r="U871" s="192"/>
      <c r="V871" s="192"/>
      <c r="W871" s="192"/>
    </row>
    <row r="872" spans="2:23">
      <c r="B872" s="192"/>
      <c r="C872" s="192"/>
      <c r="D872" s="192"/>
      <c r="E872" s="192"/>
      <c r="F872" s="192"/>
      <c r="G872" s="192"/>
      <c r="H872" s="96"/>
      <c r="I872" s="96"/>
      <c r="J872" s="96"/>
      <c r="K872" s="96"/>
      <c r="L872" s="96"/>
      <c r="M872" s="96"/>
      <c r="N872" s="96"/>
      <c r="O872" s="96"/>
      <c r="P872" s="96"/>
      <c r="Q872" s="202"/>
      <c r="R872" s="194"/>
      <c r="S872" s="195"/>
      <c r="T872" s="195"/>
      <c r="U872" s="192"/>
      <c r="V872" s="192"/>
      <c r="W872" s="192"/>
    </row>
    <row r="873" spans="2:23">
      <c r="B873" s="192"/>
      <c r="C873" s="192"/>
      <c r="D873" s="192"/>
      <c r="E873" s="192"/>
      <c r="F873" s="192"/>
      <c r="G873" s="192"/>
      <c r="H873" s="96"/>
      <c r="I873" s="96"/>
      <c r="J873" s="96"/>
      <c r="K873" s="96"/>
      <c r="L873" s="96"/>
      <c r="M873" s="96"/>
      <c r="N873" s="96"/>
      <c r="O873" s="96"/>
      <c r="P873" s="96"/>
      <c r="Q873" s="202"/>
      <c r="R873" s="194"/>
      <c r="S873" s="195"/>
      <c r="T873" s="195"/>
      <c r="U873" s="192"/>
      <c r="V873" s="192"/>
      <c r="W873" s="192"/>
    </row>
    <row r="874" spans="2:23">
      <c r="B874" s="192"/>
      <c r="C874" s="192"/>
      <c r="D874" s="192"/>
      <c r="E874" s="192"/>
      <c r="F874" s="192"/>
      <c r="G874" s="192"/>
      <c r="H874" s="96"/>
      <c r="I874" s="96"/>
      <c r="J874" s="96"/>
      <c r="K874" s="96"/>
      <c r="L874" s="96"/>
      <c r="M874" s="96"/>
      <c r="N874" s="96"/>
      <c r="O874" s="96"/>
      <c r="P874" s="96"/>
      <c r="Q874" s="202"/>
      <c r="R874" s="194"/>
      <c r="S874" s="195"/>
      <c r="T874" s="195"/>
      <c r="U874" s="192"/>
      <c r="V874" s="192"/>
      <c r="W874" s="192"/>
    </row>
    <row r="875" spans="2:23">
      <c r="B875" s="192"/>
      <c r="C875" s="192"/>
      <c r="D875" s="192"/>
      <c r="E875" s="192"/>
      <c r="F875" s="192"/>
      <c r="G875" s="192"/>
      <c r="H875" s="96"/>
      <c r="I875" s="96"/>
      <c r="J875" s="96"/>
      <c r="K875" s="96"/>
      <c r="L875" s="96"/>
      <c r="M875" s="96"/>
      <c r="N875" s="96"/>
      <c r="O875" s="96"/>
      <c r="P875" s="96"/>
      <c r="Q875" s="202"/>
      <c r="R875" s="194"/>
      <c r="S875" s="195"/>
      <c r="T875" s="195"/>
      <c r="U875" s="192"/>
      <c r="V875" s="192"/>
      <c r="W875" s="192"/>
    </row>
    <row r="876" spans="2:23">
      <c r="B876" s="192"/>
      <c r="C876" s="192"/>
      <c r="D876" s="192"/>
      <c r="E876" s="192"/>
      <c r="F876" s="192"/>
      <c r="G876" s="192"/>
      <c r="H876" s="96"/>
      <c r="I876" s="96"/>
      <c r="J876" s="96"/>
      <c r="K876" s="96"/>
      <c r="L876" s="96"/>
      <c r="M876" s="96"/>
      <c r="N876" s="96"/>
      <c r="O876" s="96"/>
      <c r="P876" s="96"/>
      <c r="Q876" s="202"/>
      <c r="R876" s="194"/>
      <c r="S876" s="195"/>
      <c r="T876" s="195"/>
      <c r="U876" s="192"/>
      <c r="V876" s="192"/>
      <c r="W876" s="192"/>
    </row>
    <row r="877" spans="2:23">
      <c r="B877" s="192"/>
      <c r="C877" s="192"/>
      <c r="D877" s="192"/>
      <c r="E877" s="192"/>
      <c r="F877" s="192"/>
      <c r="G877" s="192"/>
      <c r="H877" s="96"/>
      <c r="I877" s="96"/>
      <c r="J877" s="96"/>
      <c r="K877" s="96"/>
      <c r="L877" s="96"/>
      <c r="M877" s="96"/>
      <c r="N877" s="96"/>
      <c r="O877" s="96"/>
      <c r="P877" s="96"/>
      <c r="Q877" s="202"/>
      <c r="R877" s="194"/>
      <c r="S877" s="195"/>
      <c r="T877" s="195"/>
      <c r="U877" s="192"/>
      <c r="V877" s="192"/>
      <c r="W877" s="192"/>
    </row>
    <row r="878" spans="2:23">
      <c r="B878" s="192"/>
      <c r="C878" s="192"/>
      <c r="D878" s="192"/>
      <c r="E878" s="192"/>
      <c r="F878" s="192"/>
      <c r="G878" s="192"/>
      <c r="H878" s="96"/>
      <c r="I878" s="96"/>
      <c r="J878" s="96"/>
      <c r="K878" s="96"/>
      <c r="L878" s="96"/>
      <c r="M878" s="96"/>
      <c r="N878" s="96"/>
      <c r="O878" s="96"/>
      <c r="P878" s="96"/>
      <c r="Q878" s="202"/>
      <c r="R878" s="194"/>
      <c r="S878" s="195"/>
      <c r="T878" s="195"/>
      <c r="U878" s="192"/>
      <c r="V878" s="192"/>
      <c r="W878" s="192"/>
    </row>
    <row r="879" spans="2:23">
      <c r="B879" s="192"/>
      <c r="C879" s="192"/>
      <c r="D879" s="192"/>
      <c r="E879" s="192"/>
      <c r="F879" s="192"/>
      <c r="G879" s="192"/>
      <c r="H879" s="96"/>
      <c r="I879" s="96"/>
      <c r="J879" s="96"/>
      <c r="K879" s="96"/>
      <c r="L879" s="96"/>
      <c r="M879" s="96"/>
      <c r="N879" s="96"/>
      <c r="O879" s="96"/>
      <c r="P879" s="96"/>
      <c r="Q879" s="202"/>
      <c r="R879" s="194"/>
      <c r="S879" s="195"/>
      <c r="T879" s="195"/>
      <c r="U879" s="192"/>
      <c r="V879" s="192"/>
      <c r="W879" s="192"/>
    </row>
    <row r="880" spans="2:23">
      <c r="B880" s="192"/>
      <c r="C880" s="192"/>
      <c r="D880" s="192"/>
      <c r="E880" s="192"/>
      <c r="F880" s="192"/>
      <c r="G880" s="192"/>
      <c r="H880" s="96"/>
      <c r="I880" s="96"/>
      <c r="J880" s="96"/>
      <c r="K880" s="96"/>
      <c r="L880" s="96"/>
      <c r="M880" s="96"/>
      <c r="N880" s="96"/>
      <c r="O880" s="96"/>
      <c r="P880" s="96"/>
      <c r="Q880" s="202"/>
      <c r="R880" s="194"/>
      <c r="S880" s="195"/>
      <c r="T880" s="195"/>
      <c r="U880" s="192"/>
      <c r="V880" s="192"/>
      <c r="W880" s="192"/>
    </row>
    <row r="881" spans="2:23">
      <c r="B881" s="192"/>
      <c r="C881" s="192"/>
      <c r="D881" s="192"/>
      <c r="E881" s="192"/>
      <c r="F881" s="192"/>
      <c r="G881" s="192"/>
      <c r="H881" s="96"/>
      <c r="I881" s="96"/>
      <c r="J881" s="96"/>
      <c r="K881" s="96"/>
      <c r="L881" s="96"/>
      <c r="M881" s="96"/>
      <c r="N881" s="96"/>
      <c r="O881" s="96"/>
      <c r="P881" s="96"/>
      <c r="Q881" s="202"/>
      <c r="R881" s="194"/>
      <c r="S881" s="195"/>
      <c r="T881" s="195"/>
      <c r="U881" s="192"/>
      <c r="V881" s="192"/>
      <c r="W881" s="192"/>
    </row>
    <row r="882" spans="2:23">
      <c r="B882" s="192"/>
      <c r="C882" s="192"/>
      <c r="D882" s="192"/>
      <c r="E882" s="192"/>
      <c r="F882" s="192"/>
      <c r="G882" s="192"/>
      <c r="H882" s="96"/>
      <c r="I882" s="96"/>
      <c r="J882" s="96"/>
      <c r="K882" s="96"/>
      <c r="L882" s="96"/>
      <c r="M882" s="96"/>
      <c r="N882" s="96"/>
      <c r="O882" s="96"/>
      <c r="P882" s="96"/>
      <c r="Q882" s="202"/>
      <c r="R882" s="194"/>
      <c r="S882" s="195"/>
      <c r="T882" s="195"/>
      <c r="U882" s="192"/>
      <c r="V882" s="192"/>
      <c r="W882" s="192"/>
    </row>
    <row r="883" spans="2:23">
      <c r="B883" s="192"/>
      <c r="C883" s="192"/>
      <c r="D883" s="192"/>
      <c r="E883" s="192"/>
      <c r="F883" s="192"/>
      <c r="G883" s="192"/>
      <c r="H883" s="96"/>
      <c r="I883" s="96"/>
      <c r="J883" s="96"/>
      <c r="K883" s="96"/>
      <c r="L883" s="96"/>
      <c r="M883" s="96"/>
      <c r="N883" s="96"/>
      <c r="O883" s="96"/>
      <c r="P883" s="96"/>
      <c r="Q883" s="202"/>
      <c r="R883" s="194"/>
      <c r="S883" s="195"/>
      <c r="T883" s="195"/>
      <c r="U883" s="192"/>
      <c r="V883" s="192"/>
      <c r="W883" s="192"/>
    </row>
    <row r="884" spans="2:23">
      <c r="B884" s="192"/>
      <c r="C884" s="192"/>
      <c r="D884" s="192"/>
      <c r="E884" s="192"/>
      <c r="F884" s="192"/>
      <c r="G884" s="192"/>
      <c r="H884" s="96"/>
      <c r="I884" s="96"/>
      <c r="J884" s="96"/>
      <c r="K884" s="96"/>
      <c r="L884" s="96"/>
      <c r="M884" s="96"/>
      <c r="N884" s="96"/>
      <c r="O884" s="96"/>
      <c r="P884" s="96"/>
      <c r="Q884" s="202"/>
      <c r="R884" s="194"/>
      <c r="S884" s="195"/>
      <c r="T884" s="195"/>
      <c r="U884" s="192"/>
      <c r="V884" s="192"/>
      <c r="W884" s="192"/>
    </row>
    <row r="885" spans="2:23">
      <c r="B885" s="192"/>
      <c r="C885" s="192"/>
      <c r="D885" s="192"/>
      <c r="E885" s="192"/>
      <c r="F885" s="192"/>
      <c r="G885" s="192"/>
      <c r="H885" s="96"/>
      <c r="I885" s="96"/>
      <c r="J885" s="96"/>
      <c r="K885" s="96"/>
      <c r="L885" s="96"/>
      <c r="M885" s="96"/>
      <c r="N885" s="96"/>
      <c r="O885" s="96"/>
      <c r="P885" s="96"/>
      <c r="Q885" s="202"/>
      <c r="R885" s="194"/>
      <c r="S885" s="195"/>
      <c r="T885" s="195"/>
      <c r="U885" s="192"/>
      <c r="V885" s="192"/>
      <c r="W885" s="192"/>
    </row>
    <row r="886" spans="2:23">
      <c r="B886" s="192"/>
      <c r="C886" s="192"/>
      <c r="D886" s="192"/>
      <c r="E886" s="192"/>
      <c r="F886" s="192"/>
      <c r="G886" s="192"/>
      <c r="H886" s="96"/>
      <c r="I886" s="96"/>
      <c r="J886" s="96"/>
      <c r="K886" s="96"/>
      <c r="L886" s="96"/>
      <c r="M886" s="96"/>
      <c r="N886" s="96"/>
      <c r="O886" s="96"/>
      <c r="P886" s="96"/>
      <c r="Q886" s="202"/>
      <c r="R886" s="194"/>
      <c r="S886" s="195"/>
      <c r="T886" s="195"/>
      <c r="U886" s="192"/>
      <c r="V886" s="192"/>
      <c r="W886" s="192"/>
    </row>
    <row r="887" spans="2:23">
      <c r="B887" s="192"/>
      <c r="C887" s="192"/>
      <c r="D887" s="192"/>
      <c r="E887" s="192"/>
      <c r="F887" s="192"/>
      <c r="G887" s="192"/>
      <c r="H887" s="96"/>
      <c r="I887" s="96"/>
      <c r="J887" s="96"/>
      <c r="K887" s="96"/>
      <c r="L887" s="96"/>
      <c r="M887" s="96"/>
      <c r="N887" s="96"/>
      <c r="O887" s="96"/>
      <c r="P887" s="96"/>
      <c r="Q887" s="202"/>
      <c r="R887" s="194"/>
      <c r="S887" s="195"/>
      <c r="T887" s="195"/>
      <c r="U887" s="192"/>
      <c r="V887" s="192"/>
      <c r="W887" s="192"/>
    </row>
    <row r="888" spans="2:23">
      <c r="B888" s="192"/>
      <c r="C888" s="192"/>
      <c r="D888" s="192"/>
      <c r="E888" s="192"/>
      <c r="F888" s="192"/>
      <c r="G888" s="192"/>
      <c r="H888" s="96"/>
      <c r="I888" s="96"/>
      <c r="J888" s="96"/>
      <c r="K888" s="96"/>
      <c r="L888" s="96"/>
      <c r="M888" s="96"/>
      <c r="N888" s="96"/>
      <c r="O888" s="96"/>
      <c r="P888" s="96"/>
      <c r="Q888" s="202"/>
      <c r="R888" s="194"/>
      <c r="S888" s="195"/>
      <c r="T888" s="195"/>
      <c r="U888" s="192"/>
      <c r="V888" s="192"/>
      <c r="W888" s="192"/>
    </row>
    <row r="889" spans="2:23">
      <c r="B889" s="192"/>
      <c r="C889" s="192"/>
      <c r="D889" s="192"/>
      <c r="E889" s="192"/>
      <c r="F889" s="192"/>
      <c r="G889" s="192"/>
      <c r="H889" s="96"/>
      <c r="I889" s="96"/>
      <c r="J889" s="96"/>
      <c r="K889" s="96"/>
      <c r="L889" s="96"/>
      <c r="M889" s="96"/>
      <c r="N889" s="96"/>
      <c r="O889" s="96"/>
      <c r="P889" s="96"/>
      <c r="Q889" s="202"/>
      <c r="R889" s="194"/>
      <c r="S889" s="195"/>
      <c r="T889" s="195"/>
      <c r="U889" s="192"/>
      <c r="V889" s="192"/>
      <c r="W889" s="192"/>
    </row>
    <row r="890" spans="2:23">
      <c r="B890" s="192"/>
      <c r="C890" s="192"/>
      <c r="D890" s="192"/>
      <c r="E890" s="192"/>
      <c r="F890" s="192"/>
      <c r="G890" s="192"/>
      <c r="H890" s="96"/>
      <c r="I890" s="96"/>
      <c r="J890" s="96"/>
      <c r="K890" s="96"/>
      <c r="L890" s="96"/>
      <c r="M890" s="96"/>
      <c r="N890" s="96"/>
      <c r="O890" s="96"/>
      <c r="P890" s="96"/>
      <c r="Q890" s="202"/>
      <c r="R890" s="194"/>
      <c r="S890" s="195"/>
      <c r="T890" s="195"/>
      <c r="U890" s="192"/>
      <c r="V890" s="192"/>
      <c r="W890" s="192"/>
    </row>
    <row r="891" spans="2:23">
      <c r="B891" s="192"/>
      <c r="C891" s="192"/>
      <c r="D891" s="192"/>
      <c r="E891" s="192"/>
      <c r="F891" s="192"/>
      <c r="G891" s="192"/>
      <c r="H891" s="96"/>
      <c r="I891" s="96"/>
      <c r="J891" s="96"/>
      <c r="K891" s="96"/>
      <c r="L891" s="96"/>
      <c r="M891" s="96"/>
      <c r="N891" s="96"/>
      <c r="O891" s="96"/>
      <c r="P891" s="96"/>
      <c r="Q891" s="202"/>
      <c r="R891" s="194"/>
      <c r="S891" s="195"/>
      <c r="T891" s="195"/>
      <c r="U891" s="192"/>
      <c r="V891" s="192"/>
      <c r="W891" s="192"/>
    </row>
    <row r="892" spans="2:23">
      <c r="B892" s="192"/>
      <c r="C892" s="192"/>
      <c r="D892" s="192"/>
      <c r="E892" s="192"/>
      <c r="F892" s="192"/>
      <c r="G892" s="192"/>
      <c r="H892" s="96"/>
      <c r="I892" s="96"/>
      <c r="J892" s="96"/>
      <c r="K892" s="96"/>
      <c r="L892" s="96"/>
      <c r="M892" s="96"/>
      <c r="N892" s="96"/>
      <c r="O892" s="96"/>
      <c r="P892" s="96"/>
      <c r="Q892" s="202"/>
      <c r="R892" s="194"/>
      <c r="S892" s="195"/>
      <c r="T892" s="195"/>
      <c r="U892" s="192"/>
      <c r="V892" s="192"/>
      <c r="W892" s="192"/>
    </row>
    <row r="893" spans="2:23">
      <c r="B893" s="192"/>
      <c r="C893" s="192"/>
      <c r="D893" s="192"/>
      <c r="E893" s="192"/>
      <c r="F893" s="192"/>
      <c r="G893" s="192"/>
      <c r="H893" s="96"/>
      <c r="I893" s="96"/>
      <c r="J893" s="96"/>
      <c r="K893" s="96"/>
      <c r="L893" s="96"/>
      <c r="M893" s="96"/>
      <c r="N893" s="96"/>
      <c r="O893" s="96"/>
      <c r="P893" s="96"/>
      <c r="Q893" s="202"/>
      <c r="R893" s="194"/>
      <c r="S893" s="195"/>
      <c r="T893" s="195"/>
      <c r="U893" s="192"/>
      <c r="V893" s="192"/>
      <c r="W893" s="192"/>
    </row>
    <row r="894" spans="2:23">
      <c r="B894" s="192"/>
      <c r="C894" s="192"/>
      <c r="D894" s="192"/>
      <c r="E894" s="192"/>
      <c r="F894" s="192"/>
      <c r="G894" s="192"/>
      <c r="H894" s="96"/>
      <c r="I894" s="96"/>
      <c r="J894" s="96"/>
      <c r="K894" s="96"/>
      <c r="L894" s="96"/>
      <c r="M894" s="96"/>
      <c r="N894" s="96"/>
      <c r="O894" s="96"/>
      <c r="P894" s="96"/>
      <c r="Q894" s="202"/>
      <c r="R894" s="194"/>
      <c r="S894" s="195"/>
      <c r="T894" s="195"/>
      <c r="U894" s="192"/>
      <c r="V894" s="192"/>
      <c r="W894" s="192"/>
    </row>
    <row r="895" spans="2:23">
      <c r="B895" s="192"/>
      <c r="C895" s="192"/>
      <c r="D895" s="192"/>
      <c r="E895" s="192"/>
      <c r="F895" s="192"/>
      <c r="G895" s="192"/>
      <c r="H895" s="96"/>
      <c r="I895" s="96"/>
      <c r="J895" s="96"/>
      <c r="K895" s="96"/>
      <c r="L895" s="96"/>
      <c r="M895" s="96"/>
      <c r="N895" s="96"/>
      <c r="O895" s="96"/>
      <c r="P895" s="96"/>
      <c r="Q895" s="202"/>
      <c r="R895" s="194"/>
      <c r="S895" s="195"/>
      <c r="T895" s="195"/>
      <c r="U895" s="192"/>
      <c r="V895" s="192"/>
      <c r="W895" s="192"/>
    </row>
    <row r="896" spans="2:23">
      <c r="B896" s="192"/>
      <c r="C896" s="192"/>
      <c r="D896" s="192"/>
      <c r="E896" s="192"/>
      <c r="F896" s="192"/>
      <c r="G896" s="192"/>
      <c r="H896" s="96"/>
      <c r="I896" s="96"/>
      <c r="J896" s="96"/>
      <c r="K896" s="96"/>
      <c r="L896" s="96"/>
      <c r="M896" s="96"/>
      <c r="N896" s="96"/>
      <c r="O896" s="96"/>
      <c r="P896" s="96"/>
      <c r="Q896" s="202"/>
      <c r="R896" s="194"/>
      <c r="S896" s="195"/>
      <c r="T896" s="195"/>
      <c r="U896" s="192"/>
      <c r="V896" s="192"/>
      <c r="W896" s="192"/>
    </row>
    <row r="897" spans="2:23">
      <c r="B897" s="192"/>
      <c r="C897" s="192"/>
      <c r="D897" s="192"/>
      <c r="E897" s="192"/>
      <c r="F897" s="192"/>
      <c r="G897" s="192"/>
      <c r="H897" s="96"/>
      <c r="I897" s="96"/>
      <c r="J897" s="96"/>
      <c r="K897" s="96"/>
      <c r="L897" s="96"/>
      <c r="M897" s="96"/>
      <c r="N897" s="96"/>
      <c r="O897" s="96"/>
      <c r="P897" s="96"/>
      <c r="Q897" s="202"/>
      <c r="R897" s="194"/>
      <c r="S897" s="195"/>
      <c r="T897" s="195"/>
      <c r="U897" s="192"/>
      <c r="V897" s="192"/>
      <c r="W897" s="192"/>
    </row>
    <row r="898" spans="2:23">
      <c r="B898" s="192"/>
      <c r="C898" s="192"/>
      <c r="D898" s="192"/>
      <c r="E898" s="192"/>
      <c r="F898" s="192"/>
      <c r="G898" s="192"/>
      <c r="H898" s="96"/>
      <c r="I898" s="96"/>
      <c r="J898" s="96"/>
      <c r="K898" s="96"/>
      <c r="L898" s="96"/>
      <c r="M898" s="96"/>
      <c r="N898" s="96"/>
      <c r="O898" s="96"/>
      <c r="P898" s="96"/>
      <c r="Q898" s="202"/>
      <c r="R898" s="194"/>
      <c r="S898" s="195"/>
      <c r="T898" s="195"/>
      <c r="U898" s="192"/>
      <c r="V898" s="192"/>
      <c r="W898" s="192"/>
    </row>
    <row r="899" spans="2:23">
      <c r="B899" s="192"/>
      <c r="C899" s="192"/>
      <c r="D899" s="192"/>
      <c r="E899" s="192"/>
      <c r="F899" s="192"/>
      <c r="G899" s="192"/>
      <c r="H899" s="96"/>
      <c r="I899" s="96"/>
      <c r="J899" s="96"/>
      <c r="K899" s="96"/>
      <c r="L899" s="96"/>
      <c r="M899" s="96"/>
      <c r="N899" s="96"/>
      <c r="O899" s="96"/>
      <c r="P899" s="96"/>
      <c r="Q899" s="202"/>
      <c r="R899" s="194"/>
      <c r="S899" s="195"/>
      <c r="T899" s="195"/>
      <c r="U899" s="192"/>
      <c r="V899" s="192"/>
      <c r="W899" s="192"/>
    </row>
    <row r="900" spans="2:23">
      <c r="B900" s="192"/>
      <c r="C900" s="192"/>
      <c r="D900" s="192"/>
      <c r="E900" s="192"/>
      <c r="F900" s="192"/>
      <c r="G900" s="192"/>
      <c r="H900" s="96"/>
      <c r="I900" s="96"/>
      <c r="J900" s="96"/>
      <c r="K900" s="96"/>
      <c r="L900" s="96"/>
      <c r="M900" s="96"/>
      <c r="N900" s="96"/>
      <c r="O900" s="96"/>
      <c r="P900" s="96"/>
      <c r="Q900" s="202"/>
      <c r="R900" s="194"/>
      <c r="S900" s="195"/>
      <c r="T900" s="195"/>
      <c r="U900" s="192"/>
      <c r="V900" s="192"/>
      <c r="W900" s="192"/>
    </row>
    <row r="901" spans="2:23">
      <c r="B901" s="192"/>
      <c r="C901" s="192"/>
      <c r="D901" s="192"/>
      <c r="E901" s="192"/>
      <c r="F901" s="192"/>
      <c r="G901" s="192"/>
      <c r="H901" s="96"/>
      <c r="I901" s="96"/>
      <c r="J901" s="96"/>
      <c r="K901" s="96"/>
      <c r="L901" s="96"/>
      <c r="M901" s="96"/>
      <c r="N901" s="96"/>
      <c r="O901" s="96"/>
      <c r="P901" s="96"/>
      <c r="Q901" s="202"/>
      <c r="R901" s="194"/>
      <c r="S901" s="195"/>
      <c r="T901" s="195"/>
      <c r="U901" s="192"/>
      <c r="V901" s="192"/>
      <c r="W901" s="192"/>
    </row>
    <row r="902" spans="2:23">
      <c r="B902" s="192"/>
      <c r="C902" s="192"/>
      <c r="D902" s="192"/>
      <c r="E902" s="192"/>
      <c r="F902" s="192"/>
      <c r="G902" s="192"/>
      <c r="H902" s="96"/>
      <c r="I902" s="96"/>
      <c r="J902" s="96"/>
      <c r="K902" s="96"/>
      <c r="L902" s="96"/>
      <c r="M902" s="96"/>
      <c r="N902" s="96"/>
      <c r="O902" s="96"/>
      <c r="P902" s="96"/>
      <c r="Q902" s="202"/>
      <c r="R902" s="194"/>
      <c r="S902" s="195"/>
      <c r="T902" s="195"/>
      <c r="U902" s="192"/>
      <c r="V902" s="192"/>
      <c r="W902" s="192"/>
    </row>
    <row r="903" spans="2:23">
      <c r="B903" s="192"/>
      <c r="C903" s="192"/>
      <c r="D903" s="192"/>
      <c r="E903" s="192"/>
      <c r="F903" s="192"/>
      <c r="G903" s="192"/>
      <c r="H903" s="96"/>
      <c r="I903" s="96"/>
      <c r="J903" s="96"/>
      <c r="K903" s="96"/>
      <c r="L903" s="96"/>
      <c r="M903" s="96"/>
      <c r="N903" s="96"/>
      <c r="O903" s="96"/>
      <c r="P903" s="96"/>
      <c r="Q903" s="202"/>
      <c r="R903" s="194"/>
      <c r="S903" s="195"/>
      <c r="T903" s="195"/>
      <c r="U903" s="192"/>
      <c r="V903" s="192"/>
      <c r="W903" s="192"/>
    </row>
    <row r="904" spans="2:23">
      <c r="B904" s="192"/>
      <c r="C904" s="192"/>
      <c r="D904" s="192"/>
      <c r="E904" s="192"/>
      <c r="F904" s="192"/>
      <c r="G904" s="192"/>
      <c r="H904" s="96"/>
      <c r="I904" s="96"/>
      <c r="J904" s="96"/>
      <c r="K904" s="96"/>
      <c r="L904" s="96"/>
      <c r="M904" s="96"/>
      <c r="N904" s="96"/>
      <c r="O904" s="96"/>
      <c r="P904" s="96"/>
      <c r="Q904" s="202"/>
      <c r="R904" s="194"/>
      <c r="S904" s="195"/>
      <c r="T904" s="195"/>
      <c r="U904" s="192"/>
      <c r="V904" s="192"/>
      <c r="W904" s="192"/>
    </row>
    <row r="905" spans="2:23">
      <c r="B905" s="192"/>
      <c r="C905" s="192"/>
      <c r="D905" s="192"/>
      <c r="E905" s="192"/>
      <c r="F905" s="192"/>
      <c r="G905" s="192"/>
      <c r="H905" s="96"/>
      <c r="I905" s="96"/>
      <c r="J905" s="96"/>
      <c r="K905" s="96"/>
      <c r="L905" s="96"/>
      <c r="M905" s="96"/>
      <c r="N905" s="96"/>
      <c r="O905" s="96"/>
      <c r="P905" s="96"/>
      <c r="Q905" s="202"/>
      <c r="R905" s="194"/>
      <c r="S905" s="195"/>
      <c r="T905" s="195"/>
      <c r="U905" s="192"/>
      <c r="V905" s="192"/>
      <c r="W905" s="192"/>
    </row>
    <row r="906" spans="2:23">
      <c r="B906" s="192"/>
      <c r="C906" s="192"/>
      <c r="D906" s="192"/>
      <c r="E906" s="192"/>
      <c r="F906" s="192"/>
      <c r="G906" s="192"/>
      <c r="H906" s="96"/>
      <c r="I906" s="96"/>
      <c r="J906" s="96"/>
      <c r="K906" s="96"/>
      <c r="L906" s="96"/>
      <c r="M906" s="96"/>
      <c r="N906" s="96"/>
      <c r="O906" s="96"/>
      <c r="P906" s="96"/>
      <c r="Q906" s="202"/>
      <c r="R906" s="194"/>
      <c r="S906" s="195"/>
      <c r="T906" s="195"/>
      <c r="U906" s="192"/>
      <c r="V906" s="192"/>
      <c r="W906" s="192"/>
    </row>
    <row r="907" spans="2:23">
      <c r="B907" s="192"/>
      <c r="C907" s="192"/>
      <c r="D907" s="192"/>
      <c r="E907" s="192"/>
      <c r="F907" s="192"/>
      <c r="G907" s="192"/>
      <c r="H907" s="96"/>
      <c r="I907" s="96"/>
      <c r="J907" s="96"/>
      <c r="K907" s="96"/>
      <c r="L907" s="96"/>
      <c r="M907" s="96"/>
      <c r="N907" s="96"/>
      <c r="O907" s="96"/>
      <c r="P907" s="96"/>
      <c r="Q907" s="202"/>
      <c r="R907" s="194"/>
      <c r="S907" s="195"/>
      <c r="T907" s="195"/>
      <c r="U907" s="192"/>
      <c r="V907" s="192"/>
      <c r="W907" s="192"/>
    </row>
    <row r="908" spans="2:23">
      <c r="B908" s="192"/>
      <c r="C908" s="192"/>
      <c r="D908" s="192"/>
      <c r="E908" s="192"/>
      <c r="F908" s="192"/>
      <c r="G908" s="192"/>
      <c r="H908" s="96"/>
      <c r="I908" s="96"/>
      <c r="J908" s="96"/>
      <c r="K908" s="96"/>
      <c r="L908" s="96"/>
      <c r="M908" s="96"/>
      <c r="N908" s="96"/>
      <c r="O908" s="96"/>
      <c r="P908" s="96"/>
      <c r="Q908" s="202"/>
      <c r="R908" s="194"/>
      <c r="S908" s="195"/>
      <c r="T908" s="195"/>
      <c r="U908" s="192"/>
      <c r="V908" s="192"/>
      <c r="W908" s="192"/>
    </row>
    <row r="909" spans="2:23">
      <c r="B909" s="192"/>
      <c r="C909" s="192"/>
      <c r="D909" s="192"/>
      <c r="E909" s="192"/>
      <c r="F909" s="192"/>
      <c r="G909" s="192"/>
      <c r="H909" s="96"/>
      <c r="I909" s="96"/>
      <c r="J909" s="96"/>
      <c r="K909" s="96"/>
      <c r="L909" s="96"/>
      <c r="M909" s="96"/>
      <c r="N909" s="96"/>
      <c r="O909" s="96"/>
      <c r="P909" s="96"/>
      <c r="Q909" s="202"/>
      <c r="R909" s="194"/>
      <c r="S909" s="195"/>
      <c r="T909" s="195"/>
      <c r="U909" s="192"/>
      <c r="V909" s="192"/>
      <c r="W909" s="192"/>
    </row>
    <row r="910" spans="2:23">
      <c r="B910" s="192"/>
      <c r="C910" s="192"/>
      <c r="D910" s="192"/>
      <c r="E910" s="192"/>
      <c r="F910" s="192"/>
      <c r="G910" s="192"/>
      <c r="H910" s="96"/>
      <c r="I910" s="96"/>
      <c r="J910" s="96"/>
      <c r="K910" s="96"/>
      <c r="L910" s="96"/>
      <c r="M910" s="96"/>
      <c r="N910" s="96"/>
      <c r="O910" s="96"/>
      <c r="P910" s="96"/>
      <c r="Q910" s="202"/>
      <c r="R910" s="194"/>
      <c r="S910" s="195"/>
      <c r="T910" s="195"/>
      <c r="U910" s="192"/>
      <c r="V910" s="192"/>
      <c r="W910" s="192"/>
    </row>
    <row r="911" spans="2:23">
      <c r="B911" s="192"/>
      <c r="C911" s="192"/>
      <c r="D911" s="192"/>
      <c r="E911" s="192"/>
      <c r="F911" s="192"/>
      <c r="G911" s="192"/>
      <c r="H911" s="96"/>
      <c r="I911" s="96"/>
      <c r="J911" s="96"/>
      <c r="K911" s="96"/>
      <c r="L911" s="96"/>
      <c r="M911" s="96"/>
      <c r="N911" s="96"/>
      <c r="O911" s="96"/>
      <c r="P911" s="96"/>
      <c r="Q911" s="202"/>
      <c r="R911" s="194"/>
      <c r="S911" s="195"/>
      <c r="T911" s="195"/>
      <c r="U911" s="192"/>
      <c r="V911" s="192"/>
      <c r="W911" s="192"/>
    </row>
    <row r="912" spans="2:23">
      <c r="B912" s="192"/>
      <c r="C912" s="192"/>
      <c r="D912" s="192"/>
      <c r="E912" s="192"/>
      <c r="F912" s="192"/>
      <c r="G912" s="192"/>
      <c r="H912" s="96"/>
      <c r="I912" s="96"/>
      <c r="J912" s="96"/>
      <c r="K912" s="96"/>
      <c r="L912" s="96"/>
      <c r="M912" s="96"/>
      <c r="N912" s="96"/>
      <c r="O912" s="96"/>
      <c r="P912" s="96"/>
      <c r="Q912" s="202"/>
      <c r="R912" s="194"/>
      <c r="S912" s="195"/>
      <c r="T912" s="195"/>
      <c r="U912" s="192"/>
      <c r="V912" s="192"/>
      <c r="W912" s="192"/>
    </row>
    <row r="913" spans="2:23">
      <c r="B913" s="192"/>
      <c r="C913" s="192"/>
      <c r="D913" s="192"/>
      <c r="E913" s="192"/>
      <c r="F913" s="192"/>
      <c r="G913" s="192"/>
      <c r="H913" s="96"/>
      <c r="I913" s="96"/>
      <c r="J913" s="96"/>
      <c r="K913" s="96"/>
      <c r="L913" s="96"/>
      <c r="M913" s="96"/>
      <c r="N913" s="96"/>
      <c r="O913" s="96"/>
      <c r="P913" s="96"/>
      <c r="Q913" s="202"/>
      <c r="R913" s="194"/>
      <c r="S913" s="195"/>
      <c r="T913" s="195"/>
      <c r="U913" s="192"/>
      <c r="V913" s="192"/>
      <c r="W913" s="192"/>
    </row>
    <row r="914" spans="2:23">
      <c r="B914" s="192"/>
      <c r="C914" s="192"/>
      <c r="D914" s="192"/>
      <c r="E914" s="192"/>
      <c r="F914" s="192"/>
      <c r="G914" s="192"/>
      <c r="H914" s="96"/>
      <c r="I914" s="96"/>
      <c r="J914" s="96"/>
      <c r="K914" s="96"/>
      <c r="L914" s="96"/>
      <c r="M914" s="96"/>
      <c r="N914" s="96"/>
      <c r="O914" s="96"/>
      <c r="P914" s="96"/>
      <c r="Q914" s="202"/>
      <c r="R914" s="194"/>
      <c r="S914" s="195"/>
      <c r="T914" s="195"/>
      <c r="U914" s="192"/>
      <c r="V914" s="192"/>
      <c r="W914" s="192"/>
    </row>
    <row r="915" spans="2:23">
      <c r="B915" s="192"/>
      <c r="C915" s="192"/>
      <c r="D915" s="192"/>
      <c r="E915" s="192"/>
      <c r="F915" s="192"/>
      <c r="G915" s="192"/>
      <c r="H915" s="96"/>
      <c r="I915" s="96"/>
      <c r="J915" s="96"/>
      <c r="K915" s="96"/>
      <c r="L915" s="96"/>
      <c r="M915" s="96"/>
      <c r="N915" s="96"/>
      <c r="O915" s="96"/>
      <c r="P915" s="96"/>
      <c r="Q915" s="202"/>
      <c r="R915" s="194"/>
      <c r="S915" s="195"/>
      <c r="T915" s="195"/>
      <c r="U915" s="192"/>
      <c r="V915" s="192"/>
      <c r="W915" s="192"/>
    </row>
    <row r="916" spans="2:23">
      <c r="B916" s="192"/>
      <c r="C916" s="192"/>
      <c r="D916" s="192"/>
      <c r="E916" s="192"/>
      <c r="F916" s="192"/>
      <c r="G916" s="192"/>
      <c r="H916" s="96"/>
      <c r="I916" s="96"/>
      <c r="J916" s="96"/>
      <c r="K916" s="96"/>
      <c r="L916" s="96"/>
      <c r="M916" s="96"/>
      <c r="N916" s="96"/>
      <c r="O916" s="96"/>
      <c r="P916" s="96"/>
      <c r="Q916" s="202"/>
      <c r="R916" s="194"/>
      <c r="S916" s="195"/>
      <c r="T916" s="195"/>
      <c r="U916" s="192"/>
      <c r="V916" s="192"/>
      <c r="W916" s="192"/>
    </row>
    <row r="917" spans="2:23">
      <c r="B917" s="192"/>
      <c r="C917" s="192"/>
      <c r="D917" s="192"/>
      <c r="E917" s="192"/>
      <c r="F917" s="192"/>
      <c r="G917" s="192"/>
      <c r="H917" s="96"/>
      <c r="I917" s="96"/>
      <c r="J917" s="96"/>
      <c r="K917" s="96"/>
      <c r="L917" s="96"/>
      <c r="M917" s="96"/>
      <c r="N917" s="96"/>
      <c r="O917" s="96"/>
      <c r="P917" s="96"/>
      <c r="Q917" s="202"/>
      <c r="R917" s="194"/>
      <c r="S917" s="195"/>
      <c r="T917" s="195"/>
      <c r="U917" s="192"/>
      <c r="V917" s="192"/>
      <c r="W917" s="192"/>
    </row>
    <row r="918" spans="2:23">
      <c r="B918" s="192"/>
      <c r="C918" s="192"/>
      <c r="D918" s="192"/>
      <c r="E918" s="192"/>
      <c r="F918" s="192"/>
      <c r="G918" s="192"/>
      <c r="H918" s="96"/>
      <c r="I918" s="96"/>
      <c r="J918" s="96"/>
      <c r="K918" s="96"/>
      <c r="L918" s="96"/>
      <c r="M918" s="96"/>
      <c r="N918" s="96"/>
      <c r="O918" s="96"/>
      <c r="P918" s="96"/>
      <c r="Q918" s="202"/>
      <c r="R918" s="194"/>
      <c r="S918" s="195"/>
      <c r="T918" s="195"/>
      <c r="U918" s="192"/>
      <c r="V918" s="192"/>
      <c r="W918" s="192"/>
    </row>
    <row r="919" spans="2:23">
      <c r="B919" s="192"/>
      <c r="C919" s="192"/>
      <c r="D919" s="192"/>
      <c r="E919" s="192"/>
      <c r="F919" s="192"/>
      <c r="G919" s="192"/>
      <c r="H919" s="96"/>
      <c r="I919" s="96"/>
      <c r="J919" s="96"/>
      <c r="K919" s="96"/>
      <c r="L919" s="96"/>
      <c r="M919" s="96"/>
      <c r="N919" s="96"/>
      <c r="O919" s="96"/>
      <c r="P919" s="96"/>
      <c r="Q919" s="202"/>
      <c r="R919" s="194"/>
      <c r="S919" s="195"/>
      <c r="T919" s="195"/>
      <c r="U919" s="192"/>
      <c r="V919" s="192"/>
      <c r="W919" s="192"/>
    </row>
    <row r="920" spans="2:23">
      <c r="B920" s="192"/>
      <c r="C920" s="192"/>
      <c r="D920" s="192"/>
      <c r="E920" s="192"/>
      <c r="F920" s="192"/>
      <c r="G920" s="192"/>
      <c r="H920" s="96"/>
      <c r="I920" s="96"/>
      <c r="J920" s="96"/>
      <c r="K920" s="96"/>
      <c r="L920" s="96"/>
      <c r="M920" s="96"/>
      <c r="N920" s="96"/>
      <c r="O920" s="96"/>
      <c r="P920" s="96"/>
      <c r="Q920" s="202"/>
      <c r="R920" s="194"/>
      <c r="S920" s="195"/>
      <c r="T920" s="195"/>
      <c r="U920" s="192"/>
      <c r="V920" s="192"/>
      <c r="W920" s="192"/>
    </row>
    <row r="921" spans="2:23">
      <c r="B921" s="192"/>
      <c r="C921" s="192"/>
      <c r="D921" s="192"/>
      <c r="E921" s="192"/>
      <c r="F921" s="192"/>
      <c r="G921" s="192"/>
      <c r="H921" s="96"/>
      <c r="I921" s="96"/>
      <c r="J921" s="96"/>
      <c r="K921" s="96"/>
      <c r="L921" s="96"/>
      <c r="M921" s="96"/>
      <c r="N921" s="96"/>
      <c r="O921" s="96"/>
      <c r="P921" s="96"/>
      <c r="Q921" s="202"/>
      <c r="R921" s="194"/>
      <c r="S921" s="195"/>
      <c r="T921" s="195"/>
      <c r="U921" s="192"/>
      <c r="V921" s="192"/>
      <c r="W921" s="192"/>
    </row>
    <row r="922" spans="2:23">
      <c r="B922" s="192"/>
      <c r="C922" s="192"/>
      <c r="D922" s="192"/>
      <c r="E922" s="192"/>
      <c r="F922" s="192"/>
      <c r="G922" s="192"/>
      <c r="H922" s="96"/>
      <c r="I922" s="96"/>
      <c r="J922" s="96"/>
      <c r="K922" s="96"/>
      <c r="L922" s="96"/>
      <c r="M922" s="96"/>
      <c r="N922" s="96"/>
      <c r="O922" s="96"/>
      <c r="P922" s="96"/>
      <c r="Q922" s="202"/>
      <c r="R922" s="194"/>
      <c r="S922" s="195"/>
      <c r="T922" s="195"/>
      <c r="U922" s="192"/>
      <c r="V922" s="192"/>
      <c r="W922" s="192"/>
    </row>
    <row r="923" spans="2:23">
      <c r="B923" s="192"/>
      <c r="C923" s="192"/>
      <c r="D923" s="192"/>
      <c r="E923" s="192"/>
      <c r="F923" s="192"/>
      <c r="G923" s="192"/>
      <c r="H923" s="96"/>
      <c r="I923" s="96"/>
      <c r="J923" s="96"/>
      <c r="K923" s="96"/>
      <c r="L923" s="96"/>
      <c r="M923" s="96"/>
      <c r="N923" s="96"/>
      <c r="O923" s="96"/>
      <c r="P923" s="96"/>
      <c r="Q923" s="202"/>
      <c r="R923" s="194"/>
      <c r="S923" s="195"/>
      <c r="T923" s="195"/>
      <c r="U923" s="192"/>
      <c r="V923" s="192"/>
      <c r="W923" s="192"/>
    </row>
    <row r="924" spans="2:23">
      <c r="B924" s="192"/>
      <c r="C924" s="192"/>
      <c r="D924" s="192"/>
      <c r="E924" s="192"/>
      <c r="F924" s="192"/>
      <c r="G924" s="192"/>
      <c r="H924" s="96"/>
      <c r="I924" s="96"/>
      <c r="J924" s="96"/>
      <c r="K924" s="96"/>
      <c r="L924" s="96"/>
      <c r="M924" s="96"/>
      <c r="N924" s="96"/>
      <c r="O924" s="96"/>
      <c r="P924" s="96"/>
      <c r="Q924" s="202"/>
      <c r="R924" s="194"/>
      <c r="S924" s="195"/>
      <c r="T924" s="195"/>
      <c r="U924" s="192"/>
      <c r="V924" s="192"/>
      <c r="W924" s="192"/>
    </row>
    <row r="925" spans="2:23">
      <c r="B925" s="192"/>
      <c r="C925" s="192"/>
      <c r="D925" s="192"/>
      <c r="E925" s="192"/>
      <c r="F925" s="192"/>
      <c r="G925" s="192"/>
      <c r="H925" s="96"/>
      <c r="I925" s="96"/>
      <c r="J925" s="96"/>
      <c r="K925" s="96"/>
      <c r="L925" s="96"/>
      <c r="M925" s="96"/>
      <c r="N925" s="96"/>
      <c r="O925" s="96"/>
      <c r="P925" s="96"/>
      <c r="Q925" s="202"/>
      <c r="R925" s="194"/>
      <c r="S925" s="195"/>
      <c r="T925" s="195"/>
      <c r="U925" s="192"/>
      <c r="V925" s="192"/>
      <c r="W925" s="192"/>
    </row>
    <row r="926" spans="2:23">
      <c r="B926" s="192"/>
      <c r="C926" s="192"/>
      <c r="D926" s="192"/>
      <c r="E926" s="192"/>
      <c r="F926" s="192"/>
      <c r="G926" s="192"/>
      <c r="H926" s="96"/>
      <c r="I926" s="96"/>
      <c r="J926" s="96"/>
      <c r="K926" s="96"/>
      <c r="L926" s="96"/>
      <c r="M926" s="96"/>
      <c r="N926" s="96"/>
      <c r="O926" s="96"/>
      <c r="P926" s="96"/>
      <c r="Q926" s="202"/>
      <c r="R926" s="194"/>
      <c r="S926" s="195"/>
      <c r="T926" s="195"/>
      <c r="U926" s="192"/>
      <c r="V926" s="192"/>
      <c r="W926" s="192"/>
    </row>
    <row r="927" spans="2:23">
      <c r="B927" s="192"/>
      <c r="C927" s="192"/>
      <c r="D927" s="192"/>
      <c r="E927" s="192"/>
      <c r="F927" s="192"/>
      <c r="G927" s="192"/>
      <c r="H927" s="96"/>
      <c r="I927" s="96"/>
      <c r="J927" s="96"/>
      <c r="K927" s="96"/>
      <c r="L927" s="96"/>
      <c r="M927" s="96"/>
      <c r="N927" s="96"/>
      <c r="O927" s="96"/>
      <c r="P927" s="96"/>
      <c r="Q927" s="202"/>
      <c r="R927" s="194"/>
      <c r="S927" s="195"/>
      <c r="T927" s="195"/>
      <c r="U927" s="192"/>
      <c r="V927" s="192"/>
      <c r="W927" s="192"/>
    </row>
    <row r="928" spans="2:23">
      <c r="B928" s="192"/>
      <c r="C928" s="192"/>
      <c r="D928" s="192"/>
      <c r="E928" s="192"/>
      <c r="F928" s="192"/>
      <c r="G928" s="192"/>
      <c r="H928" s="96"/>
      <c r="I928" s="96"/>
      <c r="J928" s="96"/>
      <c r="K928" s="96"/>
      <c r="L928" s="96"/>
      <c r="M928" s="96"/>
      <c r="N928" s="96"/>
      <c r="O928" s="96"/>
      <c r="P928" s="96"/>
      <c r="Q928" s="202"/>
      <c r="R928" s="194"/>
      <c r="S928" s="195"/>
      <c r="T928" s="195"/>
      <c r="U928" s="192"/>
      <c r="V928" s="192"/>
      <c r="W928" s="192"/>
    </row>
    <row r="929" spans="2:23">
      <c r="B929" s="192"/>
      <c r="C929" s="192"/>
      <c r="D929" s="192"/>
      <c r="E929" s="192"/>
      <c r="F929" s="192"/>
      <c r="G929" s="192"/>
      <c r="H929" s="96"/>
      <c r="I929" s="96"/>
      <c r="J929" s="96"/>
      <c r="K929" s="96"/>
      <c r="L929" s="96"/>
      <c r="M929" s="96"/>
      <c r="N929" s="96"/>
      <c r="O929" s="96"/>
      <c r="P929" s="96"/>
      <c r="Q929" s="202"/>
      <c r="R929" s="194"/>
      <c r="S929" s="195"/>
      <c r="T929" s="195"/>
      <c r="U929" s="192"/>
      <c r="V929" s="192"/>
      <c r="W929" s="192"/>
    </row>
    <row r="930" spans="2:23">
      <c r="B930" s="192"/>
      <c r="C930" s="192"/>
      <c r="D930" s="192"/>
      <c r="E930" s="192"/>
      <c r="F930" s="192"/>
      <c r="G930" s="192"/>
      <c r="H930" s="96"/>
      <c r="I930" s="96"/>
      <c r="J930" s="96"/>
      <c r="K930" s="96"/>
      <c r="L930" s="96"/>
      <c r="M930" s="96"/>
      <c r="N930" s="96"/>
      <c r="O930" s="96"/>
      <c r="P930" s="96"/>
      <c r="Q930" s="202"/>
      <c r="R930" s="194"/>
      <c r="S930" s="195"/>
      <c r="T930" s="195"/>
      <c r="U930" s="192"/>
      <c r="V930" s="192"/>
      <c r="W930" s="192"/>
    </row>
    <row r="931" spans="2:23">
      <c r="B931" s="192"/>
      <c r="C931" s="192"/>
      <c r="D931" s="192"/>
      <c r="E931" s="192"/>
      <c r="F931" s="192"/>
      <c r="G931" s="192"/>
      <c r="H931" s="96"/>
      <c r="I931" s="96"/>
      <c r="J931" s="96"/>
      <c r="K931" s="96"/>
      <c r="L931" s="96"/>
      <c r="M931" s="96"/>
      <c r="N931" s="96"/>
      <c r="O931" s="96"/>
      <c r="P931" s="96"/>
      <c r="Q931" s="202"/>
      <c r="R931" s="194"/>
      <c r="S931" s="195"/>
      <c r="T931" s="195"/>
      <c r="U931" s="192"/>
      <c r="V931" s="192"/>
      <c r="W931" s="192"/>
    </row>
    <row r="932" spans="2:23">
      <c r="B932" s="192"/>
      <c r="C932" s="192"/>
      <c r="D932" s="192"/>
      <c r="E932" s="192"/>
      <c r="F932" s="192"/>
      <c r="G932" s="192"/>
      <c r="H932" s="96"/>
      <c r="I932" s="96"/>
      <c r="J932" s="96"/>
      <c r="K932" s="96"/>
      <c r="L932" s="96"/>
      <c r="M932" s="96"/>
      <c r="N932" s="96"/>
      <c r="O932" s="96"/>
      <c r="P932" s="96"/>
      <c r="Q932" s="202"/>
      <c r="R932" s="194"/>
      <c r="S932" s="195"/>
      <c r="T932" s="195"/>
      <c r="U932" s="192"/>
      <c r="V932" s="192"/>
      <c r="W932" s="192"/>
    </row>
    <row r="933" spans="2:23">
      <c r="B933" s="192"/>
      <c r="C933" s="192"/>
      <c r="D933" s="192"/>
      <c r="E933" s="192"/>
      <c r="F933" s="192"/>
      <c r="G933" s="192"/>
      <c r="H933" s="96"/>
      <c r="I933" s="96"/>
      <c r="J933" s="96"/>
      <c r="K933" s="96"/>
      <c r="L933" s="96"/>
      <c r="M933" s="96"/>
      <c r="N933" s="96"/>
      <c r="O933" s="96"/>
      <c r="P933" s="96"/>
      <c r="Q933" s="202"/>
      <c r="R933" s="194"/>
      <c r="S933" s="195"/>
      <c r="T933" s="195"/>
      <c r="U933" s="192"/>
      <c r="V933" s="192"/>
      <c r="W933" s="192"/>
    </row>
    <row r="934" spans="2:23">
      <c r="B934" s="192"/>
      <c r="C934" s="192"/>
      <c r="D934" s="192"/>
      <c r="E934" s="192"/>
      <c r="F934" s="192"/>
      <c r="G934" s="192"/>
      <c r="H934" s="96"/>
      <c r="I934" s="96"/>
      <c r="J934" s="96"/>
      <c r="K934" s="96"/>
      <c r="L934" s="96"/>
      <c r="M934" s="96"/>
      <c r="N934" s="96"/>
      <c r="O934" s="96"/>
      <c r="P934" s="96"/>
      <c r="Q934" s="202"/>
      <c r="R934" s="194"/>
      <c r="S934" s="195"/>
      <c r="T934" s="195"/>
      <c r="U934" s="192"/>
      <c r="V934" s="192"/>
      <c r="W934" s="192"/>
    </row>
    <row r="935" spans="2:23">
      <c r="B935" s="192"/>
      <c r="C935" s="192"/>
      <c r="D935" s="192"/>
      <c r="E935" s="192"/>
      <c r="F935" s="192"/>
      <c r="G935" s="192"/>
      <c r="H935" s="96"/>
      <c r="I935" s="96"/>
      <c r="J935" s="96"/>
      <c r="K935" s="96"/>
      <c r="L935" s="96"/>
      <c r="M935" s="96"/>
      <c r="N935" s="96"/>
      <c r="O935" s="96"/>
      <c r="P935" s="96"/>
      <c r="Q935" s="202"/>
      <c r="R935" s="194"/>
      <c r="S935" s="195"/>
      <c r="T935" s="195"/>
      <c r="U935" s="192"/>
      <c r="V935" s="192"/>
      <c r="W935" s="192"/>
    </row>
    <row r="936" spans="2:23">
      <c r="B936" s="192"/>
      <c r="C936" s="192"/>
      <c r="D936" s="192"/>
      <c r="E936" s="192"/>
      <c r="F936" s="192"/>
      <c r="G936" s="192"/>
      <c r="H936" s="96"/>
      <c r="I936" s="96"/>
      <c r="J936" s="96"/>
      <c r="K936" s="96"/>
      <c r="L936" s="96"/>
      <c r="M936" s="96"/>
      <c r="N936" s="96"/>
      <c r="O936" s="96"/>
      <c r="P936" s="96"/>
      <c r="Q936" s="202"/>
      <c r="R936" s="194"/>
      <c r="S936" s="195"/>
      <c r="T936" s="195"/>
      <c r="U936" s="192"/>
      <c r="V936" s="192"/>
      <c r="W936" s="192"/>
    </row>
    <row r="937" spans="2:23">
      <c r="B937" s="192"/>
      <c r="C937" s="192"/>
      <c r="D937" s="192"/>
      <c r="E937" s="192"/>
      <c r="F937" s="192"/>
      <c r="G937" s="192"/>
      <c r="H937" s="96"/>
      <c r="I937" s="96"/>
      <c r="J937" s="96"/>
      <c r="K937" s="96"/>
      <c r="L937" s="96"/>
      <c r="M937" s="96"/>
      <c r="N937" s="96"/>
      <c r="O937" s="96"/>
      <c r="P937" s="96"/>
      <c r="Q937" s="202"/>
      <c r="R937" s="194"/>
      <c r="S937" s="195"/>
      <c r="T937" s="195"/>
      <c r="U937" s="192"/>
      <c r="V937" s="192"/>
      <c r="W937" s="192"/>
    </row>
    <row r="938" spans="2:23">
      <c r="B938" s="192"/>
      <c r="C938" s="192"/>
      <c r="D938" s="192"/>
      <c r="E938" s="192"/>
      <c r="F938" s="192"/>
      <c r="G938" s="192"/>
      <c r="H938" s="96"/>
      <c r="I938" s="96"/>
      <c r="J938" s="96"/>
      <c r="K938" s="96"/>
      <c r="L938" s="96"/>
      <c r="M938" s="96"/>
      <c r="N938" s="96"/>
      <c r="O938" s="96"/>
      <c r="P938" s="96"/>
      <c r="Q938" s="202"/>
      <c r="R938" s="194"/>
      <c r="S938" s="195"/>
      <c r="T938" s="195"/>
      <c r="U938" s="192"/>
      <c r="V938" s="192"/>
      <c r="W938" s="192"/>
    </row>
    <row r="939" spans="2:23">
      <c r="B939" s="192"/>
      <c r="C939" s="192"/>
      <c r="D939" s="192"/>
      <c r="E939" s="192"/>
      <c r="F939" s="192"/>
      <c r="G939" s="192"/>
      <c r="H939" s="96"/>
      <c r="I939" s="96"/>
      <c r="J939" s="96"/>
      <c r="K939" s="96"/>
      <c r="L939" s="96"/>
      <c r="M939" s="96"/>
      <c r="N939" s="96"/>
      <c r="O939" s="96"/>
      <c r="P939" s="96"/>
      <c r="Q939" s="202"/>
      <c r="R939" s="194"/>
      <c r="S939" s="195"/>
      <c r="T939" s="195"/>
      <c r="U939" s="192"/>
      <c r="V939" s="192"/>
      <c r="W939" s="192"/>
    </row>
    <row r="940" spans="2:23">
      <c r="B940" s="192"/>
      <c r="C940" s="192"/>
      <c r="D940" s="192"/>
      <c r="E940" s="192"/>
      <c r="F940" s="192"/>
      <c r="G940" s="192"/>
      <c r="H940" s="96"/>
      <c r="I940" s="96"/>
      <c r="J940" s="96"/>
      <c r="K940" s="96"/>
      <c r="L940" s="96"/>
      <c r="M940" s="96"/>
      <c r="N940" s="96"/>
      <c r="O940" s="96"/>
      <c r="P940" s="96"/>
      <c r="Q940" s="202"/>
      <c r="R940" s="194"/>
      <c r="S940" s="195"/>
      <c r="T940" s="195"/>
      <c r="U940" s="192"/>
      <c r="V940" s="192"/>
      <c r="W940" s="192"/>
    </row>
    <row r="941" spans="2:23">
      <c r="B941" s="192"/>
      <c r="C941" s="192"/>
      <c r="D941" s="192"/>
      <c r="E941" s="192"/>
      <c r="F941" s="192"/>
      <c r="G941" s="192"/>
      <c r="H941" s="96"/>
      <c r="I941" s="96"/>
      <c r="J941" s="96"/>
      <c r="K941" s="96"/>
      <c r="L941" s="96"/>
      <c r="M941" s="96"/>
      <c r="N941" s="96"/>
      <c r="O941" s="96"/>
      <c r="P941" s="96"/>
      <c r="Q941" s="202"/>
      <c r="R941" s="194"/>
      <c r="S941" s="195"/>
      <c r="T941" s="195"/>
      <c r="U941" s="192"/>
      <c r="V941" s="192"/>
      <c r="W941" s="192"/>
    </row>
    <row r="942" spans="2:23">
      <c r="B942" s="192"/>
      <c r="C942" s="192"/>
      <c r="D942" s="192"/>
      <c r="E942" s="192"/>
      <c r="F942" s="192"/>
      <c r="G942" s="192"/>
      <c r="H942" s="96"/>
      <c r="I942" s="96"/>
      <c r="J942" s="96"/>
      <c r="K942" s="96"/>
      <c r="L942" s="96"/>
      <c r="M942" s="96"/>
      <c r="N942" s="96"/>
      <c r="O942" s="96"/>
      <c r="P942" s="96"/>
      <c r="Q942" s="202"/>
      <c r="R942" s="194"/>
      <c r="S942" s="195"/>
      <c r="T942" s="195"/>
      <c r="U942" s="192"/>
      <c r="V942" s="192"/>
      <c r="W942" s="192"/>
    </row>
    <row r="943" spans="2:23">
      <c r="B943" s="192"/>
      <c r="C943" s="192"/>
      <c r="D943" s="192"/>
      <c r="E943" s="192"/>
      <c r="F943" s="192"/>
      <c r="G943" s="192"/>
      <c r="H943" s="96"/>
      <c r="I943" s="96"/>
      <c r="J943" s="96"/>
      <c r="K943" s="96"/>
      <c r="L943" s="96"/>
      <c r="M943" s="96"/>
      <c r="N943" s="96"/>
      <c r="O943" s="96"/>
      <c r="P943" s="96"/>
      <c r="Q943" s="202"/>
      <c r="R943" s="194"/>
      <c r="S943" s="195"/>
      <c r="T943" s="195"/>
      <c r="U943" s="192"/>
      <c r="V943" s="192"/>
      <c r="W943" s="192"/>
    </row>
    <row r="944" spans="2:23">
      <c r="B944" s="192"/>
      <c r="C944" s="192"/>
      <c r="D944" s="192"/>
      <c r="E944" s="192"/>
      <c r="F944" s="192"/>
      <c r="G944" s="192"/>
      <c r="H944" s="96"/>
      <c r="I944" s="96"/>
      <c r="J944" s="96"/>
      <c r="K944" s="96"/>
      <c r="L944" s="96"/>
      <c r="M944" s="96"/>
      <c r="N944" s="96"/>
      <c r="O944" s="96"/>
      <c r="P944" s="96"/>
      <c r="Q944" s="202"/>
      <c r="R944" s="194"/>
      <c r="S944" s="195"/>
      <c r="T944" s="195"/>
      <c r="U944" s="192"/>
      <c r="V944" s="192"/>
      <c r="W944" s="192"/>
    </row>
    <row r="945" spans="2:23">
      <c r="B945" s="192"/>
      <c r="C945" s="192"/>
      <c r="D945" s="192"/>
      <c r="E945" s="192"/>
      <c r="F945" s="192"/>
      <c r="G945" s="192"/>
      <c r="H945" s="96"/>
      <c r="I945" s="96"/>
      <c r="J945" s="96"/>
      <c r="K945" s="96"/>
      <c r="L945" s="96"/>
      <c r="M945" s="96"/>
      <c r="N945" s="96"/>
      <c r="O945" s="96"/>
      <c r="P945" s="96"/>
      <c r="Q945" s="202"/>
      <c r="R945" s="194"/>
      <c r="S945" s="195"/>
      <c r="T945" s="195"/>
      <c r="U945" s="192"/>
      <c r="V945" s="192"/>
      <c r="W945" s="192"/>
    </row>
    <row r="946" spans="2:23">
      <c r="B946" s="192"/>
      <c r="C946" s="192"/>
      <c r="D946" s="192"/>
      <c r="E946" s="192"/>
      <c r="F946" s="192"/>
      <c r="G946" s="192"/>
      <c r="H946" s="96"/>
      <c r="I946" s="96"/>
      <c r="J946" s="96"/>
      <c r="K946" s="96"/>
      <c r="L946" s="96"/>
      <c r="M946" s="96"/>
      <c r="N946" s="96"/>
      <c r="O946" s="96"/>
      <c r="P946" s="96"/>
      <c r="Q946" s="202"/>
      <c r="R946" s="194"/>
      <c r="S946" s="195"/>
      <c r="T946" s="195"/>
      <c r="U946" s="192"/>
      <c r="V946" s="192"/>
      <c r="W946" s="192"/>
    </row>
    <row r="947" spans="2:23">
      <c r="B947" s="192"/>
      <c r="C947" s="192"/>
      <c r="D947" s="192"/>
      <c r="E947" s="192"/>
      <c r="F947" s="192"/>
      <c r="G947" s="192"/>
      <c r="H947" s="96"/>
      <c r="I947" s="96"/>
      <c r="J947" s="96"/>
      <c r="K947" s="96"/>
      <c r="L947" s="96"/>
      <c r="M947" s="96"/>
      <c r="N947" s="96"/>
      <c r="O947" s="96"/>
      <c r="P947" s="96"/>
      <c r="Q947" s="202"/>
      <c r="R947" s="194"/>
      <c r="S947" s="195"/>
      <c r="T947" s="195"/>
      <c r="U947" s="192"/>
      <c r="V947" s="192"/>
      <c r="W947" s="192"/>
    </row>
    <row r="948" spans="2:23">
      <c r="B948" s="192"/>
      <c r="C948" s="192"/>
      <c r="D948" s="192"/>
      <c r="E948" s="192"/>
      <c r="F948" s="192"/>
      <c r="G948" s="192"/>
      <c r="H948" s="96"/>
      <c r="I948" s="96"/>
      <c r="J948" s="96"/>
      <c r="K948" s="96"/>
      <c r="L948" s="96"/>
      <c r="M948" s="96"/>
      <c r="N948" s="96"/>
      <c r="O948" s="96"/>
      <c r="P948" s="96"/>
      <c r="Q948" s="202"/>
      <c r="R948" s="194"/>
      <c r="S948" s="195"/>
      <c r="T948" s="195"/>
      <c r="U948" s="192"/>
      <c r="V948" s="192"/>
      <c r="W948" s="192"/>
    </row>
    <row r="949" spans="2:23">
      <c r="B949" s="192"/>
      <c r="C949" s="192"/>
      <c r="D949" s="192"/>
      <c r="E949" s="192"/>
      <c r="F949" s="192"/>
      <c r="G949" s="192"/>
      <c r="H949" s="96"/>
      <c r="I949" s="96"/>
      <c r="J949" s="96"/>
      <c r="K949" s="96"/>
      <c r="L949" s="96"/>
      <c r="M949" s="96"/>
      <c r="N949" s="96"/>
      <c r="O949" s="96"/>
      <c r="P949" s="96"/>
      <c r="Q949" s="202"/>
      <c r="R949" s="194"/>
      <c r="S949" s="195"/>
      <c r="T949" s="195"/>
      <c r="U949" s="192"/>
      <c r="V949" s="192"/>
      <c r="W949" s="192"/>
    </row>
    <row r="950" spans="2:23">
      <c r="B950" s="192"/>
      <c r="C950" s="192"/>
      <c r="D950" s="192"/>
      <c r="E950" s="192"/>
      <c r="F950" s="192"/>
      <c r="G950" s="192"/>
      <c r="H950" s="96"/>
      <c r="I950" s="96"/>
      <c r="J950" s="96"/>
      <c r="K950" s="96"/>
      <c r="L950" s="96"/>
      <c r="M950" s="96"/>
      <c r="N950" s="96"/>
      <c r="O950" s="96"/>
      <c r="P950" s="96"/>
      <c r="Q950" s="202"/>
      <c r="R950" s="194"/>
      <c r="S950" s="195"/>
      <c r="T950" s="195"/>
      <c r="U950" s="192"/>
      <c r="V950" s="192"/>
      <c r="W950" s="192"/>
    </row>
    <row r="951" spans="2:23">
      <c r="B951" s="192"/>
      <c r="C951" s="192"/>
      <c r="D951" s="192"/>
      <c r="E951" s="192"/>
      <c r="F951" s="192"/>
      <c r="G951" s="192"/>
      <c r="H951" s="96"/>
      <c r="I951" s="96"/>
      <c r="J951" s="96"/>
      <c r="K951" s="96"/>
      <c r="L951" s="96"/>
      <c r="M951" s="96"/>
      <c r="N951" s="96"/>
      <c r="O951" s="96"/>
      <c r="P951" s="96"/>
      <c r="Q951" s="202"/>
      <c r="R951" s="194"/>
      <c r="S951" s="195"/>
      <c r="T951" s="195"/>
      <c r="U951" s="192"/>
      <c r="V951" s="192"/>
      <c r="W951" s="192"/>
    </row>
    <row r="952" spans="2:23">
      <c r="B952" s="192"/>
      <c r="C952" s="192"/>
      <c r="D952" s="192"/>
      <c r="E952" s="192"/>
      <c r="F952" s="192"/>
      <c r="G952" s="192"/>
      <c r="H952" s="96"/>
      <c r="I952" s="96"/>
      <c r="J952" s="96"/>
      <c r="K952" s="96"/>
      <c r="L952" s="96"/>
      <c r="M952" s="96"/>
      <c r="N952" s="96"/>
      <c r="O952" s="96"/>
      <c r="P952" s="96"/>
      <c r="Q952" s="202"/>
      <c r="R952" s="194"/>
      <c r="S952" s="195"/>
      <c r="T952" s="195"/>
      <c r="U952" s="192"/>
      <c r="V952" s="192"/>
      <c r="W952" s="192"/>
    </row>
    <row r="953" spans="2:23">
      <c r="B953" s="192"/>
      <c r="C953" s="192"/>
      <c r="D953" s="192"/>
      <c r="E953" s="192"/>
      <c r="F953" s="192"/>
      <c r="G953" s="192"/>
      <c r="H953" s="96"/>
      <c r="I953" s="96"/>
      <c r="J953" s="96"/>
      <c r="K953" s="96"/>
      <c r="L953" s="96"/>
      <c r="M953" s="96"/>
      <c r="N953" s="96"/>
      <c r="O953" s="96"/>
      <c r="P953" s="96"/>
      <c r="Q953" s="202"/>
      <c r="R953" s="194"/>
      <c r="S953" s="195"/>
      <c r="T953" s="195"/>
      <c r="U953" s="192"/>
      <c r="V953" s="192"/>
      <c r="W953" s="192"/>
    </row>
    <row r="954" spans="2:23">
      <c r="B954" s="192"/>
      <c r="C954" s="192"/>
      <c r="D954" s="192"/>
      <c r="E954" s="192"/>
      <c r="F954" s="192"/>
      <c r="G954" s="192"/>
      <c r="H954" s="96"/>
      <c r="I954" s="96"/>
      <c r="J954" s="96"/>
      <c r="K954" s="96"/>
      <c r="L954" s="96"/>
      <c r="M954" s="96"/>
      <c r="N954" s="96"/>
      <c r="O954" s="96"/>
      <c r="P954" s="96"/>
      <c r="Q954" s="202"/>
      <c r="R954" s="194"/>
      <c r="S954" s="195"/>
      <c r="T954" s="195"/>
      <c r="U954" s="192"/>
      <c r="V954" s="192"/>
      <c r="W954" s="192"/>
    </row>
    <row r="955" spans="2:23">
      <c r="B955" s="192"/>
      <c r="C955" s="192"/>
      <c r="D955" s="192"/>
      <c r="E955" s="192"/>
      <c r="F955" s="192"/>
      <c r="G955" s="192"/>
      <c r="H955" s="96"/>
      <c r="I955" s="96"/>
      <c r="J955" s="96"/>
      <c r="K955" s="96"/>
      <c r="L955" s="96"/>
      <c r="M955" s="96"/>
      <c r="N955" s="96"/>
      <c r="O955" s="96"/>
      <c r="P955" s="96"/>
      <c r="Q955" s="202"/>
      <c r="R955" s="194"/>
      <c r="S955" s="195"/>
      <c r="T955" s="195"/>
      <c r="U955" s="192"/>
      <c r="V955" s="192"/>
      <c r="W955" s="192"/>
    </row>
    <row r="956" spans="2:23">
      <c r="B956" s="192"/>
      <c r="C956" s="192"/>
      <c r="D956" s="192"/>
      <c r="E956" s="192"/>
      <c r="F956" s="192"/>
      <c r="G956" s="192"/>
      <c r="H956" s="96"/>
      <c r="I956" s="96"/>
      <c r="J956" s="96"/>
      <c r="K956" s="96"/>
      <c r="L956" s="96"/>
      <c r="M956" s="96"/>
      <c r="N956" s="96"/>
      <c r="O956" s="96"/>
      <c r="P956" s="96"/>
      <c r="Q956" s="202"/>
      <c r="R956" s="194"/>
      <c r="S956" s="195"/>
      <c r="T956" s="195"/>
      <c r="U956" s="192"/>
      <c r="V956" s="192"/>
      <c r="W956" s="192"/>
    </row>
    <row r="957" spans="2:23">
      <c r="B957" s="192"/>
      <c r="C957" s="192"/>
      <c r="D957" s="192"/>
      <c r="E957" s="192"/>
      <c r="F957" s="192"/>
      <c r="G957" s="192"/>
      <c r="H957" s="96"/>
      <c r="I957" s="96"/>
      <c r="J957" s="96"/>
      <c r="K957" s="96"/>
      <c r="L957" s="96"/>
      <c r="M957" s="96"/>
      <c r="N957" s="96"/>
      <c r="O957" s="96"/>
      <c r="P957" s="96"/>
      <c r="Q957" s="202"/>
      <c r="R957" s="194"/>
      <c r="S957" s="195"/>
      <c r="T957" s="195"/>
      <c r="U957" s="192"/>
      <c r="V957" s="192"/>
      <c r="W957" s="192"/>
    </row>
    <row r="958" spans="2:23">
      <c r="B958" s="192"/>
      <c r="C958" s="192"/>
      <c r="D958" s="192"/>
      <c r="E958" s="192"/>
      <c r="F958" s="192"/>
      <c r="G958" s="192"/>
      <c r="P958" s="108"/>
      <c r="Q958" s="202"/>
      <c r="R958" s="194"/>
      <c r="S958" s="195"/>
      <c r="T958" s="195"/>
      <c r="U958" s="192"/>
      <c r="V958" s="192"/>
      <c r="W958" s="192"/>
    </row>
    <row r="959" spans="2:23">
      <c r="B959" s="192"/>
      <c r="C959" s="192"/>
      <c r="D959" s="192"/>
      <c r="E959" s="192"/>
      <c r="F959" s="192"/>
      <c r="G959" s="192"/>
      <c r="P959" s="108"/>
      <c r="Q959" s="202"/>
      <c r="R959" s="194"/>
      <c r="S959" s="195"/>
      <c r="T959" s="195"/>
      <c r="U959" s="192"/>
      <c r="V959" s="192"/>
      <c r="W959" s="192"/>
    </row>
    <row r="960" spans="2:23">
      <c r="B960" s="192"/>
      <c r="C960" s="192"/>
      <c r="D960" s="192"/>
      <c r="E960" s="192"/>
      <c r="F960" s="192"/>
      <c r="G960" s="192"/>
      <c r="P960" s="108"/>
      <c r="Q960" s="202"/>
      <c r="R960" s="194"/>
      <c r="S960" s="195"/>
      <c r="T960" s="195"/>
      <c r="U960" s="192"/>
      <c r="V960" s="192"/>
      <c r="W960" s="192"/>
    </row>
    <row r="961" spans="2:23">
      <c r="B961" s="192"/>
      <c r="C961" s="192"/>
      <c r="D961" s="192"/>
      <c r="E961" s="192"/>
      <c r="F961" s="192"/>
      <c r="G961" s="192"/>
      <c r="P961" s="108"/>
      <c r="Q961" s="202"/>
      <c r="R961" s="194"/>
      <c r="S961" s="195"/>
      <c r="T961" s="195"/>
      <c r="U961" s="192"/>
      <c r="V961" s="192"/>
      <c r="W961" s="192"/>
    </row>
    <row r="962" spans="2:23">
      <c r="B962" s="192"/>
      <c r="C962" s="192"/>
      <c r="D962" s="192"/>
      <c r="E962" s="192"/>
      <c r="F962" s="192"/>
      <c r="G962" s="192"/>
      <c r="P962" s="108"/>
      <c r="Q962" s="202"/>
      <c r="R962" s="194"/>
      <c r="S962" s="195"/>
      <c r="T962" s="195"/>
      <c r="U962" s="192"/>
      <c r="V962" s="192"/>
      <c r="W962" s="192"/>
    </row>
    <row r="963" spans="2:23">
      <c r="B963" s="192"/>
      <c r="C963" s="192"/>
      <c r="D963" s="192"/>
      <c r="E963" s="192"/>
      <c r="F963" s="192"/>
      <c r="G963" s="192"/>
      <c r="P963" s="108"/>
      <c r="Q963" s="202"/>
      <c r="R963" s="194"/>
      <c r="S963" s="195"/>
      <c r="T963" s="195"/>
      <c r="U963" s="192"/>
      <c r="V963" s="192"/>
      <c r="W963" s="192"/>
    </row>
    <row r="964" spans="2:23">
      <c r="B964" s="192"/>
      <c r="C964" s="192"/>
      <c r="D964" s="192"/>
      <c r="E964" s="192"/>
      <c r="F964" s="192"/>
      <c r="G964" s="192"/>
      <c r="P964" s="108"/>
      <c r="Q964" s="202"/>
      <c r="R964" s="194"/>
      <c r="S964" s="195"/>
      <c r="T964" s="195"/>
      <c r="U964" s="192"/>
      <c r="V964" s="192"/>
      <c r="W964" s="192"/>
    </row>
    <row r="965" spans="2:23">
      <c r="B965" s="192"/>
      <c r="C965" s="192"/>
      <c r="D965" s="192"/>
      <c r="E965" s="192"/>
      <c r="F965" s="192"/>
      <c r="G965" s="192"/>
      <c r="P965" s="108"/>
      <c r="Q965" s="202"/>
      <c r="R965" s="194"/>
      <c r="S965" s="195"/>
      <c r="T965" s="195"/>
      <c r="U965" s="192"/>
      <c r="V965" s="192"/>
      <c r="W965" s="192"/>
    </row>
    <row r="966" spans="2:23">
      <c r="B966" s="192"/>
      <c r="C966" s="192"/>
      <c r="D966" s="192"/>
      <c r="E966" s="192"/>
      <c r="F966" s="192"/>
      <c r="G966" s="192"/>
      <c r="P966" s="108"/>
      <c r="Q966" s="202"/>
      <c r="R966" s="194"/>
      <c r="S966" s="195"/>
      <c r="T966" s="195"/>
      <c r="U966" s="192"/>
      <c r="V966" s="192"/>
      <c r="W966" s="192"/>
    </row>
    <row r="967" spans="2:23">
      <c r="B967" s="192"/>
      <c r="C967" s="192"/>
      <c r="D967" s="192"/>
      <c r="E967" s="192"/>
      <c r="F967" s="192"/>
      <c r="G967" s="192"/>
      <c r="P967" s="108"/>
      <c r="Q967" s="202"/>
      <c r="R967" s="194"/>
      <c r="S967" s="195"/>
      <c r="T967" s="195"/>
      <c r="U967" s="192"/>
      <c r="V967" s="192"/>
      <c r="W967" s="192"/>
    </row>
    <row r="968" spans="2:23">
      <c r="B968" s="192"/>
      <c r="C968" s="192"/>
      <c r="D968" s="192"/>
      <c r="E968" s="192"/>
      <c r="F968" s="192"/>
      <c r="G968" s="192"/>
      <c r="P968" s="108"/>
      <c r="Q968" s="202"/>
      <c r="R968" s="194"/>
      <c r="S968" s="195"/>
      <c r="T968" s="195"/>
      <c r="U968" s="192"/>
      <c r="V968" s="192"/>
      <c r="W968" s="192"/>
    </row>
    <row r="969" spans="2:23">
      <c r="B969" s="192"/>
      <c r="C969" s="192"/>
      <c r="D969" s="192"/>
      <c r="E969" s="192"/>
      <c r="F969" s="192"/>
      <c r="G969" s="192"/>
      <c r="P969" s="108"/>
      <c r="Q969" s="202"/>
      <c r="R969" s="194"/>
      <c r="S969" s="195"/>
      <c r="T969" s="195"/>
      <c r="U969" s="192"/>
      <c r="V969" s="192"/>
      <c r="W969" s="192"/>
    </row>
    <row r="970" spans="2:23">
      <c r="B970" s="192"/>
      <c r="C970" s="192"/>
      <c r="D970" s="192"/>
      <c r="E970" s="192"/>
      <c r="F970" s="192"/>
      <c r="G970" s="192"/>
      <c r="P970" s="108"/>
      <c r="Q970" s="202"/>
      <c r="R970" s="194"/>
      <c r="S970" s="195"/>
      <c r="T970" s="195"/>
      <c r="U970" s="192"/>
      <c r="V970" s="192"/>
      <c r="W970" s="192"/>
    </row>
    <row r="971" spans="2:23">
      <c r="B971" s="192"/>
      <c r="C971" s="192"/>
      <c r="D971" s="192"/>
      <c r="E971" s="192"/>
      <c r="F971" s="192"/>
      <c r="G971" s="192"/>
      <c r="P971" s="108"/>
      <c r="Q971" s="202"/>
      <c r="R971" s="194"/>
      <c r="S971" s="195"/>
      <c r="T971" s="195"/>
      <c r="U971" s="192"/>
      <c r="V971" s="192"/>
      <c r="W971" s="192"/>
    </row>
    <row r="972" spans="2:23">
      <c r="B972" s="192"/>
      <c r="C972" s="192"/>
      <c r="D972" s="192"/>
      <c r="E972" s="192"/>
      <c r="F972" s="192"/>
      <c r="G972" s="192"/>
      <c r="P972" s="108"/>
      <c r="Q972" s="202"/>
      <c r="R972" s="194"/>
      <c r="S972" s="195"/>
      <c r="T972" s="195"/>
      <c r="U972" s="192"/>
      <c r="V972" s="192"/>
      <c r="W972" s="192"/>
    </row>
    <row r="973" spans="2:23">
      <c r="B973" s="192"/>
      <c r="C973" s="192"/>
      <c r="D973" s="192"/>
      <c r="E973" s="192"/>
      <c r="F973" s="192"/>
      <c r="G973" s="192"/>
      <c r="P973" s="108"/>
      <c r="Q973" s="202"/>
      <c r="R973" s="194"/>
      <c r="S973" s="195"/>
      <c r="T973" s="195"/>
      <c r="U973" s="192"/>
      <c r="V973" s="192"/>
      <c r="W973" s="192"/>
    </row>
    <row r="974" spans="2:23">
      <c r="B974" s="192"/>
      <c r="C974" s="192"/>
      <c r="D974" s="192"/>
      <c r="E974" s="192"/>
      <c r="F974" s="192"/>
      <c r="G974" s="192"/>
      <c r="P974" s="108"/>
      <c r="Q974" s="202"/>
      <c r="R974" s="194"/>
      <c r="S974" s="195"/>
      <c r="T974" s="195"/>
      <c r="U974" s="192"/>
      <c r="V974" s="192"/>
      <c r="W974" s="192"/>
    </row>
    <row r="975" spans="2:23">
      <c r="B975" s="192"/>
      <c r="C975" s="192"/>
      <c r="D975" s="192"/>
      <c r="E975" s="192"/>
      <c r="F975" s="192"/>
      <c r="G975" s="192"/>
      <c r="P975" s="108"/>
      <c r="Q975" s="202"/>
      <c r="R975" s="194"/>
      <c r="S975" s="195"/>
      <c r="T975" s="195"/>
      <c r="U975" s="192"/>
      <c r="V975" s="192"/>
      <c r="W975" s="192"/>
    </row>
    <row r="976" spans="2:23">
      <c r="B976" s="192"/>
      <c r="C976" s="192"/>
      <c r="D976" s="192"/>
      <c r="E976" s="192"/>
      <c r="F976" s="192"/>
      <c r="G976" s="192"/>
      <c r="P976" s="108"/>
      <c r="Q976" s="202"/>
      <c r="R976" s="194"/>
      <c r="S976" s="195"/>
      <c r="T976" s="195"/>
      <c r="U976" s="192"/>
      <c r="V976" s="192"/>
      <c r="W976" s="192"/>
    </row>
    <row r="977" spans="2:23">
      <c r="B977" s="192"/>
      <c r="C977" s="192"/>
      <c r="D977" s="192"/>
      <c r="E977" s="192"/>
      <c r="F977" s="192"/>
      <c r="G977" s="192"/>
      <c r="P977" s="108"/>
      <c r="Q977" s="202"/>
      <c r="R977" s="194"/>
      <c r="S977" s="195"/>
      <c r="T977" s="195"/>
      <c r="U977" s="192"/>
      <c r="V977" s="192"/>
      <c r="W977" s="192"/>
    </row>
    <row r="978" spans="2:23">
      <c r="B978" s="192"/>
      <c r="C978" s="192"/>
      <c r="D978" s="192"/>
      <c r="E978" s="192"/>
      <c r="F978" s="192"/>
      <c r="G978" s="192"/>
      <c r="P978" s="108"/>
      <c r="Q978" s="202"/>
      <c r="R978" s="194"/>
      <c r="S978" s="195"/>
      <c r="T978" s="195"/>
      <c r="U978" s="192"/>
      <c r="V978" s="192"/>
      <c r="W978" s="192"/>
    </row>
    <row r="979" spans="2:23">
      <c r="B979" s="192"/>
      <c r="C979" s="192"/>
      <c r="D979" s="192"/>
      <c r="E979" s="192"/>
      <c r="F979" s="192"/>
      <c r="G979" s="192"/>
      <c r="P979" s="108"/>
      <c r="Q979" s="202"/>
      <c r="R979" s="194"/>
      <c r="S979" s="195"/>
      <c r="T979" s="195"/>
      <c r="U979" s="192"/>
      <c r="V979" s="192"/>
      <c r="W979" s="192"/>
    </row>
    <row r="980" spans="2:23">
      <c r="B980" s="192"/>
      <c r="C980" s="192"/>
      <c r="D980" s="192"/>
      <c r="E980" s="192"/>
      <c r="F980" s="192"/>
      <c r="G980" s="192"/>
      <c r="P980" s="108"/>
      <c r="Q980" s="202"/>
      <c r="R980" s="194"/>
      <c r="S980" s="195"/>
      <c r="T980" s="195"/>
      <c r="U980" s="192"/>
      <c r="V980" s="192"/>
      <c r="W980" s="192"/>
    </row>
    <row r="981" spans="2:23">
      <c r="B981" s="192"/>
      <c r="C981" s="192"/>
      <c r="D981" s="192"/>
      <c r="E981" s="192"/>
      <c r="F981" s="192"/>
      <c r="G981" s="192"/>
      <c r="P981" s="108"/>
      <c r="Q981" s="202"/>
      <c r="R981" s="194"/>
      <c r="S981" s="195"/>
      <c r="T981" s="195"/>
      <c r="U981" s="192"/>
      <c r="V981" s="192"/>
      <c r="W981" s="192"/>
    </row>
    <row r="982" spans="2:23">
      <c r="B982" s="192"/>
      <c r="C982" s="192"/>
      <c r="D982" s="192"/>
      <c r="E982" s="192"/>
      <c r="F982" s="192"/>
      <c r="G982" s="192"/>
      <c r="P982" s="108"/>
      <c r="Q982" s="202"/>
      <c r="R982" s="194"/>
      <c r="S982" s="195"/>
      <c r="T982" s="195"/>
      <c r="U982" s="192"/>
      <c r="V982" s="192"/>
      <c r="W982" s="192"/>
    </row>
    <row r="983" spans="2:23">
      <c r="B983" s="192"/>
      <c r="C983" s="192"/>
      <c r="D983" s="192"/>
      <c r="E983" s="192"/>
      <c r="F983" s="192"/>
      <c r="G983" s="192"/>
      <c r="P983" s="108"/>
      <c r="Q983" s="202"/>
      <c r="R983" s="194"/>
      <c r="S983" s="195"/>
      <c r="T983" s="195"/>
      <c r="U983" s="192"/>
      <c r="V983" s="192"/>
      <c r="W983" s="192"/>
    </row>
    <row r="984" spans="2:23">
      <c r="B984" s="192"/>
      <c r="C984" s="192"/>
      <c r="D984" s="192"/>
      <c r="E984" s="192"/>
      <c r="F984" s="192"/>
      <c r="G984" s="192"/>
      <c r="P984" s="108"/>
      <c r="Q984" s="202"/>
      <c r="R984" s="194"/>
      <c r="S984" s="195"/>
      <c r="T984" s="195"/>
      <c r="U984" s="192"/>
      <c r="V984" s="192"/>
      <c r="W984" s="192"/>
    </row>
    <row r="985" spans="2:23">
      <c r="B985" s="192"/>
      <c r="C985" s="192"/>
      <c r="D985" s="192"/>
      <c r="E985" s="192"/>
      <c r="F985" s="192"/>
      <c r="G985" s="192"/>
      <c r="P985" s="108"/>
      <c r="Q985" s="202"/>
      <c r="R985" s="194"/>
      <c r="S985" s="195"/>
      <c r="T985" s="195"/>
      <c r="U985" s="192"/>
      <c r="V985" s="192"/>
      <c r="W985" s="192"/>
    </row>
    <row r="986" spans="2:23">
      <c r="B986" s="192"/>
      <c r="C986" s="192"/>
      <c r="D986" s="192"/>
      <c r="E986" s="192"/>
      <c r="F986" s="192"/>
      <c r="G986" s="192"/>
      <c r="P986" s="108"/>
      <c r="Q986" s="202"/>
      <c r="R986" s="194"/>
      <c r="S986" s="195"/>
      <c r="T986" s="195"/>
      <c r="U986" s="192"/>
      <c r="V986" s="192"/>
      <c r="W986" s="192"/>
    </row>
    <row r="987" spans="2:23">
      <c r="B987" s="192"/>
      <c r="C987" s="192"/>
      <c r="D987" s="192"/>
      <c r="E987" s="192"/>
      <c r="F987" s="192"/>
      <c r="G987" s="192"/>
      <c r="P987" s="108"/>
      <c r="Q987" s="202"/>
      <c r="R987" s="194"/>
      <c r="S987" s="195"/>
      <c r="T987" s="195"/>
      <c r="U987" s="192"/>
      <c r="V987" s="192"/>
      <c r="W987" s="192"/>
    </row>
    <row r="988" spans="2:23">
      <c r="B988" s="192"/>
      <c r="C988" s="192"/>
      <c r="D988" s="192"/>
      <c r="E988" s="192"/>
      <c r="F988" s="192"/>
      <c r="G988" s="192"/>
      <c r="P988" s="108"/>
      <c r="Q988" s="202"/>
      <c r="R988" s="194"/>
      <c r="S988" s="195"/>
      <c r="T988" s="195"/>
      <c r="U988" s="192"/>
      <c r="V988" s="192"/>
      <c r="W988" s="192"/>
    </row>
    <row r="989" spans="2:23">
      <c r="B989" s="192"/>
      <c r="C989" s="192"/>
      <c r="D989" s="192"/>
      <c r="E989" s="192"/>
      <c r="F989" s="192"/>
      <c r="G989" s="192"/>
      <c r="P989" s="108"/>
      <c r="Q989" s="202"/>
      <c r="R989" s="194"/>
      <c r="S989" s="195"/>
      <c r="T989" s="195"/>
      <c r="U989" s="192"/>
      <c r="V989" s="192"/>
      <c r="W989" s="192"/>
    </row>
    <row r="990" spans="2:23">
      <c r="B990" s="192"/>
      <c r="C990" s="192"/>
      <c r="D990" s="192"/>
      <c r="E990" s="192"/>
      <c r="F990" s="192"/>
      <c r="G990" s="192"/>
      <c r="P990" s="108"/>
      <c r="Q990" s="202"/>
      <c r="R990" s="194"/>
      <c r="S990" s="195"/>
      <c r="T990" s="195"/>
      <c r="U990" s="192"/>
      <c r="V990" s="192"/>
      <c r="W990" s="192"/>
    </row>
    <row r="991" spans="2:23">
      <c r="B991" s="192"/>
      <c r="C991" s="192"/>
      <c r="D991" s="192"/>
      <c r="E991" s="192"/>
      <c r="F991" s="192"/>
      <c r="G991" s="192"/>
      <c r="P991" s="108"/>
      <c r="Q991" s="202"/>
      <c r="R991" s="194"/>
      <c r="S991" s="195"/>
      <c r="T991" s="195"/>
      <c r="U991" s="192"/>
      <c r="V991" s="192"/>
      <c r="W991" s="192"/>
    </row>
    <row r="992" spans="2:23">
      <c r="B992" s="192"/>
      <c r="C992" s="192"/>
      <c r="D992" s="192"/>
      <c r="E992" s="192"/>
      <c r="F992" s="192"/>
      <c r="G992" s="192"/>
      <c r="P992" s="108"/>
      <c r="Q992" s="202"/>
      <c r="R992" s="194"/>
      <c r="S992" s="195"/>
      <c r="T992" s="195"/>
      <c r="U992" s="192"/>
      <c r="V992" s="192"/>
      <c r="W992" s="192"/>
    </row>
    <row r="993" spans="2:23">
      <c r="B993" s="192"/>
      <c r="C993" s="192"/>
      <c r="D993" s="192"/>
      <c r="E993" s="192"/>
      <c r="F993" s="192"/>
      <c r="G993" s="192"/>
      <c r="P993" s="108"/>
      <c r="Q993" s="202"/>
      <c r="R993" s="194"/>
      <c r="S993" s="195"/>
      <c r="T993" s="195"/>
      <c r="U993" s="192"/>
      <c r="V993" s="192"/>
      <c r="W993" s="192"/>
    </row>
    <row r="994" spans="2:23">
      <c r="B994" s="192"/>
      <c r="C994" s="192"/>
      <c r="D994" s="192"/>
      <c r="E994" s="192"/>
      <c r="F994" s="192"/>
      <c r="G994" s="192"/>
      <c r="P994" s="108"/>
      <c r="Q994" s="202"/>
      <c r="R994" s="194"/>
      <c r="S994" s="195"/>
      <c r="T994" s="195"/>
      <c r="U994" s="192"/>
      <c r="V994" s="192"/>
      <c r="W994" s="192"/>
    </row>
    <row r="995" spans="2:23">
      <c r="B995" s="192"/>
      <c r="C995" s="192"/>
      <c r="D995" s="192"/>
      <c r="E995" s="192"/>
      <c r="F995" s="192"/>
      <c r="G995" s="192"/>
      <c r="P995" s="108"/>
      <c r="Q995" s="202"/>
      <c r="R995" s="194"/>
      <c r="S995" s="195"/>
      <c r="T995" s="195"/>
      <c r="U995" s="192"/>
      <c r="V995" s="192"/>
      <c r="W995" s="192"/>
    </row>
    <row r="996" spans="2:23">
      <c r="B996" s="192"/>
      <c r="C996" s="192"/>
      <c r="D996" s="192"/>
      <c r="E996" s="192"/>
      <c r="F996" s="192"/>
      <c r="G996" s="192"/>
      <c r="P996" s="108"/>
      <c r="Q996" s="202"/>
      <c r="R996" s="194"/>
      <c r="S996" s="195"/>
      <c r="T996" s="195"/>
      <c r="U996" s="192"/>
      <c r="V996" s="192"/>
      <c r="W996" s="192"/>
    </row>
    <row r="997" spans="2:23">
      <c r="B997" s="192"/>
      <c r="C997" s="192"/>
      <c r="D997" s="192"/>
      <c r="E997" s="192"/>
      <c r="F997" s="192"/>
      <c r="G997" s="192"/>
      <c r="P997" s="108"/>
      <c r="Q997" s="202"/>
      <c r="R997" s="194"/>
      <c r="S997" s="195"/>
      <c r="T997" s="195"/>
      <c r="U997" s="192"/>
      <c r="V997" s="192"/>
      <c r="W997" s="192"/>
    </row>
    <row r="998" spans="2:23">
      <c r="B998" s="192"/>
      <c r="C998" s="192"/>
      <c r="D998" s="192"/>
      <c r="E998" s="192"/>
      <c r="F998" s="192"/>
      <c r="G998" s="192"/>
      <c r="P998" s="108"/>
      <c r="Q998" s="202"/>
      <c r="R998" s="194"/>
      <c r="S998" s="195"/>
      <c r="T998" s="195"/>
      <c r="U998" s="192"/>
      <c r="V998" s="192"/>
      <c r="W998" s="192"/>
    </row>
    <row r="999" spans="2:23">
      <c r="B999" s="192"/>
      <c r="C999" s="192"/>
      <c r="D999" s="192"/>
      <c r="E999" s="192"/>
      <c r="F999" s="192"/>
      <c r="G999" s="192"/>
      <c r="P999" s="108"/>
      <c r="Q999" s="202"/>
      <c r="R999" s="194"/>
      <c r="S999" s="195"/>
      <c r="T999" s="195"/>
      <c r="U999" s="192"/>
      <c r="V999" s="192"/>
      <c r="W999" s="192"/>
    </row>
    <row r="1000" spans="2:23">
      <c r="B1000" s="192"/>
      <c r="C1000" s="192"/>
      <c r="D1000" s="192"/>
      <c r="E1000" s="192"/>
      <c r="F1000" s="192"/>
      <c r="G1000" s="192"/>
      <c r="P1000" s="108"/>
      <c r="Q1000" s="202"/>
      <c r="R1000" s="194"/>
      <c r="S1000" s="195"/>
      <c r="T1000" s="195"/>
      <c r="U1000" s="192"/>
      <c r="V1000" s="192"/>
      <c r="W1000" s="192"/>
    </row>
    <row r="1001" spans="2:23">
      <c r="B1001" s="192"/>
      <c r="C1001" s="192"/>
      <c r="D1001" s="192"/>
      <c r="E1001" s="192"/>
      <c r="F1001" s="192"/>
      <c r="G1001" s="192"/>
      <c r="P1001" s="108"/>
      <c r="Q1001" s="202"/>
      <c r="R1001" s="194"/>
      <c r="S1001" s="195"/>
      <c r="T1001" s="195"/>
      <c r="U1001" s="192"/>
      <c r="V1001" s="192"/>
      <c r="W1001" s="192"/>
    </row>
    <row r="1002" spans="2:23">
      <c r="B1002" s="192"/>
      <c r="C1002" s="192"/>
      <c r="D1002" s="192"/>
      <c r="E1002" s="192"/>
      <c r="F1002" s="192"/>
      <c r="G1002" s="192"/>
      <c r="P1002" s="108"/>
      <c r="Q1002" s="202"/>
      <c r="R1002" s="194"/>
      <c r="S1002" s="195"/>
      <c r="T1002" s="195"/>
      <c r="U1002" s="192"/>
      <c r="V1002" s="192"/>
      <c r="W1002" s="192"/>
    </row>
    <row r="1003" spans="2:23">
      <c r="B1003" s="192"/>
      <c r="C1003" s="192"/>
      <c r="D1003" s="192"/>
      <c r="E1003" s="192"/>
      <c r="F1003" s="192"/>
      <c r="G1003" s="192"/>
      <c r="P1003" s="108"/>
      <c r="Q1003" s="202"/>
      <c r="R1003" s="194"/>
      <c r="S1003" s="195"/>
      <c r="T1003" s="195"/>
      <c r="U1003" s="192"/>
      <c r="V1003" s="192"/>
      <c r="W1003" s="192"/>
    </row>
    <row r="1004" spans="2:23">
      <c r="B1004" s="192"/>
      <c r="C1004" s="192"/>
      <c r="D1004" s="192"/>
      <c r="E1004" s="192"/>
      <c r="F1004" s="192"/>
      <c r="G1004" s="192"/>
      <c r="P1004" s="108"/>
      <c r="Q1004" s="202"/>
      <c r="R1004" s="194"/>
      <c r="S1004" s="195"/>
      <c r="T1004" s="195"/>
      <c r="U1004" s="192"/>
      <c r="V1004" s="192"/>
      <c r="W1004" s="192"/>
    </row>
    <row r="1005" spans="2:23">
      <c r="B1005" s="192"/>
      <c r="C1005" s="192"/>
      <c r="D1005" s="192"/>
      <c r="E1005" s="192"/>
      <c r="F1005" s="192"/>
      <c r="G1005" s="192"/>
      <c r="P1005" s="108"/>
      <c r="Q1005" s="202"/>
      <c r="R1005" s="194"/>
      <c r="S1005" s="195"/>
      <c r="T1005" s="195"/>
      <c r="U1005" s="192"/>
      <c r="V1005" s="192"/>
      <c r="W1005" s="192"/>
    </row>
    <row r="1006" spans="2:23">
      <c r="B1006" s="192"/>
      <c r="C1006" s="192"/>
      <c r="D1006" s="192"/>
      <c r="E1006" s="192"/>
      <c r="F1006" s="192"/>
      <c r="G1006" s="192"/>
      <c r="P1006" s="108"/>
      <c r="Q1006" s="202"/>
      <c r="R1006" s="194"/>
      <c r="S1006" s="195"/>
      <c r="T1006" s="195"/>
      <c r="U1006" s="192"/>
      <c r="V1006" s="192"/>
      <c r="W1006" s="192"/>
    </row>
    <row r="1007" spans="2:23">
      <c r="B1007" s="192"/>
      <c r="C1007" s="192"/>
      <c r="D1007" s="192"/>
      <c r="E1007" s="192"/>
      <c r="F1007" s="192"/>
      <c r="G1007" s="192"/>
      <c r="P1007" s="108"/>
      <c r="Q1007" s="202"/>
      <c r="R1007" s="194"/>
      <c r="S1007" s="195"/>
      <c r="T1007" s="195"/>
      <c r="U1007" s="192"/>
      <c r="V1007" s="192"/>
      <c r="W1007" s="192"/>
    </row>
    <row r="1008" spans="2:23">
      <c r="B1008" s="192"/>
      <c r="C1008" s="192"/>
      <c r="D1008" s="192"/>
      <c r="E1008" s="192"/>
      <c r="F1008" s="192"/>
      <c r="G1008" s="192"/>
      <c r="P1008" s="108"/>
      <c r="Q1008" s="202"/>
      <c r="R1008" s="194"/>
      <c r="S1008" s="195"/>
      <c r="T1008" s="195"/>
      <c r="U1008" s="192"/>
      <c r="V1008" s="192"/>
      <c r="W1008" s="192"/>
    </row>
    <row r="1009" spans="2:23">
      <c r="B1009" s="192"/>
      <c r="C1009" s="192"/>
      <c r="D1009" s="192"/>
      <c r="E1009" s="192"/>
      <c r="F1009" s="192"/>
      <c r="G1009" s="192"/>
      <c r="P1009" s="108"/>
      <c r="Q1009" s="202"/>
      <c r="R1009" s="194"/>
      <c r="S1009" s="195"/>
      <c r="T1009" s="195"/>
      <c r="U1009" s="192"/>
      <c r="V1009" s="192"/>
      <c r="W1009" s="192"/>
    </row>
    <row r="1010" spans="2:23">
      <c r="B1010" s="192"/>
      <c r="C1010" s="192"/>
      <c r="D1010" s="192"/>
      <c r="E1010" s="192"/>
      <c r="F1010" s="192"/>
      <c r="G1010" s="192"/>
      <c r="P1010" s="108"/>
      <c r="Q1010" s="202"/>
      <c r="R1010" s="194"/>
      <c r="S1010" s="195"/>
      <c r="T1010" s="195"/>
      <c r="U1010" s="192"/>
      <c r="V1010" s="192"/>
      <c r="W1010" s="192"/>
    </row>
    <row r="1011" spans="2:23">
      <c r="B1011" s="192"/>
      <c r="C1011" s="192"/>
      <c r="D1011" s="192"/>
      <c r="E1011" s="192"/>
      <c r="F1011" s="192"/>
      <c r="G1011" s="192"/>
      <c r="P1011" s="108"/>
      <c r="Q1011" s="202"/>
      <c r="R1011" s="194"/>
      <c r="S1011" s="195"/>
      <c r="T1011" s="195"/>
      <c r="U1011" s="192"/>
      <c r="V1011" s="192"/>
      <c r="W1011" s="192"/>
    </row>
    <row r="1012" spans="2:23">
      <c r="B1012" s="192"/>
      <c r="C1012" s="192"/>
      <c r="D1012" s="192"/>
      <c r="E1012" s="192"/>
      <c r="F1012" s="192"/>
      <c r="G1012" s="192"/>
      <c r="P1012" s="108"/>
      <c r="Q1012" s="202"/>
      <c r="R1012" s="194"/>
      <c r="S1012" s="195"/>
      <c r="T1012" s="195"/>
      <c r="U1012" s="192"/>
      <c r="V1012" s="192"/>
      <c r="W1012" s="192"/>
    </row>
    <row r="1013" spans="2:23">
      <c r="B1013" s="192"/>
      <c r="C1013" s="192"/>
      <c r="D1013" s="192"/>
      <c r="E1013" s="192"/>
      <c r="F1013" s="192"/>
      <c r="G1013" s="192"/>
      <c r="P1013" s="108"/>
      <c r="Q1013" s="202"/>
      <c r="R1013" s="194"/>
      <c r="S1013" s="195"/>
      <c r="T1013" s="195"/>
      <c r="U1013" s="192"/>
      <c r="V1013" s="192"/>
      <c r="W1013" s="192"/>
    </row>
    <row r="1014" spans="2:23">
      <c r="B1014" s="192"/>
      <c r="C1014" s="192"/>
      <c r="D1014" s="192"/>
      <c r="E1014" s="192"/>
      <c r="F1014" s="192"/>
      <c r="G1014" s="192"/>
      <c r="P1014" s="108"/>
      <c r="Q1014" s="202"/>
      <c r="R1014" s="194"/>
      <c r="S1014" s="195"/>
      <c r="T1014" s="195"/>
      <c r="U1014" s="192"/>
      <c r="V1014" s="192"/>
      <c r="W1014" s="192"/>
    </row>
    <row r="1015" spans="2:23">
      <c r="B1015" s="192"/>
      <c r="C1015" s="192"/>
      <c r="D1015" s="192"/>
      <c r="E1015" s="192"/>
      <c r="F1015" s="192"/>
      <c r="G1015" s="192"/>
      <c r="P1015" s="108"/>
      <c r="Q1015" s="202"/>
      <c r="R1015" s="194"/>
      <c r="S1015" s="195"/>
      <c r="T1015" s="195"/>
      <c r="U1015" s="192"/>
      <c r="V1015" s="192"/>
      <c r="W1015" s="192"/>
    </row>
    <row r="1016" spans="2:23">
      <c r="B1016" s="192"/>
      <c r="C1016" s="192"/>
      <c r="D1016" s="192"/>
      <c r="E1016" s="192"/>
      <c r="F1016" s="192"/>
      <c r="G1016" s="192"/>
      <c r="P1016" s="108"/>
      <c r="Q1016" s="202"/>
      <c r="R1016" s="194"/>
      <c r="S1016" s="195"/>
      <c r="T1016" s="195"/>
      <c r="U1016" s="192"/>
      <c r="V1016" s="192"/>
      <c r="W1016" s="192"/>
    </row>
    <row r="1017" spans="2:23">
      <c r="B1017" s="192"/>
      <c r="C1017" s="192"/>
      <c r="D1017" s="192"/>
      <c r="E1017" s="192"/>
      <c r="F1017" s="192"/>
      <c r="G1017" s="192"/>
      <c r="P1017" s="108"/>
      <c r="Q1017" s="202"/>
      <c r="R1017" s="194"/>
      <c r="S1017" s="195"/>
      <c r="T1017" s="195"/>
      <c r="U1017" s="192"/>
      <c r="V1017" s="192"/>
      <c r="W1017" s="192"/>
    </row>
    <row r="1018" spans="2:23">
      <c r="B1018" s="192"/>
      <c r="C1018" s="192"/>
      <c r="D1018" s="192"/>
      <c r="E1018" s="192"/>
      <c r="F1018" s="192"/>
      <c r="G1018" s="192"/>
      <c r="P1018" s="108"/>
      <c r="Q1018" s="202"/>
      <c r="R1018" s="194"/>
      <c r="S1018" s="195"/>
      <c r="T1018" s="195"/>
      <c r="U1018" s="192"/>
      <c r="V1018" s="192"/>
      <c r="W1018" s="192"/>
    </row>
    <row r="1019" spans="2:23">
      <c r="B1019" s="192"/>
      <c r="C1019" s="192"/>
      <c r="D1019" s="192"/>
      <c r="E1019" s="192"/>
      <c r="F1019" s="192"/>
      <c r="G1019" s="192"/>
      <c r="P1019" s="108"/>
      <c r="Q1019" s="202"/>
      <c r="R1019" s="194"/>
      <c r="S1019" s="195"/>
      <c r="T1019" s="195"/>
      <c r="U1019" s="192"/>
      <c r="V1019" s="192"/>
      <c r="W1019" s="192"/>
    </row>
    <row r="1020" spans="2:23">
      <c r="B1020" s="192"/>
      <c r="C1020" s="192"/>
      <c r="D1020" s="192"/>
      <c r="E1020" s="192"/>
      <c r="F1020" s="192"/>
      <c r="G1020" s="192"/>
      <c r="P1020" s="108"/>
      <c r="Q1020" s="202"/>
      <c r="R1020" s="194"/>
      <c r="S1020" s="195"/>
      <c r="T1020" s="195"/>
      <c r="U1020" s="192"/>
      <c r="V1020" s="192"/>
      <c r="W1020" s="192"/>
    </row>
    <row r="1021" spans="2:23">
      <c r="B1021" s="192"/>
      <c r="C1021" s="192"/>
      <c r="D1021" s="192"/>
      <c r="E1021" s="192"/>
      <c r="F1021" s="192"/>
      <c r="G1021" s="192"/>
      <c r="P1021" s="108"/>
      <c r="Q1021" s="202"/>
      <c r="R1021" s="194"/>
      <c r="S1021" s="195"/>
      <c r="T1021" s="195"/>
      <c r="U1021" s="192"/>
      <c r="V1021" s="192"/>
      <c r="W1021" s="192"/>
    </row>
    <row r="1022" spans="2:23">
      <c r="B1022" s="192"/>
      <c r="C1022" s="192"/>
      <c r="D1022" s="192"/>
      <c r="E1022" s="192"/>
      <c r="F1022" s="192"/>
      <c r="G1022" s="192"/>
      <c r="P1022" s="108"/>
      <c r="Q1022" s="202"/>
      <c r="R1022" s="194"/>
      <c r="S1022" s="195"/>
      <c r="T1022" s="195"/>
      <c r="U1022" s="192"/>
      <c r="V1022" s="192"/>
      <c r="W1022" s="192"/>
    </row>
    <row r="1023" spans="2:23">
      <c r="B1023" s="192"/>
      <c r="C1023" s="192"/>
      <c r="D1023" s="192"/>
      <c r="E1023" s="192"/>
      <c r="F1023" s="192"/>
      <c r="G1023" s="192"/>
      <c r="P1023" s="108"/>
      <c r="Q1023" s="202"/>
      <c r="R1023" s="194"/>
      <c r="S1023" s="195"/>
      <c r="T1023" s="195"/>
      <c r="U1023" s="192"/>
      <c r="V1023" s="192"/>
      <c r="W1023" s="192"/>
    </row>
    <row r="1024" spans="2:23">
      <c r="B1024" s="192"/>
      <c r="C1024" s="192"/>
      <c r="D1024" s="192"/>
      <c r="E1024" s="192"/>
      <c r="F1024" s="192"/>
      <c r="G1024" s="192"/>
      <c r="P1024" s="108"/>
      <c r="Q1024" s="202"/>
      <c r="R1024" s="194"/>
      <c r="S1024" s="195"/>
      <c r="T1024" s="195"/>
      <c r="U1024" s="192"/>
      <c r="V1024" s="192"/>
      <c r="W1024" s="192"/>
    </row>
    <row r="1025" spans="2:23">
      <c r="B1025" s="192"/>
      <c r="C1025" s="192"/>
      <c r="D1025" s="192"/>
      <c r="E1025" s="192"/>
      <c r="F1025" s="192"/>
      <c r="G1025" s="192"/>
      <c r="P1025" s="108"/>
      <c r="Q1025" s="202"/>
      <c r="R1025" s="194"/>
      <c r="S1025" s="195"/>
      <c r="T1025" s="195"/>
      <c r="U1025" s="192"/>
      <c r="V1025" s="192"/>
      <c r="W1025" s="192"/>
    </row>
    <row r="1026" spans="2:23">
      <c r="B1026" s="192"/>
      <c r="C1026" s="192"/>
      <c r="D1026" s="192"/>
      <c r="E1026" s="192"/>
      <c r="F1026" s="192"/>
      <c r="G1026" s="192"/>
      <c r="P1026" s="108"/>
      <c r="Q1026" s="202"/>
      <c r="R1026" s="194"/>
      <c r="S1026" s="195"/>
      <c r="T1026" s="195"/>
      <c r="U1026" s="192"/>
      <c r="V1026" s="192"/>
      <c r="W1026" s="192"/>
    </row>
    <row r="1027" spans="2:23">
      <c r="B1027" s="192"/>
      <c r="C1027" s="192"/>
      <c r="D1027" s="192"/>
      <c r="E1027" s="192"/>
      <c r="F1027" s="192"/>
      <c r="G1027" s="192"/>
      <c r="P1027" s="108"/>
      <c r="Q1027" s="202"/>
      <c r="R1027" s="194"/>
      <c r="S1027" s="195"/>
      <c r="T1027" s="195"/>
      <c r="U1027" s="192"/>
      <c r="V1027" s="192"/>
      <c r="W1027" s="192"/>
    </row>
    <row r="1028" spans="2:23">
      <c r="B1028" s="192"/>
      <c r="C1028" s="192"/>
      <c r="D1028" s="192"/>
      <c r="E1028" s="192"/>
      <c r="F1028" s="192"/>
      <c r="G1028" s="192"/>
      <c r="P1028" s="108"/>
      <c r="Q1028" s="202"/>
      <c r="R1028" s="194"/>
      <c r="S1028" s="195"/>
      <c r="T1028" s="195"/>
      <c r="U1028" s="192"/>
      <c r="V1028" s="192"/>
      <c r="W1028" s="192"/>
    </row>
    <row r="1029" spans="2:23">
      <c r="B1029" s="192"/>
      <c r="C1029" s="192"/>
      <c r="D1029" s="192"/>
      <c r="E1029" s="192"/>
      <c r="F1029" s="192"/>
      <c r="G1029" s="192"/>
      <c r="P1029" s="108"/>
      <c r="Q1029" s="202"/>
      <c r="R1029" s="194"/>
      <c r="S1029" s="195"/>
      <c r="T1029" s="195"/>
      <c r="U1029" s="192"/>
      <c r="V1029" s="192"/>
      <c r="W1029" s="192"/>
    </row>
    <row r="1030" spans="2:23">
      <c r="B1030" s="192"/>
      <c r="C1030" s="192"/>
      <c r="D1030" s="192"/>
      <c r="E1030" s="192"/>
      <c r="F1030" s="192"/>
      <c r="G1030" s="192"/>
      <c r="P1030" s="108"/>
      <c r="Q1030" s="202"/>
      <c r="R1030" s="194"/>
      <c r="S1030" s="195"/>
      <c r="T1030" s="195"/>
      <c r="U1030" s="192"/>
      <c r="V1030" s="192"/>
      <c r="W1030" s="192"/>
    </row>
    <row r="1031" spans="2:23">
      <c r="B1031" s="192"/>
      <c r="C1031" s="192"/>
      <c r="D1031" s="192"/>
      <c r="E1031" s="192"/>
      <c r="F1031" s="192"/>
      <c r="G1031" s="192"/>
      <c r="P1031" s="108"/>
      <c r="Q1031" s="202"/>
      <c r="R1031" s="194"/>
      <c r="S1031" s="195"/>
      <c r="T1031" s="195"/>
      <c r="U1031" s="192"/>
      <c r="V1031" s="192"/>
      <c r="W1031" s="192"/>
    </row>
    <row r="1032" spans="2:23">
      <c r="B1032" s="192"/>
      <c r="C1032" s="192"/>
      <c r="D1032" s="192"/>
      <c r="E1032" s="192"/>
      <c r="F1032" s="192"/>
      <c r="G1032" s="192"/>
      <c r="P1032" s="108"/>
      <c r="Q1032" s="202"/>
      <c r="R1032" s="194"/>
      <c r="S1032" s="195"/>
      <c r="T1032" s="195"/>
      <c r="U1032" s="192"/>
      <c r="V1032" s="192"/>
      <c r="W1032" s="192"/>
    </row>
    <row r="1033" spans="2:23">
      <c r="B1033" s="192"/>
      <c r="C1033" s="192"/>
      <c r="D1033" s="192"/>
      <c r="E1033" s="192"/>
      <c r="F1033" s="192"/>
      <c r="G1033" s="192"/>
      <c r="P1033" s="108"/>
      <c r="Q1033" s="202"/>
      <c r="R1033" s="194"/>
      <c r="S1033" s="195"/>
      <c r="T1033" s="195"/>
      <c r="U1033" s="192"/>
      <c r="V1033" s="192"/>
      <c r="W1033" s="192"/>
    </row>
    <row r="1034" spans="2:23">
      <c r="B1034" s="192"/>
      <c r="C1034" s="192"/>
      <c r="D1034" s="192"/>
      <c r="E1034" s="192"/>
      <c r="F1034" s="192"/>
      <c r="G1034" s="192"/>
      <c r="P1034" s="108"/>
      <c r="Q1034" s="202"/>
      <c r="R1034" s="194"/>
      <c r="S1034" s="195"/>
      <c r="T1034" s="195"/>
      <c r="U1034" s="192"/>
      <c r="V1034" s="192"/>
      <c r="W1034" s="192"/>
    </row>
    <row r="1035" spans="2:23">
      <c r="B1035" s="192"/>
      <c r="C1035" s="192"/>
      <c r="D1035" s="192"/>
      <c r="E1035" s="192"/>
      <c r="F1035" s="192"/>
      <c r="G1035" s="192"/>
      <c r="P1035" s="108"/>
      <c r="Q1035" s="202"/>
      <c r="R1035" s="194"/>
      <c r="S1035" s="195"/>
      <c r="T1035" s="195"/>
      <c r="U1035" s="192"/>
      <c r="V1035" s="192"/>
      <c r="W1035" s="192"/>
    </row>
    <row r="1036" spans="2:23">
      <c r="B1036" s="192"/>
      <c r="C1036" s="192"/>
      <c r="D1036" s="192"/>
      <c r="E1036" s="192"/>
      <c r="F1036" s="192"/>
      <c r="G1036" s="192"/>
      <c r="P1036" s="108"/>
      <c r="Q1036" s="202"/>
      <c r="R1036" s="194"/>
      <c r="S1036" s="195"/>
      <c r="T1036" s="195"/>
      <c r="U1036" s="192"/>
      <c r="V1036" s="192"/>
      <c r="W1036" s="192"/>
    </row>
    <row r="1037" spans="2:23">
      <c r="B1037" s="192"/>
      <c r="C1037" s="192"/>
      <c r="D1037" s="192"/>
      <c r="E1037" s="192"/>
      <c r="F1037" s="192"/>
      <c r="G1037" s="192"/>
      <c r="P1037" s="108"/>
      <c r="Q1037" s="202"/>
      <c r="R1037" s="194"/>
      <c r="S1037" s="195"/>
      <c r="T1037" s="195"/>
      <c r="U1037" s="192"/>
      <c r="V1037" s="192"/>
      <c r="W1037" s="192"/>
    </row>
    <row r="1038" spans="2:23">
      <c r="B1038" s="192"/>
      <c r="C1038" s="192"/>
      <c r="D1038" s="192"/>
      <c r="E1038" s="192"/>
      <c r="F1038" s="192"/>
      <c r="G1038" s="192"/>
      <c r="P1038" s="108"/>
      <c r="Q1038" s="202"/>
      <c r="R1038" s="194"/>
      <c r="S1038" s="195"/>
      <c r="T1038" s="195"/>
      <c r="U1038" s="192"/>
      <c r="V1038" s="192"/>
      <c r="W1038" s="192"/>
    </row>
    <row r="1039" spans="2:23">
      <c r="F1039" s="192"/>
      <c r="G1039" s="192"/>
      <c r="P1039" s="108"/>
      <c r="Q1039" s="202"/>
      <c r="R1039" s="194"/>
      <c r="S1039" s="195"/>
      <c r="T1039" s="195"/>
      <c r="U1039" s="192"/>
      <c r="V1039" s="192"/>
      <c r="W1039" s="192"/>
    </row>
    <row r="1040" spans="2:23">
      <c r="F1040" s="192"/>
      <c r="G1040" s="192"/>
      <c r="P1040" s="108"/>
      <c r="Q1040" s="202"/>
      <c r="R1040" s="194"/>
      <c r="S1040" s="195"/>
      <c r="T1040" s="195"/>
      <c r="U1040" s="192"/>
      <c r="V1040" s="192"/>
      <c r="W1040" s="192"/>
    </row>
    <row r="1041" spans="16:23">
      <c r="P1041" s="108"/>
      <c r="Q1041" s="202"/>
      <c r="R1041" s="194"/>
      <c r="S1041" s="195"/>
      <c r="T1041" s="195"/>
      <c r="U1041" s="192"/>
      <c r="V1041" s="192"/>
      <c r="W1041" s="192"/>
    </row>
    <row r="1042" spans="16:23">
      <c r="P1042" s="108"/>
      <c r="Q1042" s="202"/>
      <c r="R1042" s="194"/>
      <c r="S1042" s="195"/>
      <c r="T1042" s="195"/>
      <c r="U1042" s="192"/>
      <c r="V1042" s="192"/>
      <c r="W1042" s="192"/>
    </row>
    <row r="1043" spans="16:23">
      <c r="P1043" s="108"/>
      <c r="Q1043" s="202"/>
      <c r="R1043" s="194"/>
      <c r="S1043" s="195"/>
      <c r="T1043" s="195"/>
      <c r="U1043" s="192"/>
      <c r="V1043" s="192"/>
      <c r="W1043" s="192"/>
    </row>
    <row r="1044" spans="16:23">
      <c r="P1044" s="108"/>
      <c r="Q1044" s="202"/>
      <c r="R1044" s="194"/>
      <c r="S1044" s="195"/>
      <c r="T1044" s="195"/>
      <c r="U1044" s="192"/>
      <c r="V1044" s="192"/>
      <c r="W1044" s="192"/>
    </row>
    <row r="1045" spans="16:23">
      <c r="P1045" s="108"/>
      <c r="Q1045" s="202"/>
      <c r="R1045" s="194"/>
      <c r="S1045" s="195"/>
      <c r="T1045" s="195"/>
      <c r="U1045" s="192"/>
      <c r="V1045" s="192"/>
      <c r="W1045" s="192"/>
    </row>
    <row r="1046" spans="16:23">
      <c r="P1046" s="108"/>
      <c r="Q1046" s="202"/>
      <c r="R1046" s="194"/>
      <c r="S1046" s="195"/>
      <c r="T1046" s="195"/>
      <c r="U1046" s="192"/>
      <c r="V1046" s="192"/>
      <c r="W1046" s="192"/>
    </row>
    <row r="1047" spans="16:23">
      <c r="P1047" s="108"/>
      <c r="Q1047" s="202"/>
      <c r="R1047" s="194"/>
      <c r="S1047" s="195"/>
      <c r="T1047" s="195"/>
      <c r="U1047" s="192"/>
      <c r="V1047" s="192"/>
      <c r="W1047" s="192"/>
    </row>
    <row r="1048" spans="16:23">
      <c r="P1048" s="108"/>
      <c r="Q1048" s="202"/>
      <c r="R1048" s="194"/>
      <c r="S1048" s="195"/>
      <c r="T1048" s="195"/>
      <c r="U1048" s="192"/>
      <c r="V1048" s="192"/>
      <c r="W1048" s="192"/>
    </row>
    <row r="1049" spans="16:23">
      <c r="P1049" s="108"/>
      <c r="Q1049" s="202"/>
      <c r="R1049" s="194"/>
      <c r="S1049" s="195"/>
      <c r="T1049" s="195"/>
      <c r="U1049" s="192"/>
      <c r="V1049" s="192"/>
      <c r="W1049" s="192"/>
    </row>
    <row r="1050" spans="16:23">
      <c r="P1050" s="108"/>
      <c r="Q1050" s="202"/>
      <c r="R1050" s="194"/>
      <c r="S1050" s="195"/>
      <c r="T1050" s="195"/>
      <c r="U1050" s="192"/>
      <c r="V1050" s="192"/>
      <c r="W1050" s="192"/>
    </row>
    <row r="1051" spans="16:23">
      <c r="P1051" s="108"/>
      <c r="Q1051" s="202"/>
      <c r="R1051" s="194"/>
      <c r="S1051" s="195"/>
      <c r="T1051" s="195"/>
      <c r="U1051" s="192"/>
      <c r="V1051" s="192"/>
      <c r="W1051" s="192"/>
    </row>
    <row r="1052" spans="16:23">
      <c r="P1052" s="108"/>
      <c r="Q1052" s="202"/>
      <c r="R1052" s="194"/>
      <c r="S1052" s="195"/>
      <c r="T1052" s="195"/>
      <c r="U1052" s="192"/>
      <c r="V1052" s="192"/>
      <c r="W1052" s="192"/>
    </row>
    <row r="1053" spans="16:23">
      <c r="P1053" s="108"/>
      <c r="Q1053" s="202"/>
      <c r="R1053" s="194"/>
      <c r="S1053" s="195"/>
      <c r="T1053" s="195"/>
      <c r="U1053" s="192"/>
      <c r="V1053" s="192"/>
      <c r="W1053" s="192"/>
    </row>
    <row r="1054" spans="16:23">
      <c r="P1054" s="108"/>
      <c r="Q1054" s="202"/>
      <c r="R1054" s="194"/>
      <c r="S1054" s="195"/>
      <c r="T1054" s="195"/>
      <c r="U1054" s="192"/>
      <c r="V1054" s="192"/>
      <c r="W1054" s="192"/>
    </row>
    <row r="1055" spans="16:23">
      <c r="P1055" s="108"/>
      <c r="Q1055" s="202"/>
      <c r="R1055" s="194"/>
      <c r="S1055" s="195"/>
      <c r="T1055" s="195"/>
      <c r="U1055" s="192"/>
      <c r="V1055" s="192"/>
      <c r="W1055" s="192"/>
    </row>
    <row r="1056" spans="16:23">
      <c r="P1056" s="108"/>
      <c r="Q1056" s="202"/>
      <c r="R1056" s="194"/>
      <c r="S1056" s="195"/>
      <c r="T1056" s="195"/>
      <c r="U1056" s="192"/>
      <c r="V1056" s="192"/>
      <c r="W1056" s="192"/>
    </row>
    <row r="1057" spans="16:23">
      <c r="P1057" s="108"/>
      <c r="Q1057" s="202"/>
      <c r="R1057" s="194"/>
      <c r="S1057" s="195"/>
      <c r="T1057" s="195"/>
      <c r="U1057" s="192"/>
      <c r="V1057" s="192"/>
      <c r="W1057" s="192"/>
    </row>
    <row r="1058" spans="16:23">
      <c r="P1058" s="108"/>
      <c r="Q1058" s="202"/>
      <c r="R1058" s="194"/>
      <c r="S1058" s="195"/>
      <c r="T1058" s="195"/>
      <c r="U1058" s="192"/>
      <c r="V1058" s="192"/>
      <c r="W1058" s="192"/>
    </row>
    <row r="1059" spans="16:23">
      <c r="P1059" s="108"/>
      <c r="Q1059" s="202"/>
      <c r="R1059" s="194"/>
      <c r="S1059" s="195"/>
      <c r="T1059" s="195"/>
      <c r="U1059" s="192"/>
      <c r="V1059" s="192"/>
      <c r="W1059" s="192"/>
    </row>
    <row r="1060" spans="16:23">
      <c r="P1060" s="108"/>
      <c r="Q1060" s="202"/>
      <c r="R1060" s="194"/>
      <c r="S1060" s="195"/>
      <c r="T1060" s="195"/>
      <c r="U1060" s="192"/>
      <c r="V1060" s="192"/>
      <c r="W1060" s="192"/>
    </row>
    <row r="1061" spans="16:23">
      <c r="P1061" s="108"/>
      <c r="Q1061" s="202"/>
      <c r="R1061" s="194"/>
      <c r="S1061" s="195"/>
      <c r="T1061" s="195"/>
      <c r="U1061" s="192"/>
      <c r="V1061" s="192"/>
      <c r="W1061" s="192"/>
    </row>
    <row r="1062" spans="16:23">
      <c r="P1062" s="108"/>
      <c r="Q1062" s="202"/>
      <c r="R1062" s="194"/>
      <c r="S1062" s="195"/>
      <c r="T1062" s="195"/>
      <c r="U1062" s="192"/>
      <c r="V1062" s="192"/>
      <c r="W1062" s="192"/>
    </row>
    <row r="1063" spans="16:23">
      <c r="P1063" s="108"/>
      <c r="Q1063" s="202"/>
      <c r="R1063" s="194"/>
      <c r="S1063" s="195"/>
      <c r="T1063" s="195"/>
      <c r="U1063" s="192"/>
      <c r="V1063" s="192"/>
      <c r="W1063" s="192"/>
    </row>
    <row r="1064" spans="16:23">
      <c r="P1064" s="108"/>
      <c r="Q1064" s="202"/>
      <c r="R1064" s="194"/>
      <c r="S1064" s="195"/>
      <c r="T1064" s="195"/>
      <c r="U1064" s="192"/>
      <c r="V1064" s="192"/>
      <c r="W1064" s="192"/>
    </row>
    <row r="1065" spans="16:23">
      <c r="P1065" s="108"/>
      <c r="Q1065" s="202"/>
      <c r="R1065" s="194"/>
      <c r="S1065" s="195"/>
      <c r="T1065" s="195"/>
      <c r="U1065" s="192"/>
      <c r="V1065" s="192"/>
      <c r="W1065" s="192"/>
    </row>
    <row r="1066" spans="16:23">
      <c r="P1066" s="108"/>
      <c r="Q1066" s="202"/>
      <c r="R1066" s="194"/>
      <c r="S1066" s="195"/>
      <c r="T1066" s="195"/>
      <c r="U1066" s="192"/>
      <c r="V1066" s="192"/>
      <c r="W1066" s="192"/>
    </row>
    <row r="1067" spans="16:23">
      <c r="P1067" s="108"/>
      <c r="Q1067" s="202"/>
      <c r="R1067" s="194"/>
      <c r="S1067" s="195"/>
      <c r="T1067" s="195"/>
      <c r="U1067" s="192"/>
      <c r="V1067" s="192"/>
      <c r="W1067" s="192"/>
    </row>
    <row r="1068" spans="16:23">
      <c r="P1068" s="108"/>
      <c r="Q1068" s="202"/>
      <c r="R1068" s="194"/>
      <c r="S1068" s="195"/>
      <c r="T1068" s="195"/>
      <c r="U1068" s="192"/>
      <c r="V1068" s="192"/>
      <c r="W1068" s="192"/>
    </row>
    <row r="1069" spans="16:23">
      <c r="P1069" s="108"/>
      <c r="Q1069" s="202"/>
      <c r="R1069" s="194"/>
      <c r="S1069" s="195"/>
      <c r="T1069" s="195"/>
      <c r="U1069" s="192"/>
      <c r="V1069" s="192"/>
      <c r="W1069" s="192"/>
    </row>
    <row r="1070" spans="16:23">
      <c r="P1070" s="108"/>
      <c r="Q1070" s="202"/>
      <c r="R1070" s="194"/>
      <c r="S1070" s="195"/>
      <c r="T1070" s="195"/>
      <c r="U1070" s="192"/>
      <c r="V1070" s="192"/>
      <c r="W1070" s="192"/>
    </row>
    <row r="1071" spans="16:23">
      <c r="P1071" s="108"/>
      <c r="Q1071" s="202"/>
      <c r="R1071" s="194"/>
      <c r="S1071" s="195"/>
      <c r="T1071" s="195"/>
      <c r="U1071" s="192"/>
      <c r="V1071" s="192"/>
      <c r="W1071" s="192"/>
    </row>
    <row r="1072" spans="16:23">
      <c r="P1072" s="108"/>
      <c r="Q1072" s="202"/>
      <c r="R1072" s="194"/>
      <c r="S1072" s="195"/>
      <c r="T1072" s="195"/>
      <c r="U1072" s="192"/>
      <c r="V1072" s="192"/>
      <c r="W1072" s="192"/>
    </row>
    <row r="1073" spans="16:23">
      <c r="P1073" s="108"/>
      <c r="Q1073" s="202"/>
      <c r="R1073" s="194"/>
      <c r="S1073" s="195"/>
      <c r="T1073" s="195"/>
      <c r="U1073" s="192"/>
      <c r="V1073" s="192"/>
      <c r="W1073" s="192"/>
    </row>
    <row r="1074" spans="16:23">
      <c r="P1074" s="108"/>
      <c r="Q1074" s="202"/>
      <c r="R1074" s="194"/>
      <c r="S1074" s="195"/>
      <c r="T1074" s="195"/>
      <c r="U1074" s="192"/>
      <c r="V1074" s="192"/>
      <c r="W1074" s="192"/>
    </row>
    <row r="1075" spans="16:23">
      <c r="P1075" s="108"/>
      <c r="Q1075" s="202"/>
      <c r="R1075" s="194"/>
      <c r="S1075" s="195"/>
      <c r="T1075" s="195"/>
      <c r="U1075" s="192"/>
      <c r="V1075" s="192"/>
      <c r="W1075" s="192"/>
    </row>
    <row r="1076" spans="16:23">
      <c r="P1076" s="108"/>
      <c r="Q1076" s="202"/>
      <c r="R1076" s="194"/>
      <c r="S1076" s="195"/>
      <c r="T1076" s="195"/>
      <c r="U1076" s="192"/>
      <c r="V1076" s="192"/>
      <c r="W1076" s="192"/>
    </row>
    <row r="1077" spans="16:23">
      <c r="P1077" s="108"/>
      <c r="Q1077" s="202"/>
      <c r="R1077" s="194"/>
      <c r="S1077" s="195"/>
      <c r="T1077" s="195"/>
      <c r="U1077" s="192"/>
      <c r="V1077" s="192"/>
      <c r="W1077" s="192"/>
    </row>
    <row r="1078" spans="16:23">
      <c r="P1078" s="108"/>
      <c r="Q1078" s="202"/>
      <c r="R1078" s="194"/>
      <c r="S1078" s="195"/>
      <c r="T1078" s="195"/>
      <c r="U1078" s="192"/>
      <c r="V1078" s="192"/>
      <c r="W1078" s="192"/>
    </row>
    <row r="1079" spans="16:23">
      <c r="P1079" s="108"/>
      <c r="Q1079" s="202"/>
      <c r="R1079" s="194"/>
      <c r="S1079" s="195"/>
      <c r="T1079" s="195"/>
      <c r="U1079" s="192"/>
      <c r="V1079" s="192"/>
      <c r="W1079" s="192"/>
    </row>
    <row r="1080" spans="16:23">
      <c r="P1080" s="108"/>
      <c r="Q1080" s="202"/>
      <c r="R1080" s="194"/>
      <c r="S1080" s="195"/>
      <c r="T1080" s="195"/>
      <c r="U1080" s="192"/>
      <c r="V1080" s="192"/>
      <c r="W1080" s="192"/>
    </row>
    <row r="1081" spans="16:23">
      <c r="P1081" s="108"/>
      <c r="Q1081" s="202"/>
      <c r="R1081" s="194"/>
      <c r="S1081" s="195"/>
      <c r="T1081" s="195"/>
      <c r="U1081" s="192"/>
      <c r="V1081" s="192"/>
      <c r="W1081" s="192"/>
    </row>
    <row r="1082" spans="16:23">
      <c r="P1082" s="108"/>
      <c r="Q1082" s="202"/>
      <c r="R1082" s="194"/>
      <c r="S1082" s="195"/>
      <c r="T1082" s="195"/>
      <c r="U1082" s="192"/>
      <c r="V1082" s="192"/>
      <c r="W1082" s="192"/>
    </row>
    <row r="1083" spans="16:23">
      <c r="P1083" s="108"/>
      <c r="Q1083" s="202"/>
      <c r="R1083" s="194"/>
      <c r="S1083" s="195"/>
      <c r="T1083" s="195"/>
      <c r="U1083" s="192"/>
      <c r="V1083" s="192"/>
      <c r="W1083" s="192"/>
    </row>
    <row r="1084" spans="16:23">
      <c r="P1084" s="108"/>
      <c r="Q1084" s="202"/>
      <c r="R1084" s="194"/>
      <c r="S1084" s="195"/>
      <c r="T1084" s="195"/>
      <c r="U1084" s="192"/>
      <c r="V1084" s="192"/>
      <c r="W1084" s="192"/>
    </row>
    <row r="1085" spans="16:23">
      <c r="P1085" s="108"/>
      <c r="Q1085" s="202"/>
      <c r="R1085" s="194"/>
      <c r="S1085" s="195"/>
      <c r="T1085" s="195"/>
      <c r="U1085" s="192"/>
      <c r="V1085" s="192"/>
      <c r="W1085" s="192"/>
    </row>
    <row r="1086" spans="16:23">
      <c r="P1086" s="108"/>
      <c r="Q1086" s="202"/>
      <c r="R1086" s="194"/>
      <c r="S1086" s="195"/>
      <c r="T1086" s="195"/>
      <c r="U1086" s="192"/>
      <c r="V1086" s="192"/>
      <c r="W1086" s="192"/>
    </row>
    <row r="1087" spans="16:23">
      <c r="P1087" s="108"/>
      <c r="Q1087" s="202"/>
      <c r="R1087" s="194"/>
      <c r="S1087" s="195"/>
      <c r="T1087" s="195"/>
      <c r="U1087" s="192"/>
      <c r="V1087" s="192"/>
      <c r="W1087" s="192"/>
    </row>
    <row r="1088" spans="16:23">
      <c r="P1088" s="108"/>
      <c r="Q1088" s="202"/>
      <c r="R1088" s="194"/>
      <c r="S1088" s="195"/>
      <c r="T1088" s="195"/>
      <c r="U1088" s="192"/>
      <c r="V1088" s="192"/>
      <c r="W1088" s="192"/>
    </row>
    <row r="1089" spans="16:23">
      <c r="P1089" s="108"/>
      <c r="Q1089" s="202"/>
      <c r="R1089" s="194"/>
      <c r="S1089" s="195"/>
      <c r="T1089" s="195"/>
      <c r="U1089" s="192"/>
      <c r="V1089" s="192"/>
      <c r="W1089" s="192"/>
    </row>
    <row r="1090" spans="16:23">
      <c r="P1090" s="108"/>
      <c r="Q1090" s="202"/>
      <c r="R1090" s="194"/>
      <c r="S1090" s="195"/>
      <c r="T1090" s="195"/>
      <c r="U1090" s="192"/>
      <c r="V1090" s="192"/>
      <c r="W1090" s="192"/>
    </row>
    <row r="1091" spans="16:23">
      <c r="P1091" s="108"/>
      <c r="Q1091" s="202"/>
      <c r="R1091" s="194"/>
      <c r="S1091" s="195"/>
      <c r="T1091" s="195"/>
      <c r="U1091" s="192"/>
      <c r="V1091" s="192"/>
      <c r="W1091" s="192"/>
    </row>
    <row r="1092" spans="16:23">
      <c r="P1092" s="108"/>
      <c r="Q1092" s="202"/>
      <c r="R1092" s="194"/>
      <c r="S1092" s="195"/>
      <c r="T1092" s="195"/>
      <c r="U1092" s="192"/>
      <c r="V1092" s="192"/>
      <c r="W1092" s="192"/>
    </row>
    <row r="1093" spans="16:23">
      <c r="P1093" s="108"/>
      <c r="Q1093" s="202"/>
      <c r="R1093" s="194"/>
      <c r="S1093" s="195"/>
      <c r="T1093" s="195"/>
      <c r="U1093" s="192"/>
      <c r="V1093" s="192"/>
      <c r="W1093" s="192"/>
    </row>
    <row r="1094" spans="16:23">
      <c r="P1094" s="108"/>
      <c r="Q1094" s="202"/>
      <c r="R1094" s="194"/>
      <c r="S1094" s="195"/>
      <c r="T1094" s="195"/>
      <c r="U1094" s="192"/>
      <c r="V1094" s="192"/>
      <c r="W1094" s="192"/>
    </row>
    <row r="1095" spans="16:23">
      <c r="P1095" s="108"/>
      <c r="Q1095" s="202"/>
      <c r="R1095" s="194"/>
      <c r="S1095" s="195"/>
      <c r="T1095" s="195"/>
      <c r="U1095" s="192"/>
      <c r="V1095" s="192"/>
      <c r="W1095" s="192"/>
    </row>
    <row r="1096" spans="16:23">
      <c r="P1096" s="108"/>
      <c r="Q1096" s="202"/>
      <c r="R1096" s="194"/>
      <c r="S1096" s="195"/>
      <c r="T1096" s="195"/>
      <c r="U1096" s="192"/>
      <c r="V1096" s="192"/>
      <c r="W1096" s="192"/>
    </row>
    <row r="1097" spans="16:23">
      <c r="P1097" s="108"/>
      <c r="Q1097" s="202"/>
      <c r="R1097" s="194"/>
      <c r="S1097" s="195"/>
      <c r="T1097" s="195"/>
      <c r="U1097" s="192"/>
      <c r="V1097" s="192"/>
      <c r="W1097" s="192"/>
    </row>
    <row r="1098" spans="16:23">
      <c r="P1098" s="108"/>
      <c r="Q1098" s="202"/>
      <c r="R1098" s="194"/>
      <c r="S1098" s="195"/>
      <c r="T1098" s="195"/>
      <c r="U1098" s="192"/>
      <c r="V1098" s="192"/>
      <c r="W1098" s="192"/>
    </row>
    <row r="1099" spans="16:23">
      <c r="P1099" s="108"/>
      <c r="Q1099" s="202"/>
      <c r="R1099" s="194"/>
      <c r="S1099" s="195"/>
      <c r="T1099" s="195"/>
      <c r="U1099" s="192"/>
      <c r="V1099" s="192"/>
      <c r="W1099" s="192"/>
    </row>
    <row r="1100" spans="16:23">
      <c r="P1100" s="108"/>
      <c r="Q1100" s="202"/>
      <c r="R1100" s="194"/>
      <c r="S1100" s="195"/>
      <c r="T1100" s="195"/>
      <c r="U1100" s="192"/>
      <c r="V1100" s="192"/>
      <c r="W1100" s="192"/>
    </row>
    <row r="1101" spans="16:23">
      <c r="P1101" s="108"/>
      <c r="Q1101" s="202"/>
      <c r="R1101" s="194"/>
      <c r="S1101" s="195"/>
      <c r="T1101" s="195"/>
      <c r="U1101" s="192"/>
      <c r="V1101" s="192"/>
      <c r="W1101" s="192"/>
    </row>
    <row r="1102" spans="16:23">
      <c r="P1102" s="108"/>
      <c r="Q1102" s="202"/>
      <c r="R1102" s="194"/>
      <c r="S1102" s="195"/>
      <c r="T1102" s="195"/>
      <c r="U1102" s="192"/>
      <c r="V1102" s="192"/>
      <c r="W1102" s="192"/>
    </row>
    <row r="1103" spans="16:23">
      <c r="P1103" s="108"/>
      <c r="Q1103" s="202"/>
      <c r="R1103" s="194"/>
      <c r="S1103" s="195"/>
      <c r="T1103" s="195"/>
      <c r="U1103" s="192"/>
      <c r="V1103" s="192"/>
      <c r="W1103" s="192"/>
    </row>
    <row r="1104" spans="16:23">
      <c r="P1104" s="108"/>
      <c r="Q1104" s="202"/>
      <c r="R1104" s="194"/>
      <c r="S1104" s="195"/>
      <c r="T1104" s="195"/>
      <c r="U1104" s="192"/>
      <c r="V1104" s="192"/>
      <c r="W1104" s="192"/>
    </row>
    <row r="1105" spans="16:23">
      <c r="P1105" s="108"/>
      <c r="Q1105" s="202"/>
      <c r="R1105" s="194"/>
      <c r="S1105" s="195"/>
      <c r="T1105" s="195"/>
      <c r="U1105" s="192"/>
      <c r="V1105" s="192"/>
      <c r="W1105" s="192"/>
    </row>
    <row r="1106" spans="16:23">
      <c r="P1106" s="108"/>
      <c r="Q1106" s="202"/>
      <c r="R1106" s="194"/>
      <c r="S1106" s="195"/>
      <c r="T1106" s="195"/>
      <c r="U1106" s="192"/>
      <c r="V1106" s="192"/>
      <c r="W1106" s="192"/>
    </row>
    <row r="1107" spans="16:23">
      <c r="P1107" s="108"/>
      <c r="Q1107" s="202"/>
      <c r="R1107" s="194"/>
      <c r="S1107" s="195"/>
      <c r="T1107" s="195"/>
      <c r="U1107" s="192"/>
      <c r="V1107" s="192"/>
      <c r="W1107" s="192"/>
    </row>
    <row r="1108" spans="16:23">
      <c r="P1108" s="108"/>
      <c r="Q1108" s="202"/>
      <c r="R1108" s="194"/>
      <c r="S1108" s="195"/>
      <c r="T1108" s="195"/>
      <c r="U1108" s="192"/>
      <c r="V1108" s="192"/>
      <c r="W1108" s="192"/>
    </row>
    <row r="1109" spans="16:23">
      <c r="P1109" s="108"/>
      <c r="Q1109" s="202"/>
      <c r="R1109" s="194"/>
      <c r="S1109" s="195"/>
      <c r="T1109" s="195"/>
      <c r="U1109" s="192"/>
      <c r="V1109" s="192"/>
      <c r="W1109" s="192"/>
    </row>
    <row r="1110" spans="16:23">
      <c r="P1110" s="108"/>
      <c r="Q1110" s="202"/>
      <c r="R1110" s="194"/>
      <c r="S1110" s="195"/>
      <c r="T1110" s="195"/>
      <c r="U1110" s="192"/>
      <c r="V1110" s="192"/>
      <c r="W1110" s="192"/>
    </row>
    <row r="1111" spans="16:23">
      <c r="P1111" s="108"/>
      <c r="Q1111" s="202"/>
      <c r="R1111" s="194"/>
      <c r="S1111" s="195"/>
      <c r="T1111" s="195"/>
      <c r="U1111" s="192"/>
      <c r="V1111" s="192"/>
      <c r="W1111" s="192"/>
    </row>
    <row r="1112" spans="16:23">
      <c r="P1112" s="108"/>
      <c r="Q1112" s="202"/>
      <c r="R1112" s="194"/>
      <c r="S1112" s="195"/>
      <c r="T1112" s="195"/>
      <c r="U1112" s="192"/>
      <c r="V1112" s="192"/>
      <c r="W1112" s="192"/>
    </row>
    <row r="1113" spans="16:23">
      <c r="P1113" s="108"/>
      <c r="Q1113" s="202"/>
      <c r="R1113" s="194"/>
      <c r="S1113" s="195"/>
      <c r="T1113" s="195"/>
      <c r="U1113" s="192"/>
      <c r="V1113" s="192"/>
      <c r="W1113" s="192"/>
    </row>
    <row r="1114" spans="16:23">
      <c r="P1114" s="108"/>
      <c r="Q1114" s="202"/>
      <c r="R1114" s="194"/>
      <c r="S1114" s="195"/>
      <c r="T1114" s="195"/>
      <c r="U1114" s="192"/>
      <c r="V1114" s="192"/>
      <c r="W1114" s="192"/>
    </row>
    <row r="1115" spans="16:23">
      <c r="P1115" s="108"/>
      <c r="Q1115" s="202"/>
      <c r="R1115" s="194"/>
      <c r="S1115" s="195"/>
      <c r="T1115" s="195"/>
      <c r="U1115" s="192"/>
      <c r="V1115" s="192"/>
      <c r="W1115" s="192"/>
    </row>
    <row r="1116" spans="16:23">
      <c r="P1116" s="108"/>
      <c r="Q1116" s="202"/>
      <c r="R1116" s="194"/>
      <c r="S1116" s="195"/>
      <c r="T1116" s="195"/>
      <c r="U1116" s="192"/>
      <c r="V1116" s="192"/>
      <c r="W1116" s="192"/>
    </row>
    <row r="1117" spans="16:23">
      <c r="P1117" s="108"/>
      <c r="Q1117" s="202"/>
      <c r="R1117" s="194"/>
      <c r="S1117" s="195"/>
      <c r="T1117" s="195"/>
      <c r="U1117" s="192"/>
      <c r="V1117" s="192"/>
      <c r="W1117" s="192"/>
    </row>
    <row r="1118" spans="16:23">
      <c r="P1118" s="108"/>
      <c r="Q1118" s="202"/>
      <c r="R1118" s="194"/>
      <c r="S1118" s="195"/>
      <c r="T1118" s="195"/>
      <c r="U1118" s="192"/>
      <c r="V1118" s="192"/>
      <c r="W1118" s="192"/>
    </row>
    <row r="1119" spans="16:23">
      <c r="P1119" s="108"/>
      <c r="Q1119" s="202"/>
      <c r="R1119" s="194"/>
      <c r="S1119" s="195"/>
      <c r="T1119" s="195"/>
      <c r="U1119" s="192"/>
      <c r="V1119" s="192"/>
      <c r="W1119" s="192"/>
    </row>
    <row r="1120" spans="16:23">
      <c r="P1120" s="108"/>
      <c r="Q1120" s="202"/>
      <c r="R1120" s="194"/>
      <c r="S1120" s="195"/>
      <c r="T1120" s="195"/>
      <c r="U1120" s="192"/>
      <c r="V1120" s="192"/>
      <c r="W1120" s="192"/>
    </row>
    <row r="1121" spans="16:23">
      <c r="P1121" s="108"/>
      <c r="Q1121" s="202"/>
      <c r="R1121" s="194"/>
      <c r="S1121" s="195"/>
      <c r="T1121" s="195"/>
      <c r="U1121" s="192"/>
      <c r="V1121" s="192"/>
      <c r="W1121" s="192"/>
    </row>
    <row r="1122" spans="16:23">
      <c r="P1122" s="108"/>
      <c r="Q1122" s="202"/>
      <c r="R1122" s="194"/>
      <c r="S1122" s="195"/>
      <c r="T1122" s="195"/>
      <c r="U1122" s="192"/>
      <c r="V1122" s="192"/>
      <c r="W1122" s="192"/>
    </row>
    <row r="1123" spans="16:23">
      <c r="P1123" s="108"/>
      <c r="Q1123" s="202"/>
      <c r="R1123" s="194"/>
      <c r="S1123" s="195"/>
      <c r="T1123" s="195"/>
      <c r="U1123" s="192"/>
      <c r="V1123" s="192"/>
      <c r="W1123" s="192"/>
    </row>
    <row r="1124" spans="16:23">
      <c r="P1124" s="108"/>
      <c r="Q1124" s="202"/>
      <c r="R1124" s="194"/>
      <c r="S1124" s="195"/>
      <c r="T1124" s="195"/>
      <c r="U1124" s="192"/>
      <c r="V1124" s="192"/>
      <c r="W1124" s="192"/>
    </row>
    <row r="1125" spans="16:23">
      <c r="P1125" s="108"/>
      <c r="Q1125" s="202"/>
      <c r="R1125" s="194"/>
      <c r="S1125" s="195"/>
      <c r="T1125" s="195"/>
      <c r="U1125" s="192"/>
      <c r="V1125" s="192"/>
      <c r="W1125" s="192"/>
    </row>
    <row r="1126" spans="16:23">
      <c r="P1126" s="108"/>
      <c r="Q1126" s="202"/>
      <c r="R1126" s="194"/>
      <c r="S1126" s="195"/>
      <c r="T1126" s="195"/>
      <c r="U1126" s="192"/>
      <c r="V1126" s="192"/>
      <c r="W1126" s="192"/>
    </row>
    <row r="1127" spans="16:23">
      <c r="P1127" s="108"/>
      <c r="Q1127" s="202"/>
      <c r="R1127" s="194"/>
      <c r="S1127" s="195"/>
      <c r="T1127" s="195"/>
      <c r="U1127" s="192"/>
      <c r="V1127" s="192"/>
      <c r="W1127" s="192"/>
    </row>
    <row r="1128" spans="16:23">
      <c r="P1128" s="108"/>
      <c r="Q1128" s="202"/>
      <c r="R1128" s="194"/>
      <c r="S1128" s="195"/>
      <c r="T1128" s="195"/>
      <c r="U1128" s="192"/>
      <c r="V1128" s="192"/>
      <c r="W1128" s="192"/>
    </row>
    <row r="1129" spans="16:23">
      <c r="P1129" s="108"/>
      <c r="Q1129" s="202"/>
      <c r="R1129" s="194"/>
      <c r="S1129" s="195"/>
      <c r="T1129" s="195"/>
      <c r="U1129" s="192"/>
      <c r="V1129" s="192"/>
      <c r="W1129" s="192"/>
    </row>
    <row r="1130" spans="16:23">
      <c r="P1130" s="108"/>
      <c r="Q1130" s="202"/>
      <c r="R1130" s="194"/>
      <c r="S1130" s="195"/>
      <c r="T1130" s="195"/>
      <c r="U1130" s="192"/>
      <c r="V1130" s="192"/>
      <c r="W1130" s="192"/>
    </row>
    <row r="1131" spans="16:23">
      <c r="P1131" s="108"/>
      <c r="Q1131" s="202"/>
      <c r="R1131" s="194"/>
      <c r="S1131" s="195"/>
      <c r="T1131" s="195"/>
      <c r="U1131" s="192"/>
      <c r="V1131" s="192"/>
      <c r="W1131" s="192"/>
    </row>
    <row r="1132" spans="16:23">
      <c r="P1132" s="108"/>
      <c r="Q1132" s="202"/>
      <c r="R1132" s="194"/>
      <c r="S1132" s="195"/>
      <c r="T1132" s="195"/>
      <c r="U1132" s="192"/>
      <c r="V1132" s="192"/>
      <c r="W1132" s="192"/>
    </row>
    <row r="1133" spans="16:23">
      <c r="P1133" s="108"/>
      <c r="Q1133" s="202"/>
      <c r="R1133" s="194"/>
      <c r="S1133" s="195"/>
      <c r="T1133" s="195"/>
      <c r="U1133" s="192"/>
      <c r="V1133" s="192"/>
      <c r="W1133" s="192"/>
    </row>
    <row r="1134" spans="16:23">
      <c r="P1134" s="108"/>
      <c r="Q1134" s="202"/>
      <c r="R1134" s="194"/>
      <c r="S1134" s="195"/>
      <c r="T1134" s="195"/>
      <c r="U1134" s="192"/>
      <c r="V1134" s="192"/>
      <c r="W1134" s="192"/>
    </row>
    <row r="1135" spans="16:23">
      <c r="P1135" s="108"/>
      <c r="Q1135" s="202"/>
      <c r="R1135" s="194"/>
      <c r="S1135" s="195"/>
      <c r="T1135" s="195"/>
      <c r="U1135" s="192"/>
      <c r="V1135" s="192"/>
      <c r="W1135" s="192"/>
    </row>
    <row r="1136" spans="16:23">
      <c r="P1136" s="108"/>
      <c r="Q1136" s="202"/>
      <c r="R1136" s="194"/>
      <c r="S1136" s="195"/>
      <c r="T1136" s="195"/>
      <c r="U1136" s="192"/>
      <c r="V1136" s="192"/>
      <c r="W1136" s="192"/>
    </row>
    <row r="1137" spans="16:23">
      <c r="P1137" s="108"/>
      <c r="Q1137" s="202"/>
      <c r="R1137" s="194"/>
      <c r="S1137" s="195"/>
      <c r="T1137" s="195"/>
      <c r="U1137" s="192"/>
      <c r="V1137" s="192"/>
      <c r="W1137" s="192"/>
    </row>
    <row r="1138" spans="16:23">
      <c r="P1138" s="108"/>
      <c r="Q1138" s="202"/>
      <c r="R1138" s="194"/>
      <c r="S1138" s="195"/>
      <c r="T1138" s="195"/>
      <c r="U1138" s="192"/>
      <c r="V1138" s="192"/>
      <c r="W1138" s="192"/>
    </row>
    <row r="1139" spans="16:23">
      <c r="P1139" s="108"/>
      <c r="Q1139" s="202"/>
      <c r="R1139" s="194"/>
      <c r="S1139" s="195"/>
      <c r="T1139" s="195"/>
      <c r="U1139" s="192"/>
      <c r="V1139" s="192"/>
      <c r="W1139" s="192"/>
    </row>
    <row r="1140" spans="16:23">
      <c r="P1140" s="108"/>
      <c r="Q1140" s="202"/>
      <c r="R1140" s="194"/>
      <c r="S1140" s="195"/>
      <c r="T1140" s="195"/>
      <c r="U1140" s="192"/>
      <c r="V1140" s="192"/>
      <c r="W1140" s="192"/>
    </row>
    <row r="1141" spans="16:23">
      <c r="P1141" s="108"/>
      <c r="Q1141" s="202"/>
      <c r="R1141" s="194"/>
      <c r="S1141" s="195"/>
      <c r="T1141" s="195"/>
      <c r="U1141" s="192"/>
      <c r="V1141" s="192"/>
      <c r="W1141" s="192"/>
    </row>
    <row r="1142" spans="16:23">
      <c r="P1142" s="108"/>
      <c r="Q1142" s="202"/>
      <c r="R1142" s="194"/>
      <c r="S1142" s="195"/>
      <c r="T1142" s="195"/>
      <c r="U1142" s="192"/>
      <c r="V1142" s="192"/>
      <c r="W1142" s="192"/>
    </row>
    <row r="1143" spans="16:23">
      <c r="P1143" s="108"/>
      <c r="Q1143" s="202"/>
      <c r="R1143" s="194"/>
      <c r="S1143" s="195"/>
      <c r="T1143" s="195"/>
      <c r="U1143" s="192"/>
      <c r="V1143" s="192"/>
      <c r="W1143" s="192"/>
    </row>
    <row r="1144" spans="16:23">
      <c r="P1144" s="108"/>
      <c r="Q1144" s="202"/>
      <c r="R1144" s="194"/>
      <c r="S1144" s="195"/>
      <c r="T1144" s="195"/>
      <c r="U1144" s="192"/>
      <c r="V1144" s="192"/>
      <c r="W1144" s="192"/>
    </row>
    <row r="1145" spans="16:23">
      <c r="P1145" s="108"/>
      <c r="Q1145" s="202"/>
      <c r="R1145" s="194"/>
      <c r="S1145" s="195"/>
      <c r="T1145" s="195"/>
      <c r="U1145" s="192"/>
      <c r="V1145" s="192"/>
      <c r="W1145" s="192"/>
    </row>
    <row r="1146" spans="16:23">
      <c r="P1146" s="108"/>
      <c r="Q1146" s="202"/>
      <c r="R1146" s="194"/>
      <c r="S1146" s="195"/>
      <c r="T1146" s="195"/>
      <c r="U1146" s="192"/>
      <c r="V1146" s="192"/>
      <c r="W1146" s="192"/>
    </row>
    <row r="1147" spans="16:23">
      <c r="P1147" s="108"/>
      <c r="Q1147" s="202"/>
      <c r="R1147" s="194"/>
      <c r="S1147" s="195"/>
      <c r="T1147" s="195"/>
      <c r="U1147" s="192"/>
      <c r="V1147" s="192"/>
      <c r="W1147" s="192"/>
    </row>
    <row r="1148" spans="16:23">
      <c r="P1148" s="108"/>
      <c r="Q1148" s="202"/>
      <c r="R1148" s="194"/>
      <c r="S1148" s="195"/>
      <c r="T1148" s="195"/>
      <c r="U1148" s="192"/>
      <c r="V1148" s="192"/>
      <c r="W1148" s="192"/>
    </row>
    <row r="1149" spans="16:23">
      <c r="P1149" s="108"/>
      <c r="Q1149" s="202"/>
      <c r="R1149" s="194"/>
      <c r="S1149" s="195"/>
      <c r="T1149" s="195"/>
      <c r="U1149" s="192"/>
      <c r="V1149" s="192"/>
      <c r="W1149" s="192"/>
    </row>
    <row r="1150" spans="16:23">
      <c r="P1150" s="108"/>
      <c r="Q1150" s="202"/>
      <c r="R1150" s="194"/>
      <c r="S1150" s="195"/>
      <c r="T1150" s="195"/>
      <c r="U1150" s="192"/>
      <c r="V1150" s="192"/>
      <c r="W1150" s="192"/>
    </row>
    <row r="1151" spans="16:23">
      <c r="P1151" s="108"/>
      <c r="Q1151" s="202"/>
      <c r="R1151" s="194"/>
      <c r="S1151" s="195"/>
      <c r="T1151" s="195"/>
      <c r="U1151" s="192"/>
      <c r="V1151" s="192"/>
      <c r="W1151" s="192"/>
    </row>
    <row r="1152" spans="16:23">
      <c r="P1152" s="108"/>
      <c r="Q1152" s="202"/>
      <c r="R1152" s="194"/>
      <c r="S1152" s="195"/>
      <c r="T1152" s="195"/>
      <c r="U1152" s="192"/>
      <c r="V1152" s="192"/>
      <c r="W1152" s="192"/>
    </row>
    <row r="1153" spans="16:23">
      <c r="P1153" s="108"/>
      <c r="Q1153" s="202"/>
      <c r="R1153" s="194"/>
      <c r="S1153" s="195"/>
      <c r="T1153" s="195"/>
      <c r="U1153" s="192"/>
      <c r="V1153" s="192"/>
      <c r="W1153" s="192"/>
    </row>
    <row r="1154" spans="16:23">
      <c r="P1154" s="108"/>
      <c r="Q1154" s="202"/>
      <c r="R1154" s="194"/>
      <c r="S1154" s="195"/>
      <c r="T1154" s="195"/>
      <c r="U1154" s="192"/>
      <c r="V1154" s="192"/>
      <c r="W1154" s="192"/>
    </row>
    <row r="1155" spans="16:23">
      <c r="P1155" s="108"/>
      <c r="Q1155" s="202"/>
      <c r="R1155" s="194"/>
      <c r="S1155" s="195"/>
      <c r="T1155" s="195"/>
      <c r="U1155" s="192"/>
      <c r="V1155" s="192"/>
      <c r="W1155" s="192"/>
    </row>
    <row r="1156" spans="16:23">
      <c r="P1156" s="108"/>
      <c r="Q1156" s="202"/>
      <c r="R1156" s="194"/>
      <c r="S1156" s="195"/>
      <c r="T1156" s="195"/>
      <c r="U1156" s="192"/>
      <c r="V1156" s="192"/>
      <c r="W1156" s="192"/>
    </row>
    <row r="1157" spans="16:23">
      <c r="P1157" s="108"/>
      <c r="Q1157" s="202"/>
      <c r="R1157" s="194"/>
      <c r="S1157" s="195"/>
      <c r="T1157" s="195"/>
      <c r="U1157" s="192"/>
      <c r="V1157" s="192"/>
      <c r="W1157" s="192"/>
    </row>
    <row r="1158" spans="16:23">
      <c r="P1158" s="108"/>
      <c r="Q1158" s="202"/>
      <c r="R1158" s="194"/>
      <c r="S1158" s="195"/>
      <c r="T1158" s="195"/>
      <c r="U1158" s="192"/>
      <c r="V1158" s="192"/>
      <c r="W1158" s="192"/>
    </row>
    <row r="1159" spans="16:23">
      <c r="P1159" s="108"/>
      <c r="Q1159" s="202"/>
      <c r="R1159" s="194"/>
      <c r="S1159" s="195"/>
      <c r="T1159" s="195"/>
      <c r="U1159" s="192"/>
      <c r="V1159" s="192"/>
      <c r="W1159" s="192"/>
    </row>
    <row r="1160" spans="16:23">
      <c r="P1160" s="108"/>
      <c r="Q1160" s="202"/>
      <c r="R1160" s="194"/>
      <c r="S1160" s="195"/>
      <c r="T1160" s="195"/>
      <c r="U1160" s="192"/>
      <c r="V1160" s="192"/>
      <c r="W1160" s="192"/>
    </row>
    <row r="1161" spans="16:23">
      <c r="P1161" s="108"/>
      <c r="Q1161" s="202"/>
      <c r="R1161" s="194"/>
      <c r="S1161" s="195"/>
      <c r="T1161" s="195"/>
      <c r="U1161" s="192"/>
      <c r="V1161" s="192"/>
      <c r="W1161" s="192"/>
    </row>
    <row r="1162" spans="16:23">
      <c r="P1162" s="108"/>
      <c r="Q1162" s="202"/>
      <c r="R1162" s="194"/>
      <c r="S1162" s="195"/>
      <c r="T1162" s="195"/>
      <c r="U1162" s="192"/>
      <c r="V1162" s="192"/>
      <c r="W1162" s="192"/>
    </row>
    <row r="1163" spans="16:23">
      <c r="P1163" s="108"/>
      <c r="Q1163" s="202"/>
      <c r="R1163" s="194"/>
      <c r="S1163" s="195"/>
      <c r="T1163" s="195"/>
      <c r="U1163" s="192"/>
      <c r="V1163" s="192"/>
      <c r="W1163" s="192"/>
    </row>
    <row r="1164" spans="16:23">
      <c r="P1164" s="108"/>
      <c r="Q1164" s="202"/>
      <c r="R1164" s="194"/>
      <c r="S1164" s="195"/>
      <c r="T1164" s="195"/>
      <c r="U1164" s="192"/>
      <c r="V1164" s="192"/>
      <c r="W1164" s="192"/>
    </row>
    <row r="1165" spans="16:23">
      <c r="P1165" s="108"/>
      <c r="Q1165" s="202"/>
      <c r="R1165" s="194"/>
      <c r="S1165" s="195"/>
      <c r="T1165" s="195"/>
      <c r="U1165" s="192"/>
      <c r="V1165" s="192"/>
      <c r="W1165" s="192"/>
    </row>
    <row r="1166" spans="16:23">
      <c r="P1166" s="108"/>
      <c r="Q1166" s="202"/>
      <c r="R1166" s="194"/>
      <c r="S1166" s="195"/>
      <c r="T1166" s="195"/>
      <c r="U1166" s="192"/>
      <c r="V1166" s="192"/>
      <c r="W1166" s="192"/>
    </row>
    <row r="1167" spans="16:23">
      <c r="P1167" s="108"/>
      <c r="Q1167" s="202"/>
      <c r="R1167" s="194"/>
      <c r="S1167" s="195"/>
      <c r="T1167" s="195"/>
      <c r="U1167" s="192"/>
      <c r="V1167" s="192"/>
      <c r="W1167" s="192"/>
    </row>
    <row r="1168" spans="16:23">
      <c r="P1168" s="108"/>
      <c r="Q1168" s="202"/>
      <c r="R1168" s="194"/>
      <c r="S1168" s="195"/>
      <c r="T1168" s="195"/>
      <c r="U1168" s="192"/>
      <c r="V1168" s="192"/>
      <c r="W1168" s="192"/>
    </row>
    <row r="1169" spans="16:23">
      <c r="P1169" s="108"/>
      <c r="Q1169" s="202"/>
      <c r="R1169" s="194"/>
      <c r="S1169" s="195"/>
      <c r="T1169" s="195"/>
      <c r="U1169" s="192"/>
      <c r="V1169" s="192"/>
      <c r="W1169" s="192"/>
    </row>
    <row r="1170" spans="16:23">
      <c r="P1170" s="108"/>
      <c r="Q1170" s="202"/>
      <c r="R1170" s="194"/>
      <c r="S1170" s="195"/>
      <c r="T1170" s="195"/>
      <c r="U1170" s="192"/>
      <c r="V1170" s="192"/>
      <c r="W1170" s="192"/>
    </row>
    <row r="1171" spans="16:23">
      <c r="P1171" s="108"/>
      <c r="Q1171" s="202"/>
      <c r="R1171" s="194"/>
      <c r="S1171" s="195"/>
      <c r="T1171" s="195"/>
      <c r="U1171" s="192"/>
      <c r="V1171" s="192"/>
      <c r="W1171" s="192"/>
    </row>
    <row r="1172" spans="16:23">
      <c r="P1172" s="108"/>
      <c r="Q1172" s="202"/>
      <c r="R1172" s="194"/>
      <c r="S1172" s="195"/>
      <c r="T1172" s="195"/>
      <c r="U1172" s="192"/>
      <c r="V1172" s="192"/>
      <c r="W1172" s="192"/>
    </row>
    <row r="1173" spans="16:23">
      <c r="P1173" s="108"/>
      <c r="Q1173" s="202"/>
      <c r="R1173" s="194"/>
      <c r="S1173" s="195"/>
      <c r="T1173" s="195"/>
      <c r="U1173" s="192"/>
      <c r="V1173" s="192"/>
      <c r="W1173" s="192"/>
    </row>
    <row r="1174" spans="16:23">
      <c r="P1174" s="108"/>
      <c r="Q1174" s="202"/>
      <c r="R1174" s="194"/>
      <c r="S1174" s="195"/>
      <c r="T1174" s="195"/>
      <c r="U1174" s="192"/>
      <c r="V1174" s="192"/>
      <c r="W1174" s="192"/>
    </row>
    <row r="1175" spans="16:23">
      <c r="P1175" s="108"/>
      <c r="Q1175" s="202"/>
      <c r="R1175" s="194"/>
      <c r="S1175" s="195"/>
      <c r="T1175" s="195"/>
      <c r="U1175" s="192"/>
      <c r="V1175" s="192"/>
      <c r="W1175" s="192"/>
    </row>
    <row r="1176" spans="16:23">
      <c r="P1176" s="108"/>
      <c r="Q1176" s="202"/>
      <c r="R1176" s="194"/>
      <c r="S1176" s="195"/>
      <c r="T1176" s="195"/>
      <c r="U1176" s="192"/>
      <c r="V1176" s="192"/>
      <c r="W1176" s="192"/>
    </row>
    <row r="1177" spans="16:23">
      <c r="P1177" s="108"/>
      <c r="Q1177" s="202"/>
      <c r="R1177" s="194"/>
      <c r="S1177" s="195"/>
      <c r="T1177" s="195"/>
      <c r="U1177" s="192"/>
      <c r="V1177" s="192"/>
      <c r="W1177" s="192"/>
    </row>
    <row r="1178" spans="16:23">
      <c r="P1178" s="108"/>
      <c r="Q1178" s="202"/>
      <c r="R1178" s="194"/>
      <c r="S1178" s="195"/>
      <c r="T1178" s="195"/>
      <c r="U1178" s="192"/>
      <c r="V1178" s="192"/>
      <c r="W1178" s="192"/>
    </row>
    <row r="1179" spans="16:23">
      <c r="P1179" s="108"/>
      <c r="Q1179" s="202"/>
      <c r="R1179" s="194"/>
      <c r="S1179" s="195"/>
      <c r="T1179" s="195"/>
      <c r="U1179" s="192"/>
      <c r="V1179" s="192"/>
      <c r="W1179" s="192"/>
    </row>
    <row r="1180" spans="16:23">
      <c r="P1180" s="108"/>
      <c r="Q1180" s="202"/>
      <c r="R1180" s="194"/>
      <c r="S1180" s="195"/>
      <c r="T1180" s="195"/>
      <c r="U1180" s="192"/>
      <c r="V1180" s="192"/>
      <c r="W1180" s="192"/>
    </row>
    <row r="1181" spans="16:23">
      <c r="P1181" s="108"/>
      <c r="Q1181" s="202"/>
      <c r="R1181" s="194"/>
      <c r="S1181" s="195"/>
      <c r="T1181" s="195"/>
      <c r="U1181" s="192"/>
      <c r="V1181" s="192"/>
      <c r="W1181" s="192"/>
    </row>
    <row r="1182" spans="16:23">
      <c r="P1182" s="108"/>
      <c r="Q1182" s="202"/>
      <c r="R1182" s="194"/>
      <c r="S1182" s="195"/>
      <c r="T1182" s="195"/>
      <c r="U1182" s="192"/>
      <c r="V1182" s="192"/>
      <c r="W1182" s="192"/>
    </row>
    <row r="1183" spans="16:23">
      <c r="P1183" s="108"/>
      <c r="Q1183" s="202"/>
      <c r="R1183" s="194"/>
      <c r="S1183" s="195"/>
      <c r="T1183" s="195"/>
      <c r="U1183" s="192"/>
      <c r="V1183" s="192"/>
      <c r="W1183" s="192"/>
    </row>
    <row r="1184" spans="16:23">
      <c r="P1184" s="108"/>
      <c r="Q1184" s="202"/>
      <c r="R1184" s="194"/>
      <c r="S1184" s="195"/>
      <c r="T1184" s="195"/>
      <c r="U1184" s="192"/>
      <c r="V1184" s="192"/>
      <c r="W1184" s="192"/>
    </row>
    <row r="1185" spans="16:23">
      <c r="P1185" s="108"/>
      <c r="Q1185" s="202"/>
      <c r="R1185" s="194"/>
      <c r="S1185" s="195"/>
      <c r="T1185" s="195"/>
      <c r="U1185" s="192"/>
      <c r="V1185" s="192"/>
      <c r="W1185" s="192"/>
    </row>
    <row r="1186" spans="16:23">
      <c r="P1186" s="108"/>
      <c r="Q1186" s="202"/>
      <c r="R1186" s="194"/>
      <c r="S1186" s="195"/>
      <c r="T1186" s="195"/>
      <c r="U1186" s="192"/>
      <c r="V1186" s="192"/>
      <c r="W1186" s="192"/>
    </row>
    <row r="1187" spans="16:23">
      <c r="P1187" s="108"/>
      <c r="Q1187" s="202"/>
      <c r="R1187" s="194"/>
      <c r="S1187" s="195"/>
      <c r="T1187" s="195"/>
      <c r="U1187" s="192"/>
      <c r="V1187" s="192"/>
      <c r="W1187" s="192"/>
    </row>
    <row r="1188" spans="16:23">
      <c r="P1188" s="108"/>
      <c r="Q1188" s="202"/>
      <c r="R1188" s="194"/>
      <c r="S1188" s="195"/>
      <c r="T1188" s="195"/>
      <c r="U1188" s="192"/>
      <c r="V1188" s="192"/>
      <c r="W1188" s="192"/>
    </row>
    <row r="1189" spans="16:23">
      <c r="P1189" s="108"/>
      <c r="Q1189" s="202"/>
      <c r="R1189" s="194"/>
      <c r="S1189" s="195"/>
      <c r="T1189" s="195"/>
      <c r="U1189" s="192"/>
      <c r="V1189" s="192"/>
      <c r="W1189" s="192"/>
    </row>
    <row r="1190" spans="16:23">
      <c r="P1190" s="108"/>
      <c r="Q1190" s="202"/>
      <c r="R1190" s="194"/>
      <c r="S1190" s="195"/>
      <c r="T1190" s="195"/>
      <c r="U1190" s="192"/>
      <c r="V1190" s="192"/>
      <c r="W1190" s="192"/>
    </row>
    <row r="1191" spans="16:23">
      <c r="P1191" s="108"/>
      <c r="Q1191" s="202"/>
      <c r="R1191" s="194"/>
      <c r="S1191" s="195"/>
      <c r="T1191" s="195"/>
      <c r="U1191" s="192"/>
      <c r="V1191" s="192"/>
      <c r="W1191" s="192"/>
    </row>
    <row r="1192" spans="16:23">
      <c r="P1192" s="108"/>
      <c r="Q1192" s="202"/>
      <c r="R1192" s="194"/>
      <c r="S1192" s="195"/>
      <c r="T1192" s="195"/>
      <c r="U1192" s="192"/>
      <c r="V1192" s="192"/>
      <c r="W1192" s="192"/>
    </row>
    <row r="1193" spans="16:23">
      <c r="P1193" s="108"/>
      <c r="Q1193" s="202"/>
      <c r="R1193" s="194"/>
      <c r="S1193" s="195"/>
      <c r="T1193" s="195"/>
      <c r="U1193" s="192"/>
      <c r="V1193" s="192"/>
      <c r="W1193" s="192"/>
    </row>
    <row r="1194" spans="16:23">
      <c r="P1194" s="108"/>
      <c r="Q1194" s="202"/>
      <c r="R1194" s="194"/>
      <c r="S1194" s="195"/>
      <c r="T1194" s="195"/>
      <c r="U1194" s="192"/>
      <c r="V1194" s="192"/>
      <c r="W1194" s="192"/>
    </row>
    <row r="1195" spans="16:23">
      <c r="P1195" s="108"/>
      <c r="Q1195" s="202"/>
      <c r="R1195" s="194"/>
      <c r="S1195" s="195"/>
      <c r="T1195" s="195"/>
      <c r="U1195" s="192"/>
      <c r="V1195" s="192"/>
      <c r="W1195" s="192"/>
    </row>
    <row r="1196" spans="16:23">
      <c r="P1196" s="108"/>
      <c r="Q1196" s="202"/>
      <c r="R1196" s="194"/>
      <c r="S1196" s="195"/>
      <c r="T1196" s="195"/>
      <c r="U1196" s="192"/>
      <c r="V1196" s="192"/>
      <c r="W1196" s="192"/>
    </row>
    <row r="1197" spans="16:23">
      <c r="P1197" s="108"/>
      <c r="Q1197" s="202"/>
      <c r="R1197" s="194"/>
      <c r="S1197" s="195"/>
      <c r="T1197" s="195"/>
      <c r="U1197" s="192"/>
      <c r="V1197" s="192"/>
      <c r="W1197" s="192"/>
    </row>
    <row r="1198" spans="16:23">
      <c r="P1198" s="108"/>
      <c r="Q1198" s="202"/>
      <c r="R1198" s="194"/>
      <c r="S1198" s="195"/>
      <c r="T1198" s="195"/>
      <c r="U1198" s="192"/>
      <c r="V1198" s="192"/>
      <c r="W1198" s="192"/>
    </row>
    <row r="1199" spans="16:23">
      <c r="P1199" s="108"/>
      <c r="Q1199" s="202"/>
      <c r="R1199" s="194"/>
      <c r="S1199" s="195"/>
      <c r="T1199" s="195"/>
      <c r="U1199" s="192"/>
      <c r="V1199" s="192"/>
      <c r="W1199" s="192"/>
    </row>
    <row r="1200" spans="16:23">
      <c r="P1200" s="108"/>
      <c r="Q1200" s="202"/>
      <c r="R1200" s="194"/>
      <c r="S1200" s="195"/>
      <c r="T1200" s="195"/>
      <c r="U1200" s="192"/>
      <c r="V1200" s="192"/>
      <c r="W1200" s="192"/>
    </row>
    <row r="1201" spans="16:23">
      <c r="P1201" s="108"/>
      <c r="Q1201" s="202"/>
      <c r="R1201" s="194"/>
      <c r="S1201" s="195"/>
      <c r="T1201" s="195"/>
      <c r="U1201" s="192"/>
      <c r="V1201" s="192"/>
      <c r="W1201" s="192"/>
    </row>
    <row r="1202" spans="16:23">
      <c r="P1202" s="108"/>
      <c r="Q1202" s="202"/>
      <c r="R1202" s="194"/>
      <c r="S1202" s="195"/>
      <c r="T1202" s="195"/>
      <c r="U1202" s="192"/>
      <c r="V1202" s="192"/>
      <c r="W1202" s="192"/>
    </row>
    <row r="1203" spans="16:23">
      <c r="P1203" s="108"/>
      <c r="Q1203" s="202"/>
      <c r="R1203" s="194"/>
      <c r="S1203" s="195"/>
      <c r="T1203" s="195"/>
      <c r="U1203" s="192"/>
      <c r="V1203" s="192"/>
      <c r="W1203" s="192"/>
    </row>
    <row r="1204" spans="16:23">
      <c r="P1204" s="108"/>
      <c r="Q1204" s="202"/>
      <c r="R1204" s="194"/>
      <c r="S1204" s="195"/>
      <c r="T1204" s="195"/>
      <c r="U1204" s="192"/>
      <c r="V1204" s="192"/>
      <c r="W1204" s="192"/>
    </row>
    <row r="1205" spans="16:23">
      <c r="P1205" s="108"/>
      <c r="Q1205" s="202"/>
      <c r="R1205" s="194"/>
      <c r="S1205" s="195"/>
      <c r="T1205" s="195"/>
      <c r="U1205" s="192"/>
      <c r="V1205" s="192"/>
      <c r="W1205" s="192"/>
    </row>
    <row r="1206" spans="16:23">
      <c r="P1206" s="108"/>
      <c r="Q1206" s="202"/>
      <c r="R1206" s="194"/>
      <c r="S1206" s="195"/>
      <c r="T1206" s="195"/>
      <c r="U1206" s="192"/>
      <c r="V1206" s="192"/>
      <c r="W1206" s="192"/>
    </row>
    <row r="1207" spans="16:23">
      <c r="P1207" s="108"/>
      <c r="Q1207" s="202"/>
      <c r="R1207" s="194"/>
      <c r="S1207" s="195"/>
      <c r="T1207" s="195"/>
      <c r="U1207" s="192"/>
      <c r="V1207" s="192"/>
      <c r="W1207" s="192"/>
    </row>
    <row r="1208" spans="16:23">
      <c r="P1208" s="108"/>
      <c r="Q1208" s="202"/>
      <c r="R1208" s="194"/>
      <c r="S1208" s="195"/>
      <c r="T1208" s="195"/>
      <c r="U1208" s="192"/>
      <c r="V1208" s="192"/>
      <c r="W1208" s="192"/>
    </row>
    <row r="1209" spans="16:23">
      <c r="P1209" s="108"/>
      <c r="Q1209" s="202"/>
      <c r="R1209" s="194"/>
      <c r="S1209" s="195"/>
      <c r="T1209" s="195"/>
      <c r="U1209" s="192"/>
      <c r="V1209" s="192"/>
      <c r="W1209" s="192"/>
    </row>
    <row r="1210" spans="16:23">
      <c r="P1210" s="108"/>
      <c r="Q1210" s="202"/>
      <c r="R1210" s="194"/>
      <c r="S1210" s="195"/>
      <c r="T1210" s="195"/>
      <c r="U1210" s="192"/>
      <c r="V1210" s="192"/>
      <c r="W1210" s="192"/>
    </row>
    <row r="1211" spans="16:23">
      <c r="P1211" s="108"/>
      <c r="Q1211" s="202"/>
      <c r="R1211" s="194"/>
      <c r="S1211" s="195"/>
      <c r="T1211" s="195"/>
      <c r="U1211" s="192"/>
      <c r="V1211" s="192"/>
      <c r="W1211" s="192"/>
    </row>
    <row r="1212" spans="16:23">
      <c r="P1212" s="108"/>
      <c r="Q1212" s="202"/>
      <c r="R1212" s="194"/>
      <c r="S1212" s="195"/>
      <c r="T1212" s="195"/>
      <c r="U1212" s="192"/>
      <c r="V1212" s="192"/>
      <c r="W1212" s="192"/>
    </row>
    <row r="1213" spans="16:23">
      <c r="P1213" s="108"/>
      <c r="Q1213" s="202"/>
      <c r="R1213" s="194"/>
      <c r="S1213" s="195"/>
      <c r="T1213" s="195"/>
      <c r="U1213" s="192"/>
      <c r="V1213" s="192"/>
      <c r="W1213" s="192"/>
    </row>
    <row r="1214" spans="16:23">
      <c r="P1214" s="108"/>
      <c r="Q1214" s="202"/>
      <c r="R1214" s="194"/>
      <c r="S1214" s="195"/>
      <c r="T1214" s="195"/>
      <c r="U1214" s="192"/>
      <c r="V1214" s="192"/>
      <c r="W1214" s="192"/>
    </row>
    <row r="1215" spans="16:23">
      <c r="P1215" s="108"/>
      <c r="Q1215" s="202"/>
      <c r="R1215" s="194"/>
      <c r="S1215" s="195"/>
      <c r="T1215" s="195"/>
      <c r="U1215" s="192"/>
      <c r="V1215" s="192"/>
      <c r="W1215" s="192"/>
    </row>
    <row r="1216" spans="16:23">
      <c r="P1216" s="108"/>
      <c r="Q1216" s="202"/>
      <c r="R1216" s="194"/>
      <c r="S1216" s="195"/>
      <c r="T1216" s="195"/>
      <c r="U1216" s="192"/>
      <c r="V1216" s="192"/>
      <c r="W1216" s="192"/>
    </row>
    <row r="1217" spans="16:23">
      <c r="P1217" s="108"/>
      <c r="Q1217" s="202"/>
      <c r="R1217" s="194"/>
      <c r="S1217" s="195"/>
      <c r="T1217" s="195"/>
      <c r="U1217" s="192"/>
      <c r="V1217" s="192"/>
      <c r="W1217" s="192"/>
    </row>
    <row r="1218" spans="16:23">
      <c r="P1218" s="108"/>
      <c r="Q1218" s="202"/>
      <c r="R1218" s="194"/>
      <c r="S1218" s="195"/>
      <c r="T1218" s="195"/>
      <c r="U1218" s="192"/>
      <c r="V1218" s="192"/>
      <c r="W1218" s="192"/>
    </row>
    <row r="1219" spans="16:23">
      <c r="P1219" s="108"/>
      <c r="Q1219" s="202"/>
      <c r="R1219" s="194"/>
      <c r="S1219" s="195"/>
      <c r="T1219" s="195"/>
      <c r="U1219" s="192"/>
      <c r="V1219" s="192"/>
      <c r="W1219" s="192"/>
    </row>
    <row r="1220" spans="16:23">
      <c r="P1220" s="108"/>
      <c r="Q1220" s="202"/>
      <c r="R1220" s="194"/>
      <c r="S1220" s="195"/>
      <c r="T1220" s="195"/>
      <c r="U1220" s="192"/>
      <c r="V1220" s="192"/>
      <c r="W1220" s="192"/>
    </row>
    <row r="1221" spans="16:23">
      <c r="P1221" s="108"/>
      <c r="Q1221" s="202"/>
      <c r="R1221" s="194"/>
      <c r="S1221" s="195"/>
      <c r="T1221" s="195"/>
      <c r="U1221" s="192"/>
      <c r="V1221" s="192"/>
      <c r="W1221" s="192"/>
    </row>
    <row r="1222" spans="16:23">
      <c r="P1222" s="108"/>
      <c r="Q1222" s="202"/>
      <c r="R1222" s="194"/>
      <c r="S1222" s="195"/>
      <c r="T1222" s="195"/>
      <c r="U1222" s="192"/>
      <c r="V1222" s="192"/>
      <c r="W1222" s="192"/>
    </row>
    <row r="1223" spans="16:23">
      <c r="P1223" s="108"/>
      <c r="Q1223" s="202"/>
      <c r="R1223" s="194"/>
      <c r="S1223" s="195"/>
      <c r="T1223" s="195"/>
      <c r="U1223" s="192"/>
      <c r="V1223" s="192"/>
      <c r="W1223" s="192"/>
    </row>
    <row r="1224" spans="16:23">
      <c r="P1224" s="108"/>
      <c r="Q1224" s="202"/>
      <c r="R1224" s="194"/>
      <c r="S1224" s="195"/>
      <c r="T1224" s="195"/>
      <c r="U1224" s="192"/>
      <c r="V1224" s="192"/>
      <c r="W1224" s="192"/>
    </row>
    <row r="1225" spans="16:23">
      <c r="P1225" s="108"/>
      <c r="Q1225" s="202"/>
      <c r="R1225" s="194"/>
      <c r="S1225" s="195"/>
      <c r="T1225" s="195"/>
      <c r="U1225" s="192"/>
      <c r="V1225" s="192"/>
      <c r="W1225" s="192"/>
    </row>
    <row r="1226" spans="16:23">
      <c r="P1226" s="108"/>
      <c r="Q1226" s="202"/>
      <c r="R1226" s="194"/>
      <c r="S1226" s="195"/>
      <c r="T1226" s="195"/>
      <c r="U1226" s="192"/>
      <c r="V1226" s="192"/>
      <c r="W1226" s="192"/>
    </row>
    <row r="1227" spans="16:23">
      <c r="P1227" s="108"/>
      <c r="Q1227" s="202"/>
      <c r="R1227" s="194"/>
      <c r="S1227" s="195"/>
      <c r="T1227" s="195"/>
      <c r="U1227" s="192"/>
      <c r="V1227" s="192"/>
      <c r="W1227" s="192"/>
    </row>
    <row r="1228" spans="16:23">
      <c r="P1228" s="108"/>
      <c r="Q1228" s="202"/>
      <c r="R1228" s="194"/>
      <c r="S1228" s="195"/>
      <c r="T1228" s="195"/>
      <c r="U1228" s="192"/>
      <c r="V1228" s="192"/>
      <c r="W1228" s="192"/>
    </row>
    <row r="1229" spans="16:23">
      <c r="P1229" s="108"/>
      <c r="Q1229" s="202"/>
      <c r="R1229" s="194"/>
      <c r="S1229" s="195"/>
      <c r="T1229" s="195"/>
      <c r="U1229" s="192"/>
      <c r="V1229" s="192"/>
      <c r="W1229" s="192"/>
    </row>
    <row r="1230" spans="16:23">
      <c r="P1230" s="108"/>
      <c r="Q1230" s="202"/>
      <c r="R1230" s="194"/>
      <c r="S1230" s="195"/>
      <c r="T1230" s="195"/>
      <c r="U1230" s="192"/>
      <c r="V1230" s="192"/>
      <c r="W1230" s="192"/>
    </row>
    <row r="1231" spans="16:23">
      <c r="P1231" s="108"/>
      <c r="Q1231" s="202"/>
      <c r="R1231" s="194"/>
      <c r="S1231" s="195"/>
      <c r="T1231" s="195"/>
      <c r="U1231" s="192"/>
      <c r="V1231" s="192"/>
      <c r="W1231" s="192"/>
    </row>
    <row r="1232" spans="16:23">
      <c r="P1232" s="108"/>
      <c r="Q1232" s="202"/>
      <c r="R1232" s="194"/>
      <c r="S1232" s="195"/>
      <c r="T1232" s="195"/>
      <c r="U1232" s="192"/>
      <c r="V1232" s="192"/>
      <c r="W1232" s="192"/>
    </row>
    <row r="1233" spans="16:23">
      <c r="P1233" s="108"/>
      <c r="Q1233" s="202"/>
      <c r="R1233" s="194"/>
      <c r="S1233" s="195"/>
      <c r="T1233" s="195"/>
      <c r="U1233" s="192"/>
      <c r="V1233" s="192"/>
      <c r="W1233" s="192"/>
    </row>
    <row r="1234" spans="16:23">
      <c r="P1234" s="108"/>
      <c r="Q1234" s="202"/>
      <c r="R1234" s="194"/>
      <c r="S1234" s="195"/>
      <c r="T1234" s="195"/>
      <c r="U1234" s="192"/>
      <c r="V1234" s="192"/>
      <c r="W1234" s="192"/>
    </row>
    <row r="1235" spans="16:23">
      <c r="P1235" s="108"/>
      <c r="Q1235" s="202"/>
      <c r="R1235" s="194"/>
      <c r="S1235" s="195"/>
      <c r="T1235" s="195"/>
      <c r="U1235" s="192"/>
      <c r="V1235" s="192"/>
      <c r="W1235" s="192"/>
    </row>
    <row r="1236" spans="16:23">
      <c r="P1236" s="108"/>
      <c r="Q1236" s="202"/>
      <c r="R1236" s="194"/>
      <c r="S1236" s="195"/>
      <c r="T1236" s="195"/>
      <c r="U1236" s="192"/>
      <c r="V1236" s="192"/>
      <c r="W1236" s="192"/>
    </row>
    <row r="1237" spans="16:23">
      <c r="P1237" s="108"/>
      <c r="Q1237" s="202"/>
      <c r="R1237" s="194"/>
      <c r="S1237" s="195"/>
      <c r="T1237" s="195"/>
      <c r="U1237" s="192"/>
      <c r="V1237" s="192"/>
      <c r="W1237" s="192"/>
    </row>
    <row r="1238" spans="16:23">
      <c r="P1238" s="108"/>
      <c r="Q1238" s="202"/>
      <c r="R1238" s="194"/>
      <c r="S1238" s="195"/>
      <c r="T1238" s="195"/>
      <c r="U1238" s="192"/>
      <c r="V1238" s="192"/>
      <c r="W1238" s="192"/>
    </row>
    <row r="1239" spans="16:23">
      <c r="P1239" s="108"/>
      <c r="Q1239" s="202"/>
      <c r="R1239" s="194"/>
      <c r="S1239" s="195"/>
      <c r="T1239" s="195"/>
      <c r="U1239" s="192"/>
      <c r="V1239" s="192"/>
      <c r="W1239" s="192"/>
    </row>
    <row r="1240" spans="16:23">
      <c r="P1240" s="108"/>
      <c r="Q1240" s="202"/>
      <c r="R1240" s="194"/>
      <c r="S1240" s="195"/>
      <c r="T1240" s="195"/>
      <c r="U1240" s="192"/>
      <c r="V1240" s="192"/>
      <c r="W1240" s="192"/>
    </row>
    <row r="1241" spans="16:23">
      <c r="P1241" s="108"/>
      <c r="Q1241" s="202"/>
      <c r="R1241" s="194"/>
      <c r="S1241" s="195"/>
      <c r="T1241" s="195"/>
      <c r="U1241" s="192"/>
      <c r="V1241" s="192"/>
      <c r="W1241" s="192"/>
    </row>
    <row r="1242" spans="16:23">
      <c r="P1242" s="108"/>
      <c r="Q1242" s="202"/>
      <c r="R1242" s="194"/>
      <c r="S1242" s="195"/>
      <c r="T1242" s="195"/>
      <c r="U1242" s="192"/>
      <c r="V1242" s="192"/>
      <c r="W1242" s="192"/>
    </row>
    <row r="1243" spans="16:23">
      <c r="P1243" s="108"/>
      <c r="Q1243" s="202"/>
      <c r="R1243" s="194"/>
      <c r="S1243" s="195"/>
      <c r="T1243" s="195"/>
      <c r="U1243" s="192"/>
      <c r="V1243" s="192"/>
      <c r="W1243" s="192"/>
    </row>
    <row r="1244" spans="16:23">
      <c r="P1244" s="108"/>
      <c r="Q1244" s="202"/>
      <c r="R1244" s="194"/>
      <c r="S1244" s="195"/>
      <c r="T1244" s="195"/>
      <c r="U1244" s="192"/>
      <c r="V1244" s="192"/>
      <c r="W1244" s="192"/>
    </row>
    <row r="1245" spans="16:23">
      <c r="P1245" s="108"/>
      <c r="Q1245" s="202"/>
      <c r="R1245" s="194"/>
      <c r="S1245" s="195"/>
      <c r="T1245" s="195"/>
      <c r="U1245" s="192"/>
      <c r="V1245" s="192"/>
      <c r="W1245" s="192"/>
    </row>
    <row r="1246" spans="16:23">
      <c r="P1246" s="108"/>
      <c r="Q1246" s="202"/>
      <c r="R1246" s="194"/>
      <c r="S1246" s="195"/>
      <c r="T1246" s="195"/>
      <c r="U1246" s="192"/>
      <c r="V1246" s="192"/>
      <c r="W1246" s="192"/>
    </row>
    <row r="1247" spans="16:23">
      <c r="P1247" s="108"/>
      <c r="Q1247" s="202"/>
      <c r="R1247" s="194"/>
      <c r="S1247" s="195"/>
      <c r="T1247" s="195"/>
      <c r="U1247" s="192"/>
      <c r="V1247" s="192"/>
      <c r="W1247" s="192"/>
    </row>
    <row r="1248" spans="16:23">
      <c r="P1248" s="108"/>
      <c r="Q1248" s="202"/>
      <c r="R1248" s="194"/>
      <c r="S1248" s="195"/>
      <c r="T1248" s="195"/>
      <c r="U1248" s="192"/>
      <c r="V1248" s="192"/>
      <c r="W1248" s="192"/>
    </row>
    <row r="1249" spans="16:23">
      <c r="P1249" s="108"/>
      <c r="Q1249" s="202"/>
      <c r="R1249" s="194"/>
      <c r="S1249" s="195"/>
      <c r="T1249" s="195"/>
      <c r="U1249" s="192"/>
      <c r="V1249" s="192"/>
      <c r="W1249" s="192"/>
    </row>
    <row r="1250" spans="16:23">
      <c r="P1250" s="108"/>
      <c r="Q1250" s="202"/>
      <c r="R1250" s="194"/>
      <c r="S1250" s="195"/>
      <c r="T1250" s="195"/>
      <c r="U1250" s="192"/>
      <c r="V1250" s="192"/>
      <c r="W1250" s="192"/>
    </row>
    <row r="1251" spans="16:23">
      <c r="P1251" s="108"/>
      <c r="Q1251" s="202"/>
      <c r="R1251" s="194"/>
      <c r="S1251" s="195"/>
      <c r="T1251" s="195"/>
      <c r="U1251" s="192"/>
      <c r="V1251" s="192"/>
      <c r="W1251" s="192"/>
    </row>
    <row r="1252" spans="16:23">
      <c r="P1252" s="108"/>
      <c r="Q1252" s="202"/>
      <c r="R1252" s="194"/>
      <c r="S1252" s="195"/>
      <c r="T1252" s="195"/>
      <c r="U1252" s="192"/>
      <c r="V1252" s="192"/>
      <c r="W1252" s="192"/>
    </row>
    <row r="1253" spans="16:23">
      <c r="P1253" s="108"/>
      <c r="Q1253" s="202"/>
      <c r="R1253" s="194"/>
      <c r="S1253" s="195"/>
      <c r="T1253" s="195"/>
      <c r="U1253" s="192"/>
      <c r="V1253" s="192"/>
      <c r="W1253" s="192"/>
    </row>
    <row r="1254" spans="16:23">
      <c r="P1254" s="108"/>
      <c r="Q1254" s="202"/>
      <c r="R1254" s="194"/>
      <c r="S1254" s="195"/>
      <c r="T1254" s="195"/>
      <c r="U1254" s="192"/>
      <c r="V1254" s="192"/>
      <c r="W1254" s="192"/>
    </row>
    <row r="1255" spans="16:23">
      <c r="P1255" s="108"/>
      <c r="Q1255" s="202"/>
      <c r="R1255" s="194"/>
      <c r="S1255" s="195"/>
      <c r="T1255" s="195"/>
      <c r="U1255" s="192"/>
      <c r="V1255" s="192"/>
      <c r="W1255" s="192"/>
    </row>
    <row r="1256" spans="16:23">
      <c r="P1256" s="108"/>
      <c r="Q1256" s="202"/>
      <c r="R1256" s="194"/>
      <c r="S1256" s="195"/>
      <c r="T1256" s="195"/>
      <c r="U1256" s="192"/>
      <c r="V1256" s="192"/>
      <c r="W1256" s="192"/>
    </row>
    <row r="1257" spans="16:23">
      <c r="P1257" s="108"/>
      <c r="Q1257" s="202"/>
      <c r="R1257" s="194"/>
      <c r="S1257" s="195"/>
      <c r="T1257" s="195"/>
      <c r="U1257" s="192"/>
      <c r="V1257" s="192"/>
      <c r="W1257" s="192"/>
    </row>
    <row r="1258" spans="16:23">
      <c r="P1258" s="108"/>
      <c r="Q1258" s="202"/>
      <c r="R1258" s="194"/>
      <c r="S1258" s="195"/>
      <c r="T1258" s="195"/>
      <c r="U1258" s="192"/>
      <c r="V1258" s="192"/>
      <c r="W1258" s="192"/>
    </row>
    <row r="1259" spans="16:23">
      <c r="P1259" s="108"/>
      <c r="Q1259" s="202"/>
      <c r="R1259" s="194"/>
      <c r="S1259" s="195"/>
      <c r="T1259" s="195"/>
      <c r="U1259" s="192"/>
      <c r="V1259" s="192"/>
      <c r="W1259" s="192"/>
    </row>
    <row r="1260" spans="16:23">
      <c r="P1260" s="108"/>
      <c r="Q1260" s="202"/>
      <c r="R1260" s="194"/>
      <c r="S1260" s="195"/>
      <c r="T1260" s="195"/>
      <c r="U1260" s="192"/>
      <c r="V1260" s="192"/>
      <c r="W1260" s="192"/>
    </row>
    <row r="1261" spans="16:23">
      <c r="P1261" s="108"/>
      <c r="Q1261" s="202"/>
      <c r="R1261" s="194"/>
      <c r="S1261" s="195"/>
      <c r="T1261" s="195"/>
      <c r="U1261" s="192"/>
      <c r="V1261" s="192"/>
      <c r="W1261" s="192"/>
    </row>
    <row r="1262" spans="16:23">
      <c r="P1262" s="108"/>
      <c r="Q1262" s="202"/>
      <c r="R1262" s="194"/>
      <c r="S1262" s="195"/>
      <c r="T1262" s="195"/>
      <c r="U1262" s="192"/>
      <c r="V1262" s="192"/>
      <c r="W1262" s="192"/>
    </row>
    <row r="1263" spans="16:23">
      <c r="P1263" s="108"/>
      <c r="Q1263" s="202"/>
      <c r="R1263" s="194"/>
      <c r="S1263" s="195"/>
      <c r="T1263" s="195"/>
      <c r="U1263" s="192"/>
      <c r="V1263" s="192"/>
      <c r="W1263" s="192"/>
    </row>
    <row r="1264" spans="16:23">
      <c r="P1264" s="108"/>
      <c r="Q1264" s="202"/>
      <c r="R1264" s="194"/>
      <c r="S1264" s="195"/>
      <c r="T1264" s="195"/>
      <c r="U1264" s="192"/>
      <c r="V1264" s="192"/>
      <c r="W1264" s="192"/>
    </row>
    <row r="1265" spans="16:23">
      <c r="P1265" s="108"/>
      <c r="Q1265" s="202"/>
      <c r="R1265" s="194"/>
      <c r="S1265" s="195"/>
      <c r="T1265" s="195"/>
      <c r="U1265" s="192"/>
      <c r="V1265" s="192"/>
      <c r="W1265" s="192"/>
    </row>
    <row r="1266" spans="16:23">
      <c r="P1266" s="108"/>
      <c r="Q1266" s="202"/>
      <c r="R1266" s="194"/>
      <c r="S1266" s="195"/>
      <c r="T1266" s="195"/>
      <c r="U1266" s="192"/>
      <c r="V1266" s="192"/>
      <c r="W1266" s="192"/>
    </row>
    <row r="1267" spans="16:23">
      <c r="P1267" s="108"/>
      <c r="Q1267" s="202"/>
      <c r="R1267" s="194"/>
      <c r="S1267" s="195"/>
      <c r="T1267" s="195"/>
      <c r="U1267" s="192"/>
      <c r="V1267" s="192"/>
      <c r="W1267" s="192"/>
    </row>
    <row r="1268" spans="16:23">
      <c r="P1268" s="108"/>
      <c r="Q1268" s="202"/>
      <c r="R1268" s="194"/>
      <c r="S1268" s="195"/>
      <c r="T1268" s="195"/>
      <c r="U1268" s="192"/>
      <c r="V1268" s="192"/>
      <c r="W1268" s="192"/>
    </row>
    <row r="1269" spans="16:23">
      <c r="P1269" s="108"/>
      <c r="Q1269" s="202"/>
      <c r="R1269" s="194"/>
      <c r="S1269" s="195"/>
      <c r="T1269" s="195"/>
      <c r="U1269" s="192"/>
      <c r="V1269" s="192"/>
      <c r="W1269" s="192"/>
    </row>
    <row r="1270" spans="16:23">
      <c r="P1270" s="108"/>
      <c r="Q1270" s="202"/>
      <c r="R1270" s="194"/>
      <c r="S1270" s="195"/>
      <c r="T1270" s="195"/>
      <c r="U1270" s="192"/>
      <c r="V1270" s="192"/>
      <c r="W1270" s="192"/>
    </row>
    <row r="1271" spans="16:23">
      <c r="P1271" s="108"/>
      <c r="Q1271" s="202"/>
      <c r="R1271" s="194"/>
      <c r="S1271" s="195"/>
      <c r="T1271" s="195"/>
      <c r="U1271" s="192"/>
      <c r="V1271" s="192"/>
      <c r="W1271" s="192"/>
    </row>
    <row r="1272" spans="16:23">
      <c r="P1272" s="108"/>
      <c r="Q1272" s="202"/>
      <c r="R1272" s="194"/>
      <c r="S1272" s="195"/>
      <c r="T1272" s="195"/>
      <c r="U1272" s="192"/>
      <c r="V1272" s="192"/>
      <c r="W1272" s="192"/>
    </row>
    <row r="1273" spans="16:23">
      <c r="P1273" s="108"/>
      <c r="Q1273" s="202"/>
      <c r="R1273" s="194"/>
      <c r="S1273" s="195"/>
      <c r="T1273" s="195"/>
      <c r="U1273" s="192"/>
      <c r="V1273" s="192"/>
      <c r="W1273" s="192"/>
    </row>
    <row r="1274" spans="16:23">
      <c r="P1274" s="108"/>
      <c r="Q1274" s="202"/>
      <c r="R1274" s="194"/>
      <c r="S1274" s="195"/>
      <c r="T1274" s="195"/>
      <c r="U1274" s="192"/>
      <c r="V1274" s="192"/>
      <c r="W1274" s="192"/>
    </row>
    <row r="1275" spans="16:23">
      <c r="P1275" s="108"/>
      <c r="Q1275" s="202"/>
      <c r="R1275" s="194"/>
      <c r="S1275" s="195"/>
      <c r="T1275" s="195"/>
      <c r="U1275" s="192"/>
      <c r="V1275" s="192"/>
      <c r="W1275" s="192"/>
    </row>
    <row r="1276" spans="16:23">
      <c r="P1276" s="108"/>
      <c r="Q1276" s="202"/>
      <c r="R1276" s="194"/>
      <c r="S1276" s="195"/>
      <c r="T1276" s="195"/>
      <c r="U1276" s="192"/>
      <c r="V1276" s="192"/>
      <c r="W1276" s="192"/>
    </row>
    <row r="1277" spans="16:23">
      <c r="P1277" s="108"/>
      <c r="Q1277" s="202"/>
      <c r="R1277" s="194"/>
      <c r="S1277" s="195"/>
      <c r="T1277" s="195"/>
      <c r="U1277" s="192"/>
      <c r="V1277" s="192"/>
      <c r="W1277" s="192"/>
    </row>
    <row r="1278" spans="16:23">
      <c r="P1278" s="108"/>
      <c r="Q1278" s="202"/>
      <c r="R1278" s="194"/>
      <c r="S1278" s="195"/>
      <c r="T1278" s="195"/>
      <c r="U1278" s="192"/>
      <c r="V1278" s="192"/>
      <c r="W1278" s="192"/>
    </row>
    <row r="1279" spans="16:23">
      <c r="P1279" s="108"/>
      <c r="Q1279" s="202"/>
      <c r="R1279" s="194"/>
      <c r="S1279" s="195"/>
      <c r="T1279" s="195"/>
      <c r="U1279" s="192"/>
      <c r="V1279" s="192"/>
      <c r="W1279" s="192"/>
    </row>
    <row r="1280" spans="16:23">
      <c r="P1280" s="108"/>
      <c r="Q1280" s="202"/>
      <c r="R1280" s="194"/>
      <c r="S1280" s="195"/>
      <c r="T1280" s="195"/>
      <c r="U1280" s="192"/>
      <c r="V1280" s="192"/>
      <c r="W1280" s="192"/>
    </row>
    <row r="1281" spans="16:23">
      <c r="P1281" s="108"/>
      <c r="Q1281" s="202"/>
      <c r="R1281" s="194"/>
      <c r="S1281" s="195"/>
      <c r="T1281" s="195"/>
      <c r="U1281" s="192"/>
      <c r="V1281" s="192"/>
      <c r="W1281" s="192"/>
    </row>
    <row r="1282" spans="16:23">
      <c r="P1282" s="108"/>
      <c r="Q1282" s="202"/>
      <c r="R1282" s="194"/>
      <c r="S1282" s="195"/>
      <c r="T1282" s="195"/>
      <c r="U1282" s="192"/>
      <c r="V1282" s="192"/>
      <c r="W1282" s="192"/>
    </row>
    <row r="1283" spans="16:23">
      <c r="P1283" s="108"/>
      <c r="Q1283" s="202"/>
      <c r="R1283" s="194"/>
      <c r="S1283" s="195"/>
      <c r="T1283" s="195"/>
      <c r="U1283" s="192"/>
      <c r="V1283" s="192"/>
      <c r="W1283" s="192"/>
    </row>
    <row r="1284" spans="16:23">
      <c r="P1284" s="108"/>
      <c r="Q1284" s="202"/>
      <c r="R1284" s="194"/>
      <c r="S1284" s="195"/>
      <c r="T1284" s="195"/>
      <c r="U1284" s="192"/>
      <c r="V1284" s="192"/>
      <c r="W1284" s="192"/>
    </row>
    <row r="1285" spans="16:23">
      <c r="P1285" s="108"/>
      <c r="Q1285" s="202"/>
      <c r="R1285" s="194"/>
      <c r="S1285" s="195"/>
      <c r="T1285" s="195"/>
      <c r="U1285" s="192"/>
      <c r="V1285" s="192"/>
      <c r="W1285" s="192"/>
    </row>
    <row r="1286" spans="16:23">
      <c r="P1286" s="108"/>
      <c r="Q1286" s="202"/>
      <c r="R1286" s="194"/>
      <c r="S1286" s="195"/>
      <c r="T1286" s="195"/>
      <c r="U1286" s="192"/>
      <c r="V1286" s="192"/>
      <c r="W1286" s="192"/>
    </row>
    <row r="1287" spans="16:23">
      <c r="P1287" s="108"/>
      <c r="Q1287" s="202"/>
      <c r="R1287" s="194"/>
      <c r="S1287" s="195"/>
      <c r="T1287" s="195"/>
      <c r="U1287" s="192"/>
      <c r="V1287" s="192"/>
      <c r="W1287" s="192"/>
    </row>
    <row r="1288" spans="16:23">
      <c r="P1288" s="108"/>
      <c r="Q1288" s="202"/>
      <c r="R1288" s="194"/>
      <c r="S1288" s="195"/>
      <c r="T1288" s="195"/>
      <c r="U1288" s="192"/>
      <c r="V1288" s="192"/>
      <c r="W1288" s="192"/>
    </row>
    <row r="1289" spans="16:23">
      <c r="P1289" s="108"/>
      <c r="Q1289" s="202"/>
      <c r="R1289" s="194"/>
      <c r="S1289" s="195"/>
      <c r="T1289" s="195"/>
      <c r="U1289" s="192"/>
      <c r="V1289" s="192"/>
      <c r="W1289" s="192"/>
    </row>
    <row r="1290" spans="16:23">
      <c r="P1290" s="108"/>
      <c r="Q1290" s="202"/>
      <c r="R1290" s="194"/>
      <c r="S1290" s="195"/>
      <c r="T1290" s="195"/>
      <c r="U1290" s="192"/>
      <c r="V1290" s="192"/>
      <c r="W1290" s="192"/>
    </row>
    <row r="1291" spans="16:23">
      <c r="P1291" s="108"/>
      <c r="Q1291" s="202"/>
      <c r="R1291" s="194"/>
      <c r="S1291" s="195"/>
      <c r="T1291" s="195"/>
      <c r="U1291" s="192"/>
      <c r="V1291" s="192"/>
      <c r="W1291" s="192"/>
    </row>
    <row r="1292" spans="16:23">
      <c r="P1292" s="108"/>
      <c r="Q1292" s="202"/>
      <c r="R1292" s="194"/>
      <c r="S1292" s="195"/>
      <c r="T1292" s="195"/>
      <c r="U1292" s="192"/>
      <c r="V1292" s="192"/>
      <c r="W1292" s="192"/>
    </row>
    <row r="1293" spans="16:23">
      <c r="P1293" s="108"/>
      <c r="Q1293" s="202"/>
      <c r="R1293" s="194"/>
      <c r="S1293" s="195"/>
      <c r="T1293" s="195"/>
      <c r="U1293" s="192"/>
      <c r="V1293" s="192"/>
      <c r="W1293" s="192"/>
    </row>
    <row r="1294" spans="16:23">
      <c r="P1294" s="108"/>
      <c r="Q1294" s="202"/>
      <c r="R1294" s="194"/>
      <c r="S1294" s="195"/>
      <c r="T1294" s="195"/>
      <c r="U1294" s="192"/>
      <c r="V1294" s="192"/>
      <c r="W1294" s="192"/>
    </row>
    <row r="1295" spans="16:23">
      <c r="P1295" s="108"/>
      <c r="Q1295" s="202"/>
      <c r="R1295" s="194"/>
      <c r="S1295" s="195"/>
      <c r="T1295" s="195"/>
      <c r="U1295" s="192"/>
      <c r="V1295" s="192"/>
      <c r="W1295" s="192"/>
    </row>
    <row r="1296" spans="16:23">
      <c r="P1296" s="108"/>
      <c r="Q1296" s="202"/>
      <c r="R1296" s="194"/>
      <c r="S1296" s="195"/>
      <c r="T1296" s="195"/>
      <c r="U1296" s="192"/>
      <c r="V1296" s="192"/>
      <c r="W1296" s="192"/>
    </row>
    <row r="1297" spans="16:23">
      <c r="P1297" s="108"/>
      <c r="Q1297" s="202"/>
      <c r="R1297" s="194"/>
      <c r="S1297" s="195"/>
      <c r="T1297" s="195"/>
      <c r="U1297" s="192"/>
      <c r="V1297" s="192"/>
      <c r="W1297" s="192"/>
    </row>
    <row r="1298" spans="16:23">
      <c r="P1298" s="108"/>
      <c r="Q1298" s="202"/>
      <c r="R1298" s="194"/>
      <c r="S1298" s="195"/>
      <c r="T1298" s="195"/>
      <c r="U1298" s="192"/>
      <c r="V1298" s="192"/>
      <c r="W1298" s="192"/>
    </row>
    <row r="1299" spans="16:23">
      <c r="P1299" s="108"/>
      <c r="Q1299" s="202"/>
      <c r="R1299" s="194"/>
      <c r="S1299" s="195"/>
      <c r="T1299" s="195"/>
      <c r="U1299" s="192"/>
      <c r="V1299" s="192"/>
      <c r="W1299" s="192"/>
    </row>
    <row r="1300" spans="16:23">
      <c r="P1300" s="108"/>
      <c r="Q1300" s="202"/>
      <c r="R1300" s="194"/>
      <c r="S1300" s="195"/>
      <c r="T1300" s="195"/>
      <c r="U1300" s="192"/>
      <c r="V1300" s="192"/>
      <c r="W1300" s="192"/>
    </row>
    <row r="1301" spans="16:23">
      <c r="P1301" s="108"/>
      <c r="Q1301" s="202"/>
      <c r="R1301" s="194"/>
      <c r="S1301" s="195"/>
      <c r="T1301" s="195"/>
      <c r="U1301" s="192"/>
      <c r="V1301" s="192"/>
      <c r="W1301" s="192"/>
    </row>
    <row r="1302" spans="16:23">
      <c r="P1302" s="108"/>
      <c r="Q1302" s="202"/>
      <c r="R1302" s="194"/>
      <c r="S1302" s="195"/>
      <c r="T1302" s="195"/>
      <c r="U1302" s="192"/>
      <c r="V1302" s="192"/>
      <c r="W1302" s="192"/>
    </row>
    <row r="1303" spans="16:23">
      <c r="P1303" s="108"/>
      <c r="Q1303" s="202"/>
      <c r="R1303" s="194"/>
      <c r="S1303" s="195"/>
      <c r="T1303" s="195"/>
      <c r="U1303" s="192"/>
      <c r="V1303" s="192"/>
      <c r="W1303" s="192"/>
    </row>
    <row r="1304" spans="16:23">
      <c r="P1304" s="108"/>
      <c r="Q1304" s="202"/>
      <c r="R1304" s="194"/>
      <c r="S1304" s="195"/>
      <c r="T1304" s="195"/>
      <c r="U1304" s="192"/>
      <c r="V1304" s="192"/>
      <c r="W1304" s="192"/>
    </row>
    <row r="1305" spans="16:23">
      <c r="P1305" s="108"/>
      <c r="Q1305" s="202"/>
      <c r="R1305" s="194"/>
      <c r="S1305" s="195"/>
      <c r="T1305" s="195"/>
      <c r="U1305" s="192"/>
      <c r="V1305" s="192"/>
      <c r="W1305" s="192"/>
    </row>
    <row r="1306" spans="16:23">
      <c r="P1306" s="108"/>
      <c r="Q1306" s="202"/>
      <c r="R1306" s="194"/>
      <c r="S1306" s="195"/>
      <c r="T1306" s="195"/>
      <c r="U1306" s="192"/>
      <c r="V1306" s="192"/>
      <c r="W1306" s="192"/>
    </row>
    <row r="1307" spans="16:23">
      <c r="P1307" s="108"/>
      <c r="Q1307" s="202"/>
      <c r="R1307" s="194"/>
      <c r="S1307" s="195"/>
      <c r="T1307" s="195"/>
      <c r="U1307" s="192"/>
      <c r="V1307" s="192"/>
      <c r="W1307" s="192"/>
    </row>
    <row r="1308" spans="16:23">
      <c r="P1308" s="108"/>
      <c r="Q1308" s="202"/>
      <c r="R1308" s="194"/>
      <c r="S1308" s="195"/>
      <c r="T1308" s="195"/>
      <c r="U1308" s="192"/>
      <c r="V1308" s="192"/>
      <c r="W1308" s="192"/>
    </row>
    <row r="1309" spans="16:23">
      <c r="P1309" s="108"/>
      <c r="Q1309" s="202"/>
      <c r="R1309" s="194"/>
      <c r="S1309" s="195"/>
      <c r="T1309" s="195"/>
      <c r="U1309" s="192"/>
      <c r="V1309" s="192"/>
      <c r="W1309" s="192"/>
    </row>
    <row r="1310" spans="16:23">
      <c r="P1310" s="108"/>
      <c r="Q1310" s="202"/>
      <c r="R1310" s="194"/>
      <c r="S1310" s="195"/>
      <c r="T1310" s="195"/>
      <c r="U1310" s="192"/>
      <c r="V1310" s="192"/>
      <c r="W1310" s="192"/>
    </row>
    <row r="1311" spans="16:23">
      <c r="P1311" s="108"/>
      <c r="Q1311" s="202"/>
      <c r="R1311" s="194"/>
      <c r="S1311" s="195"/>
      <c r="T1311" s="195"/>
      <c r="U1311" s="192"/>
      <c r="V1311" s="192"/>
      <c r="W1311" s="192"/>
    </row>
    <row r="1312" spans="16:23">
      <c r="P1312" s="108"/>
      <c r="Q1312" s="202"/>
      <c r="R1312" s="194"/>
      <c r="S1312" s="195"/>
      <c r="T1312" s="195"/>
      <c r="U1312" s="192"/>
      <c r="V1312" s="192"/>
      <c r="W1312" s="192"/>
    </row>
    <row r="1313" spans="16:23">
      <c r="P1313" s="108"/>
      <c r="Q1313" s="202"/>
      <c r="R1313" s="194"/>
      <c r="S1313" s="195"/>
      <c r="T1313" s="195"/>
      <c r="U1313" s="192"/>
      <c r="V1313" s="192"/>
      <c r="W1313" s="192"/>
    </row>
    <row r="1314" spans="16:23">
      <c r="P1314" s="108"/>
      <c r="Q1314" s="202"/>
      <c r="R1314" s="194"/>
      <c r="S1314" s="195"/>
      <c r="T1314" s="195"/>
      <c r="U1314" s="192"/>
      <c r="V1314" s="192"/>
      <c r="W1314" s="192"/>
    </row>
    <row r="1315" spans="16:23">
      <c r="P1315" s="108"/>
      <c r="Q1315" s="202"/>
      <c r="R1315" s="194"/>
      <c r="S1315" s="195"/>
      <c r="T1315" s="195"/>
      <c r="U1315" s="192"/>
      <c r="V1315" s="192"/>
      <c r="W1315" s="192"/>
    </row>
    <row r="1316" spans="16:23">
      <c r="P1316" s="108"/>
      <c r="Q1316" s="202"/>
      <c r="R1316" s="194"/>
      <c r="S1316" s="195"/>
      <c r="T1316" s="195"/>
      <c r="U1316" s="192"/>
      <c r="V1316" s="192"/>
      <c r="W1316" s="192"/>
    </row>
    <row r="1317" spans="16:23">
      <c r="P1317" s="108"/>
      <c r="Q1317" s="202"/>
      <c r="R1317" s="194"/>
      <c r="S1317" s="195"/>
      <c r="T1317" s="195"/>
      <c r="U1317" s="192"/>
      <c r="V1317" s="192"/>
      <c r="W1317" s="192"/>
    </row>
    <row r="1318" spans="16:23">
      <c r="P1318" s="108"/>
      <c r="Q1318" s="202"/>
      <c r="R1318" s="194"/>
      <c r="S1318" s="195"/>
      <c r="T1318" s="195"/>
      <c r="U1318" s="192"/>
      <c r="V1318" s="192"/>
      <c r="W1318" s="192"/>
    </row>
    <row r="1319" spans="16:23">
      <c r="P1319" s="108"/>
      <c r="Q1319" s="202"/>
      <c r="R1319" s="194"/>
      <c r="S1319" s="195"/>
      <c r="T1319" s="195"/>
      <c r="U1319" s="192"/>
      <c r="V1319" s="192"/>
      <c r="W1319" s="192"/>
    </row>
    <row r="1320" spans="16:23">
      <c r="P1320" s="108"/>
      <c r="Q1320" s="202"/>
      <c r="R1320" s="194"/>
      <c r="S1320" s="195"/>
      <c r="T1320" s="195"/>
      <c r="U1320" s="192"/>
      <c r="V1320" s="192"/>
      <c r="W1320" s="192"/>
    </row>
    <row r="1321" spans="16:23">
      <c r="P1321" s="108"/>
      <c r="Q1321" s="202"/>
      <c r="R1321" s="194"/>
      <c r="S1321" s="195"/>
      <c r="T1321" s="195"/>
      <c r="U1321" s="192"/>
      <c r="V1321" s="192"/>
      <c r="W1321" s="192"/>
    </row>
    <row r="1322" spans="16:23">
      <c r="P1322" s="108"/>
      <c r="Q1322" s="202"/>
      <c r="R1322" s="194"/>
      <c r="S1322" s="195"/>
      <c r="T1322" s="195"/>
      <c r="U1322" s="192"/>
      <c r="V1322" s="192"/>
      <c r="W1322" s="192"/>
    </row>
    <row r="1323" spans="16:23">
      <c r="P1323" s="108"/>
      <c r="Q1323" s="202"/>
      <c r="R1323" s="194"/>
      <c r="S1323" s="195"/>
      <c r="T1323" s="195"/>
      <c r="U1323" s="192"/>
      <c r="V1323" s="192"/>
      <c r="W1323" s="192"/>
    </row>
    <row r="1324" spans="16:23">
      <c r="P1324" s="108"/>
      <c r="Q1324" s="202"/>
      <c r="R1324" s="194"/>
      <c r="S1324" s="195"/>
      <c r="T1324" s="195"/>
      <c r="U1324" s="192"/>
      <c r="V1324" s="192"/>
      <c r="W1324" s="192"/>
    </row>
    <row r="1325" spans="16:23">
      <c r="P1325" s="108"/>
      <c r="Q1325" s="202"/>
      <c r="R1325" s="194"/>
      <c r="S1325" s="195"/>
      <c r="T1325" s="195"/>
      <c r="U1325" s="192"/>
      <c r="V1325" s="192"/>
      <c r="W1325" s="192"/>
    </row>
    <row r="1326" spans="16:23">
      <c r="P1326" s="108"/>
      <c r="Q1326" s="202"/>
      <c r="R1326" s="194"/>
      <c r="S1326" s="195"/>
      <c r="T1326" s="195"/>
      <c r="U1326" s="192"/>
      <c r="V1326" s="192"/>
      <c r="W1326" s="192"/>
    </row>
    <row r="1327" spans="16:23">
      <c r="P1327" s="108"/>
      <c r="Q1327" s="202"/>
      <c r="R1327" s="194"/>
      <c r="S1327" s="195"/>
      <c r="T1327" s="195"/>
      <c r="U1327" s="192"/>
      <c r="V1327" s="192"/>
      <c r="W1327" s="192"/>
    </row>
    <row r="1328" spans="16:23">
      <c r="P1328" s="108"/>
      <c r="Q1328" s="202"/>
      <c r="R1328" s="194"/>
      <c r="S1328" s="195"/>
      <c r="T1328" s="195"/>
      <c r="U1328" s="192"/>
      <c r="V1328" s="192"/>
      <c r="W1328" s="192"/>
    </row>
    <row r="1329" spans="16:23">
      <c r="P1329" s="108"/>
      <c r="Q1329" s="202"/>
      <c r="R1329" s="194"/>
      <c r="S1329" s="195"/>
      <c r="T1329" s="195"/>
      <c r="U1329" s="192"/>
      <c r="V1329" s="192"/>
      <c r="W1329" s="192"/>
    </row>
    <row r="1330" spans="16:23">
      <c r="P1330" s="108"/>
      <c r="Q1330" s="202"/>
      <c r="R1330" s="194"/>
      <c r="S1330" s="195"/>
      <c r="T1330" s="195"/>
      <c r="U1330" s="192"/>
      <c r="V1330" s="192"/>
      <c r="W1330" s="192"/>
    </row>
    <row r="1331" spans="16:23">
      <c r="P1331" s="108"/>
      <c r="Q1331" s="202"/>
      <c r="R1331" s="194"/>
      <c r="S1331" s="195"/>
      <c r="T1331" s="195"/>
      <c r="U1331" s="192"/>
      <c r="V1331" s="192"/>
      <c r="W1331" s="192"/>
    </row>
    <row r="1332" spans="16:23">
      <c r="P1332" s="108"/>
      <c r="Q1332" s="202"/>
      <c r="R1332" s="194"/>
      <c r="S1332" s="195"/>
      <c r="T1332" s="195"/>
      <c r="U1332" s="192"/>
      <c r="V1332" s="192"/>
      <c r="W1332" s="192"/>
    </row>
    <row r="1333" spans="16:23">
      <c r="P1333" s="108"/>
      <c r="Q1333" s="202"/>
      <c r="R1333" s="194"/>
      <c r="S1333" s="195"/>
      <c r="T1333" s="195"/>
      <c r="U1333" s="192"/>
      <c r="V1333" s="192"/>
      <c r="W1333" s="192"/>
    </row>
    <row r="1334" spans="16:23">
      <c r="P1334" s="108"/>
      <c r="Q1334" s="202"/>
      <c r="R1334" s="194"/>
      <c r="S1334" s="195"/>
      <c r="T1334" s="195"/>
      <c r="U1334" s="192"/>
      <c r="V1334" s="192"/>
      <c r="W1334" s="192"/>
    </row>
    <row r="1335" spans="16:23">
      <c r="P1335" s="108"/>
      <c r="Q1335" s="202"/>
      <c r="R1335" s="194"/>
      <c r="S1335" s="195"/>
      <c r="T1335" s="195"/>
      <c r="U1335" s="192"/>
      <c r="V1335" s="192"/>
      <c r="W1335" s="192"/>
    </row>
    <row r="1336" spans="16:23">
      <c r="P1336" s="108"/>
      <c r="Q1336" s="202"/>
      <c r="R1336" s="194"/>
      <c r="S1336" s="195"/>
      <c r="T1336" s="195"/>
      <c r="U1336" s="192"/>
      <c r="V1336" s="192"/>
      <c r="W1336" s="192"/>
    </row>
    <row r="1337" spans="16:23">
      <c r="P1337" s="108"/>
      <c r="Q1337" s="202"/>
      <c r="R1337" s="194"/>
      <c r="S1337" s="195"/>
      <c r="T1337" s="195"/>
      <c r="U1337" s="192"/>
      <c r="V1337" s="192"/>
      <c r="W1337" s="192"/>
    </row>
    <row r="1338" spans="16:23">
      <c r="P1338" s="108"/>
      <c r="Q1338" s="202"/>
      <c r="R1338" s="194"/>
      <c r="S1338" s="195"/>
      <c r="T1338" s="195"/>
      <c r="U1338" s="192"/>
      <c r="V1338" s="192"/>
      <c r="W1338" s="192"/>
    </row>
    <row r="1339" spans="16:23">
      <c r="P1339" s="108"/>
      <c r="Q1339" s="202"/>
      <c r="R1339" s="194"/>
      <c r="S1339" s="195"/>
      <c r="T1339" s="195"/>
      <c r="U1339" s="192"/>
      <c r="V1339" s="192"/>
      <c r="W1339" s="192"/>
    </row>
    <row r="1340" spans="16:23">
      <c r="P1340" s="108"/>
      <c r="Q1340" s="202"/>
      <c r="R1340" s="194"/>
      <c r="S1340" s="195"/>
      <c r="T1340" s="195"/>
      <c r="U1340" s="192"/>
      <c r="V1340" s="192"/>
      <c r="W1340" s="192"/>
    </row>
    <row r="1341" spans="16:23">
      <c r="P1341" s="108"/>
      <c r="Q1341" s="202"/>
      <c r="R1341" s="194"/>
      <c r="S1341" s="195"/>
      <c r="T1341" s="195"/>
      <c r="U1341" s="192"/>
      <c r="V1341" s="192"/>
      <c r="W1341" s="192"/>
    </row>
    <row r="1342" spans="16:23">
      <c r="P1342" s="108"/>
      <c r="Q1342" s="202"/>
      <c r="R1342" s="194"/>
      <c r="S1342" s="195"/>
      <c r="T1342" s="195"/>
      <c r="U1342" s="192"/>
      <c r="V1342" s="192"/>
      <c r="W1342" s="192"/>
    </row>
    <row r="1343" spans="16:23">
      <c r="P1343" s="108"/>
      <c r="Q1343" s="202"/>
      <c r="R1343" s="194"/>
      <c r="S1343" s="195"/>
      <c r="T1343" s="195"/>
      <c r="U1343" s="192"/>
      <c r="V1343" s="192"/>
      <c r="W1343" s="192"/>
    </row>
    <row r="1344" spans="16:23">
      <c r="P1344" s="108"/>
      <c r="Q1344" s="202"/>
      <c r="R1344" s="194"/>
      <c r="S1344" s="195"/>
      <c r="T1344" s="195"/>
      <c r="U1344" s="192"/>
      <c r="V1344" s="192"/>
      <c r="W1344" s="192"/>
    </row>
    <row r="1345" spans="16:23">
      <c r="P1345" s="108"/>
      <c r="Q1345" s="202"/>
      <c r="R1345" s="194"/>
      <c r="S1345" s="195"/>
      <c r="T1345" s="195"/>
      <c r="U1345" s="192"/>
      <c r="V1345" s="192"/>
      <c r="W1345" s="192"/>
    </row>
    <row r="1346" spans="16:23">
      <c r="P1346" s="108"/>
      <c r="Q1346" s="202"/>
      <c r="R1346" s="194"/>
      <c r="S1346" s="195"/>
      <c r="T1346" s="195"/>
      <c r="U1346" s="192"/>
      <c r="V1346" s="192"/>
      <c r="W1346" s="192"/>
    </row>
    <row r="1347" spans="16:23">
      <c r="P1347" s="108"/>
      <c r="Q1347" s="202"/>
      <c r="R1347" s="194"/>
      <c r="S1347" s="195"/>
      <c r="T1347" s="195"/>
      <c r="U1347" s="192"/>
      <c r="V1347" s="192"/>
      <c r="W1347" s="192"/>
    </row>
    <row r="1348" spans="16:23">
      <c r="P1348" s="108"/>
      <c r="Q1348" s="202"/>
      <c r="R1348" s="194"/>
      <c r="S1348" s="195"/>
      <c r="T1348" s="195"/>
      <c r="U1348" s="192"/>
      <c r="V1348" s="192"/>
      <c r="W1348" s="192"/>
    </row>
    <row r="1349" spans="16:23">
      <c r="P1349" s="108"/>
      <c r="Q1349" s="202"/>
      <c r="R1349" s="194"/>
      <c r="S1349" s="195"/>
      <c r="T1349" s="195"/>
      <c r="U1349" s="192"/>
      <c r="V1349" s="192"/>
      <c r="W1349" s="192"/>
    </row>
    <row r="1350" spans="16:23">
      <c r="P1350" s="108"/>
      <c r="Q1350" s="202"/>
      <c r="R1350" s="194"/>
      <c r="S1350" s="195"/>
      <c r="T1350" s="195"/>
      <c r="U1350" s="192"/>
      <c r="V1350" s="192"/>
      <c r="W1350" s="192"/>
    </row>
    <row r="1351" spans="16:23">
      <c r="P1351" s="108"/>
      <c r="Q1351" s="202"/>
      <c r="R1351" s="194"/>
      <c r="S1351" s="195"/>
      <c r="T1351" s="195"/>
      <c r="U1351" s="192"/>
      <c r="V1351" s="192"/>
      <c r="W1351" s="192"/>
    </row>
    <row r="1352" spans="16:23">
      <c r="P1352" s="108"/>
      <c r="Q1352" s="202"/>
      <c r="R1352" s="194"/>
      <c r="S1352" s="195"/>
      <c r="T1352" s="195"/>
      <c r="U1352" s="192"/>
      <c r="V1352" s="192"/>
      <c r="W1352" s="192"/>
    </row>
    <row r="1353" spans="16:23">
      <c r="P1353" s="108"/>
      <c r="Q1353" s="202"/>
      <c r="R1353" s="194"/>
      <c r="S1353" s="195"/>
      <c r="T1353" s="195"/>
      <c r="U1353" s="192"/>
      <c r="V1353" s="192"/>
      <c r="W1353" s="192"/>
    </row>
    <row r="1354" spans="16:23">
      <c r="P1354" s="108"/>
      <c r="Q1354" s="202"/>
      <c r="R1354" s="194"/>
      <c r="S1354" s="195"/>
      <c r="T1354" s="195"/>
      <c r="U1354" s="192"/>
      <c r="V1354" s="192"/>
      <c r="W1354" s="192"/>
    </row>
    <row r="1355" spans="16:23">
      <c r="P1355" s="108"/>
      <c r="Q1355" s="202"/>
      <c r="R1355" s="194"/>
      <c r="S1355" s="195"/>
      <c r="T1355" s="195"/>
      <c r="U1355" s="192"/>
      <c r="V1355" s="192"/>
      <c r="W1355" s="192"/>
    </row>
    <row r="1356" spans="16:23">
      <c r="P1356" s="108"/>
      <c r="Q1356" s="202"/>
      <c r="R1356" s="194"/>
      <c r="S1356" s="195"/>
      <c r="T1356" s="195"/>
      <c r="U1356" s="192"/>
      <c r="V1356" s="192"/>
      <c r="W1356" s="192"/>
    </row>
    <row r="1357" spans="16:23">
      <c r="P1357" s="108"/>
      <c r="Q1357" s="202"/>
      <c r="R1357" s="194"/>
      <c r="S1357" s="195"/>
      <c r="T1357" s="195"/>
      <c r="U1357" s="192"/>
      <c r="V1357" s="192"/>
      <c r="W1357" s="192"/>
    </row>
    <row r="1358" spans="16:23">
      <c r="P1358" s="108"/>
      <c r="Q1358" s="202"/>
      <c r="R1358" s="194"/>
      <c r="S1358" s="195"/>
      <c r="T1358" s="195"/>
      <c r="U1358" s="192"/>
      <c r="V1358" s="192"/>
      <c r="W1358" s="192"/>
    </row>
    <row r="1359" spans="16:23">
      <c r="P1359" s="108"/>
      <c r="Q1359" s="202"/>
      <c r="R1359" s="194"/>
      <c r="S1359" s="195"/>
      <c r="T1359" s="195"/>
      <c r="U1359" s="192"/>
      <c r="V1359" s="192"/>
      <c r="W1359" s="192"/>
    </row>
    <row r="1360" spans="16:23">
      <c r="P1360" s="108"/>
      <c r="Q1360" s="202"/>
      <c r="R1360" s="194"/>
      <c r="S1360" s="195"/>
      <c r="T1360" s="195"/>
      <c r="U1360" s="192"/>
      <c r="V1360" s="192"/>
      <c r="W1360" s="192"/>
    </row>
    <row r="1361" spans="16:23">
      <c r="P1361" s="108"/>
      <c r="Q1361" s="202"/>
      <c r="R1361" s="194"/>
      <c r="S1361" s="195"/>
      <c r="T1361" s="195"/>
      <c r="U1361" s="192"/>
      <c r="V1361" s="192"/>
      <c r="W1361" s="192"/>
    </row>
    <row r="1362" spans="16:23">
      <c r="P1362" s="108"/>
      <c r="Q1362" s="202"/>
      <c r="R1362" s="194"/>
      <c r="S1362" s="195"/>
      <c r="T1362" s="195"/>
      <c r="U1362" s="192"/>
      <c r="V1362" s="192"/>
      <c r="W1362" s="192"/>
    </row>
    <row r="1363" spans="16:23">
      <c r="P1363" s="108"/>
      <c r="Q1363" s="202"/>
      <c r="R1363" s="194"/>
      <c r="S1363" s="195"/>
      <c r="T1363" s="195"/>
      <c r="U1363" s="192"/>
      <c r="V1363" s="192"/>
      <c r="W1363" s="192"/>
    </row>
    <row r="1364" spans="16:23">
      <c r="P1364" s="108"/>
      <c r="Q1364" s="202"/>
      <c r="R1364" s="194"/>
      <c r="S1364" s="195"/>
      <c r="T1364" s="195"/>
      <c r="U1364" s="192"/>
      <c r="V1364" s="192"/>
      <c r="W1364" s="192"/>
    </row>
    <row r="1365" spans="16:23">
      <c r="P1365" s="108"/>
      <c r="Q1365" s="202"/>
      <c r="R1365" s="194"/>
      <c r="S1365" s="195"/>
      <c r="T1365" s="195"/>
      <c r="U1365" s="192"/>
      <c r="V1365" s="192"/>
      <c r="W1365" s="192"/>
    </row>
    <row r="1366" spans="16:23">
      <c r="P1366" s="108"/>
      <c r="Q1366" s="202"/>
      <c r="R1366" s="194"/>
      <c r="S1366" s="195"/>
      <c r="T1366" s="195"/>
      <c r="U1366" s="192"/>
      <c r="V1366" s="192"/>
      <c r="W1366" s="192"/>
    </row>
    <row r="1367" spans="16:23">
      <c r="P1367" s="108"/>
      <c r="Q1367" s="202"/>
      <c r="R1367" s="194"/>
      <c r="S1367" s="195"/>
      <c r="T1367" s="195"/>
      <c r="U1367" s="192"/>
      <c r="V1367" s="192"/>
      <c r="W1367" s="192"/>
    </row>
    <row r="1368" spans="16:23">
      <c r="P1368" s="108"/>
      <c r="Q1368" s="202"/>
      <c r="R1368" s="194"/>
      <c r="S1368" s="195"/>
      <c r="T1368" s="195"/>
      <c r="U1368" s="192"/>
      <c r="V1368" s="192"/>
      <c r="W1368" s="192"/>
    </row>
    <row r="1369" spans="16:23">
      <c r="P1369" s="108"/>
      <c r="Q1369" s="202"/>
      <c r="R1369" s="194"/>
      <c r="S1369" s="195"/>
      <c r="T1369" s="195"/>
      <c r="U1369" s="192"/>
      <c r="V1369" s="192"/>
      <c r="W1369" s="192"/>
    </row>
    <row r="1370" spans="16:23">
      <c r="P1370" s="108"/>
      <c r="Q1370" s="202"/>
      <c r="R1370" s="194"/>
      <c r="S1370" s="195"/>
      <c r="T1370" s="195"/>
      <c r="U1370" s="192"/>
      <c r="V1370" s="192"/>
      <c r="W1370" s="192"/>
    </row>
    <row r="1371" spans="16:23">
      <c r="P1371" s="108"/>
      <c r="Q1371" s="202"/>
      <c r="R1371" s="194"/>
      <c r="S1371" s="195"/>
      <c r="T1371" s="195"/>
      <c r="U1371" s="192"/>
      <c r="V1371" s="192"/>
      <c r="W1371" s="192"/>
    </row>
    <row r="1372" spans="16:23">
      <c r="P1372" s="108"/>
      <c r="Q1372" s="202"/>
      <c r="R1372" s="194"/>
      <c r="S1372" s="195"/>
      <c r="T1372" s="195"/>
      <c r="U1372" s="192"/>
      <c r="V1372" s="192"/>
      <c r="W1372" s="192"/>
    </row>
    <row r="1373" spans="16:23">
      <c r="P1373" s="108"/>
      <c r="Q1373" s="202"/>
      <c r="R1373" s="194"/>
      <c r="S1373" s="195"/>
      <c r="T1373" s="195"/>
      <c r="U1373" s="192"/>
      <c r="V1373" s="192"/>
      <c r="W1373" s="192"/>
    </row>
    <row r="1374" spans="16:23">
      <c r="P1374" s="108"/>
      <c r="Q1374" s="202"/>
      <c r="R1374" s="194"/>
      <c r="S1374" s="195"/>
      <c r="T1374" s="195"/>
      <c r="U1374" s="192"/>
      <c r="V1374" s="192"/>
      <c r="W1374" s="192"/>
    </row>
    <row r="1375" spans="16:23">
      <c r="P1375" s="108"/>
      <c r="Q1375" s="202"/>
      <c r="R1375" s="194"/>
      <c r="S1375" s="195"/>
      <c r="T1375" s="195"/>
      <c r="U1375" s="192"/>
      <c r="V1375" s="192"/>
      <c r="W1375" s="192"/>
    </row>
    <row r="1376" spans="16:23">
      <c r="P1376" s="108"/>
      <c r="Q1376" s="202"/>
      <c r="R1376" s="194"/>
      <c r="S1376" s="195"/>
      <c r="T1376" s="195"/>
      <c r="U1376" s="192"/>
      <c r="V1376" s="192"/>
      <c r="W1376" s="192"/>
    </row>
    <row r="1377" spans="16:23">
      <c r="P1377" s="108"/>
      <c r="Q1377" s="202"/>
      <c r="R1377" s="194"/>
      <c r="S1377" s="195"/>
      <c r="T1377" s="195"/>
      <c r="U1377" s="192"/>
      <c r="V1377" s="192"/>
      <c r="W1377" s="192"/>
    </row>
    <row r="1378" spans="16:23">
      <c r="P1378" s="108"/>
      <c r="Q1378" s="202"/>
      <c r="R1378" s="194"/>
      <c r="S1378" s="195"/>
      <c r="T1378" s="195"/>
      <c r="U1378" s="192"/>
      <c r="V1378" s="192"/>
      <c r="W1378" s="192"/>
    </row>
    <row r="1379" spans="16:23">
      <c r="P1379" s="108"/>
      <c r="Q1379" s="202"/>
      <c r="R1379" s="194"/>
      <c r="S1379" s="195"/>
      <c r="T1379" s="195"/>
      <c r="U1379" s="192"/>
      <c r="V1379" s="192"/>
      <c r="W1379" s="192"/>
    </row>
    <row r="1380" spans="16:23">
      <c r="P1380" s="108"/>
      <c r="Q1380" s="202"/>
      <c r="R1380" s="194"/>
      <c r="S1380" s="195"/>
      <c r="T1380" s="195"/>
      <c r="U1380" s="192"/>
      <c r="V1380" s="192"/>
      <c r="W1380" s="192"/>
    </row>
    <row r="1381" spans="16:23">
      <c r="P1381" s="108"/>
      <c r="Q1381" s="202"/>
      <c r="R1381" s="194"/>
      <c r="S1381" s="195"/>
      <c r="T1381" s="195"/>
      <c r="U1381" s="192"/>
      <c r="V1381" s="192"/>
      <c r="W1381" s="192"/>
    </row>
    <row r="1382" spans="16:23">
      <c r="P1382" s="108"/>
      <c r="Q1382" s="202"/>
      <c r="R1382" s="194"/>
      <c r="S1382" s="195"/>
      <c r="T1382" s="195"/>
      <c r="U1382" s="192"/>
      <c r="V1382" s="192"/>
      <c r="W1382" s="192"/>
    </row>
    <row r="1383" spans="16:23">
      <c r="P1383" s="108"/>
      <c r="Q1383" s="202"/>
      <c r="R1383" s="194"/>
      <c r="S1383" s="195"/>
      <c r="T1383" s="195"/>
      <c r="U1383" s="192"/>
      <c r="V1383" s="192"/>
      <c r="W1383" s="192"/>
    </row>
    <row r="1384" spans="16:23">
      <c r="P1384" s="108"/>
      <c r="Q1384" s="202"/>
      <c r="R1384" s="194"/>
      <c r="S1384" s="195"/>
      <c r="T1384" s="195"/>
      <c r="U1384" s="192"/>
      <c r="V1384" s="192"/>
      <c r="W1384" s="192"/>
    </row>
    <row r="1385" spans="16:23">
      <c r="P1385" s="108"/>
      <c r="Q1385" s="202"/>
      <c r="R1385" s="194"/>
      <c r="S1385" s="195"/>
      <c r="T1385" s="195"/>
      <c r="U1385" s="192"/>
      <c r="V1385" s="192"/>
      <c r="W1385" s="192"/>
    </row>
    <row r="1386" spans="16:23">
      <c r="P1386" s="108"/>
      <c r="Q1386" s="202"/>
      <c r="R1386" s="194"/>
      <c r="S1386" s="195"/>
      <c r="T1386" s="195"/>
      <c r="U1386" s="192"/>
      <c r="V1386" s="192"/>
      <c r="W1386" s="192"/>
    </row>
    <row r="1387" spans="16:23">
      <c r="P1387" s="108"/>
      <c r="Q1387" s="202"/>
      <c r="R1387" s="194"/>
      <c r="S1387" s="195"/>
      <c r="T1387" s="195"/>
      <c r="U1387" s="192"/>
      <c r="V1387" s="192"/>
      <c r="W1387" s="192"/>
    </row>
    <row r="1388" spans="16:23">
      <c r="P1388" s="108"/>
      <c r="Q1388" s="202"/>
      <c r="R1388" s="194"/>
      <c r="S1388" s="195"/>
      <c r="T1388" s="195"/>
      <c r="U1388" s="192"/>
      <c r="V1388" s="192"/>
      <c r="W1388" s="192"/>
    </row>
    <row r="1389" spans="16:23">
      <c r="P1389" s="108"/>
      <c r="Q1389" s="202"/>
      <c r="R1389" s="194"/>
      <c r="S1389" s="195"/>
      <c r="T1389" s="195"/>
      <c r="U1389" s="192"/>
      <c r="V1389" s="192"/>
      <c r="W1389" s="192"/>
    </row>
    <row r="1390" spans="16:23">
      <c r="P1390" s="108"/>
      <c r="Q1390" s="202"/>
      <c r="R1390" s="194"/>
      <c r="S1390" s="195"/>
      <c r="T1390" s="195"/>
      <c r="U1390" s="192"/>
      <c r="V1390" s="192"/>
      <c r="W1390" s="192"/>
    </row>
    <row r="1391" spans="16:23">
      <c r="P1391" s="108"/>
      <c r="Q1391" s="202"/>
      <c r="R1391" s="194"/>
      <c r="S1391" s="195"/>
      <c r="T1391" s="195"/>
      <c r="U1391" s="192"/>
      <c r="V1391" s="192"/>
      <c r="W1391" s="192"/>
    </row>
    <row r="1392" spans="16:23">
      <c r="P1392" s="108"/>
      <c r="Q1392" s="202"/>
      <c r="R1392" s="194"/>
      <c r="S1392" s="195"/>
      <c r="T1392" s="195"/>
      <c r="U1392" s="192"/>
      <c r="V1392" s="192"/>
      <c r="W1392" s="192"/>
    </row>
    <row r="1393" spans="16:23">
      <c r="P1393" s="108"/>
      <c r="Q1393" s="202"/>
      <c r="R1393" s="194"/>
      <c r="S1393" s="195"/>
      <c r="T1393" s="195"/>
      <c r="U1393" s="192"/>
      <c r="V1393" s="192"/>
      <c r="W1393" s="192"/>
    </row>
    <row r="1394" spans="16:23">
      <c r="P1394" s="108"/>
      <c r="Q1394" s="202"/>
      <c r="R1394" s="194"/>
      <c r="S1394" s="195"/>
      <c r="T1394" s="195"/>
      <c r="U1394" s="192"/>
      <c r="V1394" s="192"/>
      <c r="W1394" s="192"/>
    </row>
    <row r="1395" spans="16:23">
      <c r="P1395" s="108"/>
      <c r="Q1395" s="202"/>
      <c r="R1395" s="194"/>
      <c r="S1395" s="195"/>
      <c r="T1395" s="195"/>
      <c r="U1395" s="192"/>
      <c r="V1395" s="192"/>
      <c r="W1395" s="192"/>
    </row>
    <row r="1396" spans="16:23">
      <c r="P1396" s="108"/>
      <c r="Q1396" s="202"/>
      <c r="R1396" s="194"/>
      <c r="S1396" s="195"/>
      <c r="T1396" s="195"/>
      <c r="U1396" s="192"/>
      <c r="V1396" s="192"/>
      <c r="W1396" s="192"/>
    </row>
    <row r="1397" spans="16:23">
      <c r="P1397" s="108"/>
      <c r="Q1397" s="202"/>
      <c r="R1397" s="194"/>
      <c r="S1397" s="195"/>
      <c r="T1397" s="195"/>
      <c r="U1397" s="192"/>
      <c r="V1397" s="192"/>
      <c r="W1397" s="192"/>
    </row>
    <row r="1398" spans="16:23">
      <c r="P1398" s="108"/>
      <c r="Q1398" s="202"/>
      <c r="R1398" s="194"/>
      <c r="S1398" s="195"/>
      <c r="T1398" s="195"/>
      <c r="U1398" s="192"/>
      <c r="V1398" s="192"/>
      <c r="W1398" s="192"/>
    </row>
    <row r="1399" spans="16:23">
      <c r="P1399" s="108"/>
      <c r="Q1399" s="202"/>
      <c r="R1399" s="194"/>
      <c r="S1399" s="195"/>
      <c r="T1399" s="195"/>
      <c r="U1399" s="192"/>
      <c r="V1399" s="192"/>
      <c r="W1399" s="192"/>
    </row>
    <row r="1400" spans="16:23">
      <c r="P1400" s="108"/>
      <c r="Q1400" s="202"/>
      <c r="R1400" s="194"/>
      <c r="S1400" s="195"/>
      <c r="T1400" s="195"/>
      <c r="U1400" s="192"/>
      <c r="V1400" s="192"/>
      <c r="W1400" s="192"/>
    </row>
    <row r="1401" spans="16:23">
      <c r="P1401" s="108"/>
      <c r="Q1401" s="202"/>
      <c r="R1401" s="194"/>
      <c r="S1401" s="195"/>
      <c r="T1401" s="195"/>
      <c r="U1401" s="192"/>
      <c r="V1401" s="192"/>
      <c r="W1401" s="192"/>
    </row>
    <row r="1402" spans="16:23">
      <c r="P1402" s="108"/>
      <c r="Q1402" s="202"/>
      <c r="R1402" s="194"/>
      <c r="S1402" s="195"/>
      <c r="T1402" s="195"/>
      <c r="U1402" s="192"/>
      <c r="V1402" s="192"/>
      <c r="W1402" s="192"/>
    </row>
    <row r="1403" spans="16:23">
      <c r="P1403" s="108"/>
      <c r="Q1403" s="202"/>
      <c r="R1403" s="194"/>
      <c r="S1403" s="195"/>
      <c r="T1403" s="195"/>
      <c r="U1403" s="192"/>
      <c r="V1403" s="192"/>
      <c r="W1403" s="192"/>
    </row>
    <row r="1404" spans="16:23">
      <c r="P1404" s="108"/>
      <c r="Q1404" s="202"/>
      <c r="R1404" s="194"/>
      <c r="S1404" s="195"/>
      <c r="T1404" s="195"/>
      <c r="U1404" s="192"/>
      <c r="V1404" s="192"/>
      <c r="W1404" s="192"/>
    </row>
    <row r="1405" spans="16:23">
      <c r="P1405" s="108"/>
      <c r="Q1405" s="202"/>
      <c r="R1405" s="194"/>
      <c r="S1405" s="195"/>
      <c r="T1405" s="195"/>
      <c r="U1405" s="192"/>
      <c r="V1405" s="192"/>
      <c r="W1405" s="192"/>
    </row>
    <row r="1406" spans="16:23">
      <c r="P1406" s="108"/>
      <c r="Q1406" s="202"/>
      <c r="R1406" s="194"/>
      <c r="S1406" s="195"/>
      <c r="T1406" s="195"/>
      <c r="U1406" s="192"/>
      <c r="V1406" s="192"/>
      <c r="W1406" s="192"/>
    </row>
    <row r="1407" spans="16:23">
      <c r="P1407" s="108"/>
      <c r="Q1407" s="202"/>
      <c r="R1407" s="194"/>
      <c r="S1407" s="195"/>
      <c r="T1407" s="195"/>
      <c r="U1407" s="192"/>
      <c r="V1407" s="192"/>
      <c r="W1407" s="192"/>
    </row>
    <row r="1408" spans="16:23">
      <c r="P1408" s="108"/>
      <c r="Q1408" s="202"/>
      <c r="R1408" s="194"/>
      <c r="S1408" s="195"/>
      <c r="T1408" s="195"/>
      <c r="U1408" s="192"/>
      <c r="V1408" s="192"/>
      <c r="W1408" s="192"/>
    </row>
    <row r="1409" spans="16:23">
      <c r="P1409" s="108"/>
      <c r="Q1409" s="202"/>
      <c r="R1409" s="194"/>
      <c r="S1409" s="195"/>
      <c r="T1409" s="195"/>
      <c r="U1409" s="192"/>
      <c r="V1409" s="192"/>
      <c r="W1409" s="192"/>
    </row>
    <row r="1410" spans="16:23">
      <c r="P1410" s="108"/>
      <c r="Q1410" s="202"/>
      <c r="R1410" s="194"/>
      <c r="S1410" s="195"/>
      <c r="T1410" s="195"/>
      <c r="U1410" s="192"/>
      <c r="V1410" s="192"/>
      <c r="W1410" s="192"/>
    </row>
    <row r="1411" spans="16:23">
      <c r="P1411" s="108"/>
      <c r="Q1411" s="202"/>
      <c r="R1411" s="194"/>
      <c r="S1411" s="195"/>
      <c r="T1411" s="195"/>
      <c r="U1411" s="192"/>
      <c r="V1411" s="192"/>
      <c r="W1411" s="192"/>
    </row>
    <row r="1412" spans="16:23">
      <c r="P1412" s="108"/>
      <c r="Q1412" s="202"/>
      <c r="R1412" s="194"/>
      <c r="S1412" s="195"/>
      <c r="T1412" s="195"/>
      <c r="U1412" s="192"/>
      <c r="V1412" s="192"/>
      <c r="W1412" s="192"/>
    </row>
    <row r="1413" spans="16:23">
      <c r="P1413" s="108"/>
      <c r="Q1413" s="202"/>
      <c r="R1413" s="194"/>
      <c r="S1413" s="195"/>
      <c r="T1413" s="195"/>
      <c r="U1413" s="192"/>
      <c r="V1413" s="192"/>
      <c r="W1413" s="192"/>
    </row>
    <row r="1414" spans="16:23">
      <c r="P1414" s="108"/>
      <c r="Q1414" s="202"/>
      <c r="R1414" s="194"/>
      <c r="S1414" s="195"/>
      <c r="T1414" s="195"/>
      <c r="U1414" s="192"/>
      <c r="V1414" s="192"/>
      <c r="W1414" s="192"/>
    </row>
    <row r="1415" spans="16:23">
      <c r="P1415" s="108"/>
      <c r="Q1415" s="202"/>
      <c r="R1415" s="194"/>
      <c r="S1415" s="195"/>
      <c r="T1415" s="195"/>
      <c r="U1415" s="192"/>
      <c r="V1415" s="192"/>
      <c r="W1415" s="192"/>
    </row>
    <row r="1416" spans="16:23">
      <c r="P1416" s="108"/>
      <c r="Q1416" s="202"/>
      <c r="R1416" s="194"/>
      <c r="S1416" s="195"/>
      <c r="T1416" s="195"/>
      <c r="U1416" s="192"/>
      <c r="V1416" s="192"/>
      <c r="W1416" s="192"/>
    </row>
    <row r="1417" spans="16:23">
      <c r="P1417" s="108"/>
      <c r="Q1417" s="202"/>
      <c r="R1417" s="194"/>
      <c r="S1417" s="195"/>
      <c r="T1417" s="195"/>
      <c r="U1417" s="192"/>
      <c r="V1417" s="192"/>
      <c r="W1417" s="192"/>
    </row>
    <row r="1418" spans="16:23">
      <c r="P1418" s="108"/>
      <c r="Q1418" s="202"/>
      <c r="R1418" s="194"/>
      <c r="S1418" s="195"/>
      <c r="T1418" s="195"/>
      <c r="U1418" s="192"/>
      <c r="V1418" s="192"/>
      <c r="W1418" s="192"/>
    </row>
    <row r="1419" spans="16:23">
      <c r="P1419" s="108"/>
      <c r="Q1419" s="202"/>
      <c r="R1419" s="194"/>
      <c r="S1419" s="195"/>
      <c r="T1419" s="195"/>
      <c r="U1419" s="192"/>
      <c r="V1419" s="192"/>
      <c r="W1419" s="192"/>
    </row>
    <row r="1420" spans="16:23">
      <c r="P1420" s="108"/>
      <c r="Q1420" s="202"/>
      <c r="R1420" s="194"/>
      <c r="S1420" s="195"/>
      <c r="T1420" s="195"/>
      <c r="U1420" s="192"/>
      <c r="V1420" s="192"/>
      <c r="W1420" s="192"/>
    </row>
    <row r="1421" spans="16:23">
      <c r="P1421" s="108"/>
      <c r="Q1421" s="202"/>
      <c r="R1421" s="194"/>
      <c r="S1421" s="195"/>
      <c r="T1421" s="195"/>
      <c r="U1421" s="192"/>
      <c r="V1421" s="192"/>
      <c r="W1421" s="192"/>
    </row>
    <row r="1422" spans="16:23">
      <c r="P1422" s="108"/>
      <c r="Q1422" s="202"/>
      <c r="R1422" s="194"/>
      <c r="S1422" s="195"/>
      <c r="T1422" s="195"/>
      <c r="U1422" s="192"/>
      <c r="V1422" s="192"/>
      <c r="W1422" s="192"/>
    </row>
    <row r="1423" spans="16:23">
      <c r="P1423" s="108"/>
      <c r="Q1423" s="202"/>
      <c r="R1423" s="194"/>
      <c r="S1423" s="195"/>
      <c r="T1423" s="195"/>
      <c r="U1423" s="192"/>
      <c r="V1423" s="192"/>
      <c r="W1423" s="192"/>
    </row>
    <row r="1424" spans="16:23">
      <c r="P1424" s="108"/>
      <c r="Q1424" s="202"/>
      <c r="R1424" s="194"/>
      <c r="S1424" s="195"/>
      <c r="T1424" s="195"/>
      <c r="U1424" s="192"/>
      <c r="V1424" s="192"/>
      <c r="W1424" s="192"/>
    </row>
    <row r="1425" spans="16:23">
      <c r="P1425" s="108"/>
      <c r="Q1425" s="202"/>
      <c r="R1425" s="194"/>
      <c r="S1425" s="195"/>
      <c r="T1425" s="195"/>
      <c r="U1425" s="192"/>
      <c r="V1425" s="192"/>
      <c r="W1425" s="192"/>
    </row>
    <row r="1426" spans="16:23">
      <c r="P1426" s="108"/>
      <c r="Q1426" s="202"/>
      <c r="R1426" s="194"/>
      <c r="S1426" s="195"/>
      <c r="T1426" s="195"/>
      <c r="U1426" s="192"/>
      <c r="V1426" s="192"/>
      <c r="W1426" s="192"/>
    </row>
    <row r="1427" spans="16:23">
      <c r="P1427" s="108"/>
      <c r="Q1427" s="202"/>
      <c r="R1427" s="194"/>
      <c r="S1427" s="195"/>
      <c r="T1427" s="195"/>
      <c r="U1427" s="192"/>
      <c r="V1427" s="192"/>
      <c r="W1427" s="192"/>
    </row>
    <row r="1428" spans="16:23">
      <c r="P1428" s="108"/>
      <c r="Q1428" s="202"/>
      <c r="R1428" s="194"/>
      <c r="S1428" s="195"/>
      <c r="T1428" s="195"/>
      <c r="U1428" s="192"/>
      <c r="V1428" s="192"/>
      <c r="W1428" s="192"/>
    </row>
    <row r="1429" spans="16:23">
      <c r="P1429" s="108"/>
      <c r="Q1429" s="202"/>
      <c r="R1429" s="194"/>
      <c r="S1429" s="195"/>
      <c r="T1429" s="195"/>
      <c r="U1429" s="192"/>
      <c r="V1429" s="192"/>
      <c r="W1429" s="192"/>
    </row>
    <row r="1430" spans="16:23">
      <c r="P1430" s="108"/>
      <c r="Q1430" s="202"/>
      <c r="R1430" s="194"/>
      <c r="S1430" s="195"/>
      <c r="T1430" s="195"/>
      <c r="U1430" s="192"/>
      <c r="V1430" s="192"/>
      <c r="W1430" s="192"/>
    </row>
    <row r="1431" spans="16:23">
      <c r="P1431" s="108"/>
      <c r="Q1431" s="202"/>
      <c r="R1431" s="194"/>
      <c r="S1431" s="195"/>
      <c r="T1431" s="195"/>
      <c r="U1431" s="192"/>
      <c r="V1431" s="192"/>
      <c r="W1431" s="192"/>
    </row>
    <row r="1432" spans="16:23">
      <c r="P1432" s="108"/>
      <c r="Q1432" s="202"/>
      <c r="R1432" s="194"/>
      <c r="S1432" s="195"/>
      <c r="T1432" s="195"/>
      <c r="U1432" s="192"/>
      <c r="V1432" s="192"/>
      <c r="W1432" s="192"/>
    </row>
    <row r="1433" spans="16:23">
      <c r="P1433" s="108"/>
      <c r="Q1433" s="202"/>
      <c r="R1433" s="194"/>
      <c r="S1433" s="195"/>
      <c r="T1433" s="195"/>
      <c r="U1433" s="192"/>
      <c r="V1433" s="192"/>
      <c r="W1433" s="192"/>
    </row>
    <row r="1434" spans="16:23">
      <c r="P1434" s="108"/>
      <c r="Q1434" s="202"/>
      <c r="R1434" s="194"/>
      <c r="S1434" s="195"/>
      <c r="T1434" s="195"/>
      <c r="U1434" s="192"/>
      <c r="V1434" s="192"/>
      <c r="W1434" s="192"/>
    </row>
    <row r="1435" spans="16:23">
      <c r="P1435" s="108"/>
      <c r="Q1435" s="202"/>
      <c r="R1435" s="194"/>
      <c r="S1435" s="195"/>
      <c r="T1435" s="195"/>
      <c r="U1435" s="192"/>
      <c r="V1435" s="192"/>
      <c r="W1435" s="192"/>
    </row>
    <row r="1436" spans="16:23">
      <c r="P1436" s="108"/>
      <c r="Q1436" s="202"/>
      <c r="R1436" s="194"/>
      <c r="S1436" s="195"/>
      <c r="T1436" s="195"/>
      <c r="U1436" s="192"/>
      <c r="V1436" s="192"/>
      <c r="W1436" s="192"/>
    </row>
    <row r="1437" spans="16:23">
      <c r="P1437" s="108"/>
      <c r="Q1437" s="202"/>
      <c r="R1437" s="194"/>
      <c r="S1437" s="195"/>
      <c r="T1437" s="195"/>
      <c r="U1437" s="192"/>
      <c r="V1437" s="192"/>
      <c r="W1437" s="192"/>
    </row>
    <row r="1438" spans="16:23">
      <c r="P1438" s="108"/>
      <c r="Q1438" s="202"/>
      <c r="R1438" s="194"/>
      <c r="S1438" s="195"/>
      <c r="T1438" s="195"/>
      <c r="U1438" s="192"/>
      <c r="V1438" s="192"/>
      <c r="W1438" s="192"/>
    </row>
    <row r="1439" spans="16:23">
      <c r="P1439" s="108"/>
      <c r="Q1439" s="202"/>
      <c r="R1439" s="194"/>
      <c r="S1439" s="195"/>
      <c r="T1439" s="195"/>
      <c r="U1439" s="192"/>
      <c r="V1439" s="192"/>
      <c r="W1439" s="192"/>
    </row>
    <row r="1440" spans="16:23">
      <c r="P1440" s="108"/>
      <c r="Q1440" s="202"/>
      <c r="R1440" s="194"/>
      <c r="S1440" s="195"/>
      <c r="T1440" s="195"/>
      <c r="U1440" s="192"/>
      <c r="V1440" s="192"/>
      <c r="W1440" s="192"/>
    </row>
    <row r="1441" spans="16:23">
      <c r="P1441" s="108"/>
      <c r="Q1441" s="202"/>
      <c r="R1441" s="194"/>
      <c r="S1441" s="195"/>
      <c r="T1441" s="195"/>
      <c r="U1441" s="192"/>
      <c r="V1441" s="192"/>
      <c r="W1441" s="192"/>
    </row>
    <row r="1442" spans="16:23">
      <c r="P1442" s="108"/>
      <c r="Q1442" s="202"/>
      <c r="R1442" s="194"/>
      <c r="S1442" s="195"/>
      <c r="T1442" s="195"/>
      <c r="U1442" s="192"/>
      <c r="V1442" s="192"/>
      <c r="W1442" s="192"/>
    </row>
    <row r="1443" spans="16:23">
      <c r="P1443" s="108"/>
      <c r="Q1443" s="202"/>
      <c r="R1443" s="194"/>
      <c r="S1443" s="195"/>
      <c r="T1443" s="195"/>
      <c r="U1443" s="192"/>
      <c r="V1443" s="192"/>
      <c r="W1443" s="192"/>
    </row>
    <row r="1444" spans="16:23">
      <c r="P1444" s="108"/>
      <c r="Q1444" s="202"/>
      <c r="R1444" s="194"/>
      <c r="S1444" s="195"/>
      <c r="T1444" s="195"/>
      <c r="U1444" s="192"/>
      <c r="V1444" s="192"/>
      <c r="W1444" s="192"/>
    </row>
    <row r="1445" spans="16:23">
      <c r="P1445" s="108"/>
      <c r="Q1445" s="202"/>
      <c r="R1445" s="194"/>
      <c r="S1445" s="195"/>
      <c r="T1445" s="195"/>
      <c r="U1445" s="192"/>
      <c r="V1445" s="192"/>
      <c r="W1445" s="192"/>
    </row>
    <row r="1446" spans="16:23">
      <c r="P1446" s="108"/>
      <c r="Q1446" s="202"/>
      <c r="R1446" s="194"/>
      <c r="S1446" s="195"/>
      <c r="T1446" s="195"/>
      <c r="U1446" s="192"/>
      <c r="V1446" s="192"/>
      <c r="W1446" s="192"/>
    </row>
    <row r="1447" spans="16:23">
      <c r="P1447" s="108"/>
      <c r="Q1447" s="202"/>
      <c r="R1447" s="194"/>
      <c r="S1447" s="195"/>
      <c r="T1447" s="195"/>
      <c r="U1447" s="192"/>
      <c r="V1447" s="192"/>
      <c r="W1447" s="192"/>
    </row>
    <row r="1448" spans="16:23">
      <c r="P1448" s="108"/>
      <c r="Q1448" s="202"/>
      <c r="R1448" s="194"/>
      <c r="S1448" s="195"/>
      <c r="T1448" s="195"/>
      <c r="U1448" s="192"/>
      <c r="V1448" s="192"/>
      <c r="W1448" s="192"/>
    </row>
    <row r="1449" spans="16:23">
      <c r="P1449" s="108"/>
      <c r="Q1449" s="202"/>
      <c r="R1449" s="194"/>
      <c r="S1449" s="195"/>
      <c r="T1449" s="195"/>
      <c r="U1449" s="192"/>
      <c r="V1449" s="192"/>
      <c r="W1449" s="192"/>
    </row>
    <row r="1450" spans="16:23">
      <c r="P1450" s="108"/>
      <c r="Q1450" s="202"/>
      <c r="R1450" s="194"/>
      <c r="S1450" s="195"/>
      <c r="T1450" s="195"/>
      <c r="U1450" s="192"/>
      <c r="V1450" s="192"/>
      <c r="W1450" s="192"/>
    </row>
    <row r="1451" spans="16:23">
      <c r="P1451" s="108"/>
      <c r="Q1451" s="202"/>
      <c r="R1451" s="194"/>
      <c r="S1451" s="195"/>
      <c r="T1451" s="195"/>
      <c r="U1451" s="192"/>
      <c r="V1451" s="192"/>
      <c r="W1451" s="192"/>
    </row>
    <row r="1452" spans="16:23">
      <c r="P1452" s="108"/>
      <c r="Q1452" s="202"/>
      <c r="R1452" s="194"/>
      <c r="S1452" s="195"/>
      <c r="T1452" s="195"/>
      <c r="U1452" s="192"/>
      <c r="V1452" s="192"/>
      <c r="W1452" s="192"/>
    </row>
    <row r="1453" spans="16:23">
      <c r="P1453" s="108"/>
      <c r="Q1453" s="202"/>
      <c r="R1453" s="194"/>
      <c r="S1453" s="195"/>
      <c r="T1453" s="195"/>
      <c r="U1453" s="192"/>
      <c r="V1453" s="192"/>
      <c r="W1453" s="192"/>
    </row>
    <row r="1454" spans="16:23">
      <c r="P1454" s="108"/>
      <c r="Q1454" s="202"/>
      <c r="R1454" s="194"/>
      <c r="S1454" s="195"/>
      <c r="T1454" s="195"/>
      <c r="U1454" s="192"/>
      <c r="V1454" s="192"/>
      <c r="W1454" s="192"/>
    </row>
    <row r="1455" spans="16:23">
      <c r="P1455" s="108"/>
      <c r="Q1455" s="202"/>
      <c r="R1455" s="194"/>
      <c r="S1455" s="195"/>
      <c r="T1455" s="195"/>
      <c r="U1455" s="192"/>
      <c r="V1455" s="192"/>
      <c r="W1455" s="192"/>
    </row>
    <row r="1456" spans="16:23">
      <c r="P1456" s="108"/>
      <c r="Q1456" s="202"/>
      <c r="R1456" s="194"/>
      <c r="S1456" s="195"/>
      <c r="T1456" s="195"/>
      <c r="U1456" s="192"/>
      <c r="V1456" s="192"/>
      <c r="W1456" s="192"/>
    </row>
    <row r="1457" spans="16:23">
      <c r="P1457" s="108"/>
      <c r="Q1457" s="202"/>
      <c r="R1457" s="194"/>
      <c r="S1457" s="195"/>
      <c r="T1457" s="195"/>
      <c r="U1457" s="192"/>
      <c r="V1457" s="192"/>
      <c r="W1457" s="192"/>
    </row>
    <row r="1458" spans="16:23">
      <c r="P1458" s="108"/>
      <c r="Q1458" s="202"/>
      <c r="R1458" s="194"/>
      <c r="S1458" s="195"/>
      <c r="T1458" s="195"/>
      <c r="U1458" s="192"/>
      <c r="V1458" s="192"/>
      <c r="W1458" s="192"/>
    </row>
    <row r="1459" spans="16:23">
      <c r="P1459" s="108"/>
      <c r="Q1459" s="202"/>
      <c r="R1459" s="194"/>
      <c r="S1459" s="195"/>
      <c r="T1459" s="195"/>
      <c r="U1459" s="192"/>
      <c r="V1459" s="192"/>
      <c r="W1459" s="192"/>
    </row>
    <row r="1460" spans="16:23">
      <c r="P1460" s="108"/>
      <c r="Q1460" s="202"/>
      <c r="R1460" s="194"/>
      <c r="S1460" s="195"/>
      <c r="T1460" s="195"/>
      <c r="U1460" s="192"/>
      <c r="V1460" s="192"/>
      <c r="W1460" s="192"/>
    </row>
    <row r="1461" spans="16:23">
      <c r="P1461" s="108"/>
      <c r="Q1461" s="202"/>
      <c r="R1461" s="194"/>
      <c r="S1461" s="195"/>
      <c r="T1461" s="195"/>
      <c r="U1461" s="192"/>
      <c r="V1461" s="192"/>
      <c r="W1461" s="192"/>
    </row>
    <row r="1462" spans="16:23">
      <c r="P1462" s="108"/>
      <c r="Q1462" s="202"/>
      <c r="R1462" s="194"/>
      <c r="S1462" s="195"/>
      <c r="T1462" s="195"/>
      <c r="U1462" s="192"/>
      <c r="V1462" s="192"/>
      <c r="W1462" s="192"/>
    </row>
    <row r="1463" spans="16:23">
      <c r="P1463" s="108"/>
      <c r="Q1463" s="202"/>
      <c r="R1463" s="194"/>
      <c r="S1463" s="195"/>
      <c r="T1463" s="195"/>
      <c r="U1463" s="192"/>
      <c r="V1463" s="192"/>
      <c r="W1463" s="192"/>
    </row>
    <row r="1464" spans="16:23">
      <c r="P1464" s="108"/>
      <c r="Q1464" s="202"/>
      <c r="R1464" s="194"/>
      <c r="S1464" s="195"/>
      <c r="T1464" s="195"/>
      <c r="U1464" s="192"/>
      <c r="V1464" s="192"/>
      <c r="W1464" s="192"/>
    </row>
    <row r="1465" spans="16:23">
      <c r="P1465" s="108"/>
      <c r="Q1465" s="202"/>
      <c r="R1465" s="194"/>
      <c r="S1465" s="195"/>
      <c r="T1465" s="195"/>
      <c r="U1465" s="192"/>
      <c r="V1465" s="192"/>
      <c r="W1465" s="192"/>
    </row>
    <row r="1466" spans="16:23">
      <c r="P1466" s="108"/>
      <c r="Q1466" s="202"/>
      <c r="R1466" s="194"/>
      <c r="S1466" s="195"/>
      <c r="T1466" s="195"/>
      <c r="U1466" s="192"/>
      <c r="V1466" s="192"/>
      <c r="W1466" s="192"/>
    </row>
    <row r="1467" spans="16:23">
      <c r="P1467" s="108"/>
      <c r="Q1467" s="202"/>
      <c r="R1467" s="194"/>
      <c r="S1467" s="195"/>
      <c r="T1467" s="195"/>
      <c r="U1467" s="192"/>
      <c r="V1467" s="192"/>
      <c r="W1467" s="192"/>
    </row>
    <row r="1468" spans="16:23">
      <c r="P1468" s="108"/>
      <c r="Q1468" s="202"/>
      <c r="R1468" s="194"/>
      <c r="S1468" s="195"/>
      <c r="T1468" s="195"/>
      <c r="U1468" s="192"/>
      <c r="V1468" s="192"/>
      <c r="W1468" s="192"/>
    </row>
    <row r="1469" spans="16:23">
      <c r="P1469" s="108"/>
      <c r="Q1469" s="202"/>
      <c r="R1469" s="194"/>
      <c r="S1469" s="195"/>
      <c r="T1469" s="195"/>
      <c r="U1469" s="192"/>
      <c r="V1469" s="192"/>
      <c r="W1469" s="192"/>
    </row>
    <row r="1470" spans="16:23">
      <c r="P1470" s="108"/>
      <c r="Q1470" s="202"/>
      <c r="R1470" s="194"/>
      <c r="S1470" s="195"/>
      <c r="T1470" s="195"/>
      <c r="U1470" s="192"/>
      <c r="V1470" s="192"/>
      <c r="W1470" s="192"/>
    </row>
    <row r="1471" spans="16:23">
      <c r="P1471" s="108"/>
      <c r="Q1471" s="202"/>
      <c r="R1471" s="194"/>
      <c r="S1471" s="195"/>
      <c r="T1471" s="195"/>
      <c r="U1471" s="192"/>
      <c r="V1471" s="192"/>
      <c r="W1471" s="192"/>
    </row>
    <row r="1472" spans="16:23">
      <c r="P1472" s="108"/>
      <c r="Q1472" s="202"/>
      <c r="R1472" s="194"/>
      <c r="S1472" s="195"/>
      <c r="T1472" s="195"/>
      <c r="U1472" s="192"/>
      <c r="V1472" s="192"/>
      <c r="W1472" s="192"/>
    </row>
    <row r="1473" spans="16:23">
      <c r="P1473" s="108"/>
      <c r="Q1473" s="202"/>
      <c r="R1473" s="194"/>
      <c r="S1473" s="195"/>
      <c r="T1473" s="195"/>
      <c r="U1473" s="192"/>
      <c r="V1473" s="192"/>
      <c r="W1473" s="192"/>
    </row>
    <row r="1474" spans="16:23">
      <c r="P1474" s="108"/>
      <c r="Q1474" s="202"/>
      <c r="R1474" s="194"/>
      <c r="S1474" s="195"/>
      <c r="T1474" s="195"/>
      <c r="U1474" s="192"/>
      <c r="V1474" s="192"/>
      <c r="W1474" s="192"/>
    </row>
    <row r="1475" spans="16:23">
      <c r="P1475" s="108"/>
      <c r="Q1475" s="202"/>
      <c r="R1475" s="194"/>
      <c r="S1475" s="195"/>
      <c r="T1475" s="195"/>
      <c r="U1475" s="192"/>
      <c r="V1475" s="192"/>
      <c r="W1475" s="192"/>
    </row>
    <row r="1476" spans="16:23">
      <c r="P1476" s="108"/>
      <c r="Q1476" s="202"/>
      <c r="R1476" s="194"/>
      <c r="S1476" s="195"/>
      <c r="T1476" s="195"/>
      <c r="U1476" s="192"/>
      <c r="V1476" s="192"/>
      <c r="W1476" s="192"/>
    </row>
    <row r="1477" spans="16:23">
      <c r="P1477" s="108"/>
      <c r="Q1477" s="202"/>
      <c r="R1477" s="194"/>
      <c r="S1477" s="195"/>
      <c r="T1477" s="195"/>
      <c r="U1477" s="192"/>
      <c r="V1477" s="192"/>
      <c r="W1477" s="192"/>
    </row>
    <row r="1478" spans="16:23">
      <c r="P1478" s="108"/>
      <c r="Q1478" s="202"/>
      <c r="R1478" s="194"/>
      <c r="S1478" s="195"/>
      <c r="T1478" s="195"/>
      <c r="U1478" s="192"/>
      <c r="V1478" s="192"/>
      <c r="W1478" s="192"/>
    </row>
    <row r="1479" spans="16:23">
      <c r="P1479" s="108"/>
      <c r="Q1479" s="202"/>
      <c r="R1479" s="194"/>
      <c r="S1479" s="195"/>
      <c r="T1479" s="195"/>
      <c r="U1479" s="192"/>
      <c r="V1479" s="192"/>
      <c r="W1479" s="192"/>
    </row>
    <row r="1480" spans="16:23">
      <c r="P1480" s="108"/>
      <c r="Q1480" s="202"/>
      <c r="R1480" s="194"/>
      <c r="S1480" s="195"/>
      <c r="T1480" s="195"/>
      <c r="U1480" s="192"/>
      <c r="V1480" s="192"/>
      <c r="W1480" s="192"/>
    </row>
    <row r="1481" spans="16:23">
      <c r="P1481" s="108"/>
      <c r="Q1481" s="202"/>
      <c r="R1481" s="194"/>
      <c r="S1481" s="195"/>
      <c r="T1481" s="195"/>
      <c r="U1481" s="192"/>
      <c r="V1481" s="192"/>
      <c r="W1481" s="192"/>
    </row>
    <row r="1482" spans="16:23">
      <c r="P1482" s="108"/>
      <c r="Q1482" s="202"/>
      <c r="R1482" s="194"/>
      <c r="S1482" s="195"/>
      <c r="T1482" s="195"/>
      <c r="U1482" s="192"/>
      <c r="V1482" s="192"/>
      <c r="W1482" s="192"/>
    </row>
    <row r="1483" spans="16:23">
      <c r="P1483" s="108"/>
      <c r="Q1483" s="202"/>
      <c r="R1483" s="194"/>
      <c r="S1483" s="195"/>
      <c r="T1483" s="195"/>
      <c r="U1483" s="192"/>
      <c r="V1483" s="192"/>
      <c r="W1483" s="192"/>
    </row>
    <row r="1484" spans="16:23">
      <c r="P1484" s="108"/>
      <c r="Q1484" s="202"/>
      <c r="R1484" s="194"/>
      <c r="S1484" s="195"/>
      <c r="T1484" s="195"/>
      <c r="U1484" s="192"/>
      <c r="V1484" s="192"/>
      <c r="W1484" s="192"/>
    </row>
    <row r="1485" spans="16:23">
      <c r="P1485" s="108"/>
      <c r="Q1485" s="202"/>
      <c r="R1485" s="194"/>
      <c r="S1485" s="195"/>
      <c r="T1485" s="195"/>
      <c r="U1485" s="192"/>
      <c r="V1485" s="192"/>
      <c r="W1485" s="192"/>
    </row>
    <row r="1486" spans="16:23">
      <c r="P1486" s="108"/>
      <c r="Q1486" s="202"/>
      <c r="R1486" s="194"/>
      <c r="S1486" s="195"/>
      <c r="T1486" s="195"/>
      <c r="U1486" s="192"/>
      <c r="V1486" s="192"/>
      <c r="W1486" s="192"/>
    </row>
    <row r="1487" spans="16:23">
      <c r="P1487" s="108"/>
      <c r="Q1487" s="202"/>
      <c r="R1487" s="194"/>
      <c r="S1487" s="195"/>
      <c r="T1487" s="195"/>
      <c r="U1487" s="192"/>
      <c r="V1487" s="192"/>
      <c r="W1487" s="192"/>
    </row>
    <row r="1488" spans="16:23">
      <c r="P1488" s="108"/>
      <c r="Q1488" s="202"/>
      <c r="R1488" s="194"/>
      <c r="S1488" s="195"/>
      <c r="T1488" s="195"/>
      <c r="U1488" s="192"/>
      <c r="V1488" s="192"/>
      <c r="W1488" s="192"/>
    </row>
    <row r="1489" spans="16:23">
      <c r="P1489" s="108"/>
      <c r="Q1489" s="202"/>
      <c r="R1489" s="194"/>
      <c r="S1489" s="195"/>
      <c r="T1489" s="195"/>
      <c r="U1489" s="192"/>
      <c r="V1489" s="192"/>
      <c r="W1489" s="192"/>
    </row>
    <row r="1490" spans="16:23">
      <c r="P1490" s="108"/>
      <c r="Q1490" s="202"/>
      <c r="R1490" s="194"/>
      <c r="S1490" s="195"/>
      <c r="T1490" s="195"/>
      <c r="U1490" s="192"/>
      <c r="V1490" s="192"/>
      <c r="W1490" s="192"/>
    </row>
    <row r="1491" spans="16:23">
      <c r="P1491" s="108"/>
      <c r="Q1491" s="202"/>
      <c r="R1491" s="194"/>
      <c r="S1491" s="195"/>
      <c r="T1491" s="195"/>
      <c r="U1491" s="192"/>
      <c r="V1491" s="192"/>
      <c r="W1491" s="192"/>
    </row>
    <row r="1492" spans="16:23">
      <c r="P1492" s="108"/>
      <c r="Q1492" s="202"/>
      <c r="R1492" s="194"/>
      <c r="S1492" s="195"/>
      <c r="T1492" s="195"/>
      <c r="U1492" s="192"/>
      <c r="V1492" s="192"/>
      <c r="W1492" s="192"/>
    </row>
    <row r="1493" spans="16:23">
      <c r="P1493" s="108"/>
      <c r="Q1493" s="202"/>
      <c r="R1493" s="194"/>
      <c r="S1493" s="195"/>
      <c r="T1493" s="195"/>
      <c r="U1493" s="192"/>
      <c r="V1493" s="192"/>
      <c r="W1493" s="192"/>
    </row>
    <row r="1494" spans="16:23">
      <c r="P1494" s="108"/>
      <c r="Q1494" s="202"/>
      <c r="R1494" s="194"/>
      <c r="S1494" s="195"/>
      <c r="T1494" s="195"/>
      <c r="U1494" s="192"/>
      <c r="V1494" s="192"/>
      <c r="W1494" s="192"/>
    </row>
    <row r="1495" spans="16:23">
      <c r="P1495" s="108"/>
      <c r="Q1495" s="202"/>
      <c r="R1495" s="194"/>
      <c r="S1495" s="195"/>
      <c r="T1495" s="195"/>
      <c r="U1495" s="192"/>
      <c r="V1495" s="192"/>
      <c r="W1495" s="192"/>
    </row>
    <row r="1496" spans="16:23">
      <c r="P1496" s="108"/>
      <c r="Q1496" s="202"/>
      <c r="R1496" s="194"/>
      <c r="S1496" s="195"/>
      <c r="T1496" s="195"/>
      <c r="U1496" s="192"/>
      <c r="V1496" s="192"/>
      <c r="W1496" s="192"/>
    </row>
    <row r="1497" spans="16:23">
      <c r="P1497" s="108"/>
      <c r="Q1497" s="202"/>
      <c r="R1497" s="194"/>
      <c r="S1497" s="195"/>
      <c r="T1497" s="195"/>
      <c r="U1497" s="192"/>
      <c r="V1497" s="192"/>
      <c r="W1497" s="192"/>
    </row>
    <row r="1498" spans="16:23">
      <c r="P1498" s="108"/>
      <c r="Q1498" s="202"/>
      <c r="R1498" s="194"/>
      <c r="S1498" s="195"/>
      <c r="T1498" s="195"/>
      <c r="U1498" s="192"/>
      <c r="V1498" s="192"/>
      <c r="W1498" s="192"/>
    </row>
    <row r="1499" spans="16:23">
      <c r="P1499" s="108"/>
      <c r="Q1499" s="202"/>
      <c r="R1499" s="194"/>
      <c r="S1499" s="195"/>
      <c r="T1499" s="195"/>
      <c r="U1499" s="192"/>
      <c r="V1499" s="192"/>
      <c r="W1499" s="192"/>
    </row>
    <row r="1500" spans="16:23">
      <c r="P1500" s="108"/>
      <c r="Q1500" s="202"/>
      <c r="R1500" s="194"/>
      <c r="S1500" s="195"/>
      <c r="T1500" s="195"/>
      <c r="U1500" s="192"/>
      <c r="V1500" s="192"/>
      <c r="W1500" s="192"/>
    </row>
    <row r="1501" spans="16:23">
      <c r="P1501" s="108"/>
      <c r="Q1501" s="202"/>
      <c r="R1501" s="194"/>
      <c r="S1501" s="195"/>
      <c r="T1501" s="195"/>
      <c r="U1501" s="192"/>
      <c r="V1501" s="192"/>
      <c r="W1501" s="192"/>
    </row>
    <row r="1502" spans="16:23">
      <c r="P1502" s="108"/>
      <c r="Q1502" s="202"/>
      <c r="R1502" s="194"/>
      <c r="S1502" s="195"/>
      <c r="T1502" s="195"/>
      <c r="U1502" s="192"/>
      <c r="V1502" s="192"/>
      <c r="W1502" s="192"/>
    </row>
    <row r="1503" spans="16:23">
      <c r="P1503" s="108"/>
      <c r="Q1503" s="202"/>
      <c r="R1503" s="194"/>
      <c r="S1503" s="195"/>
      <c r="T1503" s="195"/>
      <c r="U1503" s="192"/>
      <c r="V1503" s="192"/>
      <c r="W1503" s="192"/>
    </row>
    <row r="1504" spans="16:23">
      <c r="P1504" s="108"/>
      <c r="Q1504" s="202"/>
      <c r="R1504" s="194"/>
      <c r="S1504" s="195"/>
      <c r="T1504" s="195"/>
      <c r="U1504" s="192"/>
      <c r="V1504" s="192"/>
      <c r="W1504" s="192"/>
    </row>
    <row r="1505" spans="16:23">
      <c r="P1505" s="108"/>
      <c r="Q1505" s="202"/>
      <c r="R1505" s="194"/>
      <c r="S1505" s="195"/>
      <c r="T1505" s="195"/>
      <c r="U1505" s="192"/>
      <c r="V1505" s="192"/>
      <c r="W1505" s="192"/>
    </row>
    <row r="1506" spans="16:23">
      <c r="P1506" s="108"/>
      <c r="Q1506" s="202"/>
      <c r="R1506" s="194"/>
      <c r="S1506" s="195"/>
      <c r="T1506" s="195"/>
      <c r="U1506" s="192"/>
      <c r="V1506" s="192"/>
      <c r="W1506" s="192"/>
    </row>
    <row r="1507" spans="16:23">
      <c r="P1507" s="108"/>
      <c r="Q1507" s="202"/>
      <c r="R1507" s="194"/>
      <c r="S1507" s="195"/>
      <c r="T1507" s="195"/>
      <c r="U1507" s="192"/>
      <c r="V1507" s="192"/>
      <c r="W1507" s="192"/>
    </row>
    <row r="1508" spans="16:23">
      <c r="P1508" s="108"/>
      <c r="Q1508" s="202"/>
      <c r="R1508" s="194"/>
      <c r="S1508" s="195"/>
      <c r="T1508" s="195"/>
      <c r="U1508" s="192"/>
      <c r="V1508" s="192"/>
      <c r="W1508" s="192"/>
    </row>
    <row r="1509" spans="16:23">
      <c r="P1509" s="108"/>
      <c r="Q1509" s="202"/>
      <c r="R1509" s="194"/>
      <c r="S1509" s="195"/>
      <c r="T1509" s="195"/>
      <c r="U1509" s="192"/>
      <c r="V1509" s="192"/>
      <c r="W1509" s="192"/>
    </row>
    <row r="1510" spans="16:23">
      <c r="P1510" s="108"/>
      <c r="Q1510" s="202"/>
      <c r="R1510" s="194"/>
      <c r="S1510" s="195"/>
      <c r="T1510" s="195"/>
      <c r="U1510" s="192"/>
      <c r="V1510" s="192"/>
      <c r="W1510" s="192"/>
    </row>
    <row r="1511" spans="16:23">
      <c r="P1511" s="108"/>
      <c r="Q1511" s="202"/>
      <c r="R1511" s="194"/>
      <c r="S1511" s="195"/>
      <c r="T1511" s="195"/>
      <c r="U1511" s="192"/>
      <c r="V1511" s="192"/>
      <c r="W1511" s="192"/>
    </row>
    <row r="1512" spans="16:23">
      <c r="P1512" s="108"/>
      <c r="Q1512" s="202"/>
      <c r="R1512" s="194"/>
      <c r="S1512" s="195"/>
      <c r="T1512" s="195"/>
      <c r="U1512" s="192"/>
      <c r="V1512" s="192"/>
      <c r="W1512" s="192"/>
    </row>
    <row r="1513" spans="16:23">
      <c r="P1513" s="108"/>
      <c r="Q1513" s="202"/>
      <c r="R1513" s="194"/>
      <c r="S1513" s="195"/>
      <c r="T1513" s="195"/>
      <c r="U1513" s="192"/>
      <c r="V1513" s="192"/>
      <c r="W1513" s="192"/>
    </row>
    <row r="1514" spans="16:23">
      <c r="P1514" s="108"/>
      <c r="Q1514" s="202"/>
      <c r="R1514" s="194"/>
      <c r="S1514" s="195"/>
      <c r="T1514" s="195"/>
      <c r="U1514" s="192"/>
      <c r="V1514" s="192"/>
      <c r="W1514" s="192"/>
    </row>
    <row r="1515" spans="16:23">
      <c r="P1515" s="108"/>
      <c r="Q1515" s="202"/>
      <c r="R1515" s="194"/>
      <c r="S1515" s="195"/>
      <c r="T1515" s="195"/>
      <c r="U1515" s="192"/>
      <c r="V1515" s="192"/>
      <c r="W1515" s="192"/>
    </row>
    <row r="1516" spans="16:23">
      <c r="P1516" s="108"/>
      <c r="Q1516" s="202"/>
      <c r="R1516" s="194"/>
      <c r="S1516" s="195"/>
      <c r="T1516" s="195"/>
      <c r="U1516" s="192"/>
      <c r="V1516" s="192"/>
      <c r="W1516" s="192"/>
    </row>
    <row r="1517" spans="16:23">
      <c r="P1517" s="108"/>
      <c r="Q1517" s="202"/>
      <c r="R1517" s="194"/>
      <c r="S1517" s="195"/>
      <c r="T1517" s="195"/>
      <c r="U1517" s="192"/>
      <c r="V1517" s="192"/>
      <c r="W1517" s="192"/>
    </row>
    <row r="1518" spans="16:23">
      <c r="P1518" s="108"/>
      <c r="Q1518" s="202"/>
      <c r="R1518" s="194"/>
      <c r="S1518" s="195"/>
      <c r="T1518" s="195"/>
      <c r="U1518" s="192"/>
      <c r="V1518" s="192"/>
      <c r="W1518" s="192"/>
    </row>
    <row r="1519" spans="16:23">
      <c r="P1519" s="108"/>
      <c r="Q1519" s="202"/>
      <c r="R1519" s="194"/>
      <c r="S1519" s="195"/>
      <c r="T1519" s="195"/>
      <c r="U1519" s="192"/>
      <c r="V1519" s="192"/>
      <c r="W1519" s="192"/>
    </row>
    <row r="1520" spans="16:23">
      <c r="P1520" s="108"/>
      <c r="Q1520" s="202"/>
      <c r="R1520" s="194"/>
      <c r="S1520" s="195"/>
      <c r="T1520" s="195"/>
      <c r="U1520" s="192"/>
      <c r="V1520" s="192"/>
      <c r="W1520" s="192"/>
    </row>
    <row r="1521" spans="16:23">
      <c r="P1521" s="108"/>
      <c r="Q1521" s="202"/>
      <c r="R1521" s="194"/>
      <c r="S1521" s="195"/>
      <c r="T1521" s="195"/>
      <c r="U1521" s="192"/>
      <c r="V1521" s="192"/>
      <c r="W1521" s="192"/>
    </row>
    <row r="1522" spans="16:23">
      <c r="P1522" s="108"/>
      <c r="Q1522" s="202"/>
      <c r="R1522" s="194"/>
      <c r="S1522" s="195"/>
      <c r="T1522" s="195"/>
      <c r="U1522" s="192"/>
      <c r="V1522" s="192"/>
      <c r="W1522" s="192"/>
    </row>
    <row r="1523" spans="16:23">
      <c r="P1523" s="108"/>
      <c r="Q1523" s="202"/>
      <c r="R1523" s="194"/>
      <c r="S1523" s="195"/>
      <c r="T1523" s="195"/>
      <c r="U1523" s="192"/>
      <c r="V1523" s="192"/>
      <c r="W1523" s="192"/>
    </row>
    <row r="1524" spans="16:23">
      <c r="P1524" s="108"/>
      <c r="Q1524" s="202"/>
      <c r="R1524" s="194"/>
      <c r="S1524" s="195"/>
      <c r="T1524" s="195"/>
      <c r="U1524" s="192"/>
      <c r="V1524" s="192"/>
      <c r="W1524" s="192"/>
    </row>
    <row r="1525" spans="16:23">
      <c r="P1525" s="108"/>
      <c r="Q1525" s="202"/>
      <c r="R1525" s="194"/>
      <c r="S1525" s="195"/>
      <c r="T1525" s="195"/>
      <c r="U1525" s="192"/>
      <c r="V1525" s="192"/>
      <c r="W1525" s="192"/>
    </row>
    <row r="1526" spans="16:23">
      <c r="P1526" s="108"/>
      <c r="Q1526" s="202"/>
      <c r="R1526" s="194"/>
      <c r="S1526" s="195"/>
      <c r="T1526" s="195"/>
      <c r="U1526" s="192"/>
      <c r="V1526" s="192"/>
      <c r="W1526" s="192"/>
    </row>
    <row r="1527" spans="16:23">
      <c r="P1527" s="108"/>
      <c r="Q1527" s="202"/>
      <c r="R1527" s="194"/>
      <c r="S1527" s="195"/>
      <c r="T1527" s="195"/>
      <c r="U1527" s="192"/>
      <c r="V1527" s="192"/>
      <c r="W1527" s="192"/>
    </row>
    <row r="1528" spans="16:23">
      <c r="P1528" s="108"/>
      <c r="Q1528" s="202"/>
      <c r="R1528" s="194"/>
      <c r="S1528" s="195"/>
      <c r="T1528" s="195"/>
      <c r="U1528" s="192"/>
      <c r="V1528" s="192"/>
      <c r="W1528" s="192"/>
    </row>
    <row r="1529" spans="16:23">
      <c r="P1529" s="108"/>
      <c r="Q1529" s="202"/>
      <c r="R1529" s="194"/>
      <c r="S1529" s="195"/>
      <c r="T1529" s="195"/>
      <c r="U1529" s="192"/>
      <c r="V1529" s="192"/>
      <c r="W1529" s="192"/>
    </row>
    <row r="1530" spans="16:23">
      <c r="P1530" s="108"/>
      <c r="Q1530" s="202"/>
      <c r="R1530" s="194"/>
      <c r="S1530" s="195"/>
      <c r="T1530" s="195"/>
      <c r="U1530" s="192"/>
      <c r="V1530" s="192"/>
      <c r="W1530" s="192"/>
    </row>
    <row r="1531" spans="16:23">
      <c r="P1531" s="108"/>
      <c r="Q1531" s="202"/>
      <c r="R1531" s="194"/>
      <c r="S1531" s="195"/>
      <c r="T1531" s="195"/>
      <c r="U1531" s="192"/>
      <c r="V1531" s="192"/>
      <c r="W1531" s="192"/>
    </row>
    <row r="1532" spans="16:23">
      <c r="P1532" s="108"/>
      <c r="Q1532" s="202"/>
      <c r="R1532" s="194"/>
      <c r="S1532" s="195"/>
      <c r="T1532" s="195"/>
      <c r="U1532" s="192"/>
      <c r="V1532" s="192"/>
      <c r="W1532" s="192"/>
    </row>
    <row r="1533" spans="16:23">
      <c r="P1533" s="108"/>
      <c r="Q1533" s="202"/>
      <c r="R1533" s="194"/>
      <c r="S1533" s="195"/>
      <c r="T1533" s="195"/>
      <c r="U1533" s="192"/>
      <c r="V1533" s="192"/>
      <c r="W1533" s="192"/>
    </row>
    <row r="1534" spans="16:23">
      <c r="P1534" s="108"/>
      <c r="Q1534" s="202"/>
      <c r="R1534" s="194"/>
      <c r="S1534" s="195"/>
      <c r="T1534" s="195"/>
      <c r="U1534" s="192"/>
      <c r="V1534" s="192"/>
      <c r="W1534" s="192"/>
    </row>
    <row r="1535" spans="16:23">
      <c r="P1535" s="108"/>
      <c r="Q1535" s="202"/>
      <c r="R1535" s="194"/>
      <c r="S1535" s="195"/>
      <c r="T1535" s="195"/>
      <c r="U1535" s="192"/>
      <c r="V1535" s="192"/>
      <c r="W1535" s="192"/>
    </row>
    <row r="1536" spans="16:23">
      <c r="P1536" s="108"/>
      <c r="Q1536" s="202"/>
      <c r="R1536" s="194"/>
      <c r="S1536" s="195"/>
      <c r="T1536" s="195"/>
      <c r="U1536" s="192"/>
      <c r="V1536" s="192"/>
      <c r="W1536" s="192"/>
    </row>
    <row r="1537" spans="16:23">
      <c r="P1537" s="108"/>
      <c r="Q1537" s="202"/>
      <c r="R1537" s="194"/>
      <c r="S1537" s="195"/>
      <c r="T1537" s="195"/>
      <c r="U1537" s="192"/>
      <c r="V1537" s="192"/>
      <c r="W1537" s="192"/>
    </row>
    <row r="1538" spans="16:23">
      <c r="P1538" s="108"/>
      <c r="Q1538" s="202"/>
      <c r="R1538" s="194"/>
      <c r="S1538" s="195"/>
      <c r="T1538" s="195"/>
      <c r="U1538" s="192"/>
      <c r="V1538" s="192"/>
      <c r="W1538" s="192"/>
    </row>
    <row r="1539" spans="16:23">
      <c r="P1539" s="108"/>
      <c r="Q1539" s="202"/>
      <c r="R1539" s="194"/>
      <c r="S1539" s="195"/>
      <c r="T1539" s="195"/>
      <c r="U1539" s="192"/>
      <c r="V1539" s="192"/>
      <c r="W1539" s="192"/>
    </row>
    <row r="1540" spans="16:23">
      <c r="P1540" s="108"/>
      <c r="Q1540" s="202"/>
      <c r="R1540" s="194"/>
      <c r="S1540" s="195"/>
      <c r="T1540" s="195"/>
      <c r="U1540" s="192"/>
      <c r="V1540" s="192"/>
      <c r="W1540" s="192"/>
    </row>
    <row r="1541" spans="16:23">
      <c r="P1541" s="108"/>
      <c r="Q1541" s="202"/>
      <c r="R1541" s="194"/>
      <c r="S1541" s="195"/>
      <c r="T1541" s="195"/>
      <c r="U1541" s="192"/>
      <c r="V1541" s="192"/>
      <c r="W1541" s="192"/>
    </row>
    <row r="1542" spans="16:23">
      <c r="P1542" s="108"/>
      <c r="Q1542" s="202"/>
      <c r="R1542" s="194"/>
      <c r="S1542" s="195"/>
      <c r="T1542" s="195"/>
      <c r="U1542" s="192"/>
      <c r="V1542" s="192"/>
      <c r="W1542" s="192"/>
    </row>
    <row r="1543" spans="16:23">
      <c r="P1543" s="108"/>
      <c r="Q1543" s="202"/>
      <c r="R1543" s="194"/>
      <c r="S1543" s="195"/>
      <c r="T1543" s="195"/>
      <c r="U1543" s="192"/>
      <c r="V1543" s="192"/>
      <c r="W1543" s="192"/>
    </row>
    <row r="1544" spans="16:23">
      <c r="P1544" s="108"/>
      <c r="Q1544" s="202"/>
      <c r="R1544" s="194"/>
      <c r="S1544" s="195"/>
      <c r="T1544" s="195"/>
      <c r="U1544" s="192"/>
      <c r="V1544" s="192"/>
      <c r="W1544" s="192"/>
    </row>
    <row r="1545" spans="16:23">
      <c r="P1545" s="108"/>
      <c r="Q1545" s="202"/>
      <c r="R1545" s="194"/>
      <c r="S1545" s="195"/>
      <c r="T1545" s="195"/>
      <c r="U1545" s="192"/>
      <c r="V1545" s="192"/>
      <c r="W1545" s="192"/>
    </row>
    <row r="1546" spans="16:23">
      <c r="P1546" s="108"/>
      <c r="Q1546" s="202"/>
      <c r="R1546" s="194"/>
      <c r="S1546" s="195"/>
      <c r="T1546" s="195"/>
      <c r="U1546" s="192"/>
      <c r="V1546" s="192"/>
      <c r="W1546" s="192"/>
    </row>
    <row r="1547" spans="16:23">
      <c r="P1547" s="108"/>
      <c r="Q1547" s="202"/>
      <c r="R1547" s="194"/>
      <c r="S1547" s="195"/>
      <c r="T1547" s="195"/>
      <c r="U1547" s="192"/>
      <c r="V1547" s="192"/>
      <c r="W1547" s="192"/>
    </row>
    <row r="1548" spans="16:23">
      <c r="P1548" s="108"/>
      <c r="Q1548" s="202"/>
      <c r="R1548" s="194"/>
      <c r="S1548" s="195"/>
      <c r="T1548" s="195"/>
      <c r="U1548" s="192"/>
      <c r="V1548" s="192"/>
      <c r="W1548" s="192"/>
    </row>
    <row r="1549" spans="16:23">
      <c r="P1549" s="108"/>
      <c r="Q1549" s="202"/>
      <c r="R1549" s="194"/>
      <c r="S1549" s="195"/>
      <c r="T1549" s="195"/>
      <c r="U1549" s="192"/>
      <c r="V1549" s="192"/>
      <c r="W1549" s="192"/>
    </row>
    <row r="1550" spans="16:23">
      <c r="P1550" s="108"/>
      <c r="Q1550" s="202"/>
      <c r="R1550" s="194"/>
      <c r="S1550" s="195"/>
      <c r="T1550" s="195"/>
      <c r="U1550" s="192"/>
      <c r="V1550" s="192"/>
      <c r="W1550" s="192"/>
    </row>
    <row r="1551" spans="16:23">
      <c r="P1551" s="108"/>
      <c r="Q1551" s="202"/>
      <c r="R1551" s="194"/>
      <c r="S1551" s="195"/>
      <c r="T1551" s="195"/>
      <c r="U1551" s="192"/>
      <c r="V1551" s="192"/>
      <c r="W1551" s="192"/>
    </row>
    <row r="1552" spans="16:23">
      <c r="P1552" s="108"/>
      <c r="Q1552" s="202"/>
      <c r="R1552" s="194"/>
      <c r="S1552" s="195"/>
      <c r="T1552" s="195"/>
      <c r="U1552" s="192"/>
      <c r="V1552" s="192"/>
      <c r="W1552" s="192"/>
    </row>
    <row r="1553" spans="16:23">
      <c r="P1553" s="108"/>
      <c r="Q1553" s="202"/>
      <c r="R1553" s="194"/>
      <c r="S1553" s="195"/>
      <c r="T1553" s="195"/>
      <c r="U1553" s="192"/>
      <c r="V1553" s="192"/>
      <c r="W1553" s="192"/>
    </row>
    <row r="1554" spans="16:23">
      <c r="P1554" s="108"/>
      <c r="Q1554" s="202"/>
      <c r="R1554" s="194"/>
      <c r="S1554" s="195"/>
      <c r="T1554" s="195"/>
      <c r="U1554" s="192"/>
      <c r="V1554" s="192"/>
      <c r="W1554" s="192"/>
    </row>
    <row r="1555" spans="16:23">
      <c r="P1555" s="108"/>
      <c r="Q1555" s="202"/>
      <c r="R1555" s="194"/>
      <c r="S1555" s="195"/>
      <c r="T1555" s="195"/>
      <c r="U1555" s="192"/>
      <c r="V1555" s="192"/>
      <c r="W1555" s="192"/>
    </row>
    <row r="1556" spans="16:23">
      <c r="P1556" s="108"/>
      <c r="Q1556" s="202"/>
      <c r="R1556" s="194"/>
      <c r="S1556" s="195"/>
      <c r="T1556" s="195"/>
      <c r="U1556" s="192"/>
      <c r="V1556" s="192"/>
      <c r="W1556" s="192"/>
    </row>
    <row r="1557" spans="16:23">
      <c r="P1557" s="108"/>
      <c r="Q1557" s="202"/>
      <c r="R1557" s="194"/>
      <c r="S1557" s="195"/>
      <c r="T1557" s="195"/>
      <c r="U1557" s="192"/>
      <c r="V1557" s="192"/>
      <c r="W1557" s="192"/>
    </row>
    <row r="1558" spans="16:23">
      <c r="P1558" s="108"/>
      <c r="Q1558" s="202"/>
      <c r="R1558" s="194"/>
      <c r="S1558" s="195"/>
      <c r="T1558" s="195"/>
      <c r="U1558" s="192"/>
      <c r="V1558" s="192"/>
      <c r="W1558" s="192"/>
    </row>
    <row r="1559" spans="16:23">
      <c r="P1559" s="108"/>
      <c r="Q1559" s="202"/>
      <c r="R1559" s="194"/>
      <c r="S1559" s="195"/>
      <c r="T1559" s="195"/>
      <c r="U1559" s="192"/>
      <c r="V1559" s="192"/>
      <c r="W1559" s="192"/>
    </row>
    <row r="1560" spans="16:23">
      <c r="P1560" s="108"/>
      <c r="Q1560" s="202"/>
      <c r="R1560" s="194"/>
      <c r="S1560" s="195"/>
      <c r="T1560" s="195"/>
      <c r="U1560" s="192"/>
      <c r="V1560" s="192"/>
      <c r="W1560" s="192"/>
    </row>
    <row r="1561" spans="16:23">
      <c r="P1561" s="108"/>
      <c r="Q1561" s="202"/>
      <c r="R1561" s="194"/>
      <c r="S1561" s="195"/>
      <c r="T1561" s="195"/>
      <c r="U1561" s="192"/>
      <c r="V1561" s="192"/>
      <c r="W1561" s="192"/>
    </row>
    <row r="1562" spans="16:23">
      <c r="P1562" s="108"/>
      <c r="Q1562" s="202"/>
      <c r="R1562" s="194"/>
      <c r="S1562" s="195"/>
      <c r="T1562" s="195"/>
      <c r="U1562" s="192"/>
      <c r="V1562" s="192"/>
      <c r="W1562" s="192"/>
    </row>
    <row r="1563" spans="16:23">
      <c r="P1563" s="108"/>
      <c r="Q1563" s="202"/>
      <c r="R1563" s="194"/>
      <c r="S1563" s="195"/>
      <c r="T1563" s="195"/>
      <c r="U1563" s="192"/>
      <c r="V1563" s="192"/>
      <c r="W1563" s="192"/>
    </row>
    <row r="1564" spans="16:23">
      <c r="P1564" s="108"/>
      <c r="Q1564" s="202"/>
      <c r="R1564" s="194"/>
      <c r="S1564" s="195"/>
      <c r="T1564" s="195"/>
      <c r="U1564" s="192"/>
      <c r="V1564" s="192"/>
      <c r="W1564" s="192"/>
    </row>
    <row r="1565" spans="16:23">
      <c r="P1565" s="108"/>
      <c r="Q1565" s="202"/>
      <c r="R1565" s="194"/>
      <c r="S1565" s="195"/>
      <c r="T1565" s="195"/>
      <c r="U1565" s="192"/>
      <c r="V1565" s="192"/>
      <c r="W1565" s="192"/>
    </row>
    <row r="1566" spans="16:23">
      <c r="P1566" s="108"/>
      <c r="Q1566" s="202"/>
      <c r="R1566" s="194"/>
      <c r="S1566" s="195"/>
      <c r="T1566" s="195"/>
      <c r="U1566" s="192"/>
      <c r="V1566" s="192"/>
      <c r="W1566" s="192"/>
    </row>
    <row r="1567" spans="16:23">
      <c r="P1567" s="108"/>
      <c r="Q1567" s="202"/>
      <c r="R1567" s="194"/>
      <c r="S1567" s="195"/>
      <c r="T1567" s="195"/>
      <c r="U1567" s="192"/>
      <c r="V1567" s="192"/>
      <c r="W1567" s="192"/>
    </row>
    <row r="1568" spans="16:23">
      <c r="P1568" s="108"/>
      <c r="Q1568" s="202"/>
      <c r="R1568" s="194"/>
      <c r="S1568" s="195"/>
      <c r="T1568" s="195"/>
      <c r="U1568" s="192"/>
      <c r="V1568" s="192"/>
      <c r="W1568" s="192"/>
    </row>
    <row r="1569" spans="16:23">
      <c r="P1569" s="108"/>
      <c r="Q1569" s="202"/>
      <c r="R1569" s="194"/>
      <c r="S1569" s="195"/>
      <c r="T1569" s="195"/>
      <c r="U1569" s="192"/>
      <c r="V1569" s="192"/>
      <c r="W1569" s="192"/>
    </row>
    <row r="1570" spans="16:23">
      <c r="P1570" s="108"/>
      <c r="Q1570" s="202"/>
      <c r="R1570" s="194"/>
      <c r="S1570" s="195"/>
      <c r="T1570" s="195"/>
      <c r="U1570" s="192"/>
      <c r="V1570" s="192"/>
      <c r="W1570" s="192"/>
    </row>
    <row r="1571" spans="16:23">
      <c r="P1571" s="108"/>
      <c r="Q1571" s="202"/>
      <c r="R1571" s="194"/>
      <c r="S1571" s="195"/>
      <c r="T1571" s="195"/>
      <c r="U1571" s="192"/>
      <c r="V1571" s="192"/>
      <c r="W1571" s="192"/>
    </row>
    <row r="1572" spans="16:23">
      <c r="P1572" s="108"/>
      <c r="Q1572" s="202"/>
      <c r="R1572" s="194"/>
      <c r="S1572" s="195"/>
      <c r="T1572" s="195"/>
      <c r="U1572" s="192"/>
      <c r="V1572" s="192"/>
      <c r="W1572" s="192"/>
    </row>
    <row r="1573" spans="16:23">
      <c r="P1573" s="108"/>
      <c r="Q1573" s="202"/>
      <c r="R1573" s="194"/>
      <c r="S1573" s="195"/>
      <c r="T1573" s="195"/>
      <c r="U1573" s="192"/>
      <c r="V1573" s="192"/>
      <c r="W1573" s="192"/>
    </row>
    <row r="1574" spans="16:23">
      <c r="P1574" s="108"/>
      <c r="Q1574" s="202"/>
      <c r="R1574" s="194"/>
      <c r="S1574" s="195"/>
      <c r="T1574" s="195"/>
      <c r="U1574" s="192"/>
      <c r="V1574" s="192"/>
      <c r="W1574" s="192"/>
    </row>
    <row r="1575" spans="16:23">
      <c r="P1575" s="108"/>
      <c r="Q1575" s="202"/>
      <c r="R1575" s="194"/>
      <c r="S1575" s="195"/>
      <c r="T1575" s="195"/>
      <c r="U1575" s="192"/>
      <c r="V1575" s="192"/>
      <c r="W1575" s="192"/>
    </row>
    <row r="1576" spans="16:23">
      <c r="P1576" s="108"/>
      <c r="Q1576" s="202"/>
      <c r="R1576" s="194"/>
      <c r="S1576" s="195"/>
      <c r="T1576" s="195"/>
      <c r="U1576" s="192"/>
      <c r="V1576" s="192"/>
      <c r="W1576" s="192"/>
    </row>
    <row r="1577" spans="16:23">
      <c r="P1577" s="108"/>
      <c r="Q1577" s="202"/>
      <c r="R1577" s="194"/>
      <c r="S1577" s="195"/>
      <c r="T1577" s="195"/>
      <c r="U1577" s="192"/>
      <c r="V1577" s="192"/>
      <c r="W1577" s="192"/>
    </row>
    <row r="1578" spans="16:23">
      <c r="P1578" s="108"/>
      <c r="Q1578" s="202"/>
      <c r="R1578" s="194"/>
      <c r="S1578" s="195"/>
      <c r="T1578" s="195"/>
      <c r="U1578" s="192"/>
      <c r="V1578" s="192"/>
      <c r="W1578" s="192"/>
    </row>
    <row r="1579" spans="16:23">
      <c r="P1579" s="108"/>
      <c r="Q1579" s="202"/>
      <c r="R1579" s="194"/>
      <c r="S1579" s="195"/>
      <c r="T1579" s="195"/>
      <c r="U1579" s="192"/>
      <c r="V1579" s="192"/>
      <c r="W1579" s="192"/>
    </row>
    <row r="1580" spans="16:23">
      <c r="P1580" s="108"/>
      <c r="Q1580" s="202"/>
      <c r="R1580" s="194"/>
      <c r="S1580" s="195"/>
      <c r="T1580" s="195"/>
      <c r="U1580" s="192"/>
      <c r="V1580" s="192"/>
      <c r="W1580" s="192"/>
    </row>
    <row r="1581" spans="16:23">
      <c r="P1581" s="108"/>
      <c r="Q1581" s="202"/>
      <c r="R1581" s="194"/>
      <c r="S1581" s="195"/>
      <c r="T1581" s="195"/>
      <c r="U1581" s="192"/>
      <c r="V1581" s="192"/>
      <c r="W1581" s="192"/>
    </row>
    <row r="1582" spans="16:23">
      <c r="P1582" s="108"/>
      <c r="Q1582" s="202"/>
      <c r="R1582" s="194"/>
      <c r="S1582" s="195"/>
      <c r="T1582" s="195"/>
      <c r="U1582" s="192"/>
      <c r="V1582" s="192"/>
      <c r="W1582" s="192"/>
    </row>
    <row r="1583" spans="16:23">
      <c r="P1583" s="108"/>
      <c r="Q1583" s="202"/>
      <c r="R1583" s="194"/>
      <c r="S1583" s="195"/>
      <c r="T1583" s="195"/>
      <c r="U1583" s="192"/>
      <c r="V1583" s="192"/>
      <c r="W1583" s="192"/>
    </row>
    <row r="1584" spans="16:23">
      <c r="P1584" s="108"/>
      <c r="Q1584" s="202"/>
      <c r="R1584" s="194"/>
      <c r="S1584" s="195"/>
      <c r="T1584" s="195"/>
      <c r="U1584" s="192"/>
      <c r="V1584" s="192"/>
      <c r="W1584" s="192"/>
    </row>
    <row r="1585" spans="16:23">
      <c r="P1585" s="108"/>
      <c r="Q1585" s="202"/>
      <c r="R1585" s="194"/>
      <c r="S1585" s="195"/>
      <c r="T1585" s="195"/>
      <c r="U1585" s="192"/>
      <c r="V1585" s="192"/>
      <c r="W1585" s="192"/>
    </row>
    <row r="1586" spans="16:23">
      <c r="P1586" s="108"/>
      <c r="Q1586" s="202"/>
      <c r="R1586" s="194"/>
      <c r="S1586" s="195"/>
      <c r="T1586" s="195"/>
      <c r="U1586" s="192"/>
      <c r="V1586" s="192"/>
      <c r="W1586" s="192"/>
    </row>
    <row r="1587" spans="16:23">
      <c r="P1587" s="108"/>
      <c r="Q1587" s="202"/>
      <c r="R1587" s="194"/>
      <c r="S1587" s="195"/>
      <c r="T1587" s="195"/>
      <c r="U1587" s="192"/>
      <c r="V1587" s="192"/>
      <c r="W1587" s="192"/>
    </row>
    <row r="1588" spans="16:23">
      <c r="P1588" s="108"/>
      <c r="Q1588" s="202"/>
      <c r="R1588" s="194"/>
      <c r="S1588" s="195"/>
      <c r="T1588" s="195"/>
      <c r="U1588" s="192"/>
      <c r="V1588" s="192"/>
      <c r="W1588" s="192"/>
    </row>
    <row r="1589" spans="16:23">
      <c r="P1589" s="108"/>
      <c r="Q1589" s="202"/>
      <c r="R1589" s="194"/>
      <c r="S1589" s="195"/>
      <c r="T1589" s="195"/>
      <c r="U1589" s="192"/>
      <c r="V1589" s="192"/>
      <c r="W1589" s="192"/>
    </row>
    <row r="1590" spans="16:23">
      <c r="P1590" s="108"/>
      <c r="Q1590" s="202"/>
      <c r="R1590" s="194"/>
      <c r="S1590" s="195"/>
      <c r="T1590" s="195"/>
      <c r="U1590" s="192"/>
      <c r="V1590" s="192"/>
      <c r="W1590" s="192"/>
    </row>
    <row r="1591" spans="16:23">
      <c r="P1591" s="108"/>
      <c r="Q1591" s="202"/>
      <c r="R1591" s="194"/>
      <c r="S1591" s="195"/>
      <c r="T1591" s="195"/>
      <c r="U1591" s="192"/>
      <c r="V1591" s="192"/>
      <c r="W1591" s="192"/>
    </row>
    <row r="1592" spans="16:23">
      <c r="P1592" s="108"/>
      <c r="Q1592" s="202"/>
      <c r="R1592" s="194"/>
      <c r="S1592" s="195"/>
      <c r="T1592" s="195"/>
      <c r="U1592" s="192"/>
      <c r="V1592" s="192"/>
      <c r="W1592" s="192"/>
    </row>
    <row r="1593" spans="16:23">
      <c r="P1593" s="108"/>
      <c r="Q1593" s="202"/>
      <c r="R1593" s="194"/>
      <c r="S1593" s="195"/>
      <c r="T1593" s="195"/>
      <c r="U1593" s="192"/>
      <c r="V1593" s="192"/>
      <c r="W1593" s="192"/>
    </row>
    <row r="1594" spans="16:23">
      <c r="P1594" s="108"/>
      <c r="Q1594" s="202"/>
      <c r="R1594" s="194"/>
      <c r="S1594" s="195"/>
      <c r="T1594" s="195"/>
      <c r="U1594" s="192"/>
      <c r="V1594" s="192"/>
      <c r="W1594" s="192"/>
    </row>
    <row r="1595" spans="16:23">
      <c r="P1595" s="108"/>
      <c r="Q1595" s="202"/>
      <c r="R1595" s="194"/>
      <c r="S1595" s="195"/>
      <c r="T1595" s="195"/>
      <c r="U1595" s="192"/>
      <c r="V1595" s="192"/>
      <c r="W1595" s="192"/>
    </row>
    <row r="1596" spans="16:23">
      <c r="P1596" s="108"/>
      <c r="Q1596" s="202"/>
      <c r="R1596" s="194"/>
      <c r="S1596" s="195"/>
      <c r="T1596" s="195"/>
      <c r="U1596" s="192"/>
      <c r="V1596" s="192"/>
      <c r="W1596" s="192"/>
    </row>
    <row r="1597" spans="16:23">
      <c r="P1597" s="108"/>
      <c r="Q1597" s="202"/>
      <c r="R1597" s="194"/>
      <c r="S1597" s="195"/>
      <c r="T1597" s="195"/>
      <c r="U1597" s="192"/>
      <c r="V1597" s="192"/>
      <c r="W1597" s="192"/>
    </row>
    <row r="1598" spans="16:23">
      <c r="P1598" s="108"/>
      <c r="Q1598" s="202"/>
      <c r="R1598" s="194"/>
      <c r="S1598" s="195"/>
      <c r="T1598" s="195"/>
      <c r="U1598" s="192"/>
      <c r="V1598" s="192"/>
      <c r="W1598" s="192"/>
    </row>
    <row r="1599" spans="16:23">
      <c r="P1599" s="108"/>
      <c r="Q1599" s="202"/>
      <c r="R1599" s="194"/>
      <c r="S1599" s="195"/>
      <c r="T1599" s="195"/>
      <c r="U1599" s="192"/>
      <c r="V1599" s="192"/>
      <c r="W1599" s="192"/>
    </row>
    <row r="1600" spans="16:23">
      <c r="P1600" s="108"/>
      <c r="Q1600" s="202"/>
      <c r="R1600" s="194"/>
      <c r="S1600" s="195"/>
      <c r="T1600" s="195"/>
      <c r="U1600" s="192"/>
      <c r="V1600" s="192"/>
      <c r="W1600" s="192"/>
    </row>
    <row r="1601" spans="16:23">
      <c r="P1601" s="108"/>
      <c r="Q1601" s="202"/>
      <c r="R1601" s="194"/>
      <c r="S1601" s="195"/>
      <c r="T1601" s="195"/>
      <c r="U1601" s="192"/>
      <c r="V1601" s="192"/>
      <c r="W1601" s="192"/>
    </row>
    <row r="1602" spans="16:23">
      <c r="P1602" s="108"/>
      <c r="Q1602" s="202"/>
      <c r="R1602" s="194"/>
      <c r="S1602" s="195"/>
      <c r="T1602" s="195"/>
      <c r="U1602" s="192"/>
      <c r="V1602" s="192"/>
      <c r="W1602" s="192"/>
    </row>
    <row r="1603" spans="16:23">
      <c r="P1603" s="108"/>
      <c r="Q1603" s="202"/>
      <c r="R1603" s="194"/>
      <c r="S1603" s="195"/>
      <c r="T1603" s="195"/>
      <c r="U1603" s="192"/>
      <c r="V1603" s="192"/>
      <c r="W1603" s="192"/>
    </row>
    <row r="1604" spans="16:23">
      <c r="P1604" s="108"/>
      <c r="Q1604" s="202"/>
      <c r="R1604" s="194"/>
      <c r="S1604" s="195"/>
      <c r="T1604" s="195"/>
      <c r="U1604" s="192"/>
      <c r="V1604" s="192"/>
      <c r="W1604" s="192"/>
    </row>
    <row r="1605" spans="16:23">
      <c r="P1605" s="108"/>
      <c r="Q1605" s="202"/>
      <c r="R1605" s="194"/>
      <c r="S1605" s="195"/>
      <c r="T1605" s="195"/>
      <c r="U1605" s="192"/>
      <c r="V1605" s="192"/>
      <c r="W1605" s="192"/>
    </row>
    <row r="1606" spans="16:23">
      <c r="P1606" s="108"/>
      <c r="Q1606" s="202"/>
      <c r="R1606" s="194"/>
      <c r="S1606" s="195"/>
      <c r="T1606" s="195"/>
      <c r="U1606" s="192"/>
      <c r="V1606" s="192"/>
      <c r="W1606" s="192"/>
    </row>
    <row r="1607" spans="16:23">
      <c r="P1607" s="108"/>
      <c r="Q1607" s="202"/>
      <c r="R1607" s="194"/>
      <c r="S1607" s="195"/>
      <c r="T1607" s="195"/>
      <c r="U1607" s="192"/>
      <c r="V1607" s="192"/>
      <c r="W1607" s="192"/>
    </row>
    <row r="1608" spans="16:23">
      <c r="P1608" s="108"/>
      <c r="Q1608" s="202"/>
      <c r="R1608" s="194"/>
      <c r="S1608" s="195"/>
      <c r="T1608" s="195"/>
      <c r="U1608" s="192"/>
      <c r="V1608" s="192"/>
      <c r="W1608" s="192"/>
    </row>
    <row r="1609" spans="16:23">
      <c r="P1609" s="108"/>
      <c r="Q1609" s="202"/>
      <c r="R1609" s="194"/>
      <c r="S1609" s="195"/>
      <c r="T1609" s="195"/>
      <c r="U1609" s="192"/>
      <c r="V1609" s="192"/>
      <c r="W1609" s="192"/>
    </row>
    <row r="1610" spans="16:23">
      <c r="P1610" s="108"/>
      <c r="Q1610" s="202"/>
      <c r="R1610" s="194"/>
      <c r="S1610" s="195"/>
      <c r="T1610" s="195"/>
      <c r="U1610" s="192"/>
      <c r="V1610" s="192"/>
      <c r="W1610" s="192"/>
    </row>
    <row r="1611" spans="16:23">
      <c r="P1611" s="108"/>
      <c r="Q1611" s="202"/>
      <c r="R1611" s="194"/>
      <c r="S1611" s="195"/>
      <c r="T1611" s="195"/>
      <c r="U1611" s="192"/>
      <c r="V1611" s="192"/>
      <c r="W1611" s="192"/>
    </row>
    <row r="1612" spans="16:23">
      <c r="P1612" s="108"/>
      <c r="Q1612" s="202"/>
      <c r="R1612" s="194"/>
      <c r="S1612" s="195"/>
      <c r="T1612" s="195"/>
      <c r="U1612" s="192"/>
      <c r="V1612" s="192"/>
      <c r="W1612" s="192"/>
    </row>
    <row r="1613" spans="16:23">
      <c r="P1613" s="108"/>
      <c r="Q1613" s="202"/>
      <c r="R1613" s="194"/>
      <c r="S1613" s="195"/>
      <c r="T1613" s="195"/>
      <c r="U1613" s="192"/>
      <c r="V1613" s="192"/>
      <c r="W1613" s="192"/>
    </row>
    <row r="1614" spans="16:23">
      <c r="P1614" s="108"/>
      <c r="Q1614" s="202"/>
      <c r="R1614" s="194"/>
      <c r="S1614" s="195"/>
      <c r="T1614" s="195"/>
      <c r="U1614" s="192"/>
      <c r="V1614" s="192"/>
      <c r="W1614" s="192"/>
    </row>
    <row r="1615" spans="16:23">
      <c r="P1615" s="108"/>
      <c r="Q1615" s="202"/>
      <c r="R1615" s="194"/>
      <c r="S1615" s="195"/>
      <c r="T1615" s="195"/>
      <c r="U1615" s="192"/>
      <c r="V1615" s="192"/>
      <c r="W1615" s="192"/>
    </row>
    <row r="1616" spans="16:23">
      <c r="P1616" s="108"/>
      <c r="Q1616" s="202"/>
      <c r="R1616" s="194"/>
      <c r="S1616" s="195"/>
      <c r="T1616" s="195"/>
      <c r="U1616" s="192"/>
      <c r="V1616" s="192"/>
      <c r="W1616" s="192"/>
    </row>
    <row r="1617" spans="16:23">
      <c r="P1617" s="108"/>
      <c r="Q1617" s="202"/>
      <c r="R1617" s="194"/>
      <c r="S1617" s="195"/>
      <c r="T1617" s="195"/>
      <c r="U1617" s="192"/>
      <c r="V1617" s="192"/>
      <c r="W1617" s="192"/>
    </row>
    <row r="1618" spans="16:23">
      <c r="P1618" s="108"/>
      <c r="Q1618" s="202"/>
      <c r="R1618" s="194"/>
      <c r="S1618" s="195"/>
      <c r="T1618" s="195"/>
      <c r="U1618" s="192"/>
      <c r="V1618" s="192"/>
      <c r="W1618" s="192"/>
    </row>
    <row r="1619" spans="16:23">
      <c r="P1619" s="108"/>
      <c r="Q1619" s="202"/>
      <c r="R1619" s="194"/>
      <c r="S1619" s="195"/>
      <c r="T1619" s="195"/>
      <c r="U1619" s="192"/>
      <c r="V1619" s="192"/>
      <c r="W1619" s="192"/>
    </row>
    <row r="1620" spans="16:23">
      <c r="P1620" s="108"/>
      <c r="Q1620" s="202"/>
      <c r="R1620" s="194"/>
      <c r="S1620" s="195"/>
      <c r="T1620" s="195"/>
      <c r="U1620" s="192"/>
      <c r="V1620" s="192"/>
      <c r="W1620" s="192"/>
    </row>
    <row r="1621" spans="16:23">
      <c r="P1621" s="108"/>
      <c r="Q1621" s="202"/>
      <c r="R1621" s="194"/>
      <c r="S1621" s="195"/>
      <c r="T1621" s="195"/>
      <c r="U1621" s="192"/>
      <c r="V1621" s="192"/>
      <c r="W1621" s="192"/>
    </row>
    <row r="1622" spans="16:23">
      <c r="P1622" s="108"/>
      <c r="Q1622" s="202"/>
      <c r="R1622" s="194"/>
      <c r="S1622" s="195"/>
      <c r="T1622" s="195"/>
      <c r="U1622" s="192"/>
      <c r="V1622" s="192"/>
      <c r="W1622" s="192"/>
    </row>
    <row r="1623" spans="16:23">
      <c r="P1623" s="108"/>
      <c r="Q1623" s="202"/>
      <c r="R1623" s="194"/>
      <c r="S1623" s="195"/>
      <c r="T1623" s="195"/>
      <c r="U1623" s="192"/>
      <c r="V1623" s="192"/>
      <c r="W1623" s="192"/>
    </row>
    <row r="1624" spans="16:23">
      <c r="P1624" s="108"/>
      <c r="Q1624" s="202"/>
      <c r="R1624" s="194"/>
      <c r="S1624" s="195"/>
      <c r="T1624" s="195"/>
      <c r="U1624" s="192"/>
      <c r="V1624" s="192"/>
      <c r="W1624" s="192"/>
    </row>
    <row r="1625" spans="16:23">
      <c r="P1625" s="108"/>
      <c r="Q1625" s="202"/>
      <c r="R1625" s="194"/>
      <c r="S1625" s="195"/>
      <c r="T1625" s="195"/>
      <c r="U1625" s="192"/>
      <c r="V1625" s="192"/>
      <c r="W1625" s="192"/>
    </row>
    <row r="1626" spans="16:23">
      <c r="P1626" s="108"/>
      <c r="Q1626" s="202"/>
      <c r="R1626" s="194"/>
      <c r="S1626" s="195"/>
      <c r="T1626" s="195"/>
      <c r="U1626" s="192"/>
      <c r="V1626" s="192"/>
      <c r="W1626" s="192"/>
    </row>
    <row r="1627" spans="16:23">
      <c r="P1627" s="108"/>
      <c r="Q1627" s="202"/>
      <c r="R1627" s="194"/>
      <c r="S1627" s="195"/>
      <c r="T1627" s="195"/>
      <c r="U1627" s="192"/>
      <c r="V1627" s="192"/>
      <c r="W1627" s="192"/>
    </row>
    <row r="1628" spans="16:23">
      <c r="P1628" s="108"/>
      <c r="Q1628" s="202"/>
      <c r="R1628" s="194"/>
      <c r="S1628" s="195"/>
      <c r="T1628" s="195"/>
      <c r="U1628" s="192"/>
      <c r="V1628" s="192"/>
      <c r="W1628" s="192"/>
    </row>
    <row r="1629" spans="16:23">
      <c r="P1629" s="108"/>
      <c r="Q1629" s="202"/>
      <c r="R1629" s="194"/>
      <c r="S1629" s="195"/>
      <c r="T1629" s="195"/>
      <c r="U1629" s="192"/>
      <c r="V1629" s="192"/>
      <c r="W1629" s="192"/>
    </row>
    <row r="1630" spans="16:23">
      <c r="P1630" s="108"/>
      <c r="Q1630" s="202"/>
      <c r="R1630" s="194"/>
      <c r="S1630" s="195"/>
      <c r="T1630" s="195"/>
      <c r="U1630" s="192"/>
      <c r="V1630" s="192"/>
      <c r="W1630" s="192"/>
    </row>
    <row r="1631" spans="16:23">
      <c r="P1631" s="108"/>
      <c r="Q1631" s="202"/>
      <c r="R1631" s="194"/>
      <c r="S1631" s="195"/>
      <c r="T1631" s="195"/>
      <c r="U1631" s="192"/>
      <c r="V1631" s="192"/>
      <c r="W1631" s="192"/>
    </row>
    <row r="1632" spans="16:23">
      <c r="P1632" s="108"/>
      <c r="Q1632" s="202"/>
      <c r="R1632" s="194"/>
      <c r="S1632" s="195"/>
      <c r="T1632" s="195"/>
      <c r="U1632" s="192"/>
      <c r="V1632" s="192"/>
      <c r="W1632" s="192"/>
    </row>
    <row r="1633" spans="16:23">
      <c r="P1633" s="108"/>
      <c r="Q1633" s="202"/>
      <c r="R1633" s="194"/>
      <c r="S1633" s="195"/>
      <c r="T1633" s="195"/>
      <c r="U1633" s="192"/>
      <c r="V1633" s="192"/>
      <c r="W1633" s="192"/>
    </row>
    <row r="1634" spans="16:23">
      <c r="P1634" s="108"/>
      <c r="Q1634" s="202"/>
      <c r="R1634" s="194"/>
      <c r="S1634" s="195"/>
      <c r="T1634" s="195"/>
      <c r="U1634" s="192"/>
      <c r="V1634" s="192"/>
      <c r="W1634" s="192"/>
    </row>
    <row r="1635" spans="16:23">
      <c r="P1635" s="108"/>
      <c r="Q1635" s="202"/>
      <c r="R1635" s="194"/>
      <c r="S1635" s="195"/>
      <c r="T1635" s="195"/>
      <c r="U1635" s="192"/>
      <c r="V1635" s="192"/>
      <c r="W1635" s="192"/>
    </row>
    <row r="1636" spans="16:23">
      <c r="P1636" s="108"/>
      <c r="Q1636" s="202"/>
      <c r="R1636" s="194"/>
      <c r="S1636" s="195"/>
      <c r="T1636" s="195"/>
      <c r="U1636" s="192"/>
      <c r="V1636" s="192"/>
      <c r="W1636" s="192"/>
    </row>
    <row r="1637" spans="16:23">
      <c r="P1637" s="108"/>
      <c r="Q1637" s="202"/>
      <c r="R1637" s="194"/>
      <c r="S1637" s="195"/>
      <c r="T1637" s="195"/>
      <c r="U1637" s="192"/>
      <c r="V1637" s="192"/>
      <c r="W1637" s="192"/>
    </row>
    <row r="1638" spans="16:23">
      <c r="P1638" s="108"/>
      <c r="Q1638" s="202"/>
      <c r="R1638" s="194"/>
      <c r="S1638" s="195"/>
      <c r="T1638" s="195"/>
      <c r="U1638" s="192"/>
      <c r="V1638" s="192"/>
      <c r="W1638" s="192"/>
    </row>
    <row r="1639" spans="16:23">
      <c r="P1639" s="108"/>
      <c r="Q1639" s="202"/>
      <c r="R1639" s="194"/>
      <c r="S1639" s="195"/>
      <c r="T1639" s="195"/>
      <c r="U1639" s="192"/>
      <c r="V1639" s="192"/>
      <c r="W1639" s="192"/>
    </row>
    <row r="1640" spans="16:23">
      <c r="P1640" s="108"/>
      <c r="Q1640" s="202"/>
      <c r="R1640" s="194"/>
      <c r="S1640" s="195"/>
      <c r="T1640" s="195"/>
      <c r="U1640" s="192"/>
      <c r="V1640" s="192"/>
      <c r="W1640" s="192"/>
    </row>
    <row r="1641" spans="16:23">
      <c r="P1641" s="108"/>
      <c r="Q1641" s="202"/>
      <c r="R1641" s="194"/>
      <c r="S1641" s="195"/>
      <c r="T1641" s="195"/>
      <c r="U1641" s="192"/>
      <c r="V1641" s="192"/>
      <c r="W1641" s="192"/>
    </row>
    <row r="1642" spans="16:23">
      <c r="P1642" s="108"/>
      <c r="Q1642" s="202"/>
      <c r="R1642" s="194"/>
      <c r="S1642" s="195"/>
      <c r="T1642" s="195"/>
      <c r="U1642" s="192"/>
      <c r="V1642" s="192"/>
      <c r="W1642" s="192"/>
    </row>
    <row r="1643" spans="16:23">
      <c r="P1643" s="108"/>
      <c r="Q1643" s="202"/>
      <c r="R1643" s="194"/>
      <c r="S1643" s="195"/>
      <c r="T1643" s="195"/>
      <c r="U1643" s="192"/>
      <c r="V1643" s="192"/>
      <c r="W1643" s="192"/>
    </row>
    <row r="1644" spans="16:23">
      <c r="P1644" s="108"/>
      <c r="Q1644" s="202"/>
      <c r="R1644" s="194"/>
      <c r="S1644" s="195"/>
      <c r="T1644" s="195"/>
      <c r="U1644" s="192"/>
      <c r="V1644" s="192"/>
      <c r="W1644" s="192"/>
    </row>
    <row r="1645" spans="16:23">
      <c r="P1645" s="108"/>
      <c r="Q1645" s="202"/>
      <c r="R1645" s="194"/>
      <c r="S1645" s="195"/>
      <c r="T1645" s="195"/>
      <c r="U1645" s="192"/>
      <c r="V1645" s="192"/>
      <c r="W1645" s="192"/>
    </row>
    <row r="1646" spans="16:23">
      <c r="P1646" s="108"/>
      <c r="Q1646" s="202"/>
      <c r="R1646" s="194"/>
      <c r="S1646" s="195"/>
      <c r="T1646" s="195"/>
      <c r="U1646" s="192"/>
      <c r="V1646" s="192"/>
      <c r="W1646" s="192"/>
    </row>
    <row r="1647" spans="16:23">
      <c r="P1647" s="108"/>
      <c r="Q1647" s="202"/>
      <c r="R1647" s="194"/>
      <c r="S1647" s="195"/>
      <c r="T1647" s="195"/>
      <c r="U1647" s="192"/>
      <c r="V1647" s="192"/>
      <c r="W1647" s="192"/>
    </row>
    <row r="1648" spans="16:23">
      <c r="P1648" s="108"/>
      <c r="Q1648" s="202"/>
      <c r="R1648" s="194"/>
      <c r="S1648" s="195"/>
      <c r="T1648" s="195"/>
      <c r="U1648" s="192"/>
      <c r="V1648" s="192"/>
      <c r="W1648" s="192"/>
    </row>
    <row r="1649" spans="16:23">
      <c r="P1649" s="108"/>
      <c r="Q1649" s="202"/>
      <c r="R1649" s="194"/>
      <c r="S1649" s="195"/>
      <c r="T1649" s="195"/>
      <c r="U1649" s="192"/>
      <c r="V1649" s="192"/>
      <c r="W1649" s="192"/>
    </row>
    <row r="1650" spans="16:23">
      <c r="P1650" s="108"/>
      <c r="Q1650" s="202"/>
      <c r="R1650" s="194"/>
      <c r="S1650" s="195"/>
      <c r="T1650" s="195"/>
      <c r="U1650" s="192"/>
      <c r="V1650" s="192"/>
      <c r="W1650" s="192"/>
    </row>
    <row r="1651" spans="16:23">
      <c r="P1651" s="108"/>
      <c r="Q1651" s="202"/>
      <c r="R1651" s="194"/>
      <c r="S1651" s="195"/>
      <c r="T1651" s="195"/>
      <c r="U1651" s="192"/>
      <c r="V1651" s="192"/>
      <c r="W1651" s="192"/>
    </row>
    <row r="1652" spans="16:23">
      <c r="P1652" s="108"/>
      <c r="Q1652" s="202"/>
      <c r="R1652" s="194"/>
      <c r="S1652" s="195"/>
      <c r="T1652" s="195"/>
      <c r="U1652" s="192"/>
      <c r="V1652" s="192"/>
      <c r="W1652" s="192"/>
    </row>
    <row r="1653" spans="16:23">
      <c r="P1653" s="108"/>
      <c r="Q1653" s="202"/>
      <c r="R1653" s="194"/>
      <c r="S1653" s="195"/>
      <c r="T1653" s="195"/>
      <c r="U1653" s="192"/>
      <c r="V1653" s="192"/>
      <c r="W1653" s="192"/>
    </row>
    <row r="1654" spans="16:23">
      <c r="P1654" s="108"/>
      <c r="Q1654" s="202"/>
      <c r="R1654" s="194"/>
      <c r="S1654" s="195"/>
      <c r="T1654" s="195"/>
      <c r="U1654" s="192"/>
      <c r="V1654" s="192"/>
      <c r="W1654" s="192"/>
    </row>
    <row r="1655" spans="16:23">
      <c r="P1655" s="108"/>
      <c r="Q1655" s="202"/>
      <c r="R1655" s="194"/>
      <c r="S1655" s="195"/>
      <c r="T1655" s="195"/>
      <c r="U1655" s="192"/>
      <c r="V1655" s="192"/>
      <c r="W1655" s="192"/>
    </row>
    <row r="1656" spans="16:23">
      <c r="P1656" s="108"/>
      <c r="Q1656" s="202"/>
      <c r="R1656" s="194"/>
      <c r="S1656" s="195"/>
      <c r="T1656" s="195"/>
      <c r="U1656" s="192"/>
      <c r="V1656" s="192"/>
      <c r="W1656" s="192"/>
    </row>
    <row r="1657" spans="16:23">
      <c r="P1657" s="108"/>
      <c r="Q1657" s="202"/>
      <c r="R1657" s="194"/>
      <c r="S1657" s="195"/>
      <c r="T1657" s="195"/>
      <c r="U1657" s="192"/>
      <c r="V1657" s="192"/>
      <c r="W1657" s="192"/>
    </row>
    <row r="1658" spans="16:23">
      <c r="P1658" s="108"/>
      <c r="Q1658" s="202"/>
      <c r="R1658" s="194"/>
      <c r="S1658" s="195"/>
      <c r="T1658" s="195"/>
      <c r="U1658" s="192"/>
      <c r="V1658" s="192"/>
      <c r="W1658" s="192"/>
    </row>
    <row r="1659" spans="16:23">
      <c r="P1659" s="108"/>
      <c r="Q1659" s="202"/>
      <c r="R1659" s="194"/>
      <c r="S1659" s="195"/>
      <c r="T1659" s="195"/>
      <c r="U1659" s="192"/>
      <c r="V1659" s="192"/>
      <c r="W1659" s="192"/>
    </row>
    <row r="1660" spans="16:23">
      <c r="P1660" s="108"/>
      <c r="Q1660" s="202"/>
      <c r="R1660" s="194"/>
      <c r="S1660" s="195"/>
      <c r="T1660" s="195"/>
      <c r="U1660" s="192"/>
      <c r="V1660" s="192"/>
      <c r="W1660" s="192"/>
    </row>
    <row r="1661" spans="16:23">
      <c r="P1661" s="108"/>
      <c r="Q1661" s="202"/>
      <c r="R1661" s="194"/>
      <c r="S1661" s="195"/>
      <c r="T1661" s="195"/>
      <c r="U1661" s="192"/>
      <c r="V1661" s="192"/>
      <c r="W1661" s="192"/>
    </row>
    <row r="1662" spans="16:23">
      <c r="P1662" s="108"/>
      <c r="Q1662" s="202"/>
      <c r="R1662" s="194"/>
      <c r="S1662" s="195"/>
      <c r="T1662" s="195"/>
      <c r="U1662" s="192"/>
      <c r="V1662" s="192"/>
      <c r="W1662" s="192"/>
    </row>
    <row r="1663" spans="16:23">
      <c r="P1663" s="108"/>
      <c r="Q1663" s="202"/>
      <c r="R1663" s="194"/>
      <c r="S1663" s="195"/>
      <c r="T1663" s="195"/>
      <c r="U1663" s="192"/>
      <c r="V1663" s="192"/>
      <c r="W1663" s="192"/>
    </row>
    <row r="1664" spans="16:23">
      <c r="P1664" s="108"/>
      <c r="Q1664" s="202"/>
      <c r="R1664" s="194"/>
      <c r="S1664" s="195"/>
      <c r="T1664" s="195"/>
      <c r="U1664" s="192"/>
      <c r="V1664" s="192"/>
      <c r="W1664" s="192"/>
    </row>
    <row r="1665" spans="16:23">
      <c r="P1665" s="108"/>
      <c r="Q1665" s="202"/>
      <c r="R1665" s="194"/>
      <c r="S1665" s="195"/>
      <c r="T1665" s="195"/>
      <c r="U1665" s="192"/>
      <c r="V1665" s="192"/>
      <c r="W1665" s="192"/>
    </row>
    <row r="1666" spans="16:23">
      <c r="P1666" s="108"/>
      <c r="Q1666" s="202"/>
      <c r="R1666" s="194"/>
      <c r="S1666" s="195"/>
      <c r="T1666" s="195"/>
      <c r="U1666" s="192"/>
      <c r="V1666" s="192"/>
      <c r="W1666" s="192"/>
    </row>
    <row r="1667" spans="16:23">
      <c r="P1667" s="108"/>
      <c r="Q1667" s="202"/>
      <c r="R1667" s="194"/>
      <c r="S1667" s="195"/>
      <c r="T1667" s="195"/>
      <c r="U1667" s="192"/>
      <c r="V1667" s="192"/>
      <c r="W1667" s="192"/>
    </row>
    <row r="1668" spans="16:23">
      <c r="P1668" s="108"/>
      <c r="Q1668" s="202"/>
      <c r="R1668" s="194"/>
      <c r="S1668" s="195"/>
      <c r="T1668" s="195"/>
      <c r="U1668" s="192"/>
      <c r="V1668" s="192"/>
      <c r="W1668" s="192"/>
    </row>
    <row r="1669" spans="16:23">
      <c r="P1669" s="108"/>
      <c r="Q1669" s="202"/>
      <c r="R1669" s="194"/>
      <c r="S1669" s="195"/>
      <c r="T1669" s="195"/>
      <c r="U1669" s="192"/>
      <c r="V1669" s="192"/>
      <c r="W1669" s="192"/>
    </row>
    <row r="1670" spans="16:23">
      <c r="P1670" s="108"/>
      <c r="Q1670" s="202"/>
      <c r="R1670" s="194"/>
      <c r="S1670" s="195"/>
      <c r="T1670" s="195"/>
      <c r="U1670" s="192"/>
      <c r="V1670" s="192"/>
      <c r="W1670" s="192"/>
    </row>
    <row r="1671" spans="16:23">
      <c r="P1671" s="108"/>
      <c r="Q1671" s="202"/>
      <c r="R1671" s="194"/>
      <c r="S1671" s="195"/>
      <c r="T1671" s="195"/>
      <c r="U1671" s="192"/>
      <c r="V1671" s="192"/>
      <c r="W1671" s="192"/>
    </row>
    <row r="1672" spans="16:23">
      <c r="P1672" s="108"/>
      <c r="Q1672" s="202"/>
      <c r="R1672" s="194"/>
      <c r="S1672" s="195"/>
      <c r="T1672" s="195"/>
      <c r="U1672" s="192"/>
      <c r="V1672" s="192"/>
      <c r="W1672" s="192"/>
    </row>
    <row r="1673" spans="16:23">
      <c r="P1673" s="108"/>
      <c r="Q1673" s="202"/>
      <c r="R1673" s="194"/>
      <c r="S1673" s="195"/>
      <c r="T1673" s="195"/>
      <c r="U1673" s="192"/>
      <c r="V1673" s="192"/>
      <c r="W1673" s="192"/>
    </row>
    <row r="1674" spans="16:23">
      <c r="P1674" s="108"/>
      <c r="Q1674" s="202"/>
      <c r="R1674" s="194"/>
      <c r="S1674" s="195"/>
      <c r="T1674" s="195"/>
      <c r="U1674" s="192"/>
      <c r="V1674" s="192"/>
      <c r="W1674" s="192"/>
    </row>
    <row r="1675" spans="16:23">
      <c r="P1675" s="108"/>
      <c r="Q1675" s="202"/>
      <c r="R1675" s="194"/>
      <c r="S1675" s="195"/>
      <c r="T1675" s="195"/>
      <c r="U1675" s="192"/>
      <c r="V1675" s="192"/>
      <c r="W1675" s="192"/>
    </row>
    <row r="1676" spans="16:23">
      <c r="P1676" s="108"/>
      <c r="Q1676" s="202"/>
      <c r="R1676" s="194"/>
      <c r="S1676" s="195"/>
      <c r="T1676" s="195"/>
      <c r="U1676" s="192"/>
      <c r="V1676" s="192"/>
      <c r="W1676" s="192"/>
    </row>
    <row r="1677" spans="16:23">
      <c r="P1677" s="108"/>
      <c r="Q1677" s="202"/>
      <c r="R1677" s="194"/>
      <c r="S1677" s="195"/>
      <c r="T1677" s="195"/>
      <c r="U1677" s="192"/>
      <c r="V1677" s="192"/>
      <c r="W1677" s="192"/>
    </row>
    <row r="1678" spans="16:23">
      <c r="P1678" s="108"/>
      <c r="Q1678" s="202"/>
      <c r="R1678" s="194"/>
      <c r="S1678" s="195"/>
      <c r="T1678" s="195"/>
      <c r="U1678" s="192"/>
      <c r="V1678" s="192"/>
      <c r="W1678" s="192"/>
    </row>
    <row r="1679" spans="16:23">
      <c r="P1679" s="108"/>
      <c r="Q1679" s="202"/>
      <c r="R1679" s="194"/>
      <c r="S1679" s="195"/>
      <c r="T1679" s="195"/>
      <c r="U1679" s="192"/>
      <c r="V1679" s="192"/>
      <c r="W1679" s="192"/>
    </row>
    <row r="1680" spans="16:23">
      <c r="P1680" s="108"/>
      <c r="Q1680" s="202"/>
      <c r="R1680" s="194"/>
      <c r="S1680" s="195"/>
      <c r="T1680" s="195"/>
      <c r="U1680" s="192"/>
      <c r="V1680" s="192"/>
      <c r="W1680" s="192"/>
    </row>
    <row r="1681" spans="16:23">
      <c r="P1681" s="108"/>
      <c r="Q1681" s="202"/>
      <c r="R1681" s="194"/>
      <c r="S1681" s="195"/>
      <c r="T1681" s="195"/>
      <c r="U1681" s="192"/>
      <c r="V1681" s="192"/>
      <c r="W1681" s="192"/>
    </row>
    <row r="1682" spans="16:23">
      <c r="P1682" s="108"/>
      <c r="Q1682" s="202"/>
      <c r="R1682" s="194"/>
      <c r="S1682" s="195"/>
      <c r="T1682" s="195"/>
      <c r="U1682" s="192"/>
      <c r="V1682" s="192"/>
      <c r="W1682" s="192"/>
    </row>
    <row r="1683" spans="16:23">
      <c r="P1683" s="108"/>
      <c r="Q1683" s="202"/>
      <c r="R1683" s="194"/>
      <c r="S1683" s="195"/>
      <c r="T1683" s="195"/>
      <c r="U1683" s="192"/>
      <c r="V1683" s="192"/>
      <c r="W1683" s="192"/>
    </row>
    <row r="1684" spans="16:23">
      <c r="P1684" s="108"/>
      <c r="Q1684" s="202"/>
      <c r="R1684" s="194"/>
      <c r="S1684" s="195"/>
      <c r="T1684" s="195"/>
      <c r="U1684" s="192"/>
      <c r="V1684" s="192"/>
      <c r="W1684" s="192"/>
    </row>
    <row r="1685" spans="16:23">
      <c r="P1685" s="108"/>
      <c r="Q1685" s="202"/>
      <c r="R1685" s="194"/>
      <c r="S1685" s="195"/>
      <c r="T1685" s="195"/>
      <c r="U1685" s="192"/>
      <c r="V1685" s="192"/>
      <c r="W1685" s="192"/>
    </row>
    <row r="1686" spans="16:23">
      <c r="P1686" s="108"/>
      <c r="Q1686" s="202"/>
      <c r="R1686" s="194"/>
      <c r="S1686" s="195"/>
      <c r="T1686" s="195"/>
      <c r="U1686" s="192"/>
      <c r="V1686" s="192"/>
      <c r="W1686" s="192"/>
    </row>
    <row r="1687" spans="16:23">
      <c r="P1687" s="108"/>
      <c r="Q1687" s="202"/>
      <c r="R1687" s="194"/>
      <c r="S1687" s="195"/>
      <c r="T1687" s="195"/>
      <c r="U1687" s="192"/>
      <c r="V1687" s="192"/>
      <c r="W1687" s="192"/>
    </row>
    <row r="1688" spans="16:23">
      <c r="P1688" s="108"/>
      <c r="Q1688" s="202"/>
      <c r="R1688" s="194"/>
      <c r="S1688" s="195"/>
      <c r="T1688" s="195"/>
      <c r="U1688" s="192"/>
      <c r="V1688" s="192"/>
      <c r="W1688" s="192"/>
    </row>
    <row r="1689" spans="16:23">
      <c r="P1689" s="108"/>
      <c r="Q1689" s="202"/>
      <c r="R1689" s="194"/>
      <c r="S1689" s="195"/>
      <c r="T1689" s="195"/>
      <c r="U1689" s="192"/>
      <c r="V1689" s="192"/>
      <c r="W1689" s="192"/>
    </row>
    <row r="1690" spans="16:23">
      <c r="P1690" s="108"/>
      <c r="Q1690" s="202"/>
      <c r="R1690" s="194"/>
      <c r="S1690" s="195"/>
      <c r="T1690" s="195"/>
      <c r="U1690" s="192"/>
      <c r="V1690" s="192"/>
      <c r="W1690" s="192"/>
    </row>
    <row r="1691" spans="16:23">
      <c r="P1691" s="108"/>
      <c r="Q1691" s="202"/>
      <c r="R1691" s="194"/>
      <c r="S1691" s="195"/>
      <c r="T1691" s="195"/>
      <c r="U1691" s="192"/>
      <c r="V1691" s="192"/>
      <c r="W1691" s="192"/>
    </row>
    <row r="1692" spans="16:23">
      <c r="P1692" s="108"/>
      <c r="Q1692" s="202"/>
      <c r="R1692" s="194"/>
      <c r="S1692" s="195"/>
      <c r="T1692" s="195"/>
      <c r="U1692" s="192"/>
      <c r="V1692" s="192"/>
      <c r="W1692" s="192"/>
    </row>
    <row r="1693" spans="16:23">
      <c r="P1693" s="108"/>
      <c r="Q1693" s="202"/>
      <c r="R1693" s="194"/>
      <c r="S1693" s="195"/>
      <c r="T1693" s="195"/>
      <c r="U1693" s="192"/>
      <c r="V1693" s="192"/>
      <c r="W1693" s="192"/>
    </row>
    <row r="1694" spans="16:23">
      <c r="P1694" s="108"/>
      <c r="Q1694" s="202"/>
      <c r="R1694" s="194"/>
      <c r="S1694" s="195"/>
      <c r="T1694" s="195"/>
      <c r="U1694" s="192"/>
      <c r="V1694" s="192"/>
      <c r="W1694" s="192"/>
    </row>
    <row r="1695" spans="16:23">
      <c r="P1695" s="108"/>
      <c r="Q1695" s="202"/>
      <c r="R1695" s="194"/>
      <c r="S1695" s="195"/>
      <c r="T1695" s="195"/>
      <c r="U1695" s="192"/>
      <c r="V1695" s="192"/>
      <c r="W1695" s="192"/>
    </row>
    <row r="1696" spans="16:23">
      <c r="P1696" s="108"/>
      <c r="Q1696" s="202"/>
      <c r="R1696" s="194"/>
      <c r="S1696" s="195"/>
      <c r="T1696" s="195"/>
      <c r="U1696" s="192"/>
      <c r="V1696" s="192"/>
      <c r="W1696" s="192"/>
    </row>
    <row r="1697" spans="16:23">
      <c r="P1697" s="108"/>
      <c r="Q1697" s="202"/>
      <c r="R1697" s="194"/>
      <c r="S1697" s="195"/>
      <c r="T1697" s="195"/>
      <c r="U1697" s="192"/>
      <c r="V1697" s="192"/>
      <c r="W1697" s="192"/>
    </row>
    <row r="1698" spans="16:23">
      <c r="P1698" s="108"/>
      <c r="Q1698" s="202"/>
      <c r="R1698" s="194"/>
      <c r="S1698" s="195"/>
      <c r="T1698" s="195"/>
      <c r="U1698" s="192"/>
      <c r="V1698" s="192"/>
      <c r="W1698" s="192"/>
    </row>
    <row r="1699" spans="16:23">
      <c r="P1699" s="108"/>
      <c r="Q1699" s="202"/>
      <c r="R1699" s="194"/>
      <c r="S1699" s="195"/>
      <c r="T1699" s="195"/>
      <c r="U1699" s="192"/>
      <c r="V1699" s="192"/>
      <c r="W1699" s="192"/>
    </row>
    <row r="1700" spans="16:23">
      <c r="P1700" s="108"/>
      <c r="Q1700" s="202"/>
      <c r="R1700" s="194"/>
      <c r="S1700" s="195"/>
      <c r="T1700" s="195"/>
      <c r="U1700" s="192"/>
      <c r="V1700" s="192"/>
      <c r="W1700" s="192"/>
    </row>
    <row r="1701" spans="16:23">
      <c r="P1701" s="108"/>
      <c r="Q1701" s="202"/>
      <c r="R1701" s="194"/>
      <c r="S1701" s="195"/>
      <c r="T1701" s="195"/>
      <c r="U1701" s="192"/>
      <c r="V1701" s="192"/>
      <c r="W1701" s="192"/>
    </row>
    <row r="1702" spans="16:23">
      <c r="P1702" s="108"/>
      <c r="Q1702" s="202"/>
      <c r="R1702" s="194"/>
      <c r="S1702" s="195"/>
      <c r="T1702" s="195"/>
      <c r="U1702" s="192"/>
      <c r="V1702" s="192"/>
      <c r="W1702" s="192"/>
    </row>
    <row r="1703" spans="16:23">
      <c r="P1703" s="108"/>
      <c r="Q1703" s="202"/>
      <c r="R1703" s="194"/>
      <c r="S1703" s="195"/>
      <c r="T1703" s="195"/>
      <c r="U1703" s="192"/>
      <c r="V1703" s="192"/>
      <c r="W1703" s="192"/>
    </row>
    <row r="1704" spans="16:23">
      <c r="P1704" s="108"/>
      <c r="Q1704" s="202"/>
      <c r="R1704" s="194"/>
      <c r="S1704" s="195"/>
      <c r="T1704" s="195"/>
      <c r="U1704" s="192"/>
      <c r="V1704" s="192"/>
      <c r="W1704" s="192"/>
    </row>
    <row r="1705" spans="16:23">
      <c r="P1705" s="108"/>
      <c r="Q1705" s="202"/>
      <c r="R1705" s="194"/>
      <c r="S1705" s="195"/>
      <c r="T1705" s="195"/>
      <c r="U1705" s="192"/>
      <c r="V1705" s="192"/>
      <c r="W1705" s="192"/>
    </row>
    <row r="1706" spans="16:23">
      <c r="P1706" s="108"/>
      <c r="Q1706" s="202"/>
      <c r="R1706" s="194"/>
      <c r="S1706" s="195"/>
      <c r="T1706" s="195"/>
      <c r="U1706" s="192"/>
      <c r="V1706" s="192"/>
      <c r="W1706" s="192"/>
    </row>
    <row r="1707" spans="16:23">
      <c r="P1707" s="108"/>
      <c r="Q1707" s="202"/>
      <c r="R1707" s="194"/>
      <c r="S1707" s="195"/>
      <c r="T1707" s="195"/>
      <c r="U1707" s="192"/>
      <c r="V1707" s="192"/>
      <c r="W1707" s="192"/>
    </row>
    <row r="1708" spans="16:23">
      <c r="P1708" s="108"/>
      <c r="Q1708" s="202"/>
      <c r="R1708" s="194"/>
      <c r="S1708" s="195"/>
      <c r="T1708" s="195"/>
      <c r="U1708" s="192"/>
      <c r="V1708" s="192"/>
      <c r="W1708" s="192"/>
    </row>
    <row r="1709" spans="16:23">
      <c r="P1709" s="108"/>
      <c r="Q1709" s="202"/>
      <c r="R1709" s="194"/>
      <c r="S1709" s="195"/>
      <c r="T1709" s="195"/>
      <c r="U1709" s="192"/>
      <c r="V1709" s="192"/>
      <c r="W1709" s="192"/>
    </row>
    <row r="1710" spans="16:23">
      <c r="P1710" s="108"/>
      <c r="Q1710" s="202"/>
      <c r="R1710" s="194"/>
      <c r="S1710" s="195"/>
      <c r="T1710" s="195"/>
      <c r="U1710" s="192"/>
      <c r="V1710" s="192"/>
      <c r="W1710" s="192"/>
    </row>
    <row r="1711" spans="16:23">
      <c r="P1711" s="108"/>
      <c r="Q1711" s="202"/>
      <c r="R1711" s="194"/>
      <c r="S1711" s="195"/>
      <c r="T1711" s="195"/>
      <c r="U1711" s="192"/>
      <c r="V1711" s="192"/>
      <c r="W1711" s="192"/>
    </row>
    <row r="1712" spans="16:23">
      <c r="P1712" s="108"/>
      <c r="Q1712" s="202"/>
      <c r="R1712" s="194"/>
      <c r="S1712" s="195"/>
      <c r="T1712" s="195"/>
      <c r="U1712" s="192"/>
      <c r="V1712" s="192"/>
      <c r="W1712" s="192"/>
    </row>
    <row r="1713" spans="16:23">
      <c r="P1713" s="108"/>
      <c r="Q1713" s="202"/>
      <c r="R1713" s="194"/>
      <c r="S1713" s="195"/>
      <c r="T1713" s="195"/>
      <c r="U1713" s="192"/>
      <c r="V1713" s="192"/>
      <c r="W1713" s="192"/>
    </row>
    <row r="1714" spans="16:23">
      <c r="P1714" s="108"/>
      <c r="Q1714" s="202"/>
      <c r="R1714" s="194"/>
      <c r="S1714" s="195"/>
      <c r="T1714" s="195"/>
      <c r="U1714" s="192"/>
      <c r="V1714" s="192"/>
      <c r="W1714" s="192"/>
    </row>
    <row r="1715" spans="16:23">
      <c r="P1715" s="108"/>
      <c r="Q1715" s="202"/>
      <c r="R1715" s="194"/>
      <c r="S1715" s="195"/>
      <c r="T1715" s="195"/>
      <c r="U1715" s="192"/>
      <c r="V1715" s="192"/>
      <c r="W1715" s="192"/>
    </row>
    <row r="1716" spans="16:23">
      <c r="P1716" s="108"/>
      <c r="Q1716" s="202"/>
      <c r="R1716" s="194"/>
      <c r="S1716" s="195"/>
      <c r="T1716" s="195"/>
      <c r="U1716" s="192"/>
      <c r="V1716" s="192"/>
      <c r="W1716" s="192"/>
    </row>
    <row r="1717" spans="16:23">
      <c r="P1717" s="108"/>
      <c r="Q1717" s="202"/>
      <c r="R1717" s="194"/>
      <c r="S1717" s="195"/>
      <c r="T1717" s="195"/>
      <c r="U1717" s="192"/>
      <c r="V1717" s="192"/>
      <c r="W1717" s="192"/>
    </row>
    <row r="1718" spans="16:23">
      <c r="P1718" s="108"/>
      <c r="Q1718" s="202"/>
      <c r="R1718" s="194"/>
      <c r="S1718" s="195"/>
      <c r="T1718" s="195"/>
      <c r="U1718" s="192"/>
      <c r="V1718" s="192"/>
      <c r="W1718" s="192"/>
    </row>
    <row r="1719" spans="16:23">
      <c r="P1719" s="108"/>
      <c r="Q1719" s="202"/>
      <c r="R1719" s="194"/>
      <c r="S1719" s="195"/>
      <c r="T1719" s="195"/>
      <c r="U1719" s="192"/>
      <c r="V1719" s="192"/>
      <c r="W1719" s="192"/>
    </row>
    <row r="1720" spans="16:23">
      <c r="P1720" s="108"/>
      <c r="Q1720" s="202"/>
      <c r="R1720" s="194"/>
      <c r="S1720" s="195"/>
      <c r="T1720" s="195"/>
      <c r="U1720" s="192"/>
      <c r="V1720" s="192"/>
      <c r="W1720" s="192"/>
    </row>
    <row r="1721" spans="16:23">
      <c r="P1721" s="108"/>
      <c r="Q1721" s="202"/>
      <c r="R1721" s="194"/>
      <c r="S1721" s="195"/>
      <c r="T1721" s="195"/>
      <c r="U1721" s="192"/>
      <c r="V1721" s="192"/>
      <c r="W1721" s="192"/>
    </row>
    <row r="1722" spans="16:23">
      <c r="P1722" s="108"/>
      <c r="Q1722" s="202"/>
      <c r="R1722" s="194"/>
      <c r="S1722" s="195"/>
      <c r="T1722" s="195"/>
      <c r="U1722" s="192"/>
      <c r="V1722" s="192"/>
      <c r="W1722" s="192"/>
    </row>
    <row r="1723" spans="16:23">
      <c r="P1723" s="108"/>
      <c r="Q1723" s="202"/>
      <c r="R1723" s="194"/>
      <c r="S1723" s="195"/>
      <c r="T1723" s="195"/>
      <c r="U1723" s="192"/>
      <c r="V1723" s="192"/>
      <c r="W1723" s="192"/>
    </row>
    <row r="1724" spans="16:23">
      <c r="P1724" s="108"/>
      <c r="Q1724" s="202"/>
      <c r="R1724" s="194"/>
      <c r="S1724" s="195"/>
      <c r="T1724" s="195"/>
      <c r="U1724" s="192"/>
      <c r="V1724" s="192"/>
      <c r="W1724" s="192"/>
    </row>
    <row r="1725" spans="16:23">
      <c r="P1725" s="108"/>
      <c r="Q1725" s="202"/>
      <c r="R1725" s="194"/>
      <c r="S1725" s="195"/>
      <c r="T1725" s="196"/>
      <c r="U1725" s="109"/>
    </row>
    <row r="1726" spans="16:23">
      <c r="P1726" s="108"/>
      <c r="Q1726" s="202"/>
      <c r="R1726" s="194"/>
      <c r="S1726" s="195"/>
      <c r="T1726" s="196"/>
      <c r="U1726" s="109"/>
    </row>
    <row r="1727" spans="16:23">
      <c r="P1727" s="108"/>
      <c r="Q1727" s="202"/>
      <c r="R1727" s="194"/>
      <c r="S1727" s="195"/>
      <c r="T1727" s="196"/>
      <c r="U1727" s="109"/>
    </row>
    <row r="1728" spans="16:23">
      <c r="P1728" s="108"/>
      <c r="Q1728" s="202"/>
      <c r="R1728" s="194"/>
      <c r="S1728" s="195"/>
      <c r="T1728" s="196"/>
      <c r="U1728" s="109"/>
    </row>
    <row r="1729" spans="16:21">
      <c r="P1729" s="108"/>
      <c r="Q1729" s="202"/>
      <c r="R1729" s="194"/>
      <c r="S1729" s="195"/>
      <c r="T1729" s="196"/>
      <c r="U1729" s="109"/>
    </row>
    <row r="1730" spans="16:21">
      <c r="P1730" s="108"/>
      <c r="Q1730" s="202"/>
      <c r="R1730" s="194"/>
      <c r="S1730" s="195"/>
      <c r="T1730" s="196"/>
      <c r="U1730" s="109"/>
    </row>
    <row r="1731" spans="16:21">
      <c r="P1731" s="108"/>
      <c r="Q1731" s="202"/>
      <c r="R1731" s="194"/>
      <c r="S1731" s="195"/>
      <c r="T1731" s="196"/>
      <c r="U1731" s="109"/>
    </row>
    <row r="1732" spans="16:21">
      <c r="P1732" s="108"/>
      <c r="Q1732" s="202"/>
      <c r="R1732" s="194"/>
      <c r="S1732" s="195"/>
      <c r="T1732" s="196"/>
      <c r="U1732" s="109"/>
    </row>
    <row r="1733" spans="16:21">
      <c r="P1733" s="108"/>
      <c r="Q1733" s="202"/>
      <c r="R1733" s="194"/>
      <c r="S1733" s="195"/>
      <c r="T1733" s="196"/>
      <c r="U1733" s="109"/>
    </row>
    <row r="1734" spans="16:21">
      <c r="P1734" s="108"/>
      <c r="Q1734" s="202"/>
      <c r="R1734" s="194"/>
      <c r="S1734" s="195"/>
      <c r="T1734" s="196"/>
      <c r="U1734" s="109"/>
    </row>
    <row r="1735" spans="16:21">
      <c r="P1735" s="108"/>
      <c r="Q1735" s="202"/>
      <c r="R1735" s="194"/>
      <c r="S1735" s="195"/>
      <c r="T1735" s="196"/>
      <c r="U1735" s="109"/>
    </row>
    <row r="1736" spans="16:21">
      <c r="P1736" s="108"/>
      <c r="Q1736" s="202"/>
      <c r="R1736" s="194"/>
      <c r="S1736" s="195"/>
      <c r="T1736" s="196"/>
      <c r="U1736" s="109"/>
    </row>
    <row r="1737" spans="16:21">
      <c r="P1737" s="108"/>
      <c r="Q1737" s="202"/>
      <c r="R1737" s="194"/>
      <c r="S1737" s="195"/>
      <c r="T1737" s="196"/>
      <c r="U1737" s="109"/>
    </row>
    <row r="1738" spans="16:21">
      <c r="P1738" s="108"/>
      <c r="Q1738" s="202"/>
      <c r="R1738" s="194"/>
      <c r="S1738" s="195"/>
      <c r="T1738" s="196"/>
      <c r="U1738" s="109"/>
    </row>
    <row r="1739" spans="16:21">
      <c r="P1739" s="108"/>
      <c r="Q1739" s="202"/>
      <c r="R1739" s="194"/>
      <c r="S1739" s="195"/>
      <c r="T1739" s="196"/>
      <c r="U1739" s="109"/>
    </row>
    <row r="1740" spans="16:21">
      <c r="P1740" s="108"/>
      <c r="Q1740" s="202"/>
      <c r="R1740" s="194"/>
      <c r="S1740" s="195"/>
      <c r="T1740" s="196"/>
      <c r="U1740" s="109"/>
    </row>
    <row r="1741" spans="16:21">
      <c r="P1741" s="108"/>
      <c r="Q1741" s="202"/>
      <c r="R1741" s="194"/>
      <c r="S1741" s="195"/>
      <c r="T1741" s="196"/>
      <c r="U1741" s="109"/>
    </row>
    <row r="1742" spans="16:21">
      <c r="P1742" s="108"/>
      <c r="Q1742" s="202"/>
      <c r="R1742" s="194"/>
      <c r="S1742" s="195"/>
      <c r="T1742" s="196"/>
      <c r="U1742" s="109"/>
    </row>
    <row r="1743" spans="16:21">
      <c r="P1743" s="108"/>
      <c r="Q1743" s="202"/>
      <c r="R1743" s="194"/>
      <c r="S1743" s="195"/>
      <c r="T1743" s="196"/>
      <c r="U1743" s="109"/>
    </row>
    <row r="1744" spans="16:21">
      <c r="P1744" s="108"/>
      <c r="Q1744" s="202"/>
      <c r="R1744" s="194"/>
      <c r="S1744" s="195"/>
      <c r="T1744" s="196"/>
      <c r="U1744" s="109"/>
    </row>
    <row r="1745" spans="16:21">
      <c r="P1745" s="108"/>
      <c r="Q1745" s="202"/>
      <c r="R1745" s="194"/>
      <c r="S1745" s="195"/>
      <c r="T1745" s="196"/>
      <c r="U1745" s="109"/>
    </row>
    <row r="1746" spans="16:21">
      <c r="P1746" s="108"/>
      <c r="Q1746" s="202"/>
      <c r="R1746" s="194"/>
      <c r="S1746" s="195"/>
      <c r="T1746" s="196"/>
      <c r="U1746" s="109"/>
    </row>
    <row r="1747" spans="16:21">
      <c r="P1747" s="108"/>
      <c r="Q1747" s="202"/>
      <c r="R1747" s="194"/>
      <c r="S1747" s="195"/>
      <c r="T1747" s="196"/>
      <c r="U1747" s="109"/>
    </row>
    <row r="1748" spans="16:21">
      <c r="P1748" s="108"/>
      <c r="Q1748" s="202"/>
      <c r="R1748" s="194"/>
      <c r="S1748" s="195"/>
      <c r="T1748" s="196"/>
      <c r="U1748" s="109"/>
    </row>
    <row r="1749" spans="16:21">
      <c r="P1749" s="108"/>
      <c r="Q1749" s="202"/>
      <c r="R1749" s="194"/>
      <c r="S1749" s="195"/>
      <c r="T1749" s="196"/>
      <c r="U1749" s="109"/>
    </row>
    <row r="1750" spans="16:21">
      <c r="P1750" s="108"/>
      <c r="Q1750" s="202"/>
      <c r="R1750" s="194"/>
      <c r="S1750" s="195"/>
      <c r="T1750" s="196"/>
      <c r="U1750" s="109"/>
    </row>
    <row r="1751" spans="16:21">
      <c r="P1751" s="108"/>
      <c r="Q1751" s="202"/>
      <c r="R1751" s="194"/>
      <c r="S1751" s="195"/>
      <c r="T1751" s="196"/>
      <c r="U1751" s="109"/>
    </row>
    <row r="1752" spans="16:21">
      <c r="P1752" s="108"/>
      <c r="Q1752" s="202"/>
      <c r="R1752" s="194"/>
      <c r="S1752" s="195"/>
      <c r="T1752" s="196"/>
      <c r="U1752" s="109"/>
    </row>
    <row r="1753" spans="16:21">
      <c r="P1753" s="108"/>
      <c r="Q1753" s="202"/>
      <c r="R1753" s="194"/>
      <c r="S1753" s="195"/>
      <c r="T1753" s="196"/>
      <c r="U1753" s="109"/>
    </row>
    <row r="1754" spans="16:21">
      <c r="P1754" s="108"/>
      <c r="Q1754" s="202"/>
      <c r="R1754" s="194"/>
      <c r="S1754" s="195"/>
      <c r="T1754" s="196"/>
      <c r="U1754" s="109"/>
    </row>
    <row r="1755" spans="16:21">
      <c r="P1755" s="108"/>
      <c r="Q1755" s="202"/>
      <c r="R1755" s="194"/>
      <c r="S1755" s="195"/>
      <c r="T1755" s="196"/>
      <c r="U1755" s="109"/>
    </row>
    <row r="1756" spans="16:21">
      <c r="P1756" s="108"/>
      <c r="Q1756" s="202"/>
      <c r="R1756" s="194"/>
      <c r="S1756" s="195"/>
      <c r="T1756" s="196"/>
      <c r="U1756" s="109"/>
    </row>
    <row r="1757" spans="16:21">
      <c r="P1757" s="108"/>
      <c r="Q1757" s="202"/>
      <c r="R1757" s="194"/>
      <c r="S1757" s="195"/>
      <c r="T1757" s="196"/>
      <c r="U1757" s="109"/>
    </row>
    <row r="1758" spans="16:21">
      <c r="P1758" s="108"/>
      <c r="Q1758" s="202"/>
      <c r="R1758" s="194"/>
      <c r="S1758" s="195"/>
      <c r="T1758" s="196"/>
      <c r="U1758" s="109"/>
    </row>
    <row r="1759" spans="16:21">
      <c r="P1759" s="108"/>
      <c r="Q1759" s="202"/>
      <c r="R1759" s="194"/>
      <c r="S1759" s="195"/>
      <c r="T1759" s="196"/>
      <c r="U1759" s="109"/>
    </row>
    <row r="1760" spans="16:21">
      <c r="P1760" s="108"/>
      <c r="Q1760" s="202"/>
      <c r="R1760" s="194"/>
      <c r="S1760" s="195"/>
      <c r="T1760" s="196"/>
      <c r="U1760" s="109"/>
    </row>
    <row r="1761" spans="16:21">
      <c r="P1761" s="108"/>
      <c r="Q1761" s="202"/>
      <c r="R1761" s="194"/>
      <c r="S1761" s="195"/>
      <c r="T1761" s="196"/>
      <c r="U1761" s="109"/>
    </row>
    <row r="1762" spans="16:21">
      <c r="P1762" s="108"/>
      <c r="Q1762" s="202"/>
      <c r="R1762" s="194"/>
      <c r="S1762" s="195"/>
      <c r="T1762" s="196"/>
      <c r="U1762" s="109"/>
    </row>
    <row r="1763" spans="16:21">
      <c r="P1763" s="108"/>
      <c r="Q1763" s="202"/>
      <c r="R1763" s="194"/>
      <c r="S1763" s="195"/>
      <c r="T1763" s="196"/>
      <c r="U1763" s="109"/>
    </row>
    <row r="1764" spans="16:21">
      <c r="P1764" s="108"/>
      <c r="Q1764" s="202"/>
      <c r="R1764" s="194"/>
      <c r="S1764" s="195"/>
      <c r="T1764" s="196"/>
      <c r="U1764" s="109"/>
    </row>
    <row r="1765" spans="16:21">
      <c r="P1765" s="108"/>
      <c r="Q1765" s="202"/>
      <c r="R1765" s="194"/>
      <c r="S1765" s="195"/>
      <c r="T1765" s="196"/>
      <c r="U1765" s="109"/>
    </row>
    <row r="1766" spans="16:21">
      <c r="P1766" s="108"/>
      <c r="Q1766" s="202"/>
      <c r="R1766" s="194"/>
      <c r="S1766" s="195"/>
      <c r="T1766" s="196"/>
      <c r="U1766" s="109"/>
    </row>
    <row r="1767" spans="16:21">
      <c r="P1767" s="108"/>
      <c r="Q1767" s="202"/>
      <c r="R1767" s="194"/>
      <c r="S1767" s="195"/>
      <c r="T1767" s="196"/>
      <c r="U1767" s="109"/>
    </row>
    <row r="1768" spans="16:21">
      <c r="P1768" s="108"/>
      <c r="Q1768" s="202"/>
      <c r="R1768" s="194"/>
      <c r="S1768" s="195"/>
      <c r="T1768" s="196"/>
      <c r="U1768" s="109"/>
    </row>
    <row r="1769" spans="16:21">
      <c r="P1769" s="108"/>
      <c r="Q1769" s="202"/>
      <c r="R1769" s="194"/>
      <c r="S1769" s="195"/>
      <c r="T1769" s="196"/>
      <c r="U1769" s="109"/>
    </row>
    <row r="1770" spans="16:21">
      <c r="P1770" s="108"/>
      <c r="Q1770" s="202"/>
      <c r="R1770" s="194"/>
      <c r="S1770" s="195"/>
      <c r="T1770" s="196"/>
      <c r="U1770" s="109"/>
    </row>
    <row r="1771" spans="16:21">
      <c r="P1771" s="108"/>
      <c r="Q1771" s="202"/>
      <c r="R1771" s="194"/>
      <c r="S1771" s="195"/>
      <c r="T1771" s="196"/>
      <c r="U1771" s="109"/>
    </row>
    <row r="1772" spans="16:21">
      <c r="P1772" s="108"/>
      <c r="Q1772" s="202"/>
      <c r="R1772" s="194"/>
      <c r="S1772" s="195"/>
      <c r="T1772" s="196"/>
      <c r="U1772" s="109"/>
    </row>
    <row r="1773" spans="16:21">
      <c r="P1773" s="108"/>
      <c r="Q1773" s="202"/>
      <c r="R1773" s="194"/>
      <c r="S1773" s="195"/>
      <c r="T1773" s="196"/>
      <c r="U1773" s="109"/>
    </row>
    <row r="1774" spans="16:21">
      <c r="P1774" s="108"/>
      <c r="Q1774" s="202"/>
      <c r="R1774" s="194"/>
      <c r="S1774" s="195"/>
      <c r="T1774" s="196"/>
      <c r="U1774" s="109"/>
    </row>
    <row r="1775" spans="16:21">
      <c r="P1775" s="108"/>
      <c r="Q1775" s="202"/>
      <c r="R1775" s="194"/>
      <c r="S1775" s="195"/>
      <c r="T1775" s="196"/>
      <c r="U1775" s="109"/>
    </row>
    <row r="1776" spans="16:21">
      <c r="P1776" s="108"/>
      <c r="Q1776" s="202"/>
      <c r="R1776" s="194"/>
      <c r="S1776" s="195"/>
      <c r="T1776" s="196"/>
      <c r="U1776" s="109"/>
    </row>
    <row r="1777" spans="16:21">
      <c r="P1777" s="108"/>
      <c r="Q1777" s="202"/>
      <c r="R1777" s="194"/>
      <c r="S1777" s="195"/>
      <c r="T1777" s="196"/>
      <c r="U1777" s="109"/>
    </row>
    <row r="1778" spans="16:21">
      <c r="P1778" s="108"/>
      <c r="Q1778" s="202"/>
      <c r="R1778" s="194"/>
      <c r="S1778" s="195"/>
      <c r="T1778" s="196"/>
      <c r="U1778" s="109"/>
    </row>
    <row r="1779" spans="16:21">
      <c r="P1779" s="108"/>
      <c r="Q1779" s="202"/>
      <c r="R1779" s="194"/>
      <c r="S1779" s="195"/>
      <c r="T1779" s="196"/>
      <c r="U1779" s="109"/>
    </row>
    <row r="1780" spans="16:21">
      <c r="P1780" s="108"/>
      <c r="Q1780" s="202"/>
      <c r="R1780" s="194"/>
      <c r="S1780" s="195"/>
      <c r="T1780" s="196"/>
      <c r="U1780" s="109"/>
    </row>
    <row r="1781" spans="16:21">
      <c r="P1781" s="108"/>
      <c r="Q1781" s="202"/>
      <c r="R1781" s="194"/>
      <c r="S1781" s="195"/>
      <c r="T1781" s="196"/>
      <c r="U1781" s="109"/>
    </row>
    <row r="1782" spans="16:21">
      <c r="P1782" s="108"/>
      <c r="Q1782" s="202"/>
      <c r="R1782" s="194"/>
      <c r="S1782" s="195"/>
      <c r="T1782" s="196"/>
      <c r="U1782" s="109"/>
    </row>
    <row r="1783" spans="16:21">
      <c r="P1783" s="108"/>
      <c r="Q1783" s="202"/>
      <c r="R1783" s="194"/>
      <c r="S1783" s="195"/>
      <c r="T1783" s="196"/>
      <c r="U1783" s="109"/>
    </row>
    <row r="1784" spans="16:21">
      <c r="P1784" s="108"/>
      <c r="Q1784" s="202"/>
      <c r="R1784" s="194"/>
      <c r="S1784" s="195"/>
      <c r="T1784" s="196"/>
      <c r="U1784" s="109"/>
    </row>
    <row r="1785" spans="16:21">
      <c r="P1785" s="108"/>
      <c r="Q1785" s="202"/>
      <c r="R1785" s="194"/>
      <c r="S1785" s="195"/>
      <c r="T1785" s="196"/>
      <c r="U1785" s="109"/>
    </row>
    <row r="1786" spans="16:21">
      <c r="P1786" s="108"/>
      <c r="Q1786" s="202"/>
      <c r="R1786" s="194"/>
      <c r="S1786" s="195"/>
      <c r="T1786" s="196"/>
      <c r="U1786" s="109"/>
    </row>
    <row r="1787" spans="16:21">
      <c r="P1787" s="108"/>
      <c r="Q1787" s="202"/>
      <c r="R1787" s="194"/>
      <c r="S1787" s="195"/>
      <c r="T1787" s="196"/>
      <c r="U1787" s="109"/>
    </row>
    <row r="1788" spans="16:21">
      <c r="P1788" s="108"/>
      <c r="Q1788" s="202"/>
      <c r="R1788" s="194"/>
      <c r="S1788" s="195"/>
      <c r="T1788" s="196"/>
      <c r="U1788" s="109"/>
    </row>
    <row r="1789" spans="16:21">
      <c r="P1789" s="108"/>
      <c r="Q1789" s="202"/>
      <c r="R1789" s="194"/>
      <c r="S1789" s="195"/>
      <c r="T1789" s="196"/>
      <c r="U1789" s="109"/>
    </row>
    <row r="1790" spans="16:21">
      <c r="P1790" s="108"/>
      <c r="Q1790" s="202"/>
      <c r="R1790" s="194"/>
      <c r="S1790" s="195"/>
      <c r="T1790" s="196"/>
      <c r="U1790" s="109"/>
    </row>
    <row r="1791" spans="16:21">
      <c r="P1791" s="108"/>
      <c r="Q1791" s="202"/>
      <c r="R1791" s="194"/>
      <c r="S1791" s="195"/>
      <c r="T1791" s="196"/>
      <c r="U1791" s="109"/>
    </row>
    <row r="1792" spans="16:21">
      <c r="P1792" s="108"/>
      <c r="Q1792" s="202"/>
      <c r="R1792" s="194"/>
      <c r="S1792" s="195"/>
      <c r="T1792" s="196"/>
      <c r="U1792" s="109"/>
    </row>
    <row r="1793" spans="16:21">
      <c r="P1793" s="108"/>
      <c r="Q1793" s="202"/>
      <c r="R1793" s="194"/>
      <c r="S1793" s="195"/>
      <c r="T1793" s="196"/>
      <c r="U1793" s="109"/>
    </row>
    <row r="1794" spans="16:21">
      <c r="P1794" s="108"/>
      <c r="Q1794" s="202"/>
      <c r="R1794" s="194"/>
      <c r="S1794" s="195"/>
      <c r="T1794" s="196"/>
      <c r="U1794" s="109"/>
    </row>
    <row r="1795" spans="16:21">
      <c r="P1795" s="108"/>
      <c r="Q1795" s="202"/>
      <c r="R1795" s="194"/>
      <c r="S1795" s="195"/>
      <c r="T1795" s="196"/>
      <c r="U1795" s="109"/>
    </row>
    <row r="1796" spans="16:21">
      <c r="P1796" s="108"/>
      <c r="Q1796" s="202"/>
      <c r="R1796" s="194"/>
      <c r="S1796" s="195"/>
      <c r="T1796" s="196"/>
      <c r="U1796" s="109"/>
    </row>
    <row r="1797" spans="16:21">
      <c r="P1797" s="108"/>
      <c r="Q1797" s="202"/>
      <c r="R1797" s="194"/>
      <c r="S1797" s="195"/>
      <c r="T1797" s="196"/>
      <c r="U1797" s="109"/>
    </row>
    <row r="1798" spans="16:21">
      <c r="P1798" s="108"/>
      <c r="Q1798" s="202"/>
      <c r="R1798" s="194"/>
      <c r="S1798" s="195"/>
      <c r="T1798" s="196"/>
      <c r="U1798" s="109"/>
    </row>
    <row r="1799" spans="16:21">
      <c r="P1799" s="108"/>
      <c r="Q1799" s="202"/>
      <c r="R1799" s="194"/>
      <c r="S1799" s="195"/>
      <c r="T1799" s="196"/>
      <c r="U1799" s="109"/>
    </row>
    <row r="1800" spans="16:21">
      <c r="P1800" s="108"/>
      <c r="Q1800" s="202"/>
      <c r="R1800" s="194"/>
      <c r="S1800" s="195"/>
      <c r="T1800" s="196"/>
      <c r="U1800" s="109"/>
    </row>
    <row r="1801" spans="16:21">
      <c r="P1801" s="108"/>
      <c r="Q1801" s="202"/>
      <c r="R1801" s="194"/>
      <c r="S1801" s="195"/>
      <c r="T1801" s="196"/>
      <c r="U1801" s="109"/>
    </row>
    <row r="1802" spans="16:21">
      <c r="P1802" s="108"/>
      <c r="Q1802" s="202"/>
      <c r="R1802" s="194"/>
      <c r="S1802" s="195"/>
      <c r="T1802" s="196"/>
      <c r="U1802" s="109"/>
    </row>
    <row r="1803" spans="16:21">
      <c r="P1803" s="108"/>
      <c r="Q1803" s="202"/>
      <c r="R1803" s="194"/>
      <c r="S1803" s="195"/>
      <c r="T1803" s="196"/>
      <c r="U1803" s="109"/>
    </row>
    <row r="1804" spans="16:21">
      <c r="P1804" s="108"/>
      <c r="Q1804" s="202"/>
      <c r="R1804" s="194"/>
      <c r="S1804" s="195"/>
      <c r="T1804" s="196"/>
      <c r="U1804" s="109"/>
    </row>
    <row r="1805" spans="16:21">
      <c r="P1805" s="108"/>
      <c r="Q1805" s="202"/>
      <c r="R1805" s="194"/>
      <c r="S1805" s="195"/>
      <c r="T1805" s="196"/>
      <c r="U1805" s="109"/>
    </row>
    <row r="1806" spans="16:21">
      <c r="P1806" s="108"/>
      <c r="Q1806" s="202"/>
      <c r="R1806" s="194"/>
      <c r="S1806" s="195"/>
      <c r="T1806" s="196"/>
      <c r="U1806" s="109"/>
    </row>
    <row r="1807" spans="16:21">
      <c r="P1807" s="108"/>
      <c r="Q1807" s="202"/>
      <c r="R1807" s="194"/>
      <c r="S1807" s="195"/>
      <c r="T1807" s="196"/>
      <c r="U1807" s="109"/>
    </row>
    <row r="1808" spans="16:21">
      <c r="P1808" s="108"/>
      <c r="Q1808" s="202"/>
      <c r="R1808" s="194"/>
      <c r="S1808" s="195"/>
      <c r="T1808" s="196"/>
      <c r="U1808" s="109"/>
    </row>
    <row r="1809" spans="16:21">
      <c r="P1809" s="108"/>
      <c r="Q1809" s="202"/>
      <c r="R1809" s="194"/>
      <c r="S1809" s="195"/>
      <c r="T1809" s="196"/>
      <c r="U1809" s="109"/>
    </row>
    <row r="1810" spans="16:21">
      <c r="P1810" s="108"/>
      <c r="Q1810" s="202"/>
      <c r="R1810" s="194"/>
      <c r="S1810" s="195"/>
      <c r="T1810" s="196"/>
      <c r="U1810" s="109"/>
    </row>
    <row r="1811" spans="16:21">
      <c r="P1811" s="108"/>
      <c r="Q1811" s="202"/>
      <c r="R1811" s="194"/>
      <c r="S1811" s="195"/>
      <c r="T1811" s="196"/>
      <c r="U1811" s="109"/>
    </row>
    <row r="1812" spans="16:21">
      <c r="P1812" s="108"/>
      <c r="Q1812" s="202"/>
      <c r="R1812" s="194"/>
      <c r="S1812" s="195"/>
      <c r="T1812" s="196"/>
      <c r="U1812" s="109"/>
    </row>
    <row r="1813" spans="16:21">
      <c r="P1813" s="108"/>
      <c r="Q1813" s="202"/>
      <c r="R1813" s="194"/>
      <c r="S1813" s="195"/>
      <c r="T1813" s="196"/>
      <c r="U1813" s="109"/>
    </row>
    <row r="1814" spans="16:21">
      <c r="P1814" s="108"/>
      <c r="Q1814" s="202"/>
      <c r="R1814" s="194"/>
      <c r="S1814" s="195"/>
      <c r="T1814" s="196"/>
      <c r="U1814" s="109"/>
    </row>
    <row r="1815" spans="16:21">
      <c r="P1815" s="108"/>
      <c r="Q1815" s="202"/>
      <c r="R1815" s="194"/>
      <c r="S1815" s="195"/>
      <c r="T1815" s="196"/>
      <c r="U1815" s="109"/>
    </row>
    <row r="1816" spans="16:21">
      <c r="P1816" s="108"/>
      <c r="Q1816" s="202"/>
      <c r="R1816" s="194"/>
      <c r="S1816" s="195"/>
      <c r="T1816" s="196"/>
      <c r="U1816" s="109"/>
    </row>
    <row r="1817" spans="16:21">
      <c r="P1817" s="108"/>
      <c r="Q1817" s="202"/>
      <c r="R1817" s="194"/>
      <c r="S1817" s="195"/>
      <c r="T1817" s="196"/>
      <c r="U1817" s="109"/>
    </row>
    <row r="1818" spans="16:21">
      <c r="P1818" s="108"/>
      <c r="Q1818" s="202"/>
      <c r="R1818" s="194"/>
      <c r="S1818" s="195"/>
      <c r="T1818" s="196"/>
      <c r="U1818" s="109"/>
    </row>
    <row r="1819" spans="16:21">
      <c r="P1819" s="108"/>
      <c r="Q1819" s="202"/>
      <c r="R1819" s="194"/>
      <c r="S1819" s="195"/>
      <c r="T1819" s="196"/>
      <c r="U1819" s="109"/>
    </row>
    <row r="1820" spans="16:21">
      <c r="P1820" s="108"/>
      <c r="Q1820" s="202"/>
      <c r="R1820" s="194"/>
      <c r="S1820" s="195"/>
      <c r="T1820" s="196"/>
      <c r="U1820" s="109"/>
    </row>
    <row r="1821" spans="16:21">
      <c r="P1821" s="108"/>
      <c r="Q1821" s="202"/>
      <c r="R1821" s="194"/>
      <c r="S1821" s="195"/>
      <c r="T1821" s="196"/>
      <c r="U1821" s="109"/>
    </row>
    <row r="1822" spans="16:21">
      <c r="P1822" s="108"/>
      <c r="Q1822" s="202"/>
      <c r="R1822" s="194"/>
      <c r="S1822" s="195"/>
      <c r="T1822" s="196"/>
      <c r="U1822" s="109"/>
    </row>
    <row r="1823" spans="16:21">
      <c r="P1823" s="108"/>
      <c r="Q1823" s="202"/>
      <c r="R1823" s="194"/>
      <c r="S1823" s="195"/>
      <c r="T1823" s="196"/>
      <c r="U1823" s="109"/>
    </row>
    <row r="1824" spans="16:21">
      <c r="P1824" s="108"/>
      <c r="Q1824" s="202"/>
      <c r="R1824" s="194"/>
      <c r="S1824" s="195"/>
      <c r="T1824" s="196"/>
      <c r="U1824" s="109"/>
    </row>
    <row r="1825" spans="16:21">
      <c r="P1825" s="108"/>
      <c r="Q1825" s="202"/>
      <c r="R1825" s="194"/>
      <c r="S1825" s="195"/>
      <c r="T1825" s="196"/>
      <c r="U1825" s="109"/>
    </row>
    <row r="1826" spans="16:21">
      <c r="P1826" s="108"/>
      <c r="Q1826" s="202"/>
      <c r="R1826" s="194"/>
      <c r="S1826" s="195"/>
      <c r="T1826" s="196"/>
      <c r="U1826" s="109"/>
    </row>
    <row r="1827" spans="16:21">
      <c r="P1827" s="108"/>
      <c r="Q1827" s="202"/>
      <c r="R1827" s="194"/>
      <c r="S1827" s="195"/>
      <c r="T1827" s="196"/>
      <c r="U1827" s="109"/>
    </row>
    <row r="1828" spans="16:21">
      <c r="P1828" s="108"/>
      <c r="Q1828" s="202"/>
      <c r="R1828" s="194"/>
      <c r="S1828" s="195"/>
      <c r="T1828" s="196"/>
      <c r="U1828" s="109"/>
    </row>
    <row r="1829" spans="16:21">
      <c r="P1829" s="108"/>
      <c r="Q1829" s="202"/>
      <c r="R1829" s="194"/>
      <c r="S1829" s="195"/>
      <c r="T1829" s="196"/>
      <c r="U1829" s="109"/>
    </row>
    <row r="1830" spans="16:21">
      <c r="P1830" s="108"/>
      <c r="Q1830" s="202"/>
      <c r="R1830" s="194"/>
      <c r="S1830" s="195"/>
      <c r="T1830" s="196"/>
      <c r="U1830" s="109"/>
    </row>
    <row r="1831" spans="16:21">
      <c r="P1831" s="108"/>
      <c r="Q1831" s="202"/>
      <c r="R1831" s="194"/>
      <c r="S1831" s="195"/>
      <c r="T1831" s="196"/>
      <c r="U1831" s="109"/>
    </row>
    <row r="1832" spans="16:21">
      <c r="P1832" s="108"/>
      <c r="Q1832" s="202"/>
      <c r="R1832" s="194"/>
      <c r="S1832" s="195"/>
      <c r="T1832" s="196"/>
      <c r="U1832" s="109"/>
    </row>
    <row r="1833" spans="16:21">
      <c r="P1833" s="108"/>
      <c r="Q1833" s="202"/>
      <c r="R1833" s="194"/>
      <c r="S1833" s="195"/>
      <c r="T1833" s="196"/>
      <c r="U1833" s="109"/>
    </row>
    <row r="1834" spans="16:21">
      <c r="P1834" s="108"/>
      <c r="Q1834" s="202"/>
      <c r="R1834" s="194"/>
      <c r="S1834" s="195"/>
      <c r="T1834" s="196"/>
      <c r="U1834" s="109"/>
    </row>
    <row r="1835" spans="16:21">
      <c r="P1835" s="108"/>
      <c r="Q1835" s="202"/>
      <c r="R1835" s="194"/>
      <c r="S1835" s="195"/>
      <c r="T1835" s="196"/>
      <c r="U1835" s="109"/>
    </row>
    <row r="1836" spans="16:21">
      <c r="P1836" s="108"/>
      <c r="Q1836" s="202"/>
      <c r="R1836" s="194"/>
      <c r="S1836" s="195"/>
      <c r="T1836" s="196"/>
      <c r="U1836" s="109"/>
    </row>
    <row r="1837" spans="16:21">
      <c r="P1837" s="108"/>
      <c r="Q1837" s="202"/>
      <c r="R1837" s="194"/>
      <c r="S1837" s="195"/>
      <c r="T1837" s="196"/>
      <c r="U1837" s="109"/>
    </row>
    <row r="1838" spans="16:21">
      <c r="P1838" s="108"/>
      <c r="Q1838" s="202"/>
      <c r="R1838" s="194"/>
      <c r="S1838" s="195"/>
      <c r="T1838" s="196"/>
      <c r="U1838" s="109"/>
    </row>
    <row r="1839" spans="16:21">
      <c r="P1839" s="108"/>
      <c r="Q1839" s="202"/>
      <c r="R1839" s="194"/>
      <c r="S1839" s="195"/>
      <c r="T1839" s="196"/>
      <c r="U1839" s="109"/>
    </row>
    <row r="1840" spans="16:21">
      <c r="P1840" s="108"/>
      <c r="Q1840" s="202"/>
      <c r="R1840" s="194"/>
      <c r="S1840" s="195"/>
      <c r="T1840" s="196"/>
      <c r="U1840" s="109"/>
    </row>
    <row r="1841" spans="16:21">
      <c r="P1841" s="108"/>
      <c r="Q1841" s="202"/>
      <c r="R1841" s="194"/>
      <c r="S1841" s="195"/>
      <c r="T1841" s="196"/>
      <c r="U1841" s="109"/>
    </row>
    <row r="1842" spans="16:21">
      <c r="P1842" s="108"/>
      <c r="Q1842" s="202"/>
      <c r="R1842" s="194"/>
      <c r="S1842" s="195"/>
      <c r="T1842" s="196"/>
      <c r="U1842" s="109"/>
    </row>
    <row r="1843" spans="16:21">
      <c r="P1843" s="108"/>
      <c r="Q1843" s="202"/>
      <c r="R1843" s="194"/>
      <c r="S1843" s="195"/>
      <c r="T1843" s="196"/>
      <c r="U1843" s="109"/>
    </row>
    <row r="1844" spans="16:21">
      <c r="P1844" s="108"/>
      <c r="Q1844" s="202"/>
      <c r="R1844" s="194"/>
      <c r="S1844" s="195"/>
      <c r="T1844" s="196"/>
      <c r="U1844" s="109"/>
    </row>
    <row r="1845" spans="16:21">
      <c r="P1845" s="108"/>
      <c r="Q1845" s="202"/>
      <c r="R1845" s="194"/>
      <c r="S1845" s="195"/>
      <c r="T1845" s="196"/>
      <c r="U1845" s="109"/>
    </row>
    <row r="1846" spans="16:21">
      <c r="P1846" s="108"/>
      <c r="Q1846" s="202"/>
      <c r="R1846" s="194"/>
      <c r="S1846" s="195"/>
      <c r="T1846" s="196"/>
      <c r="U1846" s="109"/>
    </row>
    <row r="1847" spans="16:21">
      <c r="P1847" s="108"/>
      <c r="Q1847" s="202"/>
      <c r="R1847" s="194"/>
      <c r="S1847" s="195"/>
      <c r="T1847" s="196"/>
      <c r="U1847" s="109"/>
    </row>
    <row r="1848" spans="16:21">
      <c r="P1848" s="108"/>
      <c r="Q1848" s="202"/>
      <c r="R1848" s="194"/>
      <c r="S1848" s="195"/>
      <c r="T1848" s="196"/>
      <c r="U1848" s="109"/>
    </row>
    <row r="1849" spans="16:21">
      <c r="P1849" s="108"/>
      <c r="Q1849" s="202"/>
      <c r="R1849" s="194"/>
      <c r="S1849" s="195"/>
      <c r="T1849" s="196"/>
      <c r="U1849" s="109"/>
    </row>
    <row r="1850" spans="16:21">
      <c r="P1850" s="108"/>
      <c r="Q1850" s="202"/>
      <c r="R1850" s="194"/>
      <c r="S1850" s="195"/>
      <c r="T1850" s="196"/>
      <c r="U1850" s="109"/>
    </row>
    <row r="1851" spans="16:21">
      <c r="P1851" s="108"/>
      <c r="Q1851" s="202"/>
      <c r="R1851" s="194"/>
      <c r="S1851" s="195"/>
      <c r="T1851" s="196"/>
      <c r="U1851" s="109"/>
    </row>
    <row r="1852" spans="16:21">
      <c r="P1852" s="108"/>
      <c r="Q1852" s="202"/>
      <c r="R1852" s="194"/>
      <c r="S1852" s="195"/>
      <c r="T1852" s="196"/>
      <c r="U1852" s="109"/>
    </row>
    <row r="1853" spans="16:21">
      <c r="P1853" s="108"/>
      <c r="Q1853" s="202"/>
      <c r="R1853" s="194"/>
      <c r="S1853" s="195"/>
      <c r="T1853" s="196"/>
      <c r="U1853" s="109"/>
    </row>
    <row r="1854" spans="16:21">
      <c r="P1854" s="108"/>
      <c r="Q1854" s="202"/>
      <c r="R1854" s="194"/>
      <c r="S1854" s="195"/>
      <c r="T1854" s="196"/>
      <c r="U1854" s="109"/>
    </row>
    <row r="1855" spans="16:21">
      <c r="P1855" s="108"/>
      <c r="Q1855" s="202"/>
      <c r="R1855" s="194"/>
      <c r="S1855" s="195"/>
      <c r="T1855" s="196"/>
      <c r="U1855" s="109"/>
    </row>
    <row r="1856" spans="16:21">
      <c r="P1856" s="108"/>
      <c r="Q1856" s="202"/>
      <c r="R1856" s="194"/>
      <c r="S1856" s="195"/>
      <c r="T1856" s="196"/>
      <c r="U1856" s="109"/>
    </row>
    <row r="1857" spans="16:21">
      <c r="P1857" s="108"/>
      <c r="Q1857" s="202"/>
      <c r="R1857" s="194"/>
      <c r="S1857" s="195"/>
      <c r="T1857" s="196"/>
      <c r="U1857" s="109"/>
    </row>
    <row r="1858" spans="16:21">
      <c r="P1858" s="108"/>
      <c r="Q1858" s="202"/>
      <c r="R1858" s="194"/>
      <c r="S1858" s="195"/>
      <c r="T1858" s="196"/>
      <c r="U1858" s="109"/>
    </row>
    <row r="1859" spans="16:21">
      <c r="P1859" s="108"/>
      <c r="Q1859" s="202"/>
      <c r="R1859" s="194"/>
      <c r="S1859" s="195"/>
      <c r="T1859" s="196"/>
      <c r="U1859" s="109"/>
    </row>
    <row r="1860" spans="16:21">
      <c r="P1860" s="108"/>
      <c r="Q1860" s="202"/>
      <c r="R1860" s="194"/>
      <c r="S1860" s="195"/>
      <c r="T1860" s="196"/>
      <c r="U1860" s="109"/>
    </row>
    <row r="1861" spans="16:21">
      <c r="P1861" s="108"/>
      <c r="Q1861" s="202"/>
      <c r="R1861" s="194"/>
      <c r="S1861" s="195"/>
      <c r="T1861" s="196"/>
      <c r="U1861" s="109"/>
    </row>
    <row r="1862" spans="16:21">
      <c r="P1862" s="108"/>
      <c r="Q1862" s="202"/>
      <c r="R1862" s="194"/>
      <c r="S1862" s="195"/>
      <c r="T1862" s="196"/>
      <c r="U1862" s="109"/>
    </row>
    <row r="1863" spans="16:21">
      <c r="P1863" s="108"/>
      <c r="Q1863" s="202"/>
      <c r="R1863" s="194"/>
      <c r="S1863" s="195"/>
      <c r="T1863" s="196"/>
      <c r="U1863" s="109"/>
    </row>
    <row r="1864" spans="16:21">
      <c r="P1864" s="108"/>
      <c r="Q1864" s="202"/>
      <c r="R1864" s="194"/>
      <c r="S1864" s="195"/>
      <c r="T1864" s="196"/>
      <c r="U1864" s="109"/>
    </row>
    <row r="1865" spans="16:21">
      <c r="P1865" s="108"/>
      <c r="Q1865" s="202"/>
      <c r="R1865" s="194"/>
      <c r="S1865" s="195"/>
      <c r="T1865" s="196"/>
      <c r="U1865" s="109"/>
    </row>
    <row r="1866" spans="16:21">
      <c r="P1866" s="108"/>
      <c r="Q1866" s="202"/>
      <c r="R1866" s="194"/>
      <c r="S1866" s="195"/>
      <c r="T1866" s="196"/>
      <c r="U1866" s="109"/>
    </row>
    <row r="1867" spans="16:21">
      <c r="P1867" s="108"/>
      <c r="Q1867" s="202"/>
      <c r="R1867" s="194"/>
      <c r="S1867" s="195"/>
      <c r="T1867" s="196"/>
      <c r="U1867" s="109"/>
    </row>
    <row r="1868" spans="16:21">
      <c r="P1868" s="108"/>
      <c r="Q1868" s="202"/>
      <c r="R1868" s="194"/>
      <c r="S1868" s="195"/>
      <c r="T1868" s="196"/>
      <c r="U1868" s="109"/>
    </row>
    <row r="1869" spans="16:21">
      <c r="P1869" s="108"/>
      <c r="Q1869" s="202"/>
      <c r="R1869" s="194"/>
      <c r="S1869" s="195"/>
      <c r="T1869" s="196"/>
      <c r="U1869" s="109"/>
    </row>
    <row r="1870" spans="16:21">
      <c r="P1870" s="108"/>
      <c r="Q1870" s="202"/>
      <c r="R1870" s="194"/>
      <c r="S1870" s="195"/>
      <c r="T1870" s="196"/>
      <c r="U1870" s="109"/>
    </row>
    <row r="1871" spans="16:21">
      <c r="P1871" s="108"/>
      <c r="Q1871" s="202"/>
      <c r="R1871" s="194"/>
      <c r="S1871" s="195"/>
      <c r="T1871" s="196"/>
      <c r="U1871" s="109"/>
    </row>
    <row r="1872" spans="16:21">
      <c r="P1872" s="108"/>
      <c r="Q1872" s="202"/>
      <c r="R1872" s="194"/>
      <c r="S1872" s="195"/>
      <c r="T1872" s="196"/>
      <c r="U1872" s="109"/>
    </row>
    <row r="1873" spans="16:21">
      <c r="P1873" s="108"/>
      <c r="Q1873" s="202"/>
      <c r="R1873" s="194"/>
      <c r="S1873" s="195"/>
      <c r="T1873" s="196"/>
      <c r="U1873" s="109"/>
    </row>
    <row r="1874" spans="16:21">
      <c r="P1874" s="108"/>
      <c r="Q1874" s="202"/>
      <c r="R1874" s="194"/>
      <c r="S1874" s="195"/>
      <c r="T1874" s="196"/>
      <c r="U1874" s="109"/>
    </row>
    <row r="1875" spans="16:21">
      <c r="P1875" s="108"/>
      <c r="Q1875" s="202"/>
      <c r="R1875" s="194"/>
      <c r="S1875" s="195"/>
      <c r="T1875" s="196"/>
      <c r="U1875" s="109"/>
    </row>
    <row r="1876" spans="16:21">
      <c r="P1876" s="108"/>
      <c r="Q1876" s="202"/>
      <c r="R1876" s="194"/>
      <c r="S1876" s="195"/>
      <c r="T1876" s="196"/>
      <c r="U1876" s="109"/>
    </row>
    <row r="1877" spans="16:21">
      <c r="P1877" s="108"/>
      <c r="Q1877" s="202"/>
      <c r="R1877" s="194"/>
      <c r="S1877" s="195"/>
      <c r="T1877" s="196"/>
      <c r="U1877" s="109"/>
    </row>
    <row r="1878" spans="16:21">
      <c r="P1878" s="108"/>
      <c r="Q1878" s="202"/>
      <c r="R1878" s="194"/>
      <c r="S1878" s="195"/>
      <c r="T1878" s="196"/>
      <c r="U1878" s="109"/>
    </row>
    <row r="1879" spans="16:21">
      <c r="P1879" s="108"/>
      <c r="Q1879" s="202"/>
      <c r="R1879" s="194"/>
      <c r="S1879" s="195"/>
      <c r="T1879" s="196"/>
      <c r="U1879" s="109"/>
    </row>
    <row r="1880" spans="16:21">
      <c r="P1880" s="108"/>
      <c r="Q1880" s="202"/>
      <c r="R1880" s="194"/>
      <c r="S1880" s="195"/>
      <c r="T1880" s="196"/>
      <c r="U1880" s="109"/>
    </row>
    <row r="1881" spans="16:21">
      <c r="P1881" s="108"/>
      <c r="Q1881" s="202"/>
      <c r="R1881" s="194"/>
      <c r="S1881" s="195"/>
      <c r="T1881" s="196"/>
      <c r="U1881" s="109"/>
    </row>
    <row r="1882" spans="16:21">
      <c r="P1882" s="108"/>
      <c r="Q1882" s="202"/>
      <c r="R1882" s="194"/>
      <c r="S1882" s="195"/>
      <c r="T1882" s="196"/>
      <c r="U1882" s="109"/>
    </row>
    <row r="1883" spans="16:21">
      <c r="P1883" s="108"/>
      <c r="Q1883" s="202"/>
      <c r="R1883" s="194"/>
      <c r="S1883" s="195"/>
      <c r="T1883" s="196"/>
      <c r="U1883" s="109"/>
    </row>
    <row r="1884" spans="16:21">
      <c r="P1884" s="108"/>
      <c r="Q1884" s="202"/>
      <c r="R1884" s="194"/>
      <c r="S1884" s="195"/>
      <c r="T1884" s="196"/>
      <c r="U1884" s="109"/>
    </row>
    <row r="1885" spans="16:21">
      <c r="P1885" s="108"/>
      <c r="Q1885" s="202"/>
      <c r="R1885" s="194"/>
      <c r="S1885" s="195"/>
      <c r="T1885" s="196"/>
      <c r="U1885" s="109"/>
    </row>
    <row r="1886" spans="16:21">
      <c r="P1886" s="108"/>
      <c r="Q1886" s="202"/>
      <c r="R1886" s="194"/>
      <c r="S1886" s="195"/>
      <c r="T1886" s="196"/>
      <c r="U1886" s="109"/>
    </row>
    <row r="1887" spans="16:21">
      <c r="P1887" s="108"/>
      <c r="Q1887" s="202"/>
      <c r="R1887" s="194"/>
      <c r="S1887" s="195"/>
      <c r="T1887" s="196"/>
      <c r="U1887" s="109"/>
    </row>
    <row r="1888" spans="16:21">
      <c r="P1888" s="108"/>
      <c r="Q1888" s="202"/>
      <c r="R1888" s="194"/>
      <c r="S1888" s="195"/>
      <c r="T1888" s="196"/>
      <c r="U1888" s="109"/>
    </row>
    <row r="1889" spans="16:21">
      <c r="P1889" s="108"/>
      <c r="Q1889" s="202"/>
      <c r="R1889" s="194"/>
      <c r="S1889" s="195"/>
      <c r="T1889" s="196"/>
      <c r="U1889" s="109"/>
    </row>
    <row r="1890" spans="16:21">
      <c r="P1890" s="108"/>
      <c r="Q1890" s="202"/>
      <c r="R1890" s="194"/>
      <c r="S1890" s="195"/>
      <c r="T1890" s="196"/>
      <c r="U1890" s="109"/>
    </row>
    <row r="1891" spans="16:21">
      <c r="P1891" s="108"/>
      <c r="Q1891" s="202"/>
      <c r="R1891" s="194"/>
      <c r="S1891" s="195"/>
      <c r="T1891" s="196"/>
      <c r="U1891" s="109"/>
    </row>
    <row r="1892" spans="16:21">
      <c r="P1892" s="108"/>
      <c r="Q1892" s="202"/>
      <c r="R1892" s="194"/>
      <c r="S1892" s="195"/>
      <c r="T1892" s="196"/>
      <c r="U1892" s="109"/>
    </row>
    <row r="1893" spans="16:21">
      <c r="P1893" s="108"/>
      <c r="Q1893" s="202"/>
      <c r="R1893" s="194"/>
      <c r="S1893" s="195"/>
      <c r="T1893" s="196"/>
      <c r="U1893" s="109"/>
    </row>
    <row r="1894" spans="16:21">
      <c r="P1894" s="108"/>
      <c r="Q1894" s="202"/>
      <c r="R1894" s="194"/>
      <c r="S1894" s="195"/>
      <c r="T1894" s="196"/>
      <c r="U1894" s="109"/>
    </row>
    <row r="1895" spans="16:21">
      <c r="P1895" s="108"/>
      <c r="Q1895" s="202"/>
      <c r="R1895" s="194"/>
      <c r="S1895" s="195"/>
      <c r="T1895" s="196"/>
      <c r="U1895" s="109"/>
    </row>
    <row r="1896" spans="16:21">
      <c r="P1896" s="108"/>
      <c r="Q1896" s="202"/>
      <c r="R1896" s="194"/>
      <c r="S1896" s="195"/>
      <c r="T1896" s="196"/>
      <c r="U1896" s="109"/>
    </row>
    <row r="1897" spans="16:21">
      <c r="P1897" s="108"/>
      <c r="Q1897" s="202"/>
      <c r="R1897" s="194"/>
      <c r="S1897" s="195"/>
      <c r="T1897" s="196"/>
      <c r="U1897" s="109"/>
    </row>
    <row r="1898" spans="16:21">
      <c r="P1898" s="108"/>
      <c r="Q1898" s="202"/>
      <c r="R1898" s="194"/>
      <c r="S1898" s="195"/>
      <c r="T1898" s="196"/>
      <c r="U1898" s="109"/>
    </row>
    <row r="1899" spans="16:21">
      <c r="P1899" s="108"/>
      <c r="Q1899" s="202"/>
      <c r="R1899" s="194"/>
      <c r="S1899" s="195"/>
      <c r="T1899" s="196"/>
      <c r="U1899" s="109"/>
    </row>
    <row r="1900" spans="16:21">
      <c r="P1900" s="108"/>
      <c r="Q1900" s="202"/>
      <c r="R1900" s="194"/>
      <c r="S1900" s="195"/>
      <c r="T1900" s="196"/>
      <c r="U1900" s="109"/>
    </row>
    <row r="1901" spans="16:21">
      <c r="P1901" s="108"/>
      <c r="Q1901" s="202"/>
      <c r="R1901" s="194"/>
      <c r="S1901" s="195"/>
      <c r="T1901" s="196"/>
      <c r="U1901" s="109"/>
    </row>
    <row r="1902" spans="16:21">
      <c r="P1902" s="108"/>
      <c r="Q1902" s="202"/>
      <c r="R1902" s="194"/>
      <c r="S1902" s="195"/>
      <c r="T1902" s="196"/>
      <c r="U1902" s="109"/>
    </row>
    <row r="1903" spans="16:21">
      <c r="P1903" s="108"/>
      <c r="Q1903" s="202"/>
      <c r="R1903" s="194"/>
      <c r="S1903" s="195"/>
      <c r="T1903" s="196"/>
      <c r="U1903" s="109"/>
    </row>
    <row r="1904" spans="16:21">
      <c r="P1904" s="108"/>
      <c r="Q1904" s="202"/>
      <c r="R1904" s="194"/>
      <c r="S1904" s="195"/>
      <c r="T1904" s="196"/>
      <c r="U1904" s="109"/>
    </row>
    <row r="1905" spans="16:21">
      <c r="P1905" s="108"/>
      <c r="Q1905" s="202"/>
      <c r="R1905" s="194"/>
      <c r="S1905" s="195"/>
      <c r="T1905" s="196"/>
      <c r="U1905" s="109"/>
    </row>
    <row r="1906" spans="16:21">
      <c r="P1906" s="108"/>
      <c r="Q1906" s="202"/>
      <c r="R1906" s="194"/>
      <c r="S1906" s="195"/>
      <c r="T1906" s="196"/>
      <c r="U1906" s="109"/>
    </row>
    <row r="1907" spans="16:21">
      <c r="P1907" s="108"/>
      <c r="Q1907" s="202"/>
      <c r="R1907" s="194"/>
      <c r="S1907" s="195"/>
      <c r="T1907" s="196"/>
      <c r="U1907" s="109"/>
    </row>
    <row r="1908" spans="16:21">
      <c r="P1908" s="108"/>
      <c r="Q1908" s="202"/>
      <c r="R1908" s="194"/>
      <c r="S1908" s="195"/>
      <c r="T1908" s="196"/>
      <c r="U1908" s="109"/>
    </row>
    <row r="1909" spans="16:21">
      <c r="P1909" s="108"/>
      <c r="Q1909" s="202"/>
      <c r="R1909" s="194"/>
      <c r="S1909" s="195"/>
      <c r="T1909" s="196"/>
      <c r="U1909" s="109"/>
    </row>
    <row r="1910" spans="16:21">
      <c r="P1910" s="108"/>
      <c r="Q1910" s="202"/>
      <c r="R1910" s="194"/>
      <c r="S1910" s="195"/>
      <c r="T1910" s="196"/>
      <c r="U1910" s="109"/>
    </row>
    <row r="1911" spans="16:21">
      <c r="P1911" s="108"/>
      <c r="Q1911" s="202"/>
      <c r="R1911" s="194"/>
      <c r="S1911" s="195"/>
      <c r="T1911" s="196"/>
      <c r="U1911" s="109"/>
    </row>
    <row r="1912" spans="16:21">
      <c r="P1912" s="108"/>
      <c r="Q1912" s="202"/>
      <c r="R1912" s="194"/>
      <c r="S1912" s="195"/>
      <c r="T1912" s="196"/>
      <c r="U1912" s="109"/>
    </row>
    <row r="1913" spans="16:21">
      <c r="P1913" s="108"/>
      <c r="Q1913" s="202"/>
      <c r="R1913" s="194"/>
      <c r="S1913" s="195"/>
      <c r="T1913" s="196"/>
      <c r="U1913" s="109"/>
    </row>
    <row r="1914" spans="16:21">
      <c r="P1914" s="108"/>
      <c r="Q1914" s="202"/>
      <c r="R1914" s="194"/>
      <c r="S1914" s="195"/>
      <c r="T1914" s="196"/>
      <c r="U1914" s="109"/>
    </row>
    <row r="1915" spans="16:21">
      <c r="P1915" s="108"/>
      <c r="Q1915" s="202"/>
      <c r="R1915" s="194"/>
      <c r="S1915" s="195"/>
      <c r="T1915" s="196"/>
      <c r="U1915" s="109"/>
    </row>
    <row r="1916" spans="16:21">
      <c r="P1916" s="108"/>
      <c r="Q1916" s="202"/>
      <c r="R1916" s="194"/>
      <c r="S1916" s="195"/>
      <c r="T1916" s="196"/>
      <c r="U1916" s="109"/>
    </row>
    <row r="1917" spans="16:21">
      <c r="P1917" s="108"/>
      <c r="Q1917" s="202"/>
      <c r="R1917" s="194"/>
      <c r="S1917" s="195"/>
      <c r="T1917" s="196"/>
      <c r="U1917" s="109"/>
    </row>
    <row r="1918" spans="16:21">
      <c r="P1918" s="108"/>
      <c r="Q1918" s="202"/>
      <c r="R1918" s="194"/>
      <c r="S1918" s="195"/>
      <c r="T1918" s="196"/>
      <c r="U1918" s="109"/>
    </row>
    <row r="1919" spans="16:21">
      <c r="P1919" s="108"/>
      <c r="Q1919" s="202"/>
      <c r="R1919" s="194"/>
      <c r="S1919" s="195"/>
      <c r="T1919" s="196"/>
      <c r="U1919" s="109"/>
    </row>
    <row r="1920" spans="16:21">
      <c r="P1920" s="108"/>
      <c r="Q1920" s="202"/>
      <c r="R1920" s="194"/>
      <c r="S1920" s="195"/>
      <c r="T1920" s="196"/>
      <c r="U1920" s="109"/>
    </row>
    <row r="1921" spans="16:21">
      <c r="P1921" s="108"/>
      <c r="Q1921" s="202"/>
      <c r="R1921" s="194"/>
      <c r="S1921" s="195"/>
      <c r="T1921" s="196"/>
      <c r="U1921" s="109"/>
    </row>
    <row r="1922" spans="16:21">
      <c r="P1922" s="108"/>
      <c r="Q1922" s="202"/>
      <c r="R1922" s="194"/>
      <c r="S1922" s="195"/>
      <c r="T1922" s="196"/>
      <c r="U1922" s="109"/>
    </row>
    <row r="1923" spans="16:21">
      <c r="P1923" s="108"/>
      <c r="Q1923" s="202"/>
      <c r="R1923" s="194"/>
      <c r="S1923" s="195"/>
      <c r="T1923" s="196"/>
      <c r="U1923" s="109"/>
    </row>
    <row r="1924" spans="16:21">
      <c r="P1924" s="108"/>
      <c r="Q1924" s="202"/>
      <c r="R1924" s="194"/>
      <c r="S1924" s="195"/>
      <c r="T1924" s="196"/>
      <c r="U1924" s="109"/>
    </row>
    <row r="1925" spans="16:21">
      <c r="P1925" s="108"/>
      <c r="Q1925" s="202"/>
      <c r="R1925" s="194"/>
      <c r="S1925" s="195"/>
      <c r="T1925" s="196"/>
      <c r="U1925" s="109"/>
    </row>
    <row r="1926" spans="16:21">
      <c r="P1926" s="108"/>
      <c r="Q1926" s="202"/>
      <c r="R1926" s="194"/>
      <c r="S1926" s="195"/>
      <c r="T1926" s="196"/>
      <c r="U1926" s="109"/>
    </row>
    <row r="1927" spans="16:21">
      <c r="P1927" s="108"/>
      <c r="Q1927" s="202"/>
      <c r="R1927" s="194"/>
      <c r="S1927" s="195"/>
      <c r="T1927" s="196"/>
      <c r="U1927" s="109"/>
    </row>
    <row r="1928" spans="16:21">
      <c r="P1928" s="108"/>
      <c r="Q1928" s="202"/>
      <c r="R1928" s="194"/>
      <c r="S1928" s="195"/>
      <c r="T1928" s="196"/>
      <c r="U1928" s="109"/>
    </row>
    <row r="1929" spans="16:21">
      <c r="P1929" s="108"/>
      <c r="Q1929" s="202"/>
      <c r="R1929" s="194"/>
      <c r="S1929" s="195"/>
      <c r="T1929" s="196"/>
      <c r="U1929" s="109"/>
    </row>
    <row r="1930" spans="16:21">
      <c r="P1930" s="108"/>
      <c r="Q1930" s="202"/>
      <c r="R1930" s="194"/>
      <c r="S1930" s="195"/>
      <c r="T1930" s="196"/>
      <c r="U1930" s="109"/>
    </row>
    <row r="1931" spans="16:21">
      <c r="P1931" s="108"/>
      <c r="Q1931" s="202"/>
      <c r="R1931" s="194"/>
      <c r="S1931" s="195"/>
      <c r="T1931" s="196"/>
      <c r="U1931" s="109"/>
    </row>
    <row r="1932" spans="16:21">
      <c r="P1932" s="108"/>
      <c r="Q1932" s="202"/>
      <c r="R1932" s="194"/>
      <c r="S1932" s="195"/>
      <c r="T1932" s="196"/>
      <c r="U1932" s="109"/>
    </row>
    <row r="1933" spans="16:21">
      <c r="P1933" s="108"/>
      <c r="Q1933" s="202"/>
      <c r="R1933" s="194"/>
      <c r="S1933" s="195"/>
      <c r="T1933" s="196"/>
      <c r="U1933" s="109"/>
    </row>
    <row r="1934" spans="16:21">
      <c r="P1934" s="108"/>
      <c r="Q1934" s="202"/>
      <c r="R1934" s="194"/>
      <c r="S1934" s="195"/>
      <c r="T1934" s="196"/>
      <c r="U1934" s="109"/>
    </row>
    <row r="1935" spans="16:21">
      <c r="P1935" s="108"/>
      <c r="Q1935" s="202"/>
      <c r="R1935" s="194"/>
      <c r="S1935" s="195"/>
      <c r="T1935" s="196"/>
      <c r="U1935" s="109"/>
    </row>
    <row r="1936" spans="16:21">
      <c r="P1936" s="108"/>
      <c r="Q1936" s="202"/>
      <c r="R1936" s="194"/>
      <c r="S1936" s="195"/>
      <c r="T1936" s="196"/>
      <c r="U1936" s="109"/>
    </row>
    <row r="1937" spans="16:21">
      <c r="P1937" s="108"/>
      <c r="Q1937" s="202"/>
      <c r="R1937" s="194"/>
      <c r="S1937" s="195"/>
      <c r="T1937" s="196"/>
      <c r="U1937" s="109"/>
    </row>
    <row r="1938" spans="16:21">
      <c r="P1938" s="108"/>
      <c r="Q1938" s="202"/>
      <c r="R1938" s="194"/>
      <c r="S1938" s="195"/>
      <c r="T1938" s="196"/>
      <c r="U1938" s="109"/>
    </row>
    <row r="1939" spans="16:21">
      <c r="P1939" s="108"/>
      <c r="Q1939" s="202"/>
      <c r="R1939" s="194"/>
      <c r="S1939" s="195"/>
      <c r="T1939" s="196"/>
      <c r="U1939" s="109"/>
    </row>
    <row r="1940" spans="16:21">
      <c r="P1940" s="108"/>
      <c r="Q1940" s="202"/>
      <c r="R1940" s="194"/>
      <c r="S1940" s="195"/>
      <c r="T1940" s="196"/>
      <c r="U1940" s="109"/>
    </row>
    <row r="1941" spans="16:21">
      <c r="P1941" s="108"/>
      <c r="Q1941" s="202"/>
      <c r="R1941" s="194"/>
      <c r="S1941" s="195"/>
      <c r="T1941" s="196"/>
      <c r="U1941" s="109"/>
    </row>
    <row r="1942" spans="16:21">
      <c r="P1942" s="108"/>
      <c r="Q1942" s="202"/>
      <c r="R1942" s="194"/>
      <c r="S1942" s="195"/>
      <c r="T1942" s="196"/>
      <c r="U1942" s="109"/>
    </row>
    <row r="1943" spans="16:21">
      <c r="P1943" s="108"/>
      <c r="Q1943" s="202"/>
      <c r="R1943" s="194"/>
      <c r="S1943" s="195"/>
      <c r="T1943" s="196"/>
      <c r="U1943" s="109"/>
    </row>
    <row r="1944" spans="16:21">
      <c r="P1944" s="108"/>
      <c r="Q1944" s="202"/>
      <c r="R1944" s="194"/>
      <c r="S1944" s="195"/>
      <c r="T1944" s="196"/>
      <c r="U1944" s="109"/>
    </row>
    <row r="1945" spans="16:21">
      <c r="P1945" s="108"/>
      <c r="Q1945" s="202"/>
      <c r="R1945" s="194"/>
      <c r="S1945" s="195"/>
      <c r="T1945" s="196"/>
      <c r="U1945" s="109"/>
    </row>
    <row r="1946" spans="16:21">
      <c r="P1946" s="108"/>
      <c r="Q1946" s="202"/>
      <c r="R1946" s="194"/>
      <c r="S1946" s="195"/>
      <c r="T1946" s="196"/>
      <c r="U1946" s="109"/>
    </row>
    <row r="1947" spans="16:21">
      <c r="P1947" s="108"/>
      <c r="Q1947" s="202"/>
      <c r="R1947" s="194"/>
      <c r="S1947" s="195"/>
      <c r="T1947" s="196"/>
      <c r="U1947" s="109"/>
    </row>
    <row r="1948" spans="16:21">
      <c r="P1948" s="108"/>
      <c r="Q1948" s="202"/>
      <c r="R1948" s="194"/>
      <c r="S1948" s="195"/>
      <c r="T1948" s="196"/>
      <c r="U1948" s="109"/>
    </row>
    <row r="1949" spans="16:21">
      <c r="P1949" s="108"/>
      <c r="Q1949" s="202"/>
      <c r="R1949" s="194"/>
      <c r="S1949" s="195"/>
      <c r="T1949" s="196"/>
      <c r="U1949" s="109"/>
    </row>
    <row r="1950" spans="16:21">
      <c r="P1950" s="108"/>
      <c r="Q1950" s="202"/>
      <c r="R1950" s="194"/>
      <c r="S1950" s="195"/>
      <c r="T1950" s="196"/>
      <c r="U1950" s="109"/>
    </row>
    <row r="1951" spans="16:21">
      <c r="P1951" s="108"/>
      <c r="Q1951" s="202"/>
      <c r="R1951" s="194"/>
      <c r="S1951" s="195"/>
      <c r="T1951" s="196"/>
      <c r="U1951" s="109"/>
    </row>
    <row r="1952" spans="16:21">
      <c r="P1952" s="108"/>
      <c r="Q1952" s="202"/>
      <c r="R1952" s="194"/>
      <c r="S1952" s="195"/>
      <c r="T1952" s="196"/>
      <c r="U1952" s="109"/>
    </row>
    <row r="1953" spans="16:21">
      <c r="P1953" s="108"/>
      <c r="Q1953" s="202"/>
      <c r="R1953" s="194"/>
      <c r="S1953" s="195"/>
      <c r="T1953" s="196"/>
      <c r="U1953" s="109"/>
    </row>
    <row r="1954" spans="16:21">
      <c r="P1954" s="108"/>
      <c r="Q1954" s="202"/>
      <c r="R1954" s="194"/>
      <c r="S1954" s="195"/>
      <c r="T1954" s="196"/>
      <c r="U1954" s="109"/>
    </row>
    <row r="1955" spans="16:21">
      <c r="P1955" s="108"/>
      <c r="Q1955" s="202"/>
      <c r="R1955" s="194"/>
      <c r="S1955" s="195"/>
      <c r="T1955" s="196"/>
      <c r="U1955" s="109"/>
    </row>
    <row r="1956" spans="16:21">
      <c r="P1956" s="108"/>
      <c r="Q1956" s="202"/>
      <c r="R1956" s="194"/>
      <c r="S1956" s="195"/>
      <c r="T1956" s="196"/>
      <c r="U1956" s="109"/>
    </row>
    <row r="1957" spans="16:21">
      <c r="P1957" s="108"/>
      <c r="Q1957" s="202"/>
      <c r="R1957" s="194"/>
      <c r="S1957" s="195"/>
      <c r="T1957" s="196"/>
      <c r="U1957" s="109"/>
    </row>
    <row r="1958" spans="16:21">
      <c r="P1958" s="108"/>
      <c r="Q1958" s="202"/>
      <c r="R1958" s="194"/>
      <c r="S1958" s="195"/>
      <c r="T1958" s="196"/>
      <c r="U1958" s="109"/>
    </row>
    <row r="1959" spans="16:21">
      <c r="P1959" s="108"/>
      <c r="Q1959" s="202"/>
      <c r="R1959" s="194"/>
      <c r="S1959" s="195"/>
      <c r="T1959" s="196"/>
      <c r="U1959" s="109"/>
    </row>
    <row r="1960" spans="16:21">
      <c r="P1960" s="108"/>
      <c r="Q1960" s="202"/>
      <c r="R1960" s="194"/>
      <c r="S1960" s="195"/>
      <c r="T1960" s="196"/>
      <c r="U1960" s="109"/>
    </row>
    <row r="1961" spans="16:21">
      <c r="P1961" s="108"/>
      <c r="Q1961" s="202"/>
      <c r="R1961" s="194"/>
      <c r="S1961" s="195"/>
      <c r="T1961" s="196"/>
      <c r="U1961" s="109"/>
    </row>
    <row r="1962" spans="16:21">
      <c r="P1962" s="108"/>
      <c r="Q1962" s="202"/>
      <c r="R1962" s="194"/>
      <c r="S1962" s="195"/>
      <c r="T1962" s="196"/>
      <c r="U1962" s="109"/>
    </row>
    <row r="1963" spans="16:21">
      <c r="P1963" s="108"/>
      <c r="Q1963" s="202"/>
      <c r="R1963" s="194"/>
      <c r="S1963" s="195"/>
      <c r="T1963" s="196"/>
      <c r="U1963" s="109"/>
    </row>
    <row r="1964" spans="16:21">
      <c r="P1964" s="108"/>
      <c r="Q1964" s="202"/>
      <c r="R1964" s="194"/>
      <c r="S1964" s="195"/>
      <c r="T1964" s="196"/>
      <c r="U1964" s="109"/>
    </row>
    <row r="1965" spans="16:21">
      <c r="P1965" s="108"/>
      <c r="Q1965" s="202"/>
      <c r="R1965" s="194"/>
      <c r="S1965" s="195"/>
      <c r="T1965" s="196"/>
      <c r="U1965" s="109"/>
    </row>
    <row r="1966" spans="16:21">
      <c r="P1966" s="108"/>
      <c r="Q1966" s="202"/>
      <c r="R1966" s="194"/>
      <c r="S1966" s="195"/>
      <c r="T1966" s="196"/>
      <c r="U1966" s="109"/>
    </row>
    <row r="1967" spans="16:21">
      <c r="P1967" s="108"/>
      <c r="Q1967" s="202"/>
      <c r="R1967" s="194"/>
      <c r="S1967" s="195"/>
      <c r="T1967" s="196"/>
      <c r="U1967" s="109"/>
    </row>
    <row r="1968" spans="16:21">
      <c r="P1968" s="108"/>
      <c r="Q1968" s="202"/>
      <c r="R1968" s="194"/>
      <c r="S1968" s="195"/>
      <c r="T1968" s="196"/>
      <c r="U1968" s="109"/>
    </row>
    <row r="1969" spans="16:21">
      <c r="P1969" s="108"/>
      <c r="Q1969" s="202"/>
      <c r="R1969" s="194"/>
      <c r="S1969" s="195"/>
      <c r="T1969" s="196"/>
      <c r="U1969" s="109"/>
    </row>
    <row r="1970" spans="16:21">
      <c r="P1970" s="108"/>
      <c r="Q1970" s="202"/>
      <c r="R1970" s="194"/>
      <c r="S1970" s="195"/>
      <c r="T1970" s="196"/>
      <c r="U1970" s="109"/>
    </row>
    <row r="1971" spans="16:21">
      <c r="P1971" s="108"/>
      <c r="Q1971" s="202"/>
      <c r="R1971" s="194"/>
      <c r="S1971" s="195"/>
      <c r="T1971" s="196"/>
      <c r="U1971" s="109"/>
    </row>
    <row r="1972" spans="16:21">
      <c r="P1972" s="108"/>
      <c r="Q1972" s="202"/>
      <c r="R1972" s="194"/>
      <c r="S1972" s="195"/>
      <c r="T1972" s="196"/>
      <c r="U1972" s="109"/>
    </row>
    <row r="1973" spans="16:21">
      <c r="P1973" s="108"/>
      <c r="Q1973" s="202"/>
      <c r="R1973" s="194"/>
      <c r="S1973" s="195"/>
      <c r="T1973" s="196"/>
      <c r="U1973" s="109"/>
    </row>
    <row r="1974" spans="16:21">
      <c r="P1974" s="108"/>
      <c r="Q1974" s="202"/>
      <c r="R1974" s="194"/>
      <c r="S1974" s="195"/>
      <c r="T1974" s="196"/>
      <c r="U1974" s="109"/>
    </row>
    <row r="1975" spans="16:21">
      <c r="P1975" s="108"/>
      <c r="Q1975" s="202"/>
      <c r="R1975" s="194"/>
      <c r="S1975" s="195"/>
      <c r="T1975" s="196"/>
      <c r="U1975" s="109"/>
    </row>
    <row r="1976" spans="16:21">
      <c r="P1976" s="108"/>
      <c r="Q1976" s="202"/>
      <c r="R1976" s="194"/>
      <c r="S1976" s="195"/>
      <c r="T1976" s="196"/>
      <c r="U1976" s="109"/>
    </row>
    <row r="1977" spans="16:21">
      <c r="P1977" s="108"/>
      <c r="Q1977" s="202"/>
      <c r="R1977" s="194"/>
      <c r="S1977" s="195"/>
      <c r="T1977" s="196"/>
      <c r="U1977" s="109"/>
    </row>
    <row r="1978" spans="16:21">
      <c r="P1978" s="108"/>
      <c r="Q1978" s="202"/>
      <c r="R1978" s="194"/>
      <c r="S1978" s="195"/>
      <c r="T1978" s="196"/>
      <c r="U1978" s="109"/>
    </row>
    <row r="1979" spans="16:21">
      <c r="P1979" s="108"/>
      <c r="Q1979" s="202"/>
      <c r="R1979" s="194"/>
      <c r="S1979" s="195"/>
      <c r="T1979" s="196"/>
      <c r="U1979" s="109"/>
    </row>
    <row r="1980" spans="16:21">
      <c r="P1980" s="108"/>
      <c r="Q1980" s="202"/>
      <c r="R1980" s="194"/>
      <c r="S1980" s="195"/>
      <c r="T1980" s="196"/>
      <c r="U1980" s="109"/>
    </row>
    <row r="1981" spans="16:21">
      <c r="P1981" s="108"/>
      <c r="Q1981" s="202"/>
      <c r="R1981" s="194"/>
      <c r="S1981" s="195"/>
      <c r="T1981" s="196"/>
      <c r="U1981" s="109"/>
    </row>
    <row r="1982" spans="16:21">
      <c r="P1982" s="108"/>
      <c r="Q1982" s="202"/>
      <c r="R1982" s="194"/>
      <c r="S1982" s="195"/>
      <c r="T1982" s="196"/>
      <c r="U1982" s="109"/>
    </row>
    <row r="1983" spans="16:21">
      <c r="P1983" s="108"/>
      <c r="Q1983" s="202"/>
      <c r="R1983" s="194"/>
      <c r="S1983" s="195"/>
      <c r="T1983" s="196"/>
      <c r="U1983" s="109"/>
    </row>
    <row r="1984" spans="16:21">
      <c r="P1984" s="108"/>
      <c r="Q1984" s="202"/>
      <c r="R1984" s="194"/>
      <c r="S1984" s="195"/>
      <c r="T1984" s="196"/>
      <c r="U1984" s="109"/>
    </row>
    <row r="1985" spans="16:21">
      <c r="P1985" s="108"/>
      <c r="Q1985" s="202"/>
      <c r="R1985" s="194"/>
      <c r="S1985" s="195"/>
      <c r="T1985" s="196"/>
      <c r="U1985" s="109"/>
    </row>
    <row r="1986" spans="16:21">
      <c r="P1986" s="108"/>
      <c r="Q1986" s="202"/>
      <c r="R1986" s="194"/>
      <c r="S1986" s="195"/>
      <c r="T1986" s="196"/>
      <c r="U1986" s="109"/>
    </row>
    <row r="1987" spans="16:21">
      <c r="P1987" s="108"/>
      <c r="Q1987" s="202"/>
      <c r="R1987" s="194"/>
      <c r="S1987" s="195"/>
      <c r="T1987" s="196"/>
      <c r="U1987" s="109"/>
    </row>
    <row r="1988" spans="16:21">
      <c r="P1988" s="108"/>
      <c r="Q1988" s="202"/>
      <c r="R1988" s="194"/>
      <c r="S1988" s="195"/>
      <c r="T1988" s="196"/>
      <c r="U1988" s="109"/>
    </row>
    <row r="1989" spans="16:21">
      <c r="P1989" s="108"/>
      <c r="Q1989" s="202"/>
      <c r="R1989" s="194"/>
      <c r="S1989" s="195"/>
      <c r="T1989" s="196"/>
      <c r="U1989" s="109"/>
    </row>
    <row r="1990" spans="16:21">
      <c r="P1990" s="108"/>
      <c r="Q1990" s="202"/>
      <c r="R1990" s="194"/>
      <c r="S1990" s="195"/>
      <c r="T1990" s="196"/>
      <c r="U1990" s="109"/>
    </row>
    <row r="1991" spans="16:21">
      <c r="P1991" s="108"/>
      <c r="Q1991" s="202"/>
      <c r="R1991" s="194"/>
      <c r="S1991" s="195"/>
      <c r="T1991" s="196"/>
      <c r="U1991" s="109"/>
    </row>
    <row r="1992" spans="16:21">
      <c r="P1992" s="108"/>
      <c r="Q1992" s="202"/>
      <c r="R1992" s="194"/>
      <c r="S1992" s="195"/>
      <c r="T1992" s="196"/>
      <c r="U1992" s="109"/>
    </row>
    <row r="1993" spans="16:21">
      <c r="P1993" s="108"/>
      <c r="Q1993" s="202"/>
      <c r="R1993" s="194"/>
      <c r="S1993" s="195"/>
      <c r="T1993" s="196"/>
      <c r="U1993" s="109"/>
    </row>
    <row r="1994" spans="16:21">
      <c r="P1994" s="108"/>
      <c r="Q1994" s="202"/>
      <c r="R1994" s="194"/>
      <c r="S1994" s="195"/>
      <c r="T1994" s="196"/>
      <c r="U1994" s="109"/>
    </row>
    <row r="1995" spans="16:21">
      <c r="P1995" s="108"/>
      <c r="Q1995" s="202"/>
      <c r="R1995" s="194"/>
      <c r="S1995" s="195"/>
      <c r="T1995" s="196"/>
      <c r="U1995" s="109"/>
    </row>
    <row r="1996" spans="16:21">
      <c r="P1996" s="108"/>
      <c r="Q1996" s="202"/>
      <c r="R1996" s="194"/>
      <c r="S1996" s="195"/>
      <c r="T1996" s="196"/>
      <c r="U1996" s="109"/>
    </row>
    <row r="1997" spans="16:21">
      <c r="P1997" s="108"/>
      <c r="Q1997" s="202"/>
      <c r="R1997" s="194"/>
      <c r="S1997" s="195"/>
      <c r="T1997" s="196"/>
      <c r="U1997" s="109"/>
    </row>
    <row r="1998" spans="16:21">
      <c r="P1998" s="108"/>
      <c r="Q1998" s="202"/>
      <c r="R1998" s="194"/>
      <c r="S1998" s="195"/>
      <c r="T1998" s="196"/>
      <c r="U1998" s="109"/>
    </row>
    <row r="1999" spans="16:21">
      <c r="P1999" s="108"/>
      <c r="Q1999" s="202"/>
      <c r="R1999" s="194"/>
      <c r="S1999" s="195"/>
      <c r="T1999" s="196"/>
      <c r="U1999" s="109"/>
    </row>
    <row r="2000" spans="16:21">
      <c r="P2000" s="108"/>
      <c r="Q2000" s="202"/>
      <c r="R2000" s="194"/>
      <c r="S2000" s="195"/>
      <c r="T2000" s="196"/>
      <c r="U2000" s="109"/>
    </row>
    <row r="2001" spans="16:21">
      <c r="P2001" s="108"/>
      <c r="Q2001" s="202"/>
      <c r="R2001" s="194"/>
      <c r="S2001" s="195"/>
      <c r="T2001" s="196"/>
      <c r="U2001" s="109"/>
    </row>
    <row r="2002" spans="16:21">
      <c r="P2002" s="108"/>
      <c r="Q2002" s="202"/>
      <c r="R2002" s="194"/>
      <c r="S2002" s="195"/>
      <c r="T2002" s="196"/>
      <c r="U2002" s="109"/>
    </row>
    <row r="2003" spans="16:21">
      <c r="P2003" s="108"/>
      <c r="Q2003" s="202"/>
      <c r="R2003" s="194"/>
      <c r="S2003" s="195"/>
      <c r="T2003" s="196"/>
      <c r="U2003" s="109"/>
    </row>
    <row r="2004" spans="16:21">
      <c r="P2004" s="108"/>
      <c r="Q2004" s="202"/>
      <c r="R2004" s="194"/>
      <c r="S2004" s="195"/>
      <c r="T2004" s="196"/>
      <c r="U2004" s="109"/>
    </row>
    <row r="2005" spans="16:21">
      <c r="P2005" s="108"/>
      <c r="Q2005" s="202"/>
      <c r="R2005" s="194"/>
      <c r="S2005" s="195"/>
      <c r="T2005" s="196"/>
      <c r="U2005" s="109"/>
    </row>
    <row r="2006" spans="16:21">
      <c r="P2006" s="108"/>
      <c r="Q2006" s="202"/>
      <c r="R2006" s="194"/>
      <c r="S2006" s="195"/>
      <c r="T2006" s="196"/>
      <c r="U2006" s="109"/>
    </row>
    <row r="2007" spans="16:21">
      <c r="P2007" s="108"/>
      <c r="Q2007" s="202"/>
      <c r="R2007" s="194"/>
      <c r="S2007" s="195"/>
      <c r="T2007" s="196"/>
      <c r="U2007" s="109"/>
    </row>
    <row r="2008" spans="16:21">
      <c r="P2008" s="108"/>
      <c r="Q2008" s="202"/>
      <c r="R2008" s="194"/>
      <c r="S2008" s="195"/>
      <c r="T2008" s="196"/>
      <c r="U2008" s="109"/>
    </row>
    <row r="2009" spans="16:21">
      <c r="P2009" s="108"/>
      <c r="Q2009" s="202"/>
      <c r="R2009" s="194"/>
      <c r="S2009" s="195"/>
      <c r="T2009" s="196"/>
      <c r="U2009" s="109"/>
    </row>
    <row r="2010" spans="16:21">
      <c r="P2010" s="108"/>
      <c r="Q2010" s="202"/>
      <c r="R2010" s="194"/>
      <c r="S2010" s="195"/>
      <c r="T2010" s="196"/>
      <c r="U2010" s="109"/>
    </row>
    <row r="2011" spans="16:21">
      <c r="P2011" s="108"/>
      <c r="Q2011" s="202"/>
      <c r="R2011" s="194"/>
      <c r="S2011" s="195"/>
      <c r="T2011" s="196"/>
      <c r="U2011" s="109"/>
    </row>
    <row r="2012" spans="16:21">
      <c r="P2012" s="108"/>
      <c r="Q2012" s="202"/>
      <c r="R2012" s="194"/>
      <c r="S2012" s="195"/>
      <c r="T2012" s="196"/>
      <c r="U2012" s="109"/>
    </row>
    <row r="2013" spans="16:21">
      <c r="P2013" s="108"/>
      <c r="Q2013" s="202"/>
      <c r="R2013" s="194"/>
      <c r="S2013" s="195"/>
      <c r="T2013" s="196"/>
      <c r="U2013" s="109"/>
    </row>
    <row r="2014" spans="16:21">
      <c r="P2014" s="108"/>
      <c r="Q2014" s="202"/>
      <c r="R2014" s="194"/>
      <c r="S2014" s="195"/>
      <c r="T2014" s="196"/>
      <c r="U2014" s="109"/>
    </row>
    <row r="2015" spans="16:21">
      <c r="P2015" s="108"/>
      <c r="Q2015" s="202"/>
      <c r="R2015" s="194"/>
      <c r="S2015" s="195"/>
      <c r="T2015" s="196"/>
      <c r="U2015" s="109"/>
    </row>
    <row r="2016" spans="16:21">
      <c r="P2016" s="108"/>
      <c r="Q2016" s="202"/>
      <c r="R2016" s="194"/>
      <c r="S2016" s="195"/>
      <c r="T2016" s="196"/>
      <c r="U2016" s="109"/>
    </row>
    <row r="2017" spans="16:21">
      <c r="P2017" s="108"/>
      <c r="Q2017" s="202"/>
      <c r="R2017" s="194"/>
      <c r="S2017" s="195"/>
      <c r="T2017" s="196"/>
      <c r="U2017" s="109"/>
    </row>
    <row r="2018" spans="16:21">
      <c r="P2018" s="108"/>
      <c r="Q2018" s="202"/>
      <c r="R2018" s="194"/>
      <c r="S2018" s="195"/>
      <c r="T2018" s="196"/>
      <c r="U2018" s="109"/>
    </row>
    <row r="2019" spans="16:21">
      <c r="P2019" s="108"/>
      <c r="Q2019" s="202"/>
      <c r="R2019" s="194"/>
      <c r="S2019" s="195"/>
      <c r="T2019" s="196"/>
      <c r="U2019" s="109"/>
    </row>
    <row r="2020" spans="16:21">
      <c r="P2020" s="108"/>
      <c r="Q2020" s="202"/>
      <c r="R2020" s="194"/>
      <c r="S2020" s="195"/>
      <c r="T2020" s="196"/>
      <c r="U2020" s="109"/>
    </row>
    <row r="2021" spans="16:21">
      <c r="P2021" s="108"/>
      <c r="Q2021" s="202"/>
      <c r="R2021" s="194"/>
      <c r="S2021" s="195"/>
      <c r="T2021" s="196"/>
      <c r="U2021" s="109"/>
    </row>
    <row r="2022" spans="16:21">
      <c r="P2022" s="108"/>
      <c r="Q2022" s="202"/>
      <c r="R2022" s="194"/>
      <c r="S2022" s="195"/>
      <c r="T2022" s="196"/>
      <c r="U2022" s="109"/>
    </row>
    <row r="2023" spans="16:21">
      <c r="P2023" s="108"/>
      <c r="Q2023" s="202"/>
      <c r="R2023" s="194"/>
      <c r="S2023" s="195"/>
      <c r="T2023" s="196"/>
      <c r="U2023" s="109"/>
    </row>
    <row r="2024" spans="16:21">
      <c r="P2024" s="108"/>
      <c r="Q2024" s="202"/>
      <c r="R2024" s="194"/>
      <c r="S2024" s="195"/>
      <c r="T2024" s="196"/>
      <c r="U2024" s="109"/>
    </row>
    <row r="2025" spans="16:21">
      <c r="P2025" s="108"/>
      <c r="Q2025" s="202"/>
      <c r="R2025" s="194"/>
      <c r="S2025" s="195"/>
      <c r="T2025" s="196"/>
      <c r="U2025" s="109"/>
    </row>
    <row r="2026" spans="16:21">
      <c r="P2026" s="108"/>
      <c r="Q2026" s="202"/>
      <c r="R2026" s="194"/>
      <c r="S2026" s="195"/>
      <c r="T2026" s="196"/>
      <c r="U2026" s="109"/>
    </row>
    <row r="2027" spans="16:21">
      <c r="P2027" s="108"/>
      <c r="Q2027" s="202"/>
      <c r="R2027" s="194"/>
      <c r="S2027" s="195"/>
      <c r="T2027" s="196"/>
      <c r="U2027" s="109"/>
    </row>
    <row r="2028" spans="16:21">
      <c r="P2028" s="108"/>
      <c r="Q2028" s="202"/>
      <c r="R2028" s="194"/>
      <c r="S2028" s="195"/>
      <c r="T2028" s="196"/>
      <c r="U2028" s="109"/>
    </row>
    <row r="2029" spans="16:21">
      <c r="P2029" s="108"/>
      <c r="Q2029" s="202"/>
      <c r="R2029" s="194"/>
      <c r="S2029" s="195"/>
      <c r="T2029" s="196"/>
      <c r="U2029" s="109"/>
    </row>
    <row r="2030" spans="16:21">
      <c r="P2030" s="108"/>
      <c r="Q2030" s="202"/>
      <c r="R2030" s="194"/>
      <c r="S2030" s="195"/>
      <c r="T2030" s="196"/>
      <c r="U2030" s="109"/>
    </row>
    <row r="2031" spans="16:21">
      <c r="P2031" s="108"/>
      <c r="Q2031" s="202"/>
      <c r="R2031" s="194"/>
      <c r="S2031" s="195"/>
      <c r="T2031" s="196"/>
      <c r="U2031" s="109"/>
    </row>
    <row r="2032" spans="16:21">
      <c r="P2032" s="108"/>
      <c r="Q2032" s="202"/>
      <c r="R2032" s="194"/>
      <c r="S2032" s="195"/>
      <c r="T2032" s="196"/>
      <c r="U2032" s="109"/>
    </row>
    <row r="2033" spans="16:21">
      <c r="P2033" s="108"/>
      <c r="Q2033" s="202"/>
      <c r="R2033" s="194"/>
      <c r="S2033" s="195"/>
      <c r="T2033" s="196"/>
      <c r="U2033" s="109"/>
    </row>
    <row r="2034" spans="16:21">
      <c r="P2034" s="108"/>
      <c r="Q2034" s="202"/>
      <c r="R2034" s="194"/>
      <c r="S2034" s="195"/>
      <c r="T2034" s="196"/>
      <c r="U2034" s="109"/>
    </row>
    <row r="2035" spans="16:21">
      <c r="P2035" s="108"/>
      <c r="Q2035" s="202"/>
      <c r="R2035" s="194"/>
      <c r="S2035" s="195"/>
      <c r="T2035" s="196"/>
      <c r="U2035" s="109"/>
    </row>
    <row r="2036" spans="16:21">
      <c r="P2036" s="108"/>
      <c r="Q2036" s="202"/>
      <c r="R2036" s="194"/>
      <c r="S2036" s="195"/>
      <c r="T2036" s="196"/>
      <c r="U2036" s="109"/>
    </row>
    <row r="2037" spans="16:21">
      <c r="P2037" s="108"/>
      <c r="Q2037" s="202"/>
      <c r="R2037" s="194"/>
      <c r="S2037" s="195"/>
      <c r="T2037" s="196"/>
      <c r="U2037" s="109"/>
    </row>
    <row r="2038" spans="16:21">
      <c r="P2038" s="108"/>
      <c r="Q2038" s="202"/>
      <c r="R2038" s="194"/>
      <c r="S2038" s="195"/>
      <c r="T2038" s="196"/>
      <c r="U2038" s="109"/>
    </row>
    <row r="2039" spans="16:21">
      <c r="P2039" s="108"/>
      <c r="Q2039" s="202"/>
      <c r="R2039" s="194"/>
      <c r="S2039" s="195"/>
      <c r="T2039" s="196"/>
      <c r="U2039" s="109"/>
    </row>
    <row r="2040" spans="16:21">
      <c r="P2040" s="108"/>
      <c r="Q2040" s="202"/>
      <c r="R2040" s="194"/>
      <c r="S2040" s="195"/>
      <c r="T2040" s="196"/>
      <c r="U2040" s="109"/>
    </row>
    <row r="2041" spans="16:21">
      <c r="P2041" s="108"/>
      <c r="Q2041" s="202"/>
      <c r="R2041" s="194"/>
      <c r="S2041" s="195"/>
      <c r="T2041" s="196"/>
      <c r="U2041" s="109"/>
    </row>
    <row r="2042" spans="16:21">
      <c r="P2042" s="108"/>
      <c r="Q2042" s="202"/>
      <c r="R2042" s="194"/>
      <c r="S2042" s="195"/>
      <c r="T2042" s="196"/>
      <c r="U2042" s="109"/>
    </row>
    <row r="2043" spans="16:21">
      <c r="P2043" s="108"/>
      <c r="Q2043" s="202"/>
      <c r="R2043" s="194"/>
      <c r="S2043" s="195"/>
      <c r="T2043" s="196"/>
      <c r="U2043" s="109"/>
    </row>
    <row r="2044" spans="16:21">
      <c r="P2044" s="108"/>
      <c r="Q2044" s="202"/>
      <c r="R2044" s="194"/>
      <c r="S2044" s="195"/>
      <c r="T2044" s="196"/>
      <c r="U2044" s="109"/>
    </row>
    <row r="2045" spans="16:21">
      <c r="P2045" s="108"/>
      <c r="Q2045" s="202"/>
      <c r="R2045" s="194"/>
      <c r="S2045" s="195"/>
      <c r="T2045" s="196"/>
      <c r="U2045" s="109"/>
    </row>
    <row r="2046" spans="16:21">
      <c r="P2046" s="108"/>
      <c r="Q2046" s="202"/>
      <c r="R2046" s="194"/>
      <c r="S2046" s="195"/>
      <c r="T2046" s="196"/>
      <c r="U2046" s="109"/>
    </row>
    <row r="2047" spans="16:21">
      <c r="P2047" s="108"/>
      <c r="Q2047" s="202"/>
      <c r="R2047" s="194"/>
      <c r="S2047" s="195"/>
      <c r="T2047" s="196"/>
      <c r="U2047" s="109"/>
    </row>
    <row r="2048" spans="16:21">
      <c r="P2048" s="108"/>
      <c r="Q2048" s="202"/>
      <c r="R2048" s="194"/>
      <c r="S2048" s="195"/>
      <c r="T2048" s="196"/>
      <c r="U2048" s="109"/>
    </row>
    <row r="2049" spans="16:21">
      <c r="P2049" s="108"/>
      <c r="Q2049" s="202"/>
      <c r="R2049" s="194"/>
      <c r="S2049" s="195"/>
      <c r="T2049" s="196"/>
      <c r="U2049" s="109"/>
    </row>
    <row r="2050" spans="16:21">
      <c r="P2050" s="108"/>
      <c r="Q2050" s="202"/>
      <c r="R2050" s="194"/>
      <c r="S2050" s="195"/>
      <c r="T2050" s="196"/>
      <c r="U2050" s="109"/>
    </row>
    <row r="2051" spans="16:21">
      <c r="P2051" s="108"/>
      <c r="Q2051" s="202"/>
      <c r="R2051" s="194"/>
      <c r="S2051" s="195"/>
      <c r="T2051" s="196"/>
      <c r="U2051" s="109"/>
    </row>
    <row r="2052" spans="16:21">
      <c r="P2052" s="108"/>
      <c r="Q2052" s="202"/>
      <c r="R2052" s="194"/>
      <c r="S2052" s="195"/>
      <c r="T2052" s="196"/>
      <c r="U2052" s="109"/>
    </row>
    <row r="2053" spans="16:21">
      <c r="P2053" s="108"/>
      <c r="Q2053" s="202"/>
      <c r="R2053" s="194"/>
      <c r="S2053" s="195"/>
      <c r="T2053" s="196"/>
      <c r="U2053" s="109"/>
    </row>
    <row r="2054" spans="16:21">
      <c r="P2054" s="108"/>
      <c r="Q2054" s="202"/>
      <c r="R2054" s="194"/>
      <c r="S2054" s="195"/>
      <c r="T2054" s="196"/>
      <c r="U2054" s="109"/>
    </row>
    <row r="2055" spans="16:21">
      <c r="P2055" s="108"/>
      <c r="Q2055" s="202"/>
      <c r="R2055" s="194"/>
      <c r="S2055" s="195"/>
      <c r="T2055" s="196"/>
      <c r="U2055" s="109"/>
    </row>
    <row r="2056" spans="16:21">
      <c r="P2056" s="108"/>
      <c r="Q2056" s="202"/>
      <c r="R2056" s="194"/>
      <c r="S2056" s="195"/>
      <c r="T2056" s="196"/>
      <c r="U2056" s="109"/>
    </row>
    <row r="2057" spans="16:21">
      <c r="P2057" s="108"/>
      <c r="Q2057" s="202"/>
      <c r="R2057" s="194"/>
      <c r="S2057" s="195"/>
      <c r="T2057" s="196"/>
      <c r="U2057" s="109"/>
    </row>
    <row r="2058" spans="16:21">
      <c r="P2058" s="108"/>
      <c r="Q2058" s="202"/>
      <c r="R2058" s="194"/>
      <c r="S2058" s="195"/>
      <c r="T2058" s="196"/>
      <c r="U2058" s="109"/>
    </row>
    <row r="2059" spans="16:21">
      <c r="P2059" s="108"/>
      <c r="Q2059" s="202"/>
      <c r="R2059" s="194"/>
      <c r="S2059" s="195"/>
      <c r="T2059" s="196"/>
      <c r="U2059" s="109"/>
    </row>
    <row r="2060" spans="16:21">
      <c r="P2060" s="108"/>
      <c r="Q2060" s="202"/>
      <c r="R2060" s="194"/>
      <c r="S2060" s="195"/>
      <c r="T2060" s="196"/>
      <c r="U2060" s="109"/>
    </row>
    <row r="2061" spans="16:21">
      <c r="P2061" s="108"/>
      <c r="Q2061" s="202"/>
      <c r="R2061" s="194"/>
      <c r="S2061" s="195"/>
      <c r="T2061" s="196"/>
      <c r="U2061" s="109"/>
    </row>
    <row r="2062" spans="16:21">
      <c r="P2062" s="108"/>
      <c r="Q2062" s="202"/>
      <c r="R2062" s="194"/>
      <c r="S2062" s="195"/>
      <c r="T2062" s="196"/>
      <c r="U2062" s="109"/>
    </row>
    <row r="2063" spans="16:21">
      <c r="P2063" s="108"/>
      <c r="Q2063" s="202"/>
      <c r="R2063" s="194"/>
      <c r="S2063" s="195"/>
      <c r="T2063" s="196"/>
      <c r="U2063" s="109"/>
    </row>
    <row r="2064" spans="16:21">
      <c r="P2064" s="108"/>
      <c r="Q2064" s="202"/>
      <c r="R2064" s="194"/>
      <c r="S2064" s="195"/>
      <c r="T2064" s="196"/>
      <c r="U2064" s="109"/>
    </row>
    <row r="2065" spans="16:21">
      <c r="P2065" s="108"/>
      <c r="Q2065" s="202"/>
      <c r="R2065" s="194"/>
      <c r="S2065" s="195"/>
      <c r="T2065" s="196"/>
      <c r="U2065" s="109"/>
    </row>
    <row r="2066" spans="16:21">
      <c r="P2066" s="108"/>
      <c r="Q2066" s="202"/>
      <c r="R2066" s="194"/>
      <c r="S2066" s="195"/>
      <c r="T2066" s="196"/>
      <c r="U2066" s="109"/>
    </row>
    <row r="2067" spans="16:21">
      <c r="P2067" s="108"/>
      <c r="Q2067" s="202"/>
      <c r="R2067" s="194"/>
      <c r="S2067" s="195"/>
      <c r="T2067" s="196"/>
      <c r="U2067" s="109"/>
    </row>
    <row r="2068" spans="16:21">
      <c r="P2068" s="108"/>
      <c r="Q2068" s="202"/>
      <c r="R2068" s="194"/>
      <c r="S2068" s="195"/>
      <c r="T2068" s="196"/>
      <c r="U2068" s="109"/>
    </row>
    <row r="2069" spans="16:21">
      <c r="P2069" s="108"/>
      <c r="Q2069" s="202"/>
      <c r="R2069" s="194"/>
      <c r="S2069" s="195"/>
      <c r="T2069" s="196"/>
      <c r="U2069" s="109"/>
    </row>
    <row r="2070" spans="16:21">
      <c r="P2070" s="108"/>
      <c r="Q2070" s="202"/>
      <c r="R2070" s="194"/>
      <c r="S2070" s="195"/>
      <c r="T2070" s="196"/>
      <c r="U2070" s="109"/>
    </row>
    <row r="2071" spans="16:21">
      <c r="P2071" s="108"/>
      <c r="Q2071" s="202"/>
      <c r="R2071" s="194"/>
      <c r="S2071" s="195"/>
      <c r="T2071" s="196"/>
      <c r="U2071" s="109"/>
    </row>
    <row r="2072" spans="16:21">
      <c r="P2072" s="108"/>
      <c r="Q2072" s="202"/>
      <c r="R2072" s="194"/>
      <c r="S2072" s="195"/>
      <c r="T2072" s="196"/>
      <c r="U2072" s="109"/>
    </row>
    <row r="2073" spans="16:21">
      <c r="P2073" s="108"/>
      <c r="Q2073" s="202"/>
      <c r="R2073" s="194"/>
      <c r="S2073" s="195"/>
      <c r="T2073" s="196"/>
      <c r="U2073" s="109"/>
    </row>
    <row r="2074" spans="16:21">
      <c r="P2074" s="108"/>
      <c r="Q2074" s="202"/>
      <c r="R2074" s="194"/>
      <c r="S2074" s="195"/>
      <c r="T2074" s="196"/>
      <c r="U2074" s="109"/>
    </row>
    <row r="2075" spans="16:21">
      <c r="P2075" s="108"/>
      <c r="Q2075" s="202"/>
      <c r="R2075" s="194"/>
      <c r="S2075" s="195"/>
      <c r="T2075" s="196"/>
      <c r="U2075" s="109"/>
    </row>
    <row r="2076" spans="16:21">
      <c r="P2076" s="108"/>
      <c r="Q2076" s="202"/>
      <c r="R2076" s="194"/>
      <c r="S2076" s="195"/>
      <c r="T2076" s="196"/>
      <c r="U2076" s="109"/>
    </row>
    <row r="2077" spans="16:21">
      <c r="P2077" s="108"/>
      <c r="Q2077" s="202"/>
      <c r="R2077" s="194"/>
      <c r="S2077" s="195"/>
      <c r="T2077" s="196"/>
      <c r="U2077" s="109"/>
    </row>
    <row r="2078" spans="16:21">
      <c r="P2078" s="108"/>
      <c r="Q2078" s="202"/>
      <c r="R2078" s="194"/>
      <c r="S2078" s="195"/>
      <c r="T2078" s="196"/>
      <c r="U2078" s="109"/>
    </row>
    <row r="2079" spans="16:21">
      <c r="P2079" s="108"/>
      <c r="Q2079" s="202"/>
      <c r="R2079" s="194"/>
      <c r="S2079" s="195"/>
      <c r="T2079" s="196"/>
      <c r="U2079" s="109"/>
    </row>
    <row r="2080" spans="16:21">
      <c r="P2080" s="108"/>
      <c r="Q2080" s="202">
        <v>203101019</v>
      </c>
      <c r="R2080" s="194" t="s">
        <v>126</v>
      </c>
      <c r="S2080" s="195">
        <v>0.1</v>
      </c>
      <c r="T2080" s="196">
        <v>0.1</v>
      </c>
      <c r="U2080" s="109"/>
    </row>
    <row r="2081" spans="16:21">
      <c r="P2081" s="108"/>
      <c r="Q2081" s="202">
        <v>203101020</v>
      </c>
      <c r="R2081" s="194" t="s">
        <v>127</v>
      </c>
      <c r="S2081" s="195">
        <v>0.1</v>
      </c>
      <c r="T2081" s="196">
        <v>0.1</v>
      </c>
      <c r="U2081" s="109"/>
    </row>
    <row r="2082" spans="16:21">
      <c r="P2082" s="108"/>
      <c r="Q2082" s="202">
        <v>203101025</v>
      </c>
      <c r="R2082" s="194" t="s">
        <v>128</v>
      </c>
      <c r="S2082" s="195">
        <v>0.1</v>
      </c>
      <c r="T2082" s="196">
        <v>0.1</v>
      </c>
      <c r="U2082" s="109"/>
    </row>
    <row r="2083" spans="16:21">
      <c r="P2083" s="108"/>
      <c r="Q2083" s="202">
        <v>308101001</v>
      </c>
      <c r="R2083" s="194" t="s">
        <v>129</v>
      </c>
      <c r="S2083" s="195">
        <v>0.1</v>
      </c>
      <c r="T2083" s="196">
        <v>0.1</v>
      </c>
      <c r="U2083" s="109"/>
    </row>
    <row r="2084" spans="16:21">
      <c r="P2084" s="108"/>
      <c r="Q2084" s="202">
        <v>308101008</v>
      </c>
      <c r="R2084" s="194" t="s">
        <v>130</v>
      </c>
      <c r="S2084" s="195">
        <v>0.1</v>
      </c>
      <c r="T2084" s="196">
        <v>0.1</v>
      </c>
      <c r="U2084" s="109"/>
    </row>
    <row r="2085" spans="16:21">
      <c r="P2085" s="108"/>
      <c r="Q2085" s="202">
        <v>308101010</v>
      </c>
      <c r="R2085" s="194" t="s">
        <v>131</v>
      </c>
      <c r="S2085" s="195">
        <v>0.1</v>
      </c>
      <c r="T2085" s="196">
        <v>0.1</v>
      </c>
      <c r="U2085" s="109"/>
    </row>
    <row r="2086" spans="16:21">
      <c r="P2086" s="108"/>
      <c r="Q2086" s="202">
        <v>308101011</v>
      </c>
      <c r="R2086" s="194" t="s">
        <v>132</v>
      </c>
      <c r="S2086" s="195">
        <v>0.1</v>
      </c>
      <c r="T2086" s="196">
        <v>0.1</v>
      </c>
      <c r="U2086" s="109"/>
    </row>
    <row r="2087" spans="16:21">
      <c r="P2087" s="108"/>
      <c r="Q2087" s="202">
        <v>308101013</v>
      </c>
      <c r="R2087" s="194" t="s">
        <v>133</v>
      </c>
      <c r="S2087" s="195">
        <v>0.1</v>
      </c>
      <c r="T2087" s="196">
        <v>0.1</v>
      </c>
      <c r="U2087" s="109"/>
    </row>
    <row r="2088" spans="16:21">
      <c r="P2088" s="108"/>
      <c r="Q2088" s="202">
        <v>308101014</v>
      </c>
      <c r="R2088" s="194" t="s">
        <v>134</v>
      </c>
      <c r="S2088" s="195">
        <v>0.1</v>
      </c>
      <c r="T2088" s="196">
        <v>0.1</v>
      </c>
      <c r="U2088" s="109"/>
    </row>
    <row r="2089" spans="16:21">
      <c r="P2089" s="108"/>
      <c r="Q2089" s="202">
        <v>308101018</v>
      </c>
      <c r="R2089" s="194" t="s">
        <v>135</v>
      </c>
      <c r="S2089" s="195">
        <v>0.1</v>
      </c>
      <c r="T2089" s="196">
        <v>0.1</v>
      </c>
      <c r="U2089" s="109"/>
    </row>
    <row r="2090" spans="16:21">
      <c r="P2090" s="108"/>
      <c r="Q2090" s="202">
        <v>308101019</v>
      </c>
      <c r="R2090" s="194" t="s">
        <v>136</v>
      </c>
      <c r="S2090" s="195">
        <v>0.1</v>
      </c>
      <c r="T2090" s="196">
        <v>0.1</v>
      </c>
      <c r="U2090" s="109"/>
    </row>
    <row r="2091" spans="16:21">
      <c r="P2091" s="108"/>
      <c r="Q2091" s="202">
        <v>308101021</v>
      </c>
      <c r="R2091" s="194" t="s">
        <v>137</v>
      </c>
      <c r="S2091" s="195">
        <v>0.1</v>
      </c>
      <c r="T2091" s="196">
        <v>0.1</v>
      </c>
      <c r="U2091" s="109"/>
    </row>
    <row r="2092" spans="16:21">
      <c r="P2092" s="108"/>
      <c r="Q2092" s="202">
        <v>308101022</v>
      </c>
      <c r="R2092" s="194" t="s">
        <v>138</v>
      </c>
      <c r="S2092" s="195">
        <v>0.1</v>
      </c>
      <c r="T2092" s="196">
        <v>0.1</v>
      </c>
      <c r="U2092" s="109"/>
    </row>
    <row r="2093" spans="16:21">
      <c r="P2093" s="108"/>
      <c r="Q2093" s="202">
        <v>308101025</v>
      </c>
      <c r="R2093" s="194" t="s">
        <v>139</v>
      </c>
      <c r="S2093" s="195">
        <v>0.1</v>
      </c>
      <c r="T2093" s="196">
        <v>0.1</v>
      </c>
      <c r="U2093" s="109"/>
    </row>
    <row r="2094" spans="16:21">
      <c r="P2094" s="108"/>
      <c r="Q2094" s="202">
        <v>308101026</v>
      </c>
      <c r="R2094" s="194" t="s">
        <v>140</v>
      </c>
      <c r="S2094" s="195">
        <v>0.1</v>
      </c>
      <c r="T2094" s="196">
        <v>0.1</v>
      </c>
      <c r="U2094" s="109"/>
    </row>
    <row r="2095" spans="16:21">
      <c r="P2095" s="108"/>
      <c r="Q2095" s="202">
        <v>308101027</v>
      </c>
      <c r="R2095" s="194" t="s">
        <v>141</v>
      </c>
      <c r="S2095" s="195">
        <v>0.1</v>
      </c>
      <c r="T2095" s="196">
        <v>0.1</v>
      </c>
      <c r="U2095" s="109"/>
    </row>
    <row r="2096" spans="16:21">
      <c r="P2096" s="108"/>
      <c r="Q2096" s="202">
        <v>308101028</v>
      </c>
      <c r="R2096" s="194" t="s">
        <v>142</v>
      </c>
      <c r="S2096" s="195">
        <v>0.1</v>
      </c>
      <c r="T2096" s="196">
        <v>0.1</v>
      </c>
      <c r="U2096" s="109"/>
    </row>
    <row r="2097" spans="16:21">
      <c r="P2097" s="108"/>
      <c r="Q2097" s="202">
        <v>308101029</v>
      </c>
      <c r="R2097" s="194" t="s">
        <v>143</v>
      </c>
      <c r="S2097" s="195">
        <v>0.1</v>
      </c>
      <c r="T2097" s="196">
        <v>0.1</v>
      </c>
      <c r="U2097" s="109"/>
    </row>
    <row r="2098" spans="16:21">
      <c r="P2098" s="108"/>
      <c r="Q2098" s="202">
        <v>308101033</v>
      </c>
      <c r="R2098" s="194" t="s">
        <v>144</v>
      </c>
      <c r="S2098" s="195">
        <v>0.1</v>
      </c>
      <c r="T2098" s="196">
        <v>0.1</v>
      </c>
      <c r="U2098" s="109"/>
    </row>
    <row r="2099" spans="16:21">
      <c r="P2099" s="108"/>
      <c r="Q2099" s="202">
        <v>308101034</v>
      </c>
      <c r="R2099" s="194" t="s">
        <v>145</v>
      </c>
      <c r="S2099" s="195">
        <v>0.1</v>
      </c>
      <c r="T2099" s="196">
        <v>0.1</v>
      </c>
      <c r="U2099" s="109"/>
    </row>
    <row r="2100" spans="16:21">
      <c r="P2100" s="108"/>
      <c r="Q2100" s="202">
        <v>308101035</v>
      </c>
      <c r="R2100" s="194" t="s">
        <v>146</v>
      </c>
      <c r="S2100" s="195">
        <v>0.1</v>
      </c>
      <c r="T2100" s="196">
        <v>0.1</v>
      </c>
      <c r="U2100" s="109"/>
    </row>
    <row r="2101" spans="16:21">
      <c r="P2101" s="108"/>
      <c r="Q2101" s="202">
        <v>308101036</v>
      </c>
      <c r="R2101" s="194" t="s">
        <v>147</v>
      </c>
      <c r="S2101" s="195">
        <v>0.1</v>
      </c>
      <c r="T2101" s="196">
        <v>0.1</v>
      </c>
      <c r="U2101" s="109"/>
    </row>
    <row r="2102" spans="16:21">
      <c r="P2102" s="108"/>
      <c r="Q2102" s="202">
        <v>308101037</v>
      </c>
      <c r="R2102" s="194" t="s">
        <v>148</v>
      </c>
      <c r="S2102" s="195">
        <v>0.1</v>
      </c>
      <c r="T2102" s="196">
        <v>0.1</v>
      </c>
      <c r="U2102" s="109"/>
    </row>
    <row r="2103" spans="16:21">
      <c r="P2103" s="108"/>
      <c r="Q2103" s="202">
        <v>308101041</v>
      </c>
      <c r="R2103" s="194" t="s">
        <v>149</v>
      </c>
      <c r="S2103" s="195">
        <v>0.1</v>
      </c>
      <c r="T2103" s="196">
        <v>0.1</v>
      </c>
      <c r="U2103" s="109"/>
    </row>
    <row r="2104" spans="16:21">
      <c r="P2104" s="108"/>
      <c r="Q2104" s="202">
        <v>308101042</v>
      </c>
      <c r="R2104" s="194" t="s">
        <v>150</v>
      </c>
      <c r="S2104" s="195">
        <v>0.1</v>
      </c>
      <c r="T2104" s="196">
        <v>0.1</v>
      </c>
      <c r="U2104" s="109"/>
    </row>
    <row r="2105" spans="16:21">
      <c r="P2105" s="108"/>
      <c r="Q2105" s="202">
        <v>308101044</v>
      </c>
      <c r="R2105" s="194" t="s">
        <v>151</v>
      </c>
      <c r="S2105" s="195">
        <v>0.1</v>
      </c>
      <c r="T2105" s="196">
        <v>0.1</v>
      </c>
      <c r="U2105" s="109"/>
    </row>
    <row r="2106" spans="16:21">
      <c r="P2106" s="108"/>
      <c r="Q2106" s="202">
        <v>308101046</v>
      </c>
      <c r="R2106" s="194" t="s">
        <v>152</v>
      </c>
      <c r="S2106" s="195">
        <v>0.1</v>
      </c>
      <c r="T2106" s="196">
        <v>0.1</v>
      </c>
      <c r="U2106" s="109"/>
    </row>
    <row r="2107" spans="16:21">
      <c r="P2107" s="108"/>
      <c r="Q2107" s="202">
        <v>312102013</v>
      </c>
      <c r="R2107" s="194" t="s">
        <v>153</v>
      </c>
      <c r="S2107" s="195">
        <v>0.1</v>
      </c>
      <c r="T2107" s="196">
        <v>0.1</v>
      </c>
      <c r="U2107" s="109"/>
    </row>
    <row r="2108" spans="16:21">
      <c r="P2108" s="108"/>
      <c r="Q2108" s="202">
        <v>312102053</v>
      </c>
      <c r="R2108" s="194" t="s">
        <v>154</v>
      </c>
      <c r="S2108" s="195">
        <v>0.1</v>
      </c>
      <c r="T2108" s="196">
        <v>0.1</v>
      </c>
      <c r="U2108" s="109"/>
    </row>
    <row r="2109" spans="16:21">
      <c r="P2109" s="108"/>
      <c r="Q2109" s="202">
        <v>603101013</v>
      </c>
      <c r="R2109" s="194" t="s">
        <v>155</v>
      </c>
      <c r="S2109" s="195">
        <v>0.1</v>
      </c>
      <c r="T2109" s="196">
        <v>0.1</v>
      </c>
      <c r="U2109" s="109"/>
    </row>
    <row r="2110" spans="16:21">
      <c r="P2110" s="108"/>
      <c r="Q2110" s="202">
        <v>603101046</v>
      </c>
      <c r="R2110" s="194" t="s">
        <v>156</v>
      </c>
      <c r="S2110" s="195">
        <v>0.1</v>
      </c>
      <c r="T2110" s="196">
        <v>0.1</v>
      </c>
      <c r="U2110" s="109"/>
    </row>
    <row r="2111" spans="16:21">
      <c r="P2111" s="108"/>
      <c r="Q2111" s="202">
        <v>603201044</v>
      </c>
      <c r="R2111" s="194" t="s">
        <v>157</v>
      </c>
      <c r="S2111" s="195">
        <v>0.1</v>
      </c>
      <c r="T2111" s="196">
        <v>0.1</v>
      </c>
      <c r="U2111" s="109"/>
    </row>
    <row r="2112" spans="16:21">
      <c r="P2112" s="108"/>
      <c r="Q2112" s="202">
        <v>603201047</v>
      </c>
      <c r="R2112" s="194" t="s">
        <v>158</v>
      </c>
      <c r="S2112" s="195">
        <v>0.1</v>
      </c>
      <c r="T2112" s="196">
        <v>0.1</v>
      </c>
      <c r="U2112" s="109"/>
    </row>
    <row r="2113" spans="16:21">
      <c r="P2113" s="108"/>
      <c r="Q2113" s="202">
        <v>603201058</v>
      </c>
      <c r="R2113" s="194" t="s">
        <v>159</v>
      </c>
      <c r="S2113" s="195">
        <v>0.1</v>
      </c>
      <c r="T2113" s="196">
        <v>0.1</v>
      </c>
      <c r="U2113" s="109"/>
    </row>
    <row r="2114" spans="16:21">
      <c r="P2114" s="108"/>
      <c r="Q2114" s="202">
        <v>603201061</v>
      </c>
      <c r="R2114" s="194" t="s">
        <v>160</v>
      </c>
      <c r="S2114" s="195">
        <v>0.1</v>
      </c>
      <c r="T2114" s="196">
        <v>0.1</v>
      </c>
      <c r="U2114" s="109"/>
    </row>
    <row r="2115" spans="16:21">
      <c r="P2115" s="108"/>
      <c r="Q2115" s="202">
        <v>603401013</v>
      </c>
      <c r="R2115" s="194" t="s">
        <v>161</v>
      </c>
      <c r="S2115" s="195">
        <v>0.1</v>
      </c>
      <c r="T2115" s="196">
        <v>0.1</v>
      </c>
      <c r="U2115" s="109"/>
    </row>
    <row r="2116" spans="16:21">
      <c r="P2116" s="108"/>
      <c r="Q2116" s="202">
        <v>603401034</v>
      </c>
      <c r="R2116" s="194" t="s">
        <v>162</v>
      </c>
      <c r="S2116" s="195">
        <v>0.1</v>
      </c>
      <c r="T2116" s="196">
        <v>0.1</v>
      </c>
      <c r="U2116" s="109"/>
    </row>
    <row r="2117" spans="16:21">
      <c r="P2117" s="108"/>
      <c r="Q2117" s="202">
        <v>606402075</v>
      </c>
      <c r="R2117" s="194" t="s">
        <v>163</v>
      </c>
      <c r="S2117" s="195">
        <v>0.1</v>
      </c>
      <c r="T2117" s="196">
        <v>0.1</v>
      </c>
      <c r="U2117" s="109"/>
    </row>
    <row r="2118" spans="16:21">
      <c r="P2118" s="108"/>
      <c r="Q2118" s="202">
        <v>702201006</v>
      </c>
      <c r="R2118" s="194" t="s">
        <v>164</v>
      </c>
      <c r="S2118" s="195">
        <v>0.1</v>
      </c>
      <c r="T2118" s="196">
        <v>0.1</v>
      </c>
      <c r="U2118" s="109"/>
    </row>
    <row r="2119" spans="16:21">
      <c r="P2119" s="108"/>
      <c r="Q2119" s="202">
        <v>702201009</v>
      </c>
      <c r="R2119" s="194" t="s">
        <v>165</v>
      </c>
      <c r="S2119" s="195">
        <v>0.1</v>
      </c>
      <c r="T2119" s="196">
        <v>0.1</v>
      </c>
      <c r="U2119" s="109"/>
    </row>
    <row r="2120" spans="16:21">
      <c r="P2120" s="108"/>
      <c r="Q2120" s="202">
        <v>702201011</v>
      </c>
      <c r="R2120" s="194" t="s">
        <v>166</v>
      </c>
      <c r="S2120" s="195">
        <v>0.1</v>
      </c>
      <c r="T2120" s="196">
        <v>0.1</v>
      </c>
      <c r="U2120" s="109"/>
    </row>
    <row r="2121" spans="16:21">
      <c r="P2121" s="108"/>
      <c r="Q2121" s="202">
        <v>702201015</v>
      </c>
      <c r="R2121" s="194" t="s">
        <v>167</v>
      </c>
      <c r="S2121" s="195">
        <v>0.1</v>
      </c>
      <c r="T2121" s="196">
        <v>0.1</v>
      </c>
      <c r="U2121" s="109"/>
    </row>
    <row r="2122" spans="16:21">
      <c r="P2122" s="108"/>
      <c r="Q2122" s="202">
        <v>205101001</v>
      </c>
      <c r="R2122" s="194" t="s">
        <v>168</v>
      </c>
      <c r="S2122" s="195">
        <v>0.1</v>
      </c>
      <c r="T2122" s="196">
        <v>0.1</v>
      </c>
      <c r="U2122" s="109"/>
    </row>
    <row r="2123" spans="16:21">
      <c r="P2123" s="108"/>
      <c r="Q2123" s="202">
        <v>205101002</v>
      </c>
      <c r="R2123" s="194" t="s">
        <v>169</v>
      </c>
      <c r="S2123" s="195">
        <v>0.1</v>
      </c>
      <c r="T2123" s="196">
        <v>0.1</v>
      </c>
      <c r="U2123" s="109"/>
    </row>
    <row r="2124" spans="16:21">
      <c r="P2124" s="108"/>
      <c r="Q2124" s="202">
        <v>205101003</v>
      </c>
      <c r="R2124" s="194" t="s">
        <v>170</v>
      </c>
      <c r="S2124" s="195">
        <v>0.1</v>
      </c>
      <c r="T2124" s="196">
        <v>0.1</v>
      </c>
      <c r="U2124" s="109"/>
    </row>
    <row r="2125" spans="16:21">
      <c r="P2125" s="108"/>
      <c r="Q2125" s="202">
        <v>205101005</v>
      </c>
      <c r="R2125" s="194" t="s">
        <v>171</v>
      </c>
      <c r="S2125" s="195">
        <v>0.1</v>
      </c>
      <c r="T2125" s="196">
        <v>0.1</v>
      </c>
      <c r="U2125" s="109"/>
    </row>
    <row r="2126" spans="16:21">
      <c r="P2126" s="108"/>
      <c r="Q2126" s="202">
        <v>205101006</v>
      </c>
      <c r="R2126" s="194" t="s">
        <v>172</v>
      </c>
      <c r="S2126" s="195">
        <v>0.1</v>
      </c>
      <c r="T2126" s="196">
        <v>0.1</v>
      </c>
      <c r="U2126" s="109"/>
    </row>
    <row r="2127" spans="16:21">
      <c r="P2127" s="108"/>
      <c r="Q2127" s="202">
        <v>205101008</v>
      </c>
      <c r="R2127" s="194" t="s">
        <v>173</v>
      </c>
      <c r="S2127" s="195">
        <v>0.1</v>
      </c>
      <c r="T2127" s="196">
        <v>0.1</v>
      </c>
      <c r="U2127" s="109"/>
    </row>
    <row r="2128" spans="16:21">
      <c r="P2128" s="108"/>
      <c r="Q2128" s="202">
        <v>205101009</v>
      </c>
      <c r="R2128" s="194" t="s">
        <v>174</v>
      </c>
      <c r="S2128" s="195">
        <v>0.1</v>
      </c>
      <c r="T2128" s="196">
        <v>0.1</v>
      </c>
      <c r="U2128" s="109"/>
    </row>
    <row r="2129" spans="16:21">
      <c r="P2129" s="108"/>
      <c r="Q2129" s="202">
        <v>205101010</v>
      </c>
      <c r="R2129" s="194" t="s">
        <v>175</v>
      </c>
      <c r="S2129" s="195">
        <v>0.1</v>
      </c>
      <c r="T2129" s="196">
        <v>0.1</v>
      </c>
      <c r="U2129" s="109"/>
    </row>
    <row r="2130" spans="16:21">
      <c r="P2130" s="108"/>
      <c r="Q2130" s="202">
        <v>205101011</v>
      </c>
      <c r="R2130" s="194" t="s">
        <v>176</v>
      </c>
      <c r="S2130" s="195">
        <v>0.1</v>
      </c>
      <c r="T2130" s="196">
        <v>0.1</v>
      </c>
      <c r="U2130" s="109"/>
    </row>
    <row r="2131" spans="16:21">
      <c r="P2131" s="108"/>
      <c r="Q2131" s="202">
        <v>205101012</v>
      </c>
      <c r="R2131" s="194" t="s">
        <v>177</v>
      </c>
      <c r="S2131" s="195">
        <v>0.1</v>
      </c>
      <c r="T2131" s="196">
        <v>0.1</v>
      </c>
      <c r="U2131" s="109"/>
    </row>
    <row r="2132" spans="16:21">
      <c r="P2132" s="108"/>
      <c r="Q2132" s="202">
        <v>205101014</v>
      </c>
      <c r="R2132" s="194" t="s">
        <v>178</v>
      </c>
      <c r="S2132" s="195">
        <v>0.1</v>
      </c>
      <c r="T2132" s="196">
        <v>0.1</v>
      </c>
      <c r="U2132" s="109"/>
    </row>
    <row r="2133" spans="16:21">
      <c r="P2133" s="108"/>
      <c r="Q2133" s="202">
        <v>205101015</v>
      </c>
      <c r="R2133" s="194" t="s">
        <v>179</v>
      </c>
      <c r="S2133" s="195">
        <v>0.1</v>
      </c>
      <c r="T2133" s="196">
        <v>0.1</v>
      </c>
      <c r="U2133" s="109"/>
    </row>
    <row r="2134" spans="16:21">
      <c r="P2134" s="108"/>
      <c r="Q2134" s="202">
        <v>205101016</v>
      </c>
      <c r="R2134" s="194" t="s">
        <v>180</v>
      </c>
      <c r="S2134" s="195">
        <v>0.1</v>
      </c>
      <c r="T2134" s="196">
        <v>0.1</v>
      </c>
      <c r="U2134" s="109"/>
    </row>
    <row r="2135" spans="16:21">
      <c r="P2135" s="108"/>
      <c r="Q2135" s="202">
        <v>205101017</v>
      </c>
      <c r="R2135" s="194" t="s">
        <v>181</v>
      </c>
      <c r="S2135" s="195">
        <v>0.1</v>
      </c>
      <c r="T2135" s="196">
        <v>0.1</v>
      </c>
      <c r="U2135" s="109"/>
    </row>
    <row r="2136" spans="16:21">
      <c r="P2136" s="108"/>
      <c r="Q2136" s="202">
        <v>205102001</v>
      </c>
      <c r="R2136" s="194" t="s">
        <v>168</v>
      </c>
      <c r="S2136" s="195">
        <v>0.1</v>
      </c>
      <c r="T2136" s="196">
        <v>0.1</v>
      </c>
      <c r="U2136" s="109"/>
    </row>
    <row r="2137" spans="16:21">
      <c r="P2137" s="108"/>
      <c r="Q2137" s="202">
        <v>205102002</v>
      </c>
      <c r="R2137" s="194" t="s">
        <v>169</v>
      </c>
      <c r="S2137" s="195">
        <v>0.1</v>
      </c>
      <c r="T2137" s="196">
        <v>0.1</v>
      </c>
      <c r="U2137" s="109"/>
    </row>
    <row r="2138" spans="16:21">
      <c r="P2138" s="108"/>
      <c r="Q2138" s="202">
        <v>205102003</v>
      </c>
      <c r="R2138" s="194" t="s">
        <v>170</v>
      </c>
      <c r="S2138" s="195">
        <v>0.1</v>
      </c>
      <c r="T2138" s="196">
        <v>0.1</v>
      </c>
      <c r="U2138" s="109"/>
    </row>
    <row r="2139" spans="16:21">
      <c r="P2139" s="108"/>
      <c r="Q2139" s="202">
        <v>205102004</v>
      </c>
      <c r="R2139" s="194" t="s">
        <v>182</v>
      </c>
      <c r="S2139" s="195">
        <v>0.1</v>
      </c>
      <c r="T2139" s="196">
        <v>0.1</v>
      </c>
      <c r="U2139" s="109"/>
    </row>
    <row r="2140" spans="16:21">
      <c r="P2140" s="108"/>
      <c r="Q2140" s="202">
        <v>205102005</v>
      </c>
      <c r="R2140" s="194" t="s">
        <v>171</v>
      </c>
      <c r="S2140" s="195">
        <v>0.1</v>
      </c>
      <c r="T2140" s="196">
        <v>0.1</v>
      </c>
      <c r="U2140" s="109"/>
    </row>
    <row r="2141" spans="16:21">
      <c r="P2141" s="108"/>
      <c r="Q2141" s="202">
        <v>205102006</v>
      </c>
      <c r="R2141" s="194" t="s">
        <v>172</v>
      </c>
      <c r="S2141" s="195">
        <v>0.1</v>
      </c>
      <c r="T2141" s="196">
        <v>0.1</v>
      </c>
      <c r="U2141" s="109"/>
    </row>
    <row r="2142" spans="16:21">
      <c r="P2142" s="108"/>
      <c r="Q2142" s="202">
        <v>205102008</v>
      </c>
      <c r="R2142" s="194" t="s">
        <v>173</v>
      </c>
      <c r="S2142" s="195">
        <v>0.1</v>
      </c>
      <c r="T2142" s="196">
        <v>0.1</v>
      </c>
      <c r="U2142" s="109"/>
    </row>
    <row r="2143" spans="16:21">
      <c r="P2143" s="108"/>
      <c r="Q2143" s="202">
        <v>205102009</v>
      </c>
      <c r="R2143" s="194" t="s">
        <v>174</v>
      </c>
      <c r="S2143" s="195">
        <v>0.1</v>
      </c>
      <c r="T2143" s="196">
        <v>0.1</v>
      </c>
      <c r="U2143" s="109"/>
    </row>
    <row r="2144" spans="16:21">
      <c r="P2144" s="108"/>
      <c r="Q2144" s="202">
        <v>205102011</v>
      </c>
      <c r="R2144" s="194" t="s">
        <v>176</v>
      </c>
      <c r="S2144" s="195">
        <v>0.1</v>
      </c>
      <c r="T2144" s="196">
        <v>0.1</v>
      </c>
      <c r="U2144" s="109"/>
    </row>
    <row r="2145" spans="16:21">
      <c r="P2145" s="108"/>
      <c r="Q2145" s="202">
        <v>205102012</v>
      </c>
      <c r="R2145" s="194" t="s">
        <v>177</v>
      </c>
      <c r="S2145" s="195">
        <v>0.1</v>
      </c>
      <c r="T2145" s="196">
        <v>0.1</v>
      </c>
      <c r="U2145" s="109"/>
    </row>
    <row r="2146" spans="16:21">
      <c r="P2146" s="108"/>
      <c r="Q2146" s="202">
        <v>205102013</v>
      </c>
      <c r="R2146" s="194" t="s">
        <v>183</v>
      </c>
      <c r="S2146" s="195">
        <v>0.1</v>
      </c>
      <c r="T2146" s="196">
        <v>0.1</v>
      </c>
      <c r="U2146" s="109"/>
    </row>
    <row r="2147" spans="16:21">
      <c r="P2147" s="108"/>
      <c r="Q2147" s="202">
        <v>205102014</v>
      </c>
      <c r="R2147" s="194" t="s">
        <v>178</v>
      </c>
      <c r="S2147" s="195">
        <v>0.1</v>
      </c>
      <c r="T2147" s="196">
        <v>0.1</v>
      </c>
      <c r="U2147" s="109"/>
    </row>
    <row r="2148" spans="16:21">
      <c r="P2148" s="108"/>
      <c r="Q2148" s="202">
        <v>205102015</v>
      </c>
      <c r="R2148" s="194" t="s">
        <v>179</v>
      </c>
      <c r="S2148" s="195">
        <v>0.1</v>
      </c>
      <c r="T2148" s="196">
        <v>0.1</v>
      </c>
      <c r="U2148" s="109"/>
    </row>
    <row r="2149" spans="16:21">
      <c r="P2149" s="108"/>
      <c r="Q2149" s="202">
        <v>205103001</v>
      </c>
      <c r="R2149" s="194" t="s">
        <v>184</v>
      </c>
      <c r="S2149" s="195">
        <v>0.1</v>
      </c>
      <c r="T2149" s="196">
        <v>0.1</v>
      </c>
      <c r="U2149" s="109"/>
    </row>
    <row r="2150" spans="16:21">
      <c r="P2150" s="108"/>
      <c r="Q2150" s="202">
        <v>205103002</v>
      </c>
      <c r="R2150" s="194" t="s">
        <v>185</v>
      </c>
      <c r="S2150" s="195">
        <v>0.1</v>
      </c>
      <c r="T2150" s="196">
        <v>0.1</v>
      </c>
      <c r="U2150" s="109"/>
    </row>
    <row r="2151" spans="16:21">
      <c r="P2151" s="108"/>
      <c r="Q2151" s="202">
        <v>205103003</v>
      </c>
      <c r="R2151" s="194" t="s">
        <v>186</v>
      </c>
      <c r="S2151" s="195">
        <v>0.1</v>
      </c>
      <c r="T2151" s="196">
        <v>0.1</v>
      </c>
      <c r="U2151" s="109"/>
    </row>
    <row r="2152" spans="16:21">
      <c r="P2152" s="108"/>
      <c r="Q2152" s="202">
        <v>205103004</v>
      </c>
      <c r="R2152" s="194" t="s">
        <v>187</v>
      </c>
      <c r="S2152" s="195">
        <v>0.1</v>
      </c>
      <c r="T2152" s="196">
        <v>0.1</v>
      </c>
      <c r="U2152" s="109"/>
    </row>
    <row r="2153" spans="16:21">
      <c r="P2153" s="108"/>
      <c r="Q2153" s="202">
        <v>205103005</v>
      </c>
      <c r="R2153" s="194" t="s">
        <v>170</v>
      </c>
      <c r="S2153" s="195">
        <v>0.1</v>
      </c>
      <c r="T2153" s="196">
        <v>0.1</v>
      </c>
      <c r="U2153" s="109"/>
    </row>
    <row r="2154" spans="16:21">
      <c r="P2154" s="108"/>
      <c r="Q2154" s="202">
        <v>205103007</v>
      </c>
      <c r="R2154" s="194" t="s">
        <v>171</v>
      </c>
      <c r="S2154" s="195">
        <v>0.1</v>
      </c>
      <c r="T2154" s="196">
        <v>0.1</v>
      </c>
      <c r="U2154" s="109"/>
    </row>
    <row r="2155" spans="16:21">
      <c r="P2155" s="108"/>
      <c r="Q2155" s="202">
        <v>205103008</v>
      </c>
      <c r="R2155" s="194" t="s">
        <v>172</v>
      </c>
      <c r="S2155" s="195">
        <v>0.1</v>
      </c>
      <c r="T2155" s="196">
        <v>0.1</v>
      </c>
      <c r="U2155" s="109"/>
    </row>
    <row r="2156" spans="16:21">
      <c r="P2156" s="108"/>
      <c r="Q2156" s="202">
        <v>205103009</v>
      </c>
      <c r="R2156" s="194" t="s">
        <v>188</v>
      </c>
      <c r="S2156" s="195">
        <v>0.1</v>
      </c>
      <c r="T2156" s="196">
        <v>0.1</v>
      </c>
      <c r="U2156" s="109"/>
    </row>
    <row r="2157" spans="16:21">
      <c r="P2157" s="108"/>
      <c r="Q2157" s="202">
        <v>205103010</v>
      </c>
      <c r="R2157" s="194" t="s">
        <v>173</v>
      </c>
      <c r="S2157" s="195">
        <v>0.1</v>
      </c>
      <c r="T2157" s="196">
        <v>0.1</v>
      </c>
      <c r="U2157" s="109"/>
    </row>
    <row r="2158" spans="16:21">
      <c r="P2158" s="108"/>
      <c r="Q2158" s="202">
        <v>205103011</v>
      </c>
      <c r="R2158" s="194" t="s">
        <v>174</v>
      </c>
      <c r="S2158" s="195">
        <v>0.1</v>
      </c>
      <c r="T2158" s="196">
        <v>0.1</v>
      </c>
      <c r="U2158" s="109"/>
    </row>
    <row r="2159" spans="16:21">
      <c r="P2159" s="108"/>
      <c r="Q2159" s="202">
        <v>205103012</v>
      </c>
      <c r="R2159" s="194" t="s">
        <v>175</v>
      </c>
      <c r="S2159" s="195">
        <v>0.1</v>
      </c>
      <c r="T2159" s="196">
        <v>0.1</v>
      </c>
      <c r="U2159" s="109"/>
    </row>
    <row r="2160" spans="16:21">
      <c r="P2160" s="108"/>
      <c r="Q2160" s="202">
        <v>205103013</v>
      </c>
      <c r="R2160" s="194" t="s">
        <v>176</v>
      </c>
      <c r="S2160" s="195">
        <v>0.1</v>
      </c>
      <c r="T2160" s="196">
        <v>0.1</v>
      </c>
      <c r="U2160" s="109"/>
    </row>
    <row r="2161" spans="16:21">
      <c r="P2161" s="108"/>
      <c r="Q2161" s="202">
        <v>205103014</v>
      </c>
      <c r="R2161" s="194" t="s">
        <v>189</v>
      </c>
      <c r="S2161" s="195">
        <v>0.1</v>
      </c>
      <c r="T2161" s="196">
        <v>0.1</v>
      </c>
      <c r="U2161" s="109"/>
    </row>
    <row r="2162" spans="16:21">
      <c r="P2162" s="108"/>
      <c r="Q2162" s="202">
        <v>205103015</v>
      </c>
      <c r="R2162" s="194" t="s">
        <v>180</v>
      </c>
      <c r="S2162" s="195">
        <v>0.1</v>
      </c>
      <c r="T2162" s="196">
        <v>0.1</v>
      </c>
      <c r="U2162" s="109"/>
    </row>
    <row r="2163" spans="16:21">
      <c r="P2163" s="108"/>
      <c r="Q2163" s="202">
        <v>205103016</v>
      </c>
      <c r="R2163" s="194" t="s">
        <v>190</v>
      </c>
      <c r="S2163" s="195">
        <v>0.1</v>
      </c>
      <c r="T2163" s="196">
        <v>0.1</v>
      </c>
      <c r="U2163" s="109"/>
    </row>
    <row r="2164" spans="16:21">
      <c r="P2164" s="108"/>
      <c r="Q2164" s="202">
        <v>205103017</v>
      </c>
      <c r="R2164" s="194" t="s">
        <v>191</v>
      </c>
      <c r="S2164" s="195">
        <v>0.1</v>
      </c>
      <c r="T2164" s="196">
        <v>0.1</v>
      </c>
      <c r="U2164" s="109"/>
    </row>
    <row r="2165" spans="16:21">
      <c r="P2165" s="108"/>
      <c r="Q2165" s="202">
        <v>205103018</v>
      </c>
      <c r="R2165" s="194" t="s">
        <v>192</v>
      </c>
      <c r="S2165" s="195">
        <v>0.1</v>
      </c>
      <c r="T2165" s="196">
        <v>0.1</v>
      </c>
      <c r="U2165" s="109"/>
    </row>
    <row r="2166" spans="16:21">
      <c r="P2166" s="108"/>
      <c r="Q2166" s="202">
        <v>205103019</v>
      </c>
      <c r="R2166" s="194" t="s">
        <v>193</v>
      </c>
      <c r="S2166" s="195">
        <v>0.1</v>
      </c>
      <c r="T2166" s="196">
        <v>0.1</v>
      </c>
      <c r="U2166" s="109"/>
    </row>
    <row r="2167" spans="16:21">
      <c r="P2167" s="108"/>
      <c r="Q2167" s="202">
        <v>205103020</v>
      </c>
      <c r="R2167" s="194" t="s">
        <v>194</v>
      </c>
      <c r="S2167" s="195">
        <v>0.1</v>
      </c>
      <c r="T2167" s="196">
        <v>0.1</v>
      </c>
      <c r="U2167" s="109"/>
    </row>
    <row r="2168" spans="16:21">
      <c r="P2168" s="108"/>
      <c r="Q2168" s="202">
        <v>205103021</v>
      </c>
      <c r="R2168" s="194" t="s">
        <v>178</v>
      </c>
      <c r="S2168" s="195">
        <v>0.1</v>
      </c>
      <c r="T2168" s="196">
        <v>0.1</v>
      </c>
      <c r="U2168" s="109"/>
    </row>
    <row r="2169" spans="16:21">
      <c r="P2169" s="108"/>
      <c r="Q2169" s="202">
        <v>205103022</v>
      </c>
      <c r="R2169" s="194" t="s">
        <v>179</v>
      </c>
      <c r="S2169" s="195">
        <v>0.1</v>
      </c>
      <c r="T2169" s="196">
        <v>0.1</v>
      </c>
      <c r="U2169" s="109"/>
    </row>
    <row r="2170" spans="16:21">
      <c r="P2170" s="108"/>
      <c r="Q2170" s="202">
        <v>205104010</v>
      </c>
      <c r="R2170" s="194" t="s">
        <v>173</v>
      </c>
      <c r="S2170" s="195">
        <v>0.1</v>
      </c>
      <c r="T2170" s="196">
        <v>0.1</v>
      </c>
      <c r="U2170" s="109"/>
    </row>
    <row r="2171" spans="16:21">
      <c r="P2171" s="108"/>
      <c r="Q2171" s="202">
        <v>205104013</v>
      </c>
      <c r="R2171" s="194" t="s">
        <v>176</v>
      </c>
      <c r="S2171" s="195">
        <v>0.1</v>
      </c>
      <c r="T2171" s="196">
        <v>0.1</v>
      </c>
      <c r="U2171" s="109"/>
    </row>
    <row r="2172" spans="16:21">
      <c r="P2172" s="108"/>
      <c r="Q2172" s="202">
        <v>205104014</v>
      </c>
      <c r="R2172" s="194" t="s">
        <v>189</v>
      </c>
      <c r="S2172" s="195">
        <v>0.1</v>
      </c>
      <c r="T2172" s="196">
        <v>0.1</v>
      </c>
      <c r="U2172" s="109"/>
    </row>
    <row r="2173" spans="16:21">
      <c r="P2173" s="108"/>
      <c r="Q2173" s="202">
        <v>205104017</v>
      </c>
      <c r="R2173" s="194" t="s">
        <v>191</v>
      </c>
      <c r="S2173" s="195">
        <v>0.1</v>
      </c>
      <c r="T2173" s="196">
        <v>0.1</v>
      </c>
      <c r="U2173" s="109"/>
    </row>
    <row r="2174" spans="16:21">
      <c r="P2174" s="108"/>
      <c r="Q2174" s="202">
        <v>205104020</v>
      </c>
      <c r="R2174" s="194" t="s">
        <v>194</v>
      </c>
      <c r="S2174" s="195">
        <v>0.1</v>
      </c>
      <c r="T2174" s="196">
        <v>0.1</v>
      </c>
      <c r="U2174" s="109"/>
    </row>
    <row r="2175" spans="16:21">
      <c r="P2175" s="108"/>
      <c r="Q2175" s="202">
        <v>205105003</v>
      </c>
      <c r="R2175" s="194" t="s">
        <v>195</v>
      </c>
      <c r="S2175" s="195">
        <v>0.1</v>
      </c>
      <c r="T2175" s="196">
        <v>0.1</v>
      </c>
      <c r="U2175" s="109"/>
    </row>
    <row r="2176" spans="16:21">
      <c r="P2176" s="108"/>
      <c r="Q2176" s="202">
        <v>205105006</v>
      </c>
      <c r="R2176" s="194" t="s">
        <v>196</v>
      </c>
      <c r="S2176" s="195">
        <v>0.1</v>
      </c>
      <c r="T2176" s="196">
        <v>0.1</v>
      </c>
      <c r="U2176" s="109"/>
    </row>
    <row r="2177" spans="16:21">
      <c r="P2177" s="108"/>
      <c r="Q2177" s="202">
        <v>205105009</v>
      </c>
      <c r="R2177" s="194" t="s">
        <v>197</v>
      </c>
      <c r="S2177" s="195">
        <v>0.1</v>
      </c>
      <c r="T2177" s="196">
        <v>0.1</v>
      </c>
      <c r="U2177" s="109"/>
    </row>
    <row r="2178" spans="16:21">
      <c r="P2178" s="108"/>
      <c r="Q2178" s="202">
        <v>205201001</v>
      </c>
      <c r="R2178" s="194" t="s">
        <v>198</v>
      </c>
      <c r="S2178" s="195">
        <v>0.1</v>
      </c>
      <c r="T2178" s="196">
        <v>0.1</v>
      </c>
      <c r="U2178" s="109"/>
    </row>
    <row r="2179" spans="16:21">
      <c r="P2179" s="108"/>
      <c r="Q2179" s="202">
        <v>205201002</v>
      </c>
      <c r="R2179" s="194" t="s">
        <v>199</v>
      </c>
      <c r="S2179" s="195">
        <v>0.1</v>
      </c>
      <c r="T2179" s="196">
        <v>0.1</v>
      </c>
      <c r="U2179" s="109"/>
    </row>
    <row r="2180" spans="16:21">
      <c r="P2180" s="108"/>
      <c r="Q2180" s="202">
        <v>205201010</v>
      </c>
      <c r="R2180" s="194" t="s">
        <v>200</v>
      </c>
      <c r="S2180" s="195">
        <v>0.1</v>
      </c>
      <c r="T2180" s="196">
        <v>0.1</v>
      </c>
      <c r="U2180" s="109"/>
    </row>
    <row r="2181" spans="16:21">
      <c r="P2181" s="108"/>
      <c r="Q2181" s="202">
        <v>603101033</v>
      </c>
      <c r="R2181" s="194" t="s">
        <v>201</v>
      </c>
      <c r="S2181" s="195">
        <v>0.1</v>
      </c>
      <c r="T2181" s="196">
        <v>0.1</v>
      </c>
      <c r="U2181" s="109"/>
    </row>
    <row r="2182" spans="16:21">
      <c r="P2182" s="108"/>
      <c r="Q2182" s="202">
        <v>603201066</v>
      </c>
      <c r="R2182" s="194" t="s">
        <v>202</v>
      </c>
      <c r="S2182" s="195">
        <v>0.1</v>
      </c>
      <c r="T2182" s="196">
        <v>0.1</v>
      </c>
      <c r="U2182" s="109"/>
    </row>
    <row r="2183" spans="16:21">
      <c r="P2183" s="108"/>
      <c r="Q2183" s="202">
        <v>702201007</v>
      </c>
      <c r="R2183" s="194" t="s">
        <v>203</v>
      </c>
      <c r="S2183" s="195">
        <v>0.1</v>
      </c>
      <c r="T2183" s="196">
        <v>0.1</v>
      </c>
      <c r="U2183" s="109"/>
    </row>
    <row r="2184" spans="16:21">
      <c r="P2184" s="108"/>
      <c r="Q2184" s="202">
        <v>310104004</v>
      </c>
      <c r="R2184" s="194" t="s">
        <v>204</v>
      </c>
      <c r="S2184" s="195">
        <v>0.1</v>
      </c>
      <c r="T2184" s="196">
        <v>0.1</v>
      </c>
      <c r="U2184" s="109"/>
    </row>
    <row r="2185" spans="16:21">
      <c r="P2185" s="108"/>
      <c r="Q2185" s="202">
        <v>310104005</v>
      </c>
      <c r="R2185" s="194" t="s">
        <v>205</v>
      </c>
      <c r="S2185" s="195">
        <v>0.1</v>
      </c>
      <c r="T2185" s="196">
        <v>0.1</v>
      </c>
      <c r="U2185" s="109"/>
    </row>
    <row r="2186" spans="16:21">
      <c r="P2186" s="108"/>
      <c r="Q2186" s="202">
        <v>310104018</v>
      </c>
      <c r="R2186" s="194" t="s">
        <v>206</v>
      </c>
      <c r="S2186" s="195">
        <v>0.1</v>
      </c>
      <c r="T2186" s="196">
        <v>0.1</v>
      </c>
      <c r="U2186" s="109"/>
    </row>
    <row r="2187" spans="16:21">
      <c r="P2187" s="108"/>
      <c r="Q2187" s="202">
        <v>310104034</v>
      </c>
      <c r="R2187" s="194" t="s">
        <v>207</v>
      </c>
      <c r="S2187" s="195">
        <v>0.1</v>
      </c>
      <c r="T2187" s="196">
        <v>0.1</v>
      </c>
      <c r="U2187" s="109"/>
    </row>
    <row r="2188" spans="16:21">
      <c r="P2188" s="108"/>
      <c r="Q2188" s="202">
        <v>310104047</v>
      </c>
      <c r="R2188" s="194" t="s">
        <v>208</v>
      </c>
      <c r="S2188" s="195">
        <v>0.1</v>
      </c>
      <c r="T2188" s="196">
        <v>0.1</v>
      </c>
      <c r="U2188" s="109"/>
    </row>
    <row r="2189" spans="16:21">
      <c r="P2189" s="108"/>
      <c r="Q2189" s="202">
        <v>311201039</v>
      </c>
      <c r="R2189" s="194" t="s">
        <v>209</v>
      </c>
      <c r="S2189" s="195">
        <v>0.1</v>
      </c>
      <c r="T2189" s="196">
        <v>0.1</v>
      </c>
      <c r="U2189" s="109"/>
    </row>
    <row r="2190" spans="16:21">
      <c r="P2190" s="108"/>
      <c r="Q2190" s="202">
        <v>312102001</v>
      </c>
      <c r="R2190" s="194" t="s">
        <v>210</v>
      </c>
      <c r="S2190" s="195">
        <v>0.1</v>
      </c>
      <c r="T2190" s="196">
        <v>0.1</v>
      </c>
      <c r="U2190" s="109"/>
    </row>
    <row r="2191" spans="16:21">
      <c r="P2191" s="108"/>
      <c r="Q2191" s="202">
        <v>312102003</v>
      </c>
      <c r="R2191" s="194" t="s">
        <v>211</v>
      </c>
      <c r="S2191" s="195">
        <v>0.1</v>
      </c>
      <c r="T2191" s="196">
        <v>0.1</v>
      </c>
      <c r="U2191" s="109"/>
    </row>
    <row r="2192" spans="16:21">
      <c r="P2192" s="108"/>
      <c r="Q2192" s="202">
        <v>312102004</v>
      </c>
      <c r="R2192" s="194" t="s">
        <v>212</v>
      </c>
      <c r="S2192" s="195">
        <v>0.1</v>
      </c>
      <c r="T2192" s="196">
        <v>0.1</v>
      </c>
      <c r="U2192" s="109"/>
    </row>
    <row r="2193" spans="16:21">
      <c r="P2193" s="108"/>
      <c r="Q2193" s="202">
        <v>312102009</v>
      </c>
      <c r="R2193" s="194" t="s">
        <v>213</v>
      </c>
      <c r="S2193" s="195">
        <v>0.1</v>
      </c>
      <c r="T2193" s="196">
        <v>0.1</v>
      </c>
      <c r="U2193" s="109"/>
    </row>
    <row r="2194" spans="16:21">
      <c r="P2194" s="108"/>
      <c r="Q2194" s="202">
        <v>603401014</v>
      </c>
      <c r="R2194" s="194" t="s">
        <v>214</v>
      </c>
      <c r="S2194" s="195">
        <v>0.1</v>
      </c>
      <c r="T2194" s="196">
        <v>0.1</v>
      </c>
      <c r="U2194" s="109"/>
    </row>
    <row r="2195" spans="16:21">
      <c r="P2195" s="108"/>
      <c r="Q2195" s="202">
        <v>702205001</v>
      </c>
      <c r="R2195" s="194" t="s">
        <v>215</v>
      </c>
      <c r="S2195" s="195">
        <v>0.1</v>
      </c>
      <c r="T2195" s="196">
        <v>0.1</v>
      </c>
      <c r="U2195" s="109"/>
    </row>
    <row r="2196" spans="16:21">
      <c r="P2196" s="108"/>
      <c r="Q2196" s="202">
        <v>310102017</v>
      </c>
      <c r="R2196" s="194" t="s">
        <v>216</v>
      </c>
      <c r="S2196" s="195">
        <v>0.1</v>
      </c>
      <c r="T2196" s="196">
        <v>0.1</v>
      </c>
      <c r="U2196" s="109"/>
    </row>
    <row r="2197" spans="16:21">
      <c r="P2197" s="108"/>
      <c r="Q2197" s="202">
        <v>312102015</v>
      </c>
      <c r="R2197" s="194" t="s">
        <v>217</v>
      </c>
      <c r="S2197" s="195">
        <v>0.1</v>
      </c>
      <c r="T2197" s="196">
        <v>0.1</v>
      </c>
      <c r="U2197" s="109"/>
    </row>
    <row r="2198" spans="16:21">
      <c r="P2198" s="108"/>
      <c r="Q2198" s="202">
        <v>312102017</v>
      </c>
      <c r="R2198" s="194" t="s">
        <v>218</v>
      </c>
      <c r="S2198" s="195">
        <v>0.1</v>
      </c>
      <c r="T2198" s="196">
        <v>0.1</v>
      </c>
      <c r="U2198" s="109"/>
    </row>
    <row r="2199" spans="16:21">
      <c r="P2199" s="108"/>
      <c r="Q2199" s="202">
        <v>312102023</v>
      </c>
      <c r="R2199" s="194" t="s">
        <v>219</v>
      </c>
      <c r="S2199" s="195">
        <v>0.1</v>
      </c>
      <c r="T2199" s="196">
        <v>0.1</v>
      </c>
      <c r="U2199" s="109"/>
    </row>
    <row r="2200" spans="16:21">
      <c r="P2200" s="108"/>
      <c r="Q2200" s="202">
        <v>312102024</v>
      </c>
      <c r="R2200" s="194" t="s">
        <v>220</v>
      </c>
      <c r="S2200" s="195">
        <v>0.1</v>
      </c>
      <c r="T2200" s="196">
        <v>0.1</v>
      </c>
      <c r="U2200" s="109"/>
    </row>
    <row r="2201" spans="16:21">
      <c r="P2201" s="108"/>
      <c r="Q2201" s="202">
        <v>312102043</v>
      </c>
      <c r="R2201" s="194" t="s">
        <v>221</v>
      </c>
      <c r="S2201" s="195">
        <v>0.1</v>
      </c>
      <c r="T2201" s="196">
        <v>0.1</v>
      </c>
      <c r="U2201" s="109"/>
    </row>
    <row r="2202" spans="16:21">
      <c r="P2202" s="108"/>
      <c r="Q2202" s="202">
        <v>312102044</v>
      </c>
      <c r="R2202" s="194" t="s">
        <v>222</v>
      </c>
      <c r="S2202" s="195">
        <v>0.1</v>
      </c>
      <c r="T2202" s="196">
        <v>0.1</v>
      </c>
      <c r="U2202" s="109"/>
    </row>
    <row r="2203" spans="16:21">
      <c r="P2203" s="108"/>
      <c r="Q2203" s="202">
        <v>312102049</v>
      </c>
      <c r="R2203" s="194" t="s">
        <v>223</v>
      </c>
      <c r="S2203" s="195">
        <v>0.1</v>
      </c>
      <c r="T2203" s="196">
        <v>0.1</v>
      </c>
      <c r="U2203" s="109"/>
    </row>
    <row r="2204" spans="16:21">
      <c r="P2204" s="108"/>
      <c r="Q2204" s="202">
        <v>603101035</v>
      </c>
      <c r="R2204" s="194" t="s">
        <v>224</v>
      </c>
      <c r="S2204" s="195">
        <v>0.1</v>
      </c>
      <c r="T2204" s="196">
        <v>0.1</v>
      </c>
      <c r="U2204" s="109"/>
    </row>
    <row r="2205" spans="16:21">
      <c r="P2205" s="108"/>
      <c r="Q2205" s="202">
        <v>606402036</v>
      </c>
      <c r="R2205" s="194" t="s">
        <v>225</v>
      </c>
      <c r="S2205" s="195">
        <v>0.1</v>
      </c>
      <c r="T2205" s="196">
        <v>0.1</v>
      </c>
      <c r="U2205" s="109"/>
    </row>
    <row r="2206" spans="16:21">
      <c r="P2206" s="108"/>
      <c r="Q2206" s="202">
        <v>606402081</v>
      </c>
      <c r="R2206" s="194" t="s">
        <v>226</v>
      </c>
      <c r="S2206" s="195">
        <v>0.1</v>
      </c>
      <c r="T2206" s="196">
        <v>0.1</v>
      </c>
      <c r="U2206" s="109"/>
    </row>
    <row r="2207" spans="16:21">
      <c r="P2207" s="108"/>
      <c r="Q2207" s="202">
        <v>701301009</v>
      </c>
      <c r="R2207" s="194" t="s">
        <v>227</v>
      </c>
      <c r="S2207" s="195">
        <v>0.1</v>
      </c>
      <c r="T2207" s="196">
        <v>0.1</v>
      </c>
      <c r="U2207" s="109"/>
    </row>
    <row r="2208" spans="16:21">
      <c r="P2208" s="108"/>
      <c r="Q2208" s="202">
        <v>701304001</v>
      </c>
      <c r="R2208" s="194" t="s">
        <v>228</v>
      </c>
      <c r="S2208" s="195">
        <v>0.1</v>
      </c>
      <c r="T2208" s="196">
        <v>0.1</v>
      </c>
      <c r="U2208" s="109"/>
    </row>
    <row r="2209" spans="16:21">
      <c r="P2209" s="108"/>
      <c r="Q2209" s="202">
        <v>701304002</v>
      </c>
      <c r="R2209" s="194" t="s">
        <v>229</v>
      </c>
      <c r="S2209" s="195">
        <v>0.1</v>
      </c>
      <c r="T2209" s="196">
        <v>0.1</v>
      </c>
      <c r="U2209" s="109"/>
    </row>
    <row r="2210" spans="16:21">
      <c r="P2210" s="108"/>
      <c r="Q2210" s="202">
        <v>701304003</v>
      </c>
      <c r="R2210" s="194" t="s">
        <v>230</v>
      </c>
      <c r="S2210" s="195">
        <v>0.1</v>
      </c>
      <c r="T2210" s="196">
        <v>0.1</v>
      </c>
      <c r="U2210" s="109"/>
    </row>
    <row r="2211" spans="16:21">
      <c r="P2211" s="108"/>
      <c r="Q2211" s="202">
        <v>401107002</v>
      </c>
      <c r="R2211" s="194" t="s">
        <v>231</v>
      </c>
      <c r="S2211" s="195">
        <v>0.1</v>
      </c>
      <c r="T2211" s="196">
        <v>0.1</v>
      </c>
      <c r="U2211" s="109"/>
    </row>
    <row r="2212" spans="16:21">
      <c r="P2212" s="108"/>
      <c r="Q2212" s="202">
        <v>502202004</v>
      </c>
      <c r="R2212" s="194" t="s">
        <v>232</v>
      </c>
      <c r="S2212" s="195">
        <v>0.1</v>
      </c>
      <c r="T2212" s="196">
        <v>0.1</v>
      </c>
      <c r="U2212" s="109"/>
    </row>
    <row r="2213" spans="16:21">
      <c r="P2213" s="108"/>
      <c r="Q2213" s="202">
        <v>502202005</v>
      </c>
      <c r="R2213" s="194" t="s">
        <v>233</v>
      </c>
      <c r="S2213" s="195">
        <v>0.1</v>
      </c>
      <c r="T2213" s="196">
        <v>0.1</v>
      </c>
      <c r="U2213" s="109"/>
    </row>
    <row r="2214" spans="16:21">
      <c r="P2214" s="108"/>
      <c r="Q2214" s="202">
        <v>502202006</v>
      </c>
      <c r="R2214" s="194" t="s">
        <v>234</v>
      </c>
      <c r="S2214" s="195">
        <v>0.1</v>
      </c>
      <c r="T2214" s="196">
        <v>0.1</v>
      </c>
      <c r="U2214" s="109"/>
    </row>
    <row r="2215" spans="16:21">
      <c r="P2215" s="108"/>
      <c r="Q2215" s="202">
        <v>502202009</v>
      </c>
      <c r="R2215" s="194" t="s">
        <v>235</v>
      </c>
      <c r="S2215" s="195">
        <v>0.1</v>
      </c>
      <c r="T2215" s="196">
        <v>0.1</v>
      </c>
      <c r="U2215" s="109"/>
    </row>
    <row r="2216" spans="16:21">
      <c r="P2216" s="108"/>
      <c r="Q2216" s="202">
        <v>205201005</v>
      </c>
      <c r="R2216" s="194" t="s">
        <v>236</v>
      </c>
      <c r="S2216" s="195">
        <v>0.1</v>
      </c>
      <c r="T2216" s="196">
        <v>0.1</v>
      </c>
      <c r="U2216" s="109"/>
    </row>
    <row r="2217" spans="16:21">
      <c r="P2217" s="108"/>
      <c r="Q2217" s="202">
        <v>304104003</v>
      </c>
      <c r="R2217" s="194" t="s">
        <v>237</v>
      </c>
      <c r="S2217" s="195">
        <v>0.1</v>
      </c>
      <c r="T2217" s="196">
        <v>0.1</v>
      </c>
      <c r="U2217" s="109"/>
    </row>
    <row r="2218" spans="16:21">
      <c r="P2218" s="108"/>
      <c r="Q2218" s="202">
        <v>304104004</v>
      </c>
      <c r="R2218" s="194" t="s">
        <v>238</v>
      </c>
      <c r="S2218" s="195">
        <v>0.1</v>
      </c>
      <c r="T2218" s="196">
        <v>0.1</v>
      </c>
      <c r="U2218" s="109"/>
    </row>
    <row r="2219" spans="16:21">
      <c r="P2219" s="108"/>
      <c r="Q2219" s="202">
        <v>304104005</v>
      </c>
      <c r="R2219" s="194" t="s">
        <v>239</v>
      </c>
      <c r="S2219" s="195">
        <v>0.1</v>
      </c>
      <c r="T2219" s="196">
        <v>0.1</v>
      </c>
      <c r="U2219" s="109"/>
    </row>
    <row r="2220" spans="16:21">
      <c r="P2220" s="108"/>
      <c r="Q2220" s="202">
        <v>304104006</v>
      </c>
      <c r="R2220" s="194" t="s">
        <v>240</v>
      </c>
      <c r="S2220" s="195">
        <v>0.1</v>
      </c>
      <c r="T2220" s="196">
        <v>0.1</v>
      </c>
      <c r="U2220" s="109"/>
    </row>
    <row r="2221" spans="16:21">
      <c r="P2221" s="108"/>
      <c r="Q2221" s="202">
        <v>304104012</v>
      </c>
      <c r="R2221" s="194" t="s">
        <v>241</v>
      </c>
      <c r="S2221" s="195">
        <v>0.1</v>
      </c>
      <c r="T2221" s="196">
        <v>0.1</v>
      </c>
      <c r="U2221" s="109"/>
    </row>
    <row r="2222" spans="16:21">
      <c r="P2222" s="108"/>
      <c r="Q2222" s="202">
        <v>312101001</v>
      </c>
      <c r="R2222" s="194" t="s">
        <v>242</v>
      </c>
      <c r="S2222" s="195">
        <v>0.1</v>
      </c>
      <c r="T2222" s="196">
        <v>0.1</v>
      </c>
      <c r="U2222" s="109"/>
    </row>
    <row r="2223" spans="16:21">
      <c r="P2223" s="108"/>
      <c r="Q2223" s="202">
        <v>312101002</v>
      </c>
      <c r="R2223" s="194" t="s">
        <v>243</v>
      </c>
      <c r="S2223" s="195">
        <v>0.1</v>
      </c>
      <c r="T2223" s="196">
        <v>0.1</v>
      </c>
      <c r="U2223" s="109"/>
    </row>
    <row r="2224" spans="16:21">
      <c r="P2224" s="108"/>
      <c r="Q2224" s="202">
        <v>312101003</v>
      </c>
      <c r="R2224" s="194" t="s">
        <v>244</v>
      </c>
      <c r="S2224" s="195">
        <v>0.1</v>
      </c>
      <c r="T2224" s="196">
        <v>0.1</v>
      </c>
      <c r="U2224" s="109"/>
    </row>
    <row r="2225" spans="16:21">
      <c r="P2225" s="108"/>
      <c r="Q2225" s="202">
        <v>312101004</v>
      </c>
      <c r="R2225" s="194" t="s">
        <v>245</v>
      </c>
      <c r="S2225" s="195">
        <v>0.1</v>
      </c>
      <c r="T2225" s="196">
        <v>0.1</v>
      </c>
      <c r="U2225" s="109"/>
    </row>
    <row r="2226" spans="16:21">
      <c r="P2226" s="108"/>
      <c r="Q2226" s="202">
        <v>312101005</v>
      </c>
      <c r="R2226" s="194" t="s">
        <v>246</v>
      </c>
      <c r="S2226" s="195">
        <v>0.1</v>
      </c>
      <c r="T2226" s="196">
        <v>0.1</v>
      </c>
      <c r="U2226" s="109"/>
    </row>
    <row r="2227" spans="16:21">
      <c r="P2227" s="108"/>
      <c r="Q2227" s="202">
        <v>312101006</v>
      </c>
      <c r="R2227" s="194" t="s">
        <v>247</v>
      </c>
      <c r="S2227" s="195">
        <v>0.1</v>
      </c>
      <c r="T2227" s="196">
        <v>0.1</v>
      </c>
      <c r="U2227" s="109"/>
    </row>
    <row r="2228" spans="16:21">
      <c r="P2228" s="108"/>
      <c r="Q2228" s="202">
        <v>312101007</v>
      </c>
      <c r="R2228" s="194" t="s">
        <v>248</v>
      </c>
      <c r="S2228" s="195">
        <v>0.1</v>
      </c>
      <c r="T2228" s="196">
        <v>0.1</v>
      </c>
      <c r="U2228" s="109"/>
    </row>
    <row r="2229" spans="16:21">
      <c r="P2229" s="108"/>
      <c r="Q2229" s="202">
        <v>312101008</v>
      </c>
      <c r="R2229" s="194" t="s">
        <v>249</v>
      </c>
      <c r="S2229" s="195">
        <v>0.1</v>
      </c>
      <c r="T2229" s="196">
        <v>0.1</v>
      </c>
      <c r="U2229" s="109"/>
    </row>
    <row r="2230" spans="16:21">
      <c r="P2230" s="108"/>
      <c r="Q2230" s="202">
        <v>312101009</v>
      </c>
      <c r="R2230" s="194" t="s">
        <v>250</v>
      </c>
      <c r="S2230" s="195">
        <v>0.1</v>
      </c>
      <c r="T2230" s="196">
        <v>0.1</v>
      </c>
      <c r="U2230" s="109"/>
    </row>
    <row r="2231" spans="16:21">
      <c r="P2231" s="108"/>
      <c r="Q2231" s="202">
        <v>312101010</v>
      </c>
      <c r="R2231" s="194" t="s">
        <v>251</v>
      </c>
      <c r="S2231" s="195">
        <v>0.1</v>
      </c>
      <c r="T2231" s="196">
        <v>0.1</v>
      </c>
      <c r="U2231" s="109"/>
    </row>
    <row r="2232" spans="16:21">
      <c r="P2232" s="108"/>
      <c r="Q2232" s="202">
        <v>312101011</v>
      </c>
      <c r="R2232" s="194" t="s">
        <v>252</v>
      </c>
      <c r="S2232" s="195">
        <v>0.1</v>
      </c>
      <c r="T2232" s="196">
        <v>0.1</v>
      </c>
      <c r="U2232" s="109"/>
    </row>
    <row r="2233" spans="16:21">
      <c r="P2233" s="108"/>
      <c r="Q2233" s="202">
        <v>312101012</v>
      </c>
      <c r="R2233" s="194" t="s">
        <v>253</v>
      </c>
      <c r="S2233" s="195">
        <v>0.1</v>
      </c>
      <c r="T2233" s="196">
        <v>0.1</v>
      </c>
      <c r="U2233" s="109"/>
    </row>
    <row r="2234" spans="16:21">
      <c r="P2234" s="108"/>
      <c r="Q2234" s="202">
        <v>312101013</v>
      </c>
      <c r="R2234" s="194" t="s">
        <v>254</v>
      </c>
      <c r="S2234" s="195">
        <v>0.1</v>
      </c>
      <c r="T2234" s="196">
        <v>0.1</v>
      </c>
      <c r="U2234" s="109"/>
    </row>
    <row r="2235" spans="16:21">
      <c r="P2235" s="108"/>
      <c r="Q2235" s="202">
        <v>312101014</v>
      </c>
      <c r="R2235" s="194" t="s">
        <v>255</v>
      </c>
      <c r="S2235" s="195">
        <v>0.1</v>
      </c>
      <c r="T2235" s="196">
        <v>0.1</v>
      </c>
      <c r="U2235" s="109"/>
    </row>
    <row r="2236" spans="16:21">
      <c r="P2236" s="108"/>
      <c r="Q2236" s="202">
        <v>312101015</v>
      </c>
      <c r="R2236" s="194" t="s">
        <v>256</v>
      </c>
      <c r="S2236" s="195">
        <v>0.1</v>
      </c>
      <c r="T2236" s="196">
        <v>0.1</v>
      </c>
      <c r="U2236" s="109"/>
    </row>
    <row r="2237" spans="16:21">
      <c r="P2237" s="108"/>
      <c r="Q2237" s="202">
        <v>312101016</v>
      </c>
      <c r="R2237" s="194" t="s">
        <v>257</v>
      </c>
      <c r="S2237" s="195">
        <v>0.1</v>
      </c>
      <c r="T2237" s="196">
        <v>0.1</v>
      </c>
      <c r="U2237" s="109"/>
    </row>
    <row r="2238" spans="16:21">
      <c r="P2238" s="108"/>
      <c r="Q2238" s="202">
        <v>312101017</v>
      </c>
      <c r="R2238" s="194" t="s">
        <v>258</v>
      </c>
      <c r="S2238" s="195">
        <v>0.1</v>
      </c>
      <c r="T2238" s="196">
        <v>0.1</v>
      </c>
      <c r="U2238" s="109"/>
    </row>
    <row r="2239" spans="16:21">
      <c r="P2239" s="108"/>
      <c r="Q2239" s="202">
        <v>312101018</v>
      </c>
      <c r="R2239" s="194" t="s">
        <v>259</v>
      </c>
      <c r="S2239" s="195">
        <v>0.1</v>
      </c>
      <c r="T2239" s="196">
        <v>0.1</v>
      </c>
      <c r="U2239" s="109"/>
    </row>
    <row r="2240" spans="16:21">
      <c r="P2240" s="108"/>
      <c r="Q2240" s="202">
        <v>312101019</v>
      </c>
      <c r="R2240" s="194" t="s">
        <v>260</v>
      </c>
      <c r="S2240" s="195">
        <v>0.1</v>
      </c>
      <c r="T2240" s="196">
        <v>0.1</v>
      </c>
      <c r="U2240" s="109"/>
    </row>
    <row r="2241" spans="16:21">
      <c r="P2241" s="108"/>
      <c r="Q2241" s="202">
        <v>312101021</v>
      </c>
      <c r="R2241" s="194" t="s">
        <v>261</v>
      </c>
      <c r="S2241" s="195">
        <v>0.1</v>
      </c>
      <c r="T2241" s="196">
        <v>0.1</v>
      </c>
      <c r="U2241" s="109"/>
    </row>
    <row r="2242" spans="16:21">
      <c r="P2242" s="108"/>
      <c r="Q2242" s="202">
        <v>312101022</v>
      </c>
      <c r="R2242" s="194" t="s">
        <v>262</v>
      </c>
      <c r="S2242" s="195">
        <v>0.1</v>
      </c>
      <c r="T2242" s="196">
        <v>0.1</v>
      </c>
      <c r="U2242" s="109"/>
    </row>
    <row r="2243" spans="16:21">
      <c r="P2243" s="108"/>
      <c r="Q2243" s="202">
        <v>312101023</v>
      </c>
      <c r="R2243" s="194" t="s">
        <v>263</v>
      </c>
      <c r="S2243" s="195">
        <v>0.1</v>
      </c>
      <c r="T2243" s="196">
        <v>0.1</v>
      </c>
      <c r="U2243" s="109"/>
    </row>
    <row r="2244" spans="16:21">
      <c r="P2244" s="108"/>
      <c r="Q2244" s="202">
        <v>312101024</v>
      </c>
      <c r="R2244" s="194" t="s">
        <v>264</v>
      </c>
      <c r="S2244" s="195">
        <v>0.1</v>
      </c>
      <c r="T2244" s="196">
        <v>0.1</v>
      </c>
      <c r="U2244" s="109"/>
    </row>
    <row r="2245" spans="16:21">
      <c r="P2245" s="108"/>
      <c r="Q2245" s="202">
        <v>312101026</v>
      </c>
      <c r="R2245" s="194" t="s">
        <v>265</v>
      </c>
      <c r="S2245" s="195">
        <v>0.1</v>
      </c>
      <c r="T2245" s="196">
        <v>0.1</v>
      </c>
      <c r="U2245" s="109"/>
    </row>
    <row r="2246" spans="16:21">
      <c r="P2246" s="108"/>
      <c r="Q2246" s="202">
        <v>312101027</v>
      </c>
      <c r="R2246" s="194" t="s">
        <v>266</v>
      </c>
      <c r="S2246" s="195">
        <v>0.1</v>
      </c>
      <c r="T2246" s="196">
        <v>0.1</v>
      </c>
      <c r="U2246" s="109"/>
    </row>
    <row r="2247" spans="16:21">
      <c r="P2247" s="108"/>
      <c r="Q2247" s="202">
        <v>312101028</v>
      </c>
      <c r="R2247" s="194" t="s">
        <v>267</v>
      </c>
      <c r="S2247" s="195">
        <v>0.1</v>
      </c>
      <c r="T2247" s="196">
        <v>0.1</v>
      </c>
      <c r="U2247" s="109"/>
    </row>
    <row r="2248" spans="16:21">
      <c r="P2248" s="108"/>
      <c r="Q2248" s="202">
        <v>312101030</v>
      </c>
      <c r="R2248" s="194" t="s">
        <v>268</v>
      </c>
      <c r="S2248" s="195">
        <v>0.1</v>
      </c>
      <c r="T2248" s="196">
        <v>0.1</v>
      </c>
      <c r="U2248" s="109"/>
    </row>
    <row r="2249" spans="16:21">
      <c r="P2249" s="108"/>
      <c r="Q2249" s="202">
        <v>312101031</v>
      </c>
      <c r="R2249" s="194" t="s">
        <v>269</v>
      </c>
      <c r="S2249" s="195">
        <v>0.1</v>
      </c>
      <c r="T2249" s="196">
        <v>0.1</v>
      </c>
      <c r="U2249" s="109"/>
    </row>
    <row r="2250" spans="16:21">
      <c r="P2250" s="108"/>
      <c r="Q2250" s="202">
        <v>312101032</v>
      </c>
      <c r="R2250" s="194" t="s">
        <v>270</v>
      </c>
      <c r="S2250" s="195">
        <v>0.1</v>
      </c>
      <c r="T2250" s="196">
        <v>0.1</v>
      </c>
      <c r="U2250" s="109"/>
    </row>
    <row r="2251" spans="16:21">
      <c r="P2251" s="108"/>
      <c r="Q2251" s="202">
        <v>312101033</v>
      </c>
      <c r="R2251" s="194" t="s">
        <v>271</v>
      </c>
      <c r="S2251" s="195">
        <v>0.1</v>
      </c>
      <c r="T2251" s="196">
        <v>0.1</v>
      </c>
      <c r="U2251" s="109"/>
    </row>
    <row r="2252" spans="16:21">
      <c r="P2252" s="108"/>
      <c r="Q2252" s="202">
        <v>312101034</v>
      </c>
      <c r="R2252" s="194" t="s">
        <v>272</v>
      </c>
      <c r="S2252" s="195">
        <v>0.1</v>
      </c>
      <c r="T2252" s="196">
        <v>0.1</v>
      </c>
      <c r="U2252" s="109"/>
    </row>
    <row r="2253" spans="16:21">
      <c r="P2253" s="108"/>
      <c r="Q2253" s="202">
        <v>312101035</v>
      </c>
      <c r="R2253" s="194" t="s">
        <v>273</v>
      </c>
      <c r="S2253" s="195">
        <v>0.1</v>
      </c>
      <c r="T2253" s="196">
        <v>0.1</v>
      </c>
      <c r="U2253" s="109"/>
    </row>
    <row r="2254" spans="16:21">
      <c r="P2254" s="108"/>
      <c r="Q2254" s="202">
        <v>312101036</v>
      </c>
      <c r="R2254" s="194" t="s">
        <v>274</v>
      </c>
      <c r="S2254" s="195">
        <v>0.1</v>
      </c>
      <c r="T2254" s="196">
        <v>0.1</v>
      </c>
      <c r="U2254" s="109"/>
    </row>
    <row r="2255" spans="16:21">
      <c r="P2255" s="108"/>
      <c r="Q2255" s="202">
        <v>312101037</v>
      </c>
      <c r="R2255" s="194" t="s">
        <v>275</v>
      </c>
      <c r="S2255" s="195">
        <v>0.1</v>
      </c>
      <c r="T2255" s="196">
        <v>0.1</v>
      </c>
      <c r="U2255" s="109"/>
    </row>
    <row r="2256" spans="16:21">
      <c r="P2256" s="108"/>
      <c r="Q2256" s="202">
        <v>312101038</v>
      </c>
      <c r="R2256" s="194" t="s">
        <v>276</v>
      </c>
      <c r="S2256" s="195">
        <v>0.1</v>
      </c>
      <c r="T2256" s="196">
        <v>0.1</v>
      </c>
      <c r="U2256" s="109"/>
    </row>
    <row r="2257" spans="16:21">
      <c r="P2257" s="108"/>
      <c r="Q2257" s="202">
        <v>603401037</v>
      </c>
      <c r="R2257" s="194" t="s">
        <v>277</v>
      </c>
      <c r="S2257" s="195">
        <v>0.1</v>
      </c>
      <c r="T2257" s="196">
        <v>0.1</v>
      </c>
      <c r="U2257" s="109"/>
    </row>
    <row r="2258" spans="16:21">
      <c r="P2258" s="108"/>
      <c r="Q2258" s="202">
        <v>401201014</v>
      </c>
      <c r="R2258" s="194" t="s">
        <v>278</v>
      </c>
      <c r="S2258" s="195">
        <v>0.1</v>
      </c>
      <c r="T2258" s="196">
        <v>0.1</v>
      </c>
      <c r="U2258" s="109"/>
    </row>
    <row r="2259" spans="16:21">
      <c r="P2259" s="108"/>
      <c r="Q2259" s="202">
        <v>401301002</v>
      </c>
      <c r="R2259" s="194" t="s">
        <v>279</v>
      </c>
      <c r="S2259" s="195">
        <v>0.1</v>
      </c>
      <c r="T2259" s="196">
        <v>0.1</v>
      </c>
      <c r="U2259" s="109"/>
    </row>
    <row r="2260" spans="16:21">
      <c r="P2260" s="108"/>
      <c r="Q2260" s="202">
        <v>603401017</v>
      </c>
      <c r="R2260" s="194" t="s">
        <v>280</v>
      </c>
      <c r="S2260" s="195">
        <v>0.1</v>
      </c>
      <c r="T2260" s="196">
        <v>0.1</v>
      </c>
      <c r="U2260" s="109"/>
    </row>
    <row r="2261" spans="16:21">
      <c r="P2261" s="108"/>
      <c r="Q2261" s="202">
        <v>603401018</v>
      </c>
      <c r="R2261" s="194" t="s">
        <v>281</v>
      </c>
      <c r="S2261" s="195">
        <v>0.1</v>
      </c>
      <c r="T2261" s="196">
        <v>0.1</v>
      </c>
      <c r="U2261" s="109"/>
    </row>
    <row r="2262" spans="16:21">
      <c r="P2262" s="108"/>
      <c r="Q2262" s="202">
        <v>603401019</v>
      </c>
      <c r="R2262" s="194" t="s">
        <v>282</v>
      </c>
      <c r="S2262" s="195">
        <v>0.1</v>
      </c>
      <c r="T2262" s="196">
        <v>0.1</v>
      </c>
      <c r="U2262" s="109"/>
    </row>
    <row r="2263" spans="16:21">
      <c r="P2263" s="108"/>
      <c r="Q2263" s="202">
        <v>603401020</v>
      </c>
      <c r="R2263" s="194" t="s">
        <v>283</v>
      </c>
      <c r="S2263" s="195">
        <v>0.1</v>
      </c>
      <c r="T2263" s="196">
        <v>0.1</v>
      </c>
      <c r="U2263" s="109"/>
    </row>
    <row r="2264" spans="16:21">
      <c r="P2264" s="108"/>
      <c r="Q2264" s="202">
        <v>603401022</v>
      </c>
      <c r="R2264" s="194" t="s">
        <v>284</v>
      </c>
      <c r="S2264" s="195">
        <v>0.1</v>
      </c>
      <c r="T2264" s="196">
        <v>0.1</v>
      </c>
      <c r="U2264" s="109"/>
    </row>
    <row r="2265" spans="16:21">
      <c r="P2265" s="108"/>
      <c r="Q2265" s="202">
        <v>603401023</v>
      </c>
      <c r="R2265" s="194" t="s">
        <v>285</v>
      </c>
      <c r="S2265" s="195">
        <v>0.1</v>
      </c>
      <c r="T2265" s="196">
        <v>0.1</v>
      </c>
      <c r="U2265" s="109"/>
    </row>
    <row r="2266" spans="16:21">
      <c r="P2266" s="108"/>
      <c r="Q2266" s="202">
        <v>603401024</v>
      </c>
      <c r="R2266" s="194" t="s">
        <v>286</v>
      </c>
      <c r="S2266" s="195">
        <v>0.1</v>
      </c>
      <c r="T2266" s="196">
        <v>0.1</v>
      </c>
      <c r="U2266" s="109"/>
    </row>
    <row r="2267" spans="16:21">
      <c r="P2267" s="108"/>
      <c r="Q2267" s="202">
        <v>603401025</v>
      </c>
      <c r="R2267" s="194" t="s">
        <v>287</v>
      </c>
      <c r="S2267" s="195">
        <v>0.1</v>
      </c>
      <c r="T2267" s="196">
        <v>0.1</v>
      </c>
      <c r="U2267" s="109"/>
    </row>
    <row r="2268" spans="16:21">
      <c r="P2268" s="108"/>
      <c r="Q2268" s="202">
        <v>603401036</v>
      </c>
      <c r="R2268" s="194" t="s">
        <v>288</v>
      </c>
      <c r="S2268" s="195">
        <v>0.1</v>
      </c>
      <c r="T2268" s="196">
        <v>0.1</v>
      </c>
      <c r="U2268" s="109"/>
    </row>
    <row r="2269" spans="16:21">
      <c r="P2269" s="108"/>
      <c r="Q2269" s="202">
        <v>603402001</v>
      </c>
      <c r="R2269" s="194" t="s">
        <v>289</v>
      </c>
      <c r="S2269" s="195">
        <v>0.1</v>
      </c>
      <c r="T2269" s="196">
        <v>0.1</v>
      </c>
      <c r="U2269" s="109"/>
    </row>
    <row r="2270" spans="16:21">
      <c r="P2270" s="108"/>
      <c r="Q2270" s="202">
        <v>603402008</v>
      </c>
      <c r="R2270" s="194" t="s">
        <v>290</v>
      </c>
      <c r="S2270" s="195">
        <v>0.1</v>
      </c>
      <c r="T2270" s="196">
        <v>0.1</v>
      </c>
      <c r="U2270" s="109"/>
    </row>
    <row r="2271" spans="16:21">
      <c r="P2271" s="108"/>
      <c r="Q2271" s="202">
        <v>603402010</v>
      </c>
      <c r="R2271" s="194" t="s">
        <v>291</v>
      </c>
      <c r="S2271" s="195">
        <v>0.1</v>
      </c>
      <c r="T2271" s="196">
        <v>0.1</v>
      </c>
      <c r="U2271" s="109"/>
    </row>
    <row r="2272" spans="16:21">
      <c r="P2272" s="108"/>
      <c r="Q2272" s="202">
        <v>603402011</v>
      </c>
      <c r="R2272" s="194" t="s">
        <v>292</v>
      </c>
      <c r="S2272" s="195">
        <v>0.1</v>
      </c>
      <c r="T2272" s="196">
        <v>0.1</v>
      </c>
      <c r="U2272" s="109"/>
    </row>
    <row r="2273" spans="16:21">
      <c r="P2273" s="108"/>
      <c r="Q2273" s="202">
        <v>603402012</v>
      </c>
      <c r="R2273" s="194" t="s">
        <v>293</v>
      </c>
      <c r="S2273" s="195">
        <v>0.1</v>
      </c>
      <c r="T2273" s="196">
        <v>0.1</v>
      </c>
      <c r="U2273" s="109"/>
    </row>
    <row r="2274" spans="16:21">
      <c r="P2274" s="108"/>
      <c r="Q2274" s="202">
        <v>603402017</v>
      </c>
      <c r="R2274" s="194" t="s">
        <v>294</v>
      </c>
      <c r="S2274" s="195">
        <v>0.1</v>
      </c>
      <c r="T2274" s="196">
        <v>0.1</v>
      </c>
      <c r="U2274" s="109"/>
    </row>
    <row r="2275" spans="16:21">
      <c r="P2275" s="108"/>
      <c r="Q2275" s="202">
        <v>701301020</v>
      </c>
      <c r="R2275" s="194" t="s">
        <v>295</v>
      </c>
      <c r="S2275" s="195">
        <v>0.1</v>
      </c>
      <c r="T2275" s="196">
        <v>0.1</v>
      </c>
      <c r="U2275" s="109"/>
    </row>
    <row r="2276" spans="16:21">
      <c r="P2276" s="108"/>
      <c r="Q2276" s="202">
        <v>701301021</v>
      </c>
      <c r="R2276" s="194" t="s">
        <v>296</v>
      </c>
      <c r="S2276" s="195">
        <v>0.1</v>
      </c>
      <c r="T2276" s="196">
        <v>0.1</v>
      </c>
      <c r="U2276" s="109"/>
    </row>
    <row r="2277" spans="16:21">
      <c r="P2277" s="108"/>
      <c r="Q2277" s="202">
        <v>701301022</v>
      </c>
      <c r="R2277" s="194" t="s">
        <v>297</v>
      </c>
      <c r="S2277" s="195">
        <v>0.1</v>
      </c>
      <c r="T2277" s="196">
        <v>0.1</v>
      </c>
      <c r="U2277" s="109"/>
    </row>
    <row r="2278" spans="16:21">
      <c r="P2278" s="108"/>
      <c r="Q2278" s="202">
        <v>701301023</v>
      </c>
      <c r="R2278" s="194" t="s">
        <v>298</v>
      </c>
      <c r="S2278" s="195">
        <v>0.1</v>
      </c>
      <c r="T2278" s="196">
        <v>0.1</v>
      </c>
      <c r="U2278" s="109"/>
    </row>
    <row r="2279" spans="16:21">
      <c r="P2279" s="108"/>
      <c r="Q2279" s="202">
        <v>701301027</v>
      </c>
      <c r="R2279" s="194" t="s">
        <v>299</v>
      </c>
      <c r="S2279" s="195">
        <v>0.1</v>
      </c>
      <c r="T2279" s="196">
        <v>0.1</v>
      </c>
      <c r="U2279" s="109"/>
    </row>
    <row r="2280" spans="16:21">
      <c r="P2280" s="108"/>
      <c r="Q2280" s="202">
        <v>701301029</v>
      </c>
      <c r="R2280" s="194" t="s">
        <v>300</v>
      </c>
      <c r="S2280" s="195">
        <v>0.1</v>
      </c>
      <c r="T2280" s="196">
        <v>0.1</v>
      </c>
      <c r="U2280" s="109"/>
    </row>
    <row r="2281" spans="16:21">
      <c r="P2281" s="108"/>
      <c r="Q2281" s="202">
        <v>701302001</v>
      </c>
      <c r="R2281" s="194" t="s">
        <v>301</v>
      </c>
      <c r="S2281" s="195">
        <v>0.1</v>
      </c>
      <c r="T2281" s="196">
        <v>0.1</v>
      </c>
      <c r="U2281" s="109"/>
    </row>
    <row r="2282" spans="16:21">
      <c r="P2282" s="108"/>
      <c r="Q2282" s="202">
        <v>701302002</v>
      </c>
      <c r="R2282" s="194" t="s">
        <v>302</v>
      </c>
      <c r="S2282" s="195">
        <v>0.1</v>
      </c>
      <c r="T2282" s="196">
        <v>0.1</v>
      </c>
      <c r="U2282" s="109"/>
    </row>
    <row r="2283" spans="16:21">
      <c r="P2283" s="108"/>
      <c r="Q2283" s="202">
        <v>701302003</v>
      </c>
      <c r="R2283" s="194" t="s">
        <v>303</v>
      </c>
      <c r="S2283" s="195">
        <v>0.1</v>
      </c>
      <c r="T2283" s="196">
        <v>0.1</v>
      </c>
      <c r="U2283" s="109"/>
    </row>
    <row r="2284" spans="16:21">
      <c r="P2284" s="108"/>
      <c r="Q2284" s="202">
        <v>701302004</v>
      </c>
      <c r="R2284" s="194" t="s">
        <v>304</v>
      </c>
      <c r="S2284" s="195">
        <v>0.1</v>
      </c>
      <c r="T2284" s="196">
        <v>0.1</v>
      </c>
      <c r="U2284" s="109"/>
    </row>
    <row r="2285" spans="16:21">
      <c r="P2285" s="108"/>
      <c r="Q2285" s="202">
        <v>701302005</v>
      </c>
      <c r="R2285" s="194" t="s">
        <v>305</v>
      </c>
      <c r="S2285" s="195">
        <v>0.1</v>
      </c>
      <c r="T2285" s="196">
        <v>0.1</v>
      </c>
      <c r="U2285" s="109"/>
    </row>
    <row r="2286" spans="16:21">
      <c r="P2286" s="108"/>
      <c r="Q2286" s="202">
        <v>701302006</v>
      </c>
      <c r="R2286" s="194" t="s">
        <v>306</v>
      </c>
      <c r="S2286" s="195">
        <v>0.1</v>
      </c>
      <c r="T2286" s="196">
        <v>0.1</v>
      </c>
      <c r="U2286" s="109"/>
    </row>
    <row r="2287" spans="16:21">
      <c r="P2287" s="108"/>
      <c r="Q2287" s="202">
        <v>701302007</v>
      </c>
      <c r="R2287" s="194" t="s">
        <v>307</v>
      </c>
      <c r="S2287" s="195">
        <v>0.1</v>
      </c>
      <c r="T2287" s="196">
        <v>0.1</v>
      </c>
      <c r="U2287" s="109"/>
    </row>
    <row r="2288" spans="16:21">
      <c r="P2288" s="108"/>
      <c r="Q2288" s="202">
        <v>701302008</v>
      </c>
      <c r="R2288" s="194" t="s">
        <v>308</v>
      </c>
      <c r="S2288" s="195">
        <v>0.1</v>
      </c>
      <c r="T2288" s="196">
        <v>0.1</v>
      </c>
      <c r="U2288" s="109"/>
    </row>
    <row r="2289" spans="16:21">
      <c r="P2289" s="108"/>
      <c r="Q2289" s="202">
        <v>701302009</v>
      </c>
      <c r="R2289" s="194" t="s">
        <v>309</v>
      </c>
      <c r="S2289" s="195">
        <v>0.1</v>
      </c>
      <c r="T2289" s="196">
        <v>0.1</v>
      </c>
      <c r="U2289" s="109"/>
    </row>
    <row r="2290" spans="16:21">
      <c r="P2290" s="108"/>
      <c r="Q2290" s="202">
        <v>701302010</v>
      </c>
      <c r="R2290" s="194" t="s">
        <v>310</v>
      </c>
      <c r="S2290" s="195">
        <v>0.1</v>
      </c>
      <c r="T2290" s="196">
        <v>0.1</v>
      </c>
      <c r="U2290" s="109"/>
    </row>
    <row r="2291" spans="16:21">
      <c r="P2291" s="108"/>
      <c r="Q2291" s="202">
        <v>701302011</v>
      </c>
      <c r="R2291" s="194" t="s">
        <v>245</v>
      </c>
      <c r="S2291" s="195">
        <v>0.1</v>
      </c>
      <c r="T2291" s="196">
        <v>0.1</v>
      </c>
      <c r="U2291" s="109"/>
    </row>
    <row r="2292" spans="16:21">
      <c r="P2292" s="108"/>
      <c r="Q2292" s="202">
        <v>701302012</v>
      </c>
      <c r="R2292" s="194" t="s">
        <v>311</v>
      </c>
      <c r="S2292" s="195">
        <v>0.1</v>
      </c>
      <c r="T2292" s="196">
        <v>0.1</v>
      </c>
      <c r="U2292" s="109"/>
    </row>
    <row r="2293" spans="16:21">
      <c r="P2293" s="108"/>
      <c r="Q2293" s="202">
        <v>701302013</v>
      </c>
      <c r="R2293" s="194" t="s">
        <v>312</v>
      </c>
      <c r="S2293" s="195">
        <v>0.1</v>
      </c>
      <c r="T2293" s="196">
        <v>0.1</v>
      </c>
      <c r="U2293" s="109"/>
    </row>
    <row r="2294" spans="16:21">
      <c r="P2294" s="108"/>
      <c r="Q2294" s="202">
        <v>701302015</v>
      </c>
      <c r="R2294" s="194" t="s">
        <v>313</v>
      </c>
      <c r="S2294" s="195">
        <v>0.1</v>
      </c>
      <c r="T2294" s="196">
        <v>0.1</v>
      </c>
      <c r="U2294" s="109"/>
    </row>
    <row r="2295" spans="16:21">
      <c r="P2295" s="108"/>
      <c r="Q2295" s="202">
        <v>701302017</v>
      </c>
      <c r="R2295" s="194" t="s">
        <v>314</v>
      </c>
      <c r="S2295" s="195">
        <v>0.1</v>
      </c>
      <c r="T2295" s="196">
        <v>0.1</v>
      </c>
      <c r="U2295" s="109"/>
    </row>
    <row r="2296" spans="16:21">
      <c r="P2296" s="108"/>
      <c r="Q2296" s="202">
        <v>701302018</v>
      </c>
      <c r="R2296" s="194" t="s">
        <v>315</v>
      </c>
      <c r="S2296" s="195">
        <v>0.1</v>
      </c>
      <c r="T2296" s="196">
        <v>0.1</v>
      </c>
      <c r="U2296" s="109"/>
    </row>
    <row r="2297" spans="16:21">
      <c r="P2297" s="108"/>
      <c r="Q2297" s="202">
        <v>701302019</v>
      </c>
      <c r="R2297" s="194" t="s">
        <v>316</v>
      </c>
      <c r="S2297" s="195">
        <v>0.1</v>
      </c>
      <c r="T2297" s="196">
        <v>0.1</v>
      </c>
      <c r="U2297" s="109"/>
    </row>
    <row r="2298" spans="16:21">
      <c r="P2298" s="108"/>
      <c r="Q2298" s="202">
        <v>701302020</v>
      </c>
      <c r="R2298" s="194" t="s">
        <v>317</v>
      </c>
      <c r="S2298" s="195">
        <v>0.1</v>
      </c>
      <c r="T2298" s="196">
        <v>0.1</v>
      </c>
      <c r="U2298" s="109"/>
    </row>
    <row r="2299" spans="16:21">
      <c r="P2299" s="108"/>
      <c r="Q2299" s="202">
        <v>701302022</v>
      </c>
      <c r="R2299" s="194" t="s">
        <v>318</v>
      </c>
      <c r="S2299" s="195">
        <v>0.1</v>
      </c>
      <c r="T2299" s="196">
        <v>0.1</v>
      </c>
      <c r="U2299" s="109"/>
    </row>
    <row r="2300" spans="16:21">
      <c r="P2300" s="108"/>
      <c r="Q2300" s="202">
        <v>701303001</v>
      </c>
      <c r="R2300" s="194" t="s">
        <v>319</v>
      </c>
      <c r="S2300" s="195">
        <v>0.1</v>
      </c>
      <c r="T2300" s="196">
        <v>0.1</v>
      </c>
      <c r="U2300" s="109"/>
    </row>
    <row r="2301" spans="16:21">
      <c r="P2301" s="108"/>
      <c r="Q2301" s="202">
        <v>701303003</v>
      </c>
      <c r="R2301" s="194" t="s">
        <v>320</v>
      </c>
      <c r="S2301" s="195">
        <v>0.1</v>
      </c>
      <c r="T2301" s="196">
        <v>0.1</v>
      </c>
      <c r="U2301" s="109"/>
    </row>
    <row r="2302" spans="16:21">
      <c r="P2302" s="108"/>
      <c r="Q2302" s="202">
        <v>701303004</v>
      </c>
      <c r="R2302" s="194" t="s">
        <v>321</v>
      </c>
      <c r="S2302" s="195">
        <v>0.1</v>
      </c>
      <c r="T2302" s="196">
        <v>0.1</v>
      </c>
      <c r="U2302" s="109"/>
    </row>
    <row r="2303" spans="16:21">
      <c r="P2303" s="108"/>
      <c r="Q2303" s="202">
        <v>701303005</v>
      </c>
      <c r="R2303" s="194" t="s">
        <v>322</v>
      </c>
      <c r="S2303" s="195">
        <v>0.1</v>
      </c>
      <c r="T2303" s="196">
        <v>0.1</v>
      </c>
      <c r="U2303" s="109"/>
    </row>
    <row r="2304" spans="16:21">
      <c r="P2304" s="108"/>
      <c r="Q2304" s="202">
        <v>701303009</v>
      </c>
      <c r="R2304" s="194" t="s">
        <v>323</v>
      </c>
      <c r="S2304" s="195">
        <v>0.1</v>
      </c>
      <c r="T2304" s="196">
        <v>0.1</v>
      </c>
      <c r="U2304" s="109"/>
    </row>
    <row r="2305" spans="16:21">
      <c r="P2305" s="108"/>
      <c r="Q2305" s="202">
        <v>701303010</v>
      </c>
      <c r="R2305" s="194" t="s">
        <v>324</v>
      </c>
      <c r="S2305" s="195">
        <v>0.1</v>
      </c>
      <c r="T2305" s="196">
        <v>0.1</v>
      </c>
      <c r="U2305" s="109"/>
    </row>
    <row r="2306" spans="16:21">
      <c r="P2306" s="108"/>
      <c r="Q2306" s="202">
        <v>701303011</v>
      </c>
      <c r="R2306" s="194" t="s">
        <v>325</v>
      </c>
      <c r="S2306" s="195">
        <v>0.1</v>
      </c>
      <c r="T2306" s="196">
        <v>0.1</v>
      </c>
      <c r="U2306" s="109"/>
    </row>
    <row r="2307" spans="16:21">
      <c r="P2307" s="108"/>
      <c r="Q2307" s="202">
        <v>701303012</v>
      </c>
      <c r="R2307" s="194" t="s">
        <v>326</v>
      </c>
      <c r="S2307" s="195">
        <v>0.1</v>
      </c>
      <c r="T2307" s="196">
        <v>0.1</v>
      </c>
      <c r="U2307" s="109"/>
    </row>
    <row r="2308" spans="16:21">
      <c r="P2308" s="108"/>
      <c r="Q2308" s="202">
        <v>701303013</v>
      </c>
      <c r="R2308" s="194" t="s">
        <v>327</v>
      </c>
      <c r="S2308" s="195">
        <v>0.1</v>
      </c>
      <c r="T2308" s="196">
        <v>0.1</v>
      </c>
      <c r="U2308" s="109"/>
    </row>
    <row r="2309" spans="16:21">
      <c r="P2309" s="108"/>
      <c r="Q2309" s="202">
        <v>701303014</v>
      </c>
      <c r="R2309" s="194" t="s">
        <v>328</v>
      </c>
      <c r="S2309" s="195">
        <v>0.1</v>
      </c>
      <c r="T2309" s="196">
        <v>0.1</v>
      </c>
      <c r="U2309" s="109"/>
    </row>
    <row r="2310" spans="16:21">
      <c r="P2310" s="108"/>
      <c r="Q2310" s="202">
        <v>701303015</v>
      </c>
      <c r="R2310" s="194" t="s">
        <v>329</v>
      </c>
      <c r="S2310" s="195">
        <v>0.1</v>
      </c>
      <c r="T2310" s="196">
        <v>0.1</v>
      </c>
      <c r="U2310" s="109"/>
    </row>
    <row r="2311" spans="16:21">
      <c r="P2311" s="108"/>
      <c r="Q2311" s="202">
        <v>701303017</v>
      </c>
      <c r="R2311" s="194" t="s">
        <v>330</v>
      </c>
      <c r="S2311" s="195">
        <v>0.1</v>
      </c>
      <c r="T2311" s="196">
        <v>0.1</v>
      </c>
      <c r="U2311" s="109"/>
    </row>
    <row r="2312" spans="16:21">
      <c r="P2312" s="108"/>
      <c r="Q2312" s="202">
        <v>701303018</v>
      </c>
      <c r="R2312" s="194" t="s">
        <v>331</v>
      </c>
      <c r="S2312" s="195">
        <v>0.1</v>
      </c>
      <c r="T2312" s="196">
        <v>0.1</v>
      </c>
      <c r="U2312" s="109"/>
    </row>
    <row r="2313" spans="16:21">
      <c r="P2313" s="108"/>
      <c r="Q2313" s="202">
        <v>701303019</v>
      </c>
      <c r="R2313" s="194" t="s">
        <v>332</v>
      </c>
      <c r="S2313" s="195">
        <v>0.1</v>
      </c>
      <c r="T2313" s="196">
        <v>0.1</v>
      </c>
      <c r="U2313" s="109"/>
    </row>
    <row r="2314" spans="16:21">
      <c r="P2314" s="108"/>
      <c r="Q2314" s="202">
        <v>701303020</v>
      </c>
      <c r="R2314" s="194" t="s">
        <v>333</v>
      </c>
      <c r="S2314" s="195">
        <v>0.1</v>
      </c>
      <c r="T2314" s="196">
        <v>0.1</v>
      </c>
      <c r="U2314" s="109"/>
    </row>
    <row r="2315" spans="16:21">
      <c r="P2315" s="108"/>
      <c r="Q2315" s="202">
        <v>701303021</v>
      </c>
      <c r="R2315" s="194" t="s">
        <v>334</v>
      </c>
      <c r="S2315" s="195">
        <v>0.1</v>
      </c>
      <c r="T2315" s="196">
        <v>0.1</v>
      </c>
      <c r="U2315" s="109"/>
    </row>
    <row r="2316" spans="16:21">
      <c r="P2316" s="108"/>
      <c r="Q2316" s="202">
        <v>701303022</v>
      </c>
      <c r="R2316" s="194" t="s">
        <v>335</v>
      </c>
      <c r="S2316" s="195">
        <v>0.1</v>
      </c>
      <c r="T2316" s="196">
        <v>0.1</v>
      </c>
      <c r="U2316" s="109"/>
    </row>
    <row r="2317" spans="16:21">
      <c r="P2317" s="108"/>
      <c r="Q2317" s="202">
        <v>701303023</v>
      </c>
      <c r="R2317" s="194" t="s">
        <v>336</v>
      </c>
      <c r="S2317" s="195">
        <v>0.1</v>
      </c>
      <c r="T2317" s="196">
        <v>0.1</v>
      </c>
      <c r="U2317" s="109"/>
    </row>
    <row r="2318" spans="16:21">
      <c r="P2318" s="108"/>
      <c r="Q2318" s="202">
        <v>701303025</v>
      </c>
      <c r="R2318" s="194" t="s">
        <v>337</v>
      </c>
      <c r="S2318" s="195">
        <v>0.1</v>
      </c>
      <c r="T2318" s="196">
        <v>0.1</v>
      </c>
      <c r="U2318" s="109"/>
    </row>
    <row r="2319" spans="16:21">
      <c r="P2319" s="108"/>
      <c r="Q2319" s="202">
        <v>701303028</v>
      </c>
      <c r="R2319" s="194" t="s">
        <v>338</v>
      </c>
      <c r="S2319" s="195">
        <v>0.1</v>
      </c>
      <c r="T2319" s="196">
        <v>0.1</v>
      </c>
      <c r="U2319" s="109"/>
    </row>
    <row r="2320" spans="16:21">
      <c r="P2320" s="108"/>
      <c r="Q2320" s="202">
        <v>701303029</v>
      </c>
      <c r="R2320" s="194" t="s">
        <v>339</v>
      </c>
      <c r="S2320" s="195">
        <v>0.1</v>
      </c>
      <c r="T2320" s="196">
        <v>0.1</v>
      </c>
      <c r="U2320" s="109"/>
    </row>
    <row r="2321" spans="16:21">
      <c r="P2321" s="108"/>
      <c r="Q2321" s="202">
        <v>701303030</v>
      </c>
      <c r="R2321" s="194" t="s">
        <v>340</v>
      </c>
      <c r="S2321" s="195">
        <v>0.1</v>
      </c>
      <c r="T2321" s="196">
        <v>0.1</v>
      </c>
      <c r="U2321" s="109"/>
    </row>
    <row r="2322" spans="16:21">
      <c r="P2322" s="108"/>
      <c r="Q2322" s="202">
        <v>701303031</v>
      </c>
      <c r="R2322" s="194" t="s">
        <v>341</v>
      </c>
      <c r="S2322" s="195">
        <v>0.1</v>
      </c>
      <c r="T2322" s="196">
        <v>0.1</v>
      </c>
      <c r="U2322" s="109"/>
    </row>
    <row r="2323" spans="16:21">
      <c r="P2323" s="108"/>
      <c r="Q2323" s="202">
        <v>701303032</v>
      </c>
      <c r="R2323" s="194" t="s">
        <v>342</v>
      </c>
      <c r="S2323" s="195">
        <v>0.1</v>
      </c>
      <c r="T2323" s="196">
        <v>0.1</v>
      </c>
      <c r="U2323" s="109"/>
    </row>
    <row r="2324" spans="16:21">
      <c r="P2324" s="108"/>
      <c r="Q2324" s="202">
        <v>701303033</v>
      </c>
      <c r="R2324" s="194" t="s">
        <v>343</v>
      </c>
      <c r="S2324" s="195">
        <v>0.1</v>
      </c>
      <c r="T2324" s="196">
        <v>0.1</v>
      </c>
      <c r="U2324" s="109"/>
    </row>
    <row r="2325" spans="16:21">
      <c r="P2325" s="108"/>
      <c r="Q2325" s="202">
        <v>701303034</v>
      </c>
      <c r="R2325" s="194" t="s">
        <v>344</v>
      </c>
      <c r="S2325" s="195">
        <v>0.1</v>
      </c>
      <c r="T2325" s="196">
        <v>0.1</v>
      </c>
      <c r="U2325" s="109"/>
    </row>
    <row r="2326" spans="16:21">
      <c r="P2326" s="108"/>
      <c r="Q2326" s="202">
        <v>701303035</v>
      </c>
      <c r="R2326" s="194" t="s">
        <v>345</v>
      </c>
      <c r="S2326" s="195">
        <v>0.1</v>
      </c>
      <c r="T2326" s="196">
        <v>0.1</v>
      </c>
      <c r="U2326" s="109"/>
    </row>
    <row r="2327" spans="16:21">
      <c r="P2327" s="108"/>
      <c r="Q2327" s="202">
        <v>701303036</v>
      </c>
      <c r="R2327" s="194" t="s">
        <v>346</v>
      </c>
      <c r="S2327" s="195">
        <v>0.1</v>
      </c>
      <c r="T2327" s="196">
        <v>0.1</v>
      </c>
      <c r="U2327" s="109"/>
    </row>
    <row r="2328" spans="16:21">
      <c r="P2328" s="108"/>
      <c r="Q2328" s="202">
        <v>701303037</v>
      </c>
      <c r="R2328" s="194" t="s">
        <v>347</v>
      </c>
      <c r="S2328" s="195">
        <v>0.1</v>
      </c>
      <c r="T2328" s="196">
        <v>0.1</v>
      </c>
      <c r="U2328" s="109"/>
    </row>
    <row r="2329" spans="16:21">
      <c r="P2329" s="108"/>
      <c r="Q2329" s="202">
        <v>701303038</v>
      </c>
      <c r="R2329" s="194" t="s">
        <v>348</v>
      </c>
      <c r="S2329" s="195">
        <v>0.1</v>
      </c>
      <c r="T2329" s="196">
        <v>0.1</v>
      </c>
      <c r="U2329" s="109"/>
    </row>
    <row r="2330" spans="16:21">
      <c r="P2330" s="108"/>
      <c r="Q2330" s="202">
        <v>701303039</v>
      </c>
      <c r="R2330" s="194" t="s">
        <v>349</v>
      </c>
      <c r="S2330" s="195">
        <v>0.1</v>
      </c>
      <c r="T2330" s="196">
        <v>0.1</v>
      </c>
      <c r="U2330" s="109"/>
    </row>
    <row r="2331" spans="16:21">
      <c r="P2331" s="108"/>
      <c r="Q2331" s="202">
        <v>701303040</v>
      </c>
      <c r="R2331" s="194" t="s">
        <v>350</v>
      </c>
      <c r="S2331" s="195">
        <v>0.1</v>
      </c>
      <c r="T2331" s="196">
        <v>0.1</v>
      </c>
      <c r="U2331" s="109"/>
    </row>
    <row r="2332" spans="16:21">
      <c r="P2332" s="108"/>
      <c r="Q2332" s="202">
        <v>701303041</v>
      </c>
      <c r="R2332" s="194" t="s">
        <v>351</v>
      </c>
      <c r="S2332" s="195">
        <v>0.1</v>
      </c>
      <c r="T2332" s="196">
        <v>0.1</v>
      </c>
      <c r="U2332" s="109"/>
    </row>
    <row r="2333" spans="16:21">
      <c r="P2333" s="108"/>
      <c r="Q2333" s="202">
        <v>701303042</v>
      </c>
      <c r="R2333" s="194" t="s">
        <v>352</v>
      </c>
      <c r="S2333" s="195">
        <v>0.1</v>
      </c>
      <c r="T2333" s="196">
        <v>0.1</v>
      </c>
      <c r="U2333" s="109"/>
    </row>
    <row r="2334" spans="16:21">
      <c r="P2334" s="108"/>
      <c r="Q2334" s="202">
        <v>701303043</v>
      </c>
      <c r="R2334" s="194" t="s">
        <v>353</v>
      </c>
      <c r="S2334" s="195">
        <v>0.1</v>
      </c>
      <c r="T2334" s="196">
        <v>0.1</v>
      </c>
      <c r="U2334" s="109"/>
    </row>
    <row r="2335" spans="16:21">
      <c r="P2335" s="108"/>
      <c r="Q2335" s="202">
        <v>701303045</v>
      </c>
      <c r="R2335" s="194" t="s">
        <v>354</v>
      </c>
      <c r="S2335" s="195">
        <v>0.1</v>
      </c>
      <c r="T2335" s="196">
        <v>0.1</v>
      </c>
      <c r="U2335" s="109"/>
    </row>
    <row r="2336" spans="16:21">
      <c r="P2336" s="108"/>
      <c r="Q2336" s="202">
        <v>701303046</v>
      </c>
      <c r="R2336" s="194" t="s">
        <v>355</v>
      </c>
      <c r="S2336" s="195">
        <v>0.1</v>
      </c>
      <c r="T2336" s="196">
        <v>0.1</v>
      </c>
      <c r="U2336" s="109"/>
    </row>
    <row r="2337" spans="16:21">
      <c r="P2337" s="108"/>
      <c r="Q2337" s="202">
        <v>701303050</v>
      </c>
      <c r="R2337" s="194" t="s">
        <v>356</v>
      </c>
      <c r="S2337" s="195">
        <v>0.1</v>
      </c>
      <c r="T2337" s="196">
        <v>0.1</v>
      </c>
      <c r="U2337" s="109"/>
    </row>
    <row r="2338" spans="16:21">
      <c r="P2338" s="108"/>
      <c r="Q2338" s="202">
        <v>701303051</v>
      </c>
      <c r="R2338" s="194" t="s">
        <v>357</v>
      </c>
      <c r="S2338" s="195">
        <v>0.1</v>
      </c>
      <c r="T2338" s="196">
        <v>0.1</v>
      </c>
      <c r="U2338" s="109"/>
    </row>
    <row r="2339" spans="16:21">
      <c r="P2339" s="108"/>
      <c r="Q2339" s="202">
        <v>701303053</v>
      </c>
      <c r="R2339" s="194" t="s">
        <v>358</v>
      </c>
      <c r="S2339" s="195">
        <v>0.1</v>
      </c>
      <c r="T2339" s="196">
        <v>0.1</v>
      </c>
      <c r="U2339" s="109"/>
    </row>
    <row r="2340" spans="16:21">
      <c r="P2340" s="108"/>
      <c r="Q2340" s="202">
        <v>701303056</v>
      </c>
      <c r="R2340" s="194" t="s">
        <v>359</v>
      </c>
      <c r="S2340" s="195">
        <v>0.1</v>
      </c>
      <c r="T2340" s="196">
        <v>0.1</v>
      </c>
      <c r="U2340" s="109"/>
    </row>
    <row r="2341" spans="16:21">
      <c r="P2341" s="108"/>
      <c r="Q2341" s="202">
        <v>701303058</v>
      </c>
      <c r="R2341" s="194" t="s">
        <v>360</v>
      </c>
      <c r="S2341" s="195">
        <v>0.1</v>
      </c>
      <c r="T2341" s="196">
        <v>0.1</v>
      </c>
      <c r="U2341" s="109"/>
    </row>
    <row r="2342" spans="16:21">
      <c r="P2342" s="108"/>
      <c r="Q2342" s="202">
        <v>701303059</v>
      </c>
      <c r="R2342" s="194" t="s">
        <v>361</v>
      </c>
      <c r="S2342" s="195">
        <v>0.1</v>
      </c>
      <c r="T2342" s="196">
        <v>0.1</v>
      </c>
      <c r="U2342" s="109"/>
    </row>
    <row r="2343" spans="16:21">
      <c r="P2343" s="108"/>
      <c r="Q2343" s="202">
        <v>701303061</v>
      </c>
      <c r="R2343" s="194" t="s">
        <v>362</v>
      </c>
      <c r="S2343" s="195">
        <v>0.1</v>
      </c>
      <c r="T2343" s="196">
        <v>0.1</v>
      </c>
      <c r="U2343" s="109"/>
    </row>
    <row r="2344" spans="16:21">
      <c r="P2344" s="108"/>
      <c r="Q2344" s="202">
        <v>701303062</v>
      </c>
      <c r="R2344" s="194" t="s">
        <v>363</v>
      </c>
      <c r="S2344" s="195">
        <v>0.1</v>
      </c>
      <c r="T2344" s="196">
        <v>0.1</v>
      </c>
      <c r="U2344" s="109"/>
    </row>
    <row r="2345" spans="16:21">
      <c r="P2345" s="108"/>
      <c r="Q2345" s="202">
        <v>701303064</v>
      </c>
      <c r="R2345" s="194" t="s">
        <v>364</v>
      </c>
      <c r="S2345" s="195">
        <v>0.1</v>
      </c>
      <c r="T2345" s="196">
        <v>0.1</v>
      </c>
      <c r="U2345" s="109"/>
    </row>
    <row r="2346" spans="16:21">
      <c r="P2346" s="108"/>
      <c r="Q2346" s="202">
        <v>701303065</v>
      </c>
      <c r="R2346" s="194" t="s">
        <v>365</v>
      </c>
      <c r="S2346" s="195">
        <v>0.1</v>
      </c>
      <c r="T2346" s="196">
        <v>0.1</v>
      </c>
      <c r="U2346" s="109"/>
    </row>
    <row r="2347" spans="16:21">
      <c r="P2347" s="108"/>
      <c r="Q2347" s="202">
        <v>701303068</v>
      </c>
      <c r="R2347" s="194" t="s">
        <v>366</v>
      </c>
      <c r="S2347" s="195">
        <v>0.1</v>
      </c>
      <c r="T2347" s="196">
        <v>0.1</v>
      </c>
      <c r="U2347" s="109"/>
    </row>
    <row r="2348" spans="16:21">
      <c r="P2348" s="108"/>
      <c r="Q2348" s="202">
        <v>701303070</v>
      </c>
      <c r="R2348" s="194" t="s">
        <v>367</v>
      </c>
      <c r="S2348" s="195">
        <v>0.1</v>
      </c>
      <c r="T2348" s="196">
        <v>0.1</v>
      </c>
      <c r="U2348" s="109"/>
    </row>
    <row r="2349" spans="16:21">
      <c r="P2349" s="108"/>
      <c r="Q2349" s="202">
        <v>701303071</v>
      </c>
      <c r="R2349" s="194" t="s">
        <v>368</v>
      </c>
      <c r="S2349" s="195">
        <v>0.1</v>
      </c>
      <c r="T2349" s="196">
        <v>0.1</v>
      </c>
      <c r="U2349" s="109"/>
    </row>
    <row r="2350" spans="16:21">
      <c r="P2350" s="108"/>
      <c r="Q2350" s="202">
        <v>701303073</v>
      </c>
      <c r="R2350" s="194" t="s">
        <v>369</v>
      </c>
      <c r="S2350" s="195">
        <v>0.1</v>
      </c>
      <c r="T2350" s="196">
        <v>0.1</v>
      </c>
      <c r="U2350" s="109"/>
    </row>
    <row r="2351" spans="16:21">
      <c r="P2351" s="108"/>
      <c r="Q2351" s="202">
        <v>701303074</v>
      </c>
      <c r="R2351" s="194" t="s">
        <v>370</v>
      </c>
      <c r="S2351" s="195">
        <v>0.1</v>
      </c>
      <c r="T2351" s="196">
        <v>0.1</v>
      </c>
      <c r="U2351" s="109"/>
    </row>
    <row r="2352" spans="16:21">
      <c r="P2352" s="108"/>
      <c r="Q2352" s="202">
        <v>701303076</v>
      </c>
      <c r="R2352" s="194" t="s">
        <v>371</v>
      </c>
      <c r="S2352" s="195">
        <v>0.1</v>
      </c>
      <c r="T2352" s="196">
        <v>0.1</v>
      </c>
      <c r="U2352" s="109"/>
    </row>
    <row r="2353" spans="16:21">
      <c r="P2353" s="108"/>
      <c r="Q2353" s="202">
        <v>701303078</v>
      </c>
      <c r="R2353" s="194" t="s">
        <v>372</v>
      </c>
      <c r="S2353" s="195">
        <v>0.1</v>
      </c>
      <c r="T2353" s="196">
        <v>0.1</v>
      </c>
      <c r="U2353" s="109"/>
    </row>
    <row r="2354" spans="16:21">
      <c r="P2354" s="108"/>
      <c r="Q2354" s="202">
        <v>701304004</v>
      </c>
      <c r="R2354" s="194" t="s">
        <v>373</v>
      </c>
      <c r="S2354" s="195">
        <v>0.1</v>
      </c>
      <c r="T2354" s="196">
        <v>0.1</v>
      </c>
      <c r="U2354" s="109"/>
    </row>
    <row r="2355" spans="16:21">
      <c r="P2355" s="108"/>
      <c r="Q2355" s="202">
        <v>701304005</v>
      </c>
      <c r="R2355" s="194" t="s">
        <v>374</v>
      </c>
      <c r="S2355" s="195">
        <v>0.1</v>
      </c>
      <c r="T2355" s="196">
        <v>0.1</v>
      </c>
      <c r="U2355" s="109"/>
    </row>
    <row r="2356" spans="16:21">
      <c r="P2356" s="108"/>
      <c r="Q2356" s="202">
        <v>701304006</v>
      </c>
      <c r="R2356" s="194" t="s">
        <v>375</v>
      </c>
      <c r="S2356" s="195">
        <v>0.1</v>
      </c>
      <c r="T2356" s="196">
        <v>0.1</v>
      </c>
      <c r="U2356" s="109"/>
    </row>
    <row r="2357" spans="16:21">
      <c r="P2357" s="108"/>
      <c r="Q2357" s="202">
        <v>701304007</v>
      </c>
      <c r="R2357" s="194" t="s">
        <v>376</v>
      </c>
      <c r="S2357" s="195">
        <v>0.1</v>
      </c>
      <c r="T2357" s="196">
        <v>0.1</v>
      </c>
      <c r="U2357" s="109"/>
    </row>
    <row r="2358" spans="16:21">
      <c r="P2358" s="108"/>
      <c r="Q2358" s="202">
        <v>701304008</v>
      </c>
      <c r="R2358" s="194" t="s">
        <v>377</v>
      </c>
      <c r="S2358" s="195">
        <v>0.1</v>
      </c>
      <c r="T2358" s="196">
        <v>0.1</v>
      </c>
      <c r="U2358" s="109"/>
    </row>
    <row r="2359" spans="16:21">
      <c r="P2359" s="108"/>
      <c r="Q2359" s="202">
        <v>701304009</v>
      </c>
      <c r="R2359" s="194" t="s">
        <v>378</v>
      </c>
      <c r="S2359" s="195">
        <v>0.1</v>
      </c>
      <c r="T2359" s="196">
        <v>0.1</v>
      </c>
      <c r="U2359" s="109"/>
    </row>
    <row r="2360" spans="16:21">
      <c r="P2360" s="108"/>
      <c r="Q2360" s="202">
        <v>203101026</v>
      </c>
      <c r="R2360" s="194" t="s">
        <v>379</v>
      </c>
      <c r="S2360" s="195">
        <v>0.1</v>
      </c>
      <c r="T2360" s="196">
        <v>0.1</v>
      </c>
      <c r="U2360" s="109"/>
    </row>
    <row r="2361" spans="16:21">
      <c r="P2361" s="108"/>
      <c r="Q2361" s="202">
        <v>310101001</v>
      </c>
      <c r="R2361" s="194" t="s">
        <v>380</v>
      </c>
      <c r="S2361" s="195">
        <v>0.1</v>
      </c>
      <c r="T2361" s="196">
        <v>0.1</v>
      </c>
      <c r="U2361" s="109"/>
    </row>
    <row r="2362" spans="16:21">
      <c r="P2362" s="108"/>
      <c r="Q2362" s="202">
        <v>310101002</v>
      </c>
      <c r="R2362" s="194" t="s">
        <v>381</v>
      </c>
      <c r="S2362" s="195">
        <v>0.1</v>
      </c>
      <c r="T2362" s="196">
        <v>0.1</v>
      </c>
      <c r="U2362" s="109"/>
    </row>
    <row r="2363" spans="16:21">
      <c r="P2363" s="108"/>
      <c r="Q2363" s="202">
        <v>310101003</v>
      </c>
      <c r="R2363" s="194" t="s">
        <v>382</v>
      </c>
      <c r="S2363" s="195">
        <v>0.1</v>
      </c>
      <c r="T2363" s="196">
        <v>0.1</v>
      </c>
      <c r="U2363" s="109"/>
    </row>
    <row r="2364" spans="16:21">
      <c r="P2364" s="108"/>
      <c r="Q2364" s="202">
        <v>310101004</v>
      </c>
      <c r="R2364" s="194" t="s">
        <v>383</v>
      </c>
      <c r="S2364" s="195">
        <v>0.1</v>
      </c>
      <c r="T2364" s="196">
        <v>0.1</v>
      </c>
      <c r="U2364" s="109"/>
    </row>
    <row r="2365" spans="16:21">
      <c r="P2365" s="108"/>
      <c r="Q2365" s="202">
        <v>310101005</v>
      </c>
      <c r="R2365" s="194" t="s">
        <v>384</v>
      </c>
      <c r="S2365" s="195">
        <v>0.1</v>
      </c>
      <c r="T2365" s="196">
        <v>0.1</v>
      </c>
      <c r="U2365" s="109"/>
    </row>
    <row r="2366" spans="16:21">
      <c r="P2366" s="108"/>
      <c r="Q2366" s="202">
        <v>310101006</v>
      </c>
      <c r="R2366" s="194" t="s">
        <v>385</v>
      </c>
      <c r="S2366" s="195">
        <v>0.1</v>
      </c>
      <c r="T2366" s="196">
        <v>0.1</v>
      </c>
      <c r="U2366" s="109"/>
    </row>
    <row r="2367" spans="16:21">
      <c r="P2367" s="108"/>
      <c r="Q2367" s="202">
        <v>310101017</v>
      </c>
      <c r="R2367" s="194" t="s">
        <v>386</v>
      </c>
      <c r="S2367" s="195">
        <v>0.1</v>
      </c>
      <c r="T2367" s="196">
        <v>0.1</v>
      </c>
      <c r="U2367" s="109"/>
    </row>
    <row r="2368" spans="16:21">
      <c r="P2368" s="108"/>
      <c r="Q2368" s="202">
        <v>310101024</v>
      </c>
      <c r="R2368" s="194" t="s">
        <v>387</v>
      </c>
      <c r="S2368" s="195">
        <v>0.1</v>
      </c>
      <c r="T2368" s="196">
        <v>0.1</v>
      </c>
      <c r="U2368" s="109"/>
    </row>
    <row r="2369" spans="16:21">
      <c r="P2369" s="108"/>
      <c r="Q2369" s="202">
        <v>310101026</v>
      </c>
      <c r="R2369" s="194" t="s">
        <v>388</v>
      </c>
      <c r="S2369" s="195">
        <v>0.1</v>
      </c>
      <c r="T2369" s="196">
        <v>0.1</v>
      </c>
      <c r="U2369" s="109"/>
    </row>
    <row r="2370" spans="16:21">
      <c r="P2370" s="108"/>
      <c r="Q2370" s="202">
        <v>310102001</v>
      </c>
      <c r="R2370" s="194" t="s">
        <v>380</v>
      </c>
      <c r="S2370" s="195">
        <v>0.1</v>
      </c>
      <c r="T2370" s="196">
        <v>0.1</v>
      </c>
      <c r="U2370" s="109"/>
    </row>
    <row r="2371" spans="16:21">
      <c r="P2371" s="108"/>
      <c r="Q2371" s="202">
        <v>310102002</v>
      </c>
      <c r="R2371" s="194" t="s">
        <v>381</v>
      </c>
      <c r="S2371" s="195">
        <v>0.1</v>
      </c>
      <c r="T2371" s="196">
        <v>0.1</v>
      </c>
      <c r="U2371" s="109"/>
    </row>
    <row r="2372" spans="16:21">
      <c r="P2372" s="108"/>
      <c r="Q2372" s="202">
        <v>310102003</v>
      </c>
      <c r="R2372" s="194" t="s">
        <v>382</v>
      </c>
      <c r="S2372" s="195">
        <v>0.1</v>
      </c>
      <c r="T2372" s="196">
        <v>0.1</v>
      </c>
      <c r="U2372" s="109"/>
    </row>
    <row r="2373" spans="16:21">
      <c r="P2373" s="108"/>
      <c r="Q2373" s="202">
        <v>310102005</v>
      </c>
      <c r="R2373" s="194" t="s">
        <v>385</v>
      </c>
      <c r="S2373" s="195">
        <v>0.1</v>
      </c>
      <c r="T2373" s="196">
        <v>0.1</v>
      </c>
      <c r="U2373" s="109"/>
    </row>
    <row r="2374" spans="16:21">
      <c r="P2374" s="108"/>
      <c r="Q2374" s="202">
        <v>310102006</v>
      </c>
      <c r="R2374" s="194" t="s">
        <v>389</v>
      </c>
      <c r="S2374" s="195">
        <v>0.1</v>
      </c>
      <c r="T2374" s="196">
        <v>0.1</v>
      </c>
      <c r="U2374" s="109"/>
    </row>
    <row r="2375" spans="16:21">
      <c r="P2375" s="108"/>
      <c r="Q2375" s="202">
        <v>310102010</v>
      </c>
      <c r="R2375" s="194" t="s">
        <v>390</v>
      </c>
      <c r="S2375" s="195">
        <v>0.1</v>
      </c>
      <c r="T2375" s="196">
        <v>0.1</v>
      </c>
      <c r="U2375" s="109"/>
    </row>
    <row r="2376" spans="16:21">
      <c r="P2376" s="108"/>
      <c r="Q2376" s="202">
        <v>310102013</v>
      </c>
      <c r="R2376" s="194" t="s">
        <v>391</v>
      </c>
      <c r="S2376" s="195">
        <v>0.1</v>
      </c>
      <c r="T2376" s="196">
        <v>0.1</v>
      </c>
      <c r="U2376" s="109"/>
    </row>
    <row r="2377" spans="16:21">
      <c r="P2377" s="108"/>
      <c r="Q2377" s="202">
        <v>310102014</v>
      </c>
      <c r="R2377" s="194" t="s">
        <v>386</v>
      </c>
      <c r="S2377" s="195">
        <v>0.1</v>
      </c>
      <c r="T2377" s="196">
        <v>0.1</v>
      </c>
      <c r="U2377" s="109"/>
    </row>
    <row r="2378" spans="16:21">
      <c r="P2378" s="108"/>
      <c r="Q2378" s="202">
        <v>310102018</v>
      </c>
      <c r="R2378" s="194" t="s">
        <v>392</v>
      </c>
      <c r="S2378" s="195">
        <v>0.1</v>
      </c>
      <c r="T2378" s="196">
        <v>0.1</v>
      </c>
      <c r="U2378" s="109"/>
    </row>
    <row r="2379" spans="16:21">
      <c r="P2379" s="108"/>
      <c r="Q2379" s="202">
        <v>310102019</v>
      </c>
      <c r="R2379" s="194" t="s">
        <v>393</v>
      </c>
      <c r="S2379" s="195">
        <v>0.1</v>
      </c>
      <c r="T2379" s="196">
        <v>0.1</v>
      </c>
      <c r="U2379" s="109"/>
    </row>
    <row r="2380" spans="16:21">
      <c r="P2380" s="108"/>
      <c r="Q2380" s="202">
        <v>310102020</v>
      </c>
      <c r="R2380" s="194" t="s">
        <v>394</v>
      </c>
      <c r="S2380" s="195">
        <v>0.1</v>
      </c>
      <c r="T2380" s="196">
        <v>0.1</v>
      </c>
      <c r="U2380" s="109"/>
    </row>
    <row r="2381" spans="16:21">
      <c r="P2381" s="108"/>
      <c r="Q2381" s="202">
        <v>310102021</v>
      </c>
      <c r="R2381" s="194" t="s">
        <v>395</v>
      </c>
      <c r="S2381" s="195">
        <v>0.1</v>
      </c>
      <c r="T2381" s="196">
        <v>0.1</v>
      </c>
      <c r="U2381" s="109"/>
    </row>
    <row r="2382" spans="16:21">
      <c r="P2382" s="108"/>
      <c r="Q2382" s="202">
        <v>310102022</v>
      </c>
      <c r="R2382" s="194" t="s">
        <v>396</v>
      </c>
      <c r="S2382" s="195">
        <v>0.1</v>
      </c>
      <c r="T2382" s="196">
        <v>0.1</v>
      </c>
      <c r="U2382" s="109"/>
    </row>
    <row r="2383" spans="16:21">
      <c r="P2383" s="108"/>
      <c r="Q2383" s="202">
        <v>310102023</v>
      </c>
      <c r="R2383" s="194" t="s">
        <v>397</v>
      </c>
      <c r="S2383" s="195">
        <v>0.1</v>
      </c>
      <c r="T2383" s="196">
        <v>0.1</v>
      </c>
      <c r="U2383" s="109"/>
    </row>
    <row r="2384" spans="16:21">
      <c r="P2384" s="108"/>
      <c r="Q2384" s="202">
        <v>310102027</v>
      </c>
      <c r="R2384" s="194" t="s">
        <v>398</v>
      </c>
      <c r="S2384" s="195">
        <v>0.1</v>
      </c>
      <c r="T2384" s="196">
        <v>0.1</v>
      </c>
      <c r="U2384" s="109"/>
    </row>
    <row r="2385" spans="16:21">
      <c r="P2385" s="108"/>
      <c r="Q2385" s="202">
        <v>310102030</v>
      </c>
      <c r="R2385" s="194" t="s">
        <v>399</v>
      </c>
      <c r="S2385" s="195">
        <v>0.1</v>
      </c>
      <c r="T2385" s="196">
        <v>0.1</v>
      </c>
      <c r="U2385" s="109"/>
    </row>
    <row r="2386" spans="16:21">
      <c r="P2386" s="108"/>
      <c r="Q2386" s="202">
        <v>310104010</v>
      </c>
      <c r="R2386" s="194" t="s">
        <v>400</v>
      </c>
      <c r="S2386" s="195">
        <v>0.1</v>
      </c>
      <c r="T2386" s="196">
        <v>0.1</v>
      </c>
      <c r="U2386" s="109"/>
    </row>
    <row r="2387" spans="16:21">
      <c r="P2387" s="108"/>
      <c r="Q2387" s="202">
        <v>310104011</v>
      </c>
      <c r="R2387" s="194" t="s">
        <v>401</v>
      </c>
      <c r="S2387" s="195">
        <v>0.1</v>
      </c>
      <c r="T2387" s="196">
        <v>0.1</v>
      </c>
      <c r="U2387" s="109"/>
    </row>
    <row r="2388" spans="16:21">
      <c r="P2388" s="108"/>
      <c r="Q2388" s="202">
        <v>310104012</v>
      </c>
      <c r="R2388" s="194" t="s">
        <v>402</v>
      </c>
      <c r="S2388" s="195">
        <v>0.1</v>
      </c>
      <c r="T2388" s="196">
        <v>0.1</v>
      </c>
      <c r="U2388" s="109"/>
    </row>
    <row r="2389" spans="16:21">
      <c r="P2389" s="108"/>
      <c r="Q2389" s="202">
        <v>310104013</v>
      </c>
      <c r="R2389" s="194" t="s">
        <v>403</v>
      </c>
      <c r="S2389" s="195">
        <v>0.1</v>
      </c>
      <c r="T2389" s="196">
        <v>0.1</v>
      </c>
      <c r="U2389" s="109"/>
    </row>
    <row r="2390" spans="16:21">
      <c r="P2390" s="108"/>
      <c r="Q2390" s="202">
        <v>310104014</v>
      </c>
      <c r="R2390" s="194" t="s">
        <v>404</v>
      </c>
      <c r="S2390" s="195">
        <v>0.1</v>
      </c>
      <c r="T2390" s="196">
        <v>0.1</v>
      </c>
      <c r="U2390" s="109"/>
    </row>
    <row r="2391" spans="16:21">
      <c r="P2391" s="108"/>
      <c r="Q2391" s="202">
        <v>310104023</v>
      </c>
      <c r="R2391" s="194" t="s">
        <v>405</v>
      </c>
      <c r="S2391" s="195">
        <v>0.1</v>
      </c>
      <c r="T2391" s="196">
        <v>0.1</v>
      </c>
      <c r="U2391" s="109"/>
    </row>
    <row r="2392" spans="16:21">
      <c r="P2392" s="108"/>
      <c r="Q2392" s="202">
        <v>310104030</v>
      </c>
      <c r="R2392" s="194" t="s">
        <v>406</v>
      </c>
      <c r="S2392" s="195">
        <v>0.1</v>
      </c>
      <c r="T2392" s="196">
        <v>0.1</v>
      </c>
      <c r="U2392" s="109"/>
    </row>
    <row r="2393" spans="16:21">
      <c r="P2393" s="108"/>
      <c r="Q2393" s="202">
        <v>310104032</v>
      </c>
      <c r="R2393" s="194" t="s">
        <v>407</v>
      </c>
      <c r="S2393" s="195">
        <v>0.1</v>
      </c>
      <c r="T2393" s="196">
        <v>0.1</v>
      </c>
      <c r="U2393" s="109"/>
    </row>
    <row r="2394" spans="16:21">
      <c r="P2394" s="108"/>
      <c r="Q2394" s="202">
        <v>310104040</v>
      </c>
      <c r="R2394" s="194" t="s">
        <v>408</v>
      </c>
      <c r="S2394" s="195">
        <v>0.1</v>
      </c>
      <c r="T2394" s="196">
        <v>0.1</v>
      </c>
      <c r="U2394" s="109"/>
    </row>
    <row r="2395" spans="16:21">
      <c r="P2395" s="108"/>
      <c r="Q2395" s="202">
        <v>310104050</v>
      </c>
      <c r="R2395" s="194" t="s">
        <v>409</v>
      </c>
      <c r="S2395" s="195">
        <v>0.1</v>
      </c>
      <c r="T2395" s="196">
        <v>0.1</v>
      </c>
      <c r="U2395" s="109"/>
    </row>
    <row r="2396" spans="16:21">
      <c r="P2396" s="108"/>
      <c r="Q2396" s="202">
        <v>311201013</v>
      </c>
      <c r="R2396" s="194" t="s">
        <v>410</v>
      </c>
      <c r="S2396" s="195">
        <v>0.1</v>
      </c>
      <c r="T2396" s="196">
        <v>0.1</v>
      </c>
      <c r="U2396" s="109"/>
    </row>
    <row r="2397" spans="16:21">
      <c r="P2397" s="108"/>
      <c r="Q2397" s="202">
        <v>311201014</v>
      </c>
      <c r="R2397" s="194" t="s">
        <v>411</v>
      </c>
      <c r="S2397" s="195">
        <v>0.1</v>
      </c>
      <c r="T2397" s="196">
        <v>0.1</v>
      </c>
      <c r="U2397" s="109"/>
    </row>
    <row r="2398" spans="16:21">
      <c r="P2398" s="108"/>
      <c r="Q2398" s="202">
        <v>312102018</v>
      </c>
      <c r="R2398" s="194" t="s">
        <v>412</v>
      </c>
      <c r="S2398" s="195">
        <v>0.1</v>
      </c>
      <c r="T2398" s="196">
        <v>0.1</v>
      </c>
      <c r="U2398" s="109"/>
    </row>
    <row r="2399" spans="16:21">
      <c r="P2399" s="108"/>
      <c r="Q2399" s="202">
        <v>312102019</v>
      </c>
      <c r="R2399" s="194" t="s">
        <v>413</v>
      </c>
      <c r="S2399" s="195">
        <v>0.1</v>
      </c>
      <c r="T2399" s="196">
        <v>0.1</v>
      </c>
      <c r="U2399" s="109"/>
    </row>
    <row r="2400" spans="16:21">
      <c r="P2400" s="108"/>
      <c r="Q2400" s="202">
        <v>312102020</v>
      </c>
      <c r="R2400" s="194" t="s">
        <v>414</v>
      </c>
      <c r="S2400" s="195">
        <v>0.1</v>
      </c>
      <c r="T2400" s="196">
        <v>0.1</v>
      </c>
      <c r="U2400" s="109"/>
    </row>
    <row r="2401" spans="16:21">
      <c r="P2401" s="108"/>
      <c r="Q2401" s="202">
        <v>312102026</v>
      </c>
      <c r="R2401" s="194" t="s">
        <v>415</v>
      </c>
      <c r="S2401" s="195">
        <v>0.1</v>
      </c>
      <c r="T2401" s="196">
        <v>0.1</v>
      </c>
      <c r="U2401" s="109"/>
    </row>
    <row r="2402" spans="16:21">
      <c r="P2402" s="108"/>
      <c r="Q2402" s="202">
        <v>312102037</v>
      </c>
      <c r="R2402" s="194" t="s">
        <v>416</v>
      </c>
      <c r="S2402" s="195">
        <v>0.1</v>
      </c>
      <c r="T2402" s="196">
        <v>0.1</v>
      </c>
      <c r="U2402" s="109"/>
    </row>
    <row r="2403" spans="16:21">
      <c r="P2403" s="108"/>
      <c r="Q2403" s="202">
        <v>312102041</v>
      </c>
      <c r="R2403" s="194" t="s">
        <v>417</v>
      </c>
      <c r="S2403" s="195">
        <v>0.1</v>
      </c>
      <c r="T2403" s="196">
        <v>0.1</v>
      </c>
      <c r="U2403" s="109"/>
    </row>
    <row r="2404" spans="16:21">
      <c r="P2404" s="108"/>
      <c r="Q2404" s="202">
        <v>312102042</v>
      </c>
      <c r="R2404" s="194" t="s">
        <v>418</v>
      </c>
      <c r="S2404" s="195">
        <v>0.1</v>
      </c>
      <c r="T2404" s="196">
        <v>0.1</v>
      </c>
      <c r="U2404" s="109"/>
    </row>
    <row r="2405" spans="16:21">
      <c r="P2405" s="108"/>
      <c r="Q2405" s="202">
        <v>312102046</v>
      </c>
      <c r="R2405" s="194" t="s">
        <v>419</v>
      </c>
      <c r="S2405" s="195">
        <v>0.1</v>
      </c>
      <c r="T2405" s="196">
        <v>0.1</v>
      </c>
      <c r="U2405" s="109"/>
    </row>
    <row r="2406" spans="16:21">
      <c r="P2406" s="108"/>
      <c r="Q2406" s="202">
        <v>312102051</v>
      </c>
      <c r="R2406" s="194" t="s">
        <v>420</v>
      </c>
      <c r="S2406" s="195">
        <v>0.1</v>
      </c>
      <c r="T2406" s="196">
        <v>0.1</v>
      </c>
      <c r="U2406" s="109"/>
    </row>
    <row r="2407" spans="16:21">
      <c r="P2407" s="108"/>
      <c r="Q2407" s="202">
        <v>312102061</v>
      </c>
      <c r="R2407" s="194" t="s">
        <v>421</v>
      </c>
      <c r="S2407" s="195">
        <v>0.1</v>
      </c>
      <c r="T2407" s="196">
        <v>0.1</v>
      </c>
      <c r="U2407" s="109"/>
    </row>
    <row r="2408" spans="16:21">
      <c r="P2408" s="108"/>
      <c r="Q2408" s="202">
        <v>603101002</v>
      </c>
      <c r="R2408" s="194" t="s">
        <v>422</v>
      </c>
      <c r="S2408" s="195">
        <v>0.1</v>
      </c>
      <c r="T2408" s="196">
        <v>0.1</v>
      </c>
      <c r="U2408" s="109"/>
    </row>
    <row r="2409" spans="16:21">
      <c r="P2409" s="108"/>
      <c r="Q2409" s="202">
        <v>603101004</v>
      </c>
      <c r="R2409" s="194" t="s">
        <v>423</v>
      </c>
      <c r="S2409" s="195">
        <v>0.1</v>
      </c>
      <c r="T2409" s="196">
        <v>0.1</v>
      </c>
      <c r="U2409" s="109"/>
    </row>
    <row r="2410" spans="16:21">
      <c r="P2410" s="108"/>
      <c r="Q2410" s="202">
        <v>603101006</v>
      </c>
      <c r="R2410" s="194" t="s">
        <v>424</v>
      </c>
      <c r="S2410" s="195">
        <v>0.1</v>
      </c>
      <c r="T2410" s="196">
        <v>0.1</v>
      </c>
      <c r="U2410" s="109"/>
    </row>
    <row r="2411" spans="16:21">
      <c r="P2411" s="108"/>
      <c r="Q2411" s="202">
        <v>603101011</v>
      </c>
      <c r="R2411" s="194" t="s">
        <v>425</v>
      </c>
      <c r="S2411" s="195">
        <v>0.1</v>
      </c>
      <c r="T2411" s="196">
        <v>0.1</v>
      </c>
      <c r="U2411" s="109"/>
    </row>
    <row r="2412" spans="16:21">
      <c r="P2412" s="108"/>
      <c r="Q2412" s="202">
        <v>603101012</v>
      </c>
      <c r="R2412" s="194" t="s">
        <v>426</v>
      </c>
      <c r="S2412" s="195">
        <v>0.1</v>
      </c>
      <c r="T2412" s="196">
        <v>0.1</v>
      </c>
      <c r="U2412" s="109"/>
    </row>
    <row r="2413" spans="16:21">
      <c r="P2413" s="108"/>
      <c r="Q2413" s="202">
        <v>603101014</v>
      </c>
      <c r="R2413" s="194" t="s">
        <v>427</v>
      </c>
      <c r="S2413" s="195">
        <v>0.1</v>
      </c>
      <c r="T2413" s="196">
        <v>0.1</v>
      </c>
      <c r="U2413" s="109"/>
    </row>
    <row r="2414" spans="16:21">
      <c r="P2414" s="108"/>
      <c r="Q2414" s="202">
        <v>603101015</v>
      </c>
      <c r="R2414" s="194" t="s">
        <v>428</v>
      </c>
      <c r="S2414" s="195">
        <v>0.1</v>
      </c>
      <c r="T2414" s="196">
        <v>0.1</v>
      </c>
      <c r="U2414" s="109"/>
    </row>
    <row r="2415" spans="16:21">
      <c r="P2415" s="108"/>
      <c r="Q2415" s="202">
        <v>603101016</v>
      </c>
      <c r="R2415" s="194" t="s">
        <v>429</v>
      </c>
      <c r="S2415" s="195">
        <v>0.1</v>
      </c>
      <c r="T2415" s="196">
        <v>0.1</v>
      </c>
      <c r="U2415" s="109"/>
    </row>
    <row r="2416" spans="16:21">
      <c r="P2416" s="108"/>
      <c r="Q2416" s="202">
        <v>603101017</v>
      </c>
      <c r="R2416" s="194" t="s">
        <v>430</v>
      </c>
      <c r="S2416" s="195">
        <v>0.1</v>
      </c>
      <c r="T2416" s="196">
        <v>0.1</v>
      </c>
      <c r="U2416" s="109"/>
    </row>
    <row r="2417" spans="16:21">
      <c r="P2417" s="108"/>
      <c r="Q2417" s="202">
        <v>603101018</v>
      </c>
      <c r="R2417" s="194" t="s">
        <v>431</v>
      </c>
      <c r="S2417" s="195">
        <v>0.1</v>
      </c>
      <c r="T2417" s="196">
        <v>0.1</v>
      </c>
      <c r="U2417" s="109"/>
    </row>
    <row r="2418" spans="16:21">
      <c r="P2418" s="108"/>
      <c r="Q2418" s="202">
        <v>603101019</v>
      </c>
      <c r="R2418" s="194" t="s">
        <v>432</v>
      </c>
      <c r="S2418" s="195">
        <v>0.1</v>
      </c>
      <c r="T2418" s="196">
        <v>0.1</v>
      </c>
      <c r="U2418" s="109"/>
    </row>
    <row r="2419" spans="16:21">
      <c r="P2419" s="108"/>
      <c r="Q2419" s="202">
        <v>603101020</v>
      </c>
      <c r="R2419" s="194" t="s">
        <v>433</v>
      </c>
      <c r="S2419" s="195">
        <v>0.1</v>
      </c>
      <c r="T2419" s="196">
        <v>0.1</v>
      </c>
      <c r="U2419" s="109"/>
    </row>
    <row r="2420" spans="16:21">
      <c r="P2420" s="108"/>
      <c r="Q2420" s="202">
        <v>603101023</v>
      </c>
      <c r="R2420" s="194" t="s">
        <v>434</v>
      </c>
      <c r="S2420" s="195">
        <v>0.1</v>
      </c>
      <c r="T2420" s="196">
        <v>0.1</v>
      </c>
      <c r="U2420" s="109"/>
    </row>
    <row r="2421" spans="16:21">
      <c r="P2421" s="108"/>
      <c r="Q2421" s="202">
        <v>603101025</v>
      </c>
      <c r="R2421" s="194" t="s">
        <v>435</v>
      </c>
      <c r="S2421" s="195">
        <v>0.1</v>
      </c>
      <c r="T2421" s="196">
        <v>0.1</v>
      </c>
      <c r="U2421" s="109"/>
    </row>
    <row r="2422" spans="16:21">
      <c r="P2422" s="108"/>
      <c r="Q2422" s="202">
        <v>603101028</v>
      </c>
      <c r="R2422" s="194" t="s">
        <v>436</v>
      </c>
      <c r="S2422" s="195">
        <v>0.1</v>
      </c>
      <c r="T2422" s="196">
        <v>0.1</v>
      </c>
      <c r="U2422" s="109"/>
    </row>
    <row r="2423" spans="16:21">
      <c r="P2423" s="108"/>
      <c r="Q2423" s="202">
        <v>603101029</v>
      </c>
      <c r="R2423" s="194" t="s">
        <v>437</v>
      </c>
      <c r="S2423" s="195">
        <v>0.1</v>
      </c>
      <c r="T2423" s="196">
        <v>0.1</v>
      </c>
      <c r="U2423" s="109"/>
    </row>
    <row r="2424" spans="16:21">
      <c r="P2424" s="108"/>
      <c r="Q2424" s="202">
        <v>603101034</v>
      </c>
      <c r="R2424" s="194" t="s">
        <v>438</v>
      </c>
      <c r="S2424" s="195">
        <v>0.1</v>
      </c>
      <c r="T2424" s="196">
        <v>0.1</v>
      </c>
      <c r="U2424" s="109"/>
    </row>
    <row r="2425" spans="16:21">
      <c r="P2425" s="108"/>
      <c r="Q2425" s="202">
        <v>603101048</v>
      </c>
      <c r="R2425" s="194" t="s">
        <v>439</v>
      </c>
      <c r="S2425" s="195">
        <v>0.1</v>
      </c>
      <c r="T2425" s="196">
        <v>0.1</v>
      </c>
      <c r="U2425" s="109"/>
    </row>
    <row r="2426" spans="16:21">
      <c r="P2426" s="108"/>
      <c r="Q2426" s="202">
        <v>603101052</v>
      </c>
      <c r="R2426" s="194" t="s">
        <v>440</v>
      </c>
      <c r="S2426" s="195">
        <v>0.1</v>
      </c>
      <c r="T2426" s="196">
        <v>0.1</v>
      </c>
      <c r="U2426" s="109"/>
    </row>
    <row r="2427" spans="16:21">
      <c r="P2427" s="108"/>
      <c r="Q2427" s="202">
        <v>603101056</v>
      </c>
      <c r="R2427" s="194" t="s">
        <v>441</v>
      </c>
      <c r="S2427" s="195">
        <v>0.1</v>
      </c>
      <c r="T2427" s="196">
        <v>0.1</v>
      </c>
      <c r="U2427" s="109"/>
    </row>
    <row r="2428" spans="16:21">
      <c r="P2428" s="108"/>
      <c r="Q2428" s="202">
        <v>603101057</v>
      </c>
      <c r="R2428" s="194" t="s">
        <v>442</v>
      </c>
      <c r="S2428" s="195">
        <v>0.1</v>
      </c>
      <c r="T2428" s="196">
        <v>0.1</v>
      </c>
      <c r="U2428" s="109"/>
    </row>
    <row r="2429" spans="16:21">
      <c r="P2429" s="108"/>
      <c r="Q2429" s="202">
        <v>603101058</v>
      </c>
      <c r="R2429" s="194" t="s">
        <v>443</v>
      </c>
      <c r="S2429" s="195">
        <v>0.1</v>
      </c>
      <c r="T2429" s="196">
        <v>0.1</v>
      </c>
      <c r="U2429" s="109"/>
    </row>
    <row r="2430" spans="16:21">
      <c r="P2430" s="108"/>
      <c r="Q2430" s="202">
        <v>603101060</v>
      </c>
      <c r="R2430" s="194" t="s">
        <v>444</v>
      </c>
      <c r="S2430" s="195">
        <v>0.1</v>
      </c>
      <c r="T2430" s="196">
        <v>0.1</v>
      </c>
      <c r="U2430" s="109"/>
    </row>
    <row r="2431" spans="16:21">
      <c r="P2431" s="108"/>
      <c r="Q2431" s="202">
        <v>603101062</v>
      </c>
      <c r="R2431" s="194" t="s">
        <v>445</v>
      </c>
      <c r="S2431" s="195">
        <v>0.1</v>
      </c>
      <c r="T2431" s="196">
        <v>0.1</v>
      </c>
      <c r="U2431" s="109"/>
    </row>
    <row r="2432" spans="16:21">
      <c r="P2432" s="108"/>
      <c r="Q2432" s="202">
        <v>603101063</v>
      </c>
      <c r="R2432" s="194" t="s">
        <v>446</v>
      </c>
      <c r="S2432" s="195">
        <v>0.1</v>
      </c>
      <c r="T2432" s="196">
        <v>0.1</v>
      </c>
      <c r="U2432" s="109"/>
    </row>
    <row r="2433" spans="16:21">
      <c r="P2433" s="108"/>
      <c r="Q2433" s="202">
        <v>603101065</v>
      </c>
      <c r="R2433" s="194" t="s">
        <v>447</v>
      </c>
      <c r="S2433" s="195">
        <v>0.1</v>
      </c>
      <c r="T2433" s="196">
        <v>0.1</v>
      </c>
      <c r="U2433" s="109"/>
    </row>
    <row r="2434" spans="16:21">
      <c r="P2434" s="108"/>
      <c r="Q2434" s="202">
        <v>603101066</v>
      </c>
      <c r="R2434" s="194" t="s">
        <v>448</v>
      </c>
      <c r="S2434" s="195">
        <v>0.1</v>
      </c>
      <c r="T2434" s="196">
        <v>0.1</v>
      </c>
      <c r="U2434" s="109"/>
    </row>
    <row r="2435" spans="16:21">
      <c r="P2435" s="108"/>
      <c r="Q2435" s="202">
        <v>603101068</v>
      </c>
      <c r="R2435" s="194" t="s">
        <v>449</v>
      </c>
      <c r="S2435" s="195">
        <v>0.1</v>
      </c>
      <c r="T2435" s="196">
        <v>0.1</v>
      </c>
      <c r="U2435" s="109"/>
    </row>
    <row r="2436" spans="16:21">
      <c r="P2436" s="108"/>
      <c r="Q2436" s="202">
        <v>603101070</v>
      </c>
      <c r="R2436" s="194" t="s">
        <v>450</v>
      </c>
      <c r="S2436" s="195">
        <v>0.1</v>
      </c>
      <c r="T2436" s="196">
        <v>0.1</v>
      </c>
      <c r="U2436" s="109"/>
    </row>
    <row r="2437" spans="16:21">
      <c r="P2437" s="108"/>
      <c r="Q2437" s="202">
        <v>603101073</v>
      </c>
      <c r="R2437" s="194" t="s">
        <v>451</v>
      </c>
      <c r="S2437" s="195">
        <v>0.1</v>
      </c>
      <c r="T2437" s="196">
        <v>0.1</v>
      </c>
      <c r="U2437" s="109"/>
    </row>
    <row r="2438" spans="16:21">
      <c r="P2438" s="108"/>
      <c r="Q2438" s="202">
        <v>603101075</v>
      </c>
      <c r="R2438" s="194" t="s">
        <v>452</v>
      </c>
      <c r="S2438" s="195">
        <v>0.1</v>
      </c>
      <c r="T2438" s="196">
        <v>0.1</v>
      </c>
      <c r="U2438" s="109"/>
    </row>
    <row r="2439" spans="16:21">
      <c r="P2439" s="108"/>
      <c r="Q2439" s="202">
        <v>603101076</v>
      </c>
      <c r="R2439" s="194" t="s">
        <v>453</v>
      </c>
      <c r="S2439" s="195">
        <v>0.1</v>
      </c>
      <c r="T2439" s="196">
        <v>0.1</v>
      </c>
      <c r="U2439" s="109"/>
    </row>
    <row r="2440" spans="16:21">
      <c r="P2440" s="108"/>
      <c r="Q2440" s="202">
        <v>603101077</v>
      </c>
      <c r="R2440" s="194" t="s">
        <v>454</v>
      </c>
      <c r="S2440" s="195">
        <v>0.1</v>
      </c>
      <c r="T2440" s="196">
        <v>0.1</v>
      </c>
      <c r="U2440" s="109"/>
    </row>
    <row r="2441" spans="16:21">
      <c r="P2441" s="108"/>
      <c r="Q2441" s="202">
        <v>603101078</v>
      </c>
      <c r="R2441" s="194" t="s">
        <v>455</v>
      </c>
      <c r="S2441" s="195">
        <v>0.1</v>
      </c>
      <c r="T2441" s="196">
        <v>0.1</v>
      </c>
      <c r="U2441" s="109"/>
    </row>
    <row r="2442" spans="16:21">
      <c r="P2442" s="108"/>
      <c r="Q2442" s="202">
        <v>603101079</v>
      </c>
      <c r="R2442" s="194" t="s">
        <v>456</v>
      </c>
      <c r="S2442" s="195">
        <v>0.1</v>
      </c>
      <c r="T2442" s="196">
        <v>0.1</v>
      </c>
      <c r="U2442" s="109"/>
    </row>
    <row r="2443" spans="16:21">
      <c r="P2443" s="108"/>
      <c r="Q2443" s="202">
        <v>603101080</v>
      </c>
      <c r="R2443" s="194" t="s">
        <v>457</v>
      </c>
      <c r="S2443" s="195">
        <v>0.1</v>
      </c>
      <c r="T2443" s="196">
        <v>0.1</v>
      </c>
      <c r="U2443" s="109"/>
    </row>
    <row r="2444" spans="16:21">
      <c r="P2444" s="108"/>
      <c r="Q2444" s="202">
        <v>603101082</v>
      </c>
      <c r="R2444" s="194" t="s">
        <v>458</v>
      </c>
      <c r="S2444" s="195">
        <v>0.1</v>
      </c>
      <c r="T2444" s="196">
        <v>0.1</v>
      </c>
      <c r="U2444" s="109"/>
    </row>
    <row r="2445" spans="16:21">
      <c r="P2445" s="108"/>
      <c r="Q2445" s="202">
        <v>603101084</v>
      </c>
      <c r="R2445" s="194" t="s">
        <v>459</v>
      </c>
      <c r="S2445" s="195">
        <v>0.1</v>
      </c>
      <c r="T2445" s="196">
        <v>0.1</v>
      </c>
      <c r="U2445" s="109"/>
    </row>
    <row r="2446" spans="16:21">
      <c r="P2446" s="108"/>
      <c r="Q2446" s="202">
        <v>603101086</v>
      </c>
      <c r="R2446" s="194" t="s">
        <v>460</v>
      </c>
      <c r="S2446" s="195">
        <v>0.1</v>
      </c>
      <c r="T2446" s="196">
        <v>0.1</v>
      </c>
      <c r="U2446" s="109"/>
    </row>
    <row r="2447" spans="16:21">
      <c r="P2447" s="108"/>
      <c r="Q2447" s="202">
        <v>603101087</v>
      </c>
      <c r="R2447" s="194" t="s">
        <v>461</v>
      </c>
      <c r="S2447" s="195">
        <v>0.1</v>
      </c>
      <c r="T2447" s="196">
        <v>0.1</v>
      </c>
      <c r="U2447" s="109"/>
    </row>
    <row r="2448" spans="16:21">
      <c r="P2448" s="108"/>
      <c r="Q2448" s="202">
        <v>603101092</v>
      </c>
      <c r="R2448" s="194" t="s">
        <v>462</v>
      </c>
      <c r="S2448" s="195">
        <v>0.1</v>
      </c>
      <c r="T2448" s="196">
        <v>0.1</v>
      </c>
      <c r="U2448" s="109"/>
    </row>
    <row r="2449" spans="16:21">
      <c r="P2449" s="108"/>
      <c r="Q2449" s="202">
        <v>603101094</v>
      </c>
      <c r="R2449" s="194" t="s">
        <v>463</v>
      </c>
      <c r="S2449" s="195">
        <v>0.1</v>
      </c>
      <c r="T2449" s="196">
        <v>0.1</v>
      </c>
      <c r="U2449" s="109"/>
    </row>
    <row r="2450" spans="16:21">
      <c r="P2450" s="108"/>
      <c r="Q2450" s="202">
        <v>603101095</v>
      </c>
      <c r="R2450" s="194" t="s">
        <v>464</v>
      </c>
      <c r="S2450" s="195">
        <v>0.1</v>
      </c>
      <c r="T2450" s="196">
        <v>0.1</v>
      </c>
      <c r="U2450" s="109"/>
    </row>
    <row r="2451" spans="16:21">
      <c r="P2451" s="108"/>
      <c r="Q2451" s="202">
        <v>603101096</v>
      </c>
      <c r="R2451" s="194" t="s">
        <v>465</v>
      </c>
      <c r="S2451" s="195">
        <v>0.1</v>
      </c>
      <c r="T2451" s="196">
        <v>0.1</v>
      </c>
      <c r="U2451" s="109"/>
    </row>
    <row r="2452" spans="16:21">
      <c r="P2452" s="108"/>
      <c r="Q2452" s="202">
        <v>603101097</v>
      </c>
      <c r="R2452" s="194" t="s">
        <v>466</v>
      </c>
      <c r="S2452" s="195">
        <v>0.1</v>
      </c>
      <c r="T2452" s="196">
        <v>0.1</v>
      </c>
      <c r="U2452" s="109"/>
    </row>
    <row r="2453" spans="16:21">
      <c r="P2453" s="108"/>
      <c r="Q2453" s="202">
        <v>603101098</v>
      </c>
      <c r="R2453" s="194" t="s">
        <v>467</v>
      </c>
      <c r="S2453" s="195">
        <v>0.1</v>
      </c>
      <c r="T2453" s="196">
        <v>0.1</v>
      </c>
      <c r="U2453" s="109"/>
    </row>
    <row r="2454" spans="16:21">
      <c r="P2454" s="108"/>
      <c r="Q2454" s="202">
        <v>603101101</v>
      </c>
      <c r="R2454" s="194" t="s">
        <v>468</v>
      </c>
      <c r="S2454" s="195">
        <v>0.1</v>
      </c>
      <c r="T2454" s="196">
        <v>0.1</v>
      </c>
      <c r="U2454" s="109"/>
    </row>
    <row r="2455" spans="16:21">
      <c r="P2455" s="108"/>
      <c r="Q2455" s="202">
        <v>603101102</v>
      </c>
      <c r="R2455" s="194" t="s">
        <v>469</v>
      </c>
      <c r="S2455" s="195">
        <v>0.1</v>
      </c>
      <c r="T2455" s="196">
        <v>0.1</v>
      </c>
      <c r="U2455" s="109"/>
    </row>
    <row r="2456" spans="16:21">
      <c r="P2456" s="108"/>
      <c r="Q2456" s="202">
        <v>603101103</v>
      </c>
      <c r="R2456" s="194" t="s">
        <v>470</v>
      </c>
      <c r="S2456" s="195">
        <v>0.1</v>
      </c>
      <c r="T2456" s="196">
        <v>0.1</v>
      </c>
      <c r="U2456" s="109"/>
    </row>
    <row r="2457" spans="16:21">
      <c r="P2457" s="108"/>
      <c r="Q2457" s="202">
        <v>603101104</v>
      </c>
      <c r="R2457" s="194" t="s">
        <v>471</v>
      </c>
      <c r="S2457" s="195">
        <v>0.1</v>
      </c>
      <c r="T2457" s="196">
        <v>0.1</v>
      </c>
      <c r="U2457" s="109"/>
    </row>
    <row r="2458" spans="16:21">
      <c r="P2458" s="108"/>
      <c r="Q2458" s="202">
        <v>603101105</v>
      </c>
      <c r="R2458" s="194" t="s">
        <v>472</v>
      </c>
      <c r="S2458" s="195">
        <v>0.1</v>
      </c>
      <c r="T2458" s="196">
        <v>0.1</v>
      </c>
      <c r="U2458" s="109"/>
    </row>
    <row r="2459" spans="16:21">
      <c r="P2459" s="108"/>
      <c r="Q2459" s="202">
        <v>603101110</v>
      </c>
      <c r="R2459" s="194" t="s">
        <v>473</v>
      </c>
      <c r="S2459" s="195">
        <v>0.1</v>
      </c>
      <c r="T2459" s="196">
        <v>0.1</v>
      </c>
      <c r="U2459" s="109"/>
    </row>
    <row r="2460" spans="16:21">
      <c r="P2460" s="108"/>
      <c r="Q2460" s="202">
        <v>603101112</v>
      </c>
      <c r="R2460" s="194" t="s">
        <v>474</v>
      </c>
      <c r="S2460" s="195">
        <v>0.1</v>
      </c>
      <c r="T2460" s="196">
        <v>0.1</v>
      </c>
      <c r="U2460" s="109"/>
    </row>
    <row r="2461" spans="16:21">
      <c r="P2461" s="108"/>
      <c r="Q2461" s="202">
        <v>603201001</v>
      </c>
      <c r="R2461" s="194" t="s">
        <v>475</v>
      </c>
      <c r="S2461" s="195">
        <v>0.1</v>
      </c>
      <c r="T2461" s="196">
        <v>0.1</v>
      </c>
      <c r="U2461" s="109"/>
    </row>
    <row r="2462" spans="16:21">
      <c r="P2462" s="108"/>
      <c r="Q2462" s="202">
        <v>603201002</v>
      </c>
      <c r="R2462" s="194" t="s">
        <v>476</v>
      </c>
      <c r="S2462" s="195">
        <v>0.1</v>
      </c>
      <c r="T2462" s="196">
        <v>0.1</v>
      </c>
      <c r="U2462" s="109"/>
    </row>
    <row r="2463" spans="16:21">
      <c r="P2463" s="108"/>
      <c r="Q2463" s="202">
        <v>603201003</v>
      </c>
      <c r="R2463" s="194" t="s">
        <v>477</v>
      </c>
      <c r="S2463" s="195">
        <v>0.1</v>
      </c>
      <c r="T2463" s="196">
        <v>0.1</v>
      </c>
      <c r="U2463" s="109"/>
    </row>
    <row r="2464" spans="16:21">
      <c r="P2464" s="108"/>
      <c r="Q2464" s="202">
        <v>603201004</v>
      </c>
      <c r="R2464" s="194" t="s">
        <v>478</v>
      </c>
      <c r="S2464" s="195">
        <v>0.1</v>
      </c>
      <c r="T2464" s="196">
        <v>0.1</v>
      </c>
      <c r="U2464" s="109"/>
    </row>
    <row r="2465" spans="16:21">
      <c r="P2465" s="108"/>
      <c r="Q2465" s="202">
        <v>603201005</v>
      </c>
      <c r="R2465" s="194" t="s">
        <v>479</v>
      </c>
      <c r="S2465" s="195">
        <v>0.1</v>
      </c>
      <c r="T2465" s="196">
        <v>0.1</v>
      </c>
      <c r="U2465" s="109"/>
    </row>
    <row r="2466" spans="16:21">
      <c r="P2466" s="108"/>
      <c r="Q2466" s="202">
        <v>603201009</v>
      </c>
      <c r="R2466" s="194" t="s">
        <v>480</v>
      </c>
      <c r="S2466" s="195">
        <v>0.1</v>
      </c>
      <c r="T2466" s="196">
        <v>0.1</v>
      </c>
      <c r="U2466" s="109"/>
    </row>
    <row r="2467" spans="16:21">
      <c r="P2467" s="108"/>
      <c r="Q2467" s="202">
        <v>603201040</v>
      </c>
      <c r="R2467" s="194" t="s">
        <v>481</v>
      </c>
      <c r="S2467" s="195">
        <v>0.1</v>
      </c>
      <c r="T2467" s="196">
        <v>0.1</v>
      </c>
      <c r="U2467" s="109"/>
    </row>
    <row r="2468" spans="16:21">
      <c r="P2468" s="108"/>
      <c r="Q2468" s="202">
        <v>603201055</v>
      </c>
      <c r="R2468" s="194" t="s">
        <v>482</v>
      </c>
      <c r="S2468" s="195">
        <v>0.1</v>
      </c>
      <c r="T2468" s="196">
        <v>0.1</v>
      </c>
      <c r="U2468" s="109"/>
    </row>
    <row r="2469" spans="16:21">
      <c r="P2469" s="108"/>
      <c r="Q2469" s="202">
        <v>603201056</v>
      </c>
      <c r="R2469" s="194" t="s">
        <v>483</v>
      </c>
      <c r="S2469" s="195">
        <v>0.1</v>
      </c>
      <c r="T2469" s="196">
        <v>0.1</v>
      </c>
      <c r="U2469" s="109"/>
    </row>
    <row r="2470" spans="16:21">
      <c r="P2470" s="108"/>
      <c r="Q2470" s="202">
        <v>603201062</v>
      </c>
      <c r="R2470" s="194" t="s">
        <v>484</v>
      </c>
      <c r="S2470" s="195">
        <v>0.1</v>
      </c>
      <c r="T2470" s="196">
        <v>0.1</v>
      </c>
      <c r="U2470" s="109"/>
    </row>
    <row r="2471" spans="16:21">
      <c r="P2471" s="108"/>
      <c r="Q2471" s="202">
        <v>603201068</v>
      </c>
      <c r="R2471" s="194" t="s">
        <v>485</v>
      </c>
      <c r="S2471" s="195">
        <v>0.1</v>
      </c>
      <c r="T2471" s="196">
        <v>0.1</v>
      </c>
      <c r="U2471" s="109"/>
    </row>
    <row r="2472" spans="16:21">
      <c r="P2472" s="108"/>
      <c r="Q2472" s="202">
        <v>603201070</v>
      </c>
      <c r="R2472" s="194" t="s">
        <v>486</v>
      </c>
      <c r="S2472" s="195">
        <v>0.1</v>
      </c>
      <c r="T2472" s="196">
        <v>0.1</v>
      </c>
      <c r="U2472" s="109"/>
    </row>
    <row r="2473" spans="16:21">
      <c r="P2473" s="108"/>
      <c r="Q2473" s="202">
        <v>603201071</v>
      </c>
      <c r="R2473" s="194" t="s">
        <v>487</v>
      </c>
      <c r="S2473" s="195">
        <v>0.1</v>
      </c>
      <c r="T2473" s="196">
        <v>0.1</v>
      </c>
      <c r="U2473" s="109"/>
    </row>
    <row r="2474" spans="16:21">
      <c r="P2474" s="108"/>
      <c r="Q2474" s="202">
        <v>603201073</v>
      </c>
      <c r="R2474" s="194" t="s">
        <v>488</v>
      </c>
      <c r="S2474" s="195">
        <v>0.1</v>
      </c>
      <c r="T2474" s="196">
        <v>0.1</v>
      </c>
      <c r="U2474" s="109"/>
    </row>
    <row r="2475" spans="16:21">
      <c r="P2475" s="108"/>
      <c r="Q2475" s="202">
        <v>603201103</v>
      </c>
      <c r="R2475" s="194" t="s">
        <v>489</v>
      </c>
      <c r="S2475" s="195">
        <v>0.1</v>
      </c>
      <c r="T2475" s="196">
        <v>0.1</v>
      </c>
      <c r="U2475" s="109"/>
    </row>
    <row r="2476" spans="16:21">
      <c r="P2476" s="108"/>
      <c r="Q2476" s="202">
        <v>603201104</v>
      </c>
      <c r="R2476" s="194" t="s">
        <v>490</v>
      </c>
      <c r="S2476" s="195">
        <v>0.1</v>
      </c>
      <c r="T2476" s="196">
        <v>0.1</v>
      </c>
      <c r="U2476" s="109"/>
    </row>
    <row r="2477" spans="16:21">
      <c r="P2477" s="108"/>
      <c r="Q2477" s="202">
        <v>603201107</v>
      </c>
      <c r="R2477" s="194" t="s">
        <v>491</v>
      </c>
      <c r="S2477" s="195">
        <v>0.1</v>
      </c>
      <c r="T2477" s="196">
        <v>0.1</v>
      </c>
      <c r="U2477" s="109"/>
    </row>
    <row r="2478" spans="16:21">
      <c r="P2478" s="108"/>
      <c r="Q2478" s="202">
        <v>603301003</v>
      </c>
      <c r="R2478" s="194" t="s">
        <v>492</v>
      </c>
      <c r="S2478" s="195">
        <v>0.1</v>
      </c>
      <c r="T2478" s="196">
        <v>0.1</v>
      </c>
      <c r="U2478" s="109"/>
    </row>
    <row r="2479" spans="16:21">
      <c r="P2479" s="108"/>
      <c r="Q2479" s="202">
        <v>603301004</v>
      </c>
      <c r="R2479" s="194" t="s">
        <v>493</v>
      </c>
      <c r="S2479" s="195">
        <v>0.1</v>
      </c>
      <c r="T2479" s="196">
        <v>0.1</v>
      </c>
      <c r="U2479" s="109"/>
    </row>
    <row r="2480" spans="16:21">
      <c r="P2480" s="108"/>
      <c r="Q2480" s="202">
        <v>603301020</v>
      </c>
      <c r="R2480" s="194" t="s">
        <v>494</v>
      </c>
      <c r="S2480" s="195">
        <v>0.1</v>
      </c>
      <c r="T2480" s="196">
        <v>0.1</v>
      </c>
      <c r="U2480" s="109"/>
    </row>
    <row r="2481" spans="16:21">
      <c r="P2481" s="108"/>
      <c r="Q2481" s="202">
        <v>603401041</v>
      </c>
      <c r="R2481" s="194" t="s">
        <v>495</v>
      </c>
      <c r="S2481" s="195">
        <v>0.1</v>
      </c>
      <c r="T2481" s="196">
        <v>0.1</v>
      </c>
      <c r="U2481" s="109"/>
    </row>
    <row r="2482" spans="16:21">
      <c r="P2482" s="108"/>
      <c r="Q2482" s="202">
        <v>701301003</v>
      </c>
      <c r="R2482" s="194" t="s">
        <v>496</v>
      </c>
      <c r="S2482" s="195">
        <v>0.1</v>
      </c>
      <c r="T2482" s="196">
        <v>0.1</v>
      </c>
      <c r="U2482" s="109"/>
    </row>
    <row r="2483" spans="16:21">
      <c r="P2483" s="108"/>
      <c r="Q2483" s="202">
        <v>701301005</v>
      </c>
      <c r="R2483" s="194" t="s">
        <v>497</v>
      </c>
      <c r="S2483" s="195">
        <v>0.1</v>
      </c>
      <c r="T2483" s="196">
        <v>0.1</v>
      </c>
      <c r="U2483" s="109"/>
    </row>
    <row r="2484" spans="16:21">
      <c r="P2484" s="108"/>
      <c r="Q2484" s="202">
        <v>701301010</v>
      </c>
      <c r="R2484" s="194" t="s">
        <v>498</v>
      </c>
      <c r="S2484" s="195">
        <v>0.1</v>
      </c>
      <c r="T2484" s="196">
        <v>0.1</v>
      </c>
      <c r="U2484" s="109"/>
    </row>
    <row r="2485" spans="16:21">
      <c r="P2485" s="108"/>
      <c r="Q2485" s="202">
        <v>701301011</v>
      </c>
      <c r="R2485" s="194" t="s">
        <v>499</v>
      </c>
      <c r="S2485" s="195">
        <v>0.1</v>
      </c>
      <c r="T2485" s="196">
        <v>0.1</v>
      </c>
      <c r="U2485" s="109"/>
    </row>
    <row r="2486" spans="16:21">
      <c r="P2486" s="108"/>
      <c r="Q2486" s="202">
        <v>701301013</v>
      </c>
      <c r="R2486" s="194" t="s">
        <v>500</v>
      </c>
      <c r="S2486" s="195">
        <v>0.1</v>
      </c>
      <c r="T2486" s="196">
        <v>0.1</v>
      </c>
      <c r="U2486" s="109"/>
    </row>
    <row r="2487" spans="16:21">
      <c r="P2487" s="108"/>
      <c r="Q2487" s="202">
        <v>701301019</v>
      </c>
      <c r="R2487" s="194" t="s">
        <v>501</v>
      </c>
      <c r="S2487" s="195">
        <v>0.1</v>
      </c>
      <c r="T2487" s="196">
        <v>0.1</v>
      </c>
      <c r="U2487" s="109"/>
    </row>
    <row r="2488" spans="16:21">
      <c r="P2488" s="108"/>
      <c r="Q2488" s="202">
        <v>702101020</v>
      </c>
      <c r="R2488" s="194" t="s">
        <v>502</v>
      </c>
      <c r="S2488" s="195">
        <v>0.1</v>
      </c>
      <c r="T2488" s="196">
        <v>0.1</v>
      </c>
      <c r="U2488" s="109"/>
    </row>
    <row r="2489" spans="16:21">
      <c r="P2489" s="108"/>
      <c r="Q2489" s="202">
        <v>702201003</v>
      </c>
      <c r="R2489" s="194" t="s">
        <v>503</v>
      </c>
      <c r="S2489" s="195">
        <v>0.1</v>
      </c>
      <c r="T2489" s="196">
        <v>0.1</v>
      </c>
      <c r="U2489" s="109"/>
    </row>
    <row r="2490" spans="16:21">
      <c r="P2490" s="108"/>
      <c r="Q2490" s="202">
        <v>702202001</v>
      </c>
      <c r="R2490" s="194" t="s">
        <v>504</v>
      </c>
      <c r="S2490" s="195">
        <v>0.1</v>
      </c>
      <c r="T2490" s="196">
        <v>0.1</v>
      </c>
      <c r="U2490" s="109"/>
    </row>
    <row r="2491" spans="16:21">
      <c r="P2491" s="108"/>
      <c r="Q2491" s="202">
        <v>702202002</v>
      </c>
      <c r="R2491" s="194" t="s">
        <v>505</v>
      </c>
      <c r="S2491" s="195">
        <v>0.1</v>
      </c>
      <c r="T2491" s="196">
        <v>0.1</v>
      </c>
      <c r="U2491" s="109"/>
    </row>
    <row r="2492" spans="16:21">
      <c r="P2492" s="108"/>
      <c r="Q2492" s="202">
        <v>702202004</v>
      </c>
      <c r="R2492" s="194" t="s">
        <v>506</v>
      </c>
      <c r="S2492" s="195">
        <v>0.1</v>
      </c>
      <c r="T2492" s="196">
        <v>0.1</v>
      </c>
      <c r="U2492" s="109"/>
    </row>
    <row r="2493" spans="16:21">
      <c r="P2493" s="108"/>
      <c r="Q2493" s="202">
        <v>702202007</v>
      </c>
      <c r="R2493" s="194" t="s">
        <v>507</v>
      </c>
      <c r="S2493" s="195">
        <v>0.1</v>
      </c>
      <c r="T2493" s="196">
        <v>0.1</v>
      </c>
      <c r="U2493" s="109"/>
    </row>
    <row r="2494" spans="16:21">
      <c r="P2494" s="108"/>
      <c r="Q2494" s="202">
        <v>702202008</v>
      </c>
      <c r="R2494" s="194" t="s">
        <v>508</v>
      </c>
      <c r="S2494" s="195">
        <v>0.1</v>
      </c>
      <c r="T2494" s="196">
        <v>0.1</v>
      </c>
      <c r="U2494" s="109"/>
    </row>
    <row r="2495" spans="16:21">
      <c r="P2495" s="108"/>
      <c r="Q2495" s="202">
        <v>702202011</v>
      </c>
      <c r="R2495" s="194" t="s">
        <v>509</v>
      </c>
      <c r="S2495" s="195">
        <v>0.1</v>
      </c>
      <c r="T2495" s="196">
        <v>0.1</v>
      </c>
      <c r="U2495" s="109"/>
    </row>
    <row r="2496" spans="16:21">
      <c r="P2496" s="108"/>
      <c r="Q2496" s="202">
        <v>702202016</v>
      </c>
      <c r="R2496" s="194" t="s">
        <v>510</v>
      </c>
      <c r="S2496" s="195">
        <v>0.1</v>
      </c>
      <c r="T2496" s="196">
        <v>0.1</v>
      </c>
      <c r="U2496" s="109"/>
    </row>
    <row r="2497" spans="16:21">
      <c r="P2497" s="108"/>
      <c r="Q2497" s="202">
        <v>702204002</v>
      </c>
      <c r="R2497" s="194" t="s">
        <v>511</v>
      </c>
      <c r="S2497" s="195">
        <v>0.1</v>
      </c>
      <c r="T2497" s="196">
        <v>0.1</v>
      </c>
      <c r="U2497" s="109"/>
    </row>
    <row r="2498" spans="16:21">
      <c r="P2498" s="108"/>
      <c r="Q2498" s="202">
        <v>702204008</v>
      </c>
      <c r="R2498" s="194" t="s">
        <v>441</v>
      </c>
      <c r="S2498" s="195">
        <v>0.1</v>
      </c>
      <c r="T2498" s="196">
        <v>0.1</v>
      </c>
      <c r="U2498" s="109"/>
    </row>
    <row r="2499" spans="16:21">
      <c r="P2499" s="108"/>
      <c r="Q2499" s="202">
        <v>310103015</v>
      </c>
      <c r="R2499" s="194" t="s">
        <v>512</v>
      </c>
      <c r="S2499" s="195">
        <v>0.1</v>
      </c>
      <c r="T2499" s="196">
        <v>0.1</v>
      </c>
      <c r="U2499" s="109"/>
    </row>
    <row r="2500" spans="16:21">
      <c r="P2500" s="108"/>
      <c r="Q2500" s="202">
        <v>310103032</v>
      </c>
      <c r="R2500" s="194" t="s">
        <v>513</v>
      </c>
      <c r="S2500" s="195">
        <v>0.1</v>
      </c>
      <c r="T2500" s="196">
        <v>0.1</v>
      </c>
      <c r="U2500" s="109"/>
    </row>
    <row r="2501" spans="16:21">
      <c r="P2501" s="108"/>
      <c r="Q2501" s="202">
        <v>310103038</v>
      </c>
      <c r="R2501" s="194" t="s">
        <v>514</v>
      </c>
      <c r="S2501" s="195">
        <v>0.1</v>
      </c>
      <c r="T2501" s="196">
        <v>0.1</v>
      </c>
      <c r="U2501" s="109"/>
    </row>
    <row r="2502" spans="16:21">
      <c r="P2502" s="108"/>
      <c r="Q2502" s="202">
        <v>310103039</v>
      </c>
      <c r="R2502" s="194" t="s">
        <v>515</v>
      </c>
      <c r="S2502" s="195">
        <v>0.1</v>
      </c>
      <c r="T2502" s="196">
        <v>0.1</v>
      </c>
      <c r="U2502" s="109"/>
    </row>
    <row r="2503" spans="16:21">
      <c r="P2503" s="108"/>
      <c r="Q2503" s="202">
        <v>310103041</v>
      </c>
      <c r="R2503" s="194" t="s">
        <v>516</v>
      </c>
      <c r="S2503" s="195">
        <v>0.1</v>
      </c>
      <c r="T2503" s="196">
        <v>0.1</v>
      </c>
      <c r="U2503" s="109"/>
    </row>
    <row r="2504" spans="16:21">
      <c r="P2504" s="108"/>
      <c r="Q2504" s="202">
        <v>311201012</v>
      </c>
      <c r="R2504" s="194" t="s">
        <v>517</v>
      </c>
      <c r="S2504" s="195">
        <v>0.1</v>
      </c>
      <c r="T2504" s="196">
        <v>0.1</v>
      </c>
      <c r="U2504" s="109"/>
    </row>
    <row r="2505" spans="16:21">
      <c r="P2505" s="108"/>
      <c r="Q2505" s="202">
        <v>311201015</v>
      </c>
      <c r="R2505" s="194" t="s">
        <v>518</v>
      </c>
      <c r="S2505" s="195">
        <v>0.1</v>
      </c>
      <c r="T2505" s="196">
        <v>0.1</v>
      </c>
      <c r="U2505" s="109"/>
    </row>
    <row r="2506" spans="16:21">
      <c r="P2506" s="108"/>
      <c r="Q2506" s="202">
        <v>311201016</v>
      </c>
      <c r="R2506" s="194" t="s">
        <v>519</v>
      </c>
      <c r="S2506" s="195">
        <v>0.1</v>
      </c>
      <c r="T2506" s="196">
        <v>0.1</v>
      </c>
      <c r="U2506" s="109"/>
    </row>
    <row r="2507" spans="16:21">
      <c r="P2507" s="108"/>
      <c r="Q2507" s="202">
        <v>311201017</v>
      </c>
      <c r="R2507" s="194" t="s">
        <v>520</v>
      </c>
      <c r="S2507" s="195">
        <v>0.1</v>
      </c>
      <c r="T2507" s="196">
        <v>0.1</v>
      </c>
      <c r="U2507" s="109"/>
    </row>
    <row r="2508" spans="16:21">
      <c r="P2508" s="108"/>
      <c r="Q2508" s="202">
        <v>311201018</v>
      </c>
      <c r="R2508" s="194" t="s">
        <v>521</v>
      </c>
      <c r="S2508" s="195">
        <v>0.1</v>
      </c>
      <c r="T2508" s="196">
        <v>0.1</v>
      </c>
      <c r="U2508" s="109"/>
    </row>
    <row r="2509" spans="16:21">
      <c r="P2509" s="108"/>
      <c r="Q2509" s="202">
        <v>311201019</v>
      </c>
      <c r="R2509" s="194" t="s">
        <v>522</v>
      </c>
      <c r="S2509" s="195">
        <v>0.1</v>
      </c>
      <c r="T2509" s="196">
        <v>0.1</v>
      </c>
      <c r="U2509" s="109"/>
    </row>
    <row r="2510" spans="16:21">
      <c r="P2510" s="108"/>
      <c r="Q2510" s="202">
        <v>311201025</v>
      </c>
      <c r="R2510" s="194" t="s">
        <v>523</v>
      </c>
      <c r="S2510" s="195">
        <v>0.1</v>
      </c>
      <c r="T2510" s="196">
        <v>0.1</v>
      </c>
      <c r="U2510" s="109"/>
    </row>
    <row r="2511" spans="16:21">
      <c r="P2511" s="108"/>
      <c r="Q2511" s="202">
        <v>311201027</v>
      </c>
      <c r="R2511" s="194" t="s">
        <v>524</v>
      </c>
      <c r="S2511" s="195">
        <v>0.1</v>
      </c>
      <c r="T2511" s="196">
        <v>0.1</v>
      </c>
      <c r="U2511" s="109"/>
    </row>
    <row r="2512" spans="16:21">
      <c r="P2512" s="108"/>
      <c r="Q2512" s="202">
        <v>311201029</v>
      </c>
      <c r="R2512" s="194" t="s">
        <v>525</v>
      </c>
      <c r="S2512" s="195">
        <v>0.1</v>
      </c>
      <c r="T2512" s="196">
        <v>0.1</v>
      </c>
      <c r="U2512" s="109"/>
    </row>
    <row r="2513" spans="16:21">
      <c r="P2513" s="108"/>
      <c r="Q2513" s="202">
        <v>311201030</v>
      </c>
      <c r="R2513" s="194" t="s">
        <v>526</v>
      </c>
      <c r="S2513" s="195">
        <v>0.1</v>
      </c>
      <c r="T2513" s="196">
        <v>0.1</v>
      </c>
      <c r="U2513" s="109"/>
    </row>
    <row r="2514" spans="16:21">
      <c r="P2514" s="108"/>
      <c r="Q2514" s="202">
        <v>311201031</v>
      </c>
      <c r="R2514" s="194" t="s">
        <v>527</v>
      </c>
      <c r="S2514" s="195">
        <v>0.1</v>
      </c>
      <c r="T2514" s="196">
        <v>0.1</v>
      </c>
      <c r="U2514" s="109"/>
    </row>
    <row r="2515" spans="16:21">
      <c r="P2515" s="108"/>
      <c r="Q2515" s="202">
        <v>311201032</v>
      </c>
      <c r="R2515" s="194" t="s">
        <v>528</v>
      </c>
      <c r="S2515" s="195">
        <v>0.1</v>
      </c>
      <c r="T2515" s="196">
        <v>0.1</v>
      </c>
      <c r="U2515" s="109"/>
    </row>
    <row r="2516" spans="16:21">
      <c r="P2516" s="108"/>
      <c r="Q2516" s="202">
        <v>311201033</v>
      </c>
      <c r="R2516" s="194" t="s">
        <v>529</v>
      </c>
      <c r="S2516" s="195">
        <v>0.1</v>
      </c>
      <c r="T2516" s="196">
        <v>0.1</v>
      </c>
      <c r="U2516" s="109"/>
    </row>
    <row r="2517" spans="16:21">
      <c r="P2517" s="108"/>
      <c r="Q2517" s="202">
        <v>311201044</v>
      </c>
      <c r="R2517" s="194" t="s">
        <v>530</v>
      </c>
      <c r="S2517" s="195">
        <v>0.1</v>
      </c>
      <c r="T2517" s="196">
        <v>0.1</v>
      </c>
      <c r="U2517" s="109"/>
    </row>
    <row r="2518" spans="16:21">
      <c r="P2518" s="108"/>
      <c r="Q2518" s="202">
        <v>311201045</v>
      </c>
      <c r="R2518" s="194" t="s">
        <v>531</v>
      </c>
      <c r="S2518" s="195">
        <v>0.1</v>
      </c>
      <c r="T2518" s="196">
        <v>0.1</v>
      </c>
      <c r="U2518" s="109"/>
    </row>
    <row r="2519" spans="16:21">
      <c r="P2519" s="108"/>
      <c r="Q2519" s="202">
        <v>311202003</v>
      </c>
      <c r="R2519" s="194" t="s">
        <v>532</v>
      </c>
      <c r="S2519" s="195">
        <v>0.1</v>
      </c>
      <c r="T2519" s="196">
        <v>0.1</v>
      </c>
      <c r="U2519" s="109"/>
    </row>
    <row r="2520" spans="16:21">
      <c r="P2520" s="108"/>
      <c r="Q2520" s="202">
        <v>311202004</v>
      </c>
      <c r="R2520" s="194" t="s">
        <v>533</v>
      </c>
      <c r="S2520" s="195">
        <v>0.1</v>
      </c>
      <c r="T2520" s="196">
        <v>0.1</v>
      </c>
      <c r="U2520" s="109"/>
    </row>
    <row r="2521" spans="16:21">
      <c r="P2521" s="108"/>
      <c r="Q2521" s="202">
        <v>311203002</v>
      </c>
      <c r="R2521" s="194" t="s">
        <v>534</v>
      </c>
      <c r="S2521" s="195">
        <v>0.1</v>
      </c>
      <c r="T2521" s="196">
        <v>0.1</v>
      </c>
      <c r="U2521" s="109"/>
    </row>
    <row r="2522" spans="16:21">
      <c r="P2522" s="108"/>
      <c r="Q2522" s="202">
        <v>603101030</v>
      </c>
      <c r="R2522" s="194" t="s">
        <v>535</v>
      </c>
      <c r="S2522" s="195">
        <v>0.1</v>
      </c>
      <c r="T2522" s="196">
        <v>0.1</v>
      </c>
      <c r="U2522" s="109"/>
    </row>
    <row r="2523" spans="16:21">
      <c r="P2523" s="108"/>
      <c r="Q2523" s="202">
        <v>603101031</v>
      </c>
      <c r="R2523" s="194" t="s">
        <v>536</v>
      </c>
      <c r="S2523" s="195">
        <v>0.1</v>
      </c>
      <c r="T2523" s="196">
        <v>0.1</v>
      </c>
      <c r="U2523" s="109"/>
    </row>
    <row r="2524" spans="16:21">
      <c r="P2524" s="108"/>
      <c r="Q2524" s="202">
        <v>603101032</v>
      </c>
      <c r="R2524" s="194" t="s">
        <v>537</v>
      </c>
      <c r="S2524" s="195">
        <v>0.1</v>
      </c>
      <c r="T2524" s="196">
        <v>0.1</v>
      </c>
      <c r="U2524" s="109"/>
    </row>
    <row r="2525" spans="16:21">
      <c r="P2525" s="108"/>
      <c r="Q2525" s="202">
        <v>603101111</v>
      </c>
      <c r="R2525" s="194" t="s">
        <v>538</v>
      </c>
      <c r="S2525" s="195">
        <v>0.1</v>
      </c>
      <c r="T2525" s="196">
        <v>0.1</v>
      </c>
      <c r="U2525" s="109"/>
    </row>
    <row r="2526" spans="16:21">
      <c r="P2526" s="108"/>
      <c r="Q2526" s="202">
        <v>603201020</v>
      </c>
      <c r="R2526" s="194" t="s">
        <v>539</v>
      </c>
      <c r="S2526" s="195">
        <v>0.1</v>
      </c>
      <c r="T2526" s="196">
        <v>0.1</v>
      </c>
      <c r="U2526" s="109"/>
    </row>
    <row r="2527" spans="16:21">
      <c r="P2527" s="108"/>
      <c r="Q2527" s="202">
        <v>603201025</v>
      </c>
      <c r="R2527" s="194" t="s">
        <v>540</v>
      </c>
      <c r="S2527" s="195">
        <v>0.1</v>
      </c>
      <c r="T2527" s="196">
        <v>0.1</v>
      </c>
      <c r="U2527" s="109"/>
    </row>
    <row r="2528" spans="16:21">
      <c r="P2528" s="108"/>
      <c r="Q2528" s="202">
        <v>603201039</v>
      </c>
      <c r="R2528" s="194" t="s">
        <v>468</v>
      </c>
      <c r="S2528" s="195">
        <v>0.1</v>
      </c>
      <c r="T2528" s="196">
        <v>0.1</v>
      </c>
      <c r="U2528" s="109"/>
    </row>
    <row r="2529" spans="16:21">
      <c r="P2529" s="108"/>
      <c r="Q2529" s="202">
        <v>603201041</v>
      </c>
      <c r="R2529" s="194" t="s">
        <v>541</v>
      </c>
      <c r="S2529" s="195">
        <v>0.1</v>
      </c>
      <c r="T2529" s="196">
        <v>0.1</v>
      </c>
      <c r="U2529" s="109"/>
    </row>
    <row r="2530" spans="16:21">
      <c r="P2530" s="108"/>
      <c r="Q2530" s="202">
        <v>603201042</v>
      </c>
      <c r="R2530" s="194" t="s">
        <v>523</v>
      </c>
      <c r="S2530" s="195">
        <v>0.1</v>
      </c>
      <c r="T2530" s="196">
        <v>0.1</v>
      </c>
      <c r="U2530" s="109"/>
    </row>
    <row r="2531" spans="16:21">
      <c r="P2531" s="108"/>
      <c r="Q2531" s="202">
        <v>603301014</v>
      </c>
      <c r="R2531" s="194" t="s">
        <v>542</v>
      </c>
      <c r="S2531" s="195">
        <v>0.1</v>
      </c>
      <c r="T2531" s="196">
        <v>0.1</v>
      </c>
      <c r="U2531" s="109"/>
    </row>
    <row r="2532" spans="16:21">
      <c r="P2532" s="108"/>
      <c r="Q2532" s="202">
        <v>603401015</v>
      </c>
      <c r="R2532" s="194" t="s">
        <v>543</v>
      </c>
      <c r="S2532" s="195">
        <v>0.1</v>
      </c>
      <c r="T2532" s="196">
        <v>0.1</v>
      </c>
      <c r="U2532" s="109"/>
    </row>
    <row r="2533" spans="16:21">
      <c r="P2533" s="108"/>
      <c r="Q2533" s="202">
        <v>702202005</v>
      </c>
      <c r="R2533" s="194" t="s">
        <v>544</v>
      </c>
      <c r="S2533" s="195">
        <v>0.1</v>
      </c>
      <c r="T2533" s="196">
        <v>0.1</v>
      </c>
      <c r="U2533" s="109"/>
    </row>
    <row r="2534" spans="16:21">
      <c r="P2534" s="108"/>
      <c r="Q2534" s="202">
        <v>310103001</v>
      </c>
      <c r="R2534" s="194" t="s">
        <v>545</v>
      </c>
      <c r="S2534" s="195">
        <v>0.1</v>
      </c>
      <c r="T2534" s="196">
        <v>0.1</v>
      </c>
      <c r="U2534" s="109"/>
    </row>
    <row r="2535" spans="16:21">
      <c r="P2535" s="108"/>
      <c r="Q2535" s="202">
        <v>310103002</v>
      </c>
      <c r="R2535" s="194" t="s">
        <v>546</v>
      </c>
      <c r="S2535" s="195">
        <v>0.1</v>
      </c>
      <c r="T2535" s="196">
        <v>0.1</v>
      </c>
      <c r="U2535" s="109"/>
    </row>
    <row r="2536" spans="16:21">
      <c r="P2536" s="108"/>
      <c r="Q2536" s="202">
        <v>310103004</v>
      </c>
      <c r="R2536" s="194" t="s">
        <v>547</v>
      </c>
      <c r="S2536" s="195">
        <v>0.1</v>
      </c>
      <c r="T2536" s="196">
        <v>0.1</v>
      </c>
      <c r="U2536" s="109"/>
    </row>
    <row r="2537" spans="16:21">
      <c r="P2537" s="108"/>
      <c r="Q2537" s="202">
        <v>310103005</v>
      </c>
      <c r="R2537" s="194" t="s">
        <v>548</v>
      </c>
      <c r="S2537" s="195">
        <v>0.1</v>
      </c>
      <c r="T2537" s="196">
        <v>0.1</v>
      </c>
      <c r="U2537" s="109"/>
    </row>
    <row r="2538" spans="16:21">
      <c r="P2538" s="108"/>
      <c r="Q2538" s="202">
        <v>310103006</v>
      </c>
      <c r="R2538" s="194" t="s">
        <v>549</v>
      </c>
      <c r="S2538" s="195">
        <v>0.1</v>
      </c>
      <c r="T2538" s="196">
        <v>0.1</v>
      </c>
      <c r="U2538" s="109"/>
    </row>
    <row r="2539" spans="16:21">
      <c r="P2539" s="108"/>
      <c r="Q2539" s="202">
        <v>310103007</v>
      </c>
      <c r="R2539" s="194" t="s">
        <v>550</v>
      </c>
      <c r="S2539" s="195">
        <v>0.1</v>
      </c>
      <c r="T2539" s="196">
        <v>0.1</v>
      </c>
      <c r="U2539" s="109"/>
    </row>
    <row r="2540" spans="16:21">
      <c r="P2540" s="108"/>
      <c r="Q2540" s="202">
        <v>310103008</v>
      </c>
      <c r="R2540" s="194" t="s">
        <v>551</v>
      </c>
      <c r="S2540" s="195">
        <v>0.1</v>
      </c>
      <c r="T2540" s="196">
        <v>0.1</v>
      </c>
      <c r="U2540" s="109"/>
    </row>
    <row r="2541" spans="16:21">
      <c r="P2541" s="108"/>
      <c r="Q2541" s="202">
        <v>310103009</v>
      </c>
      <c r="R2541" s="194" t="s">
        <v>552</v>
      </c>
      <c r="S2541" s="195">
        <v>0.1</v>
      </c>
      <c r="T2541" s="196">
        <v>0.1</v>
      </c>
      <c r="U2541" s="109"/>
    </row>
    <row r="2542" spans="16:21">
      <c r="P2542" s="108"/>
      <c r="Q2542" s="202">
        <v>310103010</v>
      </c>
      <c r="R2542" s="194" t="s">
        <v>553</v>
      </c>
      <c r="S2542" s="195">
        <v>0.1</v>
      </c>
      <c r="T2542" s="196">
        <v>0.1</v>
      </c>
      <c r="U2542" s="109"/>
    </row>
    <row r="2543" spans="16:21">
      <c r="P2543" s="108"/>
      <c r="Q2543" s="202">
        <v>310103012</v>
      </c>
      <c r="R2543" s="194" t="s">
        <v>554</v>
      </c>
      <c r="S2543" s="195">
        <v>0.1</v>
      </c>
      <c r="T2543" s="196">
        <v>0.1</v>
      </c>
      <c r="U2543" s="109"/>
    </row>
    <row r="2544" spans="16:21">
      <c r="P2544" s="108"/>
      <c r="Q2544" s="202">
        <v>310103013</v>
      </c>
      <c r="R2544" s="194" t="s">
        <v>555</v>
      </c>
      <c r="S2544" s="195">
        <v>0.1</v>
      </c>
      <c r="T2544" s="196">
        <v>0.1</v>
      </c>
      <c r="U2544" s="109"/>
    </row>
    <row r="2545" spans="16:21">
      <c r="P2545" s="108"/>
      <c r="Q2545" s="202">
        <v>310103014</v>
      </c>
      <c r="R2545" s="194" t="s">
        <v>556</v>
      </c>
      <c r="S2545" s="195">
        <v>0.1</v>
      </c>
      <c r="T2545" s="196">
        <v>0.1</v>
      </c>
      <c r="U2545" s="109"/>
    </row>
    <row r="2546" spans="16:21">
      <c r="P2546" s="108"/>
      <c r="Q2546" s="202">
        <v>310103016</v>
      </c>
      <c r="R2546" s="194" t="s">
        <v>557</v>
      </c>
      <c r="S2546" s="195">
        <v>0.1</v>
      </c>
      <c r="T2546" s="196">
        <v>0.1</v>
      </c>
      <c r="U2546" s="109"/>
    </row>
    <row r="2547" spans="16:21">
      <c r="P2547" s="108"/>
      <c r="Q2547" s="202">
        <v>310103017</v>
      </c>
      <c r="R2547" s="194" t="s">
        <v>393</v>
      </c>
      <c r="S2547" s="195">
        <v>0.1</v>
      </c>
      <c r="T2547" s="196">
        <v>0.1</v>
      </c>
      <c r="U2547" s="109"/>
    </row>
    <row r="2548" spans="16:21">
      <c r="P2548" s="108"/>
      <c r="Q2548" s="202">
        <v>310103019</v>
      </c>
      <c r="R2548" s="194" t="s">
        <v>558</v>
      </c>
      <c r="S2548" s="195">
        <v>0.1</v>
      </c>
      <c r="T2548" s="196">
        <v>0.1</v>
      </c>
      <c r="U2548" s="109"/>
    </row>
    <row r="2549" spans="16:21">
      <c r="P2549" s="108"/>
      <c r="Q2549" s="202">
        <v>310103020</v>
      </c>
      <c r="R2549" s="194" t="s">
        <v>559</v>
      </c>
      <c r="S2549" s="195">
        <v>0.1</v>
      </c>
      <c r="T2549" s="196">
        <v>0.1</v>
      </c>
      <c r="U2549" s="109"/>
    </row>
    <row r="2550" spans="16:21">
      <c r="P2550" s="108"/>
      <c r="Q2550" s="202">
        <v>310103022</v>
      </c>
      <c r="R2550" s="194" t="s">
        <v>560</v>
      </c>
      <c r="S2550" s="195">
        <v>0.1</v>
      </c>
      <c r="T2550" s="196">
        <v>0.1</v>
      </c>
      <c r="U2550" s="109"/>
    </row>
    <row r="2551" spans="16:21">
      <c r="P2551" s="108"/>
      <c r="Q2551" s="202">
        <v>310103023</v>
      </c>
      <c r="R2551" s="194" t="s">
        <v>561</v>
      </c>
      <c r="S2551" s="195">
        <v>0.1</v>
      </c>
      <c r="T2551" s="196">
        <v>0.1</v>
      </c>
      <c r="U2551" s="109"/>
    </row>
    <row r="2552" spans="16:21">
      <c r="P2552" s="108"/>
      <c r="Q2552" s="202">
        <v>310103024</v>
      </c>
      <c r="R2552" s="194" t="s">
        <v>562</v>
      </c>
      <c r="S2552" s="195">
        <v>0.1</v>
      </c>
      <c r="T2552" s="196">
        <v>0.1</v>
      </c>
      <c r="U2552" s="109"/>
    </row>
    <row r="2553" spans="16:21">
      <c r="P2553" s="108"/>
      <c r="Q2553" s="202">
        <v>310103025</v>
      </c>
      <c r="R2553" s="194" t="s">
        <v>563</v>
      </c>
      <c r="S2553" s="195">
        <v>0.1</v>
      </c>
      <c r="T2553" s="196">
        <v>0.1</v>
      </c>
      <c r="U2553" s="109"/>
    </row>
    <row r="2554" spans="16:21">
      <c r="P2554" s="108"/>
      <c r="Q2554" s="202">
        <v>310103026</v>
      </c>
      <c r="R2554" s="194" t="s">
        <v>396</v>
      </c>
      <c r="S2554" s="195">
        <v>0.1</v>
      </c>
      <c r="T2554" s="196">
        <v>0.1</v>
      </c>
      <c r="U2554" s="109"/>
    </row>
    <row r="2555" spans="16:21">
      <c r="P2555" s="108"/>
      <c r="Q2555" s="202">
        <v>310103028</v>
      </c>
      <c r="R2555" s="194" t="s">
        <v>564</v>
      </c>
      <c r="S2555" s="195">
        <v>0.1</v>
      </c>
      <c r="T2555" s="196">
        <v>0.1</v>
      </c>
      <c r="U2555" s="109"/>
    </row>
    <row r="2556" spans="16:21">
      <c r="P2556" s="108"/>
      <c r="Q2556" s="202">
        <v>310103029</v>
      </c>
      <c r="R2556" s="194" t="s">
        <v>565</v>
      </c>
      <c r="S2556" s="195">
        <v>0.1</v>
      </c>
      <c r="T2556" s="196">
        <v>0.1</v>
      </c>
      <c r="U2556" s="109"/>
    </row>
    <row r="2557" spans="16:21">
      <c r="P2557" s="108"/>
      <c r="Q2557" s="202">
        <v>310103042</v>
      </c>
      <c r="R2557" s="194" t="s">
        <v>566</v>
      </c>
      <c r="S2557" s="195">
        <v>0.1</v>
      </c>
      <c r="T2557" s="196">
        <v>0.1</v>
      </c>
      <c r="U2557" s="109"/>
    </row>
    <row r="2558" spans="16:21">
      <c r="P2558" s="108"/>
      <c r="Q2558" s="202">
        <v>310103044</v>
      </c>
      <c r="R2558" s="194" t="s">
        <v>567</v>
      </c>
      <c r="S2558" s="195">
        <v>0.1</v>
      </c>
      <c r="T2558" s="196">
        <v>0.1</v>
      </c>
      <c r="U2558" s="109"/>
    </row>
    <row r="2559" spans="16:21">
      <c r="P2559" s="108"/>
      <c r="Q2559" s="202">
        <v>310103046</v>
      </c>
      <c r="R2559" s="194" t="s">
        <v>568</v>
      </c>
      <c r="S2559" s="195">
        <v>0.1</v>
      </c>
      <c r="T2559" s="196">
        <v>0.1</v>
      </c>
      <c r="U2559" s="109"/>
    </row>
    <row r="2560" spans="16:21">
      <c r="P2560" s="108"/>
      <c r="Q2560" s="202">
        <v>310103047</v>
      </c>
      <c r="R2560" s="194" t="s">
        <v>569</v>
      </c>
      <c r="S2560" s="195">
        <v>0.1</v>
      </c>
      <c r="T2560" s="196">
        <v>0.1</v>
      </c>
      <c r="U2560" s="109"/>
    </row>
    <row r="2561" spans="16:21">
      <c r="P2561" s="108"/>
      <c r="Q2561" s="202">
        <v>310103052</v>
      </c>
      <c r="R2561" s="194" t="s">
        <v>570</v>
      </c>
      <c r="S2561" s="195">
        <v>0.1</v>
      </c>
      <c r="T2561" s="196">
        <v>0.1</v>
      </c>
      <c r="U2561" s="109"/>
    </row>
    <row r="2562" spans="16:21">
      <c r="P2562" s="108"/>
      <c r="Q2562" s="202">
        <v>310103054</v>
      </c>
      <c r="R2562" s="194" t="s">
        <v>571</v>
      </c>
      <c r="S2562" s="195">
        <v>0.1</v>
      </c>
      <c r="T2562" s="196">
        <v>0.1</v>
      </c>
      <c r="U2562" s="109"/>
    </row>
    <row r="2563" spans="16:21">
      <c r="P2563" s="108"/>
      <c r="Q2563" s="202">
        <v>310103055</v>
      </c>
      <c r="R2563" s="194" t="s">
        <v>572</v>
      </c>
      <c r="S2563" s="195">
        <v>0.1</v>
      </c>
      <c r="T2563" s="196">
        <v>0.1</v>
      </c>
      <c r="U2563" s="109"/>
    </row>
    <row r="2564" spans="16:21">
      <c r="P2564" s="108"/>
      <c r="Q2564" s="202">
        <v>310104001</v>
      </c>
      <c r="R2564" s="194" t="s">
        <v>573</v>
      </c>
      <c r="S2564" s="195">
        <v>0.1</v>
      </c>
      <c r="T2564" s="196">
        <v>0.1</v>
      </c>
      <c r="U2564" s="109"/>
    </row>
    <row r="2565" spans="16:21">
      <c r="P2565" s="108"/>
      <c r="Q2565" s="202">
        <v>310104008</v>
      </c>
      <c r="R2565" s="194" t="s">
        <v>574</v>
      </c>
      <c r="S2565" s="195">
        <v>0.1</v>
      </c>
      <c r="T2565" s="196">
        <v>0.1</v>
      </c>
      <c r="U2565" s="109"/>
    </row>
    <row r="2566" spans="16:21">
      <c r="P2566" s="108"/>
      <c r="Q2566" s="202">
        <v>310104009</v>
      </c>
      <c r="R2566" s="194" t="s">
        <v>575</v>
      </c>
      <c r="S2566" s="195">
        <v>0.1</v>
      </c>
      <c r="T2566" s="196">
        <v>0.1</v>
      </c>
      <c r="U2566" s="109"/>
    </row>
    <row r="2567" spans="16:21">
      <c r="P2567" s="108"/>
      <c r="Q2567" s="202">
        <v>310104021</v>
      </c>
      <c r="R2567" s="194" t="s">
        <v>576</v>
      </c>
      <c r="S2567" s="195">
        <v>0.1</v>
      </c>
      <c r="T2567" s="196">
        <v>0.1</v>
      </c>
      <c r="U2567" s="109"/>
    </row>
    <row r="2568" spans="16:21">
      <c r="P2568" s="108"/>
      <c r="Q2568" s="202">
        <v>310104022</v>
      </c>
      <c r="R2568" s="194" t="s">
        <v>577</v>
      </c>
      <c r="S2568" s="195">
        <v>0.1</v>
      </c>
      <c r="T2568" s="196">
        <v>0.1</v>
      </c>
      <c r="U2568" s="109"/>
    </row>
    <row r="2569" spans="16:21">
      <c r="P2569" s="108"/>
      <c r="Q2569" s="202">
        <v>310104035</v>
      </c>
      <c r="R2569" s="194" t="s">
        <v>578</v>
      </c>
      <c r="S2569" s="195">
        <v>0.1</v>
      </c>
      <c r="T2569" s="196">
        <v>0.1</v>
      </c>
      <c r="U2569" s="109"/>
    </row>
    <row r="2570" spans="16:21">
      <c r="P2570" s="108"/>
      <c r="Q2570" s="202">
        <v>310104036</v>
      </c>
      <c r="R2570" s="194" t="s">
        <v>579</v>
      </c>
      <c r="S2570" s="195">
        <v>0.1</v>
      </c>
      <c r="T2570" s="196">
        <v>0.1</v>
      </c>
      <c r="U2570" s="109"/>
    </row>
    <row r="2571" spans="16:21">
      <c r="P2571" s="108"/>
      <c r="Q2571" s="202">
        <v>311201021</v>
      </c>
      <c r="R2571" s="194" t="s">
        <v>580</v>
      </c>
      <c r="S2571" s="195">
        <v>0.1</v>
      </c>
      <c r="T2571" s="196">
        <v>0.1</v>
      </c>
      <c r="U2571" s="109"/>
    </row>
    <row r="2572" spans="16:21">
      <c r="P2572" s="108"/>
      <c r="Q2572" s="202">
        <v>311201024</v>
      </c>
      <c r="R2572" s="194" t="s">
        <v>581</v>
      </c>
      <c r="S2572" s="195">
        <v>0.1</v>
      </c>
      <c r="T2572" s="196">
        <v>0.1</v>
      </c>
      <c r="U2572" s="109"/>
    </row>
    <row r="2573" spans="16:21">
      <c r="P2573" s="108"/>
      <c r="Q2573" s="202">
        <v>311202009</v>
      </c>
      <c r="R2573" s="194" t="s">
        <v>582</v>
      </c>
      <c r="S2573" s="195">
        <v>0.1</v>
      </c>
      <c r="T2573" s="196">
        <v>0.1</v>
      </c>
      <c r="U2573" s="109"/>
    </row>
    <row r="2574" spans="16:21">
      <c r="P2574" s="108"/>
      <c r="Q2574" s="202">
        <v>312102007</v>
      </c>
      <c r="R2574" s="194" t="s">
        <v>583</v>
      </c>
      <c r="S2574" s="195">
        <v>0.1</v>
      </c>
      <c r="T2574" s="196">
        <v>0.1</v>
      </c>
      <c r="U2574" s="109"/>
    </row>
    <row r="2575" spans="16:21">
      <c r="P2575" s="108"/>
      <c r="Q2575" s="202">
        <v>312102010</v>
      </c>
      <c r="R2575" s="194" t="s">
        <v>584</v>
      </c>
      <c r="S2575" s="195">
        <v>0.1</v>
      </c>
      <c r="T2575" s="196">
        <v>0.1</v>
      </c>
      <c r="U2575" s="109"/>
    </row>
    <row r="2576" spans="16:21">
      <c r="P2576" s="108"/>
      <c r="Q2576" s="202">
        <v>312102012</v>
      </c>
      <c r="R2576" s="194" t="s">
        <v>585</v>
      </c>
      <c r="S2576" s="195">
        <v>0.1</v>
      </c>
      <c r="T2576" s="196">
        <v>0.1</v>
      </c>
      <c r="U2576" s="109"/>
    </row>
    <row r="2577" spans="16:21">
      <c r="P2577" s="108"/>
      <c r="Q2577" s="202">
        <v>312102032</v>
      </c>
      <c r="R2577" s="194" t="s">
        <v>586</v>
      </c>
      <c r="S2577" s="195">
        <v>0.1</v>
      </c>
      <c r="T2577" s="196">
        <v>0.1</v>
      </c>
      <c r="U2577" s="109"/>
    </row>
    <row r="2578" spans="16:21">
      <c r="P2578" s="108"/>
      <c r="Q2578" s="202">
        <v>312102036</v>
      </c>
      <c r="R2578" s="194" t="s">
        <v>587</v>
      </c>
      <c r="S2578" s="195">
        <v>0.1</v>
      </c>
      <c r="T2578" s="196">
        <v>0.1</v>
      </c>
      <c r="U2578" s="109"/>
    </row>
    <row r="2579" spans="16:21">
      <c r="P2579" s="108"/>
      <c r="Q2579" s="202">
        <v>312102050</v>
      </c>
      <c r="R2579" s="194" t="s">
        <v>588</v>
      </c>
      <c r="S2579" s="195">
        <v>0.1</v>
      </c>
      <c r="T2579" s="196">
        <v>0.1</v>
      </c>
      <c r="U2579" s="109"/>
    </row>
    <row r="2580" spans="16:21">
      <c r="P2580" s="108"/>
      <c r="Q2580" s="202">
        <v>603201088</v>
      </c>
      <c r="R2580" s="194" t="s">
        <v>589</v>
      </c>
      <c r="S2580" s="195">
        <v>0.1</v>
      </c>
      <c r="T2580" s="196">
        <v>0.1</v>
      </c>
      <c r="U2580" s="109"/>
    </row>
    <row r="2581" spans="16:21">
      <c r="P2581" s="108"/>
      <c r="Q2581" s="202">
        <v>701301008</v>
      </c>
      <c r="R2581" s="194" t="s">
        <v>590</v>
      </c>
      <c r="S2581" s="195">
        <v>0.1</v>
      </c>
      <c r="T2581" s="196">
        <v>0.1</v>
      </c>
      <c r="U2581" s="109"/>
    </row>
    <row r="2582" spans="16:21">
      <c r="P2582" s="108"/>
      <c r="Q2582" s="202">
        <v>701301014</v>
      </c>
      <c r="R2582" s="194" t="s">
        <v>591</v>
      </c>
      <c r="S2582" s="195">
        <v>0.1</v>
      </c>
      <c r="T2582" s="196">
        <v>0.1</v>
      </c>
      <c r="U2582" s="109"/>
    </row>
    <row r="2583" spans="16:21">
      <c r="P2583" s="108"/>
      <c r="Q2583" s="202">
        <v>701301018</v>
      </c>
      <c r="R2583" s="194" t="s">
        <v>592</v>
      </c>
      <c r="S2583" s="195">
        <v>0.1</v>
      </c>
      <c r="T2583" s="196">
        <v>0.1</v>
      </c>
      <c r="U2583" s="109"/>
    </row>
    <row r="2584" spans="16:21">
      <c r="P2584" s="108"/>
      <c r="Q2584" s="202">
        <v>701301024</v>
      </c>
      <c r="R2584" s="194" t="s">
        <v>593</v>
      </c>
      <c r="S2584" s="195">
        <v>0.1</v>
      </c>
      <c r="T2584" s="196">
        <v>0.1</v>
      </c>
      <c r="U2584" s="109"/>
    </row>
    <row r="2585" spans="16:21">
      <c r="P2585" s="108"/>
      <c r="Q2585" s="202">
        <v>702203003</v>
      </c>
      <c r="R2585" s="194" t="s">
        <v>587</v>
      </c>
      <c r="S2585" s="195">
        <v>0.1</v>
      </c>
      <c r="T2585" s="196">
        <v>0.1</v>
      </c>
      <c r="U2585" s="109"/>
    </row>
    <row r="2586" spans="16:21">
      <c r="P2586" s="108"/>
      <c r="Q2586" s="202">
        <v>603201028</v>
      </c>
      <c r="R2586" s="194" t="s">
        <v>594</v>
      </c>
      <c r="S2586" s="195">
        <v>0.1</v>
      </c>
      <c r="T2586" s="196">
        <v>0.1</v>
      </c>
      <c r="U2586" s="109"/>
    </row>
    <row r="2587" spans="16:21">
      <c r="P2587" s="108"/>
      <c r="Q2587" s="202">
        <v>603201029</v>
      </c>
      <c r="R2587" s="194" t="s">
        <v>595</v>
      </c>
      <c r="S2587" s="195">
        <v>0.1</v>
      </c>
      <c r="T2587" s="196">
        <v>0.1</v>
      </c>
      <c r="U2587" s="109"/>
    </row>
    <row r="2588" spans="16:21">
      <c r="P2588" s="108"/>
      <c r="Q2588" s="202">
        <v>603201030</v>
      </c>
      <c r="R2588" s="194" t="s">
        <v>596</v>
      </c>
      <c r="S2588" s="195">
        <v>0.1</v>
      </c>
      <c r="T2588" s="196">
        <v>0.1</v>
      </c>
      <c r="U2588" s="109"/>
    </row>
    <row r="2589" spans="16:21">
      <c r="P2589" s="108"/>
      <c r="Q2589" s="202">
        <v>603201033</v>
      </c>
      <c r="R2589" s="194" t="s">
        <v>597</v>
      </c>
      <c r="S2589" s="195">
        <v>0.1</v>
      </c>
      <c r="T2589" s="196">
        <v>0.1</v>
      </c>
      <c r="U2589" s="109"/>
    </row>
    <row r="2590" spans="16:21">
      <c r="P2590" s="108"/>
      <c r="Q2590" s="202">
        <v>603201035</v>
      </c>
      <c r="R2590" s="194" t="s">
        <v>598</v>
      </c>
      <c r="S2590" s="195">
        <v>0.1</v>
      </c>
      <c r="T2590" s="196">
        <v>0.1</v>
      </c>
      <c r="U2590" s="109"/>
    </row>
    <row r="2591" spans="16:21">
      <c r="P2591" s="108"/>
      <c r="Q2591" s="202">
        <v>603201036</v>
      </c>
      <c r="R2591" s="194" t="s">
        <v>599</v>
      </c>
      <c r="S2591" s="195">
        <v>0.1</v>
      </c>
      <c r="T2591" s="196">
        <v>0.1</v>
      </c>
      <c r="U2591" s="109"/>
    </row>
    <row r="2592" spans="16:21">
      <c r="P2592" s="108"/>
      <c r="Q2592" s="202">
        <v>702101003</v>
      </c>
      <c r="R2592" s="194" t="s">
        <v>600</v>
      </c>
      <c r="S2592" s="195">
        <v>0.1</v>
      </c>
      <c r="T2592" s="196">
        <v>0.1</v>
      </c>
      <c r="U2592" s="109"/>
    </row>
    <row r="2593" spans="16:21">
      <c r="P2593" s="108"/>
      <c r="Q2593" s="202">
        <v>702101004</v>
      </c>
      <c r="R2593" s="194" t="s">
        <v>601</v>
      </c>
      <c r="S2593" s="195">
        <v>0.1</v>
      </c>
      <c r="T2593" s="196">
        <v>0.1</v>
      </c>
      <c r="U2593" s="109"/>
    </row>
    <row r="2594" spans="16:21">
      <c r="P2594" s="108"/>
      <c r="Q2594" s="202">
        <v>702101005</v>
      </c>
      <c r="R2594" s="194" t="s">
        <v>602</v>
      </c>
      <c r="S2594" s="195">
        <v>0.1</v>
      </c>
      <c r="T2594" s="196">
        <v>0.1</v>
      </c>
      <c r="U2594" s="109"/>
    </row>
    <row r="2595" spans="16:21">
      <c r="P2595" s="108"/>
      <c r="Q2595" s="202">
        <v>702101006</v>
      </c>
      <c r="R2595" s="194" t="s">
        <v>603</v>
      </c>
      <c r="S2595" s="195">
        <v>0.1</v>
      </c>
      <c r="T2595" s="196">
        <v>0.1</v>
      </c>
      <c r="U2595" s="109"/>
    </row>
    <row r="2596" spans="16:21">
      <c r="P2596" s="108"/>
      <c r="Q2596" s="202">
        <v>702101007</v>
      </c>
      <c r="R2596" s="194" t="s">
        <v>604</v>
      </c>
      <c r="S2596" s="195">
        <v>0.1</v>
      </c>
      <c r="T2596" s="196">
        <v>0.1</v>
      </c>
      <c r="U2596" s="109"/>
    </row>
    <row r="2597" spans="16:21">
      <c r="P2597" s="108"/>
      <c r="Q2597" s="202">
        <v>702101009</v>
      </c>
      <c r="R2597" s="194" t="s">
        <v>605</v>
      </c>
      <c r="S2597" s="195">
        <v>0.1</v>
      </c>
      <c r="T2597" s="196">
        <v>0.1</v>
      </c>
      <c r="U2597" s="109"/>
    </row>
    <row r="2598" spans="16:21">
      <c r="P2598" s="108"/>
      <c r="Q2598" s="202">
        <v>702101010</v>
      </c>
      <c r="R2598" s="194" t="s">
        <v>606</v>
      </c>
      <c r="S2598" s="195">
        <v>0.1</v>
      </c>
      <c r="T2598" s="196">
        <v>0.1</v>
      </c>
      <c r="U2598" s="109"/>
    </row>
    <row r="2599" spans="16:21">
      <c r="P2599" s="108"/>
      <c r="Q2599" s="202">
        <v>702101014</v>
      </c>
      <c r="R2599" s="194" t="s">
        <v>607</v>
      </c>
      <c r="S2599" s="195">
        <v>0.1</v>
      </c>
      <c r="T2599" s="196">
        <v>0.1</v>
      </c>
      <c r="U2599" s="109"/>
    </row>
    <row r="2600" spans="16:21">
      <c r="P2600" s="108"/>
      <c r="Q2600" s="202">
        <v>702101015</v>
      </c>
      <c r="R2600" s="194" t="s">
        <v>608</v>
      </c>
      <c r="S2600" s="195">
        <v>0.1</v>
      </c>
      <c r="T2600" s="196">
        <v>0.1</v>
      </c>
      <c r="U2600" s="109"/>
    </row>
    <row r="2601" spans="16:21">
      <c r="P2601" s="108"/>
      <c r="Q2601" s="202">
        <v>702101018</v>
      </c>
      <c r="R2601" s="194" t="s">
        <v>609</v>
      </c>
      <c r="S2601" s="195">
        <v>0.1</v>
      </c>
      <c r="T2601" s="196">
        <v>0.1</v>
      </c>
      <c r="U2601" s="109"/>
    </row>
    <row r="2602" spans="16:21">
      <c r="P2602" s="108"/>
      <c r="Q2602" s="202">
        <v>702101019</v>
      </c>
      <c r="R2602" s="194" t="s">
        <v>610</v>
      </c>
      <c r="S2602" s="195">
        <v>0.1</v>
      </c>
      <c r="T2602" s="196">
        <v>0.1</v>
      </c>
      <c r="U2602" s="109"/>
    </row>
    <row r="2603" spans="16:21">
      <c r="P2603" s="108"/>
      <c r="Q2603" s="202">
        <v>702101021</v>
      </c>
      <c r="R2603" s="194" t="s">
        <v>611</v>
      </c>
      <c r="S2603" s="195">
        <v>0.1</v>
      </c>
      <c r="T2603" s="196">
        <v>0.1</v>
      </c>
      <c r="U2603" s="109"/>
    </row>
    <row r="2604" spans="16:21">
      <c r="P2604" s="108"/>
      <c r="Q2604" s="202">
        <v>702101022</v>
      </c>
      <c r="R2604" s="194" t="s">
        <v>612</v>
      </c>
      <c r="S2604" s="195">
        <v>0.1</v>
      </c>
      <c r="T2604" s="196">
        <v>0.1</v>
      </c>
      <c r="U2604" s="109"/>
    </row>
    <row r="2605" spans="16:21">
      <c r="P2605" s="108"/>
      <c r="Q2605" s="202">
        <v>702101024</v>
      </c>
      <c r="R2605" s="194" t="s">
        <v>613</v>
      </c>
      <c r="S2605" s="195">
        <v>0.1</v>
      </c>
      <c r="T2605" s="196">
        <v>0.1</v>
      </c>
      <c r="U2605" s="109"/>
    </row>
    <row r="2606" spans="16:21">
      <c r="P2606" s="108"/>
      <c r="Q2606" s="202">
        <v>702101026</v>
      </c>
      <c r="R2606" s="194" t="s">
        <v>614</v>
      </c>
      <c r="S2606" s="195">
        <v>0.1</v>
      </c>
      <c r="T2606" s="196">
        <v>0.1</v>
      </c>
      <c r="U2606" s="109"/>
    </row>
    <row r="2607" spans="16:21">
      <c r="P2607" s="108"/>
      <c r="Q2607" s="202">
        <v>702101888</v>
      </c>
      <c r="R2607" s="194" t="s">
        <v>615</v>
      </c>
      <c r="S2607" s="195">
        <v>0.1</v>
      </c>
      <c r="T2607" s="196">
        <v>0.1</v>
      </c>
      <c r="U2607" s="109"/>
    </row>
    <row r="2608" spans="16:21">
      <c r="P2608" s="108"/>
      <c r="Q2608" s="202">
        <v>311201001</v>
      </c>
      <c r="R2608" s="194" t="s">
        <v>616</v>
      </c>
      <c r="S2608" s="195">
        <v>0.1</v>
      </c>
      <c r="T2608" s="196">
        <v>0.1</v>
      </c>
      <c r="U2608" s="109"/>
    </row>
    <row r="2609" spans="16:21">
      <c r="P2609" s="108"/>
      <c r="Q2609" s="202">
        <v>311201002</v>
      </c>
      <c r="R2609" s="194" t="s">
        <v>617</v>
      </c>
      <c r="S2609" s="195">
        <v>0.1</v>
      </c>
      <c r="T2609" s="196">
        <v>0.1</v>
      </c>
      <c r="U2609" s="109"/>
    </row>
    <row r="2610" spans="16:21">
      <c r="P2610" s="108"/>
      <c r="Q2610" s="202">
        <v>311201003</v>
      </c>
      <c r="R2610" s="194" t="s">
        <v>618</v>
      </c>
      <c r="S2610" s="195">
        <v>0.1</v>
      </c>
      <c r="T2610" s="196">
        <v>0.1</v>
      </c>
      <c r="U2610" s="109"/>
    </row>
    <row r="2611" spans="16:21">
      <c r="P2611" s="108"/>
      <c r="Q2611" s="202">
        <v>311201004</v>
      </c>
      <c r="R2611" s="194" t="s">
        <v>619</v>
      </c>
      <c r="S2611" s="195">
        <v>0.1</v>
      </c>
      <c r="T2611" s="196">
        <v>0.1</v>
      </c>
      <c r="U2611" s="109"/>
    </row>
    <row r="2612" spans="16:21">
      <c r="P2612" s="108"/>
      <c r="Q2612" s="202">
        <v>311201005</v>
      </c>
      <c r="R2612" s="194" t="s">
        <v>620</v>
      </c>
      <c r="S2612" s="195">
        <v>0.1</v>
      </c>
      <c r="T2612" s="196">
        <v>0.1</v>
      </c>
      <c r="U2612" s="109"/>
    </row>
    <row r="2613" spans="16:21">
      <c r="P2613" s="108"/>
      <c r="Q2613" s="202">
        <v>311201006</v>
      </c>
      <c r="R2613" s="194" t="s">
        <v>621</v>
      </c>
      <c r="S2613" s="195">
        <v>0.1</v>
      </c>
      <c r="T2613" s="196">
        <v>0.1</v>
      </c>
      <c r="U2613" s="109"/>
    </row>
    <row r="2614" spans="16:21">
      <c r="P2614" s="108"/>
      <c r="Q2614" s="202">
        <v>311201007</v>
      </c>
      <c r="R2614" s="194" t="s">
        <v>622</v>
      </c>
      <c r="S2614" s="195">
        <v>0.1</v>
      </c>
      <c r="T2614" s="196">
        <v>0.1</v>
      </c>
      <c r="U2614" s="109"/>
    </row>
    <row r="2615" spans="16:21">
      <c r="P2615" s="108"/>
      <c r="Q2615" s="202">
        <v>311201034</v>
      </c>
      <c r="R2615" s="194" t="s">
        <v>623</v>
      </c>
      <c r="S2615" s="195">
        <v>0.1</v>
      </c>
      <c r="T2615" s="196">
        <v>0.1</v>
      </c>
      <c r="U2615" s="109"/>
    </row>
    <row r="2616" spans="16:21">
      <c r="P2616" s="108"/>
      <c r="Q2616" s="202">
        <v>311201036</v>
      </c>
      <c r="R2616" s="194" t="s">
        <v>624</v>
      </c>
      <c r="S2616" s="195">
        <v>0.1</v>
      </c>
      <c r="T2616" s="196">
        <v>0.1</v>
      </c>
      <c r="U2616" s="109"/>
    </row>
    <row r="2617" spans="16:21">
      <c r="P2617" s="108"/>
      <c r="Q2617" s="202">
        <v>311201037</v>
      </c>
      <c r="R2617" s="194" t="s">
        <v>625</v>
      </c>
      <c r="S2617" s="195">
        <v>0.1</v>
      </c>
      <c r="T2617" s="196">
        <v>0.1</v>
      </c>
      <c r="U2617" s="109"/>
    </row>
    <row r="2618" spans="16:21">
      <c r="P2618" s="108"/>
      <c r="Q2618" s="202">
        <v>311201038</v>
      </c>
      <c r="R2618" s="194" t="s">
        <v>626</v>
      </c>
      <c r="S2618" s="195">
        <v>0.1</v>
      </c>
      <c r="T2618" s="196">
        <v>0.1</v>
      </c>
      <c r="U2618" s="109"/>
    </row>
    <row r="2619" spans="16:21">
      <c r="P2619" s="108"/>
      <c r="Q2619" s="202">
        <v>311201048</v>
      </c>
      <c r="R2619" s="194" t="s">
        <v>627</v>
      </c>
      <c r="S2619" s="195">
        <v>0.1</v>
      </c>
      <c r="T2619" s="196">
        <v>0.1</v>
      </c>
      <c r="U2619" s="109"/>
    </row>
    <row r="2620" spans="16:21">
      <c r="P2620" s="108"/>
      <c r="Q2620" s="202">
        <v>311201051</v>
      </c>
      <c r="R2620" s="194" t="s">
        <v>628</v>
      </c>
      <c r="S2620" s="195">
        <v>0.1</v>
      </c>
      <c r="T2620" s="196">
        <v>0.1</v>
      </c>
      <c r="U2620" s="109"/>
    </row>
    <row r="2621" spans="16:21">
      <c r="P2621" s="108"/>
      <c r="Q2621" s="202">
        <v>311201052</v>
      </c>
      <c r="R2621" s="194" t="s">
        <v>629</v>
      </c>
      <c r="S2621" s="195">
        <v>0.1</v>
      </c>
      <c r="T2621" s="196">
        <v>0.1</v>
      </c>
      <c r="U2621" s="109"/>
    </row>
    <row r="2622" spans="16:21">
      <c r="P2622" s="108"/>
      <c r="Q2622" s="202">
        <v>311201053</v>
      </c>
      <c r="R2622" s="194" t="s">
        <v>630</v>
      </c>
      <c r="S2622" s="195">
        <v>0.1</v>
      </c>
      <c r="T2622" s="196">
        <v>0.1</v>
      </c>
      <c r="U2622" s="109"/>
    </row>
    <row r="2623" spans="16:21">
      <c r="P2623" s="108"/>
      <c r="Q2623" s="202">
        <v>311201054</v>
      </c>
      <c r="R2623" s="194" t="s">
        <v>631</v>
      </c>
      <c r="S2623" s="195">
        <v>0.1</v>
      </c>
      <c r="T2623" s="196">
        <v>0.1</v>
      </c>
      <c r="U2623" s="109"/>
    </row>
    <row r="2624" spans="16:21">
      <c r="P2624" s="108"/>
      <c r="Q2624" s="202">
        <v>311202001</v>
      </c>
      <c r="R2624" s="194" t="s">
        <v>632</v>
      </c>
      <c r="S2624" s="195">
        <v>0.1</v>
      </c>
      <c r="T2624" s="196">
        <v>0.1</v>
      </c>
      <c r="U2624" s="109"/>
    </row>
    <row r="2625" spans="16:21">
      <c r="P2625" s="108"/>
      <c r="Q2625" s="202">
        <v>503301002</v>
      </c>
      <c r="R2625" s="194" t="s">
        <v>633</v>
      </c>
      <c r="S2625" s="195">
        <v>0.1</v>
      </c>
      <c r="T2625" s="196">
        <v>0.1</v>
      </c>
      <c r="U2625" s="109"/>
    </row>
    <row r="2626" spans="16:21">
      <c r="P2626" s="108"/>
      <c r="Q2626" s="202">
        <v>601301001</v>
      </c>
      <c r="R2626" s="194" t="s">
        <v>634</v>
      </c>
      <c r="S2626" s="195">
        <v>0.1</v>
      </c>
      <c r="T2626" s="196">
        <v>0.1</v>
      </c>
      <c r="U2626" s="109"/>
    </row>
    <row r="2627" spans="16:21">
      <c r="P2627" s="108"/>
      <c r="Q2627" s="202">
        <v>601301002</v>
      </c>
      <c r="R2627" s="194" t="s">
        <v>635</v>
      </c>
      <c r="S2627" s="195">
        <v>0.1</v>
      </c>
      <c r="T2627" s="196">
        <v>0.1</v>
      </c>
      <c r="U2627" s="109"/>
    </row>
    <row r="2628" spans="16:21">
      <c r="P2628" s="108"/>
      <c r="Q2628" s="202">
        <v>601301004</v>
      </c>
      <c r="R2628" s="194" t="s">
        <v>636</v>
      </c>
      <c r="S2628" s="195">
        <v>0.1</v>
      </c>
      <c r="T2628" s="196">
        <v>0.1</v>
      </c>
      <c r="U2628" s="109"/>
    </row>
    <row r="2629" spans="16:21">
      <c r="P2629" s="108"/>
      <c r="Q2629" s="202">
        <v>601301005</v>
      </c>
      <c r="R2629" s="194" t="s">
        <v>637</v>
      </c>
      <c r="S2629" s="195">
        <v>0.1</v>
      </c>
      <c r="T2629" s="196">
        <v>0.1</v>
      </c>
      <c r="U2629" s="109"/>
    </row>
    <row r="2630" spans="16:21">
      <c r="P2630" s="108"/>
      <c r="Q2630" s="202">
        <v>601301006</v>
      </c>
      <c r="R2630" s="194" t="s">
        <v>638</v>
      </c>
      <c r="S2630" s="195">
        <v>0.1</v>
      </c>
      <c r="T2630" s="196">
        <v>0.1</v>
      </c>
      <c r="U2630" s="109"/>
    </row>
    <row r="2631" spans="16:21">
      <c r="P2631" s="108"/>
      <c r="Q2631" s="202">
        <v>601301007</v>
      </c>
      <c r="R2631" s="194" t="s">
        <v>639</v>
      </c>
      <c r="S2631" s="195">
        <v>0.1</v>
      </c>
      <c r="T2631" s="196">
        <v>0.1</v>
      </c>
      <c r="U2631" s="109"/>
    </row>
    <row r="2632" spans="16:21">
      <c r="P2632" s="108"/>
      <c r="Q2632" s="202">
        <v>601301009</v>
      </c>
      <c r="R2632" s="194" t="s">
        <v>640</v>
      </c>
      <c r="S2632" s="195">
        <v>0.1</v>
      </c>
      <c r="T2632" s="196">
        <v>0.1</v>
      </c>
      <c r="U2632" s="109"/>
    </row>
    <row r="2633" spans="16:21">
      <c r="P2633" s="108"/>
      <c r="Q2633" s="202">
        <v>601301011</v>
      </c>
      <c r="R2633" s="194" t="s">
        <v>641</v>
      </c>
      <c r="S2633" s="195">
        <v>0.1</v>
      </c>
      <c r="T2633" s="196">
        <v>0.1</v>
      </c>
      <c r="U2633" s="109"/>
    </row>
    <row r="2634" spans="16:21">
      <c r="P2634" s="108"/>
      <c r="Q2634" s="202">
        <v>601301012</v>
      </c>
      <c r="R2634" s="194" t="s">
        <v>642</v>
      </c>
      <c r="S2634" s="195">
        <v>0.1</v>
      </c>
      <c r="T2634" s="196">
        <v>0.1</v>
      </c>
      <c r="U2634" s="109"/>
    </row>
    <row r="2635" spans="16:21">
      <c r="P2635" s="108"/>
      <c r="Q2635" s="202">
        <v>601301013</v>
      </c>
      <c r="R2635" s="194" t="s">
        <v>643</v>
      </c>
      <c r="S2635" s="195">
        <v>0.1</v>
      </c>
      <c r="T2635" s="196">
        <v>0.1</v>
      </c>
      <c r="U2635" s="109"/>
    </row>
    <row r="2636" spans="16:21">
      <c r="P2636" s="108"/>
      <c r="Q2636" s="202">
        <v>601301016</v>
      </c>
      <c r="R2636" s="194" t="s">
        <v>644</v>
      </c>
      <c r="S2636" s="195">
        <v>0.1</v>
      </c>
      <c r="T2636" s="196">
        <v>0.1</v>
      </c>
      <c r="U2636" s="109"/>
    </row>
    <row r="2637" spans="16:21">
      <c r="P2637" s="108"/>
      <c r="Q2637" s="202">
        <v>601301018</v>
      </c>
      <c r="R2637" s="194" t="s">
        <v>645</v>
      </c>
      <c r="S2637" s="195">
        <v>0.1</v>
      </c>
      <c r="T2637" s="196">
        <v>0.1</v>
      </c>
      <c r="U2637" s="109"/>
    </row>
    <row r="2638" spans="16:21">
      <c r="P2638" s="108"/>
      <c r="Q2638" s="202">
        <v>601301022</v>
      </c>
      <c r="R2638" s="194" t="s">
        <v>646</v>
      </c>
      <c r="S2638" s="195">
        <v>0.1</v>
      </c>
      <c r="T2638" s="196">
        <v>0.1</v>
      </c>
      <c r="U2638" s="109"/>
    </row>
    <row r="2639" spans="16:21">
      <c r="P2639" s="108"/>
      <c r="Q2639" s="202">
        <v>601301025</v>
      </c>
      <c r="R2639" s="194" t="s">
        <v>647</v>
      </c>
      <c r="S2639" s="195">
        <v>0.1</v>
      </c>
      <c r="T2639" s="196">
        <v>0.1</v>
      </c>
      <c r="U2639" s="109"/>
    </row>
    <row r="2640" spans="16:21">
      <c r="P2640" s="108"/>
      <c r="Q2640" s="202">
        <v>601301028</v>
      </c>
      <c r="R2640" s="194" t="s">
        <v>648</v>
      </c>
      <c r="S2640" s="195">
        <v>0.1</v>
      </c>
      <c r="T2640" s="196">
        <v>0.1</v>
      </c>
      <c r="U2640" s="109"/>
    </row>
    <row r="2641" spans="16:21">
      <c r="P2641" s="108"/>
      <c r="Q2641" s="202">
        <v>601301032</v>
      </c>
      <c r="R2641" s="194" t="s">
        <v>649</v>
      </c>
      <c r="S2641" s="195">
        <v>0.1</v>
      </c>
      <c r="T2641" s="196">
        <v>0.1</v>
      </c>
      <c r="U2641" s="109"/>
    </row>
    <row r="2642" spans="16:21">
      <c r="P2642" s="108"/>
      <c r="Q2642" s="202">
        <v>601301033</v>
      </c>
      <c r="R2642" s="194" t="s">
        <v>650</v>
      </c>
      <c r="S2642" s="195">
        <v>0.1</v>
      </c>
      <c r="T2642" s="196">
        <v>0.1</v>
      </c>
      <c r="U2642" s="109"/>
    </row>
    <row r="2643" spans="16:21">
      <c r="P2643" s="108"/>
      <c r="Q2643" s="202">
        <v>601301034</v>
      </c>
      <c r="R2643" s="194" t="s">
        <v>651</v>
      </c>
      <c r="S2643" s="195">
        <v>0.1</v>
      </c>
      <c r="T2643" s="196">
        <v>0.1</v>
      </c>
      <c r="U2643" s="109"/>
    </row>
    <row r="2644" spans="16:21">
      <c r="P2644" s="108"/>
      <c r="Q2644" s="202">
        <v>601301035</v>
      </c>
      <c r="R2644" s="194" t="s">
        <v>652</v>
      </c>
      <c r="S2644" s="195">
        <v>0.1</v>
      </c>
      <c r="T2644" s="196">
        <v>0.1</v>
      </c>
      <c r="U2644" s="109"/>
    </row>
    <row r="2645" spans="16:21">
      <c r="P2645" s="108"/>
      <c r="Q2645" s="202">
        <v>601401002</v>
      </c>
      <c r="R2645" s="194" t="s">
        <v>653</v>
      </c>
      <c r="S2645" s="195">
        <v>0.1</v>
      </c>
      <c r="T2645" s="196">
        <v>0.1</v>
      </c>
      <c r="U2645" s="109"/>
    </row>
    <row r="2646" spans="16:21">
      <c r="P2646" s="108"/>
      <c r="Q2646" s="202">
        <v>601401013</v>
      </c>
      <c r="R2646" s="194" t="s">
        <v>654</v>
      </c>
      <c r="S2646" s="195">
        <v>0.1</v>
      </c>
      <c r="T2646" s="196">
        <v>0.1</v>
      </c>
      <c r="U2646" s="109"/>
    </row>
    <row r="2647" spans="16:21">
      <c r="P2647" s="108"/>
      <c r="Q2647" s="202">
        <v>601501008</v>
      </c>
      <c r="R2647" s="194" t="s">
        <v>655</v>
      </c>
      <c r="S2647" s="195">
        <v>0.1</v>
      </c>
      <c r="T2647" s="196">
        <v>0.1</v>
      </c>
      <c r="U2647" s="109"/>
    </row>
    <row r="2648" spans="16:21">
      <c r="P2648" s="108"/>
      <c r="Q2648" s="202">
        <v>602201008</v>
      </c>
      <c r="R2648" s="194" t="s">
        <v>656</v>
      </c>
      <c r="S2648" s="195">
        <v>0.1</v>
      </c>
      <c r="T2648" s="196">
        <v>0.1</v>
      </c>
      <c r="U2648" s="109"/>
    </row>
    <row r="2649" spans="16:21">
      <c r="P2649" s="108"/>
      <c r="Q2649" s="202">
        <v>603101043</v>
      </c>
      <c r="R2649" s="194" t="s">
        <v>657</v>
      </c>
      <c r="S2649" s="195">
        <v>0.1</v>
      </c>
      <c r="T2649" s="196">
        <v>0.1</v>
      </c>
      <c r="U2649" s="109"/>
    </row>
    <row r="2650" spans="16:21">
      <c r="P2650" s="108"/>
      <c r="Q2650" s="202">
        <v>603101049</v>
      </c>
      <c r="R2650" s="194" t="s">
        <v>658</v>
      </c>
      <c r="S2650" s="195">
        <v>0.1</v>
      </c>
      <c r="T2650" s="196">
        <v>0.1</v>
      </c>
      <c r="U2650" s="109"/>
    </row>
    <row r="2651" spans="16:21">
      <c r="P2651" s="108"/>
      <c r="Q2651" s="202">
        <v>606402032</v>
      </c>
      <c r="R2651" s="194" t="s">
        <v>659</v>
      </c>
      <c r="S2651" s="195">
        <v>0.1</v>
      </c>
      <c r="T2651" s="196">
        <v>0.1</v>
      </c>
      <c r="U2651" s="109"/>
    </row>
    <row r="2652" spans="16:21">
      <c r="P2652" s="108"/>
      <c r="Q2652" s="202">
        <v>606402064</v>
      </c>
      <c r="R2652" s="194" t="s">
        <v>660</v>
      </c>
      <c r="S2652" s="195">
        <v>0.1</v>
      </c>
      <c r="T2652" s="196">
        <v>0.1</v>
      </c>
      <c r="U2652" s="109"/>
    </row>
    <row r="2653" spans="16:21">
      <c r="P2653" s="108"/>
      <c r="Q2653" s="202">
        <v>309101001</v>
      </c>
      <c r="R2653" s="194" t="s">
        <v>661</v>
      </c>
      <c r="S2653" s="195">
        <v>0.1</v>
      </c>
      <c r="T2653" s="196">
        <v>0.1</v>
      </c>
      <c r="U2653" s="109"/>
    </row>
    <row r="2654" spans="16:21">
      <c r="P2654" s="108"/>
      <c r="Q2654" s="202">
        <v>309101004</v>
      </c>
      <c r="R2654" s="194" t="s">
        <v>662</v>
      </c>
      <c r="S2654" s="195">
        <v>0.1</v>
      </c>
      <c r="T2654" s="196">
        <v>0.1</v>
      </c>
      <c r="U2654" s="109"/>
    </row>
    <row r="2655" spans="16:21">
      <c r="P2655" s="108"/>
      <c r="Q2655" s="202">
        <v>309101005</v>
      </c>
      <c r="R2655" s="194" t="s">
        <v>663</v>
      </c>
      <c r="S2655" s="195">
        <v>0.1</v>
      </c>
      <c r="T2655" s="196">
        <v>0.1</v>
      </c>
      <c r="U2655" s="109"/>
    </row>
    <row r="2656" spans="16:21">
      <c r="P2656" s="108"/>
      <c r="Q2656" s="202">
        <v>309101011</v>
      </c>
      <c r="R2656" s="194" t="s">
        <v>664</v>
      </c>
      <c r="S2656" s="195">
        <v>0.1</v>
      </c>
      <c r="T2656" s="196">
        <v>0.1</v>
      </c>
      <c r="U2656" s="109"/>
    </row>
    <row r="2657" spans="16:21">
      <c r="P2657" s="108"/>
      <c r="Q2657" s="202">
        <v>309101012</v>
      </c>
      <c r="R2657" s="194" t="s">
        <v>665</v>
      </c>
      <c r="S2657" s="195">
        <v>0.1</v>
      </c>
      <c r="T2657" s="196">
        <v>0.1</v>
      </c>
      <c r="U2657" s="109"/>
    </row>
    <row r="2658" spans="16:21">
      <c r="P2658" s="108"/>
      <c r="Q2658" s="202">
        <v>309101014</v>
      </c>
      <c r="R2658" s="194" t="s">
        <v>666</v>
      </c>
      <c r="S2658" s="195">
        <v>0.1</v>
      </c>
      <c r="T2658" s="196">
        <v>0.1</v>
      </c>
      <c r="U2658" s="109"/>
    </row>
    <row r="2659" spans="16:21">
      <c r="P2659" s="108"/>
      <c r="Q2659" s="202">
        <v>309102001</v>
      </c>
      <c r="R2659" s="194" t="s">
        <v>667</v>
      </c>
      <c r="S2659" s="195">
        <v>0.1</v>
      </c>
      <c r="T2659" s="196">
        <v>0.1</v>
      </c>
      <c r="U2659" s="109"/>
    </row>
    <row r="2660" spans="16:21">
      <c r="P2660" s="108"/>
      <c r="Q2660" s="202">
        <v>309102003</v>
      </c>
      <c r="R2660" s="194" t="s">
        <v>668</v>
      </c>
      <c r="S2660" s="195">
        <v>0.1</v>
      </c>
      <c r="T2660" s="196">
        <v>0.1</v>
      </c>
      <c r="U2660" s="109"/>
    </row>
    <row r="2661" spans="16:21">
      <c r="P2661" s="108"/>
      <c r="Q2661" s="202">
        <v>309102009</v>
      </c>
      <c r="R2661" s="194" t="s">
        <v>669</v>
      </c>
      <c r="S2661" s="195">
        <v>0.1</v>
      </c>
      <c r="T2661" s="196">
        <v>0.1</v>
      </c>
      <c r="U2661" s="109"/>
    </row>
    <row r="2662" spans="16:21">
      <c r="P2662" s="108"/>
      <c r="Q2662" s="202">
        <v>309102011</v>
      </c>
      <c r="R2662" s="194" t="s">
        <v>670</v>
      </c>
      <c r="S2662" s="195">
        <v>0.1</v>
      </c>
      <c r="T2662" s="196">
        <v>0.1</v>
      </c>
      <c r="U2662" s="109"/>
    </row>
    <row r="2663" spans="16:21">
      <c r="P2663" s="108"/>
      <c r="Q2663" s="202">
        <v>309102013</v>
      </c>
      <c r="R2663" s="194" t="s">
        <v>671</v>
      </c>
      <c r="S2663" s="195">
        <v>0.1</v>
      </c>
      <c r="T2663" s="196">
        <v>0.1</v>
      </c>
      <c r="U2663" s="109"/>
    </row>
    <row r="2664" spans="16:21">
      <c r="P2664" s="108"/>
      <c r="Q2664" s="202">
        <v>309102016</v>
      </c>
      <c r="R2664" s="194" t="s">
        <v>672</v>
      </c>
      <c r="S2664" s="195">
        <v>0.1</v>
      </c>
      <c r="T2664" s="196">
        <v>0.1</v>
      </c>
      <c r="U2664" s="109"/>
    </row>
    <row r="2665" spans="16:21">
      <c r="P2665" s="108"/>
      <c r="Q2665" s="202">
        <v>309102028</v>
      </c>
      <c r="R2665" s="194" t="s">
        <v>673</v>
      </c>
      <c r="S2665" s="195">
        <v>0.1</v>
      </c>
      <c r="T2665" s="196">
        <v>0.1</v>
      </c>
      <c r="U2665" s="109"/>
    </row>
    <row r="2666" spans="16:21">
      <c r="P2666" s="108"/>
      <c r="Q2666" s="202">
        <v>309201004</v>
      </c>
      <c r="R2666" s="194" t="s">
        <v>674</v>
      </c>
      <c r="S2666" s="195">
        <v>0.1</v>
      </c>
      <c r="T2666" s="196">
        <v>0.1</v>
      </c>
      <c r="U2666" s="109"/>
    </row>
    <row r="2667" spans="16:21">
      <c r="P2667" s="108"/>
      <c r="Q2667" s="202">
        <v>309201020</v>
      </c>
      <c r="R2667" s="194" t="s">
        <v>675</v>
      </c>
      <c r="S2667" s="195">
        <v>0.1</v>
      </c>
      <c r="T2667" s="196">
        <v>0.1</v>
      </c>
      <c r="U2667" s="109"/>
    </row>
    <row r="2668" spans="16:21">
      <c r="P2668" s="108"/>
      <c r="Q2668" s="202">
        <v>309201021</v>
      </c>
      <c r="R2668" s="194" t="s">
        <v>676</v>
      </c>
      <c r="S2668" s="195">
        <v>0.1</v>
      </c>
      <c r="T2668" s="196">
        <v>0.1</v>
      </c>
      <c r="U2668" s="109"/>
    </row>
    <row r="2669" spans="16:21">
      <c r="P2669" s="108"/>
      <c r="Q2669" s="202">
        <v>309301001</v>
      </c>
      <c r="R2669" s="194" t="s">
        <v>677</v>
      </c>
      <c r="S2669" s="195">
        <v>0.1</v>
      </c>
      <c r="T2669" s="196">
        <v>0.1</v>
      </c>
      <c r="U2669" s="109"/>
    </row>
    <row r="2670" spans="16:21">
      <c r="P2670" s="108"/>
      <c r="Q2670" s="202">
        <v>309301002</v>
      </c>
      <c r="R2670" s="194" t="s">
        <v>678</v>
      </c>
      <c r="S2670" s="195">
        <v>0.1</v>
      </c>
      <c r="T2670" s="196">
        <v>0.1</v>
      </c>
      <c r="U2670" s="109"/>
    </row>
    <row r="2671" spans="16:21">
      <c r="P2671" s="108"/>
      <c r="Q2671" s="202">
        <v>309301012</v>
      </c>
      <c r="R2671" s="194" t="s">
        <v>679</v>
      </c>
      <c r="S2671" s="195">
        <v>0.1</v>
      </c>
      <c r="T2671" s="196">
        <v>0.1</v>
      </c>
      <c r="U2671" s="109"/>
    </row>
    <row r="2672" spans="16:21">
      <c r="P2672" s="108"/>
      <c r="Q2672" s="202">
        <v>310103018</v>
      </c>
      <c r="R2672" s="194" t="s">
        <v>680</v>
      </c>
      <c r="S2672" s="195">
        <v>0.1</v>
      </c>
      <c r="T2672" s="196">
        <v>0.1</v>
      </c>
      <c r="U2672" s="109"/>
    </row>
    <row r="2673" spans="16:21">
      <c r="P2673" s="108"/>
      <c r="Q2673" s="202">
        <v>311101001</v>
      </c>
      <c r="R2673" s="194" t="s">
        <v>681</v>
      </c>
      <c r="S2673" s="195">
        <v>0.1</v>
      </c>
      <c r="T2673" s="196">
        <v>0.1</v>
      </c>
      <c r="U2673" s="109"/>
    </row>
    <row r="2674" spans="16:21">
      <c r="P2674" s="108"/>
      <c r="Q2674" s="202">
        <v>311101002</v>
      </c>
      <c r="R2674" s="194" t="s">
        <v>682</v>
      </c>
      <c r="S2674" s="195">
        <v>0.1</v>
      </c>
      <c r="T2674" s="196">
        <v>0.1</v>
      </c>
      <c r="U2674" s="109"/>
    </row>
    <row r="2675" spans="16:21">
      <c r="P2675" s="108"/>
      <c r="Q2675" s="202">
        <v>311101003</v>
      </c>
      <c r="R2675" s="194" t="s">
        <v>683</v>
      </c>
      <c r="S2675" s="195">
        <v>0.1</v>
      </c>
      <c r="T2675" s="196">
        <v>0.1</v>
      </c>
      <c r="U2675" s="109"/>
    </row>
    <row r="2676" spans="16:21">
      <c r="P2676" s="108"/>
      <c r="Q2676" s="202">
        <v>311101006</v>
      </c>
      <c r="R2676" s="194" t="s">
        <v>684</v>
      </c>
      <c r="S2676" s="195">
        <v>0.1</v>
      </c>
      <c r="T2676" s="196">
        <v>0.1</v>
      </c>
      <c r="U2676" s="109"/>
    </row>
    <row r="2677" spans="16:21">
      <c r="P2677" s="108"/>
      <c r="Q2677" s="202">
        <v>311101007</v>
      </c>
      <c r="R2677" s="194" t="s">
        <v>685</v>
      </c>
      <c r="S2677" s="195">
        <v>0.1</v>
      </c>
      <c r="T2677" s="196">
        <v>0.1</v>
      </c>
      <c r="U2677" s="109"/>
    </row>
    <row r="2678" spans="16:21">
      <c r="P2678" s="108"/>
      <c r="Q2678" s="202">
        <v>311101008</v>
      </c>
      <c r="R2678" s="194" t="s">
        <v>686</v>
      </c>
      <c r="S2678" s="195">
        <v>0.1</v>
      </c>
      <c r="T2678" s="196">
        <v>0.1</v>
      </c>
      <c r="U2678" s="109"/>
    </row>
    <row r="2679" spans="16:21">
      <c r="P2679" s="108"/>
      <c r="Q2679" s="202">
        <v>311101012</v>
      </c>
      <c r="R2679" s="194" t="s">
        <v>687</v>
      </c>
      <c r="S2679" s="195">
        <v>0.1</v>
      </c>
      <c r="T2679" s="196">
        <v>0.1</v>
      </c>
      <c r="U2679" s="109"/>
    </row>
    <row r="2680" spans="16:21">
      <c r="P2680" s="108"/>
      <c r="Q2680" s="202">
        <v>311101013</v>
      </c>
      <c r="R2680" s="194" t="s">
        <v>688</v>
      </c>
      <c r="S2680" s="195">
        <v>0.1</v>
      </c>
      <c r="T2680" s="196">
        <v>0.1</v>
      </c>
      <c r="U2680" s="109"/>
    </row>
    <row r="2681" spans="16:21">
      <c r="P2681" s="108"/>
      <c r="Q2681" s="202">
        <v>311101014</v>
      </c>
      <c r="R2681" s="194" t="s">
        <v>689</v>
      </c>
      <c r="S2681" s="195">
        <v>0.1</v>
      </c>
      <c r="T2681" s="196">
        <v>0.1</v>
      </c>
      <c r="U2681" s="109"/>
    </row>
    <row r="2682" spans="16:21">
      <c r="P2682" s="108"/>
      <c r="Q2682" s="202">
        <v>311102006</v>
      </c>
      <c r="R2682" s="194" t="s">
        <v>690</v>
      </c>
      <c r="S2682" s="195">
        <v>0.1</v>
      </c>
      <c r="T2682" s="196">
        <v>0.1</v>
      </c>
      <c r="U2682" s="109"/>
    </row>
    <row r="2683" spans="16:21">
      <c r="P2683" s="108"/>
      <c r="Q2683" s="202">
        <v>311201008</v>
      </c>
      <c r="R2683" s="194" t="s">
        <v>691</v>
      </c>
      <c r="S2683" s="195">
        <v>0.1</v>
      </c>
      <c r="T2683" s="196">
        <v>0.1</v>
      </c>
      <c r="U2683" s="109"/>
    </row>
    <row r="2684" spans="16:21">
      <c r="P2684" s="108"/>
      <c r="Q2684" s="202">
        <v>311201009</v>
      </c>
      <c r="R2684" s="194" t="s">
        <v>692</v>
      </c>
      <c r="S2684" s="195">
        <v>0.1</v>
      </c>
      <c r="T2684" s="196">
        <v>0.1</v>
      </c>
      <c r="U2684" s="109"/>
    </row>
    <row r="2685" spans="16:21">
      <c r="P2685" s="108"/>
      <c r="Q2685" s="202">
        <v>311201011</v>
      </c>
      <c r="R2685" s="194" t="s">
        <v>693</v>
      </c>
      <c r="S2685" s="195">
        <v>0.1</v>
      </c>
      <c r="T2685" s="196">
        <v>0.1</v>
      </c>
      <c r="U2685" s="109"/>
    </row>
    <row r="2686" spans="16:21">
      <c r="P2686" s="108"/>
      <c r="Q2686" s="202">
        <v>311201040</v>
      </c>
      <c r="R2686" s="194" t="s">
        <v>694</v>
      </c>
      <c r="S2686" s="195">
        <v>0.1</v>
      </c>
      <c r="T2686" s="196">
        <v>0.1</v>
      </c>
      <c r="U2686" s="109"/>
    </row>
    <row r="2687" spans="16:21">
      <c r="P2687" s="108"/>
      <c r="Q2687" s="202">
        <v>311201047</v>
      </c>
      <c r="R2687" s="194" t="s">
        <v>695</v>
      </c>
      <c r="S2687" s="195">
        <v>0.1</v>
      </c>
      <c r="T2687" s="196">
        <v>0.1</v>
      </c>
      <c r="U2687" s="109"/>
    </row>
    <row r="2688" spans="16:21">
      <c r="P2688" s="108"/>
      <c r="Q2688" s="202">
        <v>311202010</v>
      </c>
      <c r="R2688" s="194" t="s">
        <v>696</v>
      </c>
      <c r="S2688" s="195">
        <v>0.1</v>
      </c>
      <c r="T2688" s="196">
        <v>0.1</v>
      </c>
      <c r="U2688" s="109"/>
    </row>
    <row r="2689" spans="16:21">
      <c r="P2689" s="108"/>
      <c r="Q2689" s="202">
        <v>701201006</v>
      </c>
      <c r="R2689" s="194" t="s">
        <v>697</v>
      </c>
      <c r="S2689" s="195">
        <v>0.1</v>
      </c>
      <c r="T2689" s="196">
        <v>0.1</v>
      </c>
      <c r="U2689" s="109"/>
    </row>
    <row r="2690" spans="16:21">
      <c r="P2690" s="108"/>
      <c r="Q2690" s="202">
        <v>505101001</v>
      </c>
      <c r="R2690" s="194" t="s">
        <v>698</v>
      </c>
      <c r="S2690" s="195">
        <v>0.1</v>
      </c>
      <c r="T2690" s="196">
        <v>0.1</v>
      </c>
      <c r="U2690" s="109"/>
    </row>
    <row r="2691" spans="16:21">
      <c r="P2691" s="108"/>
      <c r="Q2691" s="202">
        <v>505101002</v>
      </c>
      <c r="R2691" s="194" t="s">
        <v>699</v>
      </c>
      <c r="S2691" s="195">
        <v>0.1</v>
      </c>
      <c r="T2691" s="196">
        <v>0.1</v>
      </c>
      <c r="U2691" s="109"/>
    </row>
    <row r="2692" spans="16:21">
      <c r="P2692" s="108"/>
      <c r="Q2692" s="202">
        <v>505101008</v>
      </c>
      <c r="R2692" s="194" t="s">
        <v>700</v>
      </c>
      <c r="S2692" s="195">
        <v>0.1</v>
      </c>
      <c r="T2692" s="196">
        <v>0.1</v>
      </c>
      <c r="U2692" s="109"/>
    </row>
    <row r="2693" spans="16:21">
      <c r="P2693" s="108"/>
      <c r="Q2693" s="202">
        <v>505101009</v>
      </c>
      <c r="R2693" s="194" t="s">
        <v>701</v>
      </c>
      <c r="S2693" s="195">
        <v>0.1</v>
      </c>
      <c r="T2693" s="196">
        <v>0.1</v>
      </c>
      <c r="U2693" s="109"/>
    </row>
    <row r="2694" spans="16:21">
      <c r="P2694" s="108"/>
      <c r="Q2694" s="202">
        <v>505101010</v>
      </c>
      <c r="R2694" s="194" t="s">
        <v>702</v>
      </c>
      <c r="S2694" s="195">
        <v>0.1</v>
      </c>
      <c r="T2694" s="196">
        <v>0.1</v>
      </c>
      <c r="U2694" s="109"/>
    </row>
    <row r="2695" spans="16:21">
      <c r="P2695" s="108"/>
      <c r="Q2695" s="202">
        <v>505101012</v>
      </c>
      <c r="R2695" s="194" t="s">
        <v>703</v>
      </c>
      <c r="S2695" s="195">
        <v>0.1</v>
      </c>
      <c r="T2695" s="196">
        <v>0.1</v>
      </c>
      <c r="U2695" s="109"/>
    </row>
    <row r="2696" spans="16:21">
      <c r="P2696" s="108"/>
      <c r="Q2696" s="202">
        <v>505101013</v>
      </c>
      <c r="R2696" s="194" t="s">
        <v>704</v>
      </c>
      <c r="S2696" s="195">
        <v>0.1</v>
      </c>
      <c r="T2696" s="196">
        <v>0.1</v>
      </c>
      <c r="U2696" s="109"/>
    </row>
    <row r="2697" spans="16:21">
      <c r="P2697" s="108"/>
      <c r="Q2697" s="202">
        <v>505101015</v>
      </c>
      <c r="R2697" s="194" t="s">
        <v>705</v>
      </c>
      <c r="S2697" s="195">
        <v>0.1</v>
      </c>
      <c r="T2697" s="196">
        <v>0.1</v>
      </c>
      <c r="U2697" s="109"/>
    </row>
    <row r="2698" spans="16:21">
      <c r="P2698" s="108"/>
      <c r="Q2698" s="202">
        <v>505101017</v>
      </c>
      <c r="R2698" s="194" t="s">
        <v>706</v>
      </c>
      <c r="S2698" s="195">
        <v>0.1</v>
      </c>
      <c r="T2698" s="196">
        <v>0.1</v>
      </c>
      <c r="U2698" s="109"/>
    </row>
    <row r="2699" spans="16:21">
      <c r="P2699" s="108"/>
      <c r="Q2699" s="202">
        <v>505102001</v>
      </c>
      <c r="R2699" s="194" t="s">
        <v>707</v>
      </c>
      <c r="S2699" s="195">
        <v>0.1</v>
      </c>
      <c r="T2699" s="196">
        <v>0.1</v>
      </c>
      <c r="U2699" s="109"/>
    </row>
    <row r="2700" spans="16:21">
      <c r="P2700" s="108"/>
      <c r="Q2700" s="202">
        <v>506101002</v>
      </c>
      <c r="R2700" s="194" t="s">
        <v>708</v>
      </c>
      <c r="S2700" s="195">
        <v>0.1</v>
      </c>
      <c r="T2700" s="196">
        <v>0.1</v>
      </c>
      <c r="U2700" s="109"/>
    </row>
    <row r="2701" spans="16:21">
      <c r="P2701" s="108"/>
      <c r="Q2701" s="202">
        <v>506101006</v>
      </c>
      <c r="R2701" s="194" t="s">
        <v>709</v>
      </c>
      <c r="S2701" s="195">
        <v>0.1</v>
      </c>
      <c r="T2701" s="196">
        <v>0.1</v>
      </c>
      <c r="U2701" s="109"/>
    </row>
    <row r="2702" spans="16:21">
      <c r="P2702" s="108"/>
      <c r="Q2702" s="202">
        <v>506101007</v>
      </c>
      <c r="R2702" s="194" t="s">
        <v>710</v>
      </c>
      <c r="S2702" s="195">
        <v>0.1</v>
      </c>
      <c r="T2702" s="196">
        <v>0.1</v>
      </c>
      <c r="U2702" s="109"/>
    </row>
    <row r="2703" spans="16:21">
      <c r="P2703" s="108"/>
      <c r="Q2703" s="202">
        <v>506101008</v>
      </c>
      <c r="R2703" s="194" t="s">
        <v>711</v>
      </c>
      <c r="S2703" s="195">
        <v>0.1</v>
      </c>
      <c r="T2703" s="196">
        <v>0.1</v>
      </c>
      <c r="U2703" s="109"/>
    </row>
    <row r="2704" spans="16:21">
      <c r="P2704" s="108"/>
      <c r="Q2704" s="202">
        <v>506101011</v>
      </c>
      <c r="R2704" s="194" t="s">
        <v>712</v>
      </c>
      <c r="S2704" s="195">
        <v>0.1</v>
      </c>
      <c r="T2704" s="196">
        <v>0.1</v>
      </c>
      <c r="U2704" s="109"/>
    </row>
    <row r="2705" spans="16:21">
      <c r="P2705" s="108"/>
      <c r="Q2705" s="202">
        <v>506101014</v>
      </c>
      <c r="R2705" s="194" t="s">
        <v>713</v>
      </c>
      <c r="S2705" s="195">
        <v>0.1</v>
      </c>
      <c r="T2705" s="196">
        <v>0.1</v>
      </c>
      <c r="U2705" s="109"/>
    </row>
    <row r="2706" spans="16:21">
      <c r="P2706" s="108"/>
      <c r="Q2706" s="202">
        <v>506102001</v>
      </c>
      <c r="R2706" s="194" t="s">
        <v>714</v>
      </c>
      <c r="S2706" s="195">
        <v>0.1</v>
      </c>
      <c r="T2706" s="196">
        <v>0.1</v>
      </c>
      <c r="U2706" s="109"/>
    </row>
    <row r="2707" spans="16:21">
      <c r="P2707" s="108"/>
      <c r="Q2707" s="202">
        <v>506102002</v>
      </c>
      <c r="R2707" s="194" t="s">
        <v>715</v>
      </c>
      <c r="S2707" s="195">
        <v>0.1</v>
      </c>
      <c r="T2707" s="196">
        <v>0.1</v>
      </c>
      <c r="U2707" s="109"/>
    </row>
    <row r="2708" spans="16:21">
      <c r="P2708" s="108"/>
      <c r="Q2708" s="202">
        <v>506102005</v>
      </c>
      <c r="R2708" s="194" t="s">
        <v>716</v>
      </c>
      <c r="S2708" s="195">
        <v>0.1</v>
      </c>
      <c r="T2708" s="196">
        <v>0.1</v>
      </c>
      <c r="U2708" s="109"/>
    </row>
    <row r="2709" spans="16:21">
      <c r="P2709" s="108"/>
      <c r="Q2709" s="202">
        <v>506102006</v>
      </c>
      <c r="R2709" s="194" t="s">
        <v>717</v>
      </c>
      <c r="S2709" s="195">
        <v>0.1</v>
      </c>
      <c r="T2709" s="196">
        <v>0.1</v>
      </c>
      <c r="U2709" s="109"/>
    </row>
    <row r="2710" spans="16:21">
      <c r="P2710" s="108"/>
      <c r="Q2710" s="202">
        <v>506102007</v>
      </c>
      <c r="R2710" s="194" t="s">
        <v>718</v>
      </c>
      <c r="S2710" s="195">
        <v>0.1</v>
      </c>
      <c r="T2710" s="196">
        <v>0.1</v>
      </c>
      <c r="U2710" s="109"/>
    </row>
    <row r="2711" spans="16:21">
      <c r="P2711" s="108"/>
      <c r="Q2711" s="202">
        <v>506102008</v>
      </c>
      <c r="R2711" s="194" t="s">
        <v>719</v>
      </c>
      <c r="S2711" s="195">
        <v>0.1</v>
      </c>
      <c r="T2711" s="196">
        <v>0.1</v>
      </c>
      <c r="U2711" s="109"/>
    </row>
    <row r="2712" spans="16:21">
      <c r="P2712" s="108"/>
      <c r="Q2712" s="202">
        <v>506102009</v>
      </c>
      <c r="R2712" s="194" t="s">
        <v>720</v>
      </c>
      <c r="S2712" s="195">
        <v>0.1</v>
      </c>
      <c r="T2712" s="196">
        <v>0.1</v>
      </c>
      <c r="U2712" s="109"/>
    </row>
    <row r="2713" spans="16:21">
      <c r="P2713" s="108"/>
      <c r="Q2713" s="202">
        <v>506102018</v>
      </c>
      <c r="R2713" s="194" t="s">
        <v>721</v>
      </c>
      <c r="S2713" s="195">
        <v>0.1</v>
      </c>
      <c r="T2713" s="196">
        <v>0.1</v>
      </c>
      <c r="U2713" s="109"/>
    </row>
    <row r="2714" spans="16:21">
      <c r="P2714" s="108"/>
      <c r="Q2714" s="202">
        <v>506102019</v>
      </c>
      <c r="R2714" s="194" t="s">
        <v>722</v>
      </c>
      <c r="S2714" s="195">
        <v>0.1</v>
      </c>
      <c r="T2714" s="196">
        <v>0.1</v>
      </c>
      <c r="U2714" s="109"/>
    </row>
    <row r="2715" spans="16:21">
      <c r="P2715" s="108"/>
      <c r="Q2715" s="202">
        <v>601101001</v>
      </c>
      <c r="R2715" s="194" t="s">
        <v>723</v>
      </c>
      <c r="S2715" s="195">
        <v>0.1</v>
      </c>
      <c r="T2715" s="196">
        <v>0.1</v>
      </c>
      <c r="U2715" s="109"/>
    </row>
    <row r="2716" spans="16:21">
      <c r="P2716" s="108"/>
      <c r="Q2716" s="202">
        <v>601101002</v>
      </c>
      <c r="R2716" s="194" t="s">
        <v>724</v>
      </c>
      <c r="S2716" s="195">
        <v>0.1</v>
      </c>
      <c r="T2716" s="196">
        <v>0.1</v>
      </c>
      <c r="U2716" s="109"/>
    </row>
    <row r="2717" spans="16:21">
      <c r="P2717" s="108"/>
      <c r="Q2717" s="202">
        <v>601102001</v>
      </c>
      <c r="R2717" s="194" t="s">
        <v>725</v>
      </c>
      <c r="S2717" s="195">
        <v>0.1</v>
      </c>
      <c r="T2717" s="196">
        <v>0.1</v>
      </c>
      <c r="U2717" s="109"/>
    </row>
    <row r="2718" spans="16:21">
      <c r="P2718" s="108"/>
      <c r="Q2718" s="202">
        <v>601102004</v>
      </c>
      <c r="R2718" s="194" t="s">
        <v>726</v>
      </c>
      <c r="S2718" s="195">
        <v>0.1</v>
      </c>
      <c r="T2718" s="196">
        <v>0.1</v>
      </c>
      <c r="U2718" s="109"/>
    </row>
    <row r="2719" spans="16:21">
      <c r="P2719" s="108"/>
      <c r="Q2719" s="202">
        <v>601102005</v>
      </c>
      <c r="R2719" s="194" t="s">
        <v>727</v>
      </c>
      <c r="S2719" s="195">
        <v>0.1</v>
      </c>
      <c r="T2719" s="196">
        <v>0.1</v>
      </c>
      <c r="U2719" s="109"/>
    </row>
    <row r="2720" spans="16:21">
      <c r="P2720" s="108"/>
      <c r="Q2720" s="202">
        <v>601102008</v>
      </c>
      <c r="R2720" s="194" t="s">
        <v>728</v>
      </c>
      <c r="S2720" s="195">
        <v>0.1</v>
      </c>
      <c r="T2720" s="196">
        <v>0.1</v>
      </c>
      <c r="U2720" s="109"/>
    </row>
    <row r="2721" spans="16:21">
      <c r="P2721" s="108"/>
      <c r="Q2721" s="202">
        <v>601102012</v>
      </c>
      <c r="R2721" s="194" t="s">
        <v>729</v>
      </c>
      <c r="S2721" s="195">
        <v>0.1</v>
      </c>
      <c r="T2721" s="196">
        <v>0.1</v>
      </c>
      <c r="U2721" s="109"/>
    </row>
    <row r="2722" spans="16:21">
      <c r="P2722" s="108"/>
      <c r="Q2722" s="202">
        <v>601201012</v>
      </c>
      <c r="R2722" s="194" t="s">
        <v>730</v>
      </c>
      <c r="S2722" s="195">
        <v>0.1</v>
      </c>
      <c r="T2722" s="196">
        <v>0.1</v>
      </c>
      <c r="U2722" s="109"/>
    </row>
    <row r="2723" spans="16:21">
      <c r="P2723" s="108"/>
      <c r="Q2723" s="202">
        <v>601501001</v>
      </c>
      <c r="R2723" s="194" t="s">
        <v>731</v>
      </c>
      <c r="S2723" s="195">
        <v>0.1</v>
      </c>
      <c r="T2723" s="196">
        <v>0.1</v>
      </c>
      <c r="U2723" s="109"/>
    </row>
    <row r="2724" spans="16:21">
      <c r="P2724" s="108"/>
      <c r="Q2724" s="202">
        <v>603101038</v>
      </c>
      <c r="R2724" s="194" t="s">
        <v>732</v>
      </c>
      <c r="S2724" s="195">
        <v>0.1</v>
      </c>
      <c r="T2724" s="196">
        <v>0.1</v>
      </c>
      <c r="U2724" s="109"/>
    </row>
    <row r="2725" spans="16:21">
      <c r="P2725" s="108"/>
      <c r="Q2725" s="202">
        <v>603101039</v>
      </c>
      <c r="R2725" s="194" t="s">
        <v>733</v>
      </c>
      <c r="S2725" s="195">
        <v>0.1</v>
      </c>
      <c r="T2725" s="196">
        <v>0.1</v>
      </c>
      <c r="U2725" s="109"/>
    </row>
    <row r="2726" spans="16:21">
      <c r="P2726" s="108"/>
      <c r="Q2726" s="202">
        <v>603101041</v>
      </c>
      <c r="R2726" s="194" t="s">
        <v>734</v>
      </c>
      <c r="S2726" s="195">
        <v>0.1</v>
      </c>
      <c r="T2726" s="196">
        <v>0.1</v>
      </c>
      <c r="U2726" s="109"/>
    </row>
    <row r="2727" spans="16:21">
      <c r="P2727" s="108"/>
      <c r="Q2727" s="202">
        <v>501101001</v>
      </c>
      <c r="R2727" s="194" t="s">
        <v>735</v>
      </c>
      <c r="S2727" s="195">
        <v>0.1</v>
      </c>
      <c r="T2727" s="196">
        <v>0.1</v>
      </c>
      <c r="U2727" s="109"/>
    </row>
    <row r="2728" spans="16:21">
      <c r="P2728" s="108"/>
      <c r="Q2728" s="202">
        <v>501101002</v>
      </c>
      <c r="R2728" s="194" t="s">
        <v>736</v>
      </c>
      <c r="S2728" s="195">
        <v>0.1</v>
      </c>
      <c r="T2728" s="196">
        <v>0.1</v>
      </c>
      <c r="U2728" s="109"/>
    </row>
    <row r="2729" spans="16:21">
      <c r="P2729" s="108"/>
      <c r="Q2729" s="202">
        <v>501102001</v>
      </c>
      <c r="R2729" s="194" t="s">
        <v>737</v>
      </c>
      <c r="S2729" s="195">
        <v>0.1</v>
      </c>
      <c r="T2729" s="196">
        <v>0.1</v>
      </c>
      <c r="U2729" s="109"/>
    </row>
    <row r="2730" spans="16:21">
      <c r="P2730" s="108"/>
      <c r="Q2730" s="202">
        <v>501103001</v>
      </c>
      <c r="R2730" s="194" t="s">
        <v>738</v>
      </c>
      <c r="S2730" s="195">
        <v>0.1</v>
      </c>
      <c r="T2730" s="196">
        <v>0.1</v>
      </c>
      <c r="U2730" s="109"/>
    </row>
    <row r="2731" spans="16:21">
      <c r="P2731" s="108"/>
      <c r="Q2731" s="202">
        <v>502101001</v>
      </c>
      <c r="R2731" s="194" t="s">
        <v>739</v>
      </c>
      <c r="S2731" s="195">
        <v>0.1</v>
      </c>
      <c r="T2731" s="196">
        <v>0.1</v>
      </c>
      <c r="U2731" s="109"/>
    </row>
    <row r="2732" spans="16:21">
      <c r="P2732" s="108"/>
      <c r="Q2732" s="202">
        <v>502101002</v>
      </c>
      <c r="R2732" s="194" t="s">
        <v>740</v>
      </c>
      <c r="S2732" s="195">
        <v>0.1</v>
      </c>
      <c r="T2732" s="196">
        <v>0.1</v>
      </c>
      <c r="U2732" s="109"/>
    </row>
    <row r="2733" spans="16:21">
      <c r="P2733" s="108"/>
      <c r="Q2733" s="202">
        <v>502101003</v>
      </c>
      <c r="R2733" s="194" t="s">
        <v>741</v>
      </c>
      <c r="S2733" s="195">
        <v>0.1</v>
      </c>
      <c r="T2733" s="196">
        <v>0.1</v>
      </c>
      <c r="U2733" s="109"/>
    </row>
    <row r="2734" spans="16:21">
      <c r="P2734" s="108"/>
      <c r="Q2734" s="202">
        <v>502101004</v>
      </c>
      <c r="R2734" s="194" t="s">
        <v>656</v>
      </c>
      <c r="S2734" s="195">
        <v>0.1</v>
      </c>
      <c r="T2734" s="196">
        <v>0.1</v>
      </c>
      <c r="U2734" s="109"/>
    </row>
    <row r="2735" spans="16:21">
      <c r="P2735" s="108"/>
      <c r="Q2735" s="202">
        <v>502101005</v>
      </c>
      <c r="R2735" s="194" t="s">
        <v>742</v>
      </c>
      <c r="S2735" s="195">
        <v>0.1</v>
      </c>
      <c r="T2735" s="196">
        <v>0.1</v>
      </c>
      <c r="U2735" s="109"/>
    </row>
    <row r="2736" spans="16:21">
      <c r="P2736" s="108"/>
      <c r="Q2736" s="202">
        <v>502101006</v>
      </c>
      <c r="R2736" s="194" t="s">
        <v>743</v>
      </c>
      <c r="S2736" s="195">
        <v>0.1</v>
      </c>
      <c r="T2736" s="196">
        <v>0.1</v>
      </c>
      <c r="U2736" s="109"/>
    </row>
    <row r="2737" spans="16:21">
      <c r="P2737" s="108"/>
      <c r="Q2737" s="202">
        <v>502101007</v>
      </c>
      <c r="R2737" s="194" t="s">
        <v>744</v>
      </c>
      <c r="S2737" s="195">
        <v>0.1</v>
      </c>
      <c r="T2737" s="196">
        <v>0.1</v>
      </c>
      <c r="U2737" s="109"/>
    </row>
    <row r="2738" spans="16:21">
      <c r="P2738" s="108"/>
      <c r="Q2738" s="202">
        <v>502101008</v>
      </c>
      <c r="R2738" s="194" t="s">
        <v>745</v>
      </c>
      <c r="S2738" s="195">
        <v>0.1</v>
      </c>
      <c r="T2738" s="196">
        <v>0.1</v>
      </c>
      <c r="U2738" s="109"/>
    </row>
    <row r="2739" spans="16:21">
      <c r="P2739" s="108"/>
      <c r="Q2739" s="202">
        <v>502101009</v>
      </c>
      <c r="R2739" s="194" t="s">
        <v>746</v>
      </c>
      <c r="S2739" s="195">
        <v>0.1</v>
      </c>
      <c r="T2739" s="196">
        <v>0.1</v>
      </c>
      <c r="U2739" s="109"/>
    </row>
    <row r="2740" spans="16:21">
      <c r="P2740" s="108"/>
      <c r="Q2740" s="202">
        <v>502101014</v>
      </c>
      <c r="R2740" s="194" t="s">
        <v>747</v>
      </c>
      <c r="S2740" s="195">
        <v>0.1</v>
      </c>
      <c r="T2740" s="196">
        <v>0.1</v>
      </c>
      <c r="U2740" s="109"/>
    </row>
    <row r="2741" spans="16:21">
      <c r="P2741" s="108"/>
      <c r="Q2741" s="202">
        <v>502101015</v>
      </c>
      <c r="R2741" s="194" t="s">
        <v>748</v>
      </c>
      <c r="S2741" s="195">
        <v>0.1</v>
      </c>
      <c r="T2741" s="196">
        <v>0.1</v>
      </c>
      <c r="U2741" s="109"/>
    </row>
    <row r="2742" spans="16:21">
      <c r="P2742" s="108"/>
      <c r="Q2742" s="202">
        <v>502101019</v>
      </c>
      <c r="R2742" s="194" t="s">
        <v>749</v>
      </c>
      <c r="S2742" s="195">
        <v>0.1</v>
      </c>
      <c r="T2742" s="196">
        <v>0.1</v>
      </c>
      <c r="U2742" s="109"/>
    </row>
    <row r="2743" spans="16:21">
      <c r="P2743" s="108"/>
      <c r="Q2743" s="202">
        <v>502101020</v>
      </c>
      <c r="R2743" s="194" t="s">
        <v>750</v>
      </c>
      <c r="S2743" s="195">
        <v>0.1</v>
      </c>
      <c r="T2743" s="196">
        <v>0.1</v>
      </c>
      <c r="U2743" s="109"/>
    </row>
    <row r="2744" spans="16:21">
      <c r="P2744" s="108"/>
      <c r="Q2744" s="202">
        <v>502101022</v>
      </c>
      <c r="R2744" s="194" t="s">
        <v>751</v>
      </c>
      <c r="S2744" s="195">
        <v>0.1</v>
      </c>
      <c r="T2744" s="196">
        <v>0.1</v>
      </c>
      <c r="U2744" s="109"/>
    </row>
    <row r="2745" spans="16:21">
      <c r="P2745" s="108"/>
      <c r="Q2745" s="202">
        <v>502101025</v>
      </c>
      <c r="R2745" s="194" t="s">
        <v>752</v>
      </c>
      <c r="S2745" s="195">
        <v>0.1</v>
      </c>
      <c r="T2745" s="196">
        <v>0.1</v>
      </c>
      <c r="U2745" s="109"/>
    </row>
    <row r="2746" spans="16:21">
      <c r="P2746" s="108"/>
      <c r="Q2746" s="202">
        <v>502101026</v>
      </c>
      <c r="R2746" s="194" t="s">
        <v>753</v>
      </c>
      <c r="S2746" s="195">
        <v>0.1</v>
      </c>
      <c r="T2746" s="196">
        <v>0.1</v>
      </c>
      <c r="U2746" s="109"/>
    </row>
    <row r="2747" spans="16:21">
      <c r="P2747" s="108"/>
      <c r="Q2747" s="202">
        <v>502101027</v>
      </c>
      <c r="R2747" s="194" t="s">
        <v>754</v>
      </c>
      <c r="S2747" s="195">
        <v>0.1</v>
      </c>
      <c r="T2747" s="196">
        <v>0.1</v>
      </c>
      <c r="U2747" s="109"/>
    </row>
    <row r="2748" spans="16:21">
      <c r="P2748" s="108"/>
      <c r="Q2748" s="202">
        <v>502101028</v>
      </c>
      <c r="R2748" s="194" t="s">
        <v>755</v>
      </c>
      <c r="S2748" s="195">
        <v>0.1</v>
      </c>
      <c r="T2748" s="196">
        <v>0.1</v>
      </c>
      <c r="U2748" s="109"/>
    </row>
    <row r="2749" spans="16:21">
      <c r="P2749" s="108"/>
      <c r="Q2749" s="202">
        <v>502101030</v>
      </c>
      <c r="R2749" s="194" t="s">
        <v>756</v>
      </c>
      <c r="S2749" s="195">
        <v>0.1</v>
      </c>
      <c r="T2749" s="196">
        <v>0.1</v>
      </c>
      <c r="U2749" s="109"/>
    </row>
    <row r="2750" spans="16:21">
      <c r="P2750" s="108"/>
      <c r="Q2750" s="202">
        <v>502101042</v>
      </c>
      <c r="R2750" s="194" t="s">
        <v>757</v>
      </c>
      <c r="S2750" s="195">
        <v>0.1</v>
      </c>
      <c r="T2750" s="196">
        <v>0.1</v>
      </c>
      <c r="U2750" s="109"/>
    </row>
    <row r="2751" spans="16:21">
      <c r="P2751" s="108"/>
      <c r="Q2751" s="202">
        <v>502101044</v>
      </c>
      <c r="R2751" s="194" t="s">
        <v>758</v>
      </c>
      <c r="S2751" s="195">
        <v>0.1</v>
      </c>
      <c r="T2751" s="196">
        <v>0.1</v>
      </c>
      <c r="U2751" s="109"/>
    </row>
    <row r="2752" spans="16:21">
      <c r="P2752" s="108"/>
      <c r="Q2752" s="202">
        <v>502101047</v>
      </c>
      <c r="R2752" s="194" t="s">
        <v>759</v>
      </c>
      <c r="S2752" s="195">
        <v>0.1</v>
      </c>
      <c r="T2752" s="196">
        <v>0.1</v>
      </c>
      <c r="U2752" s="109"/>
    </row>
    <row r="2753" spans="16:21">
      <c r="P2753" s="108"/>
      <c r="Q2753" s="202">
        <v>502101050</v>
      </c>
      <c r="R2753" s="194" t="s">
        <v>760</v>
      </c>
      <c r="S2753" s="195">
        <v>0.1</v>
      </c>
      <c r="T2753" s="196">
        <v>0.1</v>
      </c>
      <c r="U2753" s="109"/>
    </row>
    <row r="2754" spans="16:21">
      <c r="P2754" s="108"/>
      <c r="Q2754" s="202">
        <v>502101053</v>
      </c>
      <c r="R2754" s="194" t="s">
        <v>761</v>
      </c>
      <c r="S2754" s="195">
        <v>0.1</v>
      </c>
      <c r="T2754" s="196">
        <v>0.1</v>
      </c>
      <c r="U2754" s="109"/>
    </row>
    <row r="2755" spans="16:21">
      <c r="P2755" s="108"/>
      <c r="Q2755" s="202">
        <v>502101054</v>
      </c>
      <c r="R2755" s="194" t="s">
        <v>762</v>
      </c>
      <c r="S2755" s="195">
        <v>0.1</v>
      </c>
      <c r="T2755" s="196">
        <v>0.1</v>
      </c>
      <c r="U2755" s="109"/>
    </row>
    <row r="2756" spans="16:21">
      <c r="P2756" s="108"/>
      <c r="Q2756" s="202">
        <v>502101056</v>
      </c>
      <c r="R2756" s="194" t="s">
        <v>763</v>
      </c>
      <c r="S2756" s="195">
        <v>0.1</v>
      </c>
      <c r="T2756" s="196">
        <v>0.1</v>
      </c>
      <c r="U2756" s="109"/>
    </row>
    <row r="2757" spans="16:21">
      <c r="P2757" s="108"/>
      <c r="Q2757" s="202">
        <v>502101057</v>
      </c>
      <c r="R2757" s="194" t="s">
        <v>764</v>
      </c>
      <c r="S2757" s="195">
        <v>0.1</v>
      </c>
      <c r="T2757" s="196">
        <v>0.1</v>
      </c>
      <c r="U2757" s="109"/>
    </row>
    <row r="2758" spans="16:21">
      <c r="P2758" s="108"/>
      <c r="Q2758" s="202">
        <v>502101058</v>
      </c>
      <c r="R2758" s="194" t="s">
        <v>765</v>
      </c>
      <c r="S2758" s="195">
        <v>0.1</v>
      </c>
      <c r="T2758" s="196">
        <v>0.1</v>
      </c>
      <c r="U2758" s="109"/>
    </row>
    <row r="2759" spans="16:21">
      <c r="P2759" s="108"/>
      <c r="Q2759" s="202">
        <v>502101059</v>
      </c>
      <c r="R2759" s="194" t="s">
        <v>766</v>
      </c>
      <c r="S2759" s="195">
        <v>0.1</v>
      </c>
      <c r="T2759" s="196">
        <v>0.1</v>
      </c>
      <c r="U2759" s="109"/>
    </row>
    <row r="2760" spans="16:21">
      <c r="P2760" s="108"/>
      <c r="Q2760" s="202">
        <v>502101062</v>
      </c>
      <c r="R2760" s="194" t="s">
        <v>767</v>
      </c>
      <c r="S2760" s="195">
        <v>0.1</v>
      </c>
      <c r="T2760" s="196">
        <v>0.1</v>
      </c>
      <c r="U2760" s="109"/>
    </row>
    <row r="2761" spans="16:21">
      <c r="P2761" s="108"/>
      <c r="Q2761" s="202">
        <v>502101065</v>
      </c>
      <c r="R2761" s="194" t="s">
        <v>768</v>
      </c>
      <c r="S2761" s="195">
        <v>0.1</v>
      </c>
      <c r="T2761" s="196">
        <v>0.1</v>
      </c>
      <c r="U2761" s="109"/>
    </row>
    <row r="2762" spans="16:21">
      <c r="P2762" s="108"/>
      <c r="Q2762" s="202">
        <v>502101070</v>
      </c>
      <c r="R2762" s="194" t="s">
        <v>769</v>
      </c>
      <c r="S2762" s="195">
        <v>0.1</v>
      </c>
      <c r="T2762" s="196">
        <v>0.1</v>
      </c>
      <c r="U2762" s="109"/>
    </row>
    <row r="2763" spans="16:21">
      <c r="P2763" s="108"/>
      <c r="Q2763" s="202">
        <v>502101075</v>
      </c>
      <c r="R2763" s="194" t="s">
        <v>770</v>
      </c>
      <c r="S2763" s="195">
        <v>0.1</v>
      </c>
      <c r="T2763" s="196">
        <v>0.1</v>
      </c>
      <c r="U2763" s="109"/>
    </row>
    <row r="2764" spans="16:21">
      <c r="P2764" s="108"/>
      <c r="Q2764" s="202">
        <v>502101079</v>
      </c>
      <c r="R2764" s="194" t="s">
        <v>771</v>
      </c>
      <c r="S2764" s="195">
        <v>0.1</v>
      </c>
      <c r="T2764" s="196">
        <v>0.1</v>
      </c>
      <c r="U2764" s="109"/>
    </row>
    <row r="2765" spans="16:21">
      <c r="P2765" s="108"/>
      <c r="Q2765" s="202">
        <v>502101080</v>
      </c>
      <c r="R2765" s="194" t="s">
        <v>772</v>
      </c>
      <c r="S2765" s="195">
        <v>0.1</v>
      </c>
      <c r="T2765" s="196">
        <v>0.1</v>
      </c>
      <c r="U2765" s="109"/>
    </row>
    <row r="2766" spans="16:21">
      <c r="P2766" s="108"/>
      <c r="Q2766" s="202">
        <v>502101083</v>
      </c>
      <c r="R2766" s="194" t="s">
        <v>773</v>
      </c>
      <c r="S2766" s="195">
        <v>0.1</v>
      </c>
      <c r="T2766" s="196">
        <v>0.1</v>
      </c>
      <c r="U2766" s="109"/>
    </row>
    <row r="2767" spans="16:21">
      <c r="P2767" s="108"/>
      <c r="Q2767" s="202">
        <v>502101086</v>
      </c>
      <c r="R2767" s="194" t="s">
        <v>774</v>
      </c>
      <c r="S2767" s="195">
        <v>0.1</v>
      </c>
      <c r="T2767" s="196">
        <v>0.1</v>
      </c>
      <c r="U2767" s="109"/>
    </row>
    <row r="2768" spans="16:21">
      <c r="P2768" s="108"/>
      <c r="Q2768" s="202">
        <v>502101087</v>
      </c>
      <c r="R2768" s="194" t="s">
        <v>775</v>
      </c>
      <c r="S2768" s="195">
        <v>0.1</v>
      </c>
      <c r="T2768" s="196">
        <v>0.1</v>
      </c>
      <c r="U2768" s="109"/>
    </row>
    <row r="2769" spans="16:21">
      <c r="P2769" s="108"/>
      <c r="Q2769" s="202">
        <v>502101089</v>
      </c>
      <c r="R2769" s="194" t="s">
        <v>776</v>
      </c>
      <c r="S2769" s="195">
        <v>0.1</v>
      </c>
      <c r="T2769" s="196">
        <v>0.1</v>
      </c>
      <c r="U2769" s="109"/>
    </row>
    <row r="2770" spans="16:21">
      <c r="P2770" s="108"/>
      <c r="Q2770" s="202">
        <v>502101090</v>
      </c>
      <c r="R2770" s="194" t="s">
        <v>777</v>
      </c>
      <c r="S2770" s="195">
        <v>0.1</v>
      </c>
      <c r="T2770" s="196">
        <v>0.1</v>
      </c>
      <c r="U2770" s="109"/>
    </row>
    <row r="2771" spans="16:21">
      <c r="P2771" s="108"/>
      <c r="Q2771" s="202">
        <v>502101103</v>
      </c>
      <c r="R2771" s="194" t="s">
        <v>778</v>
      </c>
      <c r="S2771" s="195">
        <v>0.1</v>
      </c>
      <c r="T2771" s="196">
        <v>0.1</v>
      </c>
      <c r="U2771" s="109"/>
    </row>
    <row r="2772" spans="16:21">
      <c r="P2772" s="108"/>
      <c r="Q2772" s="202">
        <v>502101104</v>
      </c>
      <c r="R2772" s="194" t="s">
        <v>779</v>
      </c>
      <c r="S2772" s="195">
        <v>0.1</v>
      </c>
      <c r="T2772" s="196">
        <v>0.1</v>
      </c>
      <c r="U2772" s="109"/>
    </row>
    <row r="2773" spans="16:21">
      <c r="P2773" s="108"/>
      <c r="Q2773" s="202">
        <v>502101105</v>
      </c>
      <c r="R2773" s="194" t="s">
        <v>780</v>
      </c>
      <c r="S2773" s="195">
        <v>0.1</v>
      </c>
      <c r="T2773" s="196">
        <v>0.1</v>
      </c>
      <c r="U2773" s="109"/>
    </row>
    <row r="2774" spans="16:21">
      <c r="P2774" s="108"/>
      <c r="Q2774" s="202">
        <v>502101112</v>
      </c>
      <c r="R2774" s="194" t="s">
        <v>781</v>
      </c>
      <c r="S2774" s="195">
        <v>0.1</v>
      </c>
      <c r="T2774" s="196">
        <v>0.1</v>
      </c>
      <c r="U2774" s="109"/>
    </row>
    <row r="2775" spans="16:21">
      <c r="P2775" s="108"/>
      <c r="Q2775" s="202">
        <v>502101116</v>
      </c>
      <c r="R2775" s="194" t="s">
        <v>782</v>
      </c>
      <c r="S2775" s="195">
        <v>0.1</v>
      </c>
      <c r="T2775" s="196">
        <v>0.1</v>
      </c>
      <c r="U2775" s="109"/>
    </row>
    <row r="2776" spans="16:21">
      <c r="P2776" s="108"/>
      <c r="Q2776" s="202">
        <v>502101117</v>
      </c>
      <c r="R2776" s="194" t="s">
        <v>783</v>
      </c>
      <c r="S2776" s="195">
        <v>0.1</v>
      </c>
      <c r="T2776" s="196">
        <v>0.1</v>
      </c>
      <c r="U2776" s="109"/>
    </row>
    <row r="2777" spans="16:21">
      <c r="P2777" s="108"/>
      <c r="Q2777" s="202">
        <v>502101120</v>
      </c>
      <c r="R2777" s="194" t="s">
        <v>784</v>
      </c>
      <c r="S2777" s="195">
        <v>0.1</v>
      </c>
      <c r="T2777" s="196">
        <v>0.1</v>
      </c>
      <c r="U2777" s="109"/>
    </row>
    <row r="2778" spans="16:21">
      <c r="P2778" s="108"/>
      <c r="Q2778" s="202">
        <v>502301004</v>
      </c>
      <c r="R2778" s="194" t="s">
        <v>785</v>
      </c>
      <c r="S2778" s="195">
        <v>0.1</v>
      </c>
      <c r="T2778" s="196">
        <v>0.1</v>
      </c>
      <c r="U2778" s="109"/>
    </row>
    <row r="2779" spans="16:21">
      <c r="P2779" s="108"/>
      <c r="Q2779" s="202">
        <v>502301006</v>
      </c>
      <c r="R2779" s="194" t="s">
        <v>786</v>
      </c>
      <c r="S2779" s="195">
        <v>0.1</v>
      </c>
      <c r="T2779" s="196">
        <v>0.1</v>
      </c>
      <c r="U2779" s="109"/>
    </row>
    <row r="2780" spans="16:21">
      <c r="P2780" s="108"/>
      <c r="Q2780" s="202">
        <v>502301010</v>
      </c>
      <c r="R2780" s="194" t="s">
        <v>787</v>
      </c>
      <c r="S2780" s="195">
        <v>0.1</v>
      </c>
      <c r="T2780" s="196">
        <v>0.1</v>
      </c>
      <c r="U2780" s="109"/>
    </row>
    <row r="2781" spans="16:21">
      <c r="P2781" s="108"/>
      <c r="Q2781" s="202">
        <v>502301014</v>
      </c>
      <c r="R2781" s="194" t="s">
        <v>788</v>
      </c>
      <c r="S2781" s="195">
        <v>0.1</v>
      </c>
      <c r="T2781" s="196">
        <v>0.1</v>
      </c>
      <c r="U2781" s="109"/>
    </row>
    <row r="2782" spans="16:21">
      <c r="P2782" s="108"/>
      <c r="Q2782" s="202">
        <v>502301016</v>
      </c>
      <c r="R2782" s="194" t="s">
        <v>789</v>
      </c>
      <c r="S2782" s="195">
        <v>0.1</v>
      </c>
      <c r="T2782" s="196">
        <v>0.1</v>
      </c>
      <c r="U2782" s="109"/>
    </row>
    <row r="2783" spans="16:21">
      <c r="P2783" s="108"/>
      <c r="Q2783" s="202">
        <v>502301017</v>
      </c>
      <c r="R2783" s="194" t="s">
        <v>790</v>
      </c>
      <c r="S2783" s="195">
        <v>0.1</v>
      </c>
      <c r="T2783" s="196">
        <v>0.1</v>
      </c>
      <c r="U2783" s="109"/>
    </row>
    <row r="2784" spans="16:21">
      <c r="P2784" s="108"/>
      <c r="Q2784" s="202">
        <v>502301018</v>
      </c>
      <c r="R2784" s="194" t="s">
        <v>791</v>
      </c>
      <c r="S2784" s="195">
        <v>0.1</v>
      </c>
      <c r="T2784" s="196">
        <v>0.1</v>
      </c>
      <c r="U2784" s="109"/>
    </row>
    <row r="2785" spans="16:21">
      <c r="P2785" s="108"/>
      <c r="Q2785" s="202">
        <v>502301023</v>
      </c>
      <c r="R2785" s="194" t="s">
        <v>792</v>
      </c>
      <c r="S2785" s="195">
        <v>0.1</v>
      </c>
      <c r="T2785" s="196">
        <v>0.1</v>
      </c>
      <c r="U2785" s="109"/>
    </row>
    <row r="2786" spans="16:21">
      <c r="P2786" s="108"/>
      <c r="Q2786" s="202">
        <v>502301024</v>
      </c>
      <c r="R2786" s="194" t="s">
        <v>793</v>
      </c>
      <c r="S2786" s="195">
        <v>0.1</v>
      </c>
      <c r="T2786" s="196">
        <v>0.1</v>
      </c>
      <c r="U2786" s="109"/>
    </row>
    <row r="2787" spans="16:21">
      <c r="P2787" s="108"/>
      <c r="Q2787" s="202">
        <v>502301025</v>
      </c>
      <c r="R2787" s="194" t="s">
        <v>794</v>
      </c>
      <c r="S2787" s="195">
        <v>0.1</v>
      </c>
      <c r="T2787" s="196">
        <v>0.1</v>
      </c>
      <c r="U2787" s="109"/>
    </row>
    <row r="2788" spans="16:21">
      <c r="P2788" s="108"/>
      <c r="Q2788" s="202">
        <v>502301027</v>
      </c>
      <c r="R2788" s="194" t="s">
        <v>795</v>
      </c>
      <c r="S2788" s="195">
        <v>0.1</v>
      </c>
      <c r="T2788" s="196">
        <v>0.1</v>
      </c>
      <c r="U2788" s="109"/>
    </row>
    <row r="2789" spans="16:21">
      <c r="P2789" s="108"/>
      <c r="Q2789" s="202">
        <v>502301030</v>
      </c>
      <c r="R2789" s="194" t="s">
        <v>796</v>
      </c>
      <c r="S2789" s="195">
        <v>0.1</v>
      </c>
      <c r="T2789" s="196">
        <v>0.1</v>
      </c>
      <c r="U2789" s="109"/>
    </row>
    <row r="2790" spans="16:21">
      <c r="P2790" s="108"/>
      <c r="Q2790" s="202">
        <v>502301033</v>
      </c>
      <c r="R2790" s="194" t="s">
        <v>797</v>
      </c>
      <c r="S2790" s="195">
        <v>0.1</v>
      </c>
      <c r="T2790" s="196">
        <v>0.1</v>
      </c>
      <c r="U2790" s="109"/>
    </row>
    <row r="2791" spans="16:21">
      <c r="P2791" s="108"/>
      <c r="Q2791" s="202">
        <v>502301034</v>
      </c>
      <c r="R2791" s="194" t="s">
        <v>798</v>
      </c>
      <c r="S2791" s="195">
        <v>0.1</v>
      </c>
      <c r="T2791" s="196">
        <v>0.1</v>
      </c>
      <c r="U2791" s="109"/>
    </row>
    <row r="2792" spans="16:21">
      <c r="P2792" s="108"/>
      <c r="Q2792" s="202">
        <v>502301035</v>
      </c>
      <c r="R2792" s="194" t="s">
        <v>799</v>
      </c>
      <c r="S2792" s="195">
        <v>0.1</v>
      </c>
      <c r="T2792" s="196">
        <v>0.1</v>
      </c>
      <c r="U2792" s="109"/>
    </row>
    <row r="2793" spans="16:21">
      <c r="P2793" s="108"/>
      <c r="Q2793" s="202">
        <v>502301036</v>
      </c>
      <c r="R2793" s="194" t="s">
        <v>800</v>
      </c>
      <c r="S2793" s="195">
        <v>0.1</v>
      </c>
      <c r="T2793" s="196">
        <v>0.1</v>
      </c>
      <c r="U2793" s="109"/>
    </row>
    <row r="2794" spans="16:21">
      <c r="P2794" s="108"/>
      <c r="Q2794" s="202">
        <v>502301041</v>
      </c>
      <c r="R2794" s="194" t="s">
        <v>801</v>
      </c>
      <c r="S2794" s="195">
        <v>0.1</v>
      </c>
      <c r="T2794" s="196">
        <v>0.1</v>
      </c>
      <c r="U2794" s="109"/>
    </row>
    <row r="2795" spans="16:21">
      <c r="P2795" s="108"/>
      <c r="Q2795" s="202">
        <v>502301043</v>
      </c>
      <c r="R2795" s="194" t="s">
        <v>802</v>
      </c>
      <c r="S2795" s="195">
        <v>0.1</v>
      </c>
      <c r="T2795" s="196">
        <v>0.1</v>
      </c>
      <c r="U2795" s="109"/>
    </row>
    <row r="2796" spans="16:21">
      <c r="P2796" s="108"/>
      <c r="Q2796" s="202">
        <v>502301045</v>
      </c>
      <c r="R2796" s="194" t="s">
        <v>803</v>
      </c>
      <c r="S2796" s="195">
        <v>0.1</v>
      </c>
      <c r="T2796" s="196">
        <v>0.1</v>
      </c>
      <c r="U2796" s="109"/>
    </row>
    <row r="2797" spans="16:21">
      <c r="P2797" s="108"/>
      <c r="Q2797" s="202">
        <v>502301048</v>
      </c>
      <c r="R2797" s="194" t="s">
        <v>804</v>
      </c>
      <c r="S2797" s="195">
        <v>0.1</v>
      </c>
      <c r="T2797" s="196">
        <v>0.1</v>
      </c>
      <c r="U2797" s="109"/>
    </row>
    <row r="2798" spans="16:21">
      <c r="P2798" s="108"/>
      <c r="Q2798" s="202">
        <v>502301052</v>
      </c>
      <c r="R2798" s="194" t="s">
        <v>805</v>
      </c>
      <c r="S2798" s="195">
        <v>0.1</v>
      </c>
      <c r="T2798" s="196">
        <v>0.1</v>
      </c>
      <c r="U2798" s="109"/>
    </row>
    <row r="2799" spans="16:21">
      <c r="P2799" s="108"/>
      <c r="Q2799" s="202">
        <v>502301064</v>
      </c>
      <c r="R2799" s="194" t="s">
        <v>806</v>
      </c>
      <c r="S2799" s="195">
        <v>0.1</v>
      </c>
      <c r="T2799" s="196">
        <v>0.1</v>
      </c>
      <c r="U2799" s="109"/>
    </row>
    <row r="2800" spans="16:21">
      <c r="P2800" s="108"/>
      <c r="Q2800" s="202">
        <v>502301065</v>
      </c>
      <c r="R2800" s="194" t="s">
        <v>807</v>
      </c>
      <c r="S2800" s="195">
        <v>0.1</v>
      </c>
      <c r="T2800" s="196">
        <v>0.1</v>
      </c>
      <c r="U2800" s="109"/>
    </row>
    <row r="2801" spans="16:21">
      <c r="P2801" s="108"/>
      <c r="Q2801" s="202">
        <v>502301070</v>
      </c>
      <c r="R2801" s="194" t="s">
        <v>808</v>
      </c>
      <c r="S2801" s="195">
        <v>0.1</v>
      </c>
      <c r="T2801" s="196">
        <v>0.1</v>
      </c>
      <c r="U2801" s="109"/>
    </row>
    <row r="2802" spans="16:21">
      <c r="P2802" s="108"/>
      <c r="Q2802" s="202">
        <v>502301078</v>
      </c>
      <c r="R2802" s="194" t="s">
        <v>809</v>
      </c>
      <c r="S2802" s="195">
        <v>0.1</v>
      </c>
      <c r="T2802" s="196">
        <v>0.1</v>
      </c>
      <c r="U2802" s="109"/>
    </row>
    <row r="2803" spans="16:21">
      <c r="P2803" s="108"/>
      <c r="Q2803" s="202">
        <v>502301079</v>
      </c>
      <c r="R2803" s="194" t="s">
        <v>810</v>
      </c>
      <c r="S2803" s="195">
        <v>0.1</v>
      </c>
      <c r="T2803" s="196">
        <v>0.1</v>
      </c>
      <c r="U2803" s="109"/>
    </row>
    <row r="2804" spans="16:21">
      <c r="P2804" s="108"/>
      <c r="Q2804" s="202">
        <v>709101012</v>
      </c>
      <c r="R2804" s="194" t="s">
        <v>811</v>
      </c>
      <c r="S2804" s="195">
        <v>0.1</v>
      </c>
      <c r="T2804" s="196">
        <v>0.1</v>
      </c>
      <c r="U2804" s="109"/>
    </row>
    <row r="2805" spans="16:21">
      <c r="P2805" s="108"/>
      <c r="Q2805" s="202">
        <v>307101001</v>
      </c>
      <c r="R2805" s="194" t="s">
        <v>812</v>
      </c>
      <c r="S2805" s="195">
        <v>0.1</v>
      </c>
      <c r="T2805" s="196">
        <v>0.1</v>
      </c>
      <c r="U2805" s="109"/>
    </row>
    <row r="2806" spans="16:21">
      <c r="P2806" s="108"/>
      <c r="Q2806" s="202">
        <v>307101003</v>
      </c>
      <c r="R2806" s="194" t="s">
        <v>813</v>
      </c>
      <c r="S2806" s="195">
        <v>0.1</v>
      </c>
      <c r="T2806" s="196">
        <v>0.1</v>
      </c>
      <c r="U2806" s="109"/>
    </row>
    <row r="2807" spans="16:21">
      <c r="P2807" s="108"/>
      <c r="Q2807" s="202">
        <v>307101004</v>
      </c>
      <c r="R2807" s="194" t="s">
        <v>814</v>
      </c>
      <c r="S2807" s="195">
        <v>0.1</v>
      </c>
      <c r="T2807" s="196">
        <v>0.1</v>
      </c>
      <c r="U2807" s="109"/>
    </row>
    <row r="2808" spans="16:21">
      <c r="P2808" s="108"/>
      <c r="Q2808" s="202">
        <v>307101005</v>
      </c>
      <c r="R2808" s="194" t="s">
        <v>815</v>
      </c>
      <c r="S2808" s="195">
        <v>0.1</v>
      </c>
      <c r="T2808" s="196">
        <v>0.1</v>
      </c>
      <c r="U2808" s="109"/>
    </row>
    <row r="2809" spans="16:21">
      <c r="P2809" s="108"/>
      <c r="Q2809" s="202">
        <v>307101007</v>
      </c>
      <c r="R2809" s="194" t="s">
        <v>816</v>
      </c>
      <c r="S2809" s="195">
        <v>0.1</v>
      </c>
      <c r="T2809" s="196">
        <v>0.1</v>
      </c>
      <c r="U2809" s="109"/>
    </row>
    <row r="2810" spans="16:21">
      <c r="P2810" s="108"/>
      <c r="Q2810" s="202">
        <v>307101008</v>
      </c>
      <c r="R2810" s="194" t="s">
        <v>817</v>
      </c>
      <c r="S2810" s="195">
        <v>0.1</v>
      </c>
      <c r="T2810" s="196">
        <v>0.1</v>
      </c>
      <c r="U2810" s="109"/>
    </row>
    <row r="2811" spans="16:21">
      <c r="P2811" s="108"/>
      <c r="Q2811" s="202">
        <v>307101009</v>
      </c>
      <c r="R2811" s="194" t="s">
        <v>818</v>
      </c>
      <c r="S2811" s="195">
        <v>0.1</v>
      </c>
      <c r="T2811" s="196">
        <v>0.1</v>
      </c>
      <c r="U2811" s="109"/>
    </row>
    <row r="2812" spans="16:21">
      <c r="P2812" s="108"/>
      <c r="Q2812" s="202">
        <v>307101010</v>
      </c>
      <c r="R2812" s="194" t="s">
        <v>819</v>
      </c>
      <c r="S2812" s="195">
        <v>0.1</v>
      </c>
      <c r="T2812" s="196">
        <v>0.1</v>
      </c>
      <c r="U2812" s="109"/>
    </row>
    <row r="2813" spans="16:21">
      <c r="P2813" s="108"/>
      <c r="Q2813" s="202">
        <v>307101011</v>
      </c>
      <c r="R2813" s="194" t="s">
        <v>820</v>
      </c>
      <c r="S2813" s="195">
        <v>0.1</v>
      </c>
      <c r="T2813" s="196">
        <v>0.1</v>
      </c>
      <c r="U2813" s="109"/>
    </row>
    <row r="2814" spans="16:21">
      <c r="P2814" s="108"/>
      <c r="Q2814" s="202">
        <v>307101012</v>
      </c>
      <c r="R2814" s="194" t="s">
        <v>821</v>
      </c>
      <c r="S2814" s="195">
        <v>0.1</v>
      </c>
      <c r="T2814" s="196">
        <v>0.1</v>
      </c>
      <c r="U2814" s="109"/>
    </row>
    <row r="2815" spans="16:21">
      <c r="P2815" s="108"/>
      <c r="Q2815" s="202">
        <v>307101013</v>
      </c>
      <c r="R2815" s="194" t="s">
        <v>822</v>
      </c>
      <c r="S2815" s="195">
        <v>0.1</v>
      </c>
      <c r="T2815" s="196">
        <v>0.1</v>
      </c>
      <c r="U2815" s="109"/>
    </row>
    <row r="2816" spans="16:21">
      <c r="P2816" s="108"/>
      <c r="Q2816" s="202">
        <v>307101014</v>
      </c>
      <c r="R2816" s="194" t="s">
        <v>823</v>
      </c>
      <c r="S2816" s="195">
        <v>0.1</v>
      </c>
      <c r="T2816" s="196">
        <v>0.1</v>
      </c>
      <c r="U2816" s="109"/>
    </row>
    <row r="2817" spans="16:21">
      <c r="P2817" s="108"/>
      <c r="Q2817" s="202">
        <v>307101016</v>
      </c>
      <c r="R2817" s="194" t="s">
        <v>824</v>
      </c>
      <c r="S2817" s="195">
        <v>0.1</v>
      </c>
      <c r="T2817" s="196">
        <v>0.1</v>
      </c>
      <c r="U2817" s="109"/>
    </row>
    <row r="2818" spans="16:21">
      <c r="P2818" s="108"/>
      <c r="Q2818" s="202">
        <v>307102001</v>
      </c>
      <c r="R2818" s="194" t="s">
        <v>825</v>
      </c>
      <c r="S2818" s="195">
        <v>0.1</v>
      </c>
      <c r="T2818" s="196">
        <v>0.1</v>
      </c>
      <c r="U2818" s="109"/>
    </row>
    <row r="2819" spans="16:21">
      <c r="P2819" s="108"/>
      <c r="Q2819" s="202">
        <v>307102002</v>
      </c>
      <c r="R2819" s="194" t="s">
        <v>826</v>
      </c>
      <c r="S2819" s="195">
        <v>0.1</v>
      </c>
      <c r="T2819" s="196">
        <v>0.1</v>
      </c>
      <c r="U2819" s="109"/>
    </row>
    <row r="2820" spans="16:21">
      <c r="P2820" s="108"/>
      <c r="Q2820" s="202">
        <v>307102003</v>
      </c>
      <c r="R2820" s="194" t="s">
        <v>814</v>
      </c>
      <c r="S2820" s="195">
        <v>0.1</v>
      </c>
      <c r="T2820" s="196">
        <v>0.1</v>
      </c>
      <c r="U2820" s="109"/>
    </row>
    <row r="2821" spans="16:21">
      <c r="P2821" s="108"/>
      <c r="Q2821" s="202">
        <v>307102005</v>
      </c>
      <c r="R2821" s="194" t="s">
        <v>827</v>
      </c>
      <c r="S2821" s="195">
        <v>0.1</v>
      </c>
      <c r="T2821" s="196">
        <v>0.1</v>
      </c>
      <c r="U2821" s="109"/>
    </row>
    <row r="2822" spans="16:21">
      <c r="P2822" s="108"/>
      <c r="Q2822" s="202">
        <v>307102006</v>
      </c>
      <c r="R2822" s="194" t="s">
        <v>821</v>
      </c>
      <c r="S2822" s="195">
        <v>0.1</v>
      </c>
      <c r="T2822" s="196">
        <v>0.1</v>
      </c>
      <c r="U2822" s="109"/>
    </row>
    <row r="2823" spans="16:21">
      <c r="P2823" s="108"/>
      <c r="Q2823" s="202">
        <v>307102007</v>
      </c>
      <c r="R2823" s="194" t="s">
        <v>828</v>
      </c>
      <c r="S2823" s="195">
        <v>0.1</v>
      </c>
      <c r="T2823" s="196">
        <v>0.1</v>
      </c>
      <c r="U2823" s="109"/>
    </row>
    <row r="2824" spans="16:21">
      <c r="P2824" s="108"/>
      <c r="Q2824" s="202">
        <v>307102008</v>
      </c>
      <c r="R2824" s="194" t="s">
        <v>829</v>
      </c>
      <c r="S2824" s="195">
        <v>0.1</v>
      </c>
      <c r="T2824" s="196">
        <v>0.1</v>
      </c>
      <c r="U2824" s="109"/>
    </row>
    <row r="2825" spans="16:21">
      <c r="P2825" s="108"/>
      <c r="Q2825" s="202">
        <v>307102010</v>
      </c>
      <c r="R2825" s="194" t="s">
        <v>830</v>
      </c>
      <c r="S2825" s="195">
        <v>0.1</v>
      </c>
      <c r="T2825" s="196">
        <v>0.1</v>
      </c>
      <c r="U2825" s="109"/>
    </row>
    <row r="2826" spans="16:21">
      <c r="P2826" s="108"/>
      <c r="Q2826" s="202">
        <v>307103002</v>
      </c>
      <c r="R2826" s="194" t="s">
        <v>831</v>
      </c>
      <c r="S2826" s="195">
        <v>0.1</v>
      </c>
      <c r="T2826" s="196">
        <v>0.1</v>
      </c>
      <c r="U2826" s="109"/>
    </row>
    <row r="2827" spans="16:21">
      <c r="P2827" s="108"/>
      <c r="Q2827" s="202">
        <v>307103005</v>
      </c>
      <c r="R2827" s="194" t="s">
        <v>832</v>
      </c>
      <c r="S2827" s="195">
        <v>0.1</v>
      </c>
      <c r="T2827" s="196">
        <v>0.1</v>
      </c>
      <c r="U2827" s="109"/>
    </row>
    <row r="2828" spans="16:21">
      <c r="P2828" s="108"/>
      <c r="Q2828" s="202">
        <v>307103007</v>
      </c>
      <c r="R2828" s="194" t="s">
        <v>833</v>
      </c>
      <c r="S2828" s="195">
        <v>0.1</v>
      </c>
      <c r="T2828" s="196">
        <v>0.1</v>
      </c>
      <c r="U2828" s="109"/>
    </row>
    <row r="2829" spans="16:21">
      <c r="P2829" s="108"/>
      <c r="Q2829" s="202">
        <v>307103011</v>
      </c>
      <c r="R2829" s="194" t="s">
        <v>834</v>
      </c>
      <c r="S2829" s="195">
        <v>0.1</v>
      </c>
      <c r="T2829" s="196">
        <v>0.1</v>
      </c>
      <c r="U2829" s="109"/>
    </row>
    <row r="2830" spans="16:21">
      <c r="P2830" s="108"/>
      <c r="Q2830" s="202">
        <v>307103013</v>
      </c>
      <c r="R2830" s="194" t="s">
        <v>835</v>
      </c>
      <c r="S2830" s="195">
        <v>0.1</v>
      </c>
      <c r="T2830" s="196">
        <v>0.1</v>
      </c>
      <c r="U2830" s="109"/>
    </row>
    <row r="2831" spans="16:21">
      <c r="P2831" s="108"/>
      <c r="Q2831" s="202">
        <v>307103014</v>
      </c>
      <c r="R2831" s="194" t="s">
        <v>836</v>
      </c>
      <c r="S2831" s="195">
        <v>0.1</v>
      </c>
      <c r="T2831" s="196">
        <v>0.1</v>
      </c>
      <c r="U2831" s="109"/>
    </row>
    <row r="2832" spans="16:21">
      <c r="P2832" s="108"/>
      <c r="Q2832" s="202">
        <v>307103015</v>
      </c>
      <c r="R2832" s="194" t="s">
        <v>837</v>
      </c>
      <c r="S2832" s="195">
        <v>0.1</v>
      </c>
      <c r="T2832" s="196">
        <v>0.1</v>
      </c>
      <c r="U2832" s="109"/>
    </row>
    <row r="2833" spans="16:21">
      <c r="P2833" s="108"/>
      <c r="Q2833" s="202">
        <v>307103016</v>
      </c>
      <c r="R2833" s="194" t="s">
        <v>817</v>
      </c>
      <c r="S2833" s="195">
        <v>0.1</v>
      </c>
      <c r="T2833" s="196">
        <v>0.1</v>
      </c>
      <c r="U2833" s="109"/>
    </row>
    <row r="2834" spans="16:21">
      <c r="P2834" s="108"/>
      <c r="Q2834" s="202">
        <v>307103022</v>
      </c>
      <c r="R2834" s="194" t="s">
        <v>838</v>
      </c>
      <c r="S2834" s="195">
        <v>0.1</v>
      </c>
      <c r="T2834" s="196">
        <v>0.1</v>
      </c>
      <c r="U2834" s="109"/>
    </row>
    <row r="2835" spans="16:21">
      <c r="P2835" s="108"/>
      <c r="Q2835" s="202">
        <v>307104001</v>
      </c>
      <c r="R2835" s="194" t="s">
        <v>826</v>
      </c>
      <c r="S2835" s="195">
        <v>0.1</v>
      </c>
      <c r="T2835" s="196">
        <v>0.1</v>
      </c>
      <c r="U2835" s="109"/>
    </row>
    <row r="2836" spans="16:21">
      <c r="P2836" s="108"/>
      <c r="Q2836" s="202">
        <v>307104002</v>
      </c>
      <c r="R2836" s="194" t="s">
        <v>814</v>
      </c>
      <c r="S2836" s="195">
        <v>0.1</v>
      </c>
      <c r="T2836" s="196">
        <v>0.1</v>
      </c>
      <c r="U2836" s="109"/>
    </row>
    <row r="2837" spans="16:21">
      <c r="P2837" s="108"/>
      <c r="Q2837" s="202">
        <v>307104007</v>
      </c>
      <c r="R2837" s="194" t="s">
        <v>839</v>
      </c>
      <c r="S2837" s="195">
        <v>0.1</v>
      </c>
      <c r="T2837" s="196">
        <v>0.1</v>
      </c>
      <c r="U2837" s="109"/>
    </row>
    <row r="2838" spans="16:21">
      <c r="P2838" s="108"/>
      <c r="Q2838" s="202">
        <v>307104008</v>
      </c>
      <c r="R2838" s="194" t="s">
        <v>827</v>
      </c>
      <c r="S2838" s="195">
        <v>0.1</v>
      </c>
      <c r="T2838" s="196">
        <v>0.1</v>
      </c>
      <c r="U2838" s="109"/>
    </row>
    <row r="2839" spans="16:21">
      <c r="P2839" s="108"/>
      <c r="Q2839" s="202">
        <v>307104009</v>
      </c>
      <c r="R2839" s="194" t="s">
        <v>840</v>
      </c>
      <c r="S2839" s="195">
        <v>0.1</v>
      </c>
      <c r="T2839" s="196">
        <v>0.1</v>
      </c>
      <c r="U2839" s="109"/>
    </row>
    <row r="2840" spans="16:21">
      <c r="P2840" s="108"/>
      <c r="Q2840" s="202">
        <v>307104010</v>
      </c>
      <c r="R2840" s="194" t="s">
        <v>841</v>
      </c>
      <c r="S2840" s="195">
        <v>0.1</v>
      </c>
      <c r="T2840" s="196">
        <v>0.1</v>
      </c>
      <c r="U2840" s="109"/>
    </row>
    <row r="2841" spans="16:21">
      <c r="P2841" s="108"/>
      <c r="Q2841" s="202">
        <v>307104011</v>
      </c>
      <c r="R2841" s="194" t="s">
        <v>842</v>
      </c>
      <c r="S2841" s="195">
        <v>0.1</v>
      </c>
      <c r="T2841" s="196">
        <v>0.1</v>
      </c>
      <c r="U2841" s="109"/>
    </row>
    <row r="2842" spans="16:21">
      <c r="P2842" s="108"/>
      <c r="Q2842" s="202">
        <v>307105001</v>
      </c>
      <c r="R2842" s="194" t="s">
        <v>843</v>
      </c>
      <c r="S2842" s="195">
        <v>0.1</v>
      </c>
      <c r="T2842" s="196">
        <v>0.1</v>
      </c>
      <c r="U2842" s="109"/>
    </row>
    <row r="2843" spans="16:21">
      <c r="P2843" s="108"/>
      <c r="Q2843" s="202">
        <v>307105003</v>
      </c>
      <c r="R2843" s="194" t="s">
        <v>826</v>
      </c>
      <c r="S2843" s="195">
        <v>0.1</v>
      </c>
      <c r="T2843" s="196">
        <v>0.1</v>
      </c>
      <c r="U2843" s="109"/>
    </row>
    <row r="2844" spans="16:21">
      <c r="P2844" s="108"/>
      <c r="Q2844" s="202">
        <v>307105004</v>
      </c>
      <c r="R2844" s="194" t="s">
        <v>814</v>
      </c>
      <c r="S2844" s="195">
        <v>0.1</v>
      </c>
      <c r="T2844" s="196">
        <v>0.1</v>
      </c>
      <c r="U2844" s="109"/>
    </row>
    <row r="2845" spans="16:21">
      <c r="P2845" s="108"/>
      <c r="Q2845" s="202">
        <v>307105005</v>
      </c>
      <c r="R2845" s="194" t="s">
        <v>844</v>
      </c>
      <c r="S2845" s="195">
        <v>0.1</v>
      </c>
      <c r="T2845" s="196">
        <v>0.1</v>
      </c>
      <c r="U2845" s="109"/>
    </row>
    <row r="2846" spans="16:21">
      <c r="P2846" s="108"/>
      <c r="Q2846" s="202">
        <v>307105006</v>
      </c>
      <c r="R2846" s="194" t="s">
        <v>845</v>
      </c>
      <c r="S2846" s="195">
        <v>0.1</v>
      </c>
      <c r="T2846" s="196">
        <v>0.1</v>
      </c>
      <c r="U2846" s="109"/>
    </row>
    <row r="2847" spans="16:21">
      <c r="P2847" s="108"/>
      <c r="Q2847" s="202">
        <v>307105007</v>
      </c>
      <c r="R2847" s="194" t="s">
        <v>821</v>
      </c>
      <c r="S2847" s="195">
        <v>0.1</v>
      </c>
      <c r="T2847" s="196">
        <v>0.1</v>
      </c>
      <c r="U2847" s="109"/>
    </row>
    <row r="2848" spans="16:21">
      <c r="P2848" s="108"/>
      <c r="Q2848" s="202">
        <v>307106008</v>
      </c>
      <c r="R2848" s="194" t="s">
        <v>824</v>
      </c>
      <c r="S2848" s="195">
        <v>0.1</v>
      </c>
      <c r="T2848" s="196">
        <v>0.1</v>
      </c>
      <c r="U2848" s="109"/>
    </row>
    <row r="2849" spans="16:21">
      <c r="P2849" s="108"/>
      <c r="Q2849" s="202">
        <v>307106009</v>
      </c>
      <c r="R2849" s="194" t="s">
        <v>846</v>
      </c>
      <c r="S2849" s="195">
        <v>0.1</v>
      </c>
      <c r="T2849" s="196">
        <v>0.1</v>
      </c>
      <c r="U2849" s="109"/>
    </row>
    <row r="2850" spans="16:21">
      <c r="P2850" s="108"/>
      <c r="Q2850" s="202">
        <v>307106011</v>
      </c>
      <c r="R2850" s="194" t="s">
        <v>847</v>
      </c>
      <c r="S2850" s="195">
        <v>0.1</v>
      </c>
      <c r="T2850" s="196">
        <v>0.1</v>
      </c>
      <c r="U2850" s="109"/>
    </row>
    <row r="2851" spans="16:21">
      <c r="P2851" s="108"/>
      <c r="Q2851" s="202">
        <v>307106012</v>
      </c>
      <c r="R2851" s="194" t="s">
        <v>848</v>
      </c>
      <c r="S2851" s="195">
        <v>0.1</v>
      </c>
      <c r="T2851" s="196">
        <v>0.1</v>
      </c>
      <c r="U2851" s="109"/>
    </row>
    <row r="2852" spans="16:21">
      <c r="P2852" s="108"/>
      <c r="Q2852" s="202">
        <v>307106013</v>
      </c>
      <c r="R2852" s="194" t="s">
        <v>849</v>
      </c>
      <c r="S2852" s="195">
        <v>0.1</v>
      </c>
      <c r="T2852" s="196">
        <v>0.1</v>
      </c>
      <c r="U2852" s="109"/>
    </row>
    <row r="2853" spans="16:21">
      <c r="P2853" s="108"/>
      <c r="Q2853" s="202">
        <v>307106015</v>
      </c>
      <c r="R2853" s="194" t="s">
        <v>850</v>
      </c>
      <c r="S2853" s="195">
        <v>0.1</v>
      </c>
      <c r="T2853" s="196">
        <v>0.1</v>
      </c>
      <c r="U2853" s="109"/>
    </row>
    <row r="2854" spans="16:21">
      <c r="P2854" s="108"/>
      <c r="Q2854" s="202">
        <v>307107001</v>
      </c>
      <c r="R2854" s="194" t="s">
        <v>851</v>
      </c>
      <c r="S2854" s="195">
        <v>0.1</v>
      </c>
      <c r="T2854" s="196">
        <v>0.1</v>
      </c>
      <c r="U2854" s="109"/>
    </row>
    <row r="2855" spans="16:21">
      <c r="P2855" s="108"/>
      <c r="Q2855" s="202">
        <v>307107009</v>
      </c>
      <c r="R2855" s="194" t="s">
        <v>833</v>
      </c>
      <c r="S2855" s="195">
        <v>0.1</v>
      </c>
      <c r="T2855" s="196">
        <v>0.1</v>
      </c>
      <c r="U2855" s="109"/>
    </row>
    <row r="2856" spans="16:21">
      <c r="P2856" s="108"/>
      <c r="Q2856" s="202">
        <v>307107013</v>
      </c>
      <c r="R2856" s="194" t="s">
        <v>834</v>
      </c>
      <c r="S2856" s="195">
        <v>0.1</v>
      </c>
      <c r="T2856" s="196">
        <v>0.1</v>
      </c>
      <c r="U2856" s="109"/>
    </row>
    <row r="2857" spans="16:21">
      <c r="P2857" s="108"/>
      <c r="Q2857" s="202">
        <v>307107014</v>
      </c>
      <c r="R2857" s="194" t="s">
        <v>852</v>
      </c>
      <c r="S2857" s="195">
        <v>0.1</v>
      </c>
      <c r="T2857" s="196">
        <v>0.1</v>
      </c>
      <c r="U2857" s="109"/>
    </row>
    <row r="2858" spans="16:21">
      <c r="P2858" s="108"/>
      <c r="Q2858" s="202">
        <v>307107016</v>
      </c>
      <c r="R2858" s="194" t="s">
        <v>836</v>
      </c>
      <c r="S2858" s="195">
        <v>0.1</v>
      </c>
      <c r="T2858" s="196">
        <v>0.1</v>
      </c>
      <c r="U2858" s="109"/>
    </row>
    <row r="2859" spans="16:21">
      <c r="P2859" s="108"/>
      <c r="Q2859" s="202">
        <v>307107019</v>
      </c>
      <c r="R2859" s="194" t="s">
        <v>853</v>
      </c>
      <c r="S2859" s="195">
        <v>0.1</v>
      </c>
      <c r="T2859" s="196">
        <v>0.1</v>
      </c>
      <c r="U2859" s="109"/>
    </row>
    <row r="2860" spans="16:21">
      <c r="P2860" s="108"/>
      <c r="Q2860" s="202">
        <v>307107021</v>
      </c>
      <c r="R2860" s="194" t="s">
        <v>826</v>
      </c>
      <c r="S2860" s="195">
        <v>0.1</v>
      </c>
      <c r="T2860" s="196">
        <v>0.1</v>
      </c>
      <c r="U2860" s="109"/>
    </row>
    <row r="2861" spans="16:21">
      <c r="P2861" s="108"/>
      <c r="Q2861" s="202">
        <v>307107022</v>
      </c>
      <c r="R2861" s="194" t="s">
        <v>814</v>
      </c>
      <c r="S2861" s="195">
        <v>0.1</v>
      </c>
      <c r="T2861" s="196">
        <v>0.1</v>
      </c>
      <c r="U2861" s="109"/>
    </row>
    <row r="2862" spans="16:21">
      <c r="P2862" s="108"/>
      <c r="Q2862" s="202">
        <v>307107023</v>
      </c>
      <c r="R2862" s="194" t="s">
        <v>854</v>
      </c>
      <c r="S2862" s="195">
        <v>0.1</v>
      </c>
      <c r="T2862" s="196">
        <v>0.1</v>
      </c>
      <c r="U2862" s="109"/>
    </row>
    <row r="2863" spans="16:21">
      <c r="P2863" s="108"/>
      <c r="Q2863" s="202">
        <v>307107024</v>
      </c>
      <c r="R2863" s="194" t="s">
        <v>855</v>
      </c>
      <c r="S2863" s="195">
        <v>0.1</v>
      </c>
      <c r="T2863" s="196">
        <v>0.1</v>
      </c>
      <c r="U2863" s="109"/>
    </row>
    <row r="2864" spans="16:21">
      <c r="P2864" s="108"/>
      <c r="Q2864" s="202">
        <v>307107025</v>
      </c>
      <c r="R2864" s="194" t="s">
        <v>856</v>
      </c>
      <c r="S2864" s="195">
        <v>0.1</v>
      </c>
      <c r="T2864" s="196">
        <v>0.1</v>
      </c>
      <c r="U2864" s="109"/>
    </row>
    <row r="2865" spans="16:21">
      <c r="P2865" s="108"/>
      <c r="Q2865" s="202">
        <v>307107026</v>
      </c>
      <c r="R2865" s="194" t="s">
        <v>857</v>
      </c>
      <c r="S2865" s="195">
        <v>0.1</v>
      </c>
      <c r="T2865" s="196">
        <v>0.1</v>
      </c>
      <c r="U2865" s="109"/>
    </row>
    <row r="2866" spans="16:21">
      <c r="P2866" s="108"/>
      <c r="Q2866" s="202">
        <v>307108003</v>
      </c>
      <c r="R2866" s="194" t="s">
        <v>858</v>
      </c>
      <c r="S2866" s="195">
        <v>0.1</v>
      </c>
      <c r="T2866" s="196">
        <v>0.1</v>
      </c>
      <c r="U2866" s="109"/>
    </row>
    <row r="2867" spans="16:21">
      <c r="P2867" s="108"/>
      <c r="Q2867" s="202">
        <v>307108006</v>
      </c>
      <c r="R2867" s="194" t="s">
        <v>859</v>
      </c>
      <c r="S2867" s="195">
        <v>0.1</v>
      </c>
      <c r="T2867" s="196">
        <v>0.1</v>
      </c>
      <c r="U2867" s="109"/>
    </row>
    <row r="2868" spans="16:21">
      <c r="P2868" s="108"/>
      <c r="Q2868" s="202">
        <v>307108010</v>
      </c>
      <c r="R2868" s="194" t="s">
        <v>860</v>
      </c>
      <c r="S2868" s="195">
        <v>0.1</v>
      </c>
      <c r="T2868" s="196">
        <v>0.1</v>
      </c>
      <c r="U2868" s="109"/>
    </row>
    <row r="2869" spans="16:21">
      <c r="P2869" s="108"/>
      <c r="Q2869" s="202">
        <v>307109001</v>
      </c>
      <c r="R2869" s="194" t="s">
        <v>861</v>
      </c>
      <c r="S2869" s="195">
        <v>0.1</v>
      </c>
      <c r="T2869" s="196">
        <v>0.1</v>
      </c>
      <c r="U2869" s="109"/>
    </row>
    <row r="2870" spans="16:21">
      <c r="P2870" s="108"/>
      <c r="Q2870" s="202">
        <v>307109002</v>
      </c>
      <c r="R2870" s="194" t="s">
        <v>862</v>
      </c>
      <c r="S2870" s="195">
        <v>0.1</v>
      </c>
      <c r="T2870" s="196">
        <v>0.1</v>
      </c>
      <c r="U2870" s="109"/>
    </row>
    <row r="2871" spans="16:21">
      <c r="P2871" s="108"/>
      <c r="Q2871" s="202">
        <v>307110004</v>
      </c>
      <c r="R2871" s="194" t="s">
        <v>863</v>
      </c>
      <c r="S2871" s="195">
        <v>0.1</v>
      </c>
      <c r="T2871" s="196">
        <v>0.1</v>
      </c>
      <c r="U2871" s="109"/>
    </row>
    <row r="2872" spans="16:21">
      <c r="P2872" s="108"/>
      <c r="Q2872" s="202">
        <v>307110008</v>
      </c>
      <c r="R2872" s="194" t="s">
        <v>864</v>
      </c>
      <c r="S2872" s="195">
        <v>0.1</v>
      </c>
      <c r="T2872" s="196">
        <v>0.1</v>
      </c>
      <c r="U2872" s="109"/>
    </row>
    <row r="2873" spans="16:21">
      <c r="P2873" s="108"/>
      <c r="Q2873" s="202">
        <v>307201001</v>
      </c>
      <c r="R2873" s="194" t="s">
        <v>865</v>
      </c>
      <c r="S2873" s="195">
        <v>0.1</v>
      </c>
      <c r="T2873" s="196">
        <v>0.1</v>
      </c>
      <c r="U2873" s="109"/>
    </row>
    <row r="2874" spans="16:21">
      <c r="P2874" s="108"/>
      <c r="Q2874" s="202">
        <v>307301001</v>
      </c>
      <c r="R2874" s="194" t="s">
        <v>866</v>
      </c>
      <c r="S2874" s="195">
        <v>0.1</v>
      </c>
      <c r="T2874" s="196">
        <v>0.1</v>
      </c>
      <c r="U2874" s="109"/>
    </row>
    <row r="2875" spans="16:21">
      <c r="P2875" s="108"/>
      <c r="Q2875" s="202">
        <v>307301003</v>
      </c>
      <c r="R2875" s="194" t="s">
        <v>867</v>
      </c>
      <c r="S2875" s="195">
        <v>0.1</v>
      </c>
      <c r="T2875" s="196">
        <v>0.1</v>
      </c>
      <c r="U2875" s="109"/>
    </row>
    <row r="2876" spans="16:21">
      <c r="P2876" s="108"/>
      <c r="Q2876" s="202">
        <v>307301004</v>
      </c>
      <c r="R2876" s="194" t="s">
        <v>868</v>
      </c>
      <c r="S2876" s="195">
        <v>0.1</v>
      </c>
      <c r="T2876" s="196">
        <v>0.1</v>
      </c>
      <c r="U2876" s="109"/>
    </row>
    <row r="2877" spans="16:21">
      <c r="P2877" s="108"/>
      <c r="Q2877" s="202">
        <v>307301005</v>
      </c>
      <c r="R2877" s="194" t="s">
        <v>869</v>
      </c>
      <c r="S2877" s="195">
        <v>0.1</v>
      </c>
      <c r="T2877" s="196">
        <v>0.1</v>
      </c>
      <c r="U2877" s="109"/>
    </row>
    <row r="2878" spans="16:21">
      <c r="P2878" s="108"/>
      <c r="Q2878" s="202">
        <v>307301006</v>
      </c>
      <c r="R2878" s="194" t="s">
        <v>870</v>
      </c>
      <c r="S2878" s="195">
        <v>0.1</v>
      </c>
      <c r="T2878" s="196">
        <v>0.1</v>
      </c>
      <c r="U2878" s="109"/>
    </row>
    <row r="2879" spans="16:21">
      <c r="P2879" s="108"/>
      <c r="Q2879" s="202">
        <v>307301010</v>
      </c>
      <c r="R2879" s="194" t="s">
        <v>871</v>
      </c>
      <c r="S2879" s="195">
        <v>0.1</v>
      </c>
      <c r="T2879" s="196">
        <v>0.1</v>
      </c>
      <c r="U2879" s="109"/>
    </row>
    <row r="2880" spans="16:21">
      <c r="P2880" s="108"/>
      <c r="Q2880" s="202">
        <v>308101005</v>
      </c>
      <c r="R2880" s="194" t="s">
        <v>872</v>
      </c>
      <c r="S2880" s="195">
        <v>0.1</v>
      </c>
      <c r="T2880" s="196">
        <v>0.1</v>
      </c>
      <c r="U2880" s="109"/>
    </row>
    <row r="2881" spans="16:21">
      <c r="P2881" s="108"/>
      <c r="Q2881" s="202">
        <v>308101006</v>
      </c>
      <c r="R2881" s="194" t="s">
        <v>873</v>
      </c>
      <c r="S2881" s="195">
        <v>0.1</v>
      </c>
      <c r="T2881" s="196">
        <v>0.1</v>
      </c>
      <c r="U2881" s="109"/>
    </row>
    <row r="2882" spans="16:21">
      <c r="P2882" s="108"/>
      <c r="Q2882" s="202">
        <v>308101007</v>
      </c>
      <c r="R2882" s="194" t="s">
        <v>874</v>
      </c>
      <c r="S2882" s="195">
        <v>0.1</v>
      </c>
      <c r="T2882" s="196">
        <v>0.1</v>
      </c>
      <c r="U2882" s="109"/>
    </row>
    <row r="2883" spans="16:21">
      <c r="P2883" s="108"/>
      <c r="Q2883" s="202">
        <v>306101001</v>
      </c>
      <c r="R2883" s="194" t="s">
        <v>875</v>
      </c>
      <c r="S2883" s="195">
        <v>0.1</v>
      </c>
      <c r="T2883" s="196">
        <v>0.1</v>
      </c>
      <c r="U2883" s="109"/>
    </row>
    <row r="2884" spans="16:21">
      <c r="P2884" s="108"/>
      <c r="Q2884" s="202">
        <v>301201001</v>
      </c>
      <c r="R2884" s="194" t="s">
        <v>876</v>
      </c>
      <c r="S2884" s="195">
        <v>0.1</v>
      </c>
      <c r="T2884" s="196">
        <v>0.1</v>
      </c>
      <c r="U2884" s="109"/>
    </row>
    <row r="2885" spans="16:21">
      <c r="P2885" s="108"/>
      <c r="Q2885" s="202">
        <v>301201002</v>
      </c>
      <c r="R2885" s="194" t="s">
        <v>877</v>
      </c>
      <c r="S2885" s="195">
        <v>0.1</v>
      </c>
      <c r="T2885" s="196">
        <v>0.1</v>
      </c>
      <c r="U2885" s="109"/>
    </row>
    <row r="2886" spans="16:21">
      <c r="P2886" s="108"/>
      <c r="Q2886" s="202">
        <v>301201004</v>
      </c>
      <c r="R2886" s="194" t="s">
        <v>878</v>
      </c>
      <c r="S2886" s="195">
        <v>0.1</v>
      </c>
      <c r="T2886" s="196">
        <v>0.1</v>
      </c>
      <c r="U2886" s="109"/>
    </row>
    <row r="2887" spans="16:21">
      <c r="P2887" s="108"/>
      <c r="Q2887" s="202">
        <v>301201007</v>
      </c>
      <c r="R2887" s="194" t="s">
        <v>879</v>
      </c>
      <c r="S2887" s="195">
        <v>0.1</v>
      </c>
      <c r="T2887" s="196">
        <v>0.1</v>
      </c>
      <c r="U2887" s="109"/>
    </row>
    <row r="2888" spans="16:21">
      <c r="P2888" s="108"/>
      <c r="Q2888" s="202">
        <v>301203001</v>
      </c>
      <c r="R2888" s="194" t="s">
        <v>880</v>
      </c>
      <c r="S2888" s="195">
        <v>0.1</v>
      </c>
      <c r="T2888" s="196">
        <v>0.1</v>
      </c>
      <c r="U2888" s="109"/>
    </row>
    <row r="2889" spans="16:21">
      <c r="P2889" s="108"/>
      <c r="Q2889" s="202">
        <v>301203004</v>
      </c>
      <c r="R2889" s="194" t="s">
        <v>881</v>
      </c>
      <c r="S2889" s="195">
        <v>0.1</v>
      </c>
      <c r="T2889" s="196">
        <v>0.1</v>
      </c>
      <c r="U2889" s="109"/>
    </row>
    <row r="2890" spans="16:21">
      <c r="P2890" s="108"/>
      <c r="Q2890" s="202">
        <v>301203005</v>
      </c>
      <c r="R2890" s="194" t="s">
        <v>882</v>
      </c>
      <c r="S2890" s="195">
        <v>0.1</v>
      </c>
      <c r="T2890" s="196">
        <v>0.1</v>
      </c>
      <c r="U2890" s="109"/>
    </row>
    <row r="2891" spans="16:21">
      <c r="P2891" s="108"/>
      <c r="Q2891" s="202">
        <v>301203007</v>
      </c>
      <c r="R2891" s="194" t="s">
        <v>883</v>
      </c>
      <c r="S2891" s="195">
        <v>0.1</v>
      </c>
      <c r="T2891" s="196">
        <v>0.1</v>
      </c>
      <c r="U2891" s="109"/>
    </row>
    <row r="2892" spans="16:21">
      <c r="P2892" s="108"/>
      <c r="Q2892" s="202">
        <v>301203008</v>
      </c>
      <c r="R2892" s="194" t="s">
        <v>884</v>
      </c>
      <c r="S2892" s="195">
        <v>0.1</v>
      </c>
      <c r="T2892" s="196">
        <v>0.1</v>
      </c>
      <c r="U2892" s="109"/>
    </row>
    <row r="2893" spans="16:21">
      <c r="P2893" s="108"/>
      <c r="Q2893" s="202">
        <v>301203012</v>
      </c>
      <c r="R2893" s="194" t="s">
        <v>885</v>
      </c>
      <c r="S2893" s="195">
        <v>0.1</v>
      </c>
      <c r="T2893" s="196">
        <v>0.1</v>
      </c>
      <c r="U2893" s="109"/>
    </row>
    <row r="2894" spans="16:21">
      <c r="P2894" s="108"/>
      <c r="Q2894" s="202">
        <v>301203013</v>
      </c>
      <c r="R2894" s="194" t="s">
        <v>886</v>
      </c>
      <c r="S2894" s="195">
        <v>0.1</v>
      </c>
      <c r="T2894" s="196">
        <v>0.1</v>
      </c>
      <c r="U2894" s="109"/>
    </row>
    <row r="2895" spans="16:21">
      <c r="P2895" s="108"/>
      <c r="Q2895" s="202">
        <v>301203014</v>
      </c>
      <c r="R2895" s="194" t="s">
        <v>887</v>
      </c>
      <c r="S2895" s="195">
        <v>0.1</v>
      </c>
      <c r="T2895" s="196">
        <v>0.1</v>
      </c>
      <c r="U2895" s="109"/>
    </row>
    <row r="2896" spans="16:21">
      <c r="P2896" s="108"/>
      <c r="Q2896" s="202">
        <v>301203015</v>
      </c>
      <c r="R2896" s="194" t="s">
        <v>888</v>
      </c>
      <c r="S2896" s="195">
        <v>0.1</v>
      </c>
      <c r="T2896" s="196">
        <v>0.1</v>
      </c>
      <c r="U2896" s="109"/>
    </row>
    <row r="2897" spans="16:21">
      <c r="P2897" s="108"/>
      <c r="Q2897" s="202">
        <v>301203017</v>
      </c>
      <c r="R2897" s="194" t="s">
        <v>889</v>
      </c>
      <c r="S2897" s="195">
        <v>0.1</v>
      </c>
      <c r="T2897" s="196">
        <v>0.1</v>
      </c>
      <c r="U2897" s="109"/>
    </row>
    <row r="2898" spans="16:21">
      <c r="P2898" s="108"/>
      <c r="Q2898" s="202">
        <v>301203018</v>
      </c>
      <c r="R2898" s="194" t="s">
        <v>890</v>
      </c>
      <c r="S2898" s="195">
        <v>0.1</v>
      </c>
      <c r="T2898" s="196">
        <v>0.1</v>
      </c>
      <c r="U2898" s="109"/>
    </row>
    <row r="2899" spans="16:21">
      <c r="P2899" s="108"/>
      <c r="Q2899" s="202">
        <v>301203020</v>
      </c>
      <c r="R2899" s="194" t="s">
        <v>891</v>
      </c>
      <c r="S2899" s="195">
        <v>0.1</v>
      </c>
      <c r="T2899" s="196">
        <v>0.1</v>
      </c>
      <c r="U2899" s="109"/>
    </row>
    <row r="2900" spans="16:21">
      <c r="P2900" s="108"/>
      <c r="Q2900" s="202">
        <v>301203026</v>
      </c>
      <c r="R2900" s="194" t="s">
        <v>892</v>
      </c>
      <c r="S2900" s="195">
        <v>0.1</v>
      </c>
      <c r="T2900" s="196">
        <v>0.1</v>
      </c>
      <c r="U2900" s="109"/>
    </row>
    <row r="2901" spans="16:21">
      <c r="P2901" s="108"/>
      <c r="Q2901" s="202">
        <v>301203029</v>
      </c>
      <c r="R2901" s="194" t="s">
        <v>893</v>
      </c>
      <c r="S2901" s="195">
        <v>0.1</v>
      </c>
      <c r="T2901" s="196">
        <v>0.1</v>
      </c>
      <c r="U2901" s="109"/>
    </row>
    <row r="2902" spans="16:21">
      <c r="P2902" s="108"/>
      <c r="Q2902" s="202">
        <v>301203031</v>
      </c>
      <c r="R2902" s="194" t="s">
        <v>894</v>
      </c>
      <c r="S2902" s="195">
        <v>0.1</v>
      </c>
      <c r="T2902" s="196">
        <v>0.1</v>
      </c>
      <c r="U2902" s="109"/>
    </row>
    <row r="2903" spans="16:21">
      <c r="P2903" s="108"/>
      <c r="Q2903" s="202">
        <v>301203040</v>
      </c>
      <c r="R2903" s="194" t="s">
        <v>895</v>
      </c>
      <c r="S2903" s="195">
        <v>0.1</v>
      </c>
      <c r="T2903" s="196">
        <v>0.1</v>
      </c>
      <c r="U2903" s="109"/>
    </row>
    <row r="2904" spans="16:21">
      <c r="P2904" s="108"/>
      <c r="Q2904" s="202">
        <v>301203041</v>
      </c>
      <c r="R2904" s="194" t="s">
        <v>896</v>
      </c>
      <c r="S2904" s="195">
        <v>0.1</v>
      </c>
      <c r="T2904" s="196">
        <v>0.1</v>
      </c>
      <c r="U2904" s="109"/>
    </row>
    <row r="2905" spans="16:21">
      <c r="P2905" s="108"/>
      <c r="Q2905" s="202">
        <v>301204003</v>
      </c>
      <c r="R2905" s="194" t="s">
        <v>897</v>
      </c>
      <c r="S2905" s="195">
        <v>0.1</v>
      </c>
      <c r="T2905" s="196">
        <v>0.1</v>
      </c>
      <c r="U2905" s="109"/>
    </row>
    <row r="2906" spans="16:21">
      <c r="P2906" s="108"/>
      <c r="Q2906" s="202">
        <v>302101004</v>
      </c>
      <c r="R2906" s="194" t="s">
        <v>898</v>
      </c>
      <c r="S2906" s="195">
        <v>0.1</v>
      </c>
      <c r="T2906" s="196">
        <v>0.1</v>
      </c>
      <c r="U2906" s="109"/>
    </row>
    <row r="2907" spans="16:21">
      <c r="P2907" s="108"/>
      <c r="Q2907" s="202">
        <v>302101005</v>
      </c>
      <c r="R2907" s="194" t="s">
        <v>899</v>
      </c>
      <c r="S2907" s="195">
        <v>0.1</v>
      </c>
      <c r="T2907" s="196">
        <v>0.1</v>
      </c>
      <c r="U2907" s="109"/>
    </row>
    <row r="2908" spans="16:21">
      <c r="P2908" s="108"/>
      <c r="Q2908" s="202">
        <v>302101010</v>
      </c>
      <c r="R2908" s="194" t="s">
        <v>900</v>
      </c>
      <c r="S2908" s="195">
        <v>0.1</v>
      </c>
      <c r="T2908" s="196">
        <v>0.1</v>
      </c>
      <c r="U2908" s="109"/>
    </row>
    <row r="2909" spans="16:21">
      <c r="P2909" s="108"/>
      <c r="Q2909" s="202">
        <v>302201001</v>
      </c>
      <c r="R2909" s="194" t="s">
        <v>876</v>
      </c>
      <c r="S2909" s="195">
        <v>0.1</v>
      </c>
      <c r="T2909" s="196">
        <v>0.1</v>
      </c>
      <c r="U2909" s="109"/>
    </row>
    <row r="2910" spans="16:21">
      <c r="P2910" s="108"/>
      <c r="Q2910" s="202">
        <v>302201002</v>
      </c>
      <c r="R2910" s="194" t="s">
        <v>877</v>
      </c>
      <c r="S2910" s="195">
        <v>0.1</v>
      </c>
      <c r="T2910" s="196">
        <v>0.1</v>
      </c>
      <c r="U2910" s="109"/>
    </row>
    <row r="2911" spans="16:21">
      <c r="P2911" s="108"/>
      <c r="Q2911" s="202">
        <v>302201003</v>
      </c>
      <c r="R2911" s="194" t="s">
        <v>901</v>
      </c>
      <c r="S2911" s="195">
        <v>0.1</v>
      </c>
      <c r="T2911" s="196">
        <v>0.1</v>
      </c>
      <c r="U2911" s="109"/>
    </row>
    <row r="2912" spans="16:21">
      <c r="P2912" s="108"/>
      <c r="Q2912" s="202">
        <v>302201004</v>
      </c>
      <c r="R2912" s="194" t="s">
        <v>878</v>
      </c>
      <c r="S2912" s="195">
        <v>0.1</v>
      </c>
      <c r="T2912" s="196">
        <v>0.1</v>
      </c>
      <c r="U2912" s="109"/>
    </row>
    <row r="2913" spans="16:21">
      <c r="P2913" s="108"/>
      <c r="Q2913" s="202">
        <v>302201006</v>
      </c>
      <c r="R2913" s="194" t="s">
        <v>902</v>
      </c>
      <c r="S2913" s="195">
        <v>0.1</v>
      </c>
      <c r="T2913" s="196">
        <v>0.1</v>
      </c>
      <c r="U2913" s="109"/>
    </row>
    <row r="2914" spans="16:21">
      <c r="P2914" s="108"/>
      <c r="Q2914" s="202">
        <v>302201007</v>
      </c>
      <c r="R2914" s="194" t="s">
        <v>879</v>
      </c>
      <c r="S2914" s="195">
        <v>0.1</v>
      </c>
      <c r="T2914" s="196">
        <v>0.1</v>
      </c>
      <c r="U2914" s="109"/>
    </row>
    <row r="2915" spans="16:21">
      <c r="P2915" s="108"/>
      <c r="Q2915" s="202">
        <v>302201010</v>
      </c>
      <c r="R2915" s="194" t="s">
        <v>903</v>
      </c>
      <c r="S2915" s="195">
        <v>0.1</v>
      </c>
      <c r="T2915" s="196">
        <v>0.1</v>
      </c>
      <c r="U2915" s="109"/>
    </row>
    <row r="2916" spans="16:21">
      <c r="P2916" s="108"/>
      <c r="Q2916" s="202">
        <v>302201014</v>
      </c>
      <c r="R2916" s="194" t="s">
        <v>904</v>
      </c>
      <c r="S2916" s="195">
        <v>0.1</v>
      </c>
      <c r="T2916" s="196">
        <v>0.1</v>
      </c>
      <c r="U2916" s="109"/>
    </row>
    <row r="2917" spans="16:21">
      <c r="P2917" s="108"/>
      <c r="Q2917" s="202">
        <v>302201088</v>
      </c>
      <c r="R2917" s="194" t="s">
        <v>905</v>
      </c>
      <c r="S2917" s="195">
        <v>0.1</v>
      </c>
      <c r="T2917" s="196">
        <v>0.1</v>
      </c>
      <c r="U2917" s="109"/>
    </row>
    <row r="2918" spans="16:21">
      <c r="P2918" s="108"/>
      <c r="Q2918" s="202">
        <v>302202001</v>
      </c>
      <c r="R2918" s="194" t="s">
        <v>876</v>
      </c>
      <c r="S2918" s="195">
        <v>0.1</v>
      </c>
      <c r="T2918" s="196">
        <v>0.1</v>
      </c>
      <c r="U2918" s="109"/>
    </row>
    <row r="2919" spans="16:21">
      <c r="P2919" s="108"/>
      <c r="Q2919" s="202">
        <v>302202002</v>
      </c>
      <c r="R2919" s="194" t="s">
        <v>877</v>
      </c>
      <c r="S2919" s="195">
        <v>0.1</v>
      </c>
      <c r="T2919" s="196">
        <v>0.1</v>
      </c>
      <c r="U2919" s="109"/>
    </row>
    <row r="2920" spans="16:21">
      <c r="P2920" s="108"/>
      <c r="Q2920" s="202">
        <v>302202003</v>
      </c>
      <c r="R2920" s="194" t="s">
        <v>901</v>
      </c>
      <c r="S2920" s="195">
        <v>0.1</v>
      </c>
      <c r="T2920" s="196">
        <v>0.1</v>
      </c>
      <c r="U2920" s="109"/>
    </row>
    <row r="2921" spans="16:21">
      <c r="P2921" s="108"/>
      <c r="Q2921" s="202">
        <v>302202004</v>
      </c>
      <c r="R2921" s="194" t="s">
        <v>878</v>
      </c>
      <c r="S2921" s="195">
        <v>0.1</v>
      </c>
      <c r="T2921" s="196">
        <v>0.1</v>
      </c>
      <c r="U2921" s="109"/>
    </row>
    <row r="2922" spans="16:21">
      <c r="P2922" s="108"/>
      <c r="Q2922" s="202">
        <v>302202006</v>
      </c>
      <c r="R2922" s="194" t="s">
        <v>902</v>
      </c>
      <c r="S2922" s="195">
        <v>0.1</v>
      </c>
      <c r="T2922" s="196">
        <v>0.1</v>
      </c>
      <c r="U2922" s="109"/>
    </row>
    <row r="2923" spans="16:21">
      <c r="P2923" s="108"/>
      <c r="Q2923" s="202">
        <v>302202007</v>
      </c>
      <c r="R2923" s="194" t="s">
        <v>879</v>
      </c>
      <c r="S2923" s="195">
        <v>0.1</v>
      </c>
      <c r="T2923" s="196">
        <v>0.1</v>
      </c>
      <c r="U2923" s="109"/>
    </row>
    <row r="2924" spans="16:21">
      <c r="P2924" s="108"/>
      <c r="Q2924" s="202">
        <v>302202008</v>
      </c>
      <c r="R2924" s="194" t="s">
        <v>906</v>
      </c>
      <c r="S2924" s="195">
        <v>0.1</v>
      </c>
      <c r="T2924" s="196">
        <v>0.1</v>
      </c>
      <c r="U2924" s="109"/>
    </row>
    <row r="2925" spans="16:21">
      <c r="P2925" s="108"/>
      <c r="Q2925" s="202">
        <v>302202011</v>
      </c>
      <c r="R2925" s="194" t="s">
        <v>907</v>
      </c>
      <c r="S2925" s="195">
        <v>0.1</v>
      </c>
      <c r="T2925" s="196">
        <v>0.1</v>
      </c>
      <c r="U2925" s="109"/>
    </row>
    <row r="2926" spans="16:21">
      <c r="P2926" s="108"/>
      <c r="Q2926" s="202">
        <v>302202016</v>
      </c>
      <c r="R2926" s="194" t="s">
        <v>908</v>
      </c>
      <c r="S2926" s="195">
        <v>0.1</v>
      </c>
      <c r="T2926" s="196">
        <v>0.1</v>
      </c>
      <c r="U2926" s="109"/>
    </row>
    <row r="2927" spans="16:21">
      <c r="P2927" s="108"/>
      <c r="Q2927" s="202">
        <v>302202017</v>
      </c>
      <c r="R2927" s="194" t="s">
        <v>909</v>
      </c>
      <c r="S2927" s="195">
        <v>0.1</v>
      </c>
      <c r="T2927" s="196">
        <v>0.1</v>
      </c>
      <c r="U2927" s="109"/>
    </row>
    <row r="2928" spans="16:21">
      <c r="P2928" s="108"/>
      <c r="Q2928" s="202">
        <v>302203001</v>
      </c>
      <c r="R2928" s="194" t="s">
        <v>880</v>
      </c>
      <c r="S2928" s="195">
        <v>0.1</v>
      </c>
      <c r="T2928" s="196">
        <v>0.1</v>
      </c>
      <c r="U2928" s="109"/>
    </row>
    <row r="2929" spans="16:21">
      <c r="P2929" s="108"/>
      <c r="Q2929" s="202">
        <v>302203002</v>
      </c>
      <c r="R2929" s="194" t="s">
        <v>910</v>
      </c>
      <c r="S2929" s="195">
        <v>0.1</v>
      </c>
      <c r="T2929" s="196">
        <v>0.1</v>
      </c>
      <c r="U2929" s="109"/>
    </row>
    <row r="2930" spans="16:21">
      <c r="P2930" s="108"/>
      <c r="Q2930" s="202">
        <v>302203003</v>
      </c>
      <c r="R2930" s="194" t="s">
        <v>911</v>
      </c>
      <c r="S2930" s="195">
        <v>0.1</v>
      </c>
      <c r="T2930" s="196">
        <v>0.1</v>
      </c>
      <c r="U2930" s="109"/>
    </row>
    <row r="2931" spans="16:21">
      <c r="P2931" s="108"/>
      <c r="Q2931" s="202">
        <v>302203004</v>
      </c>
      <c r="R2931" s="194" t="s">
        <v>881</v>
      </c>
      <c r="S2931" s="195">
        <v>0.1</v>
      </c>
      <c r="T2931" s="196">
        <v>0.1</v>
      </c>
      <c r="U2931" s="109"/>
    </row>
    <row r="2932" spans="16:21">
      <c r="P2932" s="108"/>
      <c r="Q2932" s="202">
        <v>302203005</v>
      </c>
      <c r="R2932" s="194" t="s">
        <v>882</v>
      </c>
      <c r="S2932" s="195">
        <v>0.1</v>
      </c>
      <c r="T2932" s="196">
        <v>0.1</v>
      </c>
      <c r="U2932" s="109"/>
    </row>
    <row r="2933" spans="16:21">
      <c r="P2933" s="108"/>
      <c r="Q2933" s="202">
        <v>302203007</v>
      </c>
      <c r="R2933" s="194" t="s">
        <v>883</v>
      </c>
      <c r="S2933" s="195">
        <v>0.1</v>
      </c>
      <c r="T2933" s="196">
        <v>0.1</v>
      </c>
      <c r="U2933" s="109"/>
    </row>
    <row r="2934" spans="16:21">
      <c r="P2934" s="108"/>
      <c r="Q2934" s="202">
        <v>302203008</v>
      </c>
      <c r="R2934" s="194" t="s">
        <v>884</v>
      </c>
      <c r="S2934" s="195">
        <v>0.1</v>
      </c>
      <c r="T2934" s="196">
        <v>0.1</v>
      </c>
      <c r="U2934" s="109"/>
    </row>
    <row r="2935" spans="16:21">
      <c r="P2935" s="108"/>
      <c r="Q2935" s="202">
        <v>302203009</v>
      </c>
      <c r="R2935" s="194" t="s">
        <v>912</v>
      </c>
      <c r="S2935" s="195">
        <v>0.1</v>
      </c>
      <c r="T2935" s="196">
        <v>0.1</v>
      </c>
      <c r="U2935" s="109"/>
    </row>
    <row r="2936" spans="16:21">
      <c r="P2936" s="108"/>
      <c r="Q2936" s="202">
        <v>302203010</v>
      </c>
      <c r="R2936" s="194" t="s">
        <v>913</v>
      </c>
      <c r="S2936" s="195">
        <v>0.1</v>
      </c>
      <c r="T2936" s="196">
        <v>0.1</v>
      </c>
      <c r="U2936" s="109"/>
    </row>
    <row r="2937" spans="16:21">
      <c r="P2937" s="108"/>
      <c r="Q2937" s="202">
        <v>302203011</v>
      </c>
      <c r="R2937" s="194" t="s">
        <v>914</v>
      </c>
      <c r="S2937" s="195">
        <v>0.1</v>
      </c>
      <c r="T2937" s="196">
        <v>0.1</v>
      </c>
      <c r="U2937" s="109"/>
    </row>
    <row r="2938" spans="16:21">
      <c r="P2938" s="108"/>
      <c r="Q2938" s="202">
        <v>302203012</v>
      </c>
      <c r="R2938" s="194" t="s">
        <v>885</v>
      </c>
      <c r="S2938" s="195">
        <v>0.1</v>
      </c>
      <c r="T2938" s="196">
        <v>0.1</v>
      </c>
      <c r="U2938" s="109"/>
    </row>
    <row r="2939" spans="16:21">
      <c r="P2939" s="108"/>
      <c r="Q2939" s="202">
        <v>302203013</v>
      </c>
      <c r="R2939" s="194" t="s">
        <v>886</v>
      </c>
      <c r="S2939" s="195">
        <v>0.1</v>
      </c>
      <c r="T2939" s="196">
        <v>0.1</v>
      </c>
      <c r="U2939" s="109"/>
    </row>
    <row r="2940" spans="16:21">
      <c r="P2940" s="108"/>
      <c r="Q2940" s="202">
        <v>302203014</v>
      </c>
      <c r="R2940" s="194" t="s">
        <v>887</v>
      </c>
      <c r="S2940" s="195">
        <v>0.1</v>
      </c>
      <c r="T2940" s="196">
        <v>0.1</v>
      </c>
      <c r="U2940" s="109"/>
    </row>
    <row r="2941" spans="16:21">
      <c r="P2941" s="108"/>
      <c r="Q2941" s="202">
        <v>302203015</v>
      </c>
      <c r="R2941" s="194" t="s">
        <v>888</v>
      </c>
      <c r="S2941" s="195">
        <v>0.1</v>
      </c>
      <c r="T2941" s="196">
        <v>0.1</v>
      </c>
      <c r="U2941" s="109"/>
    </row>
    <row r="2942" spans="16:21">
      <c r="P2942" s="108"/>
      <c r="Q2942" s="202">
        <v>302203016</v>
      </c>
      <c r="R2942" s="194" t="s">
        <v>915</v>
      </c>
      <c r="S2942" s="195">
        <v>0.1</v>
      </c>
      <c r="T2942" s="196">
        <v>0.1</v>
      </c>
      <c r="U2942" s="109"/>
    </row>
    <row r="2943" spans="16:21">
      <c r="P2943" s="108"/>
      <c r="Q2943" s="202">
        <v>302203017</v>
      </c>
      <c r="R2943" s="194" t="s">
        <v>889</v>
      </c>
      <c r="S2943" s="195">
        <v>0.1</v>
      </c>
      <c r="T2943" s="196">
        <v>0.1</v>
      </c>
      <c r="U2943" s="109"/>
    </row>
    <row r="2944" spans="16:21">
      <c r="P2944" s="108"/>
      <c r="Q2944" s="202">
        <v>302203018</v>
      </c>
      <c r="R2944" s="194" t="s">
        <v>890</v>
      </c>
      <c r="S2944" s="195">
        <v>0.1</v>
      </c>
      <c r="T2944" s="196">
        <v>0.1</v>
      </c>
      <c r="U2944" s="109"/>
    </row>
    <row r="2945" spans="16:21">
      <c r="P2945" s="108"/>
      <c r="Q2945" s="202">
        <v>302203020</v>
      </c>
      <c r="R2945" s="194" t="s">
        <v>891</v>
      </c>
      <c r="S2945" s="195">
        <v>0.1</v>
      </c>
      <c r="T2945" s="196">
        <v>0.1</v>
      </c>
      <c r="U2945" s="109"/>
    </row>
    <row r="2946" spans="16:21">
      <c r="P2946" s="108"/>
      <c r="Q2946" s="202">
        <v>302203026</v>
      </c>
      <c r="R2946" s="194" t="s">
        <v>892</v>
      </c>
      <c r="S2946" s="195">
        <v>0.1</v>
      </c>
      <c r="T2946" s="196">
        <v>0.1</v>
      </c>
      <c r="U2946" s="109"/>
    </row>
    <row r="2947" spans="16:21">
      <c r="P2947" s="108"/>
      <c r="Q2947" s="202">
        <v>302203029</v>
      </c>
      <c r="R2947" s="194" t="s">
        <v>893</v>
      </c>
      <c r="S2947" s="195">
        <v>0.1</v>
      </c>
      <c r="T2947" s="196">
        <v>0.1</v>
      </c>
      <c r="U2947" s="109"/>
    </row>
    <row r="2948" spans="16:21">
      <c r="P2948" s="108"/>
      <c r="Q2948" s="202">
        <v>302203030</v>
      </c>
      <c r="R2948" s="194" t="s">
        <v>916</v>
      </c>
      <c r="S2948" s="195">
        <v>0.1</v>
      </c>
      <c r="T2948" s="196">
        <v>0.1</v>
      </c>
      <c r="U2948" s="109"/>
    </row>
    <row r="2949" spans="16:21">
      <c r="P2949" s="108"/>
      <c r="Q2949" s="202">
        <v>302203031</v>
      </c>
      <c r="R2949" s="194" t="s">
        <v>917</v>
      </c>
      <c r="S2949" s="195">
        <v>0.1</v>
      </c>
      <c r="T2949" s="196">
        <v>0.1</v>
      </c>
      <c r="U2949" s="109"/>
    </row>
    <row r="2950" spans="16:21">
      <c r="P2950" s="108"/>
      <c r="Q2950" s="202">
        <v>302203032</v>
      </c>
      <c r="R2950" s="194" t="s">
        <v>894</v>
      </c>
      <c r="S2950" s="195">
        <v>0.1</v>
      </c>
      <c r="T2950" s="196">
        <v>0.1</v>
      </c>
      <c r="U2950" s="109"/>
    </row>
    <row r="2951" spans="16:21">
      <c r="P2951" s="108"/>
      <c r="Q2951" s="202">
        <v>302203034</v>
      </c>
      <c r="R2951" s="194" t="s">
        <v>918</v>
      </c>
      <c r="S2951" s="195">
        <v>0.1</v>
      </c>
      <c r="T2951" s="196">
        <v>0.1</v>
      </c>
      <c r="U2951" s="109"/>
    </row>
    <row r="2952" spans="16:21">
      <c r="P2952" s="108"/>
      <c r="Q2952" s="202">
        <v>302203036</v>
      </c>
      <c r="R2952" s="194" t="s">
        <v>919</v>
      </c>
      <c r="S2952" s="195">
        <v>0.1</v>
      </c>
      <c r="T2952" s="196">
        <v>0.1</v>
      </c>
      <c r="U2952" s="109"/>
    </row>
    <row r="2953" spans="16:21">
      <c r="P2953" s="108"/>
      <c r="Q2953" s="202">
        <v>302203037</v>
      </c>
      <c r="R2953" s="194" t="s">
        <v>920</v>
      </c>
      <c r="S2953" s="195">
        <v>0.1</v>
      </c>
      <c r="T2953" s="196">
        <v>0.1</v>
      </c>
      <c r="U2953" s="109"/>
    </row>
    <row r="2954" spans="16:21">
      <c r="P2954" s="108"/>
      <c r="Q2954" s="202">
        <v>302203038</v>
      </c>
      <c r="R2954" s="194" t="s">
        <v>921</v>
      </c>
      <c r="S2954" s="195">
        <v>0.1</v>
      </c>
      <c r="T2954" s="196">
        <v>0.1</v>
      </c>
      <c r="U2954" s="109"/>
    </row>
    <row r="2955" spans="16:21">
      <c r="P2955" s="108"/>
      <c r="Q2955" s="202">
        <v>302203041</v>
      </c>
      <c r="R2955" s="194" t="s">
        <v>922</v>
      </c>
      <c r="S2955" s="195">
        <v>0.1</v>
      </c>
      <c r="T2955" s="196">
        <v>0.1</v>
      </c>
      <c r="U2955" s="109"/>
    </row>
    <row r="2956" spans="16:21">
      <c r="P2956" s="108"/>
      <c r="Q2956" s="202">
        <v>302203042</v>
      </c>
      <c r="R2956" s="194" t="s">
        <v>923</v>
      </c>
      <c r="S2956" s="195">
        <v>0.1</v>
      </c>
      <c r="T2956" s="196">
        <v>0.1</v>
      </c>
      <c r="U2956" s="109"/>
    </row>
    <row r="2957" spans="16:21">
      <c r="P2957" s="108"/>
      <c r="Q2957" s="202">
        <v>302203045</v>
      </c>
      <c r="R2957" s="194" t="s">
        <v>924</v>
      </c>
      <c r="S2957" s="195">
        <v>0.1</v>
      </c>
      <c r="T2957" s="196">
        <v>0.1</v>
      </c>
      <c r="U2957" s="109"/>
    </row>
    <row r="2958" spans="16:21">
      <c r="P2958" s="108"/>
      <c r="Q2958" s="202">
        <v>302203048</v>
      </c>
      <c r="R2958" s="194" t="s">
        <v>925</v>
      </c>
      <c r="S2958" s="195">
        <v>0.1</v>
      </c>
      <c r="T2958" s="196">
        <v>0.1</v>
      </c>
      <c r="U2958" s="109"/>
    </row>
    <row r="2959" spans="16:21">
      <c r="P2959" s="108"/>
      <c r="Q2959" s="202">
        <v>302203051</v>
      </c>
      <c r="R2959" s="194" t="s">
        <v>926</v>
      </c>
      <c r="S2959" s="195">
        <v>0.1</v>
      </c>
      <c r="T2959" s="196">
        <v>0.1</v>
      </c>
      <c r="U2959" s="109"/>
    </row>
    <row r="2960" spans="16:21">
      <c r="P2960" s="108"/>
      <c r="Q2960" s="202">
        <v>302203052</v>
      </c>
      <c r="R2960" s="194" t="s">
        <v>927</v>
      </c>
      <c r="S2960" s="195">
        <v>0.1</v>
      </c>
      <c r="T2960" s="196">
        <v>0.1</v>
      </c>
      <c r="U2960" s="109"/>
    </row>
    <row r="2961" spans="16:21">
      <c r="P2961" s="108"/>
      <c r="Q2961" s="202">
        <v>302203053</v>
      </c>
      <c r="R2961" s="194" t="s">
        <v>928</v>
      </c>
      <c r="S2961" s="195">
        <v>0.1</v>
      </c>
      <c r="T2961" s="196">
        <v>0.1</v>
      </c>
      <c r="U2961" s="109"/>
    </row>
    <row r="2962" spans="16:21">
      <c r="P2962" s="108"/>
      <c r="Q2962" s="202">
        <v>302203055</v>
      </c>
      <c r="R2962" s="194" t="s">
        <v>896</v>
      </c>
      <c r="S2962" s="195">
        <v>0.1</v>
      </c>
      <c r="T2962" s="196">
        <v>0.1</v>
      </c>
      <c r="U2962" s="109"/>
    </row>
    <row r="2963" spans="16:21">
      <c r="P2963" s="108"/>
      <c r="Q2963" s="202">
        <v>302203888</v>
      </c>
      <c r="R2963" s="194" t="s">
        <v>929</v>
      </c>
      <c r="S2963" s="195">
        <v>0.1</v>
      </c>
      <c r="T2963" s="196">
        <v>0.1</v>
      </c>
      <c r="U2963" s="109"/>
    </row>
    <row r="2964" spans="16:21">
      <c r="P2964" s="108"/>
      <c r="Q2964" s="202">
        <v>302204001</v>
      </c>
      <c r="R2964" s="194" t="s">
        <v>930</v>
      </c>
      <c r="S2964" s="195">
        <v>0.1</v>
      </c>
      <c r="T2964" s="196">
        <v>0.1</v>
      </c>
      <c r="U2964" s="109"/>
    </row>
    <row r="2965" spans="16:21">
      <c r="P2965" s="108"/>
      <c r="Q2965" s="202">
        <v>302204002</v>
      </c>
      <c r="R2965" s="194" t="s">
        <v>931</v>
      </c>
      <c r="S2965" s="195">
        <v>0.1</v>
      </c>
      <c r="T2965" s="196">
        <v>0.1</v>
      </c>
      <c r="U2965" s="109"/>
    </row>
    <row r="2966" spans="16:21">
      <c r="P2966" s="108"/>
      <c r="Q2966" s="202">
        <v>302204003</v>
      </c>
      <c r="R2966" s="194" t="s">
        <v>897</v>
      </c>
      <c r="S2966" s="195">
        <v>0.1</v>
      </c>
      <c r="T2966" s="196">
        <v>0.1</v>
      </c>
      <c r="U2966" s="109"/>
    </row>
    <row r="2967" spans="16:21">
      <c r="P2967" s="108"/>
      <c r="Q2967" s="202">
        <v>302204004</v>
      </c>
      <c r="R2967" s="194" t="s">
        <v>932</v>
      </c>
      <c r="S2967" s="195">
        <v>0.1</v>
      </c>
      <c r="T2967" s="196">
        <v>0.1</v>
      </c>
      <c r="U2967" s="109"/>
    </row>
    <row r="2968" spans="16:21">
      <c r="P2968" s="108"/>
      <c r="Q2968" s="202">
        <v>302204007</v>
      </c>
      <c r="R2968" s="194" t="s">
        <v>933</v>
      </c>
      <c r="S2968" s="195">
        <v>0.1</v>
      </c>
      <c r="T2968" s="196">
        <v>0.1</v>
      </c>
      <c r="U2968" s="109"/>
    </row>
    <row r="2969" spans="16:21">
      <c r="P2969" s="108"/>
      <c r="Q2969" s="202">
        <v>302204008</v>
      </c>
      <c r="R2969" s="194" t="s">
        <v>934</v>
      </c>
      <c r="S2969" s="195">
        <v>0.1</v>
      </c>
      <c r="T2969" s="196">
        <v>0.1</v>
      </c>
      <c r="U2969" s="109"/>
    </row>
    <row r="2970" spans="16:21">
      <c r="P2970" s="108"/>
      <c r="Q2970" s="202">
        <v>302204009</v>
      </c>
      <c r="R2970" s="194" t="s">
        <v>935</v>
      </c>
      <c r="S2970" s="195">
        <v>0.1</v>
      </c>
      <c r="T2970" s="196">
        <v>0.1</v>
      </c>
      <c r="U2970" s="109"/>
    </row>
    <row r="2971" spans="16:21">
      <c r="P2971" s="108"/>
      <c r="Q2971" s="202">
        <v>304101001</v>
      </c>
      <c r="R2971" s="194" t="s">
        <v>936</v>
      </c>
      <c r="S2971" s="195">
        <v>0.1</v>
      </c>
      <c r="T2971" s="196">
        <v>0.1</v>
      </c>
      <c r="U2971" s="109"/>
    </row>
    <row r="2972" spans="16:21">
      <c r="P2972" s="108"/>
      <c r="Q2972" s="202">
        <v>304101002</v>
      </c>
      <c r="R2972" s="194" t="s">
        <v>937</v>
      </c>
      <c r="S2972" s="195">
        <v>0.1</v>
      </c>
      <c r="T2972" s="196">
        <v>0.1</v>
      </c>
      <c r="U2972" s="109"/>
    </row>
    <row r="2973" spans="16:21">
      <c r="P2973" s="108"/>
      <c r="Q2973" s="202">
        <v>304101003</v>
      </c>
      <c r="R2973" s="194" t="s">
        <v>938</v>
      </c>
      <c r="S2973" s="195">
        <v>0.1</v>
      </c>
      <c r="T2973" s="196">
        <v>0.1</v>
      </c>
      <c r="U2973" s="109"/>
    </row>
    <row r="2974" spans="16:21">
      <c r="P2974" s="108"/>
      <c r="Q2974" s="202">
        <v>304101004</v>
      </c>
      <c r="R2974" s="194" t="s">
        <v>939</v>
      </c>
      <c r="S2974" s="195">
        <v>0.1</v>
      </c>
      <c r="T2974" s="196">
        <v>0.1</v>
      </c>
      <c r="U2974" s="109"/>
    </row>
    <row r="2975" spans="16:21">
      <c r="P2975" s="108"/>
      <c r="Q2975" s="202">
        <v>304101005</v>
      </c>
      <c r="R2975" s="194" t="s">
        <v>940</v>
      </c>
      <c r="S2975" s="195">
        <v>0.1</v>
      </c>
      <c r="T2975" s="196">
        <v>0.1</v>
      </c>
      <c r="U2975" s="109"/>
    </row>
    <row r="2976" spans="16:21">
      <c r="P2976" s="108"/>
      <c r="Q2976" s="202">
        <v>304101006</v>
      </c>
      <c r="R2976" s="194" t="s">
        <v>941</v>
      </c>
      <c r="S2976" s="195">
        <v>0.1</v>
      </c>
      <c r="T2976" s="196">
        <v>0.1</v>
      </c>
      <c r="U2976" s="109"/>
    </row>
    <row r="2977" spans="16:21">
      <c r="P2977" s="108"/>
      <c r="Q2977" s="202">
        <v>304101008</v>
      </c>
      <c r="R2977" s="194" t="s">
        <v>942</v>
      </c>
      <c r="S2977" s="195">
        <v>0.1</v>
      </c>
      <c r="T2977" s="196">
        <v>0.1</v>
      </c>
      <c r="U2977" s="109"/>
    </row>
    <row r="2978" spans="16:21">
      <c r="P2978" s="108"/>
      <c r="Q2978" s="202">
        <v>304101009</v>
      </c>
      <c r="R2978" s="194" t="s">
        <v>943</v>
      </c>
      <c r="S2978" s="195">
        <v>0.1</v>
      </c>
      <c r="T2978" s="196">
        <v>0.1</v>
      </c>
      <c r="U2978" s="109"/>
    </row>
    <row r="2979" spans="16:21">
      <c r="P2979" s="108"/>
      <c r="Q2979" s="202">
        <v>304101010</v>
      </c>
      <c r="R2979" s="194" t="s">
        <v>944</v>
      </c>
      <c r="S2979" s="195">
        <v>0.1</v>
      </c>
      <c r="T2979" s="196">
        <v>0.1</v>
      </c>
      <c r="U2979" s="109"/>
    </row>
    <row r="2980" spans="16:21">
      <c r="P2980" s="108"/>
      <c r="Q2980" s="202">
        <v>304101011</v>
      </c>
      <c r="R2980" s="194" t="s">
        <v>945</v>
      </c>
      <c r="S2980" s="195">
        <v>0.1</v>
      </c>
      <c r="T2980" s="196">
        <v>0.1</v>
      </c>
      <c r="U2980" s="109"/>
    </row>
    <row r="2981" spans="16:21">
      <c r="P2981" s="108"/>
      <c r="Q2981" s="202">
        <v>304101012</v>
      </c>
      <c r="R2981" s="194" t="s">
        <v>946</v>
      </c>
      <c r="S2981" s="195">
        <v>0.1</v>
      </c>
      <c r="T2981" s="196">
        <v>0.1</v>
      </c>
      <c r="U2981" s="109"/>
    </row>
    <row r="2982" spans="16:21">
      <c r="P2982" s="108"/>
      <c r="Q2982" s="202">
        <v>304101015</v>
      </c>
      <c r="R2982" s="194" t="s">
        <v>947</v>
      </c>
      <c r="S2982" s="195">
        <v>0.1</v>
      </c>
      <c r="T2982" s="196">
        <v>0.1</v>
      </c>
      <c r="U2982" s="109"/>
    </row>
    <row r="2983" spans="16:21">
      <c r="P2983" s="108"/>
      <c r="Q2983" s="202">
        <v>304101016</v>
      </c>
      <c r="R2983" s="194" t="s">
        <v>948</v>
      </c>
      <c r="S2983" s="195">
        <v>0.1</v>
      </c>
      <c r="T2983" s="196">
        <v>0.1</v>
      </c>
      <c r="U2983" s="109"/>
    </row>
    <row r="2984" spans="16:21">
      <c r="P2984" s="108"/>
      <c r="Q2984" s="202">
        <v>304101017</v>
      </c>
      <c r="R2984" s="194" t="s">
        <v>949</v>
      </c>
      <c r="S2984" s="195">
        <v>0.1</v>
      </c>
      <c r="T2984" s="196">
        <v>0.1</v>
      </c>
      <c r="U2984" s="109"/>
    </row>
    <row r="2985" spans="16:21">
      <c r="P2985" s="108"/>
      <c r="Q2985" s="202">
        <v>304101018</v>
      </c>
      <c r="R2985" s="194" t="s">
        <v>950</v>
      </c>
      <c r="S2985" s="195">
        <v>0.1</v>
      </c>
      <c r="T2985" s="196">
        <v>0.1</v>
      </c>
      <c r="U2985" s="109"/>
    </row>
    <row r="2986" spans="16:21">
      <c r="P2986" s="108"/>
      <c r="Q2986" s="202">
        <v>304101019</v>
      </c>
      <c r="R2986" s="194" t="s">
        <v>951</v>
      </c>
      <c r="S2986" s="195">
        <v>0.1</v>
      </c>
      <c r="T2986" s="196">
        <v>0.1</v>
      </c>
      <c r="U2986" s="109"/>
    </row>
    <row r="2987" spans="16:21">
      <c r="P2987" s="108"/>
      <c r="Q2987" s="202">
        <v>304101020</v>
      </c>
      <c r="R2987" s="194" t="s">
        <v>952</v>
      </c>
      <c r="S2987" s="195">
        <v>0.1</v>
      </c>
      <c r="T2987" s="196">
        <v>0.1</v>
      </c>
      <c r="U2987" s="109"/>
    </row>
    <row r="2988" spans="16:21">
      <c r="P2988" s="108"/>
      <c r="Q2988" s="202">
        <v>304101021</v>
      </c>
      <c r="R2988" s="194" t="s">
        <v>953</v>
      </c>
      <c r="S2988" s="195">
        <v>0.1</v>
      </c>
      <c r="T2988" s="196">
        <v>0.1</v>
      </c>
      <c r="U2988" s="109"/>
    </row>
    <row r="2989" spans="16:21">
      <c r="P2989" s="108"/>
      <c r="Q2989" s="202">
        <v>304101023</v>
      </c>
      <c r="R2989" s="194" t="s">
        <v>954</v>
      </c>
      <c r="S2989" s="195">
        <v>0.1</v>
      </c>
      <c r="T2989" s="196">
        <v>0.1</v>
      </c>
      <c r="U2989" s="109"/>
    </row>
    <row r="2990" spans="16:21">
      <c r="P2990" s="108"/>
      <c r="Q2990" s="202">
        <v>304101025</v>
      </c>
      <c r="R2990" s="194" t="s">
        <v>955</v>
      </c>
      <c r="S2990" s="195">
        <v>0.1</v>
      </c>
      <c r="T2990" s="196">
        <v>0.1</v>
      </c>
      <c r="U2990" s="109"/>
    </row>
    <row r="2991" spans="16:21">
      <c r="P2991" s="108"/>
      <c r="Q2991" s="202">
        <v>304101026</v>
      </c>
      <c r="R2991" s="194" t="s">
        <v>956</v>
      </c>
      <c r="S2991" s="195">
        <v>0.1</v>
      </c>
      <c r="T2991" s="196">
        <v>0.1</v>
      </c>
      <c r="U2991" s="109"/>
    </row>
    <row r="2992" spans="16:21">
      <c r="P2992" s="108"/>
      <c r="Q2992" s="202">
        <v>304102001</v>
      </c>
      <c r="R2992" s="194" t="s">
        <v>957</v>
      </c>
      <c r="S2992" s="195">
        <v>0.1</v>
      </c>
      <c r="T2992" s="196">
        <v>0.1</v>
      </c>
      <c r="U2992" s="109"/>
    </row>
    <row r="2993" spans="16:21">
      <c r="P2993" s="108"/>
      <c r="Q2993" s="202">
        <v>304102004</v>
      </c>
      <c r="R2993" s="194" t="s">
        <v>958</v>
      </c>
      <c r="S2993" s="195">
        <v>0.1</v>
      </c>
      <c r="T2993" s="196">
        <v>0.1</v>
      </c>
      <c r="U2993" s="109"/>
    </row>
    <row r="2994" spans="16:21">
      <c r="P2994" s="108"/>
      <c r="Q2994" s="202">
        <v>304102006</v>
      </c>
      <c r="R2994" s="194" t="s">
        <v>959</v>
      </c>
      <c r="S2994" s="195">
        <v>0.1</v>
      </c>
      <c r="T2994" s="196">
        <v>0.1</v>
      </c>
      <c r="U2994" s="109"/>
    </row>
    <row r="2995" spans="16:21">
      <c r="P2995" s="108"/>
      <c r="Q2995" s="202">
        <v>304102010</v>
      </c>
      <c r="R2995" s="194" t="s">
        <v>960</v>
      </c>
      <c r="S2995" s="195">
        <v>0.1</v>
      </c>
      <c r="T2995" s="196">
        <v>0.1</v>
      </c>
      <c r="U2995" s="109"/>
    </row>
    <row r="2996" spans="16:21">
      <c r="P2996" s="108"/>
      <c r="Q2996" s="202">
        <v>304102011</v>
      </c>
      <c r="R2996" s="194" t="s">
        <v>961</v>
      </c>
      <c r="S2996" s="195">
        <v>0.1</v>
      </c>
      <c r="T2996" s="196">
        <v>0.1</v>
      </c>
      <c r="U2996" s="109"/>
    </row>
    <row r="2997" spans="16:21">
      <c r="P2997" s="108"/>
      <c r="Q2997" s="202">
        <v>304102012</v>
      </c>
      <c r="R2997" s="194" t="s">
        <v>962</v>
      </c>
      <c r="S2997" s="195">
        <v>0.1</v>
      </c>
      <c r="T2997" s="196">
        <v>0.1</v>
      </c>
      <c r="U2997" s="109"/>
    </row>
    <row r="2998" spans="16:21">
      <c r="P2998" s="108"/>
      <c r="Q2998" s="202">
        <v>304102013</v>
      </c>
      <c r="R2998" s="194" t="s">
        <v>963</v>
      </c>
      <c r="S2998" s="195">
        <v>0.1</v>
      </c>
      <c r="T2998" s="196">
        <v>0.1</v>
      </c>
      <c r="U2998" s="109"/>
    </row>
    <row r="2999" spans="16:21">
      <c r="P2999" s="108"/>
      <c r="Q2999" s="202">
        <v>304102015</v>
      </c>
      <c r="R2999" s="194" t="s">
        <v>964</v>
      </c>
      <c r="S2999" s="195">
        <v>0.1</v>
      </c>
      <c r="T2999" s="196">
        <v>0.1</v>
      </c>
      <c r="U2999" s="109"/>
    </row>
    <row r="3000" spans="16:21">
      <c r="P3000" s="108"/>
      <c r="Q3000" s="202">
        <v>304103001</v>
      </c>
      <c r="R3000" s="194" t="s">
        <v>965</v>
      </c>
      <c r="S3000" s="195">
        <v>0.1</v>
      </c>
      <c r="T3000" s="196">
        <v>0.1</v>
      </c>
      <c r="U3000" s="109"/>
    </row>
    <row r="3001" spans="16:21">
      <c r="P3001" s="108"/>
      <c r="Q3001" s="202">
        <v>304103002</v>
      </c>
      <c r="R3001" s="194" t="s">
        <v>966</v>
      </c>
      <c r="S3001" s="195">
        <v>0.1</v>
      </c>
      <c r="T3001" s="196">
        <v>0.1</v>
      </c>
      <c r="U3001" s="109"/>
    </row>
    <row r="3002" spans="16:21">
      <c r="P3002" s="108"/>
      <c r="Q3002" s="202">
        <v>304103005</v>
      </c>
      <c r="R3002" s="194" t="s">
        <v>967</v>
      </c>
      <c r="S3002" s="195">
        <v>0.1</v>
      </c>
      <c r="T3002" s="196">
        <v>0.1</v>
      </c>
      <c r="U3002" s="109"/>
    </row>
    <row r="3003" spans="16:21">
      <c r="P3003" s="108"/>
      <c r="Q3003" s="202">
        <v>304103009</v>
      </c>
      <c r="R3003" s="194" t="s">
        <v>968</v>
      </c>
      <c r="S3003" s="195">
        <v>0.1</v>
      </c>
      <c r="T3003" s="196">
        <v>0.1</v>
      </c>
      <c r="U3003" s="109"/>
    </row>
    <row r="3004" spans="16:21">
      <c r="P3004" s="108"/>
      <c r="Q3004" s="202">
        <v>304103020</v>
      </c>
      <c r="R3004" s="194" t="s">
        <v>969</v>
      </c>
      <c r="S3004" s="195">
        <v>0.1</v>
      </c>
      <c r="T3004" s="196">
        <v>0.1</v>
      </c>
      <c r="U3004" s="109"/>
    </row>
    <row r="3005" spans="16:21">
      <c r="P3005" s="108"/>
      <c r="Q3005" s="202">
        <v>304104001</v>
      </c>
      <c r="R3005" s="194" t="s">
        <v>970</v>
      </c>
      <c r="S3005" s="195">
        <v>0.1</v>
      </c>
      <c r="T3005" s="196">
        <v>0.1</v>
      </c>
      <c r="U3005" s="109"/>
    </row>
    <row r="3006" spans="16:21">
      <c r="P3006" s="108"/>
      <c r="Q3006" s="202">
        <v>304104007</v>
      </c>
      <c r="R3006" s="194" t="s">
        <v>971</v>
      </c>
      <c r="S3006" s="195">
        <v>0.1</v>
      </c>
      <c r="T3006" s="196">
        <v>0.1</v>
      </c>
      <c r="U3006" s="109"/>
    </row>
    <row r="3007" spans="16:21">
      <c r="P3007" s="108"/>
      <c r="Q3007" s="202">
        <v>304104008</v>
      </c>
      <c r="R3007" s="194" t="s">
        <v>972</v>
      </c>
      <c r="S3007" s="195">
        <v>0.1</v>
      </c>
      <c r="T3007" s="196">
        <v>0.1</v>
      </c>
      <c r="U3007" s="109"/>
    </row>
    <row r="3008" spans="16:21">
      <c r="P3008" s="108"/>
      <c r="Q3008" s="202">
        <v>304104010</v>
      </c>
      <c r="R3008" s="194" t="s">
        <v>973</v>
      </c>
      <c r="S3008" s="195">
        <v>0.1</v>
      </c>
      <c r="T3008" s="196">
        <v>0.1</v>
      </c>
      <c r="U3008" s="109"/>
    </row>
    <row r="3009" spans="16:21">
      <c r="P3009" s="108"/>
      <c r="Q3009" s="202">
        <v>304104016</v>
      </c>
      <c r="R3009" s="194" t="s">
        <v>974</v>
      </c>
      <c r="S3009" s="195">
        <v>0.1</v>
      </c>
      <c r="T3009" s="196">
        <v>0.1</v>
      </c>
      <c r="U3009" s="109"/>
    </row>
    <row r="3010" spans="16:21">
      <c r="P3010" s="108"/>
      <c r="Q3010" s="202">
        <v>304104017</v>
      </c>
      <c r="R3010" s="194" t="s">
        <v>975</v>
      </c>
      <c r="S3010" s="195">
        <v>0.1</v>
      </c>
      <c r="T3010" s="196">
        <v>0.1</v>
      </c>
      <c r="U3010" s="109"/>
    </row>
    <row r="3011" spans="16:21">
      <c r="P3011" s="108"/>
      <c r="Q3011" s="202">
        <v>304104021</v>
      </c>
      <c r="R3011" s="194" t="s">
        <v>976</v>
      </c>
      <c r="S3011" s="195">
        <v>0.1</v>
      </c>
      <c r="T3011" s="196">
        <v>0.1</v>
      </c>
      <c r="U3011" s="109"/>
    </row>
    <row r="3012" spans="16:21">
      <c r="P3012" s="108"/>
      <c r="Q3012" s="202">
        <v>603101036</v>
      </c>
      <c r="R3012" s="194" t="s">
        <v>977</v>
      </c>
      <c r="S3012" s="195">
        <v>0.1</v>
      </c>
      <c r="T3012" s="196">
        <v>0.1</v>
      </c>
      <c r="U3012" s="109"/>
    </row>
    <row r="3013" spans="16:21">
      <c r="P3013" s="108"/>
      <c r="Q3013" s="202">
        <v>502401008</v>
      </c>
      <c r="R3013" s="194" t="s">
        <v>978</v>
      </c>
      <c r="S3013" s="195">
        <v>0.1</v>
      </c>
      <c r="T3013" s="196">
        <v>0.1</v>
      </c>
      <c r="U3013" s="109"/>
    </row>
    <row r="3014" spans="16:21">
      <c r="P3014" s="108"/>
      <c r="Q3014" s="202">
        <v>503201001</v>
      </c>
      <c r="R3014" s="194" t="s">
        <v>979</v>
      </c>
      <c r="S3014" s="195">
        <v>0.1</v>
      </c>
      <c r="T3014" s="196">
        <v>0.1</v>
      </c>
      <c r="U3014" s="109"/>
    </row>
    <row r="3015" spans="16:21">
      <c r="P3015" s="108"/>
      <c r="Q3015" s="202">
        <v>503201002</v>
      </c>
      <c r="R3015" s="194" t="s">
        <v>980</v>
      </c>
      <c r="S3015" s="195">
        <v>0.1</v>
      </c>
      <c r="T3015" s="196">
        <v>0.1</v>
      </c>
      <c r="U3015" s="109"/>
    </row>
    <row r="3016" spans="16:21">
      <c r="P3016" s="108"/>
      <c r="Q3016" s="202">
        <v>503201003</v>
      </c>
      <c r="R3016" s="194" t="s">
        <v>981</v>
      </c>
      <c r="S3016" s="195">
        <v>0.1</v>
      </c>
      <c r="T3016" s="196">
        <v>0.1</v>
      </c>
      <c r="U3016" s="109"/>
    </row>
    <row r="3017" spans="16:21">
      <c r="P3017" s="108"/>
      <c r="Q3017" s="202">
        <v>503201004</v>
      </c>
      <c r="R3017" s="194" t="s">
        <v>982</v>
      </c>
      <c r="S3017" s="195">
        <v>0.1</v>
      </c>
      <c r="T3017" s="196">
        <v>0.1</v>
      </c>
      <c r="U3017" s="109"/>
    </row>
    <row r="3018" spans="16:21">
      <c r="P3018" s="108"/>
      <c r="Q3018" s="202">
        <v>503201005</v>
      </c>
      <c r="R3018" s="194" t="s">
        <v>983</v>
      </c>
      <c r="S3018" s="195">
        <v>0.1</v>
      </c>
      <c r="T3018" s="196">
        <v>0.1</v>
      </c>
      <c r="U3018" s="109"/>
    </row>
    <row r="3019" spans="16:21">
      <c r="P3019" s="108"/>
      <c r="Q3019" s="202">
        <v>503201006</v>
      </c>
      <c r="R3019" s="194" t="s">
        <v>984</v>
      </c>
      <c r="S3019" s="195">
        <v>0.1</v>
      </c>
      <c r="T3019" s="196">
        <v>0.1</v>
      </c>
      <c r="U3019" s="109"/>
    </row>
    <row r="3020" spans="16:21">
      <c r="P3020" s="108"/>
      <c r="Q3020" s="202">
        <v>503201007</v>
      </c>
      <c r="R3020" s="194" t="s">
        <v>985</v>
      </c>
      <c r="S3020" s="195">
        <v>0.1</v>
      </c>
      <c r="T3020" s="196">
        <v>0.1</v>
      </c>
      <c r="U3020" s="109"/>
    </row>
    <row r="3021" spans="16:21">
      <c r="P3021" s="108"/>
      <c r="Q3021" s="202">
        <v>503301001</v>
      </c>
      <c r="R3021" s="194" t="s">
        <v>986</v>
      </c>
      <c r="S3021" s="195">
        <v>0.1</v>
      </c>
      <c r="T3021" s="196">
        <v>0.1</v>
      </c>
      <c r="U3021" s="109"/>
    </row>
    <row r="3022" spans="16:21">
      <c r="P3022" s="108"/>
      <c r="Q3022" s="202">
        <v>503401001</v>
      </c>
      <c r="R3022" s="194" t="s">
        <v>987</v>
      </c>
      <c r="S3022" s="195">
        <v>0.1</v>
      </c>
      <c r="T3022" s="196">
        <v>0.1</v>
      </c>
      <c r="U3022" s="109"/>
    </row>
    <row r="3023" spans="16:21">
      <c r="P3023" s="108"/>
      <c r="Q3023" s="202">
        <v>503401003</v>
      </c>
      <c r="R3023" s="194" t="s">
        <v>988</v>
      </c>
      <c r="S3023" s="195">
        <v>0.1</v>
      </c>
      <c r="T3023" s="196">
        <v>0.1</v>
      </c>
      <c r="U3023" s="109"/>
    </row>
    <row r="3024" spans="16:21">
      <c r="P3024" s="108"/>
      <c r="Q3024" s="202">
        <v>503501001</v>
      </c>
      <c r="R3024" s="194" t="s">
        <v>989</v>
      </c>
      <c r="S3024" s="195">
        <v>0.1</v>
      </c>
      <c r="T3024" s="196">
        <v>0.1</v>
      </c>
      <c r="U3024" s="109"/>
    </row>
    <row r="3025" spans="16:21">
      <c r="P3025" s="108"/>
      <c r="Q3025" s="202">
        <v>503501005</v>
      </c>
      <c r="R3025" s="194" t="s">
        <v>990</v>
      </c>
      <c r="S3025" s="195">
        <v>0.1</v>
      </c>
      <c r="T3025" s="196">
        <v>0.1</v>
      </c>
      <c r="U3025" s="109"/>
    </row>
    <row r="3026" spans="16:21">
      <c r="P3026" s="108"/>
      <c r="Q3026" s="202">
        <v>709101003</v>
      </c>
      <c r="R3026" s="194" t="s">
        <v>991</v>
      </c>
      <c r="S3026" s="195">
        <v>0.1</v>
      </c>
      <c r="T3026" s="196">
        <v>0.1</v>
      </c>
      <c r="U3026" s="109"/>
    </row>
    <row r="3027" spans="16:21">
      <c r="P3027" s="108"/>
      <c r="Q3027" s="202">
        <v>503501006</v>
      </c>
      <c r="R3027" s="194" t="s">
        <v>992</v>
      </c>
      <c r="S3027" s="195">
        <v>0.1</v>
      </c>
      <c r="T3027" s="196">
        <v>0.1</v>
      </c>
      <c r="U3027" s="109"/>
    </row>
    <row r="3028" spans="16:21">
      <c r="P3028" s="108"/>
      <c r="Q3028" s="202">
        <v>403101001</v>
      </c>
      <c r="R3028" s="194" t="s">
        <v>993</v>
      </c>
      <c r="S3028" s="195">
        <v>0.1</v>
      </c>
      <c r="T3028" s="196">
        <v>0.1</v>
      </c>
      <c r="U3028" s="109"/>
    </row>
    <row r="3029" spans="16:21">
      <c r="P3029" s="108"/>
      <c r="Q3029" s="202">
        <v>403101002</v>
      </c>
      <c r="R3029" s="194" t="s">
        <v>994</v>
      </c>
      <c r="S3029" s="195">
        <v>0.1</v>
      </c>
      <c r="T3029" s="196">
        <v>0.1</v>
      </c>
      <c r="U3029" s="109"/>
    </row>
    <row r="3030" spans="16:21">
      <c r="P3030" s="108"/>
      <c r="Q3030" s="202">
        <v>403101003</v>
      </c>
      <c r="R3030" s="194" t="s">
        <v>995</v>
      </c>
      <c r="S3030" s="195">
        <v>0.1</v>
      </c>
      <c r="T3030" s="196">
        <v>0.1</v>
      </c>
      <c r="U3030" s="109"/>
    </row>
    <row r="3031" spans="16:21">
      <c r="P3031" s="108"/>
      <c r="Q3031" s="202">
        <v>403101004</v>
      </c>
      <c r="R3031" s="194" t="s">
        <v>996</v>
      </c>
      <c r="S3031" s="195">
        <v>0.1</v>
      </c>
      <c r="T3031" s="196">
        <v>0.1</v>
      </c>
      <c r="U3031" s="109"/>
    </row>
    <row r="3032" spans="16:21">
      <c r="P3032" s="108"/>
      <c r="Q3032" s="202">
        <v>403101005</v>
      </c>
      <c r="R3032" s="194" t="s">
        <v>997</v>
      </c>
      <c r="S3032" s="195">
        <v>0.1</v>
      </c>
      <c r="T3032" s="196">
        <v>0.1</v>
      </c>
      <c r="U3032" s="109"/>
    </row>
    <row r="3033" spans="16:21">
      <c r="P3033" s="108"/>
      <c r="Q3033" s="202">
        <v>403101006</v>
      </c>
      <c r="R3033" s="194" t="s">
        <v>998</v>
      </c>
      <c r="S3033" s="195">
        <v>0.1</v>
      </c>
      <c r="T3033" s="196">
        <v>0.1</v>
      </c>
      <c r="U3033" s="109"/>
    </row>
    <row r="3034" spans="16:21">
      <c r="P3034" s="108"/>
      <c r="Q3034" s="202">
        <v>403101007</v>
      </c>
      <c r="R3034" s="194" t="s">
        <v>999</v>
      </c>
      <c r="S3034" s="195">
        <v>0.1</v>
      </c>
      <c r="T3034" s="196">
        <v>0.1</v>
      </c>
      <c r="U3034" s="109"/>
    </row>
    <row r="3035" spans="16:21">
      <c r="P3035" s="108"/>
      <c r="Q3035" s="202">
        <v>501301001</v>
      </c>
      <c r="R3035" s="194" t="s">
        <v>1000</v>
      </c>
      <c r="S3035" s="195">
        <v>0.1</v>
      </c>
      <c r="T3035" s="196">
        <v>0.1</v>
      </c>
      <c r="U3035" s="109"/>
    </row>
    <row r="3036" spans="16:21">
      <c r="P3036" s="108"/>
      <c r="Q3036" s="202">
        <v>706101001</v>
      </c>
      <c r="R3036" s="194" t="s">
        <v>1001</v>
      </c>
      <c r="S3036" s="195">
        <v>0.1</v>
      </c>
      <c r="T3036" s="196">
        <v>0.1</v>
      </c>
      <c r="U3036" s="109"/>
    </row>
    <row r="3037" spans="16:21">
      <c r="P3037" s="108"/>
      <c r="Q3037" s="202">
        <v>706101002</v>
      </c>
      <c r="R3037" s="194" t="s">
        <v>1002</v>
      </c>
      <c r="S3037" s="195">
        <v>0.1</v>
      </c>
      <c r="T3037" s="196">
        <v>0.1</v>
      </c>
      <c r="U3037" s="109"/>
    </row>
    <row r="3038" spans="16:21">
      <c r="P3038" s="108"/>
      <c r="Q3038" s="202">
        <v>707201004</v>
      </c>
      <c r="R3038" s="194" t="s">
        <v>1003</v>
      </c>
      <c r="S3038" s="195">
        <v>0.1</v>
      </c>
      <c r="T3038" s="196">
        <v>0.1</v>
      </c>
      <c r="U3038" s="109"/>
    </row>
    <row r="3039" spans="16:21">
      <c r="P3039" s="108"/>
      <c r="Q3039" s="202">
        <v>703101017</v>
      </c>
      <c r="R3039" s="194" t="s">
        <v>1004</v>
      </c>
      <c r="S3039" s="195">
        <v>0.1</v>
      </c>
      <c r="T3039" s="196">
        <v>0.1</v>
      </c>
      <c r="U3039" s="109"/>
    </row>
    <row r="3040" spans="16:21">
      <c r="P3040" s="108"/>
      <c r="Q3040" s="202">
        <v>703101018</v>
      </c>
      <c r="R3040" s="194" t="s">
        <v>1005</v>
      </c>
      <c r="S3040" s="195">
        <v>0.1</v>
      </c>
      <c r="T3040" s="196">
        <v>0.1</v>
      </c>
      <c r="U3040" s="109"/>
    </row>
    <row r="3041" spans="16:21">
      <c r="P3041" s="108"/>
      <c r="Q3041" s="202">
        <v>703101019</v>
      </c>
      <c r="R3041" s="194" t="s">
        <v>1006</v>
      </c>
      <c r="S3041" s="195">
        <v>0.1</v>
      </c>
      <c r="T3041" s="196">
        <v>0.1</v>
      </c>
      <c r="U3041" s="109"/>
    </row>
    <row r="3042" spans="16:21">
      <c r="P3042" s="108"/>
      <c r="Q3042" s="202">
        <v>204101003</v>
      </c>
      <c r="R3042" s="194" t="s">
        <v>1007</v>
      </c>
      <c r="S3042" s="195">
        <v>0.1</v>
      </c>
      <c r="T3042" s="196">
        <v>0.1</v>
      </c>
      <c r="U3042" s="109"/>
    </row>
    <row r="3043" spans="16:21">
      <c r="P3043" s="108"/>
      <c r="Q3043" s="202">
        <v>204101007</v>
      </c>
      <c r="R3043" s="194" t="s">
        <v>1008</v>
      </c>
      <c r="S3043" s="195">
        <v>0.1</v>
      </c>
      <c r="T3043" s="196">
        <v>0.1</v>
      </c>
      <c r="U3043" s="109"/>
    </row>
    <row r="3044" spans="16:21">
      <c r="P3044" s="108"/>
      <c r="Q3044" s="202">
        <v>204102001</v>
      </c>
      <c r="R3044" s="194" t="s">
        <v>1009</v>
      </c>
      <c r="S3044" s="195">
        <v>0.1</v>
      </c>
      <c r="T3044" s="196">
        <v>0.1</v>
      </c>
      <c r="U3044" s="109"/>
    </row>
    <row r="3045" spans="16:21">
      <c r="P3045" s="108"/>
      <c r="Q3045" s="202">
        <v>204102002</v>
      </c>
      <c r="R3045" s="194" t="s">
        <v>1010</v>
      </c>
      <c r="S3045" s="195">
        <v>0.1</v>
      </c>
      <c r="T3045" s="196">
        <v>0.1</v>
      </c>
      <c r="U3045" s="109"/>
    </row>
    <row r="3046" spans="16:21">
      <c r="P3046" s="108"/>
      <c r="Q3046" s="202">
        <v>204102003</v>
      </c>
      <c r="R3046" s="194" t="s">
        <v>1011</v>
      </c>
      <c r="S3046" s="195">
        <v>0.1</v>
      </c>
      <c r="T3046" s="196">
        <v>0.1</v>
      </c>
      <c r="U3046" s="109"/>
    </row>
    <row r="3047" spans="16:21">
      <c r="P3047" s="108"/>
      <c r="Q3047" s="202">
        <v>204102005</v>
      </c>
      <c r="R3047" s="194" t="s">
        <v>1012</v>
      </c>
      <c r="S3047" s="195">
        <v>0.1</v>
      </c>
      <c r="T3047" s="196">
        <v>0.1</v>
      </c>
      <c r="U3047" s="109"/>
    </row>
    <row r="3048" spans="16:21">
      <c r="P3048" s="108"/>
      <c r="Q3048" s="202">
        <v>204103001</v>
      </c>
      <c r="R3048" s="194" t="s">
        <v>1013</v>
      </c>
      <c r="S3048" s="195">
        <v>0.1</v>
      </c>
      <c r="T3048" s="196">
        <v>0.1</v>
      </c>
      <c r="U3048" s="109"/>
    </row>
    <row r="3049" spans="16:21">
      <c r="P3049" s="108"/>
      <c r="Q3049" s="202">
        <v>204103003</v>
      </c>
      <c r="R3049" s="194" t="s">
        <v>1014</v>
      </c>
      <c r="S3049" s="195">
        <v>0.1</v>
      </c>
      <c r="T3049" s="196">
        <v>0.1</v>
      </c>
      <c r="U3049" s="109"/>
    </row>
    <row r="3050" spans="16:21">
      <c r="P3050" s="108"/>
      <c r="Q3050" s="202">
        <v>204103004</v>
      </c>
      <c r="R3050" s="194" t="s">
        <v>1015</v>
      </c>
      <c r="S3050" s="195">
        <v>0.1</v>
      </c>
      <c r="T3050" s="196">
        <v>0.1</v>
      </c>
      <c r="U3050" s="109"/>
    </row>
    <row r="3051" spans="16:21">
      <c r="P3051" s="108"/>
      <c r="Q3051" s="202">
        <v>305101001</v>
      </c>
      <c r="R3051" s="194" t="s">
        <v>1016</v>
      </c>
      <c r="S3051" s="195">
        <v>0.1</v>
      </c>
      <c r="T3051" s="196">
        <v>0.1</v>
      </c>
      <c r="U3051" s="109"/>
    </row>
    <row r="3052" spans="16:21">
      <c r="P3052" s="108"/>
      <c r="Q3052" s="202">
        <v>313101002</v>
      </c>
      <c r="R3052" s="194" t="s">
        <v>1017</v>
      </c>
      <c r="S3052" s="195">
        <v>0.1</v>
      </c>
      <c r="T3052" s="196">
        <v>0.1</v>
      </c>
      <c r="U3052" s="109"/>
    </row>
    <row r="3053" spans="16:21">
      <c r="P3053" s="108"/>
      <c r="Q3053" s="202">
        <v>313101003</v>
      </c>
      <c r="R3053" s="194" t="s">
        <v>1018</v>
      </c>
      <c r="S3053" s="195">
        <v>0.1</v>
      </c>
      <c r="T3053" s="196">
        <v>0.1</v>
      </c>
      <c r="U3053" s="109"/>
    </row>
    <row r="3054" spans="16:21">
      <c r="P3054" s="108"/>
      <c r="Q3054" s="202">
        <v>313101004</v>
      </c>
      <c r="R3054" s="194" t="s">
        <v>1019</v>
      </c>
      <c r="S3054" s="195">
        <v>0.1</v>
      </c>
      <c r="T3054" s="196">
        <v>0.1</v>
      </c>
      <c r="U3054" s="109"/>
    </row>
    <row r="3055" spans="16:21">
      <c r="P3055" s="108"/>
      <c r="Q3055" s="202">
        <v>313101005</v>
      </c>
      <c r="R3055" s="194" t="s">
        <v>1020</v>
      </c>
      <c r="S3055" s="195">
        <v>0.1</v>
      </c>
      <c r="T3055" s="196">
        <v>0.1</v>
      </c>
      <c r="U3055" s="109"/>
    </row>
    <row r="3056" spans="16:21">
      <c r="P3056" s="108"/>
      <c r="Q3056" s="202">
        <v>313101006</v>
      </c>
      <c r="R3056" s="194" t="s">
        <v>1021</v>
      </c>
      <c r="S3056" s="195">
        <v>0.1</v>
      </c>
      <c r="T3056" s="196">
        <v>0.1</v>
      </c>
      <c r="U3056" s="109"/>
    </row>
    <row r="3057" spans="16:21">
      <c r="P3057" s="108"/>
      <c r="Q3057" s="202">
        <v>313101010</v>
      </c>
      <c r="R3057" s="194" t="s">
        <v>1022</v>
      </c>
      <c r="S3057" s="195">
        <v>0.1</v>
      </c>
      <c r="T3057" s="196">
        <v>0.1</v>
      </c>
      <c r="U3057" s="109"/>
    </row>
    <row r="3058" spans="16:21">
      <c r="P3058" s="108"/>
      <c r="Q3058" s="202">
        <v>313101011</v>
      </c>
      <c r="R3058" s="194" t="s">
        <v>1023</v>
      </c>
      <c r="S3058" s="195">
        <v>0.1</v>
      </c>
      <c r="T3058" s="196">
        <v>0.1</v>
      </c>
      <c r="U3058" s="109"/>
    </row>
    <row r="3059" spans="16:21">
      <c r="P3059" s="108"/>
      <c r="Q3059" s="202">
        <v>313101012</v>
      </c>
      <c r="R3059" s="194" t="s">
        <v>1024</v>
      </c>
      <c r="S3059" s="195">
        <v>0.1</v>
      </c>
      <c r="T3059" s="196">
        <v>0.1</v>
      </c>
      <c r="U3059" s="109"/>
    </row>
    <row r="3060" spans="16:21">
      <c r="P3060" s="108"/>
      <c r="Q3060" s="202">
        <v>313103005</v>
      </c>
      <c r="R3060" s="194" t="s">
        <v>1020</v>
      </c>
      <c r="S3060" s="195">
        <v>0.1</v>
      </c>
      <c r="T3060" s="196">
        <v>0.1</v>
      </c>
      <c r="U3060" s="109"/>
    </row>
    <row r="3061" spans="16:21">
      <c r="P3061" s="108"/>
      <c r="Q3061" s="202">
        <v>313103011</v>
      </c>
      <c r="R3061" s="194" t="s">
        <v>1023</v>
      </c>
      <c r="S3061" s="195">
        <v>0.1</v>
      </c>
      <c r="T3061" s="196">
        <v>0.1</v>
      </c>
      <c r="U3061" s="109"/>
    </row>
    <row r="3062" spans="16:21">
      <c r="P3062" s="108"/>
      <c r="Q3062" s="202">
        <v>313103012</v>
      </c>
      <c r="R3062" s="194" t="s">
        <v>1024</v>
      </c>
      <c r="S3062" s="195">
        <v>0.1</v>
      </c>
      <c r="T3062" s="196">
        <v>0.1</v>
      </c>
      <c r="U3062" s="109"/>
    </row>
    <row r="3063" spans="16:21">
      <c r="P3063" s="108"/>
      <c r="Q3063" s="202">
        <v>313104002</v>
      </c>
      <c r="R3063" s="194" t="s">
        <v>1025</v>
      </c>
      <c r="S3063" s="195">
        <v>0.1</v>
      </c>
      <c r="T3063" s="196">
        <v>0.1</v>
      </c>
      <c r="U3063" s="109"/>
    </row>
    <row r="3064" spans="16:21">
      <c r="P3064" s="108"/>
      <c r="Q3064" s="202">
        <v>401201034</v>
      </c>
      <c r="R3064" s="194" t="s">
        <v>1026</v>
      </c>
      <c r="S3064" s="195">
        <v>0.1</v>
      </c>
      <c r="T3064" s="196">
        <v>0.1</v>
      </c>
      <c r="U3064" s="109"/>
    </row>
    <row r="3065" spans="16:21">
      <c r="P3065" s="108"/>
      <c r="Q3065" s="202">
        <v>402101005</v>
      </c>
      <c r="R3065" s="194" t="s">
        <v>1027</v>
      </c>
      <c r="S3065" s="195">
        <v>0.1</v>
      </c>
      <c r="T3065" s="196">
        <v>0.1</v>
      </c>
      <c r="U3065" s="109"/>
    </row>
    <row r="3066" spans="16:21">
      <c r="P3066" s="108"/>
      <c r="Q3066" s="202">
        <v>402101007</v>
      </c>
      <c r="R3066" s="194" t="s">
        <v>1028</v>
      </c>
      <c r="S3066" s="195">
        <v>0.1</v>
      </c>
      <c r="T3066" s="196">
        <v>0.1</v>
      </c>
      <c r="U3066" s="109"/>
    </row>
    <row r="3067" spans="16:21">
      <c r="P3067" s="108"/>
      <c r="Q3067" s="202">
        <v>402101010</v>
      </c>
      <c r="R3067" s="194" t="s">
        <v>1029</v>
      </c>
      <c r="S3067" s="195">
        <v>0.1</v>
      </c>
      <c r="T3067" s="196">
        <v>0.1</v>
      </c>
      <c r="U3067" s="109"/>
    </row>
    <row r="3068" spans="16:21">
      <c r="P3068" s="108"/>
      <c r="Q3068" s="202">
        <v>402101031</v>
      </c>
      <c r="R3068" s="194" t="s">
        <v>1030</v>
      </c>
      <c r="S3068" s="195">
        <v>0.1</v>
      </c>
      <c r="T3068" s="196">
        <v>0.1</v>
      </c>
      <c r="U3068" s="109"/>
    </row>
    <row r="3069" spans="16:21">
      <c r="P3069" s="108"/>
      <c r="Q3069" s="202">
        <v>402102024</v>
      </c>
      <c r="R3069" s="194" t="s">
        <v>1031</v>
      </c>
      <c r="S3069" s="195">
        <v>0.1</v>
      </c>
      <c r="T3069" s="196">
        <v>0.1</v>
      </c>
      <c r="U3069" s="109"/>
    </row>
    <row r="3070" spans="16:21">
      <c r="P3070" s="108"/>
      <c r="Q3070" s="202">
        <v>402102025</v>
      </c>
      <c r="R3070" s="194" t="s">
        <v>1032</v>
      </c>
      <c r="S3070" s="195">
        <v>0.1</v>
      </c>
      <c r="T3070" s="196">
        <v>0.1</v>
      </c>
      <c r="U3070" s="109"/>
    </row>
    <row r="3071" spans="16:21">
      <c r="P3071" s="108"/>
      <c r="Q3071" s="202">
        <v>402103001</v>
      </c>
      <c r="R3071" s="194" t="s">
        <v>1033</v>
      </c>
      <c r="S3071" s="195">
        <v>0.1</v>
      </c>
      <c r="T3071" s="196">
        <v>0.1</v>
      </c>
      <c r="U3071" s="109"/>
    </row>
    <row r="3072" spans="16:21">
      <c r="P3072" s="108"/>
      <c r="Q3072" s="202">
        <v>402105029</v>
      </c>
      <c r="R3072" s="194" t="s">
        <v>1034</v>
      </c>
      <c r="S3072" s="195">
        <v>0.1</v>
      </c>
      <c r="T3072" s="196">
        <v>0.1</v>
      </c>
      <c r="U3072" s="109"/>
    </row>
    <row r="3073" spans="16:21">
      <c r="P3073" s="108"/>
      <c r="Q3073" s="202">
        <v>402105040</v>
      </c>
      <c r="R3073" s="194" t="s">
        <v>1035</v>
      </c>
      <c r="S3073" s="195">
        <v>0.1</v>
      </c>
      <c r="T3073" s="196">
        <v>0.1</v>
      </c>
      <c r="U3073" s="109"/>
    </row>
    <row r="3074" spans="16:21">
      <c r="P3074" s="108"/>
      <c r="Q3074" s="202">
        <v>402105041</v>
      </c>
      <c r="R3074" s="194" t="s">
        <v>1036</v>
      </c>
      <c r="S3074" s="195">
        <v>0.1</v>
      </c>
      <c r="T3074" s="196">
        <v>0.1</v>
      </c>
      <c r="U3074" s="109"/>
    </row>
    <row r="3075" spans="16:21">
      <c r="P3075" s="108"/>
      <c r="Q3075" s="202">
        <v>402201005</v>
      </c>
      <c r="R3075" s="194" t="s">
        <v>1037</v>
      </c>
      <c r="S3075" s="195">
        <v>0.1</v>
      </c>
      <c r="T3075" s="196">
        <v>0.1</v>
      </c>
      <c r="U3075" s="109"/>
    </row>
    <row r="3076" spans="16:21">
      <c r="P3076" s="108"/>
      <c r="Q3076" s="202">
        <v>402201007</v>
      </c>
      <c r="R3076" s="194" t="s">
        <v>1038</v>
      </c>
      <c r="S3076" s="195">
        <v>0.1</v>
      </c>
      <c r="T3076" s="196">
        <v>0.1</v>
      </c>
      <c r="U3076" s="109"/>
    </row>
    <row r="3077" spans="16:21">
      <c r="P3077" s="108"/>
      <c r="Q3077" s="202">
        <v>402201010</v>
      </c>
      <c r="R3077" s="194" t="s">
        <v>1039</v>
      </c>
      <c r="S3077" s="195">
        <v>0.1</v>
      </c>
      <c r="T3077" s="196">
        <v>0.1</v>
      </c>
      <c r="U3077" s="109"/>
    </row>
    <row r="3078" spans="16:21">
      <c r="P3078" s="108"/>
      <c r="Q3078" s="202">
        <v>402201025</v>
      </c>
      <c r="R3078" s="194" t="s">
        <v>1040</v>
      </c>
      <c r="S3078" s="195">
        <v>0.1</v>
      </c>
      <c r="T3078" s="196">
        <v>0.1</v>
      </c>
      <c r="U3078" s="109"/>
    </row>
    <row r="3079" spans="16:21">
      <c r="P3079" s="108"/>
      <c r="Q3079" s="202">
        <v>402202023</v>
      </c>
      <c r="R3079" s="194" t="s">
        <v>1041</v>
      </c>
      <c r="S3079" s="195">
        <v>0.1</v>
      </c>
      <c r="T3079" s="196">
        <v>0.1</v>
      </c>
      <c r="U3079" s="109"/>
    </row>
    <row r="3080" spans="16:21">
      <c r="P3080" s="108"/>
      <c r="Q3080" s="202">
        <v>402202024</v>
      </c>
      <c r="R3080" s="194" t="s">
        <v>1042</v>
      </c>
      <c r="S3080" s="195">
        <v>0.1</v>
      </c>
      <c r="T3080" s="196">
        <v>0.1</v>
      </c>
      <c r="U3080" s="109"/>
    </row>
    <row r="3081" spans="16:21">
      <c r="P3081" s="108"/>
      <c r="Q3081" s="202">
        <v>402203001</v>
      </c>
      <c r="R3081" s="194" t="s">
        <v>1043</v>
      </c>
      <c r="S3081" s="195">
        <v>0.1</v>
      </c>
      <c r="T3081" s="196">
        <v>0.1</v>
      </c>
      <c r="U3081" s="109"/>
    </row>
    <row r="3082" spans="16:21">
      <c r="P3082" s="108"/>
      <c r="Q3082" s="202">
        <v>402205041</v>
      </c>
      <c r="R3082" s="194" t="s">
        <v>1044</v>
      </c>
      <c r="S3082" s="195">
        <v>0.1</v>
      </c>
      <c r="T3082" s="196">
        <v>0.1</v>
      </c>
      <c r="U3082" s="109"/>
    </row>
    <row r="3083" spans="16:21">
      <c r="P3083" s="108"/>
      <c r="Q3083" s="202">
        <v>402205042</v>
      </c>
      <c r="R3083" s="194" t="s">
        <v>1045</v>
      </c>
      <c r="S3083" s="195">
        <v>0.1</v>
      </c>
      <c r="T3083" s="196">
        <v>0.1</v>
      </c>
      <c r="U3083" s="109"/>
    </row>
    <row r="3084" spans="16:21">
      <c r="P3084" s="108"/>
      <c r="Q3084" s="202">
        <v>402205888</v>
      </c>
      <c r="R3084" s="194" t="s">
        <v>1046</v>
      </c>
      <c r="S3084" s="195">
        <v>0.1</v>
      </c>
      <c r="T3084" s="196">
        <v>0.1</v>
      </c>
      <c r="U3084" s="109"/>
    </row>
    <row r="3085" spans="16:21">
      <c r="P3085" s="108"/>
      <c r="Q3085" s="202">
        <v>603402003</v>
      </c>
      <c r="R3085" s="194" t="s">
        <v>1047</v>
      </c>
      <c r="S3085" s="195">
        <v>0.1</v>
      </c>
      <c r="T3085" s="196">
        <v>0.1</v>
      </c>
      <c r="U3085" s="109"/>
    </row>
    <row r="3086" spans="16:21">
      <c r="P3086" s="108"/>
      <c r="Q3086" s="202">
        <v>603402004</v>
      </c>
      <c r="R3086" s="194" t="s">
        <v>1048</v>
      </c>
      <c r="S3086" s="195">
        <v>0.1</v>
      </c>
      <c r="T3086" s="196">
        <v>0.1</v>
      </c>
      <c r="U3086" s="109"/>
    </row>
    <row r="3087" spans="16:21">
      <c r="P3087" s="108"/>
      <c r="Q3087" s="202">
        <v>603402015</v>
      </c>
      <c r="R3087" s="194" t="s">
        <v>1049</v>
      </c>
      <c r="S3087" s="195">
        <v>0.1</v>
      </c>
      <c r="T3087" s="196">
        <v>0.1</v>
      </c>
      <c r="U3087" s="109"/>
    </row>
    <row r="3088" spans="16:21">
      <c r="P3088" s="108"/>
      <c r="Q3088" s="202">
        <v>604101011</v>
      </c>
      <c r="R3088" s="194" t="s">
        <v>1050</v>
      </c>
      <c r="S3088" s="195">
        <v>0.1</v>
      </c>
      <c r="T3088" s="196">
        <v>0.1</v>
      </c>
      <c r="U3088" s="109"/>
    </row>
    <row r="3089" spans="16:21">
      <c r="P3089" s="108"/>
      <c r="Q3089" s="202">
        <v>604101012</v>
      </c>
      <c r="R3089" s="194" t="s">
        <v>1051</v>
      </c>
      <c r="S3089" s="195">
        <v>0.1</v>
      </c>
      <c r="T3089" s="196">
        <v>0.1</v>
      </c>
      <c r="U3089" s="109"/>
    </row>
    <row r="3090" spans="16:21">
      <c r="P3090" s="108"/>
      <c r="Q3090" s="202">
        <v>604101013</v>
      </c>
      <c r="R3090" s="194" t="s">
        <v>1052</v>
      </c>
      <c r="S3090" s="195">
        <v>0.1</v>
      </c>
      <c r="T3090" s="196">
        <v>0.1</v>
      </c>
      <c r="U3090" s="109"/>
    </row>
    <row r="3091" spans="16:21">
      <c r="P3091" s="108"/>
      <c r="Q3091" s="202">
        <v>604101014</v>
      </c>
      <c r="R3091" s="194" t="s">
        <v>1053</v>
      </c>
      <c r="S3091" s="195">
        <v>0.1</v>
      </c>
      <c r="T3091" s="196">
        <v>0.1</v>
      </c>
      <c r="U3091" s="109"/>
    </row>
    <row r="3092" spans="16:21">
      <c r="P3092" s="108"/>
      <c r="Q3092" s="202">
        <v>604101016</v>
      </c>
      <c r="R3092" s="194" t="s">
        <v>1054</v>
      </c>
      <c r="S3092" s="195">
        <v>0.1</v>
      </c>
      <c r="T3092" s="196">
        <v>0.1</v>
      </c>
      <c r="U3092" s="109"/>
    </row>
    <row r="3093" spans="16:21">
      <c r="P3093" s="108"/>
      <c r="Q3093" s="202">
        <v>604101017</v>
      </c>
      <c r="R3093" s="194" t="s">
        <v>1055</v>
      </c>
      <c r="S3093" s="195">
        <v>0.1</v>
      </c>
      <c r="T3093" s="196">
        <v>0.1</v>
      </c>
      <c r="U3093" s="109"/>
    </row>
    <row r="3094" spans="16:21">
      <c r="P3094" s="108"/>
      <c r="Q3094" s="202">
        <v>604101018</v>
      </c>
      <c r="R3094" s="194" t="s">
        <v>1056</v>
      </c>
      <c r="S3094" s="195">
        <v>0.1</v>
      </c>
      <c r="T3094" s="196">
        <v>0.1</v>
      </c>
      <c r="U3094" s="109"/>
    </row>
    <row r="3095" spans="16:21">
      <c r="P3095" s="108"/>
      <c r="Q3095" s="202">
        <v>604101019</v>
      </c>
      <c r="R3095" s="194" t="s">
        <v>1057</v>
      </c>
      <c r="S3095" s="195">
        <v>0.1</v>
      </c>
      <c r="T3095" s="196">
        <v>0.1</v>
      </c>
      <c r="U3095" s="109"/>
    </row>
    <row r="3096" spans="16:21">
      <c r="P3096" s="108"/>
      <c r="Q3096" s="202">
        <v>604101023</v>
      </c>
      <c r="R3096" s="194" t="s">
        <v>1058</v>
      </c>
      <c r="S3096" s="195">
        <v>0.1</v>
      </c>
      <c r="T3096" s="196">
        <v>0.1</v>
      </c>
      <c r="U3096" s="109"/>
    </row>
    <row r="3097" spans="16:21">
      <c r="P3097" s="108"/>
      <c r="Q3097" s="202">
        <v>604101024</v>
      </c>
      <c r="R3097" s="194" t="s">
        <v>1059</v>
      </c>
      <c r="S3097" s="195">
        <v>0.1</v>
      </c>
      <c r="T3097" s="196">
        <v>0.1</v>
      </c>
      <c r="U3097" s="109"/>
    </row>
    <row r="3098" spans="16:21">
      <c r="P3098" s="108"/>
      <c r="Q3098" s="202">
        <v>604101026</v>
      </c>
      <c r="R3098" s="194" t="s">
        <v>1060</v>
      </c>
      <c r="S3098" s="195">
        <v>0.1</v>
      </c>
      <c r="T3098" s="196">
        <v>0.1</v>
      </c>
      <c r="U3098" s="109"/>
    </row>
    <row r="3099" spans="16:21">
      <c r="P3099" s="108"/>
      <c r="Q3099" s="202">
        <v>604101028</v>
      </c>
      <c r="R3099" s="194" t="s">
        <v>1061</v>
      </c>
      <c r="S3099" s="195">
        <v>0.1</v>
      </c>
      <c r="T3099" s="196">
        <v>0.1</v>
      </c>
      <c r="U3099" s="109"/>
    </row>
    <row r="3100" spans="16:21">
      <c r="P3100" s="108"/>
      <c r="Q3100" s="202">
        <v>604101029</v>
      </c>
      <c r="R3100" s="194" t="s">
        <v>1062</v>
      </c>
      <c r="S3100" s="195">
        <v>0.1</v>
      </c>
      <c r="T3100" s="196">
        <v>0.1</v>
      </c>
      <c r="U3100" s="109"/>
    </row>
    <row r="3101" spans="16:21">
      <c r="P3101" s="108"/>
      <c r="Q3101" s="202">
        <v>604101038</v>
      </c>
      <c r="R3101" s="194" t="s">
        <v>1063</v>
      </c>
      <c r="S3101" s="195">
        <v>0.1</v>
      </c>
      <c r="T3101" s="196">
        <v>0.1</v>
      </c>
      <c r="U3101" s="109"/>
    </row>
    <row r="3102" spans="16:21">
      <c r="P3102" s="108"/>
      <c r="Q3102" s="202">
        <v>604101039</v>
      </c>
      <c r="R3102" s="194" t="s">
        <v>1064</v>
      </c>
      <c r="S3102" s="195">
        <v>0.1</v>
      </c>
      <c r="T3102" s="196">
        <v>0.1</v>
      </c>
      <c r="U3102" s="109"/>
    </row>
    <row r="3103" spans="16:21">
      <c r="P3103" s="108"/>
      <c r="Q3103" s="202">
        <v>604101041</v>
      </c>
      <c r="R3103" s="194" t="s">
        <v>1065</v>
      </c>
      <c r="S3103" s="195">
        <v>0.1</v>
      </c>
      <c r="T3103" s="196">
        <v>0.1</v>
      </c>
      <c r="U3103" s="109"/>
    </row>
    <row r="3104" spans="16:21">
      <c r="P3104" s="108"/>
      <c r="Q3104" s="202">
        <v>604101042</v>
      </c>
      <c r="R3104" s="194" t="s">
        <v>1066</v>
      </c>
      <c r="S3104" s="195">
        <v>0.1</v>
      </c>
      <c r="T3104" s="196">
        <v>0.1</v>
      </c>
      <c r="U3104" s="109"/>
    </row>
    <row r="3105" spans="16:21">
      <c r="P3105" s="108"/>
      <c r="Q3105" s="202">
        <v>604101043</v>
      </c>
      <c r="R3105" s="194" t="s">
        <v>1067</v>
      </c>
      <c r="S3105" s="195">
        <v>0.1</v>
      </c>
      <c r="T3105" s="196">
        <v>0.1</v>
      </c>
      <c r="U3105" s="109"/>
    </row>
    <row r="3106" spans="16:21">
      <c r="P3106" s="108"/>
      <c r="Q3106" s="202">
        <v>604101046</v>
      </c>
      <c r="R3106" s="194" t="s">
        <v>1068</v>
      </c>
      <c r="S3106" s="195">
        <v>0.1</v>
      </c>
      <c r="T3106" s="196">
        <v>0.1</v>
      </c>
      <c r="U3106" s="109"/>
    </row>
    <row r="3107" spans="16:21">
      <c r="P3107" s="108"/>
      <c r="Q3107" s="202">
        <v>604101048</v>
      </c>
      <c r="R3107" s="194" t="s">
        <v>1069</v>
      </c>
      <c r="S3107" s="195">
        <v>0.1</v>
      </c>
      <c r="T3107" s="196">
        <v>0.1</v>
      </c>
      <c r="U3107" s="109"/>
    </row>
    <row r="3108" spans="16:21">
      <c r="P3108" s="108"/>
      <c r="Q3108" s="202">
        <v>604201001</v>
      </c>
      <c r="R3108" s="194" t="s">
        <v>1070</v>
      </c>
      <c r="S3108" s="195">
        <v>0.1</v>
      </c>
      <c r="T3108" s="196">
        <v>0.1</v>
      </c>
      <c r="U3108" s="109"/>
    </row>
    <row r="3109" spans="16:21">
      <c r="P3109" s="108"/>
      <c r="Q3109" s="202">
        <v>604201003</v>
      </c>
      <c r="R3109" s="194" t="s">
        <v>1071</v>
      </c>
      <c r="S3109" s="195">
        <v>0.1</v>
      </c>
      <c r="T3109" s="196">
        <v>0.1</v>
      </c>
      <c r="U3109" s="109"/>
    </row>
    <row r="3110" spans="16:21">
      <c r="P3110" s="108"/>
      <c r="Q3110" s="202">
        <v>604201004</v>
      </c>
      <c r="R3110" s="194" t="s">
        <v>1072</v>
      </c>
      <c r="S3110" s="195">
        <v>0.1</v>
      </c>
      <c r="T3110" s="196">
        <v>0.1</v>
      </c>
      <c r="U3110" s="109"/>
    </row>
    <row r="3111" spans="16:21">
      <c r="P3111" s="108"/>
      <c r="Q3111" s="202">
        <v>604201005</v>
      </c>
      <c r="R3111" s="194" t="s">
        <v>1073</v>
      </c>
      <c r="S3111" s="195">
        <v>0.1</v>
      </c>
      <c r="T3111" s="196">
        <v>0.1</v>
      </c>
      <c r="U3111" s="109"/>
    </row>
    <row r="3112" spans="16:21">
      <c r="P3112" s="108"/>
      <c r="Q3112" s="202">
        <v>604201008</v>
      </c>
      <c r="R3112" s="194" t="s">
        <v>1074</v>
      </c>
      <c r="S3112" s="195">
        <v>0.1</v>
      </c>
      <c r="T3112" s="196">
        <v>0.1</v>
      </c>
      <c r="U3112" s="109"/>
    </row>
    <row r="3113" spans="16:21">
      <c r="P3113" s="108"/>
      <c r="Q3113" s="202">
        <v>604201011</v>
      </c>
      <c r="R3113" s="194" t="s">
        <v>1075</v>
      </c>
      <c r="S3113" s="195">
        <v>0.1</v>
      </c>
      <c r="T3113" s="196">
        <v>0.1</v>
      </c>
      <c r="U3113" s="109"/>
    </row>
    <row r="3114" spans="16:21">
      <c r="P3114" s="108"/>
      <c r="Q3114" s="202">
        <v>604201012</v>
      </c>
      <c r="R3114" s="194" t="s">
        <v>1076</v>
      </c>
      <c r="S3114" s="195">
        <v>0.1</v>
      </c>
      <c r="T3114" s="196">
        <v>0.1</v>
      </c>
      <c r="U3114" s="109"/>
    </row>
    <row r="3115" spans="16:21">
      <c r="P3115" s="108"/>
      <c r="Q3115" s="202">
        <v>604205013</v>
      </c>
      <c r="R3115" s="194" t="s">
        <v>1077</v>
      </c>
      <c r="S3115" s="195">
        <v>0.1</v>
      </c>
      <c r="T3115" s="196">
        <v>0.1</v>
      </c>
      <c r="U3115" s="109"/>
    </row>
    <row r="3116" spans="16:21">
      <c r="P3116" s="108"/>
      <c r="Q3116" s="202">
        <v>701101001</v>
      </c>
      <c r="R3116" s="194" t="s">
        <v>1078</v>
      </c>
      <c r="S3116" s="195">
        <v>0.1</v>
      </c>
      <c r="T3116" s="196">
        <v>0.1</v>
      </c>
      <c r="U3116" s="109"/>
    </row>
    <row r="3117" spans="16:21">
      <c r="P3117" s="108"/>
      <c r="Q3117" s="202">
        <v>701101002</v>
      </c>
      <c r="R3117" s="194" t="s">
        <v>1079</v>
      </c>
      <c r="S3117" s="195">
        <v>0.1</v>
      </c>
      <c r="T3117" s="196">
        <v>0.1</v>
      </c>
      <c r="U3117" s="109"/>
    </row>
    <row r="3118" spans="16:21">
      <c r="P3118" s="108"/>
      <c r="Q3118" s="202">
        <v>701101003</v>
      </c>
      <c r="R3118" s="194" t="s">
        <v>1080</v>
      </c>
      <c r="S3118" s="195">
        <v>0.1</v>
      </c>
      <c r="T3118" s="196">
        <v>0.1</v>
      </c>
      <c r="U3118" s="109"/>
    </row>
    <row r="3119" spans="16:21">
      <c r="P3119" s="108"/>
      <c r="Q3119" s="202">
        <v>701101004</v>
      </c>
      <c r="R3119" s="194" t="s">
        <v>1081</v>
      </c>
      <c r="S3119" s="195">
        <v>0.1</v>
      </c>
      <c r="T3119" s="196">
        <v>0.1</v>
      </c>
      <c r="U3119" s="109"/>
    </row>
    <row r="3120" spans="16:21">
      <c r="P3120" s="108"/>
      <c r="Q3120" s="202">
        <v>701101005</v>
      </c>
      <c r="R3120" s="194" t="s">
        <v>1082</v>
      </c>
      <c r="S3120" s="195">
        <v>0.1</v>
      </c>
      <c r="T3120" s="196">
        <v>0.1</v>
      </c>
      <c r="U3120" s="109"/>
    </row>
    <row r="3121" spans="16:21">
      <c r="P3121" s="108"/>
      <c r="Q3121" s="202">
        <v>701101006</v>
      </c>
      <c r="R3121" s="194" t="s">
        <v>1083</v>
      </c>
      <c r="S3121" s="195">
        <v>0.1</v>
      </c>
      <c r="T3121" s="196">
        <v>0.1</v>
      </c>
      <c r="U3121" s="109"/>
    </row>
    <row r="3122" spans="16:21">
      <c r="P3122" s="108"/>
      <c r="Q3122" s="202">
        <v>701101007</v>
      </c>
      <c r="R3122" s="194" t="s">
        <v>1084</v>
      </c>
      <c r="S3122" s="195">
        <v>0.1</v>
      </c>
      <c r="T3122" s="196">
        <v>0.1</v>
      </c>
      <c r="U3122" s="109"/>
    </row>
    <row r="3123" spans="16:21">
      <c r="P3123" s="108"/>
      <c r="Q3123" s="202">
        <v>701101008</v>
      </c>
      <c r="R3123" s="194" t="s">
        <v>1085</v>
      </c>
      <c r="S3123" s="195">
        <v>0.1</v>
      </c>
      <c r="T3123" s="196">
        <v>0.1</v>
      </c>
      <c r="U3123" s="109"/>
    </row>
    <row r="3124" spans="16:21">
      <c r="P3124" s="108"/>
      <c r="Q3124" s="202">
        <v>701101009</v>
      </c>
      <c r="R3124" s="194" t="s">
        <v>786</v>
      </c>
      <c r="S3124" s="195">
        <v>0.1</v>
      </c>
      <c r="T3124" s="196">
        <v>0.1</v>
      </c>
      <c r="U3124" s="109"/>
    </row>
    <row r="3125" spans="16:21">
      <c r="P3125" s="108"/>
      <c r="Q3125" s="202">
        <v>701101010</v>
      </c>
      <c r="R3125" s="194" t="s">
        <v>1086</v>
      </c>
      <c r="S3125" s="195">
        <v>0.1</v>
      </c>
      <c r="T3125" s="196">
        <v>0.1</v>
      </c>
      <c r="U3125" s="109"/>
    </row>
    <row r="3126" spans="16:21">
      <c r="P3126" s="108"/>
      <c r="Q3126" s="202">
        <v>701101011</v>
      </c>
      <c r="R3126" s="194" t="s">
        <v>1087</v>
      </c>
      <c r="S3126" s="195">
        <v>0.1</v>
      </c>
      <c r="T3126" s="196">
        <v>0.1</v>
      </c>
      <c r="U3126" s="109"/>
    </row>
    <row r="3127" spans="16:21">
      <c r="P3127" s="108"/>
      <c r="Q3127" s="202">
        <v>701101012</v>
      </c>
      <c r="R3127" s="194" t="s">
        <v>1088</v>
      </c>
      <c r="S3127" s="195">
        <v>0.1</v>
      </c>
      <c r="T3127" s="196">
        <v>0.1</v>
      </c>
      <c r="U3127" s="109"/>
    </row>
    <row r="3128" spans="16:21">
      <c r="P3128" s="108"/>
      <c r="Q3128" s="202">
        <v>701101013</v>
      </c>
      <c r="R3128" s="194" t="s">
        <v>1089</v>
      </c>
      <c r="S3128" s="195">
        <v>0.1</v>
      </c>
      <c r="T3128" s="196">
        <v>0.1</v>
      </c>
      <c r="U3128" s="109"/>
    </row>
    <row r="3129" spans="16:21">
      <c r="P3129" s="108"/>
      <c r="Q3129" s="202">
        <v>701101014</v>
      </c>
      <c r="R3129" s="194" t="s">
        <v>1090</v>
      </c>
      <c r="S3129" s="195">
        <v>0.1</v>
      </c>
      <c r="T3129" s="196">
        <v>0.1</v>
      </c>
      <c r="U3129" s="109"/>
    </row>
    <row r="3130" spans="16:21">
      <c r="P3130" s="108"/>
      <c r="Q3130" s="202">
        <v>701101888</v>
      </c>
      <c r="R3130" s="194" t="s">
        <v>1091</v>
      </c>
      <c r="S3130" s="195">
        <v>0.1</v>
      </c>
      <c r="T3130" s="196">
        <v>0.1</v>
      </c>
      <c r="U3130" s="109"/>
    </row>
    <row r="3131" spans="16:21">
      <c r="P3131" s="108"/>
      <c r="Q3131" s="202">
        <v>701102003</v>
      </c>
      <c r="R3131" s="194" t="s">
        <v>1092</v>
      </c>
      <c r="S3131" s="195">
        <v>0.1</v>
      </c>
      <c r="T3131" s="196">
        <v>0.1</v>
      </c>
      <c r="U3131" s="109"/>
    </row>
    <row r="3132" spans="16:21">
      <c r="P3132" s="108"/>
      <c r="Q3132" s="202">
        <v>701102004</v>
      </c>
      <c r="R3132" s="194" t="s">
        <v>1093</v>
      </c>
      <c r="S3132" s="195">
        <v>0.1</v>
      </c>
      <c r="T3132" s="196">
        <v>0.1</v>
      </c>
      <c r="U3132" s="109"/>
    </row>
    <row r="3133" spans="16:21">
      <c r="P3133" s="108"/>
      <c r="Q3133" s="202">
        <v>701102005</v>
      </c>
      <c r="R3133" s="194" t="s">
        <v>1094</v>
      </c>
      <c r="S3133" s="195">
        <v>0.1</v>
      </c>
      <c r="T3133" s="196">
        <v>0.1</v>
      </c>
      <c r="U3133" s="109"/>
    </row>
    <row r="3134" spans="16:21">
      <c r="P3134" s="108"/>
      <c r="Q3134" s="202">
        <v>701102006</v>
      </c>
      <c r="R3134" s="194" t="s">
        <v>1095</v>
      </c>
      <c r="S3134" s="195">
        <v>0.1</v>
      </c>
      <c r="T3134" s="196">
        <v>0.1</v>
      </c>
      <c r="U3134" s="109"/>
    </row>
    <row r="3135" spans="16:21">
      <c r="P3135" s="108"/>
      <c r="Q3135" s="202">
        <v>701102007</v>
      </c>
      <c r="R3135" s="194" t="s">
        <v>1096</v>
      </c>
      <c r="S3135" s="195">
        <v>0.1</v>
      </c>
      <c r="T3135" s="196">
        <v>0.1</v>
      </c>
      <c r="U3135" s="109"/>
    </row>
    <row r="3136" spans="16:21">
      <c r="P3136" s="108"/>
      <c r="Q3136" s="202">
        <v>701102008</v>
      </c>
      <c r="R3136" s="194" t="s">
        <v>1097</v>
      </c>
      <c r="S3136" s="195">
        <v>0.1</v>
      </c>
      <c r="T3136" s="196">
        <v>0.1</v>
      </c>
      <c r="U3136" s="109"/>
    </row>
    <row r="3137" spans="16:21">
      <c r="P3137" s="108"/>
      <c r="Q3137" s="202">
        <v>701102014</v>
      </c>
      <c r="R3137" s="194" t="s">
        <v>1098</v>
      </c>
      <c r="S3137" s="195">
        <v>0.1</v>
      </c>
      <c r="T3137" s="196">
        <v>0.1</v>
      </c>
      <c r="U3137" s="109"/>
    </row>
    <row r="3138" spans="16:21">
      <c r="P3138" s="108"/>
      <c r="Q3138" s="202">
        <v>701102888</v>
      </c>
      <c r="R3138" s="194" t="s">
        <v>1099</v>
      </c>
      <c r="S3138" s="195">
        <v>0.1</v>
      </c>
      <c r="T3138" s="196">
        <v>0.1</v>
      </c>
      <c r="U3138" s="109"/>
    </row>
    <row r="3139" spans="16:21">
      <c r="P3139" s="108"/>
      <c r="Q3139" s="202">
        <v>702102001</v>
      </c>
      <c r="R3139" s="194" t="s">
        <v>1100</v>
      </c>
      <c r="S3139" s="195">
        <v>0.1</v>
      </c>
      <c r="T3139" s="196">
        <v>0.1</v>
      </c>
      <c r="U3139" s="109"/>
    </row>
    <row r="3140" spans="16:21">
      <c r="P3140" s="108"/>
      <c r="Q3140" s="202">
        <v>702102002</v>
      </c>
      <c r="R3140" s="194" t="s">
        <v>1101</v>
      </c>
      <c r="S3140" s="195">
        <v>0.1</v>
      </c>
      <c r="T3140" s="196">
        <v>0.1</v>
      </c>
      <c r="U3140" s="109"/>
    </row>
    <row r="3141" spans="16:21">
      <c r="P3141" s="108"/>
      <c r="Q3141" s="202">
        <v>702102003</v>
      </c>
      <c r="R3141" s="194" t="s">
        <v>1102</v>
      </c>
      <c r="S3141" s="195">
        <v>0.1</v>
      </c>
      <c r="T3141" s="196">
        <v>0.1</v>
      </c>
      <c r="U3141" s="109"/>
    </row>
    <row r="3142" spans="16:21">
      <c r="P3142" s="108"/>
      <c r="Q3142" s="202">
        <v>703101001</v>
      </c>
      <c r="R3142" s="194" t="s">
        <v>1103</v>
      </c>
      <c r="S3142" s="195">
        <v>0.1</v>
      </c>
      <c r="T3142" s="196">
        <v>0.1</v>
      </c>
      <c r="U3142" s="109"/>
    </row>
    <row r="3143" spans="16:21">
      <c r="P3143" s="108"/>
      <c r="Q3143" s="202">
        <v>703101002</v>
      </c>
      <c r="R3143" s="194" t="s">
        <v>1104</v>
      </c>
      <c r="S3143" s="195">
        <v>0.1</v>
      </c>
      <c r="T3143" s="196">
        <v>0.1</v>
      </c>
      <c r="U3143" s="109"/>
    </row>
    <row r="3144" spans="16:21">
      <c r="P3144" s="108"/>
      <c r="Q3144" s="202">
        <v>703101003</v>
      </c>
      <c r="R3144" s="194" t="s">
        <v>1105</v>
      </c>
      <c r="S3144" s="195">
        <v>0.1</v>
      </c>
      <c r="T3144" s="196">
        <v>0.1</v>
      </c>
      <c r="U3144" s="109"/>
    </row>
    <row r="3145" spans="16:21">
      <c r="P3145" s="108"/>
      <c r="Q3145" s="202">
        <v>703101004</v>
      </c>
      <c r="R3145" s="194" t="s">
        <v>1106</v>
      </c>
      <c r="S3145" s="195">
        <v>0.1</v>
      </c>
      <c r="T3145" s="196">
        <v>0.1</v>
      </c>
      <c r="U3145" s="109"/>
    </row>
    <row r="3146" spans="16:21">
      <c r="P3146" s="108"/>
      <c r="Q3146" s="202">
        <v>703101005</v>
      </c>
      <c r="R3146" s="194" t="s">
        <v>1107</v>
      </c>
      <c r="S3146" s="195">
        <v>0.1</v>
      </c>
      <c r="T3146" s="196">
        <v>0.1</v>
      </c>
      <c r="U3146" s="109"/>
    </row>
    <row r="3147" spans="16:21">
      <c r="P3147" s="108"/>
      <c r="Q3147" s="202">
        <v>703101006</v>
      </c>
      <c r="R3147" s="194" t="s">
        <v>1108</v>
      </c>
      <c r="S3147" s="195">
        <v>0.1</v>
      </c>
      <c r="T3147" s="196">
        <v>0.1</v>
      </c>
      <c r="U3147" s="109"/>
    </row>
    <row r="3148" spans="16:21">
      <c r="P3148" s="108"/>
      <c r="Q3148" s="202">
        <v>703101007</v>
      </c>
      <c r="R3148" s="194" t="s">
        <v>1109</v>
      </c>
      <c r="S3148" s="195">
        <v>0.1</v>
      </c>
      <c r="T3148" s="196">
        <v>0.1</v>
      </c>
      <c r="U3148" s="109"/>
    </row>
    <row r="3149" spans="16:21">
      <c r="P3149" s="108"/>
      <c r="Q3149" s="202">
        <v>703101008</v>
      </c>
      <c r="R3149" s="194" t="s">
        <v>1110</v>
      </c>
      <c r="S3149" s="195">
        <v>0.1</v>
      </c>
      <c r="T3149" s="196">
        <v>0.1</v>
      </c>
      <c r="U3149" s="109"/>
    </row>
    <row r="3150" spans="16:21">
      <c r="P3150" s="108"/>
      <c r="Q3150" s="202">
        <v>703101012</v>
      </c>
      <c r="R3150" s="194" t="s">
        <v>1111</v>
      </c>
      <c r="S3150" s="195">
        <v>0.1</v>
      </c>
      <c r="T3150" s="196">
        <v>0.1</v>
      </c>
      <c r="U3150" s="109"/>
    </row>
    <row r="3151" spans="16:21">
      <c r="P3151" s="108"/>
      <c r="Q3151" s="202">
        <v>703101013</v>
      </c>
      <c r="R3151" s="194" t="s">
        <v>1112</v>
      </c>
      <c r="S3151" s="195">
        <v>0.1</v>
      </c>
      <c r="T3151" s="196">
        <v>0.1</v>
      </c>
      <c r="U3151" s="109"/>
    </row>
    <row r="3152" spans="16:21">
      <c r="P3152" s="108"/>
      <c r="Q3152" s="202">
        <v>703101014</v>
      </c>
      <c r="R3152" s="194" t="s">
        <v>1113</v>
      </c>
      <c r="S3152" s="195">
        <v>0.1</v>
      </c>
      <c r="T3152" s="196">
        <v>0.1</v>
      </c>
      <c r="U3152" s="109"/>
    </row>
    <row r="3153" spans="16:21">
      <c r="P3153" s="108"/>
      <c r="Q3153" s="202">
        <v>703101015</v>
      </c>
      <c r="R3153" s="194" t="s">
        <v>1114</v>
      </c>
      <c r="S3153" s="195">
        <v>0.1</v>
      </c>
      <c r="T3153" s="196">
        <v>0.1</v>
      </c>
      <c r="U3153" s="109"/>
    </row>
    <row r="3154" spans="16:21">
      <c r="P3154" s="108"/>
      <c r="Q3154" s="202">
        <v>703101016</v>
      </c>
      <c r="R3154" s="194" t="s">
        <v>1115</v>
      </c>
      <c r="S3154" s="195">
        <v>0.1</v>
      </c>
      <c r="T3154" s="196">
        <v>0.1</v>
      </c>
      <c r="U3154" s="109"/>
    </row>
    <row r="3155" spans="16:21">
      <c r="P3155" s="108"/>
      <c r="Q3155" s="202">
        <v>703101020</v>
      </c>
      <c r="R3155" s="194" t="s">
        <v>1116</v>
      </c>
      <c r="S3155" s="195">
        <v>0.1</v>
      </c>
      <c r="T3155" s="196">
        <v>0.1</v>
      </c>
      <c r="U3155" s="109"/>
    </row>
    <row r="3156" spans="16:21">
      <c r="P3156" s="108"/>
      <c r="Q3156" s="202">
        <v>703101021</v>
      </c>
      <c r="R3156" s="194" t="s">
        <v>1117</v>
      </c>
      <c r="S3156" s="195">
        <v>0.1</v>
      </c>
      <c r="T3156" s="196">
        <v>0.1</v>
      </c>
      <c r="U3156" s="109"/>
    </row>
    <row r="3157" spans="16:21">
      <c r="P3157" s="108"/>
      <c r="Q3157" s="202">
        <v>703101025</v>
      </c>
      <c r="R3157" s="194" t="s">
        <v>1118</v>
      </c>
      <c r="S3157" s="195">
        <v>0.1</v>
      </c>
      <c r="T3157" s="196">
        <v>0.1</v>
      </c>
      <c r="U3157" s="109"/>
    </row>
    <row r="3158" spans="16:21">
      <c r="P3158" s="108"/>
      <c r="Q3158" s="202">
        <v>703101027</v>
      </c>
      <c r="R3158" s="194" t="s">
        <v>1119</v>
      </c>
      <c r="S3158" s="195">
        <v>0.1</v>
      </c>
      <c r="T3158" s="196">
        <v>0.1</v>
      </c>
      <c r="U3158" s="109"/>
    </row>
    <row r="3159" spans="16:21">
      <c r="P3159" s="108"/>
      <c r="Q3159" s="202">
        <v>703101028</v>
      </c>
      <c r="R3159" s="194" t="s">
        <v>1120</v>
      </c>
      <c r="S3159" s="195">
        <v>0.1</v>
      </c>
      <c r="T3159" s="196">
        <v>0.1</v>
      </c>
      <c r="U3159" s="109"/>
    </row>
    <row r="3160" spans="16:21">
      <c r="P3160" s="108"/>
      <c r="Q3160" s="202">
        <v>704101001</v>
      </c>
      <c r="R3160" s="194" t="s">
        <v>1121</v>
      </c>
      <c r="S3160" s="195">
        <v>0.1</v>
      </c>
      <c r="T3160" s="196">
        <v>0.1</v>
      </c>
      <c r="U3160" s="109"/>
    </row>
    <row r="3161" spans="16:21">
      <c r="P3161" s="108"/>
      <c r="Q3161" s="202">
        <v>708101028</v>
      </c>
      <c r="R3161" s="194" t="s">
        <v>1122</v>
      </c>
      <c r="S3161" s="195">
        <v>0.1</v>
      </c>
      <c r="T3161" s="196">
        <v>0.1</v>
      </c>
      <c r="U3161" s="109"/>
    </row>
    <row r="3162" spans="16:21">
      <c r="P3162" s="108"/>
      <c r="Q3162" s="202">
        <v>709101001</v>
      </c>
      <c r="R3162" s="194" t="s">
        <v>1123</v>
      </c>
      <c r="S3162" s="195">
        <v>0.1</v>
      </c>
      <c r="T3162" s="196">
        <v>0.1</v>
      </c>
      <c r="U3162" s="109"/>
    </row>
    <row r="3163" spans="16:21">
      <c r="P3163" s="108"/>
      <c r="Q3163" s="202">
        <v>709101002</v>
      </c>
      <c r="R3163" s="194" t="s">
        <v>1124</v>
      </c>
      <c r="S3163" s="195">
        <v>0.1</v>
      </c>
      <c r="T3163" s="196">
        <v>0.1</v>
      </c>
      <c r="U3163" s="109"/>
    </row>
    <row r="3164" spans="16:21">
      <c r="P3164" s="108"/>
      <c r="Q3164" s="202">
        <v>709101004</v>
      </c>
      <c r="R3164" s="194" t="s">
        <v>1121</v>
      </c>
      <c r="S3164" s="195">
        <v>0.1</v>
      </c>
      <c r="T3164" s="196">
        <v>0.1</v>
      </c>
      <c r="U3164" s="109"/>
    </row>
    <row r="3165" spans="16:21">
      <c r="P3165" s="108"/>
      <c r="Q3165" s="202">
        <v>709101013</v>
      </c>
      <c r="R3165" s="194" t="s">
        <v>1125</v>
      </c>
      <c r="S3165" s="195">
        <v>0.1</v>
      </c>
      <c r="T3165" s="196">
        <v>0.1</v>
      </c>
      <c r="U3165" s="109"/>
    </row>
    <row r="3166" spans="16:21">
      <c r="P3166" s="108"/>
      <c r="Q3166" s="202">
        <v>709101014</v>
      </c>
      <c r="R3166" s="194" t="s">
        <v>1126</v>
      </c>
      <c r="S3166" s="195">
        <v>0.1</v>
      </c>
      <c r="T3166" s="196">
        <v>0.1</v>
      </c>
      <c r="U3166" s="109"/>
    </row>
    <row r="3167" spans="16:21">
      <c r="P3167" s="108"/>
      <c r="Q3167" s="202">
        <v>709101015</v>
      </c>
      <c r="R3167" s="194" t="s">
        <v>1127</v>
      </c>
      <c r="S3167" s="195">
        <v>0.1</v>
      </c>
      <c r="T3167" s="196">
        <v>0.1</v>
      </c>
      <c r="U3167" s="109"/>
    </row>
    <row r="3168" spans="16:21">
      <c r="P3168" s="108"/>
      <c r="Q3168" s="202">
        <v>709101018</v>
      </c>
      <c r="R3168" s="194" t="s">
        <v>1128</v>
      </c>
      <c r="S3168" s="195">
        <v>0.1</v>
      </c>
      <c r="T3168" s="196">
        <v>0.1</v>
      </c>
      <c r="U3168" s="109"/>
    </row>
    <row r="3169" spans="16:21">
      <c r="P3169" s="108"/>
      <c r="Q3169" s="202">
        <v>711101003</v>
      </c>
      <c r="R3169" s="194" t="s">
        <v>1129</v>
      </c>
      <c r="S3169" s="195">
        <v>0.1</v>
      </c>
      <c r="T3169" s="196">
        <v>0.1</v>
      </c>
      <c r="U3169" s="109"/>
    </row>
    <row r="3170" spans="16:21">
      <c r="P3170" s="108"/>
      <c r="Q3170" s="202">
        <v>711101006</v>
      </c>
      <c r="R3170" s="194" t="s">
        <v>1130</v>
      </c>
      <c r="S3170" s="195">
        <v>0.1</v>
      </c>
      <c r="T3170" s="196">
        <v>0.1</v>
      </c>
      <c r="U3170" s="109"/>
    </row>
    <row r="3171" spans="16:21" ht="15.75" thickBot="1">
      <c r="P3171" s="131"/>
      <c r="Q3171" s="204"/>
      <c r="R3171" s="205"/>
      <c r="S3171" s="204"/>
      <c r="T3171" s="206"/>
      <c r="U3171" s="187"/>
    </row>
    <row r="3172" spans="16:21">
      <c r="Q3172" s="200"/>
      <c r="R3172" s="203"/>
      <c r="S3172" s="200"/>
      <c r="T3172" s="201"/>
    </row>
    <row r="3173" spans="16:21">
      <c r="Q3173" s="200"/>
      <c r="R3173" s="203"/>
      <c r="S3173" s="200"/>
      <c r="T3173" s="201"/>
    </row>
    <row r="3174" spans="16:21">
      <c r="Q3174" s="200"/>
      <c r="R3174" s="203"/>
      <c r="S3174" s="200"/>
      <c r="T3174" s="201"/>
    </row>
    <row r="3175" spans="16:21">
      <c r="Q3175" s="200"/>
      <c r="R3175" s="203"/>
      <c r="S3175" s="200"/>
      <c r="T3175" s="201"/>
    </row>
    <row r="3176" spans="16:21">
      <c r="Q3176" s="200"/>
      <c r="R3176" s="203"/>
      <c r="S3176" s="200"/>
      <c r="T3176" s="201"/>
    </row>
    <row r="3177" spans="16:21">
      <c r="Q3177" s="200"/>
      <c r="R3177" s="203"/>
      <c r="S3177" s="200"/>
      <c r="T3177" s="201"/>
    </row>
    <row r="3178" spans="16:21">
      <c r="Q3178" s="200"/>
      <c r="R3178" s="203"/>
      <c r="S3178" s="200"/>
      <c r="T3178" s="201"/>
    </row>
    <row r="3179" spans="16:21">
      <c r="Q3179" s="200"/>
      <c r="R3179" s="203"/>
      <c r="S3179" s="200"/>
      <c r="T3179" s="201"/>
    </row>
    <row r="3180" spans="16:21">
      <c r="Q3180" s="200"/>
      <c r="R3180" s="203"/>
      <c r="S3180" s="200"/>
      <c r="T3180" s="201"/>
    </row>
    <row r="3181" spans="16:21">
      <c r="Q3181" s="200"/>
      <c r="R3181" s="203"/>
      <c r="S3181" s="200"/>
      <c r="T3181" s="201"/>
    </row>
    <row r="3182" spans="16:21">
      <c r="Q3182" s="200"/>
      <c r="R3182" s="203"/>
      <c r="S3182" s="200"/>
      <c r="T3182" s="201"/>
    </row>
    <row r="3183" spans="16:21">
      <c r="Q3183" s="200"/>
      <c r="R3183" s="203"/>
      <c r="S3183" s="200"/>
      <c r="T3183" s="201"/>
    </row>
    <row r="3184" spans="16:21">
      <c r="Q3184" s="200"/>
      <c r="R3184" s="203"/>
      <c r="S3184" s="200"/>
      <c r="T3184" s="200"/>
    </row>
    <row r="3185" spans="17:20">
      <c r="Q3185" s="200"/>
      <c r="R3185" s="203"/>
      <c r="S3185" s="200"/>
      <c r="T3185" s="200"/>
    </row>
    <row r="3186" spans="17:20">
      <c r="Q3186" s="200"/>
      <c r="R3186" s="203"/>
      <c r="S3186" s="200"/>
      <c r="T3186" s="200"/>
    </row>
    <row r="3187" spans="17:20">
      <c r="Q3187" s="200"/>
      <c r="R3187" s="203"/>
      <c r="S3187" s="200"/>
      <c r="T3187" s="200"/>
    </row>
    <row r="3188" spans="17:20">
      <c r="Q3188" s="200"/>
      <c r="R3188" s="203"/>
      <c r="S3188" s="200"/>
      <c r="T3188" s="200"/>
    </row>
    <row r="3189" spans="17:20">
      <c r="Q3189" s="200"/>
      <c r="R3189" s="203"/>
      <c r="S3189" s="200"/>
      <c r="T3189" s="200"/>
    </row>
    <row r="3190" spans="17:20">
      <c r="Q3190" s="200"/>
      <c r="R3190" s="203"/>
      <c r="S3190" s="200"/>
      <c r="T3190" s="200"/>
    </row>
    <row r="3191" spans="17:20">
      <c r="Q3191" s="200"/>
      <c r="R3191" s="203"/>
      <c r="S3191" s="200"/>
      <c r="T3191" s="200"/>
    </row>
    <row r="3192" spans="17:20">
      <c r="Q3192" s="200"/>
      <c r="R3192" s="203"/>
      <c r="S3192" s="200"/>
      <c r="T3192" s="200"/>
    </row>
    <row r="3193" spans="17:20">
      <c r="Q3193" s="200"/>
      <c r="R3193" s="203"/>
      <c r="S3193" s="200"/>
      <c r="T3193" s="200"/>
    </row>
    <row r="3194" spans="17:20">
      <c r="Q3194" s="200"/>
      <c r="R3194" s="203"/>
      <c r="S3194" s="200"/>
      <c r="T3194" s="200"/>
    </row>
    <row r="3195" spans="17:20">
      <c r="Q3195" s="200"/>
      <c r="R3195" s="203"/>
      <c r="S3195" s="200"/>
      <c r="T3195" s="200"/>
    </row>
    <row r="3196" spans="17:20">
      <c r="Q3196" s="200"/>
      <c r="R3196" s="203"/>
      <c r="S3196" s="200"/>
      <c r="T3196" s="200"/>
    </row>
    <row r="3197" spans="17:20">
      <c r="Q3197" s="200"/>
      <c r="R3197" s="203"/>
      <c r="S3197" s="200"/>
      <c r="T3197" s="200"/>
    </row>
    <row r="3198" spans="17:20">
      <c r="Q3198" s="200"/>
      <c r="R3198" s="203"/>
      <c r="S3198" s="200"/>
      <c r="T3198" s="200"/>
    </row>
    <row r="3199" spans="17:20">
      <c r="Q3199" s="200"/>
      <c r="R3199" s="203"/>
      <c r="S3199" s="200"/>
      <c r="T3199" s="200"/>
    </row>
    <row r="3200" spans="17:20">
      <c r="Q3200" s="200"/>
      <c r="R3200" s="203"/>
      <c r="S3200" s="200"/>
      <c r="T3200" s="200"/>
    </row>
    <row r="3201" spans="17:20">
      <c r="Q3201" s="200"/>
      <c r="R3201" s="203"/>
      <c r="S3201" s="200"/>
      <c r="T3201" s="200"/>
    </row>
    <row r="3202" spans="17:20">
      <c r="Q3202" s="200"/>
      <c r="R3202" s="203"/>
      <c r="S3202" s="200"/>
      <c r="T3202" s="200"/>
    </row>
    <row r="3203" spans="17:20">
      <c r="Q3203" s="200"/>
      <c r="R3203" s="203"/>
      <c r="S3203" s="200"/>
      <c r="T3203" s="200"/>
    </row>
    <row r="3204" spans="17:20">
      <c r="Q3204" s="200"/>
      <c r="R3204" s="200"/>
      <c r="S3204" s="200"/>
      <c r="T3204" s="200"/>
    </row>
    <row r="3205" spans="17:20">
      <c r="Q3205" s="200"/>
      <c r="R3205" s="200"/>
      <c r="S3205" s="200"/>
      <c r="T3205" s="200"/>
    </row>
    <row r="3206" spans="17:20">
      <c r="Q3206" s="200"/>
      <c r="R3206" s="200"/>
      <c r="S3206" s="200"/>
      <c r="T3206" s="200"/>
    </row>
    <row r="3207" spans="17:20">
      <c r="Q3207" s="200"/>
      <c r="R3207" s="200"/>
      <c r="S3207" s="200"/>
      <c r="T3207" s="200"/>
    </row>
    <row r="3208" spans="17:20">
      <c r="Q3208" s="200"/>
      <c r="R3208" s="200"/>
      <c r="S3208" s="200"/>
      <c r="T3208" s="200"/>
    </row>
    <row r="3209" spans="17:20">
      <c r="Q3209" s="200"/>
      <c r="R3209" s="200"/>
      <c r="S3209" s="200"/>
      <c r="T3209" s="200"/>
    </row>
    <row r="3210" spans="17:20">
      <c r="Q3210" s="200"/>
      <c r="R3210" s="200"/>
      <c r="S3210" s="200"/>
      <c r="T3210" s="200"/>
    </row>
    <row r="3211" spans="17:20">
      <c r="Q3211" s="200"/>
      <c r="R3211" s="200"/>
      <c r="S3211" s="200"/>
      <c r="T3211" s="200"/>
    </row>
    <row r="3212" spans="17:20">
      <c r="Q3212" s="200"/>
      <c r="R3212" s="200"/>
      <c r="S3212" s="200"/>
      <c r="T3212" s="200"/>
    </row>
    <row r="3213" spans="17:20">
      <c r="Q3213" s="200"/>
      <c r="R3213" s="200"/>
      <c r="S3213" s="200"/>
      <c r="T3213" s="200"/>
    </row>
    <row r="3214" spans="17:20">
      <c r="Q3214" s="200"/>
      <c r="R3214" s="200"/>
      <c r="S3214" s="200"/>
      <c r="T3214" s="200"/>
    </row>
    <row r="3215" spans="17:20">
      <c r="Q3215" s="200"/>
      <c r="R3215" s="200"/>
      <c r="S3215" s="200"/>
      <c r="T3215" s="200"/>
    </row>
    <row r="3216" spans="17:20">
      <c r="Q3216" s="200"/>
      <c r="R3216" s="200"/>
      <c r="S3216" s="200"/>
      <c r="T3216" s="200"/>
    </row>
    <row r="3217" spans="17:20">
      <c r="Q3217" s="200"/>
      <c r="R3217" s="200"/>
      <c r="S3217" s="200"/>
      <c r="T3217" s="200"/>
    </row>
    <row r="3218" spans="17:20">
      <c r="Q3218" s="200"/>
      <c r="R3218" s="200"/>
      <c r="S3218" s="200"/>
      <c r="T3218" s="200"/>
    </row>
    <row r="3219" spans="17:20">
      <c r="Q3219" s="200"/>
      <c r="R3219" s="200"/>
      <c r="S3219" s="200"/>
      <c r="T3219" s="200"/>
    </row>
    <row r="3220" spans="17:20">
      <c r="Q3220" s="200"/>
      <c r="R3220" s="200"/>
      <c r="S3220" s="200"/>
      <c r="T3220" s="200"/>
    </row>
    <row r="3221" spans="17:20">
      <c r="Q3221" s="200"/>
      <c r="R3221" s="200"/>
      <c r="S3221" s="200"/>
      <c r="T3221" s="200"/>
    </row>
    <row r="3222" spans="17:20">
      <c r="Q3222" s="200"/>
      <c r="R3222" s="200"/>
      <c r="S3222" s="200"/>
      <c r="T3222" s="200"/>
    </row>
    <row r="3223" spans="17:20">
      <c r="Q3223" s="200"/>
      <c r="R3223" s="200"/>
      <c r="S3223" s="200"/>
      <c r="T3223" s="200"/>
    </row>
    <row r="3224" spans="17:20">
      <c r="Q3224" s="200"/>
      <c r="R3224" s="200"/>
      <c r="S3224" s="200"/>
      <c r="T3224" s="200"/>
    </row>
    <row r="3225" spans="17:20">
      <c r="Q3225" s="200"/>
      <c r="R3225" s="200"/>
      <c r="S3225" s="200"/>
      <c r="T3225" s="200"/>
    </row>
    <row r="3226" spans="17:20">
      <c r="Q3226" s="200"/>
      <c r="R3226" s="200"/>
      <c r="S3226" s="200"/>
      <c r="T3226" s="200"/>
    </row>
    <row r="3227" spans="17:20">
      <c r="Q3227" s="200"/>
      <c r="R3227" s="200"/>
      <c r="S3227" s="200"/>
      <c r="T3227" s="200"/>
    </row>
    <row r="3228" spans="17:20">
      <c r="Q3228" s="200"/>
      <c r="R3228" s="200"/>
      <c r="S3228" s="200"/>
      <c r="T3228" s="200"/>
    </row>
    <row r="3229" spans="17:20">
      <c r="Q3229" s="200"/>
      <c r="R3229" s="200"/>
      <c r="S3229" s="200"/>
      <c r="T3229" s="200"/>
    </row>
    <row r="3230" spans="17:20">
      <c r="Q3230" s="200"/>
      <c r="R3230" s="200"/>
      <c r="S3230" s="200"/>
      <c r="T3230" s="200"/>
    </row>
    <row r="3231" spans="17:20">
      <c r="Q3231" s="200"/>
      <c r="R3231" s="200"/>
      <c r="S3231" s="200"/>
      <c r="T3231" s="200"/>
    </row>
    <row r="3232" spans="17:20">
      <c r="Q3232" s="200"/>
      <c r="R3232" s="200"/>
      <c r="S3232" s="200"/>
      <c r="T3232" s="200"/>
    </row>
    <row r="3233" spans="17:20">
      <c r="Q3233" s="200"/>
      <c r="R3233" s="200"/>
      <c r="S3233" s="200"/>
      <c r="T3233" s="200"/>
    </row>
    <row r="3234" spans="17:20">
      <c r="Q3234" s="200"/>
      <c r="R3234" s="200"/>
      <c r="S3234" s="200"/>
      <c r="T3234" s="200"/>
    </row>
    <row r="3235" spans="17:20">
      <c r="Q3235" s="200"/>
      <c r="R3235" s="200"/>
      <c r="S3235" s="200"/>
      <c r="T3235" s="200"/>
    </row>
    <row r="3236" spans="17:20">
      <c r="Q3236" s="200"/>
      <c r="R3236" s="200"/>
      <c r="S3236" s="200"/>
      <c r="T3236" s="200"/>
    </row>
    <row r="3237" spans="17:20">
      <c r="Q3237" s="200"/>
      <c r="R3237" s="200"/>
      <c r="S3237" s="200"/>
      <c r="T3237" s="200"/>
    </row>
    <row r="3238" spans="17:20">
      <c r="Q3238" s="200"/>
      <c r="R3238" s="200"/>
      <c r="S3238" s="200"/>
      <c r="T3238" s="200"/>
    </row>
    <row r="3239" spans="17:20">
      <c r="Q3239" s="200"/>
      <c r="R3239" s="200"/>
      <c r="S3239" s="200"/>
      <c r="T3239" s="200"/>
    </row>
    <row r="3240" spans="17:20">
      <c r="Q3240" s="200"/>
      <c r="R3240" s="200"/>
      <c r="S3240" s="200"/>
      <c r="T3240" s="200"/>
    </row>
    <row r="3241" spans="17:20">
      <c r="Q3241" s="200"/>
      <c r="R3241" s="200"/>
      <c r="S3241" s="200"/>
      <c r="T3241" s="200"/>
    </row>
    <row r="3242" spans="17:20">
      <c r="Q3242" s="200"/>
      <c r="R3242" s="200"/>
      <c r="S3242" s="200"/>
      <c r="T3242" s="200"/>
    </row>
    <row r="3243" spans="17:20">
      <c r="Q3243" s="200"/>
      <c r="R3243" s="200"/>
      <c r="S3243" s="200"/>
      <c r="T3243" s="200"/>
    </row>
    <row r="3244" spans="17:20">
      <c r="Q3244" s="200"/>
      <c r="R3244" s="200"/>
      <c r="S3244" s="200"/>
      <c r="T3244" s="200"/>
    </row>
    <row r="3245" spans="17:20">
      <c r="Q3245" s="200"/>
      <c r="R3245" s="200"/>
      <c r="S3245" s="200"/>
      <c r="T3245" s="200"/>
    </row>
    <row r="3246" spans="17:20">
      <c r="Q3246" s="200"/>
      <c r="R3246" s="200"/>
      <c r="S3246" s="200"/>
      <c r="T3246" s="200"/>
    </row>
    <row r="3247" spans="17:20">
      <c r="Q3247" s="200"/>
      <c r="R3247" s="200"/>
      <c r="S3247" s="200"/>
      <c r="T3247" s="200"/>
    </row>
    <row r="3248" spans="17:20">
      <c r="Q3248" s="200"/>
      <c r="R3248" s="200"/>
      <c r="S3248" s="200"/>
      <c r="T3248" s="200"/>
    </row>
    <row r="3249" spans="17:20">
      <c r="Q3249" s="200"/>
      <c r="R3249" s="200"/>
      <c r="S3249" s="200"/>
      <c r="T3249" s="200"/>
    </row>
    <row r="3250" spans="17:20">
      <c r="Q3250" s="200"/>
      <c r="R3250" s="200"/>
      <c r="S3250" s="200"/>
      <c r="T3250" s="200"/>
    </row>
    <row r="3251" spans="17:20">
      <c r="Q3251" s="200"/>
      <c r="R3251" s="200"/>
      <c r="S3251" s="200"/>
      <c r="T3251" s="200"/>
    </row>
    <row r="3252" spans="17:20">
      <c r="Q3252" s="200"/>
      <c r="R3252" s="200"/>
      <c r="S3252" s="200"/>
      <c r="T3252" s="200"/>
    </row>
    <row r="3253" spans="17:20">
      <c r="Q3253" s="200"/>
      <c r="R3253" s="200"/>
      <c r="S3253" s="200"/>
      <c r="T3253" s="200"/>
    </row>
    <row r="3254" spans="17:20">
      <c r="Q3254" s="200"/>
      <c r="R3254" s="200"/>
      <c r="S3254" s="200"/>
      <c r="T3254" s="200"/>
    </row>
    <row r="3255" spans="17:20">
      <c r="Q3255" s="200"/>
      <c r="R3255" s="200"/>
      <c r="S3255" s="200"/>
      <c r="T3255" s="200"/>
    </row>
    <row r="3256" spans="17:20">
      <c r="Q3256" s="200"/>
      <c r="R3256" s="200"/>
      <c r="S3256" s="200"/>
      <c r="T3256" s="200"/>
    </row>
    <row r="3257" spans="17:20">
      <c r="Q3257" s="200"/>
      <c r="R3257" s="200"/>
      <c r="S3257" s="200"/>
      <c r="T3257" s="200"/>
    </row>
    <row r="3258" spans="17:20">
      <c r="Q3258" s="200"/>
      <c r="R3258" s="200"/>
      <c r="S3258" s="200"/>
      <c r="T3258" s="200"/>
    </row>
    <row r="3259" spans="17:20">
      <c r="Q3259" s="200"/>
      <c r="R3259" s="200"/>
      <c r="S3259" s="200"/>
      <c r="T3259" s="200"/>
    </row>
    <row r="3260" spans="17:20">
      <c r="Q3260" s="200"/>
      <c r="R3260" s="200"/>
      <c r="S3260" s="200"/>
      <c r="T3260" s="200"/>
    </row>
    <row r="3261" spans="17:20">
      <c r="Q3261" s="200"/>
      <c r="R3261" s="200"/>
      <c r="S3261" s="200"/>
      <c r="T3261" s="200"/>
    </row>
    <row r="3262" spans="17:20">
      <c r="Q3262" s="200"/>
      <c r="R3262" s="200"/>
      <c r="S3262" s="200"/>
      <c r="T3262" s="200"/>
    </row>
    <row r="3263" spans="17:20">
      <c r="Q3263" s="200"/>
      <c r="R3263" s="200"/>
      <c r="S3263" s="200"/>
      <c r="T3263" s="200"/>
    </row>
    <row r="3264" spans="17:20">
      <c r="Q3264" s="200"/>
      <c r="R3264" s="200"/>
      <c r="S3264" s="200"/>
      <c r="T3264" s="200"/>
    </row>
    <row r="3265" spans="17:20">
      <c r="Q3265" s="200"/>
      <c r="R3265" s="200"/>
      <c r="S3265" s="200"/>
      <c r="T3265" s="200"/>
    </row>
    <row r="3266" spans="17:20">
      <c r="Q3266" s="200"/>
      <c r="R3266" s="200"/>
      <c r="S3266" s="200"/>
      <c r="T3266" s="200"/>
    </row>
    <row r="3267" spans="17:20">
      <c r="Q3267" s="200"/>
      <c r="R3267" s="200"/>
      <c r="S3267" s="200"/>
      <c r="T3267" s="200"/>
    </row>
    <row r="3268" spans="17:20">
      <c r="Q3268" s="200"/>
      <c r="R3268" s="200"/>
      <c r="S3268" s="200"/>
      <c r="T3268" s="200"/>
    </row>
    <row r="3269" spans="17:20">
      <c r="Q3269" s="200"/>
      <c r="R3269" s="200"/>
      <c r="S3269" s="200"/>
      <c r="T3269" s="200"/>
    </row>
    <row r="3270" spans="17:20">
      <c r="Q3270" s="200"/>
      <c r="R3270" s="200"/>
      <c r="S3270" s="200"/>
      <c r="T3270" s="200"/>
    </row>
    <row r="3271" spans="17:20">
      <c r="Q3271" s="200"/>
      <c r="R3271" s="200"/>
      <c r="S3271" s="200"/>
      <c r="T3271" s="200"/>
    </row>
    <row r="3272" spans="17:20">
      <c r="Q3272" s="200"/>
      <c r="R3272" s="200"/>
      <c r="S3272" s="200"/>
      <c r="T3272" s="200"/>
    </row>
    <row r="3273" spans="17:20">
      <c r="Q3273" s="200"/>
      <c r="R3273" s="200"/>
      <c r="S3273" s="200"/>
      <c r="T3273" s="200"/>
    </row>
    <row r="3274" spans="17:20">
      <c r="Q3274" s="200"/>
      <c r="R3274" s="200"/>
      <c r="S3274" s="200"/>
      <c r="T3274" s="200"/>
    </row>
    <row r="3275" spans="17:20">
      <c r="Q3275" s="200"/>
      <c r="R3275" s="200"/>
      <c r="S3275" s="200"/>
      <c r="T3275" s="200"/>
    </row>
    <row r="3276" spans="17:20">
      <c r="Q3276" s="200"/>
      <c r="R3276" s="200"/>
      <c r="S3276" s="200"/>
      <c r="T3276" s="200"/>
    </row>
    <row r="3277" spans="17:20">
      <c r="Q3277" s="200"/>
      <c r="R3277" s="200"/>
      <c r="S3277" s="200"/>
      <c r="T3277" s="200"/>
    </row>
    <row r="3278" spans="17:20">
      <c r="Q3278" s="200"/>
      <c r="R3278" s="200"/>
      <c r="S3278" s="200"/>
      <c r="T3278" s="200"/>
    </row>
    <row r="3279" spans="17:20">
      <c r="Q3279" s="200"/>
      <c r="R3279" s="200"/>
      <c r="S3279" s="200"/>
      <c r="T3279" s="200"/>
    </row>
    <row r="3280" spans="17:20">
      <c r="Q3280" s="200"/>
      <c r="R3280" s="200"/>
      <c r="S3280" s="200"/>
      <c r="T3280" s="200"/>
    </row>
    <row r="3281" spans="17:20">
      <c r="Q3281" s="200"/>
      <c r="R3281" s="200"/>
      <c r="S3281" s="200"/>
      <c r="T3281" s="200"/>
    </row>
    <row r="3282" spans="17:20">
      <c r="Q3282" s="200"/>
      <c r="R3282" s="200"/>
      <c r="S3282" s="200"/>
      <c r="T3282" s="200"/>
    </row>
    <row r="3283" spans="17:20">
      <c r="Q3283" s="200"/>
      <c r="R3283" s="200"/>
      <c r="S3283" s="200"/>
      <c r="T3283" s="200"/>
    </row>
    <row r="3284" spans="17:20">
      <c r="Q3284" s="200"/>
      <c r="R3284" s="200"/>
      <c r="S3284" s="200"/>
      <c r="T3284" s="200"/>
    </row>
    <row r="3285" spans="17:20">
      <c r="Q3285" s="200"/>
      <c r="R3285" s="200"/>
      <c r="S3285" s="200"/>
      <c r="T3285" s="200"/>
    </row>
    <row r="3286" spans="17:20">
      <c r="Q3286" s="200"/>
      <c r="R3286" s="200"/>
      <c r="S3286" s="200"/>
      <c r="T3286" s="200"/>
    </row>
    <row r="3287" spans="17:20">
      <c r="Q3287" s="200"/>
      <c r="R3287" s="200"/>
      <c r="S3287" s="200"/>
      <c r="T3287" s="200"/>
    </row>
    <row r="3288" spans="17:20">
      <c r="Q3288" s="200"/>
      <c r="R3288" s="200"/>
      <c r="S3288" s="200"/>
      <c r="T3288" s="200"/>
    </row>
    <row r="3289" spans="17:20">
      <c r="Q3289" s="200"/>
      <c r="R3289" s="200"/>
      <c r="S3289" s="200"/>
      <c r="T3289" s="200"/>
    </row>
    <row r="3290" spans="17:20">
      <c r="Q3290" s="200"/>
      <c r="R3290" s="200"/>
      <c r="S3290" s="200"/>
      <c r="T3290" s="200"/>
    </row>
    <row r="3291" spans="17:20">
      <c r="Q3291" s="200"/>
      <c r="R3291" s="200"/>
      <c r="S3291" s="200"/>
      <c r="T3291" s="200"/>
    </row>
    <row r="3292" spans="17:20">
      <c r="Q3292" s="200"/>
      <c r="R3292" s="200"/>
      <c r="S3292" s="200"/>
      <c r="T3292" s="200"/>
    </row>
    <row r="3293" spans="17:20">
      <c r="Q3293" s="200"/>
      <c r="R3293" s="200"/>
      <c r="S3293" s="200"/>
      <c r="T3293" s="200"/>
    </row>
    <row r="3294" spans="17:20">
      <c r="Q3294" s="200"/>
      <c r="R3294" s="200"/>
      <c r="S3294" s="200"/>
      <c r="T3294" s="200"/>
    </row>
    <row r="3295" spans="17:20">
      <c r="Q3295" s="200"/>
      <c r="R3295" s="200"/>
      <c r="S3295" s="200"/>
      <c r="T3295" s="200"/>
    </row>
    <row r="3296" spans="17:20">
      <c r="Q3296" s="200"/>
      <c r="R3296" s="200"/>
      <c r="S3296" s="200"/>
      <c r="T3296" s="200"/>
    </row>
    <row r="3297" spans="17:20">
      <c r="Q3297" s="200"/>
      <c r="R3297" s="200"/>
      <c r="S3297" s="200"/>
      <c r="T3297" s="200"/>
    </row>
    <row r="3298" spans="17:20">
      <c r="Q3298" s="200"/>
      <c r="R3298" s="200"/>
      <c r="S3298" s="200"/>
      <c r="T3298" s="200"/>
    </row>
    <row r="3299" spans="17:20">
      <c r="Q3299" s="200"/>
      <c r="R3299" s="200"/>
      <c r="S3299" s="200"/>
      <c r="T3299" s="200"/>
    </row>
    <row r="3300" spans="17:20">
      <c r="Q3300" s="200"/>
      <c r="R3300" s="200"/>
      <c r="S3300" s="200"/>
      <c r="T3300" s="200"/>
    </row>
    <row r="3301" spans="17:20">
      <c r="Q3301" s="200"/>
      <c r="R3301" s="200"/>
      <c r="S3301" s="200"/>
      <c r="T3301" s="200"/>
    </row>
    <row r="3302" spans="17:20">
      <c r="Q3302" s="200"/>
      <c r="R3302" s="200"/>
      <c r="S3302" s="200"/>
      <c r="T3302" s="200"/>
    </row>
    <row r="3303" spans="17:20">
      <c r="Q3303" s="200"/>
      <c r="R3303" s="200"/>
      <c r="S3303" s="200"/>
      <c r="T3303" s="200"/>
    </row>
    <row r="3304" spans="17:20">
      <c r="Q3304" s="200"/>
      <c r="R3304" s="200"/>
      <c r="S3304" s="200"/>
      <c r="T3304" s="200"/>
    </row>
    <row r="3305" spans="17:20">
      <c r="Q3305" s="200"/>
      <c r="R3305" s="200"/>
      <c r="S3305" s="200"/>
      <c r="T3305" s="200"/>
    </row>
    <row r="3306" spans="17:20">
      <c r="Q3306" s="200"/>
      <c r="R3306" s="200"/>
      <c r="S3306" s="200"/>
      <c r="T3306" s="200"/>
    </row>
    <row r="3307" spans="17:20">
      <c r="Q3307" s="200"/>
      <c r="R3307" s="200"/>
      <c r="S3307" s="200"/>
      <c r="T3307" s="200"/>
    </row>
    <row r="3308" spans="17:20">
      <c r="Q3308" s="200"/>
      <c r="R3308" s="200"/>
      <c r="S3308" s="200"/>
      <c r="T3308" s="200"/>
    </row>
    <row r="3309" spans="17:20">
      <c r="Q3309" s="200"/>
      <c r="R3309" s="200"/>
      <c r="S3309" s="200"/>
      <c r="T3309" s="200"/>
    </row>
    <row r="3310" spans="17:20">
      <c r="Q3310" s="200"/>
      <c r="R3310" s="200"/>
      <c r="S3310" s="200"/>
      <c r="T3310" s="200"/>
    </row>
    <row r="3311" spans="17:20">
      <c r="Q3311" s="200"/>
      <c r="R3311" s="200"/>
      <c r="S3311" s="200"/>
      <c r="T3311" s="200"/>
    </row>
    <row r="3312" spans="17:20">
      <c r="Q3312" s="200"/>
      <c r="R3312" s="200"/>
      <c r="S3312" s="200"/>
      <c r="T3312" s="200"/>
    </row>
    <row r="3313" spans="17:20">
      <c r="Q3313" s="200"/>
      <c r="R3313" s="200"/>
      <c r="S3313" s="200"/>
      <c r="T3313" s="200"/>
    </row>
    <row r="3314" spans="17:20">
      <c r="Q3314" s="200"/>
      <c r="R3314" s="200"/>
      <c r="S3314" s="200"/>
      <c r="T3314" s="200"/>
    </row>
    <row r="3315" spans="17:20">
      <c r="Q3315" s="200"/>
      <c r="R3315" s="200"/>
      <c r="S3315" s="200"/>
      <c r="T3315" s="200"/>
    </row>
    <row r="3316" spans="17:20">
      <c r="Q3316" s="200"/>
      <c r="R3316" s="200"/>
      <c r="S3316" s="200"/>
      <c r="T3316" s="200"/>
    </row>
    <row r="3317" spans="17:20">
      <c r="Q3317" s="200"/>
      <c r="R3317" s="200"/>
      <c r="S3317" s="200"/>
      <c r="T3317" s="200"/>
    </row>
    <row r="3318" spans="17:20">
      <c r="Q3318" s="200"/>
      <c r="R3318" s="200"/>
      <c r="S3318" s="200"/>
      <c r="T3318" s="200"/>
    </row>
    <row r="3319" spans="17:20">
      <c r="Q3319" s="200"/>
      <c r="R3319" s="200"/>
      <c r="S3319" s="200"/>
      <c r="T3319" s="200"/>
    </row>
    <row r="3320" spans="17:20">
      <c r="Q3320" s="200"/>
      <c r="R3320" s="200"/>
      <c r="S3320" s="200"/>
      <c r="T3320" s="200"/>
    </row>
    <row r="3321" spans="17:20">
      <c r="Q3321" s="200"/>
      <c r="R3321" s="200"/>
      <c r="S3321" s="200"/>
      <c r="T3321" s="200"/>
    </row>
    <row r="3322" spans="17:20">
      <c r="Q3322" s="200"/>
      <c r="R3322" s="200"/>
      <c r="S3322" s="200"/>
      <c r="T3322" s="200"/>
    </row>
    <row r="3323" spans="17:20">
      <c r="Q3323" s="200"/>
      <c r="R3323" s="200"/>
      <c r="S3323" s="200"/>
      <c r="T3323" s="200"/>
    </row>
    <row r="3324" spans="17:20">
      <c r="Q3324" s="200"/>
      <c r="R3324" s="200"/>
      <c r="S3324" s="200"/>
      <c r="T3324" s="200"/>
    </row>
    <row r="3325" spans="17:20">
      <c r="Q3325" s="200"/>
      <c r="R3325" s="200"/>
      <c r="S3325" s="200"/>
      <c r="T3325" s="200"/>
    </row>
    <row r="3326" spans="17:20">
      <c r="Q3326" s="200"/>
      <c r="R3326" s="200"/>
      <c r="S3326" s="200"/>
      <c r="T3326" s="200"/>
    </row>
    <row r="3327" spans="17:20">
      <c r="Q3327" s="200"/>
      <c r="R3327" s="200"/>
      <c r="S3327" s="200"/>
      <c r="T3327" s="200"/>
    </row>
    <row r="3328" spans="17:20">
      <c r="Q3328" s="200"/>
      <c r="R3328" s="200"/>
      <c r="S3328" s="200"/>
      <c r="T3328" s="200"/>
    </row>
    <row r="3329" spans="17:20">
      <c r="Q3329" s="200"/>
      <c r="R3329" s="200"/>
      <c r="S3329" s="200"/>
      <c r="T3329" s="200"/>
    </row>
    <row r="3330" spans="17:20">
      <c r="Q3330" s="200"/>
      <c r="R3330" s="200"/>
      <c r="S3330" s="200"/>
      <c r="T3330" s="200"/>
    </row>
    <row r="3331" spans="17:20">
      <c r="Q3331" s="200"/>
      <c r="R3331" s="200"/>
      <c r="S3331" s="200"/>
      <c r="T3331" s="200"/>
    </row>
    <row r="3332" spans="17:20">
      <c r="Q3332" s="200"/>
      <c r="R3332" s="200"/>
      <c r="S3332" s="200"/>
      <c r="T3332" s="200"/>
    </row>
    <row r="3333" spans="17:20">
      <c r="Q3333" s="200"/>
      <c r="R3333" s="200"/>
      <c r="S3333" s="200"/>
      <c r="T3333" s="200"/>
    </row>
    <row r="3334" spans="17:20">
      <c r="Q3334" s="200"/>
      <c r="R3334" s="200"/>
      <c r="S3334" s="200"/>
      <c r="T3334" s="200"/>
    </row>
    <row r="3335" spans="17:20">
      <c r="Q3335" s="200"/>
      <c r="R3335" s="200"/>
      <c r="S3335" s="200"/>
      <c r="T3335" s="200"/>
    </row>
    <row r="3336" spans="17:20">
      <c r="Q3336" s="200"/>
      <c r="R3336" s="200"/>
      <c r="S3336" s="200"/>
      <c r="T3336" s="200"/>
    </row>
    <row r="3337" spans="17:20">
      <c r="Q3337" s="200"/>
      <c r="R3337" s="200"/>
      <c r="S3337" s="200"/>
      <c r="T3337" s="200"/>
    </row>
    <row r="3338" spans="17:20">
      <c r="Q3338" s="200"/>
      <c r="R3338" s="200"/>
      <c r="S3338" s="200"/>
      <c r="T3338" s="200"/>
    </row>
    <row r="3339" spans="17:20">
      <c r="Q3339" s="200"/>
      <c r="R3339" s="200"/>
      <c r="S3339" s="200"/>
      <c r="T3339" s="200"/>
    </row>
    <row r="3340" spans="17:20">
      <c r="Q3340" s="200"/>
      <c r="R3340" s="200"/>
      <c r="S3340" s="200"/>
      <c r="T3340" s="200"/>
    </row>
    <row r="3341" spans="17:20">
      <c r="Q3341" s="200"/>
      <c r="R3341" s="200"/>
      <c r="S3341" s="200"/>
      <c r="T3341" s="200"/>
    </row>
    <row r="3342" spans="17:20">
      <c r="Q3342" s="200"/>
      <c r="R3342" s="200"/>
      <c r="S3342" s="200"/>
      <c r="T3342" s="200"/>
    </row>
    <row r="3343" spans="17:20">
      <c r="Q3343" s="200"/>
      <c r="R3343" s="200"/>
      <c r="S3343" s="200"/>
      <c r="T3343" s="200"/>
    </row>
    <row r="3344" spans="17:20">
      <c r="Q3344" s="200"/>
      <c r="R3344" s="200"/>
      <c r="S3344" s="200"/>
      <c r="T3344" s="200"/>
    </row>
    <row r="3345" spans="17:20">
      <c r="Q3345" s="200"/>
      <c r="R3345" s="200"/>
      <c r="S3345" s="200"/>
      <c r="T3345" s="200"/>
    </row>
    <row r="3346" spans="17:20">
      <c r="Q3346" s="200"/>
      <c r="R3346" s="200"/>
      <c r="S3346" s="200"/>
      <c r="T3346" s="200"/>
    </row>
    <row r="3347" spans="17:20">
      <c r="Q3347" s="200"/>
      <c r="R3347" s="200"/>
      <c r="S3347" s="200"/>
      <c r="T3347" s="200"/>
    </row>
    <row r="3348" spans="17:20">
      <c r="Q3348" s="200"/>
      <c r="R3348" s="200"/>
      <c r="S3348" s="200"/>
      <c r="T3348" s="200"/>
    </row>
    <row r="3349" spans="17:20">
      <c r="Q3349" s="200"/>
      <c r="R3349" s="200"/>
      <c r="S3349" s="200"/>
      <c r="T3349" s="200"/>
    </row>
    <row r="3350" spans="17:20">
      <c r="Q3350" s="200"/>
      <c r="R3350" s="200"/>
      <c r="S3350" s="200"/>
      <c r="T3350" s="200"/>
    </row>
    <row r="3351" spans="17:20">
      <c r="Q3351" s="200"/>
      <c r="R3351" s="200"/>
      <c r="S3351" s="200"/>
      <c r="T3351" s="200"/>
    </row>
    <row r="3352" spans="17:20">
      <c r="Q3352" s="200"/>
      <c r="R3352" s="200"/>
      <c r="S3352" s="200"/>
      <c r="T3352" s="200"/>
    </row>
    <row r="3353" spans="17:20">
      <c r="Q3353" s="200"/>
      <c r="R3353" s="200"/>
      <c r="S3353" s="200"/>
      <c r="T3353" s="200"/>
    </row>
    <row r="3354" spans="17:20">
      <c r="Q3354" s="200"/>
      <c r="R3354" s="200"/>
      <c r="S3354" s="200"/>
      <c r="T3354" s="200"/>
    </row>
    <row r="3355" spans="17:20">
      <c r="Q3355" s="200"/>
      <c r="R3355" s="200"/>
      <c r="S3355" s="200"/>
      <c r="T3355" s="200"/>
    </row>
    <row r="3356" spans="17:20">
      <c r="Q3356" s="200"/>
      <c r="R3356" s="200"/>
      <c r="S3356" s="200"/>
      <c r="T3356" s="200"/>
    </row>
    <row r="3357" spans="17:20">
      <c r="Q3357" s="200"/>
      <c r="R3357" s="200"/>
      <c r="S3357" s="200"/>
      <c r="T3357" s="200"/>
    </row>
    <row r="3358" spans="17:20">
      <c r="Q3358" s="200"/>
      <c r="R3358" s="200"/>
      <c r="S3358" s="200"/>
      <c r="T3358" s="200"/>
    </row>
    <row r="3359" spans="17:20">
      <c r="Q3359" s="200"/>
      <c r="R3359" s="200"/>
      <c r="S3359" s="200"/>
      <c r="T3359" s="200"/>
    </row>
    <row r="3360" spans="17:20">
      <c r="Q3360" s="200"/>
      <c r="R3360" s="200"/>
      <c r="S3360" s="200"/>
      <c r="T3360" s="200"/>
    </row>
    <row r="3361" spans="17:20">
      <c r="Q3361" s="200"/>
      <c r="R3361" s="200"/>
      <c r="S3361" s="200"/>
      <c r="T3361" s="200"/>
    </row>
    <row r="3362" spans="17:20">
      <c r="Q3362" s="200"/>
      <c r="R3362" s="200"/>
      <c r="S3362" s="200"/>
      <c r="T3362" s="200"/>
    </row>
    <row r="3363" spans="17:20">
      <c r="Q3363" s="200"/>
      <c r="R3363" s="200"/>
      <c r="S3363" s="200"/>
      <c r="T3363" s="200"/>
    </row>
    <row r="3364" spans="17:20">
      <c r="Q3364" s="200"/>
      <c r="R3364" s="200"/>
      <c r="S3364" s="200"/>
      <c r="T3364" s="200"/>
    </row>
    <row r="3365" spans="17:20">
      <c r="Q3365" s="200"/>
      <c r="R3365" s="200"/>
      <c r="S3365" s="200"/>
      <c r="T3365" s="200"/>
    </row>
    <row r="3366" spans="17:20">
      <c r="Q3366" s="200"/>
      <c r="R3366" s="200"/>
      <c r="S3366" s="200"/>
      <c r="T3366" s="200"/>
    </row>
    <row r="3367" spans="17:20">
      <c r="Q3367" s="200"/>
      <c r="R3367" s="200"/>
      <c r="S3367" s="200"/>
      <c r="T3367" s="200"/>
    </row>
    <row r="3368" spans="17:20">
      <c r="Q3368" s="200"/>
      <c r="R3368" s="200"/>
      <c r="S3368" s="200"/>
      <c r="T3368" s="200"/>
    </row>
    <row r="3369" spans="17:20">
      <c r="Q3369" s="200"/>
      <c r="R3369" s="200"/>
      <c r="S3369" s="200"/>
      <c r="T3369" s="200"/>
    </row>
    <row r="3370" spans="17:20">
      <c r="Q3370" s="200"/>
      <c r="R3370" s="200"/>
      <c r="S3370" s="200"/>
      <c r="T3370" s="200"/>
    </row>
    <row r="3371" spans="17:20">
      <c r="Q3371" s="200"/>
      <c r="R3371" s="200"/>
      <c r="S3371" s="200"/>
      <c r="T3371" s="200"/>
    </row>
    <row r="3372" spans="17:20">
      <c r="Q3372" s="200"/>
      <c r="R3372" s="200"/>
      <c r="S3372" s="200"/>
      <c r="T3372" s="200"/>
    </row>
    <row r="3373" spans="17:20">
      <c r="Q3373" s="200"/>
      <c r="R3373" s="200"/>
      <c r="S3373" s="200"/>
      <c r="T3373" s="200"/>
    </row>
    <row r="3374" spans="17:20">
      <c r="Q3374" s="200"/>
      <c r="R3374" s="200"/>
      <c r="S3374" s="200"/>
      <c r="T3374" s="200"/>
    </row>
    <row r="3375" spans="17:20">
      <c r="Q3375" s="200"/>
      <c r="R3375" s="200"/>
      <c r="S3375" s="200"/>
      <c r="T3375" s="200"/>
    </row>
    <row r="3376" spans="17:20">
      <c r="Q3376" s="200"/>
      <c r="R3376" s="200"/>
      <c r="S3376" s="200"/>
      <c r="T3376" s="200"/>
    </row>
    <row r="3377" spans="17:20">
      <c r="Q3377" s="200"/>
      <c r="R3377" s="200"/>
      <c r="S3377" s="200"/>
      <c r="T3377" s="200"/>
    </row>
    <row r="3378" spans="17:20">
      <c r="Q3378" s="200"/>
      <c r="R3378" s="200"/>
      <c r="S3378" s="200"/>
      <c r="T3378" s="200"/>
    </row>
    <row r="3379" spans="17:20">
      <c r="Q3379" s="200"/>
      <c r="R3379" s="200"/>
      <c r="S3379" s="200"/>
      <c r="T3379" s="200"/>
    </row>
    <row r="3380" spans="17:20">
      <c r="Q3380" s="200"/>
      <c r="R3380" s="200"/>
      <c r="S3380" s="200"/>
      <c r="T3380" s="200"/>
    </row>
    <row r="3381" spans="17:20">
      <c r="Q3381" s="200"/>
      <c r="R3381" s="200"/>
      <c r="S3381" s="200"/>
      <c r="T3381" s="200"/>
    </row>
    <row r="3382" spans="17:20">
      <c r="Q3382" s="200"/>
      <c r="R3382" s="200"/>
      <c r="S3382" s="200"/>
      <c r="T3382" s="200"/>
    </row>
    <row r="3383" spans="17:20">
      <c r="Q3383" s="200"/>
      <c r="R3383" s="200"/>
      <c r="S3383" s="200"/>
      <c r="T3383" s="200"/>
    </row>
    <row r="3384" spans="17:20">
      <c r="Q3384" s="200"/>
      <c r="R3384" s="200"/>
      <c r="S3384" s="200"/>
      <c r="T3384" s="200"/>
    </row>
    <row r="3385" spans="17:20">
      <c r="Q3385" s="200"/>
      <c r="R3385" s="200"/>
      <c r="S3385" s="200"/>
      <c r="T3385" s="200"/>
    </row>
    <row r="3386" spans="17:20">
      <c r="Q3386" s="200"/>
      <c r="R3386" s="200"/>
      <c r="S3386" s="200"/>
      <c r="T3386" s="200"/>
    </row>
    <row r="3387" spans="17:20">
      <c r="Q3387" s="200"/>
      <c r="R3387" s="200"/>
      <c r="S3387" s="200"/>
      <c r="T3387" s="200"/>
    </row>
    <row r="3388" spans="17:20">
      <c r="Q3388" s="200"/>
      <c r="R3388" s="200"/>
      <c r="S3388" s="200"/>
      <c r="T3388" s="200"/>
    </row>
    <row r="3389" spans="17:20">
      <c r="Q3389" s="200"/>
      <c r="R3389" s="200"/>
      <c r="S3389" s="200"/>
      <c r="T3389" s="200"/>
    </row>
    <row r="3390" spans="17:20">
      <c r="Q3390" s="200"/>
      <c r="R3390" s="200"/>
      <c r="S3390" s="200"/>
      <c r="T3390" s="200"/>
    </row>
    <row r="3391" spans="17:20">
      <c r="Q3391" s="200"/>
      <c r="R3391" s="200"/>
      <c r="S3391" s="200"/>
      <c r="T3391" s="200"/>
    </row>
    <row r="3392" spans="17:20">
      <c r="Q3392" s="200"/>
      <c r="R3392" s="200"/>
      <c r="S3392" s="200"/>
      <c r="T3392" s="200"/>
    </row>
    <row r="3393" spans="17:20">
      <c r="Q3393" s="200"/>
      <c r="R3393" s="200"/>
      <c r="S3393" s="200"/>
      <c r="T3393" s="200"/>
    </row>
    <row r="3394" spans="17:20">
      <c r="Q3394" s="200"/>
      <c r="R3394" s="200"/>
      <c r="S3394" s="200"/>
      <c r="T3394" s="200"/>
    </row>
    <row r="3395" spans="17:20">
      <c r="Q3395" s="200"/>
      <c r="R3395" s="200"/>
      <c r="S3395" s="200"/>
      <c r="T3395" s="200"/>
    </row>
    <row r="3396" spans="17:20">
      <c r="Q3396" s="200"/>
      <c r="R3396" s="200"/>
      <c r="S3396" s="200"/>
      <c r="T3396" s="200"/>
    </row>
    <row r="3397" spans="17:20">
      <c r="Q3397" s="200"/>
      <c r="R3397" s="200"/>
      <c r="S3397" s="200"/>
      <c r="T3397" s="200"/>
    </row>
    <row r="3398" spans="17:20">
      <c r="Q3398" s="200"/>
      <c r="R3398" s="200"/>
      <c r="S3398" s="200"/>
      <c r="T3398" s="200"/>
    </row>
    <row r="3399" spans="17:20">
      <c r="Q3399" s="200"/>
      <c r="R3399" s="200"/>
      <c r="S3399" s="200"/>
      <c r="T3399" s="200"/>
    </row>
    <row r="3400" spans="17:20">
      <c r="Q3400" s="200"/>
      <c r="R3400" s="200"/>
      <c r="S3400" s="200"/>
      <c r="T3400" s="200"/>
    </row>
    <row r="3401" spans="17:20">
      <c r="Q3401" s="200"/>
      <c r="R3401" s="200"/>
      <c r="S3401" s="200"/>
      <c r="T3401" s="200"/>
    </row>
    <row r="3402" spans="17:20">
      <c r="Q3402" s="200"/>
      <c r="R3402" s="200"/>
      <c r="S3402" s="200"/>
      <c r="T3402" s="200"/>
    </row>
    <row r="3403" spans="17:20">
      <c r="Q3403" s="200"/>
      <c r="R3403" s="200"/>
      <c r="S3403" s="200"/>
      <c r="T3403" s="200"/>
    </row>
    <row r="3404" spans="17:20">
      <c r="Q3404" s="200"/>
      <c r="R3404" s="200"/>
      <c r="S3404" s="200"/>
      <c r="T3404" s="200"/>
    </row>
    <row r="3405" spans="17:20">
      <c r="Q3405" s="200"/>
      <c r="R3405" s="200"/>
      <c r="S3405" s="200"/>
      <c r="T3405" s="200"/>
    </row>
    <row r="3406" spans="17:20">
      <c r="Q3406" s="200"/>
      <c r="R3406" s="200"/>
      <c r="S3406" s="200"/>
      <c r="T3406" s="200"/>
    </row>
    <row r="3407" spans="17:20">
      <c r="Q3407" s="200"/>
      <c r="R3407" s="200"/>
      <c r="S3407" s="200"/>
      <c r="T3407" s="200"/>
    </row>
    <row r="3408" spans="17:20">
      <c r="Q3408" s="200"/>
      <c r="R3408" s="200"/>
      <c r="S3408" s="200"/>
      <c r="T3408" s="200"/>
    </row>
    <row r="3409" spans="17:20">
      <c r="Q3409" s="200"/>
      <c r="R3409" s="200"/>
      <c r="S3409" s="200"/>
      <c r="T3409" s="200"/>
    </row>
    <row r="3410" spans="17:20">
      <c r="Q3410" s="200"/>
      <c r="R3410" s="200"/>
      <c r="S3410" s="200"/>
      <c r="T3410" s="200"/>
    </row>
    <row r="3411" spans="17:20">
      <c r="Q3411" s="200"/>
      <c r="R3411" s="200"/>
      <c r="S3411" s="200"/>
      <c r="T3411" s="200"/>
    </row>
    <row r="3412" spans="17:20">
      <c r="Q3412" s="200"/>
      <c r="R3412" s="200"/>
      <c r="S3412" s="200"/>
      <c r="T3412" s="200"/>
    </row>
    <row r="3413" spans="17:20">
      <c r="Q3413" s="200"/>
      <c r="R3413" s="200"/>
      <c r="S3413" s="200"/>
      <c r="T3413" s="200"/>
    </row>
    <row r="3414" spans="17:20">
      <c r="Q3414" s="200"/>
      <c r="R3414" s="200"/>
      <c r="S3414" s="200"/>
      <c r="T3414" s="200"/>
    </row>
    <row r="3415" spans="17:20">
      <c r="Q3415" s="200"/>
      <c r="R3415" s="200"/>
      <c r="S3415" s="200"/>
      <c r="T3415" s="200"/>
    </row>
    <row r="3416" spans="17:20">
      <c r="Q3416" s="200"/>
      <c r="R3416" s="200"/>
      <c r="S3416" s="200"/>
      <c r="T3416" s="200"/>
    </row>
    <row r="3417" spans="17:20">
      <c r="Q3417" s="200"/>
      <c r="R3417" s="200"/>
      <c r="S3417" s="200"/>
      <c r="T3417" s="200"/>
    </row>
    <row r="3418" spans="17:20">
      <c r="Q3418" s="200"/>
      <c r="R3418" s="200"/>
      <c r="S3418" s="200"/>
      <c r="T3418" s="200"/>
    </row>
    <row r="3419" spans="17:20">
      <c r="Q3419" s="200"/>
      <c r="R3419" s="200"/>
      <c r="S3419" s="200"/>
      <c r="T3419" s="200"/>
    </row>
    <row r="3420" spans="17:20">
      <c r="Q3420" s="200"/>
      <c r="R3420" s="200"/>
      <c r="S3420" s="200"/>
      <c r="T3420" s="200"/>
    </row>
    <row r="3421" spans="17:20">
      <c r="Q3421" s="200"/>
      <c r="R3421" s="200"/>
      <c r="S3421" s="200"/>
      <c r="T3421" s="200"/>
    </row>
    <row r="3422" spans="17:20">
      <c r="Q3422" s="200"/>
      <c r="R3422" s="200"/>
      <c r="S3422" s="200"/>
      <c r="T3422" s="200"/>
    </row>
    <row r="3423" spans="17:20">
      <c r="Q3423" s="200"/>
      <c r="R3423" s="200"/>
      <c r="S3423" s="200"/>
      <c r="T3423" s="200"/>
    </row>
    <row r="3424" spans="17:20">
      <c r="Q3424" s="200"/>
      <c r="R3424" s="200"/>
      <c r="S3424" s="200"/>
      <c r="T3424" s="200"/>
    </row>
    <row r="3425" spans="17:20">
      <c r="Q3425" s="200"/>
      <c r="R3425" s="200"/>
      <c r="S3425" s="200"/>
      <c r="T3425" s="200"/>
    </row>
    <row r="3426" spans="17:20">
      <c r="Q3426" s="200"/>
      <c r="R3426" s="200"/>
      <c r="S3426" s="200"/>
      <c r="T3426" s="200"/>
    </row>
    <row r="3427" spans="17:20">
      <c r="Q3427" s="200"/>
      <c r="R3427" s="200"/>
      <c r="S3427" s="200"/>
      <c r="T3427" s="200"/>
    </row>
    <row r="3428" spans="17:20">
      <c r="Q3428" s="200"/>
      <c r="R3428" s="200"/>
      <c r="S3428" s="200"/>
      <c r="T3428" s="200"/>
    </row>
    <row r="3429" spans="17:20">
      <c r="Q3429" s="200"/>
      <c r="R3429" s="200"/>
      <c r="S3429" s="200"/>
      <c r="T3429" s="200"/>
    </row>
    <row r="3430" spans="17:20">
      <c r="Q3430" s="200"/>
      <c r="R3430" s="200"/>
      <c r="S3430" s="200"/>
      <c r="T3430" s="200"/>
    </row>
    <row r="3431" spans="17:20">
      <c r="Q3431" s="200"/>
      <c r="R3431" s="200"/>
      <c r="S3431" s="200"/>
      <c r="T3431" s="200"/>
    </row>
    <row r="3432" spans="17:20">
      <c r="Q3432" s="200"/>
      <c r="R3432" s="200"/>
      <c r="S3432" s="200"/>
      <c r="T3432" s="200"/>
    </row>
    <row r="3433" spans="17:20">
      <c r="Q3433" s="200"/>
      <c r="R3433" s="200"/>
      <c r="S3433" s="200"/>
      <c r="T3433" s="200"/>
    </row>
    <row r="3434" spans="17:20">
      <c r="Q3434" s="200"/>
      <c r="R3434" s="200"/>
      <c r="S3434" s="200"/>
      <c r="T3434" s="200"/>
    </row>
    <row r="3435" spans="17:20">
      <c r="Q3435" s="200"/>
      <c r="R3435" s="200"/>
      <c r="S3435" s="200"/>
      <c r="T3435" s="200"/>
    </row>
    <row r="3436" spans="17:20">
      <c r="Q3436" s="200"/>
      <c r="R3436" s="200"/>
      <c r="S3436" s="200"/>
      <c r="T3436" s="200"/>
    </row>
    <row r="3437" spans="17:20">
      <c r="Q3437" s="200"/>
      <c r="R3437" s="200"/>
      <c r="S3437" s="200"/>
      <c r="T3437" s="200"/>
    </row>
    <row r="3438" spans="17:20">
      <c r="Q3438" s="200"/>
      <c r="R3438" s="200"/>
      <c r="S3438" s="200"/>
      <c r="T3438" s="200"/>
    </row>
    <row r="3439" spans="17:20">
      <c r="Q3439" s="200"/>
      <c r="R3439" s="200"/>
      <c r="S3439" s="200"/>
      <c r="T3439" s="200"/>
    </row>
    <row r="3440" spans="17:20">
      <c r="Q3440" s="200"/>
      <c r="R3440" s="200"/>
      <c r="S3440" s="200"/>
      <c r="T3440" s="200"/>
    </row>
    <row r="3441" spans="17:20">
      <c r="Q3441" s="200"/>
      <c r="R3441" s="200"/>
      <c r="S3441" s="200"/>
      <c r="T3441" s="200"/>
    </row>
    <row r="3442" spans="17:20">
      <c r="Q3442" s="200"/>
      <c r="R3442" s="200"/>
      <c r="S3442" s="200"/>
      <c r="T3442" s="200"/>
    </row>
    <row r="3443" spans="17:20">
      <c r="Q3443" s="200"/>
      <c r="R3443" s="200"/>
      <c r="S3443" s="200"/>
      <c r="T3443" s="200"/>
    </row>
    <row r="3444" spans="17:20">
      <c r="Q3444" s="200"/>
      <c r="R3444" s="200"/>
      <c r="S3444" s="200"/>
      <c r="T3444" s="200"/>
    </row>
    <row r="3445" spans="17:20">
      <c r="Q3445" s="200"/>
      <c r="R3445" s="200"/>
      <c r="S3445" s="200"/>
      <c r="T3445" s="200"/>
    </row>
    <row r="3446" spans="17:20">
      <c r="Q3446" s="200"/>
      <c r="R3446" s="200"/>
      <c r="S3446" s="200"/>
      <c r="T3446" s="200"/>
    </row>
    <row r="3447" spans="17:20">
      <c r="Q3447" s="200"/>
      <c r="R3447" s="200"/>
      <c r="S3447" s="200"/>
      <c r="T3447" s="200"/>
    </row>
    <row r="3448" spans="17:20">
      <c r="Q3448" s="200"/>
      <c r="R3448" s="200"/>
      <c r="S3448" s="200"/>
      <c r="T3448" s="200"/>
    </row>
    <row r="3449" spans="17:20">
      <c r="Q3449" s="200"/>
      <c r="R3449" s="200"/>
      <c r="S3449" s="200"/>
      <c r="T3449" s="200"/>
    </row>
    <row r="3450" spans="17:20">
      <c r="Q3450" s="200"/>
      <c r="R3450" s="200"/>
      <c r="S3450" s="200"/>
      <c r="T3450" s="200"/>
    </row>
    <row r="3451" spans="17:20">
      <c r="Q3451" s="200"/>
      <c r="R3451" s="200"/>
      <c r="S3451" s="200"/>
      <c r="T3451" s="200"/>
    </row>
    <row r="3452" spans="17:20">
      <c r="Q3452" s="200"/>
      <c r="R3452" s="200"/>
      <c r="S3452" s="200"/>
      <c r="T3452" s="200"/>
    </row>
    <row r="3453" spans="17:20">
      <c r="Q3453" s="200"/>
      <c r="R3453" s="200"/>
      <c r="S3453" s="200"/>
      <c r="T3453" s="200"/>
    </row>
    <row r="3454" spans="17:20">
      <c r="Q3454" s="200"/>
      <c r="R3454" s="200"/>
      <c r="S3454" s="200"/>
      <c r="T3454" s="200"/>
    </row>
    <row r="3455" spans="17:20">
      <c r="Q3455" s="200"/>
      <c r="R3455" s="200"/>
      <c r="S3455" s="200"/>
      <c r="T3455" s="200"/>
    </row>
    <row r="3456" spans="17:20">
      <c r="Q3456" s="200"/>
      <c r="R3456" s="200"/>
      <c r="S3456" s="200"/>
      <c r="T3456" s="200"/>
    </row>
    <row r="3457" spans="17:20">
      <c r="Q3457" s="200"/>
      <c r="R3457" s="200"/>
      <c r="S3457" s="200"/>
      <c r="T3457" s="200"/>
    </row>
    <row r="3458" spans="17:20">
      <c r="Q3458" s="200"/>
      <c r="R3458" s="200"/>
      <c r="S3458" s="200"/>
      <c r="T3458" s="200"/>
    </row>
    <row r="3459" spans="17:20">
      <c r="Q3459" s="200"/>
      <c r="R3459" s="200"/>
      <c r="S3459" s="200"/>
      <c r="T3459" s="200"/>
    </row>
    <row r="3460" spans="17:20">
      <c r="Q3460" s="200"/>
      <c r="R3460" s="200"/>
      <c r="S3460" s="200"/>
      <c r="T3460" s="200"/>
    </row>
    <row r="3461" spans="17:20">
      <c r="Q3461" s="200"/>
      <c r="R3461" s="200"/>
      <c r="S3461" s="200"/>
      <c r="T3461" s="200"/>
    </row>
    <row r="3462" spans="17:20">
      <c r="Q3462" s="200"/>
      <c r="R3462" s="200"/>
      <c r="S3462" s="200"/>
      <c r="T3462" s="200"/>
    </row>
    <row r="3463" spans="17:20">
      <c r="Q3463" s="200"/>
      <c r="R3463" s="200"/>
      <c r="S3463" s="200"/>
      <c r="T3463" s="200"/>
    </row>
    <row r="3464" spans="17:20">
      <c r="Q3464" s="200"/>
      <c r="R3464" s="200"/>
      <c r="S3464" s="200"/>
      <c r="T3464" s="200"/>
    </row>
    <row r="3465" spans="17:20">
      <c r="Q3465" s="200"/>
      <c r="R3465" s="200"/>
      <c r="S3465" s="200"/>
      <c r="T3465" s="200"/>
    </row>
    <row r="3466" spans="17:20">
      <c r="Q3466" s="200"/>
      <c r="R3466" s="200"/>
      <c r="S3466" s="200"/>
      <c r="T3466" s="200"/>
    </row>
    <row r="3467" spans="17:20">
      <c r="Q3467" s="200"/>
      <c r="R3467" s="200"/>
      <c r="S3467" s="200"/>
      <c r="T3467" s="200"/>
    </row>
    <row r="3468" spans="17:20">
      <c r="Q3468" s="200"/>
      <c r="R3468" s="200"/>
      <c r="S3468" s="200"/>
      <c r="T3468" s="200"/>
    </row>
    <row r="3469" spans="17:20">
      <c r="Q3469" s="200"/>
      <c r="R3469" s="200"/>
      <c r="S3469" s="200"/>
      <c r="T3469" s="200"/>
    </row>
    <row r="3470" spans="17:20">
      <c r="Q3470" s="200"/>
      <c r="R3470" s="200"/>
      <c r="S3470" s="200"/>
      <c r="T3470" s="200"/>
    </row>
    <row r="3471" spans="17:20">
      <c r="Q3471" s="200"/>
      <c r="R3471" s="200"/>
      <c r="S3471" s="200"/>
      <c r="T3471" s="200"/>
    </row>
    <row r="3472" spans="17:20">
      <c r="Q3472" s="200"/>
      <c r="R3472" s="200"/>
      <c r="S3472" s="200"/>
      <c r="T3472" s="200"/>
    </row>
    <row r="3473" spans="17:20">
      <c r="Q3473" s="200"/>
      <c r="R3473" s="200"/>
      <c r="S3473" s="200"/>
      <c r="T3473" s="200"/>
    </row>
    <row r="3474" spans="17:20">
      <c r="Q3474" s="200"/>
      <c r="R3474" s="200"/>
      <c r="S3474" s="200"/>
      <c r="T3474" s="200"/>
    </row>
    <row r="3475" spans="17:20">
      <c r="Q3475" s="200"/>
      <c r="R3475" s="200"/>
      <c r="S3475" s="200"/>
      <c r="T3475" s="200"/>
    </row>
    <row r="3476" spans="17:20">
      <c r="Q3476" s="200"/>
      <c r="R3476" s="200"/>
      <c r="S3476" s="200"/>
      <c r="T3476" s="200"/>
    </row>
    <row r="3477" spans="17:20">
      <c r="Q3477" s="200"/>
      <c r="R3477" s="200"/>
      <c r="S3477" s="200"/>
      <c r="T3477" s="200"/>
    </row>
    <row r="3478" spans="17:20">
      <c r="Q3478" s="200"/>
      <c r="R3478" s="200"/>
      <c r="S3478" s="200"/>
      <c r="T3478" s="200"/>
    </row>
    <row r="3479" spans="17:20">
      <c r="Q3479" s="200"/>
      <c r="R3479" s="200"/>
      <c r="S3479" s="200"/>
      <c r="T3479" s="200"/>
    </row>
    <row r="3480" spans="17:20">
      <c r="Q3480" s="200"/>
      <c r="R3480" s="200"/>
      <c r="S3480" s="200"/>
      <c r="T3480" s="200"/>
    </row>
    <row r="3481" spans="17:20">
      <c r="Q3481" s="200"/>
      <c r="R3481" s="200"/>
      <c r="S3481" s="200"/>
      <c r="T3481" s="200"/>
    </row>
    <row r="3482" spans="17:20">
      <c r="Q3482" s="200"/>
      <c r="R3482" s="200"/>
      <c r="S3482" s="200"/>
      <c r="T3482" s="200"/>
    </row>
    <row r="3483" spans="17:20">
      <c r="Q3483" s="200"/>
      <c r="R3483" s="200"/>
      <c r="S3483" s="200"/>
      <c r="T3483" s="200"/>
    </row>
    <row r="3484" spans="17:20">
      <c r="Q3484" s="200"/>
      <c r="R3484" s="200"/>
      <c r="S3484" s="200"/>
      <c r="T3484" s="200"/>
    </row>
    <row r="3485" spans="17:20">
      <c r="Q3485" s="200"/>
      <c r="R3485" s="200"/>
      <c r="S3485" s="200"/>
      <c r="T3485" s="200"/>
    </row>
    <row r="3486" spans="17:20">
      <c r="Q3486" s="200"/>
      <c r="R3486" s="200"/>
      <c r="S3486" s="200"/>
      <c r="T3486" s="200"/>
    </row>
    <row r="3487" spans="17:20">
      <c r="Q3487" s="200"/>
      <c r="R3487" s="200"/>
      <c r="S3487" s="200"/>
      <c r="T3487" s="200"/>
    </row>
    <row r="3488" spans="17:20">
      <c r="Q3488" s="200"/>
      <c r="R3488" s="200"/>
      <c r="S3488" s="200"/>
      <c r="T3488" s="200"/>
    </row>
    <row r="3489" spans="17:20">
      <c r="Q3489" s="200"/>
      <c r="R3489" s="200"/>
      <c r="S3489" s="200"/>
      <c r="T3489" s="200"/>
    </row>
    <row r="3490" spans="17:20">
      <c r="Q3490" s="200"/>
      <c r="R3490" s="200"/>
      <c r="S3490" s="200"/>
      <c r="T3490" s="200"/>
    </row>
    <row r="3491" spans="17:20">
      <c r="Q3491" s="200"/>
      <c r="R3491" s="200"/>
      <c r="S3491" s="200"/>
      <c r="T3491" s="200"/>
    </row>
    <row r="3492" spans="17:20">
      <c r="Q3492" s="200"/>
      <c r="R3492" s="200"/>
      <c r="S3492" s="200"/>
      <c r="T3492" s="200"/>
    </row>
    <row r="3493" spans="17:20">
      <c r="Q3493" s="200"/>
      <c r="R3493" s="200"/>
      <c r="S3493" s="200"/>
      <c r="T3493" s="200"/>
    </row>
    <row r="3494" spans="17:20">
      <c r="Q3494" s="200"/>
      <c r="R3494" s="200"/>
      <c r="S3494" s="200"/>
      <c r="T3494" s="200"/>
    </row>
    <row r="3495" spans="17:20">
      <c r="Q3495" s="200"/>
      <c r="R3495" s="200"/>
      <c r="S3495" s="200"/>
      <c r="T3495" s="200"/>
    </row>
    <row r="3496" spans="17:20">
      <c r="Q3496" s="200"/>
      <c r="R3496" s="200"/>
      <c r="S3496" s="200"/>
      <c r="T3496" s="200"/>
    </row>
    <row r="3497" spans="17:20">
      <c r="Q3497" s="200"/>
      <c r="R3497" s="200"/>
      <c r="S3497" s="200"/>
      <c r="T3497" s="200"/>
    </row>
    <row r="3498" spans="17:20">
      <c r="Q3498" s="200"/>
      <c r="R3498" s="200"/>
      <c r="S3498" s="200"/>
      <c r="T3498" s="200"/>
    </row>
    <row r="3499" spans="17:20">
      <c r="Q3499" s="200"/>
      <c r="R3499" s="200"/>
      <c r="S3499" s="200"/>
      <c r="T3499" s="200"/>
    </row>
    <row r="3500" spans="17:20">
      <c r="Q3500" s="200"/>
      <c r="R3500" s="200"/>
      <c r="S3500" s="200"/>
      <c r="T3500" s="200"/>
    </row>
    <row r="3501" spans="17:20">
      <c r="Q3501" s="200"/>
      <c r="R3501" s="200"/>
      <c r="S3501" s="200"/>
      <c r="T3501" s="200"/>
    </row>
    <row r="3502" spans="17:20">
      <c r="Q3502" s="200"/>
      <c r="R3502" s="200"/>
      <c r="S3502" s="200"/>
      <c r="T3502" s="200"/>
    </row>
    <row r="3503" spans="17:20">
      <c r="Q3503" s="200"/>
      <c r="R3503" s="200"/>
      <c r="S3503" s="200"/>
      <c r="T3503" s="200"/>
    </row>
    <row r="3504" spans="17:20">
      <c r="Q3504" s="200"/>
      <c r="R3504" s="200"/>
      <c r="S3504" s="200"/>
      <c r="T3504" s="200"/>
    </row>
    <row r="3505" spans="17:20">
      <c r="Q3505" s="200"/>
      <c r="R3505" s="200"/>
      <c r="S3505" s="200"/>
      <c r="T3505" s="200"/>
    </row>
    <row r="3506" spans="17:20">
      <c r="Q3506" s="200"/>
      <c r="R3506" s="200"/>
      <c r="S3506" s="200"/>
      <c r="T3506" s="200"/>
    </row>
    <row r="3507" spans="17:20">
      <c r="Q3507" s="200"/>
      <c r="R3507" s="200"/>
      <c r="S3507" s="200"/>
      <c r="T3507" s="200"/>
    </row>
    <row r="3508" spans="17:20">
      <c r="Q3508" s="200"/>
      <c r="R3508" s="200"/>
      <c r="S3508" s="200"/>
      <c r="T3508" s="200"/>
    </row>
    <row r="3509" spans="17:20">
      <c r="Q3509" s="200"/>
      <c r="R3509" s="200"/>
      <c r="S3509" s="200"/>
      <c r="T3509" s="200"/>
    </row>
    <row r="3510" spans="17:20">
      <c r="Q3510" s="200"/>
      <c r="R3510" s="200"/>
      <c r="S3510" s="200"/>
      <c r="T3510" s="200"/>
    </row>
    <row r="3511" spans="17:20">
      <c r="Q3511" s="200"/>
      <c r="R3511" s="200"/>
      <c r="S3511" s="200"/>
      <c r="T3511" s="200"/>
    </row>
    <row r="3512" spans="17:20">
      <c r="Q3512" s="200"/>
      <c r="R3512" s="200"/>
      <c r="S3512" s="200"/>
      <c r="T3512" s="200"/>
    </row>
    <row r="3513" spans="17:20">
      <c r="Q3513" s="200"/>
      <c r="R3513" s="200"/>
      <c r="S3513" s="200"/>
      <c r="T3513" s="200"/>
    </row>
    <row r="3514" spans="17:20">
      <c r="Q3514" s="200"/>
      <c r="R3514" s="200"/>
      <c r="S3514" s="200"/>
      <c r="T3514" s="200"/>
    </row>
    <row r="3515" spans="17:20">
      <c r="Q3515" s="200"/>
      <c r="R3515" s="200"/>
      <c r="S3515" s="200"/>
      <c r="T3515" s="200"/>
    </row>
    <row r="3516" spans="17:20">
      <c r="Q3516" s="200"/>
      <c r="R3516" s="200"/>
      <c r="S3516" s="200"/>
      <c r="T3516" s="200"/>
    </row>
    <row r="3517" spans="17:20">
      <c r="Q3517" s="200"/>
      <c r="R3517" s="200"/>
      <c r="S3517" s="200"/>
      <c r="T3517" s="200"/>
    </row>
    <row r="3518" spans="17:20">
      <c r="Q3518" s="200"/>
      <c r="R3518" s="200"/>
      <c r="S3518" s="200"/>
      <c r="T3518" s="200"/>
    </row>
    <row r="3519" spans="17:20">
      <c r="Q3519" s="200"/>
      <c r="R3519" s="200"/>
      <c r="S3519" s="200"/>
      <c r="T3519" s="200"/>
    </row>
    <row r="3520" spans="17:20">
      <c r="Q3520" s="200"/>
      <c r="R3520" s="200"/>
      <c r="S3520" s="200"/>
      <c r="T3520" s="200"/>
    </row>
    <row r="3521" spans="17:20">
      <c r="Q3521" s="200"/>
      <c r="R3521" s="200"/>
      <c r="S3521" s="200"/>
      <c r="T3521" s="200"/>
    </row>
    <row r="3522" spans="17:20">
      <c r="Q3522" s="200"/>
      <c r="R3522" s="200"/>
      <c r="S3522" s="200"/>
      <c r="T3522" s="200"/>
    </row>
    <row r="3523" spans="17:20">
      <c r="Q3523" s="200"/>
      <c r="R3523" s="200"/>
      <c r="S3523" s="200"/>
      <c r="T3523" s="200"/>
    </row>
    <row r="3524" spans="17:20">
      <c r="Q3524" s="200"/>
      <c r="R3524" s="200"/>
      <c r="S3524" s="200"/>
      <c r="T3524" s="200"/>
    </row>
    <row r="3525" spans="17:20">
      <c r="Q3525" s="200"/>
      <c r="R3525" s="200"/>
      <c r="S3525" s="200"/>
      <c r="T3525" s="200"/>
    </row>
    <row r="3526" spans="17:20">
      <c r="Q3526" s="200"/>
      <c r="R3526" s="200"/>
      <c r="S3526" s="200"/>
      <c r="T3526" s="200"/>
    </row>
    <row r="3527" spans="17:20">
      <c r="Q3527" s="200"/>
      <c r="R3527" s="200"/>
      <c r="S3527" s="200"/>
      <c r="T3527" s="200"/>
    </row>
    <row r="3528" spans="17:20">
      <c r="Q3528" s="200"/>
      <c r="R3528" s="200"/>
      <c r="S3528" s="200"/>
      <c r="T3528" s="200"/>
    </row>
    <row r="3529" spans="17:20">
      <c r="Q3529" s="200"/>
      <c r="R3529" s="200"/>
      <c r="S3529" s="200"/>
      <c r="T3529" s="200"/>
    </row>
    <row r="3530" spans="17:20">
      <c r="Q3530" s="200"/>
      <c r="R3530" s="200"/>
      <c r="S3530" s="200"/>
      <c r="T3530" s="200"/>
    </row>
    <row r="3531" spans="17:20">
      <c r="Q3531" s="200"/>
      <c r="R3531" s="200"/>
      <c r="S3531" s="200"/>
      <c r="T3531" s="200"/>
    </row>
    <row r="3532" spans="17:20">
      <c r="Q3532" s="200"/>
      <c r="R3532" s="200"/>
      <c r="S3532" s="200"/>
      <c r="T3532" s="200"/>
    </row>
    <row r="3533" spans="17:20">
      <c r="Q3533" s="200"/>
      <c r="R3533" s="200"/>
      <c r="S3533" s="200"/>
      <c r="T3533" s="200"/>
    </row>
    <row r="3534" spans="17:20">
      <c r="Q3534" s="200"/>
      <c r="R3534" s="200"/>
      <c r="S3534" s="200"/>
      <c r="T3534" s="200"/>
    </row>
    <row r="3535" spans="17:20">
      <c r="Q3535" s="200"/>
      <c r="R3535" s="200"/>
      <c r="S3535" s="200"/>
      <c r="T3535" s="200"/>
    </row>
    <row r="3536" spans="17:20">
      <c r="Q3536" s="200"/>
      <c r="R3536" s="200"/>
      <c r="S3536" s="200"/>
      <c r="T3536" s="200"/>
    </row>
    <row r="3537" spans="17:20">
      <c r="Q3537" s="200"/>
      <c r="R3537" s="200"/>
      <c r="S3537" s="200"/>
      <c r="T3537" s="200"/>
    </row>
    <row r="3538" spans="17:20">
      <c r="Q3538" s="200"/>
      <c r="R3538" s="200"/>
      <c r="S3538" s="200"/>
      <c r="T3538" s="200"/>
    </row>
    <row r="3539" spans="17:20">
      <c r="Q3539" s="200"/>
      <c r="R3539" s="200"/>
      <c r="S3539" s="200"/>
      <c r="T3539" s="200"/>
    </row>
    <row r="3540" spans="17:20">
      <c r="Q3540" s="200"/>
      <c r="R3540" s="200"/>
      <c r="S3540" s="200"/>
      <c r="T3540" s="200"/>
    </row>
    <row r="3541" spans="17:20">
      <c r="Q3541" s="200"/>
      <c r="R3541" s="200"/>
      <c r="S3541" s="200"/>
      <c r="T3541" s="200"/>
    </row>
    <row r="3542" spans="17:20">
      <c r="Q3542" s="200"/>
      <c r="R3542" s="200"/>
      <c r="S3542" s="200"/>
      <c r="T3542" s="200"/>
    </row>
    <row r="3543" spans="17:20">
      <c r="Q3543" s="200"/>
      <c r="R3543" s="200"/>
      <c r="S3543" s="200"/>
      <c r="T3543" s="200"/>
    </row>
    <row r="3544" spans="17:20">
      <c r="Q3544" s="200"/>
      <c r="R3544" s="200"/>
      <c r="S3544" s="200"/>
      <c r="T3544" s="200"/>
    </row>
    <row r="3545" spans="17:20">
      <c r="Q3545" s="200"/>
      <c r="R3545" s="200"/>
      <c r="S3545" s="200"/>
      <c r="T3545" s="200"/>
    </row>
    <row r="3546" spans="17:20">
      <c r="Q3546" s="200"/>
      <c r="R3546" s="200"/>
      <c r="S3546" s="200"/>
      <c r="T3546" s="200"/>
    </row>
    <row r="3547" spans="17:20">
      <c r="Q3547" s="200"/>
      <c r="R3547" s="200"/>
      <c r="S3547" s="200"/>
      <c r="T3547" s="200"/>
    </row>
    <row r="3548" spans="17:20">
      <c r="Q3548" s="200"/>
      <c r="R3548" s="200"/>
      <c r="S3548" s="200"/>
      <c r="T3548" s="200"/>
    </row>
    <row r="3549" spans="17:20">
      <c r="Q3549" s="200"/>
      <c r="R3549" s="200"/>
      <c r="S3549" s="200"/>
      <c r="T3549" s="200"/>
    </row>
    <row r="3550" spans="17:20">
      <c r="Q3550" s="200"/>
      <c r="R3550" s="200"/>
      <c r="S3550" s="200"/>
      <c r="T3550" s="200"/>
    </row>
    <row r="3551" spans="17:20">
      <c r="Q3551" s="200"/>
      <c r="R3551" s="200"/>
      <c r="S3551" s="200"/>
      <c r="T3551" s="200"/>
    </row>
    <row r="3552" spans="17:20">
      <c r="Q3552" s="200"/>
      <c r="R3552" s="200"/>
      <c r="S3552" s="200"/>
      <c r="T3552" s="200"/>
    </row>
    <row r="3553" spans="17:20">
      <c r="Q3553" s="200"/>
      <c r="R3553" s="200"/>
      <c r="S3553" s="200"/>
      <c r="T3553" s="200"/>
    </row>
    <row r="3554" spans="17:20">
      <c r="Q3554" s="200"/>
      <c r="R3554" s="200"/>
      <c r="S3554" s="200"/>
      <c r="T3554" s="200"/>
    </row>
    <row r="3555" spans="17:20">
      <c r="Q3555" s="200"/>
      <c r="R3555" s="200"/>
      <c r="S3555" s="200"/>
      <c r="T3555" s="200"/>
    </row>
    <row r="3556" spans="17:20">
      <c r="Q3556" s="200"/>
      <c r="R3556" s="200"/>
      <c r="S3556" s="200"/>
      <c r="T3556" s="200"/>
    </row>
    <row r="3557" spans="17:20">
      <c r="Q3557" s="200"/>
      <c r="R3557" s="200"/>
      <c r="S3557" s="200"/>
      <c r="T3557" s="200"/>
    </row>
    <row r="3558" spans="17:20">
      <c r="Q3558" s="200"/>
      <c r="R3558" s="200"/>
      <c r="S3558" s="200"/>
      <c r="T3558" s="200"/>
    </row>
    <row r="3559" spans="17:20">
      <c r="Q3559" s="200"/>
      <c r="R3559" s="200"/>
      <c r="S3559" s="200"/>
      <c r="T3559" s="200"/>
    </row>
    <row r="3560" spans="17:20">
      <c r="Q3560" s="200"/>
      <c r="R3560" s="200"/>
      <c r="S3560" s="200"/>
      <c r="T3560" s="200"/>
    </row>
    <row r="3561" spans="17:20">
      <c r="Q3561" s="200"/>
      <c r="R3561" s="200"/>
      <c r="S3561" s="200"/>
      <c r="T3561" s="200"/>
    </row>
    <row r="3562" spans="17:20">
      <c r="Q3562" s="200"/>
      <c r="R3562" s="200"/>
      <c r="S3562" s="200"/>
      <c r="T3562" s="200"/>
    </row>
    <row r="3563" spans="17:20">
      <c r="Q3563" s="200"/>
      <c r="R3563" s="200"/>
      <c r="S3563" s="200"/>
      <c r="T3563" s="200"/>
    </row>
    <row r="3564" spans="17:20">
      <c r="Q3564" s="200"/>
      <c r="R3564" s="200"/>
      <c r="S3564" s="200"/>
      <c r="T3564" s="200"/>
    </row>
    <row r="3565" spans="17:20">
      <c r="Q3565" s="200"/>
      <c r="R3565" s="200"/>
      <c r="S3565" s="200"/>
      <c r="T3565" s="200"/>
    </row>
    <row r="3566" spans="17:20">
      <c r="Q3566" s="200"/>
      <c r="R3566" s="200"/>
      <c r="S3566" s="200"/>
      <c r="T3566" s="200"/>
    </row>
    <row r="3567" spans="17:20">
      <c r="Q3567" s="200"/>
      <c r="R3567" s="200"/>
      <c r="S3567" s="200"/>
      <c r="T3567" s="200"/>
    </row>
    <row r="3568" spans="17:20">
      <c r="Q3568" s="200"/>
      <c r="R3568" s="200"/>
      <c r="S3568" s="200"/>
      <c r="T3568" s="200"/>
    </row>
    <row r="3569" spans="17:20">
      <c r="Q3569" s="200"/>
      <c r="R3569" s="200"/>
      <c r="S3569" s="200"/>
      <c r="T3569" s="200"/>
    </row>
    <row r="3570" spans="17:20">
      <c r="Q3570" s="200"/>
      <c r="R3570" s="200"/>
      <c r="S3570" s="200"/>
      <c r="T3570" s="200"/>
    </row>
    <row r="3571" spans="17:20">
      <c r="Q3571" s="200"/>
      <c r="R3571" s="200"/>
      <c r="S3571" s="200"/>
      <c r="T3571" s="200"/>
    </row>
    <row r="3572" spans="17:20">
      <c r="Q3572" s="200"/>
      <c r="R3572" s="200"/>
      <c r="S3572" s="200"/>
      <c r="T3572" s="200"/>
    </row>
    <row r="3573" spans="17:20">
      <c r="Q3573" s="200"/>
      <c r="R3573" s="200"/>
      <c r="S3573" s="200"/>
      <c r="T3573" s="200"/>
    </row>
    <row r="3574" spans="17:20">
      <c r="Q3574" s="200"/>
      <c r="R3574" s="200"/>
      <c r="S3574" s="200"/>
      <c r="T3574" s="200"/>
    </row>
    <row r="3575" spans="17:20">
      <c r="Q3575" s="200"/>
      <c r="R3575" s="200"/>
      <c r="S3575" s="200"/>
      <c r="T3575" s="200"/>
    </row>
    <row r="3576" spans="17:20">
      <c r="Q3576" s="200"/>
      <c r="R3576" s="200"/>
      <c r="S3576" s="200"/>
      <c r="T3576" s="200"/>
    </row>
    <row r="3577" spans="17:20">
      <c r="Q3577" s="200"/>
      <c r="R3577" s="200"/>
      <c r="S3577" s="200"/>
      <c r="T3577" s="200"/>
    </row>
    <row r="3578" spans="17:20">
      <c r="Q3578" s="200"/>
      <c r="R3578" s="200"/>
      <c r="S3578" s="200"/>
      <c r="T3578" s="200"/>
    </row>
    <row r="3579" spans="17:20">
      <c r="Q3579" s="200"/>
      <c r="R3579" s="200"/>
      <c r="S3579" s="200"/>
      <c r="T3579" s="200"/>
    </row>
    <row r="3580" spans="17:20">
      <c r="Q3580" s="200"/>
      <c r="R3580" s="200"/>
      <c r="S3580" s="200"/>
      <c r="T3580" s="200"/>
    </row>
    <row r="3581" spans="17:20">
      <c r="Q3581" s="200"/>
      <c r="R3581" s="200"/>
      <c r="S3581" s="200"/>
      <c r="T3581" s="200"/>
    </row>
    <row r="3582" spans="17:20">
      <c r="Q3582" s="200"/>
      <c r="R3582" s="200"/>
      <c r="S3582" s="200"/>
      <c r="T3582" s="200"/>
    </row>
    <row r="3583" spans="17:20">
      <c r="Q3583" s="200"/>
      <c r="R3583" s="200"/>
      <c r="S3583" s="200"/>
      <c r="T3583" s="200"/>
    </row>
    <row r="3584" spans="17:20">
      <c r="Q3584" s="200"/>
      <c r="R3584" s="200"/>
      <c r="S3584" s="200"/>
      <c r="T3584" s="200"/>
    </row>
    <row r="3585" spans="17:20">
      <c r="Q3585" s="200"/>
      <c r="R3585" s="200"/>
      <c r="S3585" s="200"/>
      <c r="T3585" s="200"/>
    </row>
    <row r="3586" spans="17:20">
      <c r="Q3586" s="200"/>
      <c r="R3586" s="200"/>
      <c r="S3586" s="200"/>
      <c r="T3586" s="200"/>
    </row>
    <row r="3587" spans="17:20">
      <c r="Q3587" s="200"/>
      <c r="R3587" s="200"/>
      <c r="S3587" s="200"/>
      <c r="T3587" s="200"/>
    </row>
    <row r="3588" spans="17:20">
      <c r="Q3588" s="200"/>
      <c r="R3588" s="200"/>
      <c r="S3588" s="200"/>
      <c r="T3588" s="200"/>
    </row>
    <row r="3589" spans="17:20">
      <c r="Q3589" s="200"/>
      <c r="R3589" s="200"/>
      <c r="S3589" s="200"/>
      <c r="T3589" s="200"/>
    </row>
    <row r="3590" spans="17:20">
      <c r="Q3590" s="200"/>
      <c r="R3590" s="200"/>
      <c r="S3590" s="200"/>
      <c r="T3590" s="200"/>
    </row>
    <row r="3591" spans="17:20">
      <c r="Q3591" s="200"/>
      <c r="R3591" s="200"/>
      <c r="S3591" s="200"/>
      <c r="T3591" s="200"/>
    </row>
    <row r="3592" spans="17:20">
      <c r="Q3592" s="200"/>
      <c r="R3592" s="200"/>
      <c r="S3592" s="200"/>
      <c r="T3592" s="200"/>
    </row>
    <row r="3593" spans="17:20">
      <c r="Q3593" s="200"/>
      <c r="R3593" s="200"/>
      <c r="S3593" s="200"/>
      <c r="T3593" s="200"/>
    </row>
    <row r="3594" spans="17:20">
      <c r="Q3594" s="200"/>
      <c r="R3594" s="200"/>
      <c r="S3594" s="200"/>
      <c r="T3594" s="200"/>
    </row>
    <row r="3595" spans="17:20">
      <c r="Q3595" s="200"/>
      <c r="R3595" s="200"/>
      <c r="S3595" s="200"/>
      <c r="T3595" s="200"/>
    </row>
    <row r="3596" spans="17:20">
      <c r="Q3596" s="200"/>
      <c r="R3596" s="200"/>
      <c r="S3596" s="200"/>
      <c r="T3596" s="200"/>
    </row>
    <row r="3597" spans="17:20">
      <c r="Q3597" s="200"/>
      <c r="R3597" s="200"/>
      <c r="S3597" s="200"/>
      <c r="T3597" s="200"/>
    </row>
    <row r="3598" spans="17:20">
      <c r="Q3598" s="200"/>
      <c r="R3598" s="200"/>
      <c r="S3598" s="200"/>
      <c r="T3598" s="200"/>
    </row>
    <row r="3599" spans="17:20">
      <c r="Q3599" s="200"/>
      <c r="R3599" s="200"/>
      <c r="S3599" s="200"/>
      <c r="T3599" s="200"/>
    </row>
    <row r="3600" spans="17:20">
      <c r="Q3600" s="200"/>
      <c r="R3600" s="200"/>
      <c r="S3600" s="200"/>
      <c r="T3600" s="200"/>
    </row>
    <row r="3601" spans="17:20">
      <c r="Q3601" s="200"/>
      <c r="R3601" s="200"/>
      <c r="S3601" s="200"/>
      <c r="T3601" s="200"/>
    </row>
    <row r="3602" spans="17:20">
      <c r="Q3602" s="200"/>
      <c r="R3602" s="200"/>
      <c r="S3602" s="200"/>
      <c r="T3602" s="200"/>
    </row>
    <row r="3603" spans="17:20">
      <c r="Q3603" s="200"/>
      <c r="R3603" s="200"/>
      <c r="S3603" s="200"/>
      <c r="T3603" s="200"/>
    </row>
    <row r="3604" spans="17:20">
      <c r="Q3604" s="200"/>
      <c r="R3604" s="200"/>
      <c r="S3604" s="200"/>
      <c r="T3604" s="200"/>
    </row>
    <row r="3605" spans="17:20">
      <c r="Q3605" s="200"/>
      <c r="R3605" s="200"/>
      <c r="S3605" s="200"/>
      <c r="T3605" s="200"/>
    </row>
    <row r="3606" spans="17:20">
      <c r="Q3606" s="200"/>
      <c r="R3606" s="200"/>
      <c r="S3606" s="200"/>
      <c r="T3606" s="200"/>
    </row>
    <row r="3607" spans="17:20">
      <c r="Q3607" s="200"/>
      <c r="R3607" s="200"/>
      <c r="S3607" s="200"/>
      <c r="T3607" s="200"/>
    </row>
    <row r="3608" spans="17:20">
      <c r="Q3608" s="200"/>
      <c r="R3608" s="200"/>
      <c r="S3608" s="200"/>
      <c r="T3608" s="200"/>
    </row>
    <row r="3609" spans="17:20">
      <c r="Q3609" s="200"/>
      <c r="R3609" s="200"/>
      <c r="S3609" s="200"/>
      <c r="T3609" s="200"/>
    </row>
    <row r="3610" spans="17:20">
      <c r="Q3610" s="200"/>
      <c r="R3610" s="200"/>
      <c r="S3610" s="200"/>
      <c r="T3610" s="200"/>
    </row>
    <row r="3611" spans="17:20">
      <c r="Q3611" s="200"/>
      <c r="R3611" s="200"/>
      <c r="S3611" s="200"/>
      <c r="T3611" s="200"/>
    </row>
    <row r="3612" spans="17:20">
      <c r="Q3612" s="200"/>
      <c r="R3612" s="200"/>
      <c r="S3612" s="200"/>
      <c r="T3612" s="200"/>
    </row>
    <row r="3613" spans="17:20">
      <c r="Q3613" s="200"/>
      <c r="R3613" s="200"/>
      <c r="S3613" s="200"/>
      <c r="T3613" s="200"/>
    </row>
    <row r="3614" spans="17:20">
      <c r="Q3614" s="200"/>
      <c r="R3614" s="200"/>
      <c r="S3614" s="200"/>
      <c r="T3614" s="200"/>
    </row>
    <row r="3615" spans="17:20">
      <c r="Q3615" s="200"/>
      <c r="R3615" s="200"/>
      <c r="S3615" s="200"/>
      <c r="T3615" s="200"/>
    </row>
    <row r="3616" spans="17:20">
      <c r="Q3616" s="200"/>
      <c r="R3616" s="200"/>
      <c r="S3616" s="200"/>
      <c r="T3616" s="200"/>
    </row>
    <row r="3617" spans="17:20">
      <c r="Q3617" s="200"/>
      <c r="R3617" s="200"/>
      <c r="S3617" s="200"/>
      <c r="T3617" s="200"/>
    </row>
    <row r="3618" spans="17:20">
      <c r="Q3618" s="200"/>
      <c r="R3618" s="200"/>
      <c r="S3618" s="200"/>
      <c r="T3618" s="200"/>
    </row>
    <row r="3619" spans="17:20">
      <c r="Q3619" s="200"/>
      <c r="R3619" s="200"/>
      <c r="S3619" s="200"/>
      <c r="T3619" s="200"/>
    </row>
    <row r="3620" spans="17:20">
      <c r="Q3620" s="200"/>
      <c r="R3620" s="200"/>
      <c r="S3620" s="200"/>
      <c r="T3620" s="200"/>
    </row>
    <row r="3621" spans="17:20">
      <c r="Q3621" s="200"/>
      <c r="R3621" s="200"/>
      <c r="S3621" s="200"/>
      <c r="T3621" s="200"/>
    </row>
    <row r="3622" spans="17:20">
      <c r="Q3622" s="200"/>
      <c r="R3622" s="200"/>
      <c r="S3622" s="200"/>
      <c r="T3622" s="200"/>
    </row>
    <row r="3623" spans="17:20">
      <c r="Q3623" s="200"/>
      <c r="R3623" s="200"/>
      <c r="S3623" s="200"/>
      <c r="T3623" s="200"/>
    </row>
    <row r="3624" spans="17:20">
      <c r="Q3624" s="200"/>
      <c r="R3624" s="200"/>
      <c r="S3624" s="200"/>
      <c r="T3624" s="200"/>
    </row>
    <row r="3625" spans="17:20">
      <c r="Q3625" s="200"/>
      <c r="R3625" s="200"/>
      <c r="S3625" s="200"/>
      <c r="T3625" s="200"/>
    </row>
    <row r="3626" spans="17:20">
      <c r="Q3626" s="200"/>
      <c r="R3626" s="200"/>
      <c r="S3626" s="200"/>
      <c r="T3626" s="200"/>
    </row>
    <row r="3627" spans="17:20">
      <c r="Q3627" s="200"/>
      <c r="R3627" s="200"/>
      <c r="S3627" s="200"/>
      <c r="T3627" s="200"/>
    </row>
    <row r="3628" spans="17:20">
      <c r="Q3628" s="200"/>
      <c r="R3628" s="200"/>
      <c r="S3628" s="200"/>
      <c r="T3628" s="200"/>
    </row>
    <row r="3629" spans="17:20">
      <c r="Q3629" s="200"/>
      <c r="R3629" s="200"/>
      <c r="S3629" s="200"/>
      <c r="T3629" s="200"/>
    </row>
    <row r="3630" spans="17:20">
      <c r="Q3630" s="200"/>
      <c r="R3630" s="200"/>
      <c r="S3630" s="200"/>
      <c r="T3630" s="200"/>
    </row>
    <row r="3631" spans="17:20">
      <c r="Q3631" s="200"/>
      <c r="R3631" s="200"/>
      <c r="S3631" s="200"/>
      <c r="T3631" s="200"/>
    </row>
    <row r="3632" spans="17:20">
      <c r="Q3632" s="200"/>
      <c r="R3632" s="200"/>
      <c r="S3632" s="200"/>
      <c r="T3632" s="200"/>
    </row>
    <row r="3633" spans="17:20">
      <c r="Q3633" s="200"/>
      <c r="R3633" s="200"/>
      <c r="S3633" s="200"/>
      <c r="T3633" s="200"/>
    </row>
    <row r="3634" spans="17:20">
      <c r="Q3634" s="200"/>
      <c r="R3634" s="200"/>
      <c r="S3634" s="200"/>
      <c r="T3634" s="200"/>
    </row>
    <row r="3635" spans="17:20">
      <c r="Q3635" s="200"/>
      <c r="R3635" s="200"/>
      <c r="S3635" s="200"/>
      <c r="T3635" s="200"/>
    </row>
    <row r="3636" spans="17:20">
      <c r="Q3636" s="200"/>
      <c r="R3636" s="200"/>
      <c r="S3636" s="200"/>
      <c r="T3636" s="200"/>
    </row>
    <row r="3637" spans="17:20">
      <c r="Q3637" s="200"/>
      <c r="R3637" s="200"/>
      <c r="S3637" s="200"/>
      <c r="T3637" s="200"/>
    </row>
    <row r="3638" spans="17:20">
      <c r="Q3638" s="200"/>
      <c r="R3638" s="200"/>
      <c r="S3638" s="200"/>
      <c r="T3638" s="200"/>
    </row>
    <row r="3639" spans="17:20">
      <c r="Q3639" s="200"/>
      <c r="R3639" s="200"/>
      <c r="S3639" s="200"/>
      <c r="T3639" s="200"/>
    </row>
    <row r="3640" spans="17:20">
      <c r="Q3640" s="200"/>
      <c r="R3640" s="200"/>
      <c r="S3640" s="200"/>
      <c r="T3640" s="200"/>
    </row>
    <row r="3641" spans="17:20">
      <c r="Q3641" s="200"/>
      <c r="R3641" s="200"/>
      <c r="S3641" s="200"/>
      <c r="T3641" s="200"/>
    </row>
    <row r="3642" spans="17:20">
      <c r="Q3642" s="200"/>
      <c r="R3642" s="200"/>
      <c r="S3642" s="200"/>
      <c r="T3642" s="200"/>
    </row>
    <row r="3643" spans="17:20">
      <c r="Q3643" s="200"/>
      <c r="R3643" s="200"/>
      <c r="S3643" s="200"/>
      <c r="T3643" s="200"/>
    </row>
    <row r="3644" spans="17:20">
      <c r="Q3644" s="200"/>
      <c r="R3644" s="200"/>
      <c r="S3644" s="200"/>
      <c r="T3644" s="200"/>
    </row>
    <row r="3645" spans="17:20">
      <c r="Q3645" s="200"/>
      <c r="R3645" s="200"/>
      <c r="S3645" s="200"/>
      <c r="T3645" s="200"/>
    </row>
    <row r="3646" spans="17:20">
      <c r="Q3646" s="200"/>
      <c r="R3646" s="200"/>
      <c r="S3646" s="200"/>
      <c r="T3646" s="200"/>
    </row>
    <row r="3647" spans="17:20">
      <c r="Q3647" s="200"/>
      <c r="R3647" s="200"/>
      <c r="S3647" s="200"/>
      <c r="T3647" s="200"/>
    </row>
    <row r="3648" spans="17:20">
      <c r="Q3648" s="200"/>
      <c r="R3648" s="200"/>
      <c r="S3648" s="200"/>
      <c r="T3648" s="200"/>
    </row>
    <row r="3649" spans="17:20">
      <c r="Q3649" s="200"/>
      <c r="R3649" s="200"/>
      <c r="S3649" s="200"/>
      <c r="T3649" s="200"/>
    </row>
    <row r="3650" spans="17:20">
      <c r="Q3650" s="200"/>
      <c r="R3650" s="200"/>
      <c r="S3650" s="200"/>
      <c r="T3650" s="200"/>
    </row>
    <row r="3651" spans="17:20">
      <c r="Q3651" s="200"/>
      <c r="R3651" s="200"/>
      <c r="S3651" s="200"/>
      <c r="T3651" s="200"/>
    </row>
    <row r="3652" spans="17:20">
      <c r="Q3652" s="200"/>
      <c r="R3652" s="200"/>
      <c r="S3652" s="200"/>
      <c r="T3652" s="200"/>
    </row>
    <row r="3653" spans="17:20">
      <c r="Q3653" s="200"/>
      <c r="R3653" s="200"/>
      <c r="S3653" s="200"/>
      <c r="T3653" s="200"/>
    </row>
    <row r="3654" spans="17:20">
      <c r="Q3654" s="200"/>
      <c r="R3654" s="200"/>
      <c r="S3654" s="200"/>
      <c r="T3654" s="200"/>
    </row>
    <row r="3655" spans="17:20">
      <c r="Q3655" s="200"/>
      <c r="R3655" s="200"/>
      <c r="S3655" s="200"/>
      <c r="T3655" s="200"/>
    </row>
    <row r="3656" spans="17:20">
      <c r="Q3656" s="200"/>
      <c r="R3656" s="200"/>
      <c r="S3656" s="200"/>
      <c r="T3656" s="200"/>
    </row>
    <row r="3657" spans="17:20">
      <c r="Q3657" s="200"/>
      <c r="R3657" s="200"/>
      <c r="S3657" s="200"/>
      <c r="T3657" s="200"/>
    </row>
    <row r="3658" spans="17:20">
      <c r="Q3658" s="200"/>
      <c r="R3658" s="200"/>
      <c r="S3658" s="200"/>
      <c r="T3658" s="200"/>
    </row>
    <row r="3659" spans="17:20">
      <c r="Q3659" s="200"/>
      <c r="R3659" s="200"/>
      <c r="S3659" s="200"/>
      <c r="T3659" s="200"/>
    </row>
    <row r="3660" spans="17:20">
      <c r="Q3660" s="200"/>
      <c r="R3660" s="200"/>
      <c r="S3660" s="200"/>
      <c r="T3660" s="200"/>
    </row>
    <row r="3661" spans="17:20">
      <c r="Q3661" s="200"/>
      <c r="R3661" s="200"/>
      <c r="S3661" s="200"/>
      <c r="T3661" s="200"/>
    </row>
    <row r="3662" spans="17:20">
      <c r="Q3662" s="200"/>
      <c r="R3662" s="200"/>
      <c r="S3662" s="200"/>
      <c r="T3662" s="200"/>
    </row>
    <row r="3663" spans="17:20">
      <c r="Q3663" s="200"/>
      <c r="R3663" s="200"/>
      <c r="S3663" s="200"/>
      <c r="T3663" s="200"/>
    </row>
    <row r="3664" spans="17:20">
      <c r="Q3664" s="200"/>
      <c r="R3664" s="200"/>
      <c r="S3664" s="200"/>
      <c r="T3664" s="200"/>
    </row>
    <row r="3665" spans="17:20">
      <c r="Q3665" s="200"/>
      <c r="R3665" s="200"/>
      <c r="S3665" s="200"/>
      <c r="T3665" s="200"/>
    </row>
    <row r="3666" spans="17:20">
      <c r="Q3666" s="200"/>
      <c r="R3666" s="200"/>
      <c r="S3666" s="200"/>
      <c r="T3666" s="200"/>
    </row>
    <row r="3667" spans="17:20">
      <c r="Q3667" s="200"/>
      <c r="R3667" s="200"/>
      <c r="S3667" s="200"/>
      <c r="T3667" s="200"/>
    </row>
    <row r="3668" spans="17:20">
      <c r="Q3668" s="200"/>
      <c r="R3668" s="200"/>
      <c r="S3668" s="200"/>
      <c r="T3668" s="200"/>
    </row>
    <row r="3669" spans="17:20">
      <c r="Q3669" s="200"/>
      <c r="R3669" s="200"/>
      <c r="S3669" s="200"/>
      <c r="T3669" s="200"/>
    </row>
    <row r="3670" spans="17:20">
      <c r="Q3670" s="200"/>
      <c r="R3670" s="200"/>
      <c r="S3670" s="200"/>
      <c r="T3670" s="200"/>
    </row>
    <row r="3671" spans="17:20">
      <c r="Q3671" s="200"/>
      <c r="R3671" s="200"/>
      <c r="S3671" s="200"/>
      <c r="T3671" s="200"/>
    </row>
    <row r="3672" spans="17:20">
      <c r="Q3672" s="200"/>
      <c r="R3672" s="200"/>
      <c r="S3672" s="200"/>
      <c r="T3672" s="200"/>
    </row>
    <row r="3673" spans="17:20">
      <c r="Q3673" s="200"/>
      <c r="R3673" s="200"/>
      <c r="S3673" s="200"/>
      <c r="T3673" s="200"/>
    </row>
    <row r="3674" spans="17:20">
      <c r="Q3674" s="200"/>
      <c r="R3674" s="200"/>
      <c r="S3674" s="200"/>
      <c r="T3674" s="200"/>
    </row>
    <row r="3675" spans="17:20">
      <c r="Q3675" s="200"/>
      <c r="R3675" s="200"/>
      <c r="S3675" s="200"/>
      <c r="T3675" s="200"/>
    </row>
    <row r="3676" spans="17:20">
      <c r="Q3676" s="200"/>
      <c r="R3676" s="200"/>
      <c r="S3676" s="200"/>
      <c r="T3676" s="200"/>
    </row>
    <row r="3677" spans="17:20">
      <c r="Q3677" s="200"/>
      <c r="R3677" s="200"/>
      <c r="S3677" s="200"/>
      <c r="T3677" s="200"/>
    </row>
    <row r="3678" spans="17:20">
      <c r="Q3678" s="200"/>
      <c r="R3678" s="200"/>
      <c r="S3678" s="200"/>
      <c r="T3678" s="200"/>
    </row>
    <row r="3679" spans="17:20">
      <c r="Q3679" s="200"/>
      <c r="R3679" s="200"/>
      <c r="S3679" s="200"/>
      <c r="T3679" s="200"/>
    </row>
    <row r="3680" spans="17:20">
      <c r="Q3680" s="200"/>
      <c r="R3680" s="200"/>
      <c r="S3680" s="200"/>
      <c r="T3680" s="200"/>
    </row>
    <row r="3681" spans="17:20">
      <c r="Q3681" s="200"/>
      <c r="R3681" s="200"/>
      <c r="S3681" s="200"/>
      <c r="T3681" s="200"/>
    </row>
    <row r="3682" spans="17:20">
      <c r="Q3682" s="200"/>
      <c r="R3682" s="200"/>
      <c r="S3682" s="200"/>
      <c r="T3682" s="200"/>
    </row>
    <row r="3683" spans="17:20">
      <c r="Q3683" s="200"/>
      <c r="R3683" s="200"/>
      <c r="S3683" s="200"/>
      <c r="T3683" s="200"/>
    </row>
    <row r="3684" spans="17:20">
      <c r="Q3684" s="200"/>
      <c r="R3684" s="200"/>
      <c r="S3684" s="200"/>
      <c r="T3684" s="200"/>
    </row>
    <row r="3685" spans="17:20">
      <c r="Q3685" s="200"/>
      <c r="R3685" s="200"/>
      <c r="S3685" s="200"/>
      <c r="T3685" s="200"/>
    </row>
    <row r="3686" spans="17:20">
      <c r="Q3686" s="200"/>
      <c r="R3686" s="200"/>
      <c r="S3686" s="200"/>
      <c r="T3686" s="200"/>
    </row>
    <row r="3687" spans="17:20">
      <c r="Q3687" s="200"/>
      <c r="R3687" s="200"/>
      <c r="S3687" s="200"/>
      <c r="T3687" s="200"/>
    </row>
    <row r="3688" spans="17:20">
      <c r="Q3688" s="200"/>
      <c r="R3688" s="200"/>
      <c r="S3688" s="200"/>
      <c r="T3688" s="200"/>
    </row>
    <row r="3689" spans="17:20">
      <c r="Q3689" s="200"/>
      <c r="R3689" s="200"/>
      <c r="S3689" s="200"/>
      <c r="T3689" s="200"/>
    </row>
    <row r="3690" spans="17:20">
      <c r="Q3690" s="200"/>
      <c r="R3690" s="200"/>
      <c r="S3690" s="200"/>
      <c r="T3690" s="200"/>
    </row>
    <row r="3691" spans="17:20">
      <c r="Q3691" s="200"/>
      <c r="R3691" s="200"/>
      <c r="S3691" s="200"/>
      <c r="T3691" s="200"/>
    </row>
    <row r="3692" spans="17:20">
      <c r="Q3692" s="200"/>
      <c r="R3692" s="200"/>
      <c r="S3692" s="200"/>
      <c r="T3692" s="200"/>
    </row>
    <row r="3693" spans="17:20">
      <c r="Q3693" s="200"/>
      <c r="R3693" s="200"/>
      <c r="S3693" s="200"/>
      <c r="T3693" s="200"/>
    </row>
    <row r="3694" spans="17:20">
      <c r="Q3694" s="200"/>
      <c r="R3694" s="200"/>
      <c r="S3694" s="200"/>
      <c r="T3694" s="200"/>
    </row>
    <row r="3695" spans="17:20">
      <c r="Q3695" s="200"/>
      <c r="R3695" s="200"/>
      <c r="S3695" s="200"/>
      <c r="T3695" s="200"/>
    </row>
    <row r="3696" spans="17:20">
      <c r="Q3696" s="200"/>
      <c r="R3696" s="200"/>
      <c r="S3696" s="200"/>
      <c r="T3696" s="200"/>
    </row>
    <row r="3697" spans="17:20">
      <c r="Q3697" s="200"/>
      <c r="R3697" s="200"/>
      <c r="S3697" s="200"/>
      <c r="T3697" s="200"/>
    </row>
    <row r="3698" spans="17:20">
      <c r="Q3698" s="200"/>
      <c r="R3698" s="200"/>
      <c r="S3698" s="200"/>
      <c r="T3698" s="200"/>
    </row>
    <row r="3699" spans="17:20">
      <c r="Q3699" s="200"/>
      <c r="R3699" s="200"/>
      <c r="S3699" s="200"/>
      <c r="T3699" s="200"/>
    </row>
    <row r="3700" spans="17:20">
      <c r="Q3700" s="200"/>
      <c r="R3700" s="200"/>
      <c r="S3700" s="200"/>
      <c r="T3700" s="200"/>
    </row>
    <row r="3701" spans="17:20">
      <c r="Q3701" s="200"/>
      <c r="R3701" s="200"/>
      <c r="S3701" s="200"/>
      <c r="T3701" s="200"/>
    </row>
    <row r="3702" spans="17:20">
      <c r="Q3702" s="200"/>
      <c r="R3702" s="200"/>
      <c r="S3702" s="200"/>
      <c r="T3702" s="200"/>
    </row>
    <row r="3703" spans="17:20">
      <c r="Q3703" s="200"/>
      <c r="R3703" s="200"/>
      <c r="S3703" s="200"/>
      <c r="T3703" s="200"/>
    </row>
    <row r="3704" spans="17:20">
      <c r="Q3704" s="200"/>
      <c r="R3704" s="200"/>
      <c r="S3704" s="200"/>
      <c r="T3704" s="200"/>
    </row>
    <row r="3705" spans="17:20">
      <c r="Q3705" s="200"/>
      <c r="R3705" s="200"/>
      <c r="S3705" s="200"/>
      <c r="T3705" s="200"/>
    </row>
    <row r="3706" spans="17:20">
      <c r="Q3706" s="200"/>
      <c r="R3706" s="200"/>
      <c r="S3706" s="200"/>
      <c r="T3706" s="200"/>
    </row>
    <row r="3707" spans="17:20">
      <c r="Q3707" s="200"/>
      <c r="R3707" s="200"/>
      <c r="S3707" s="200"/>
      <c r="T3707" s="200"/>
    </row>
    <row r="3708" spans="17:20">
      <c r="Q3708" s="200"/>
      <c r="R3708" s="200"/>
      <c r="S3708" s="200"/>
      <c r="T3708" s="200"/>
    </row>
    <row r="3709" spans="17:20">
      <c r="Q3709" s="200"/>
      <c r="R3709" s="200"/>
      <c r="S3709" s="200"/>
      <c r="T3709" s="200"/>
    </row>
    <row r="3710" spans="17:20">
      <c r="Q3710" s="200"/>
      <c r="R3710" s="200"/>
      <c r="S3710" s="200"/>
      <c r="T3710" s="200"/>
    </row>
    <row r="3711" spans="17:20">
      <c r="Q3711" s="200"/>
      <c r="R3711" s="200"/>
      <c r="S3711" s="200"/>
      <c r="T3711" s="200"/>
    </row>
    <row r="3712" spans="17:20">
      <c r="Q3712" s="200"/>
      <c r="R3712" s="200"/>
      <c r="S3712" s="200"/>
      <c r="T3712" s="200"/>
    </row>
    <row r="3713" spans="17:20">
      <c r="Q3713" s="200"/>
      <c r="R3713" s="200"/>
      <c r="S3713" s="200"/>
      <c r="T3713" s="200"/>
    </row>
    <row r="3714" spans="17:20">
      <c r="Q3714" s="200"/>
      <c r="R3714" s="200"/>
      <c r="S3714" s="200"/>
      <c r="T3714" s="200"/>
    </row>
    <row r="3715" spans="17:20">
      <c r="Q3715" s="200"/>
      <c r="R3715" s="200"/>
      <c r="S3715" s="200"/>
      <c r="T3715" s="200"/>
    </row>
    <row r="3716" spans="17:20">
      <c r="Q3716" s="200"/>
      <c r="R3716" s="200"/>
      <c r="S3716" s="200"/>
      <c r="T3716" s="200"/>
    </row>
    <row r="3717" spans="17:20">
      <c r="Q3717" s="200"/>
      <c r="R3717" s="200"/>
      <c r="S3717" s="200"/>
      <c r="T3717" s="200"/>
    </row>
    <row r="3718" spans="17:20">
      <c r="Q3718" s="200"/>
      <c r="R3718" s="200"/>
      <c r="S3718" s="200"/>
      <c r="T3718" s="200"/>
    </row>
    <row r="3719" spans="17:20">
      <c r="Q3719" s="200"/>
      <c r="R3719" s="200"/>
      <c r="S3719" s="200"/>
      <c r="T3719" s="200"/>
    </row>
    <row r="3720" spans="17:20">
      <c r="Q3720" s="200"/>
      <c r="R3720" s="200"/>
      <c r="S3720" s="200"/>
      <c r="T3720" s="200"/>
    </row>
    <row r="3721" spans="17:20">
      <c r="Q3721" s="200"/>
      <c r="R3721" s="200"/>
      <c r="S3721" s="200"/>
      <c r="T3721" s="200"/>
    </row>
    <row r="3722" spans="17:20">
      <c r="Q3722" s="200"/>
      <c r="R3722" s="200"/>
      <c r="S3722" s="200"/>
      <c r="T3722" s="200"/>
    </row>
    <row r="3723" spans="17:20">
      <c r="Q3723" s="200"/>
      <c r="R3723" s="200"/>
      <c r="S3723" s="200"/>
      <c r="T3723" s="200"/>
    </row>
    <row r="3724" spans="17:20">
      <c r="Q3724" s="200"/>
      <c r="R3724" s="200"/>
      <c r="S3724" s="200"/>
      <c r="T3724" s="200"/>
    </row>
    <row r="3725" spans="17:20">
      <c r="Q3725" s="200"/>
      <c r="R3725" s="200"/>
      <c r="S3725" s="200"/>
      <c r="T3725" s="200"/>
    </row>
    <row r="3726" spans="17:20">
      <c r="Q3726" s="200"/>
      <c r="R3726" s="200"/>
      <c r="S3726" s="200"/>
      <c r="T3726" s="200"/>
    </row>
    <row r="3727" spans="17:20">
      <c r="Q3727" s="200"/>
      <c r="R3727" s="200"/>
      <c r="S3727" s="200"/>
      <c r="T3727" s="200"/>
    </row>
    <row r="3728" spans="17:20">
      <c r="Q3728" s="200"/>
      <c r="R3728" s="200"/>
      <c r="S3728" s="200"/>
      <c r="T3728" s="200"/>
    </row>
    <row r="3729" spans="17:20">
      <c r="Q3729" s="200"/>
      <c r="R3729" s="200"/>
      <c r="S3729" s="200"/>
      <c r="T3729" s="200"/>
    </row>
    <row r="3730" spans="17:20">
      <c r="Q3730" s="200"/>
      <c r="R3730" s="200"/>
      <c r="S3730" s="200"/>
      <c r="T3730" s="200"/>
    </row>
    <row r="3731" spans="17:20">
      <c r="Q3731" s="200"/>
      <c r="R3731" s="200"/>
      <c r="S3731" s="200"/>
      <c r="T3731" s="200"/>
    </row>
    <row r="3732" spans="17:20">
      <c r="Q3732" s="200"/>
      <c r="R3732" s="200"/>
      <c r="S3732" s="200"/>
      <c r="T3732" s="200"/>
    </row>
    <row r="3733" spans="17:20">
      <c r="Q3733" s="200"/>
      <c r="R3733" s="200"/>
      <c r="S3733" s="200"/>
      <c r="T3733" s="200"/>
    </row>
    <row r="3734" spans="17:20">
      <c r="Q3734" s="200"/>
      <c r="R3734" s="200"/>
      <c r="S3734" s="200"/>
      <c r="T3734" s="200"/>
    </row>
    <row r="3735" spans="17:20">
      <c r="Q3735" s="200"/>
      <c r="R3735" s="200"/>
      <c r="S3735" s="200"/>
      <c r="T3735" s="200"/>
    </row>
    <row r="3736" spans="17:20">
      <c r="Q3736" s="200"/>
      <c r="R3736" s="200"/>
      <c r="S3736" s="200"/>
      <c r="T3736" s="200"/>
    </row>
    <row r="3737" spans="17:20">
      <c r="Q3737" s="200"/>
      <c r="R3737" s="200"/>
      <c r="S3737" s="200"/>
      <c r="T3737" s="200"/>
    </row>
    <row r="3738" spans="17:20">
      <c r="Q3738" s="200"/>
      <c r="R3738" s="200"/>
      <c r="S3738" s="200"/>
      <c r="T3738" s="200"/>
    </row>
    <row r="3739" spans="17:20">
      <c r="Q3739" s="200"/>
      <c r="R3739" s="200"/>
      <c r="S3739" s="200"/>
      <c r="T3739" s="200"/>
    </row>
    <row r="3740" spans="17:20">
      <c r="Q3740" s="200"/>
      <c r="R3740" s="200"/>
      <c r="S3740" s="200"/>
      <c r="T3740" s="200"/>
    </row>
    <row r="3741" spans="17:20">
      <c r="Q3741" s="200"/>
      <c r="R3741" s="200"/>
      <c r="S3741" s="200"/>
      <c r="T3741" s="200"/>
    </row>
    <row r="3742" spans="17:20">
      <c r="Q3742" s="200"/>
      <c r="R3742" s="200"/>
      <c r="S3742" s="200"/>
      <c r="T3742" s="200"/>
    </row>
    <row r="3743" spans="17:20">
      <c r="Q3743" s="200"/>
      <c r="R3743" s="200"/>
      <c r="S3743" s="200"/>
      <c r="T3743" s="200"/>
    </row>
    <row r="3744" spans="17:20">
      <c r="Q3744" s="200"/>
      <c r="R3744" s="200"/>
      <c r="S3744" s="200"/>
      <c r="T3744" s="200"/>
    </row>
    <row r="3745" spans="17:20">
      <c r="Q3745" s="200"/>
      <c r="R3745" s="200"/>
      <c r="S3745" s="200"/>
      <c r="T3745" s="200"/>
    </row>
    <row r="3746" spans="17:20">
      <c r="Q3746" s="200"/>
      <c r="R3746" s="200"/>
      <c r="S3746" s="200"/>
      <c r="T3746" s="200"/>
    </row>
    <row r="3747" spans="17:20">
      <c r="Q3747" s="200"/>
      <c r="R3747" s="200"/>
      <c r="S3747" s="200"/>
      <c r="T3747" s="200"/>
    </row>
    <row r="3748" spans="17:20">
      <c r="Q3748" s="200"/>
      <c r="R3748" s="200"/>
      <c r="S3748" s="200"/>
      <c r="T3748" s="200"/>
    </row>
    <row r="3749" spans="17:20">
      <c r="Q3749" s="200"/>
      <c r="R3749" s="200"/>
      <c r="S3749" s="200"/>
      <c r="T3749" s="200"/>
    </row>
    <row r="3750" spans="17:20">
      <c r="Q3750" s="200"/>
      <c r="R3750" s="200"/>
      <c r="S3750" s="200"/>
      <c r="T3750" s="200"/>
    </row>
    <row r="3751" spans="17:20">
      <c r="Q3751" s="200"/>
      <c r="R3751" s="200"/>
      <c r="S3751" s="200"/>
      <c r="T3751" s="200"/>
    </row>
    <row r="3752" spans="17:20">
      <c r="Q3752" s="200"/>
      <c r="R3752" s="200"/>
      <c r="S3752" s="200"/>
      <c r="T3752" s="200"/>
    </row>
    <row r="3753" spans="17:20">
      <c r="Q3753" s="200"/>
      <c r="R3753" s="200"/>
      <c r="S3753" s="200"/>
      <c r="T3753" s="200"/>
    </row>
    <row r="3754" spans="17:20">
      <c r="Q3754" s="200"/>
      <c r="R3754" s="200"/>
      <c r="S3754" s="200"/>
      <c r="T3754" s="200"/>
    </row>
    <row r="3755" spans="17:20">
      <c r="Q3755" s="200"/>
      <c r="R3755" s="200"/>
      <c r="S3755" s="200"/>
      <c r="T3755" s="200"/>
    </row>
    <row r="3756" spans="17:20">
      <c r="Q3756" s="200"/>
      <c r="R3756" s="200"/>
      <c r="S3756" s="200"/>
      <c r="T3756" s="200"/>
    </row>
    <row r="3757" spans="17:20">
      <c r="Q3757" s="200"/>
      <c r="R3757" s="200"/>
      <c r="S3757" s="200"/>
      <c r="T3757" s="200"/>
    </row>
    <row r="3758" spans="17:20">
      <c r="Q3758" s="200"/>
      <c r="R3758" s="200"/>
      <c r="S3758" s="200"/>
      <c r="T3758" s="200"/>
    </row>
    <row r="3759" spans="17:20">
      <c r="Q3759" s="200"/>
      <c r="R3759" s="200"/>
      <c r="S3759" s="200"/>
      <c r="T3759" s="200"/>
    </row>
    <row r="3760" spans="17:20">
      <c r="Q3760" s="200"/>
      <c r="R3760" s="200"/>
      <c r="S3760" s="200"/>
      <c r="T3760" s="200"/>
    </row>
    <row r="3761" spans="17:20">
      <c r="Q3761" s="200"/>
      <c r="R3761" s="200"/>
      <c r="S3761" s="200"/>
      <c r="T3761" s="200"/>
    </row>
    <row r="3762" spans="17:20">
      <c r="Q3762" s="200"/>
      <c r="R3762" s="200"/>
      <c r="S3762" s="200"/>
      <c r="T3762" s="200"/>
    </row>
    <row r="3763" spans="17:20">
      <c r="Q3763" s="200"/>
      <c r="R3763" s="200"/>
      <c r="S3763" s="200"/>
      <c r="T3763" s="200"/>
    </row>
    <row r="3764" spans="17:20">
      <c r="Q3764" s="200"/>
      <c r="R3764" s="200"/>
      <c r="S3764" s="200"/>
      <c r="T3764" s="200"/>
    </row>
    <row r="3765" spans="17:20">
      <c r="Q3765" s="200"/>
      <c r="R3765" s="200"/>
      <c r="S3765" s="200"/>
      <c r="T3765" s="200"/>
    </row>
    <row r="3766" spans="17:20">
      <c r="Q3766" s="200"/>
      <c r="R3766" s="200"/>
      <c r="S3766" s="200"/>
      <c r="T3766" s="200"/>
    </row>
    <row r="3767" spans="17:20">
      <c r="Q3767" s="200"/>
      <c r="R3767" s="200"/>
      <c r="S3767" s="200"/>
      <c r="T3767" s="200"/>
    </row>
    <row r="3768" spans="17:20">
      <c r="Q3768" s="200"/>
      <c r="R3768" s="200"/>
      <c r="S3768" s="200"/>
      <c r="T3768" s="200"/>
    </row>
    <row r="3769" spans="17:20">
      <c r="Q3769" s="200"/>
      <c r="R3769" s="200"/>
      <c r="S3769" s="200"/>
      <c r="T3769" s="200"/>
    </row>
    <row r="3770" spans="17:20">
      <c r="Q3770" s="200"/>
      <c r="R3770" s="200"/>
      <c r="S3770" s="200"/>
      <c r="T3770" s="200"/>
    </row>
    <row r="3771" spans="17:20">
      <c r="Q3771" s="200"/>
      <c r="R3771" s="200"/>
      <c r="S3771" s="200"/>
      <c r="T3771" s="200"/>
    </row>
    <row r="3772" spans="17:20">
      <c r="Q3772" s="200"/>
      <c r="R3772" s="200"/>
      <c r="S3772" s="200"/>
      <c r="T3772" s="200"/>
    </row>
    <row r="3773" spans="17:20">
      <c r="Q3773" s="200"/>
      <c r="R3773" s="200"/>
      <c r="S3773" s="200"/>
      <c r="T3773" s="200"/>
    </row>
    <row r="3774" spans="17:20">
      <c r="Q3774" s="200"/>
      <c r="R3774" s="200"/>
      <c r="S3774" s="200"/>
      <c r="T3774" s="200"/>
    </row>
    <row r="3775" spans="17:20">
      <c r="Q3775" s="200"/>
      <c r="R3775" s="200"/>
      <c r="S3775" s="200"/>
      <c r="T3775" s="200"/>
    </row>
    <row r="3776" spans="17:20">
      <c r="Q3776" s="200"/>
      <c r="R3776" s="200"/>
      <c r="S3776" s="200"/>
      <c r="T3776" s="200"/>
    </row>
    <row r="3777" spans="17:20">
      <c r="Q3777" s="200"/>
      <c r="R3777" s="200"/>
      <c r="S3777" s="200"/>
      <c r="T3777" s="200"/>
    </row>
    <row r="3778" spans="17:20">
      <c r="Q3778" s="200"/>
      <c r="R3778" s="200"/>
      <c r="S3778" s="200"/>
      <c r="T3778" s="200"/>
    </row>
    <row r="3779" spans="17:20">
      <c r="Q3779" s="200"/>
      <c r="R3779" s="200"/>
      <c r="S3779" s="200"/>
      <c r="T3779" s="200"/>
    </row>
    <row r="3780" spans="17:20">
      <c r="Q3780" s="200"/>
      <c r="R3780" s="200"/>
      <c r="S3780" s="200"/>
      <c r="T3780" s="200"/>
    </row>
    <row r="3781" spans="17:20">
      <c r="Q3781" s="200"/>
      <c r="R3781" s="200"/>
      <c r="S3781" s="200"/>
      <c r="T3781" s="200"/>
    </row>
    <row r="3782" spans="17:20">
      <c r="Q3782" s="200"/>
      <c r="R3782" s="200"/>
      <c r="S3782" s="200"/>
      <c r="T3782" s="200"/>
    </row>
    <row r="3783" spans="17:20">
      <c r="Q3783" s="200"/>
      <c r="R3783" s="200"/>
      <c r="S3783" s="200"/>
      <c r="T3783" s="200"/>
    </row>
    <row r="3784" spans="17:20">
      <c r="Q3784" s="200"/>
      <c r="R3784" s="200"/>
      <c r="S3784" s="200"/>
      <c r="T3784" s="200"/>
    </row>
    <row r="3785" spans="17:20">
      <c r="Q3785" s="200"/>
      <c r="R3785" s="200"/>
      <c r="S3785" s="200"/>
      <c r="T3785" s="200"/>
    </row>
    <row r="3786" spans="17:20">
      <c r="Q3786" s="200"/>
      <c r="R3786" s="200"/>
      <c r="S3786" s="200"/>
      <c r="T3786" s="200"/>
    </row>
    <row r="3787" spans="17:20">
      <c r="Q3787" s="200"/>
      <c r="R3787" s="200"/>
      <c r="S3787" s="200"/>
      <c r="T3787" s="200"/>
    </row>
    <row r="3788" spans="17:20">
      <c r="Q3788" s="200"/>
      <c r="R3788" s="200"/>
      <c r="S3788" s="200"/>
      <c r="T3788" s="200"/>
    </row>
    <row r="3789" spans="17:20">
      <c r="Q3789" s="200"/>
      <c r="R3789" s="200"/>
      <c r="S3789" s="200"/>
      <c r="T3789" s="200"/>
    </row>
    <row r="3790" spans="17:20">
      <c r="Q3790" s="200"/>
      <c r="R3790" s="200"/>
      <c r="S3790" s="200"/>
      <c r="T3790" s="200"/>
    </row>
    <row r="3791" spans="17:20">
      <c r="Q3791" s="200"/>
      <c r="R3791" s="200"/>
      <c r="S3791" s="200"/>
      <c r="T3791" s="200"/>
    </row>
    <row r="3792" spans="17:20">
      <c r="Q3792" s="200"/>
      <c r="R3792" s="200"/>
      <c r="S3792" s="200"/>
      <c r="T3792" s="200"/>
    </row>
    <row r="3793" spans="17:20">
      <c r="Q3793" s="200"/>
      <c r="R3793" s="200"/>
      <c r="S3793" s="200"/>
      <c r="T3793" s="200"/>
    </row>
    <row r="3794" spans="17:20">
      <c r="Q3794" s="200"/>
      <c r="R3794" s="200"/>
      <c r="S3794" s="200"/>
      <c r="T3794" s="200"/>
    </row>
    <row r="3795" spans="17:20">
      <c r="Q3795" s="200"/>
      <c r="R3795" s="200"/>
      <c r="S3795" s="200"/>
      <c r="T3795" s="200"/>
    </row>
    <row r="3796" spans="17:20">
      <c r="Q3796" s="200"/>
      <c r="R3796" s="200"/>
      <c r="S3796" s="200"/>
      <c r="T3796" s="200"/>
    </row>
    <row r="3797" spans="17:20">
      <c r="Q3797" s="200"/>
      <c r="R3797" s="200"/>
      <c r="S3797" s="200"/>
      <c r="T3797" s="200"/>
    </row>
    <row r="3798" spans="17:20">
      <c r="Q3798" s="200"/>
      <c r="R3798" s="200"/>
      <c r="S3798" s="200"/>
      <c r="T3798" s="200"/>
    </row>
    <row r="3799" spans="17:20">
      <c r="Q3799" s="200"/>
      <c r="R3799" s="200"/>
      <c r="S3799" s="200"/>
      <c r="T3799" s="200"/>
    </row>
    <row r="3800" spans="17:20">
      <c r="Q3800" s="200"/>
      <c r="R3800" s="200"/>
      <c r="S3800" s="200"/>
      <c r="T3800" s="200"/>
    </row>
    <row r="3801" spans="17:20">
      <c r="Q3801" s="200"/>
      <c r="R3801" s="200"/>
      <c r="S3801" s="200"/>
      <c r="T3801" s="200"/>
    </row>
    <row r="3802" spans="17:20">
      <c r="Q3802" s="200"/>
      <c r="R3802" s="200"/>
      <c r="S3802" s="200"/>
      <c r="T3802" s="200"/>
    </row>
    <row r="3803" spans="17:20">
      <c r="Q3803" s="200"/>
      <c r="R3803" s="200"/>
      <c r="S3803" s="200"/>
      <c r="T3803" s="200"/>
    </row>
    <row r="3804" spans="17:20">
      <c r="Q3804" s="200"/>
      <c r="R3804" s="200"/>
      <c r="S3804" s="200"/>
      <c r="T3804" s="200"/>
    </row>
    <row r="3805" spans="17:20">
      <c r="Q3805" s="200"/>
      <c r="R3805" s="200"/>
      <c r="S3805" s="200"/>
      <c r="T3805" s="200"/>
    </row>
    <row r="3806" spans="17:20">
      <c r="Q3806" s="200"/>
      <c r="R3806" s="200"/>
      <c r="S3806" s="200"/>
      <c r="T3806" s="200"/>
    </row>
    <row r="3807" spans="17:20">
      <c r="Q3807" s="200"/>
      <c r="R3807" s="200"/>
      <c r="S3807" s="200"/>
      <c r="T3807" s="200"/>
    </row>
    <row r="3808" spans="17:20">
      <c r="Q3808" s="200"/>
      <c r="R3808" s="200"/>
      <c r="S3808" s="200"/>
      <c r="T3808" s="200"/>
    </row>
    <row r="3809" spans="17:20">
      <c r="Q3809" s="200"/>
      <c r="R3809" s="200"/>
      <c r="S3809" s="200"/>
      <c r="T3809" s="200"/>
    </row>
    <row r="3810" spans="17:20">
      <c r="Q3810" s="200"/>
      <c r="R3810" s="200"/>
      <c r="S3810" s="200"/>
      <c r="T3810" s="200"/>
    </row>
    <row r="3811" spans="17:20">
      <c r="Q3811" s="200"/>
      <c r="R3811" s="200"/>
      <c r="S3811" s="200"/>
      <c r="T3811" s="200"/>
    </row>
    <row r="3812" spans="17:20">
      <c r="Q3812" s="200"/>
      <c r="R3812" s="200"/>
      <c r="S3812" s="200"/>
      <c r="T3812" s="200"/>
    </row>
    <row r="3813" spans="17:20">
      <c r="Q3813" s="200"/>
      <c r="R3813" s="200"/>
      <c r="S3813" s="200"/>
      <c r="T3813" s="200"/>
    </row>
    <row r="3814" spans="17:20">
      <c r="Q3814" s="200"/>
      <c r="R3814" s="200"/>
      <c r="S3814" s="200"/>
      <c r="T3814" s="200"/>
    </row>
    <row r="3815" spans="17:20">
      <c r="Q3815" s="200"/>
      <c r="R3815" s="200"/>
      <c r="S3815" s="200"/>
      <c r="T3815" s="200"/>
    </row>
    <row r="3816" spans="17:20">
      <c r="Q3816" s="200"/>
      <c r="R3816" s="200"/>
      <c r="S3816" s="200"/>
      <c r="T3816" s="200"/>
    </row>
    <row r="3817" spans="17:20">
      <c r="Q3817" s="200"/>
      <c r="R3817" s="200"/>
      <c r="S3817" s="200"/>
      <c r="T3817" s="200"/>
    </row>
    <row r="3818" spans="17:20">
      <c r="Q3818" s="200"/>
      <c r="R3818" s="200"/>
      <c r="S3818" s="200"/>
      <c r="T3818" s="200"/>
    </row>
    <row r="3819" spans="17:20">
      <c r="Q3819" s="200"/>
      <c r="R3819" s="200"/>
      <c r="S3819" s="200"/>
      <c r="T3819" s="200"/>
    </row>
    <row r="3820" spans="17:20">
      <c r="Q3820" s="200"/>
      <c r="R3820" s="200"/>
      <c r="S3820" s="200"/>
      <c r="T3820" s="200"/>
    </row>
  </sheetData>
  <sheetProtection formatCells="0" formatRows="0" selectLockedCells="1" autoFilter="0"/>
  <protectedRanges>
    <protectedRange password="C705" sqref="R27:R28 R31:R32" name="Range1"/>
  </protectedRanges>
  <mergeCells count="61">
    <mergeCell ref="D93:F93"/>
    <mergeCell ref="D95:D97"/>
    <mergeCell ref="E95:E97"/>
    <mergeCell ref="B117:B123"/>
    <mergeCell ref="B124:B125"/>
    <mergeCell ref="B126:B129"/>
    <mergeCell ref="B105:R105"/>
    <mergeCell ref="F107:G107"/>
    <mergeCell ref="B204:B293"/>
    <mergeCell ref="B132:B136"/>
    <mergeCell ref="B137:B145"/>
    <mergeCell ref="B146:B158"/>
    <mergeCell ref="B159:B160"/>
    <mergeCell ref="B161:B164"/>
    <mergeCell ref="B165:B203"/>
    <mergeCell ref="B130:B131"/>
    <mergeCell ref="B1:R1"/>
    <mergeCell ref="Q14:R14"/>
    <mergeCell ref="Q19:R19"/>
    <mergeCell ref="B8:D8"/>
    <mergeCell ref="E8:F8"/>
    <mergeCell ref="E9:F9"/>
    <mergeCell ref="M14:M15"/>
    <mergeCell ref="M17:M18"/>
    <mergeCell ref="B16:B18"/>
    <mergeCell ref="C16:C18"/>
    <mergeCell ref="D16:D18"/>
    <mergeCell ref="E16:E18"/>
    <mergeCell ref="B21:E22"/>
    <mergeCell ref="L26:L28"/>
    <mergeCell ref="K26:K28"/>
    <mergeCell ref="G25:I26"/>
    <mergeCell ref="G27:H29"/>
    <mergeCell ref="I27:I29"/>
    <mergeCell ref="B29:B31"/>
    <mergeCell ref="C29:C31"/>
    <mergeCell ref="D29:D31"/>
    <mergeCell ref="E29:E31"/>
    <mergeCell ref="P68:P75"/>
    <mergeCell ref="C44:C46"/>
    <mergeCell ref="D44:D46"/>
    <mergeCell ref="B44:B46"/>
    <mergeCell ref="E44:E46"/>
    <mergeCell ref="B38:E40"/>
    <mergeCell ref="L80:M80"/>
    <mergeCell ref="F82:G82"/>
    <mergeCell ref="I82:J82"/>
    <mergeCell ref="F85:G85"/>
    <mergeCell ref="L83:M83"/>
    <mergeCell ref="P90:P91"/>
    <mergeCell ref="F89:G89"/>
    <mergeCell ref="R82:R84"/>
    <mergeCell ref="Q82:Q84"/>
    <mergeCell ref="P82:P84"/>
    <mergeCell ref="O82:O84"/>
    <mergeCell ref="O80:R80"/>
    <mergeCell ref="B78:R78"/>
    <mergeCell ref="B80:D80"/>
    <mergeCell ref="B82:B84"/>
    <mergeCell ref="C82:C84"/>
    <mergeCell ref="F80:J80"/>
  </mergeCells>
  <phoneticPr fontId="0" type="noConversion"/>
  <conditionalFormatting sqref="K14:M14 K16:M16 K15:L15">
    <cfRule type="expression" dxfId="6" priority="12">
      <formula>$M$13="Value"</formula>
    </cfRule>
  </conditionalFormatting>
  <conditionalFormatting sqref="K17:M17 K19:M19 K18:L18">
    <cfRule type="expression" dxfId="5" priority="9">
      <formula>$M$13&lt;&gt;"Value"</formula>
    </cfRule>
  </conditionalFormatting>
  <conditionalFormatting sqref="B29:E29 B32:E37">
    <cfRule type="expression" dxfId="4" priority="8">
      <formula>$E$25="No"</formula>
    </cfRule>
  </conditionalFormatting>
  <conditionalFormatting sqref="B16:E20">
    <cfRule type="expression" dxfId="3" priority="14">
      <formula>$E$25="Yes"</formula>
    </cfRule>
  </conditionalFormatting>
  <conditionalFormatting sqref="C44:D44">
    <cfRule type="expression" dxfId="2" priority="3">
      <formula>$E$25="No"</formula>
    </cfRule>
  </conditionalFormatting>
  <conditionalFormatting sqref="C47:E50">
    <cfRule type="expression" dxfId="1" priority="2">
      <formula>$E$25="No"</formula>
    </cfRule>
  </conditionalFormatting>
  <conditionalFormatting sqref="B42:E54 E54:E56">
    <cfRule type="expression" dxfId="0" priority="1" stopIfTrue="1">
      <formula>$E$25="No"</formula>
    </cfRule>
  </conditionalFormatting>
  <dataValidations count="6">
    <dataValidation type="list" allowBlank="1" showInputMessage="1" showErrorMessage="1" sqref="E25 E9:F9 R24 F107:G107" xr:uid="{00000000-0002-0000-0000-000000000000}">
      <formula1>yesno</formula1>
    </dataValidation>
    <dataValidation type="list" allowBlank="1" showInputMessage="1" showErrorMessage="1" sqref="M13" xr:uid="{00000000-0002-0000-0000-000001000000}">
      <formula1>deduction</formula1>
    </dataValidation>
    <dataValidation type="list" allowBlank="1" showInputMessage="1" showErrorMessage="1" sqref="E26 E13" xr:uid="{00000000-0002-0000-0000-000002000000}">
      <formula1>years</formula1>
    </dataValidation>
    <dataValidation type="list" allowBlank="1" showInputMessage="1" showErrorMessage="1" sqref="Q14" xr:uid="{00000000-0002-0000-0000-000003000000}">
      <formula1>deductmod</formula1>
    </dataValidation>
    <dataValidation type="list" allowBlank="1" showInputMessage="1" showErrorMessage="1" sqref="Q19:R19" xr:uid="{00000000-0002-0000-0000-000004000000}">
      <formula1>deductmod2</formula1>
    </dataValidation>
    <dataValidation type="custom" allowBlank="1" showInputMessage="1" showErrorMessage="1" sqref="R26 R30" xr:uid="{00000000-0002-0000-0000-000005000000}">
      <formula1>AND(R26&lt;=100, R26&gt;=0)</formula1>
    </dataValidation>
  </dataValidations>
  <pageMargins left="0.7" right="0.7" top="0.75" bottom="0.75" header="0.3" footer="0.3"/>
  <pageSetup orientation="portrait" r:id="rId1"/>
  <ignoredErrors>
    <ignoredError sqref="C19:C20 D19:D20 E19:E20 E14 C33:C34" unlocked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5"/>
  <sheetViews>
    <sheetView workbookViewId="0">
      <selection activeCell="F2" sqref="F2"/>
    </sheetView>
  </sheetViews>
  <sheetFormatPr defaultRowHeight="15"/>
  <sheetData>
    <row r="1" spans="1:9">
      <c r="A1" s="280" t="s">
        <v>1131</v>
      </c>
      <c r="B1" s="280" t="s">
        <v>1132</v>
      </c>
      <c r="C1" s="280" t="s">
        <v>1133</v>
      </c>
      <c r="D1" s="280" t="s">
        <v>1134</v>
      </c>
      <c r="E1" s="280" t="s">
        <v>1135</v>
      </c>
      <c r="F1" s="280" t="s">
        <v>1136</v>
      </c>
      <c r="G1" s="280" t="s">
        <v>1137</v>
      </c>
      <c r="H1" s="280" t="s">
        <v>1138</v>
      </c>
      <c r="I1" s="280" t="s">
        <v>1139</v>
      </c>
    </row>
    <row r="2" spans="1:9">
      <c r="A2" s="280">
        <f>'Hoja de parametros'!B47</f>
        <v>1</v>
      </c>
      <c r="B2" s="280">
        <f>'Hoja de parametros'!C47</f>
        <v>0</v>
      </c>
      <c r="C2" s="280">
        <f>'Hoja de parametros'!D47</f>
        <v>20000000</v>
      </c>
      <c r="D2" s="280">
        <f>'Hoja de parametros'!E47</f>
        <v>240000</v>
      </c>
      <c r="E2" s="280">
        <f>'Hoja de parametros'!E51</f>
        <v>10</v>
      </c>
      <c r="F2" s="280">
        <f>'Hoja de parametros'!E52</f>
        <v>70</v>
      </c>
      <c r="G2" s="280">
        <f>'Hoja de parametros'!E54</f>
        <v>8</v>
      </c>
      <c r="H2" s="280">
        <f>'Hoja de parametros'!E56</f>
        <v>50</v>
      </c>
      <c r="I2" s="280">
        <f>'Hoja de parametros'!E55</f>
        <v>8</v>
      </c>
    </row>
    <row r="3" spans="1:9">
      <c r="A3" s="280">
        <f>'Hoja de parametros'!B48</f>
        <v>2</v>
      </c>
      <c r="B3" s="280">
        <f>'Hoja de parametros'!C48</f>
        <v>20000000.000100002</v>
      </c>
      <c r="C3" s="280">
        <f>'Hoja de parametros'!D48</f>
        <v>40000000</v>
      </c>
      <c r="D3" s="280">
        <f>'Hoja de parametros'!E48</f>
        <v>480000</v>
      </c>
      <c r="E3" s="280"/>
      <c r="F3" s="280"/>
      <c r="G3" s="280"/>
      <c r="H3" s="280"/>
      <c r="I3" s="280"/>
    </row>
    <row r="4" spans="1:9">
      <c r="A4" s="280">
        <f>'Hoja de parametros'!B49</f>
        <v>3</v>
      </c>
      <c r="B4" s="280">
        <f>'Hoja de parametros'!C49</f>
        <v>40000000.000100002</v>
      </c>
      <c r="C4" s="280">
        <f>'Hoja de parametros'!D49</f>
        <v>60000000</v>
      </c>
      <c r="D4" s="280">
        <f>'Hoja de parametros'!E49</f>
        <v>720000</v>
      </c>
      <c r="E4" s="280"/>
      <c r="F4" s="280"/>
      <c r="G4" s="280"/>
      <c r="H4" s="280"/>
      <c r="I4" s="280"/>
    </row>
    <row r="5" spans="1:9">
      <c r="A5" s="280">
        <f>'Hoja de parametros'!B50</f>
        <v>4</v>
      </c>
      <c r="B5" s="280">
        <f>'Hoja de parametros'!C50</f>
        <v>60000000.000100002</v>
      </c>
      <c r="C5" s="280">
        <f>'Hoja de parametros'!D50</f>
        <v>80000000</v>
      </c>
      <c r="D5" s="280">
        <f>'Hoja de parametros'!E50</f>
        <v>960000</v>
      </c>
      <c r="E5" s="280"/>
      <c r="F5" s="280"/>
      <c r="G5" s="280"/>
      <c r="H5" s="280"/>
      <c r="I5" s="280"/>
    </row>
  </sheetData>
  <phoneticPr fontId="0"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8"/>
  <sheetViews>
    <sheetView workbookViewId="0">
      <selection activeCell="C18" sqref="C18"/>
    </sheetView>
  </sheetViews>
  <sheetFormatPr defaultRowHeight="15"/>
  <sheetData>
    <row r="1" spans="1:4">
      <c r="A1" s="280" t="s">
        <v>1140</v>
      </c>
      <c r="B1" s="280" t="s">
        <v>1141</v>
      </c>
      <c r="C1" s="280" t="s">
        <v>1142</v>
      </c>
      <c r="D1" s="280" t="s">
        <v>1143</v>
      </c>
    </row>
    <row r="2" spans="1:4">
      <c r="A2" s="280">
        <f>'Hoja de parametros'!K29</f>
        <v>2016</v>
      </c>
      <c r="B2" s="280">
        <f>'Hoja de parametros'!L29</f>
        <v>18317316</v>
      </c>
      <c r="C2" s="280"/>
      <c r="D2" s="280">
        <f>'Hoja de parametros'!$L$24</f>
        <v>0.87</v>
      </c>
    </row>
    <row r="3" spans="1:4">
      <c r="A3" s="280">
        <f>'Hoja de parametros'!K30</f>
        <v>2017</v>
      </c>
      <c r="B3" s="280">
        <f>'Hoja de parametros'!L30</f>
        <v>18984539</v>
      </c>
      <c r="C3" s="280">
        <f t="shared" ref="C3:C8" si="0">B3/B2-1</f>
        <v>3.6425806051497922E-2</v>
      </c>
      <c r="D3" s="280"/>
    </row>
    <row r="4" spans="1:4">
      <c r="A4" s="280">
        <f>'Hoja de parametros'!K31</f>
        <v>2018</v>
      </c>
      <c r="B4" s="280">
        <f>'Hoja de parametros'!L31</f>
        <v>19460802</v>
      </c>
      <c r="C4" s="280">
        <f t="shared" si="0"/>
        <v>2.5086887809074421E-2</v>
      </c>
      <c r="D4" s="280"/>
    </row>
    <row r="5" spans="1:4">
      <c r="A5" s="280">
        <f>'Hoja de parametros'!K32</f>
        <v>2019</v>
      </c>
      <c r="B5" s="280">
        <f>'Hoja de parametros'!L32</f>
        <v>19577593</v>
      </c>
      <c r="C5" s="280">
        <f t="shared" si="0"/>
        <v>6.0013456793814868E-3</v>
      </c>
      <c r="D5" s="280"/>
    </row>
    <row r="6" spans="1:4">
      <c r="A6" s="280">
        <f>'Hoja de parametros'!K33</f>
        <v>2020</v>
      </c>
      <c r="B6" s="280">
        <f>'Hoja de parametros'!L33</f>
        <v>18029653</v>
      </c>
      <c r="C6" s="280">
        <f t="shared" si="0"/>
        <v>-7.9066921045912064E-2</v>
      </c>
      <c r="D6" s="280"/>
    </row>
    <row r="7" spans="1:4">
      <c r="A7" s="280">
        <f>'Hoja de parametros'!K34</f>
        <v>2021</v>
      </c>
      <c r="B7" s="280">
        <f>'Hoja de parametros'!L34</f>
        <v>18613955</v>
      </c>
      <c r="C7" s="280">
        <f t="shared" si="0"/>
        <v>3.2407833916714868E-2</v>
      </c>
      <c r="D7" s="280"/>
    </row>
    <row r="8" spans="1:4">
      <c r="A8" s="280">
        <f>'Hoja de parametros'!K35</f>
        <v>2022</v>
      </c>
      <c r="B8" s="280">
        <f>'Hoja de parametros'!L35</f>
        <v>19167430</v>
      </c>
      <c r="C8" s="280">
        <f t="shared" si="0"/>
        <v>2.9734411628264956E-2</v>
      </c>
      <c r="D8" s="280"/>
    </row>
  </sheetData>
  <phoneticPr fontId="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9"/>
  <sheetViews>
    <sheetView workbookViewId="0">
      <selection activeCell="A10" sqref="A10"/>
    </sheetView>
  </sheetViews>
  <sheetFormatPr defaultRowHeight="15"/>
  <cols>
    <col min="7" max="7" width="9.85546875" bestFit="1" customWidth="1"/>
  </cols>
  <sheetData>
    <row r="1" spans="1:7">
      <c r="A1" s="280" t="s">
        <v>1144</v>
      </c>
      <c r="B1" s="11" t="s">
        <v>1145</v>
      </c>
      <c r="C1" s="11" t="s">
        <v>1146</v>
      </c>
      <c r="D1" s="11" t="s">
        <v>1147</v>
      </c>
      <c r="E1" s="11" t="s">
        <v>1148</v>
      </c>
      <c r="F1" s="11" t="s">
        <v>1149</v>
      </c>
      <c r="G1" s="11" t="s">
        <v>1150</v>
      </c>
    </row>
    <row r="2" spans="1:7">
      <c r="A2" s="280" t="str">
        <f>_xlfn.CONCAT(B2,"_",C2)</f>
        <v>2019_1</v>
      </c>
      <c r="B2" s="11">
        <v>2019</v>
      </c>
      <c r="C2" s="11">
        <v>1</v>
      </c>
      <c r="D2" s="11">
        <v>3</v>
      </c>
      <c r="E2" s="11">
        <v>10</v>
      </c>
      <c r="F2" s="11">
        <v>8</v>
      </c>
      <c r="G2" s="12">
        <v>2112562</v>
      </c>
    </row>
    <row r="3" spans="1:7">
      <c r="A3" s="280" t="str">
        <f t="shared" ref="A3:A9" si="0">_xlfn.CONCAT(B3,"_",C3)</f>
        <v>2018_1</v>
      </c>
      <c r="B3" s="11">
        <v>2018</v>
      </c>
      <c r="C3" s="11">
        <v>1</v>
      </c>
      <c r="D3" s="11">
        <v>4</v>
      </c>
      <c r="E3" s="11">
        <v>10</v>
      </c>
      <c r="F3" s="11">
        <v>8</v>
      </c>
      <c r="G3" s="12">
        <v>2112562</v>
      </c>
    </row>
    <row r="4" spans="1:7">
      <c r="A4" s="280" t="str">
        <f t="shared" si="0"/>
        <v>2017_1</v>
      </c>
      <c r="B4" s="11">
        <v>2017</v>
      </c>
      <c r="C4" s="11">
        <v>1</v>
      </c>
      <c r="D4" s="11">
        <v>5</v>
      </c>
      <c r="E4" s="11">
        <v>10</v>
      </c>
      <c r="F4" s="11">
        <v>8</v>
      </c>
      <c r="G4" s="12">
        <v>2041513</v>
      </c>
    </row>
    <row r="5" spans="1:7">
      <c r="A5" s="280" t="str">
        <f t="shared" si="0"/>
        <v>2016_1</v>
      </c>
      <c r="B5" s="11">
        <v>2016</v>
      </c>
      <c r="C5" s="11">
        <v>1</v>
      </c>
      <c r="D5" s="11">
        <v>6</v>
      </c>
      <c r="E5" s="11">
        <v>10</v>
      </c>
      <c r="F5" s="11">
        <v>8</v>
      </c>
      <c r="G5" s="12">
        <v>1964507</v>
      </c>
    </row>
    <row r="6" spans="1:7">
      <c r="A6" s="280" t="str">
        <f t="shared" si="0"/>
        <v>2016_2</v>
      </c>
      <c r="B6" s="11">
        <v>2016</v>
      </c>
      <c r="C6" s="11">
        <v>2</v>
      </c>
      <c r="D6" s="11">
        <v>10</v>
      </c>
      <c r="E6" s="11" t="s">
        <v>63</v>
      </c>
      <c r="F6" s="11">
        <v>10</v>
      </c>
      <c r="G6" s="12">
        <v>1964507</v>
      </c>
    </row>
    <row r="7" spans="1:7">
      <c r="A7" s="280" t="str">
        <f t="shared" si="0"/>
        <v>2017_2</v>
      </c>
      <c r="B7" s="11">
        <v>2017</v>
      </c>
      <c r="C7" s="11">
        <v>2</v>
      </c>
      <c r="D7" s="11">
        <v>10</v>
      </c>
      <c r="E7" s="11" t="s">
        <v>63</v>
      </c>
      <c r="F7" s="11">
        <v>10</v>
      </c>
      <c r="G7" s="12">
        <v>2041513</v>
      </c>
    </row>
    <row r="8" spans="1:7">
      <c r="A8" s="280" t="str">
        <f t="shared" si="0"/>
        <v>2018_2</v>
      </c>
      <c r="B8" s="11">
        <v>2018</v>
      </c>
      <c r="C8" s="11">
        <v>2</v>
      </c>
      <c r="D8" s="11">
        <v>10</v>
      </c>
      <c r="E8" s="11" t="s">
        <v>63</v>
      </c>
      <c r="F8" s="11">
        <v>10</v>
      </c>
      <c r="G8" s="12">
        <v>2112562</v>
      </c>
    </row>
    <row r="9" spans="1:7">
      <c r="A9" s="280" t="str">
        <f t="shared" si="0"/>
        <v>2019_2</v>
      </c>
      <c r="B9" s="11">
        <v>2019</v>
      </c>
      <c r="C9" s="11">
        <v>2</v>
      </c>
      <c r="D9" s="11">
        <v>10</v>
      </c>
      <c r="E9" s="11" t="s">
        <v>63</v>
      </c>
      <c r="F9" s="11">
        <v>10</v>
      </c>
      <c r="G9" s="12">
        <v>2112562</v>
      </c>
    </row>
  </sheetData>
  <phoneticPr fontId="0"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B6"/>
  <sheetViews>
    <sheetView workbookViewId="0">
      <selection activeCell="A3" sqref="A3"/>
    </sheetView>
  </sheetViews>
  <sheetFormatPr defaultRowHeight="15"/>
  <cols>
    <col min="1" max="1" width="14" bestFit="1" customWidth="1"/>
  </cols>
  <sheetData>
    <row r="1" spans="1:2">
      <c r="A1" s="280" t="s">
        <v>1151</v>
      </c>
      <c r="B1" s="280" t="s">
        <v>1135</v>
      </c>
    </row>
    <row r="2" spans="1:2">
      <c r="A2" s="280" t="s">
        <v>1152</v>
      </c>
      <c r="B2" s="280">
        <f>'Hoja de parametros'!I17</f>
        <v>4.9000000000000004</v>
      </c>
    </row>
    <row r="3" spans="1:2">
      <c r="A3" s="280" t="s">
        <v>1153</v>
      </c>
      <c r="B3" s="280">
        <f>'Hoja de parametros'!I18</f>
        <v>4.0999999999999996</v>
      </c>
    </row>
    <row r="4" spans="1:2">
      <c r="A4" s="280" t="s">
        <v>1154</v>
      </c>
      <c r="B4" s="280">
        <f>'Hoja de parametros'!I19</f>
        <v>11</v>
      </c>
    </row>
    <row r="5" spans="1:2">
      <c r="A5" s="280" t="s">
        <v>1155</v>
      </c>
      <c r="B5" s="280">
        <f>'Hoja de parametros'!I20</f>
        <v>10</v>
      </c>
    </row>
    <row r="6" spans="1:2">
      <c r="A6" s="280" t="s">
        <v>1156</v>
      </c>
      <c r="B6" s="280">
        <f>'Hoja de parametros'!I21</f>
        <v>16</v>
      </c>
    </row>
  </sheetData>
  <phoneticPr fontId="0"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
  <sheetViews>
    <sheetView workbookViewId="0">
      <selection activeCell="A2" sqref="A2"/>
    </sheetView>
  </sheetViews>
  <sheetFormatPr defaultRowHeight="15"/>
  <sheetData>
    <row r="1" spans="1:3">
      <c r="A1" s="280" t="s">
        <v>1151</v>
      </c>
      <c r="B1" s="280" t="s">
        <v>1157</v>
      </c>
      <c r="C1" s="280" t="s">
        <v>1158</v>
      </c>
    </row>
    <row r="2" spans="1:3">
      <c r="A2" s="280" t="s">
        <v>1159</v>
      </c>
      <c r="B2" s="280">
        <f>'Hoja de parametros'!M19</f>
        <v>30000000</v>
      </c>
      <c r="C2" s="280">
        <f>IF('Hoja de parametros'!$M$13="Value",1,0)</f>
        <v>0</v>
      </c>
    </row>
    <row r="3" spans="1:3">
      <c r="A3" s="280" t="s">
        <v>1160</v>
      </c>
      <c r="B3" s="280">
        <f>'Hoja de parametros'!M16</f>
        <v>100</v>
      </c>
      <c r="C3" s="280">
        <f>IF('Hoja de parametros'!$M$13="Value",0,1)</f>
        <v>1</v>
      </c>
    </row>
  </sheetData>
  <phoneticPr fontId="0"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
  <sheetViews>
    <sheetView workbookViewId="0">
      <selection activeCell="A2" sqref="A2"/>
    </sheetView>
  </sheetViews>
  <sheetFormatPr defaultRowHeight="15"/>
  <sheetData>
    <row r="1" spans="1:1">
      <c r="A1" s="280" t="s">
        <v>1161</v>
      </c>
    </row>
    <row r="2" spans="1:1">
      <c r="A2" s="280">
        <f>IF('Hoja de parametros'!F107="Yes",1,0)</f>
        <v>1</v>
      </c>
    </row>
  </sheetData>
  <phoneticPr fontId="0"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T3"/>
  <sheetViews>
    <sheetView workbookViewId="0">
      <selection activeCell="F2" sqref="F2"/>
    </sheetView>
  </sheetViews>
  <sheetFormatPr defaultRowHeight="15"/>
  <sheetData>
    <row r="1" spans="1:20">
      <c r="A1" s="280" t="s">
        <v>1131</v>
      </c>
      <c r="B1" s="280" t="s">
        <v>1162</v>
      </c>
      <c r="C1" s="280" t="s">
        <v>1163</v>
      </c>
      <c r="D1" s="280" t="s">
        <v>1135</v>
      </c>
      <c r="E1" s="280" t="s">
        <v>1164</v>
      </c>
      <c r="F1" s="280" t="s">
        <v>1165</v>
      </c>
      <c r="G1" s="280" t="s">
        <v>1166</v>
      </c>
      <c r="H1" s="280" t="s">
        <v>1167</v>
      </c>
      <c r="I1" s="280" t="s">
        <v>1168</v>
      </c>
      <c r="J1" s="280" t="s">
        <v>1140</v>
      </c>
      <c r="K1" s="280" t="s">
        <v>1169</v>
      </c>
      <c r="L1" s="280" t="s">
        <v>1170</v>
      </c>
      <c r="M1" s="280" t="s">
        <v>1171</v>
      </c>
      <c r="N1" s="280" t="s">
        <v>1172</v>
      </c>
      <c r="O1" s="280" t="s">
        <v>1173</v>
      </c>
      <c r="P1" s="280" t="s">
        <v>1174</v>
      </c>
      <c r="Q1" s="280" t="s">
        <v>1175</v>
      </c>
      <c r="R1" s="280" t="s">
        <v>1176</v>
      </c>
      <c r="S1" s="280" t="s">
        <v>1177</v>
      </c>
      <c r="T1" s="280" t="s">
        <v>1178</v>
      </c>
    </row>
    <row r="2" spans="1:20">
      <c r="A2" s="280">
        <f>'Hoja de parametros'!B19</f>
        <v>1</v>
      </c>
      <c r="B2" s="280">
        <f>'Hoja de parametros'!C19</f>
        <v>3</v>
      </c>
      <c r="C2" s="280">
        <f>'Hoja de parametros'!D19</f>
        <v>10</v>
      </c>
      <c r="D2" s="280">
        <f>'Hoja de parametros'!E19</f>
        <v>8</v>
      </c>
      <c r="E2" s="280">
        <f>'Hoja de parametros'!E14</f>
        <v>2112562</v>
      </c>
      <c r="F2" s="280">
        <f>IF('Hoja de parametros'!E25="Yes",0,1)</f>
        <v>1</v>
      </c>
      <c r="G2" s="280">
        <f>'Hoja de parametros'!H13</f>
        <v>10</v>
      </c>
      <c r="H2" s="280">
        <f>IF('Hoja de parametros'!E9="Yes",1,0)</f>
        <v>0</v>
      </c>
      <c r="I2" s="280">
        <f>'Hoja de parametros'!I27</f>
        <v>800000</v>
      </c>
      <c r="J2" s="280">
        <f>'Hoja de parametros'!E13</f>
        <v>2019</v>
      </c>
      <c r="K2" s="280">
        <f>IF('Hoja de parametros'!E15="Yes",1,0)</f>
        <v>0</v>
      </c>
      <c r="L2" s="280">
        <f>INDEX(combinations!Y2:$Z$5, MATCH('Hoja de parametros'!$Q$14,deductmod,0),2)</f>
        <v>3</v>
      </c>
      <c r="M2" s="280">
        <f>INDEX(combinations!$AA$2:$AB$4, MATCH('Hoja de parametros'!$Q$19,deductmod2,0),2)</f>
        <v>1</v>
      </c>
      <c r="N2" s="280">
        <f>IF('Hoja de parametros'!$R$24="Yes",1,0)</f>
        <v>1</v>
      </c>
      <c r="O2" s="280">
        <f>'Hoja de parametros'!R26</f>
        <v>20</v>
      </c>
      <c r="P2" s="280">
        <f>'Hoja de parametros'!R27</f>
        <v>0</v>
      </c>
      <c r="Q2" s="280">
        <f>'Hoja de parametros'!R28</f>
        <v>0</v>
      </c>
      <c r="R2" s="280">
        <f>'Hoja de parametros'!$R$30</f>
        <v>10</v>
      </c>
      <c r="S2" s="280">
        <f>'Hoja de parametros'!$R$31</f>
        <v>0</v>
      </c>
      <c r="T2" s="280">
        <f>'Hoja de parametros'!$R$32</f>
        <v>0</v>
      </c>
    </row>
    <row r="3" spans="1:20">
      <c r="A3" s="280">
        <f>'Hoja de parametros'!B20</f>
        <v>2</v>
      </c>
      <c r="B3" s="280">
        <f>'Hoja de parametros'!C20</f>
        <v>10</v>
      </c>
      <c r="C3" s="280" t="str">
        <f>'Hoja de parametros'!D20</f>
        <v>.</v>
      </c>
      <c r="D3" s="280">
        <f>'Hoja de parametros'!E20</f>
        <v>10</v>
      </c>
      <c r="E3" s="280"/>
      <c r="F3" s="280"/>
      <c r="G3" s="280"/>
      <c r="H3" s="280"/>
      <c r="I3" s="280"/>
      <c r="J3" s="280"/>
      <c r="K3" s="280"/>
      <c r="L3" s="280"/>
      <c r="M3" s="280"/>
      <c r="N3" s="280"/>
      <c r="O3" s="280"/>
      <c r="P3" s="280"/>
      <c r="Q3" s="280"/>
      <c r="R3" s="280"/>
      <c r="S3" s="280"/>
      <c r="T3" s="280"/>
    </row>
  </sheetData>
  <phoneticPr fontId="0"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G7"/>
  <sheetViews>
    <sheetView workbookViewId="0">
      <selection activeCell="B5" sqref="B5"/>
    </sheetView>
  </sheetViews>
  <sheetFormatPr defaultRowHeight="15"/>
  <cols>
    <col min="2" max="2" width="14.140625" bestFit="1" customWidth="1"/>
    <col min="3" max="3" width="14.42578125" bestFit="1" customWidth="1"/>
  </cols>
  <sheetData>
    <row r="1" spans="1:7">
      <c r="A1" s="280" t="s">
        <v>1131</v>
      </c>
      <c r="B1" s="280" t="s">
        <v>1162</v>
      </c>
      <c r="C1" s="280" t="s">
        <v>1163</v>
      </c>
      <c r="D1" s="280" t="s">
        <v>1135</v>
      </c>
      <c r="E1" s="280" t="s">
        <v>1140</v>
      </c>
      <c r="F1" s="280" t="s">
        <v>1169</v>
      </c>
      <c r="G1" s="280" t="s">
        <v>1179</v>
      </c>
    </row>
    <row r="2" spans="1:7">
      <c r="A2" s="280">
        <f>'Hoja de parametros'!B32</f>
        <v>1</v>
      </c>
      <c r="B2" s="280">
        <f>'Hoja de parametros'!C32</f>
        <v>0</v>
      </c>
      <c r="C2" s="280">
        <f>'Hoja de parametros'!D32</f>
        <v>50000000</v>
      </c>
      <c r="D2" s="280">
        <f>'Hoja de parametros'!E32</f>
        <v>8</v>
      </c>
      <c r="E2" s="280">
        <f>'Hoja de parametros'!E26</f>
        <v>2020</v>
      </c>
      <c r="F2" s="280">
        <f>IF('Hoja de parametros'!E27="Yes",1,0)</f>
        <v>1</v>
      </c>
      <c r="G2" s="280">
        <f>'Hoja de parametros'!E28</f>
        <v>80</v>
      </c>
    </row>
    <row r="3" spans="1:7">
      <c r="A3" s="280">
        <f>'Hoja de parametros'!B33</f>
        <v>2</v>
      </c>
      <c r="B3" s="280">
        <f>'Hoja de parametros'!C33</f>
        <v>50000000.000100002</v>
      </c>
      <c r="C3" s="280">
        <f>'Hoja de parametros'!D33</f>
        <v>150000000</v>
      </c>
      <c r="D3" s="280">
        <f>'Hoja de parametros'!E33</f>
        <v>9</v>
      </c>
      <c r="E3" s="280"/>
      <c r="F3" s="280"/>
      <c r="G3" s="280"/>
    </row>
    <row r="4" spans="1:7">
      <c r="A4" s="280">
        <f>'Hoja de parametros'!B34</f>
        <v>3</v>
      </c>
      <c r="B4" s="280">
        <f>'Hoja de parametros'!C34</f>
        <v>150000000.00009999</v>
      </c>
      <c r="C4" s="280" t="str">
        <f>'Hoja de parametros'!D34</f>
        <v>.</v>
      </c>
      <c r="D4" s="280">
        <f>'Hoja de parametros'!E34</f>
        <v>10</v>
      </c>
      <c r="E4" s="280"/>
      <c r="F4" s="280"/>
      <c r="G4" s="280"/>
    </row>
    <row r="5" spans="1:7">
      <c r="A5" s="280">
        <f>'Hoja de parametros'!B35</f>
        <v>4</v>
      </c>
      <c r="B5" s="280">
        <f>'Hoja de parametros'!C35</f>
        <v>0</v>
      </c>
      <c r="C5" s="280">
        <f>'Hoja de parametros'!D35</f>
        <v>0</v>
      </c>
      <c r="D5" s="280">
        <f>'Hoja de parametros'!E35</f>
        <v>0</v>
      </c>
      <c r="E5" s="280"/>
      <c r="F5" s="280"/>
      <c r="G5" s="280"/>
    </row>
    <row r="6" spans="1:7">
      <c r="A6" s="280">
        <f>'Hoja de parametros'!B36</f>
        <v>5</v>
      </c>
      <c r="B6" s="280">
        <f>'Hoja de parametros'!C36</f>
        <v>0</v>
      </c>
      <c r="C6" s="280">
        <f>'Hoja de parametros'!D36</f>
        <v>0</v>
      </c>
      <c r="D6" s="280">
        <f>'Hoja de parametros'!E36</f>
        <v>0</v>
      </c>
      <c r="E6" s="280"/>
      <c r="F6" s="280"/>
      <c r="G6" s="280"/>
    </row>
    <row r="7" spans="1:7">
      <c r="A7" s="280">
        <f>'Hoja de parametros'!B37</f>
        <v>6</v>
      </c>
      <c r="B7" s="280">
        <f>'Hoja de parametros'!C37</f>
        <v>0</v>
      </c>
      <c r="C7" s="280">
        <f>'Hoja de parametros'!D37</f>
        <v>0</v>
      </c>
      <c r="D7" s="280">
        <f>'Hoja de parametros'!E37</f>
        <v>0</v>
      </c>
      <c r="E7" s="280"/>
      <c r="F7" s="280"/>
      <c r="G7" s="280"/>
    </row>
  </sheetData>
  <phoneticPr fontId="0"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AN103"/>
  <sheetViews>
    <sheetView workbookViewId="0">
      <selection activeCell="E16" sqref="E16"/>
    </sheetView>
  </sheetViews>
  <sheetFormatPr defaultRowHeight="15"/>
  <cols>
    <col min="1" max="1" width="9.42578125" customWidth="1"/>
  </cols>
  <sheetData>
    <row r="1" spans="1:40">
      <c r="A1" s="280" t="s">
        <v>1180</v>
      </c>
      <c r="B1" s="280" t="s">
        <v>1181</v>
      </c>
      <c r="C1" s="280" t="s">
        <v>1182</v>
      </c>
      <c r="D1" s="280" t="s">
        <v>1183</v>
      </c>
      <c r="E1" s="280" t="s">
        <v>1184</v>
      </c>
      <c r="F1" s="280" t="s">
        <v>1185</v>
      </c>
      <c r="G1" s="280" t="s">
        <v>1186</v>
      </c>
      <c r="H1" s="280" t="s">
        <v>1187</v>
      </c>
      <c r="I1" s="280" t="s">
        <v>1188</v>
      </c>
      <c r="J1" s="280" t="s">
        <v>1189</v>
      </c>
      <c r="K1" s="280" t="s">
        <v>1190</v>
      </c>
      <c r="L1" s="280" t="s">
        <v>1191</v>
      </c>
      <c r="M1" s="280" t="s">
        <v>1192</v>
      </c>
      <c r="N1" s="280" t="s">
        <v>1193</v>
      </c>
      <c r="O1" s="280" t="s">
        <v>1194</v>
      </c>
      <c r="P1" s="280" t="s">
        <v>1195</v>
      </c>
      <c r="Q1" s="280" t="s">
        <v>1196</v>
      </c>
      <c r="R1" s="280" t="s">
        <v>1197</v>
      </c>
      <c r="S1" s="280" t="s">
        <v>1198</v>
      </c>
      <c r="T1" s="280" t="s">
        <v>1199</v>
      </c>
      <c r="U1" s="280" t="s">
        <v>1200</v>
      </c>
      <c r="V1" s="280" t="s">
        <v>1201</v>
      </c>
      <c r="W1" s="280" t="s">
        <v>1202</v>
      </c>
      <c r="X1" s="280" t="s">
        <v>1203</v>
      </c>
      <c r="Y1" s="280" t="s">
        <v>1204</v>
      </c>
      <c r="Z1" s="280" t="s">
        <v>1205</v>
      </c>
      <c r="AA1" s="280" t="s">
        <v>1206</v>
      </c>
      <c r="AB1" s="280" t="s">
        <v>1207</v>
      </c>
      <c r="AC1" s="280" t="s">
        <v>1208</v>
      </c>
      <c r="AD1" s="280" t="s">
        <v>1209</v>
      </c>
      <c r="AE1" s="280" t="s">
        <v>1210</v>
      </c>
      <c r="AF1" s="280" t="s">
        <v>1211</v>
      </c>
      <c r="AG1" s="280" t="s">
        <v>1212</v>
      </c>
      <c r="AH1" s="280" t="s">
        <v>1213</v>
      </c>
      <c r="AI1" s="280" t="s">
        <v>1214</v>
      </c>
      <c r="AJ1" s="280" t="s">
        <v>1215</v>
      </c>
      <c r="AK1" s="280" t="s">
        <v>1216</v>
      </c>
      <c r="AL1" s="280" t="s">
        <v>1217</v>
      </c>
      <c r="AM1" s="280" t="s">
        <v>1218</v>
      </c>
      <c r="AN1" s="280" t="s">
        <v>1219</v>
      </c>
    </row>
    <row r="2" spans="1:40">
      <c r="A2" s="80">
        <v>0</v>
      </c>
      <c r="B2" s="80">
        <v>0</v>
      </c>
      <c r="C2" s="80">
        <v>0</v>
      </c>
      <c r="D2" s="80">
        <v>0</v>
      </c>
      <c r="E2" s="80">
        <v>0</v>
      </c>
      <c r="F2" s="80">
        <v>0</v>
      </c>
      <c r="G2" s="80">
        <v>0</v>
      </c>
      <c r="H2" s="80">
        <v>0</v>
      </c>
      <c r="I2" s="80">
        <v>0</v>
      </c>
      <c r="J2" s="80">
        <v>0</v>
      </c>
      <c r="K2" s="80">
        <v>0</v>
      </c>
      <c r="L2" s="80">
        <v>0</v>
      </c>
      <c r="M2" s="80">
        <v>0</v>
      </c>
      <c r="N2" s="80">
        <v>0</v>
      </c>
      <c r="O2" s="80">
        <v>0</v>
      </c>
      <c r="P2" s="80">
        <v>0</v>
      </c>
      <c r="Q2" s="80">
        <v>0</v>
      </c>
      <c r="R2" s="80">
        <v>0</v>
      </c>
      <c r="S2" s="80">
        <v>0</v>
      </c>
      <c r="T2" s="80">
        <v>0</v>
      </c>
      <c r="U2" s="80">
        <v>0</v>
      </c>
      <c r="V2" s="80">
        <v>0</v>
      </c>
      <c r="W2" s="80">
        <v>0</v>
      </c>
      <c r="X2" s="80">
        <v>0</v>
      </c>
      <c r="Y2" s="80">
        <v>0</v>
      </c>
      <c r="Z2" s="80">
        <v>0</v>
      </c>
      <c r="AA2" s="80">
        <v>0</v>
      </c>
      <c r="AB2" s="80">
        <v>0</v>
      </c>
      <c r="AC2" s="80">
        <v>0</v>
      </c>
      <c r="AD2" s="80">
        <v>0</v>
      </c>
      <c r="AE2" s="80">
        <v>0</v>
      </c>
      <c r="AF2" s="80">
        <v>0</v>
      </c>
      <c r="AG2" s="80">
        <v>0</v>
      </c>
      <c r="AH2" s="80">
        <v>0</v>
      </c>
      <c r="AI2" s="80">
        <v>0</v>
      </c>
      <c r="AJ2" s="80">
        <v>0</v>
      </c>
      <c r="AK2" s="80">
        <v>0</v>
      </c>
      <c r="AL2" s="80">
        <v>0</v>
      </c>
      <c r="AM2" s="80">
        <v>0</v>
      </c>
      <c r="AN2" s="80">
        <v>0</v>
      </c>
    </row>
    <row r="3" spans="1:40">
      <c r="A3" s="80">
        <v>1</v>
      </c>
      <c r="B3" s="80">
        <v>0</v>
      </c>
      <c r="C3" s="80">
        <v>0</v>
      </c>
      <c r="D3" s="80">
        <v>1.3968104390132874E-3</v>
      </c>
      <c r="E3" s="80">
        <v>1.9638468951688917E-3</v>
      </c>
      <c r="F3" s="80">
        <v>0</v>
      </c>
      <c r="G3" s="80">
        <v>0</v>
      </c>
      <c r="H3" s="80">
        <v>0</v>
      </c>
      <c r="I3" s="80">
        <v>0</v>
      </c>
      <c r="J3" s="80">
        <v>0</v>
      </c>
      <c r="K3" s="80">
        <v>0</v>
      </c>
      <c r="L3" s="80">
        <v>0</v>
      </c>
      <c r="M3" s="80">
        <v>0</v>
      </c>
      <c r="N3" s="80">
        <v>0</v>
      </c>
      <c r="O3" s="80">
        <v>0</v>
      </c>
      <c r="P3" s="80">
        <v>2.4164074835832716E-2</v>
      </c>
      <c r="Q3" s="80">
        <v>5.3557736370601957E-3</v>
      </c>
      <c r="R3" s="80">
        <v>4.1542372757299544E-2</v>
      </c>
      <c r="S3" s="80">
        <v>2.2085304768004106E-3</v>
      </c>
      <c r="T3" s="80">
        <v>2.6424510005868658E-2</v>
      </c>
      <c r="U3" s="80">
        <v>1.8923057469772855E-3</v>
      </c>
      <c r="V3" s="80">
        <v>1.2712673312970196E-2</v>
      </c>
      <c r="W3" s="80">
        <v>0</v>
      </c>
      <c r="X3" s="80">
        <v>2.5806711992120222E-2</v>
      </c>
      <c r="Y3" s="80">
        <v>2.1301732092501319E-2</v>
      </c>
      <c r="Z3" s="80">
        <v>1.6406233834887075E-2</v>
      </c>
      <c r="AA3" s="80">
        <v>0</v>
      </c>
      <c r="AB3" s="80">
        <v>2.2344196476130312E-2</v>
      </c>
      <c r="AC3" s="80">
        <v>2.2183037597832782E-2</v>
      </c>
      <c r="AD3" s="80">
        <v>2.0977451934564569E-2</v>
      </c>
      <c r="AE3" s="80">
        <v>9.4820726618953209E-3</v>
      </c>
      <c r="AF3" s="80">
        <v>5.210163991494726E-4</v>
      </c>
      <c r="AG3" s="80">
        <v>5.7599780372973833E-4</v>
      </c>
      <c r="AH3" s="80">
        <v>5.230247676238142E-4</v>
      </c>
      <c r="AI3" s="80">
        <v>5.4075466217086638E-4</v>
      </c>
      <c r="AJ3" s="80">
        <v>6.9583500400030498E-4</v>
      </c>
      <c r="AK3" s="80">
        <v>1.5623712750916106E-3</v>
      </c>
      <c r="AL3" s="80">
        <v>1.612105198726898E-3</v>
      </c>
      <c r="AM3" s="80">
        <v>5.1935335283457944E-3</v>
      </c>
      <c r="AN3" s="80">
        <v>1.6025311967330161E-3</v>
      </c>
    </row>
    <row r="4" spans="1:40">
      <c r="A4" s="80">
        <v>2</v>
      </c>
      <c r="B4" s="80">
        <v>0</v>
      </c>
      <c r="C4" s="80">
        <v>0</v>
      </c>
      <c r="D4" s="80">
        <v>3.024664669028055E-3</v>
      </c>
      <c r="E4" s="80">
        <v>3.3313338750957E-3</v>
      </c>
      <c r="F4" s="80">
        <v>0</v>
      </c>
      <c r="G4" s="80">
        <v>0</v>
      </c>
      <c r="H4" s="80">
        <v>2.9809566031074457E-4</v>
      </c>
      <c r="I4" s="80">
        <v>0</v>
      </c>
      <c r="J4" s="80">
        <v>0</v>
      </c>
      <c r="K4" s="80">
        <v>0</v>
      </c>
      <c r="L4" s="80">
        <v>0</v>
      </c>
      <c r="M4" s="80">
        <v>1.7743078519333465E-4</v>
      </c>
      <c r="N4" s="80">
        <v>0</v>
      </c>
      <c r="O4" s="80">
        <v>4.7927632597563738E-4</v>
      </c>
      <c r="P4" s="80">
        <v>5.8262691502557022E-2</v>
      </c>
      <c r="Q4" s="80">
        <v>1.0148584023841934E-2</v>
      </c>
      <c r="R4" s="80">
        <v>6.8389499651877794E-2</v>
      </c>
      <c r="S4" s="80">
        <v>2.2085304768004106E-3</v>
      </c>
      <c r="T4" s="80">
        <v>5.5425788673877471E-2</v>
      </c>
      <c r="U4" s="80">
        <v>2.3719499092853089E-3</v>
      </c>
      <c r="V4" s="80">
        <v>2.2770666587467819E-2</v>
      </c>
      <c r="W4" s="80">
        <v>0</v>
      </c>
      <c r="X4" s="80">
        <v>3.9694494953516506E-2</v>
      </c>
      <c r="Y4" s="80">
        <v>4.3323424011444595E-2</v>
      </c>
      <c r="Z4" s="80">
        <v>3.0151293776377291E-2</v>
      </c>
      <c r="AA4" s="80">
        <v>0</v>
      </c>
      <c r="AB4" s="80">
        <v>4.5587632269152897E-2</v>
      </c>
      <c r="AC4" s="80">
        <v>4.2386958168646502E-2</v>
      </c>
      <c r="AD4" s="80">
        <v>3.5698675323010215E-2</v>
      </c>
      <c r="AE4" s="80">
        <v>1.8778409729595644E-2</v>
      </c>
      <c r="AF4" s="80">
        <v>1.2801495140661156E-3</v>
      </c>
      <c r="AG4" s="80">
        <v>1.4133793377807951E-3</v>
      </c>
      <c r="AH4" s="80">
        <v>1.2850841225173874E-3</v>
      </c>
      <c r="AI4" s="80">
        <v>1.3286468893053496E-3</v>
      </c>
      <c r="AJ4" s="80">
        <v>1.6476099141545901E-3</v>
      </c>
      <c r="AK4" s="80">
        <v>3.1364159216714974E-3</v>
      </c>
      <c r="AL4" s="80">
        <v>3.2767117548886315E-3</v>
      </c>
      <c r="AM4" s="80">
        <v>1.0366663634269243E-2</v>
      </c>
      <c r="AN4" s="80">
        <v>3.4344769660767062E-3</v>
      </c>
    </row>
    <row r="5" spans="1:40">
      <c r="A5" s="80">
        <v>3</v>
      </c>
      <c r="B5" s="80">
        <v>0</v>
      </c>
      <c r="C5" s="80">
        <v>0</v>
      </c>
      <c r="D5" s="80">
        <v>4.2481434404812073E-3</v>
      </c>
      <c r="E5" s="80">
        <v>5.0261246739691269E-3</v>
      </c>
      <c r="F5" s="80">
        <v>0</v>
      </c>
      <c r="G5" s="80">
        <v>0</v>
      </c>
      <c r="H5" s="80">
        <v>2.9809566031074457E-4</v>
      </c>
      <c r="I5" s="80">
        <v>0</v>
      </c>
      <c r="J5" s="80">
        <v>0</v>
      </c>
      <c r="K5" s="80">
        <v>0</v>
      </c>
      <c r="L5" s="80">
        <v>0</v>
      </c>
      <c r="M5" s="80">
        <v>1.7743078519333465E-4</v>
      </c>
      <c r="N5" s="80">
        <v>0</v>
      </c>
      <c r="O5" s="80">
        <v>4.7927632597563738E-4</v>
      </c>
      <c r="P5" s="80">
        <v>8.6662614541702973E-2</v>
      </c>
      <c r="Q5" s="80">
        <v>1.5174607414368078E-2</v>
      </c>
      <c r="R5" s="80">
        <v>9.3679346112315237E-2</v>
      </c>
      <c r="S5" s="80">
        <v>2.2085304768004106E-3</v>
      </c>
      <c r="T5" s="80">
        <v>7.9156934150540814E-2</v>
      </c>
      <c r="U5" s="80">
        <v>1.0574464381637767E-2</v>
      </c>
      <c r="V5" s="80">
        <v>3.4197265033292422E-2</v>
      </c>
      <c r="W5" s="80">
        <v>0</v>
      </c>
      <c r="X5" s="80">
        <v>4.8710864255975012E-2</v>
      </c>
      <c r="Y5" s="80">
        <v>6.9987638520087034E-2</v>
      </c>
      <c r="Z5" s="80">
        <v>4.5803294729514069E-2</v>
      </c>
      <c r="AA5" s="80">
        <v>0</v>
      </c>
      <c r="AB5" s="80">
        <v>7.0669773662663887E-2</v>
      </c>
      <c r="AC5" s="80">
        <v>6.4483204997998242E-2</v>
      </c>
      <c r="AD5" s="80">
        <v>5.0358705977655911E-2</v>
      </c>
      <c r="AE5" s="80">
        <v>2.8983324953289751E-2</v>
      </c>
      <c r="AF5" s="80">
        <v>2.3062804669062463E-3</v>
      </c>
      <c r="AG5" s="80">
        <v>2.5477950224691666E-3</v>
      </c>
      <c r="AH5" s="80">
        <v>2.3151705152622782E-3</v>
      </c>
      <c r="AI5" s="80">
        <v>2.393651940301729E-3</v>
      </c>
      <c r="AJ5" s="80">
        <v>2.9049064772111149E-3</v>
      </c>
      <c r="AK5" s="80">
        <v>5.3593604490949753E-3</v>
      </c>
      <c r="AL5" s="80">
        <v>5.3370291615783281E-3</v>
      </c>
      <c r="AM5" s="80">
        <v>1.6694163272072508E-2</v>
      </c>
      <c r="AN5" s="80">
        <v>5.5311813268762453E-3</v>
      </c>
    </row>
    <row r="6" spans="1:40">
      <c r="A6" s="80">
        <v>4</v>
      </c>
      <c r="B6" s="80">
        <v>0</v>
      </c>
      <c r="C6" s="80">
        <v>0</v>
      </c>
      <c r="D6" s="80">
        <v>5.4623428251496303E-3</v>
      </c>
      <c r="E6" s="80">
        <v>6.1610568149355269E-3</v>
      </c>
      <c r="F6" s="80">
        <v>0</v>
      </c>
      <c r="G6" s="80">
        <v>0</v>
      </c>
      <c r="H6" s="80">
        <v>2.9809566031074457E-4</v>
      </c>
      <c r="I6" s="80">
        <v>0</v>
      </c>
      <c r="J6" s="80">
        <v>0</v>
      </c>
      <c r="K6" s="80">
        <v>0</v>
      </c>
      <c r="L6" s="80">
        <v>0</v>
      </c>
      <c r="M6" s="80">
        <v>1.7743078519333465E-4</v>
      </c>
      <c r="N6" s="80">
        <v>0</v>
      </c>
      <c r="O6" s="80">
        <v>4.7927632597563738E-4</v>
      </c>
      <c r="P6" s="80">
        <v>0.12625772258973725</v>
      </c>
      <c r="Q6" s="80">
        <v>1.9133273041863755E-2</v>
      </c>
      <c r="R6" s="80">
        <v>0.11406435426904687</v>
      </c>
      <c r="S6" s="80">
        <v>1.2766341416845262E-2</v>
      </c>
      <c r="T6" s="80">
        <v>0.11022973272340739</v>
      </c>
      <c r="U6" s="80">
        <v>1.5624315592839591E-2</v>
      </c>
      <c r="V6" s="80">
        <v>4.41689631663226E-2</v>
      </c>
      <c r="W6" s="80">
        <v>0</v>
      </c>
      <c r="X6" s="80">
        <v>5.3448112245398825E-2</v>
      </c>
      <c r="Y6" s="80">
        <v>9.0982795229840582E-2</v>
      </c>
      <c r="Z6" s="80">
        <v>5.3428388925191445E-2</v>
      </c>
      <c r="AA6" s="80">
        <v>0</v>
      </c>
      <c r="AB6" s="80">
        <v>9.2779433700240485E-2</v>
      </c>
      <c r="AC6" s="80">
        <v>7.8369548263933067E-2</v>
      </c>
      <c r="AD6" s="80">
        <v>6.035351916498144E-2</v>
      </c>
      <c r="AE6" s="80">
        <v>4.0060023762638314E-2</v>
      </c>
      <c r="AF6" s="80">
        <v>3.4158384325471179E-3</v>
      </c>
      <c r="AG6" s="80">
        <v>3.7744415394756854E-3</v>
      </c>
      <c r="AH6" s="80">
        <v>3.4290055079646505E-3</v>
      </c>
      <c r="AI6" s="80">
        <v>3.5452445655023645E-3</v>
      </c>
      <c r="AJ6" s="80">
        <v>4.2213816362618433E-3</v>
      </c>
      <c r="AK6" s="80">
        <v>7.5332706849163935E-3</v>
      </c>
      <c r="AL6" s="80">
        <v>7.3595613617720062E-3</v>
      </c>
      <c r="AM6" s="80">
        <v>2.1774452133420122E-2</v>
      </c>
      <c r="AN6" s="80">
        <v>7.5595387953184432E-3</v>
      </c>
    </row>
    <row r="7" spans="1:40">
      <c r="A7" s="80">
        <v>5</v>
      </c>
      <c r="B7" s="80">
        <v>0</v>
      </c>
      <c r="C7" s="80">
        <v>0</v>
      </c>
      <c r="D7" s="80">
        <v>7.7015673008735755E-3</v>
      </c>
      <c r="E7" s="80">
        <v>8.379809495727834E-3</v>
      </c>
      <c r="F7" s="80">
        <v>0</v>
      </c>
      <c r="G7" s="80">
        <v>0</v>
      </c>
      <c r="H7" s="80">
        <v>2.9809566031074457E-4</v>
      </c>
      <c r="I7" s="80">
        <v>0</v>
      </c>
      <c r="J7" s="80">
        <v>0</v>
      </c>
      <c r="K7" s="80">
        <v>0</v>
      </c>
      <c r="L7" s="80">
        <v>0</v>
      </c>
      <c r="M7" s="80">
        <v>1.7743078519333465E-4</v>
      </c>
      <c r="N7" s="80">
        <v>0</v>
      </c>
      <c r="O7" s="80">
        <v>4.7927632597563738E-4</v>
      </c>
      <c r="P7" s="80">
        <v>0.16308476407761971</v>
      </c>
      <c r="Q7" s="80">
        <v>2.3707374299386786E-2</v>
      </c>
      <c r="R7" s="80">
        <v>0.14997493558983602</v>
      </c>
      <c r="S7" s="80">
        <v>2.0484676153857306E-2</v>
      </c>
      <c r="T7" s="80">
        <v>0.14994617157470491</v>
      </c>
      <c r="U7" s="80">
        <v>1.5963357472971691E-2</v>
      </c>
      <c r="V7" s="80">
        <v>5.3802917391541243E-2</v>
      </c>
      <c r="W7" s="80">
        <v>3.8011884174768314E-2</v>
      </c>
      <c r="X7" s="80">
        <v>6.6921399642443036E-2</v>
      </c>
      <c r="Y7" s="80">
        <v>0.10379504275783666</v>
      </c>
      <c r="Z7" s="80">
        <v>5.9581060344637705E-2</v>
      </c>
      <c r="AA7" s="80">
        <v>2.0901110427415936E-3</v>
      </c>
      <c r="AB7" s="80">
        <v>0.10667821464996396</v>
      </c>
      <c r="AC7" s="80">
        <v>9.1110181509505297E-2</v>
      </c>
      <c r="AD7" s="80">
        <v>8.2671383363735432E-2</v>
      </c>
      <c r="AE7" s="80">
        <v>4.9110423776622225E-2</v>
      </c>
      <c r="AF7" s="80">
        <v>4.6629997513728295E-3</v>
      </c>
      <c r="AG7" s="80">
        <v>5.1532123069850692E-3</v>
      </c>
      <c r="AH7" s="80">
        <v>4.6809742752300602E-3</v>
      </c>
      <c r="AI7" s="80">
        <v>4.8396535298556942E-3</v>
      </c>
      <c r="AJ7" s="80">
        <v>5.6943930575869273E-3</v>
      </c>
      <c r="AK7" s="80">
        <v>9.5096301592260905E-3</v>
      </c>
      <c r="AL7" s="80">
        <v>9.4764181216483723E-3</v>
      </c>
      <c r="AM7" s="80">
        <v>2.5684895173354143E-2</v>
      </c>
      <c r="AN7" s="80">
        <v>9.7450966894777301E-3</v>
      </c>
    </row>
    <row r="8" spans="1:40">
      <c r="A8" s="80">
        <v>6</v>
      </c>
      <c r="B8" s="80">
        <v>0</v>
      </c>
      <c r="C8" s="80">
        <v>0</v>
      </c>
      <c r="D8" s="80">
        <v>1.0088996517994303E-2</v>
      </c>
      <c r="E8" s="80">
        <v>1.0729921102627073E-2</v>
      </c>
      <c r="F8" s="80">
        <v>0</v>
      </c>
      <c r="G8" s="80">
        <v>0</v>
      </c>
      <c r="H8" s="80">
        <v>2.9809566031074457E-4</v>
      </c>
      <c r="I8" s="80">
        <v>0</v>
      </c>
      <c r="J8" s="80">
        <v>0</v>
      </c>
      <c r="K8" s="80">
        <v>0</v>
      </c>
      <c r="L8" s="80">
        <v>0</v>
      </c>
      <c r="M8" s="80">
        <v>1.7743078519333465E-4</v>
      </c>
      <c r="N8" s="80">
        <v>0</v>
      </c>
      <c r="O8" s="80">
        <v>4.7927632597563738E-4</v>
      </c>
      <c r="P8" s="80">
        <v>0.20087653706603295</v>
      </c>
      <c r="Q8" s="80">
        <v>2.7438290224428442E-2</v>
      </c>
      <c r="R8" s="80">
        <v>0.16813464894476862</v>
      </c>
      <c r="S8" s="80">
        <v>4.3663312841069529E-2</v>
      </c>
      <c r="T8" s="80">
        <v>0.17365011134905303</v>
      </c>
      <c r="U8" s="80">
        <v>1.6447272486645948E-2</v>
      </c>
      <c r="V8" s="80">
        <v>6.5992601296097658E-2</v>
      </c>
      <c r="W8" s="80">
        <v>3.8011884174768314E-2</v>
      </c>
      <c r="X8" s="80">
        <v>8.6261980830670923E-2</v>
      </c>
      <c r="Y8" s="80">
        <v>0.12347694868542244</v>
      </c>
      <c r="Z8" s="80">
        <v>6.9195860930136008E-2</v>
      </c>
      <c r="AA8" s="80">
        <v>9.4331016780218185E-3</v>
      </c>
      <c r="AB8" s="80">
        <v>0.13489254924167757</v>
      </c>
      <c r="AC8" s="80">
        <v>0.11058455649018852</v>
      </c>
      <c r="AD8" s="80">
        <v>9.9149712394151143E-2</v>
      </c>
      <c r="AE8" s="80">
        <v>6.1144098784317841E-2</v>
      </c>
      <c r="AF8" s="80">
        <v>6.0427311628508708E-3</v>
      </c>
      <c r="AG8" s="80">
        <v>6.6785429185466615E-3</v>
      </c>
      <c r="AH8" s="80">
        <v>6.0660241547532429E-3</v>
      </c>
      <c r="AI8" s="80">
        <v>6.2716548920360351E-3</v>
      </c>
      <c r="AJ8" s="80">
        <v>7.3399581088117415E-3</v>
      </c>
      <c r="AK8" s="80">
        <v>1.1876916956775249E-2</v>
      </c>
      <c r="AL8" s="80">
        <v>1.1949536759205176E-2</v>
      </c>
      <c r="AM8" s="80">
        <v>3.1255501252406462E-2</v>
      </c>
      <c r="AN8" s="80">
        <v>1.2103466059750091E-2</v>
      </c>
    </row>
    <row r="9" spans="1:40">
      <c r="A9" s="80">
        <v>7</v>
      </c>
      <c r="B9" s="80">
        <v>0</v>
      </c>
      <c r="C9" s="80">
        <v>0</v>
      </c>
      <c r="D9" s="80">
        <v>1.2830424713321915E-2</v>
      </c>
      <c r="E9" s="80">
        <v>1.3353567985378649E-2</v>
      </c>
      <c r="F9" s="80">
        <v>0</v>
      </c>
      <c r="G9" s="80">
        <v>0</v>
      </c>
      <c r="H9" s="80">
        <v>2.9809566031074457E-4</v>
      </c>
      <c r="I9" s="80">
        <v>0</v>
      </c>
      <c r="J9" s="80">
        <v>0</v>
      </c>
      <c r="K9" s="80">
        <v>0</v>
      </c>
      <c r="L9" s="80">
        <v>0</v>
      </c>
      <c r="M9" s="80">
        <v>1.7743078519333465E-4</v>
      </c>
      <c r="N9" s="80">
        <v>0</v>
      </c>
      <c r="O9" s="80">
        <v>4.7927632597563738E-4</v>
      </c>
      <c r="P9" s="80">
        <v>0.21780245303904186</v>
      </c>
      <c r="Q9" s="80">
        <v>3.2705672668576276E-2</v>
      </c>
      <c r="R9" s="80">
        <v>0.18186871753791506</v>
      </c>
      <c r="S9" s="80">
        <v>4.5554777061299588E-2</v>
      </c>
      <c r="T9" s="80">
        <v>0.19306332321540309</v>
      </c>
      <c r="U9" s="80">
        <v>1.8841015792721461E-2</v>
      </c>
      <c r="V9" s="80">
        <v>7.6840084867755704E-2</v>
      </c>
      <c r="W9" s="80">
        <v>5.7721750043166702E-2</v>
      </c>
      <c r="X9" s="80">
        <v>0.10463722366507885</v>
      </c>
      <c r="Y9" s="80">
        <v>0.1431533472708032</v>
      </c>
      <c r="Z9" s="80">
        <v>7.9227158257415012E-2</v>
      </c>
      <c r="AA9" s="80">
        <v>9.4331016780218185E-3</v>
      </c>
      <c r="AB9" s="80">
        <v>0.14922910126244501</v>
      </c>
      <c r="AC9" s="80">
        <v>0.12859444955964916</v>
      </c>
      <c r="AD9" s="80">
        <v>0.11185157556719837</v>
      </c>
      <c r="AE9" s="80">
        <v>6.9521853413231291E-2</v>
      </c>
      <c r="AF9" s="80">
        <v>7.5217810267201321E-3</v>
      </c>
      <c r="AG9" s="80">
        <v>8.3136727812269644E-3</v>
      </c>
      <c r="AH9" s="80">
        <v>7.5507753307566773E-3</v>
      </c>
      <c r="AI9" s="80">
        <v>7.8067373016801802E-3</v>
      </c>
      <c r="AJ9" s="80">
        <v>9.0707320758802636E-3</v>
      </c>
      <c r="AK9" s="80">
        <v>1.4109835700294823E-2</v>
      </c>
      <c r="AL9" s="80">
        <v>1.4374028783199292E-2</v>
      </c>
      <c r="AM9" s="80">
        <v>3.6385887141953822E-2</v>
      </c>
      <c r="AN9" s="80">
        <v>1.435053185734253E-2</v>
      </c>
    </row>
    <row r="10" spans="1:40">
      <c r="A10" s="80">
        <v>8</v>
      </c>
      <c r="B10" s="80">
        <v>0</v>
      </c>
      <c r="C10" s="80">
        <v>0</v>
      </c>
      <c r="D10" s="80">
        <v>1.5515433112378241E-2</v>
      </c>
      <c r="E10" s="80">
        <v>1.5643210265434349E-2</v>
      </c>
      <c r="F10" s="80">
        <v>0</v>
      </c>
      <c r="G10" s="80">
        <v>0</v>
      </c>
      <c r="H10" s="80">
        <v>3.6437103805901042E-4</v>
      </c>
      <c r="I10" s="80">
        <v>0</v>
      </c>
      <c r="J10" s="80">
        <v>0</v>
      </c>
      <c r="K10" s="80">
        <v>0</v>
      </c>
      <c r="L10" s="80">
        <v>0</v>
      </c>
      <c r="M10" s="80">
        <v>2.1687883452287338E-4</v>
      </c>
      <c r="N10" s="80">
        <v>0</v>
      </c>
      <c r="O10" s="80">
        <v>5.8583346108026892E-4</v>
      </c>
      <c r="P10" s="80">
        <v>0.25002389944677389</v>
      </c>
      <c r="Q10" s="80">
        <v>3.9131849287780268E-2</v>
      </c>
      <c r="R10" s="80">
        <v>0.2102843339889317</v>
      </c>
      <c r="S10" s="80">
        <v>8.2925405098625213E-2</v>
      </c>
      <c r="T10" s="80">
        <v>0.21707818530192499</v>
      </c>
      <c r="U10" s="80">
        <v>1.8841015792721461E-2</v>
      </c>
      <c r="V10" s="80">
        <v>8.9291907845757593E-2</v>
      </c>
      <c r="W10" s="80">
        <v>5.7721750043166702E-2</v>
      </c>
      <c r="X10" s="80">
        <v>0.12465517786768211</v>
      </c>
      <c r="Y10" s="80">
        <v>0.16101983294061534</v>
      </c>
      <c r="Z10" s="80">
        <v>8.9959291448267295E-2</v>
      </c>
      <c r="AA10" s="80">
        <v>9.4331016780218185E-3</v>
      </c>
      <c r="AB10" s="80">
        <v>0.16096835052325198</v>
      </c>
      <c r="AC10" s="80">
        <v>0.14046573759215455</v>
      </c>
      <c r="AD10" s="80">
        <v>0.12828619550204268</v>
      </c>
      <c r="AE10" s="80">
        <v>7.9169908391261146E-2</v>
      </c>
      <c r="AF10" s="80">
        <v>9.1708656770778073E-3</v>
      </c>
      <c r="AG10" s="80">
        <v>1.0136367021120389E-2</v>
      </c>
      <c r="AH10" s="80">
        <v>9.2062167284810495E-3</v>
      </c>
      <c r="AI10" s="80">
        <v>9.5182961210399045E-3</v>
      </c>
      <c r="AJ10" s="80">
        <v>1.0947439392542795E-2</v>
      </c>
      <c r="AK10" s="80">
        <v>1.6693867008071499E-2</v>
      </c>
      <c r="AL10" s="80">
        <v>1.7051608334842268E-2</v>
      </c>
      <c r="AM10" s="80">
        <v>4.1466044259502607E-2</v>
      </c>
      <c r="AN10" s="80">
        <v>1.707562702676986E-2</v>
      </c>
    </row>
    <row r="11" spans="1:40">
      <c r="A11" s="80">
        <v>9</v>
      </c>
      <c r="B11" s="80">
        <v>0</v>
      </c>
      <c r="C11" s="80">
        <v>0</v>
      </c>
      <c r="D11" s="80">
        <v>1.7594610401091296E-2</v>
      </c>
      <c r="E11" s="80">
        <v>1.7821418633096095E-2</v>
      </c>
      <c r="F11" s="80">
        <v>5.1983142464352801E-5</v>
      </c>
      <c r="G11" s="80">
        <v>0</v>
      </c>
      <c r="H11" s="80">
        <v>4.2188242125958125E-4</v>
      </c>
      <c r="I11" s="80">
        <v>0</v>
      </c>
      <c r="J11" s="80">
        <v>0</v>
      </c>
      <c r="K11" s="80">
        <v>0</v>
      </c>
      <c r="L11" s="80">
        <v>0</v>
      </c>
      <c r="M11" s="80">
        <v>2.5111042940149307E-4</v>
      </c>
      <c r="N11" s="80">
        <v>0</v>
      </c>
      <c r="O11" s="80">
        <v>6.7829990092516015E-4</v>
      </c>
      <c r="P11" s="80">
        <v>0.28189017344986234</v>
      </c>
      <c r="Q11" s="80">
        <v>4.2612629707414966E-2</v>
      </c>
      <c r="R11" s="80">
        <v>0.2365825269550072</v>
      </c>
      <c r="S11" s="80">
        <v>0.11722351594661376</v>
      </c>
      <c r="T11" s="80">
        <v>0.24021080532765382</v>
      </c>
      <c r="U11" s="80">
        <v>2.0079218265432467E-2</v>
      </c>
      <c r="V11" s="80">
        <v>0.10064503956630427</v>
      </c>
      <c r="W11" s="80">
        <v>5.7721750043166702E-2</v>
      </c>
      <c r="X11" s="80">
        <v>0.13047556821342596</v>
      </c>
      <c r="Y11" s="80">
        <v>0.17836495688168277</v>
      </c>
      <c r="Z11" s="80">
        <v>0.10127545452543066</v>
      </c>
      <c r="AA11" s="80">
        <v>9.4331016780218185E-3</v>
      </c>
      <c r="AB11" s="80">
        <v>0.18227586817159702</v>
      </c>
      <c r="AC11" s="80">
        <v>0.15349279834281743</v>
      </c>
      <c r="AD11" s="80">
        <v>0.14680136838608535</v>
      </c>
      <c r="AE11" s="80">
        <v>8.8008048082682006E-2</v>
      </c>
      <c r="AF11" s="80">
        <v>1.0921101315920854E-2</v>
      </c>
      <c r="AG11" s="80">
        <v>1.2069064125662134E-2</v>
      </c>
      <c r="AH11" s="80">
        <v>1.0963199022679782E-2</v>
      </c>
      <c r="AI11" s="80">
        <v>1.1333075783612607E-2</v>
      </c>
      <c r="AJ11" s="80">
        <v>1.2960877452120424E-2</v>
      </c>
      <c r="AK11" s="80">
        <v>1.9549234608291159E-2</v>
      </c>
      <c r="AL11" s="80">
        <v>1.9774299896363336E-2</v>
      </c>
      <c r="AM11" s="80">
        <v>4.6757159281872504E-2</v>
      </c>
      <c r="AN11" s="80">
        <v>1.9955349055887292E-2</v>
      </c>
    </row>
    <row r="12" spans="1:40">
      <c r="A12" s="80">
        <v>10</v>
      </c>
      <c r="B12" s="80">
        <v>0</v>
      </c>
      <c r="C12" s="80">
        <v>0</v>
      </c>
      <c r="D12" s="80">
        <v>2.0460101755245493E-2</v>
      </c>
      <c r="E12" s="80">
        <v>2.0247712389201401E-2</v>
      </c>
      <c r="F12" s="80">
        <v>5.1983142464352801E-5</v>
      </c>
      <c r="G12" s="80">
        <v>0</v>
      </c>
      <c r="H12" s="80">
        <v>4.2188242125958125E-4</v>
      </c>
      <c r="I12" s="80">
        <v>0</v>
      </c>
      <c r="J12" s="80">
        <v>0</v>
      </c>
      <c r="K12" s="80">
        <v>0</v>
      </c>
      <c r="L12" s="80">
        <v>0</v>
      </c>
      <c r="M12" s="80">
        <v>2.5111042940149307E-4</v>
      </c>
      <c r="N12" s="80">
        <v>0</v>
      </c>
      <c r="O12" s="80">
        <v>6.7829990092516015E-4</v>
      </c>
      <c r="P12" s="80">
        <v>0.32889503376207613</v>
      </c>
      <c r="Q12" s="80">
        <v>4.7915455607564696E-2</v>
      </c>
      <c r="R12" s="80">
        <v>0.2528727212845665</v>
      </c>
      <c r="S12" s="80">
        <v>0.12048164506585397</v>
      </c>
      <c r="T12" s="80">
        <v>0.27316079736026955</v>
      </c>
      <c r="U12" s="80">
        <v>2.1073973599680617E-2</v>
      </c>
      <c r="V12" s="80">
        <v>0.11136723253279897</v>
      </c>
      <c r="W12" s="80">
        <v>0.11603988033520721</v>
      </c>
      <c r="X12" s="80">
        <v>0.14503199796679017</v>
      </c>
      <c r="Y12" s="80">
        <v>0.19722593504240069</v>
      </c>
      <c r="Z12" s="80">
        <v>0.12197347369629512</v>
      </c>
      <c r="AA12" s="80">
        <v>9.4331016780218185E-3</v>
      </c>
      <c r="AB12" s="80">
        <v>0.20603325433029468</v>
      </c>
      <c r="AC12" s="80">
        <v>0.16956023135579759</v>
      </c>
      <c r="AD12" s="80">
        <v>0.15983833462517993</v>
      </c>
      <c r="AE12" s="80">
        <v>9.6761316467983E-2</v>
      </c>
      <c r="AF12" s="80">
        <v>1.2746901195422135E-2</v>
      </c>
      <c r="AG12" s="80">
        <v>1.4087535564103464E-2</v>
      </c>
      <c r="AH12" s="80">
        <v>1.2796036835966702E-2</v>
      </c>
      <c r="AI12" s="80">
        <v>1.3228044538229632E-2</v>
      </c>
      <c r="AJ12" s="80">
        <v>1.5120010165273798E-2</v>
      </c>
      <c r="AK12" s="80">
        <v>2.2273803260199863E-2</v>
      </c>
      <c r="AL12" s="80">
        <v>2.2591024858467326E-2</v>
      </c>
      <c r="AM12" s="80">
        <v>5.2559314846860036E-2</v>
      </c>
      <c r="AN12" s="80">
        <v>2.2724419256382335E-2</v>
      </c>
    </row>
    <row r="13" spans="1:40">
      <c r="A13" s="80">
        <v>11</v>
      </c>
      <c r="B13" s="80">
        <v>0</v>
      </c>
      <c r="C13" s="80">
        <v>0</v>
      </c>
      <c r="D13" s="80">
        <v>2.3432685478570227E-2</v>
      </c>
      <c r="E13" s="80">
        <v>2.3018413676743982E-2</v>
      </c>
      <c r="F13" s="80">
        <v>5.1983142464352801E-5</v>
      </c>
      <c r="G13" s="80">
        <v>0</v>
      </c>
      <c r="H13" s="80">
        <v>6.4366814374181968E-4</v>
      </c>
      <c r="I13" s="80">
        <v>0</v>
      </c>
      <c r="J13" s="80">
        <v>0</v>
      </c>
      <c r="K13" s="80">
        <v>0</v>
      </c>
      <c r="L13" s="80">
        <v>0</v>
      </c>
      <c r="M13" s="80">
        <v>3.8312045210250515E-4</v>
      </c>
      <c r="N13" s="80">
        <v>0</v>
      </c>
      <c r="O13" s="80">
        <v>1.0348855892720903E-3</v>
      </c>
      <c r="P13" s="80">
        <v>0.36244471266569633</v>
      </c>
      <c r="Q13" s="80">
        <v>5.480346747393941E-2</v>
      </c>
      <c r="R13" s="80">
        <v>0.26537673665315231</v>
      </c>
      <c r="S13" s="80">
        <v>0.12048164506585397</v>
      </c>
      <c r="T13" s="80">
        <v>0.29868751918973646</v>
      </c>
      <c r="U13" s="80">
        <v>2.4378975373676892E-2</v>
      </c>
      <c r="V13" s="80">
        <v>0.12129791780754084</v>
      </c>
      <c r="W13" s="80">
        <v>0.11603988033520721</v>
      </c>
      <c r="X13" s="80">
        <v>0.15628664331674988</v>
      </c>
      <c r="Y13" s="80">
        <v>0.21704402252269317</v>
      </c>
      <c r="Z13" s="80">
        <v>0.13141473397271813</v>
      </c>
      <c r="AA13" s="80">
        <v>9.4331016780218185E-3</v>
      </c>
      <c r="AB13" s="80">
        <v>0.23072987394799044</v>
      </c>
      <c r="AC13" s="80">
        <v>0.18707831007053233</v>
      </c>
      <c r="AD13" s="80">
        <v>0.16930281078623921</v>
      </c>
      <c r="AE13" s="80">
        <v>0.10725976823639299</v>
      </c>
      <c r="AF13" s="80">
        <v>1.4705098097824235E-2</v>
      </c>
      <c r="AG13" s="80">
        <v>1.6250991079246793E-2</v>
      </c>
      <c r="AH13" s="80">
        <v>1.4761782024625738E-2</v>
      </c>
      <c r="AI13" s="80">
        <v>1.5260426064321864E-2</v>
      </c>
      <c r="AJ13" s="80">
        <v>1.7384912898699562E-2</v>
      </c>
      <c r="AK13" s="80">
        <v>2.5018009709422737E-2</v>
      </c>
      <c r="AL13" s="80">
        <v>2.5471312331973476E-2</v>
      </c>
      <c r="AM13" s="80">
        <v>5.7994758455209072E-2</v>
      </c>
      <c r="AN13" s="80">
        <v>2.5426483840367376E-2</v>
      </c>
    </row>
    <row r="14" spans="1:40">
      <c r="A14" s="80">
        <v>12</v>
      </c>
      <c r="B14" s="80">
        <v>0</v>
      </c>
      <c r="C14" s="80">
        <v>0</v>
      </c>
      <c r="D14" s="80">
        <v>2.5937870388034252E-2</v>
      </c>
      <c r="E14" s="80">
        <v>2.6635170174574226E-2</v>
      </c>
      <c r="F14" s="80">
        <v>5.1983142464352801E-5</v>
      </c>
      <c r="G14" s="80">
        <v>0</v>
      </c>
      <c r="H14" s="80">
        <v>9.7905340977893422E-4</v>
      </c>
      <c r="I14" s="80">
        <v>0</v>
      </c>
      <c r="J14" s="80">
        <v>0</v>
      </c>
      <c r="K14" s="80">
        <v>0</v>
      </c>
      <c r="L14" s="80">
        <v>0</v>
      </c>
      <c r="M14" s="80">
        <v>5.8274654204023841E-4</v>
      </c>
      <c r="N14" s="80">
        <v>0</v>
      </c>
      <c r="O14" s="80">
        <v>1.5741159085765279E-3</v>
      </c>
      <c r="P14" s="80">
        <v>0.37999157375469056</v>
      </c>
      <c r="Q14" s="80">
        <v>6.0867042753964651E-2</v>
      </c>
      <c r="R14" s="80">
        <v>0.29361740928182117</v>
      </c>
      <c r="S14" s="80">
        <v>0.18396610970245206</v>
      </c>
      <c r="T14" s="80">
        <v>0.31381777620589274</v>
      </c>
      <c r="U14" s="80">
        <v>2.6713736155843711E-2</v>
      </c>
      <c r="V14" s="80">
        <v>0.13188019256320876</v>
      </c>
      <c r="W14" s="80">
        <v>0.12948482455257898</v>
      </c>
      <c r="X14" s="80">
        <v>0.18222752097838407</v>
      </c>
      <c r="Y14" s="80">
        <v>0.23155236456068681</v>
      </c>
      <c r="Z14" s="80">
        <v>0.14188388684904862</v>
      </c>
      <c r="AA14" s="80">
        <v>9.4331016780218185E-3</v>
      </c>
      <c r="AB14" s="80">
        <v>0.24377876306766361</v>
      </c>
      <c r="AC14" s="80">
        <v>0.19894798088374924</v>
      </c>
      <c r="AD14" s="80">
        <v>0.19026277908257522</v>
      </c>
      <c r="AE14" s="80">
        <v>0.11626664923971455</v>
      </c>
      <c r="AF14" s="80">
        <v>1.6741297150290792E-2</v>
      </c>
      <c r="AG14" s="80">
        <v>1.8499970980660568E-2</v>
      </c>
      <c r="AH14" s="80">
        <v>1.6805830039219274E-2</v>
      </c>
      <c r="AI14" s="80">
        <v>1.7373764785572569E-2</v>
      </c>
      <c r="AJ14" s="80">
        <v>1.9698867681093895E-2</v>
      </c>
      <c r="AK14" s="80">
        <v>2.800860975407999E-2</v>
      </c>
      <c r="AL14" s="80">
        <v>2.8418953661137756E-2</v>
      </c>
      <c r="AM14" s="80">
        <v>6.2955758712315596E-2</v>
      </c>
      <c r="AN14" s="80">
        <v>2.8297343735452774E-2</v>
      </c>
    </row>
    <row r="15" spans="1:40">
      <c r="A15" s="80">
        <v>13</v>
      </c>
      <c r="B15" s="80">
        <v>0</v>
      </c>
      <c r="C15" s="80">
        <v>0</v>
      </c>
      <c r="D15" s="80">
        <v>2.9235068411238845E-2</v>
      </c>
      <c r="E15" s="80">
        <v>2.9962908090146931E-2</v>
      </c>
      <c r="F15" s="80">
        <v>2.5155190050854764E-4</v>
      </c>
      <c r="G15" s="80">
        <v>0</v>
      </c>
      <c r="H15" s="80">
        <v>9.7905340977893422E-4</v>
      </c>
      <c r="I15" s="80">
        <v>0</v>
      </c>
      <c r="J15" s="80">
        <v>0</v>
      </c>
      <c r="K15" s="80">
        <v>0</v>
      </c>
      <c r="L15" s="80">
        <v>0</v>
      </c>
      <c r="M15" s="80">
        <v>5.8274654204023841E-4</v>
      </c>
      <c r="N15" s="80">
        <v>0</v>
      </c>
      <c r="O15" s="80">
        <v>1.5741159085765279E-3</v>
      </c>
      <c r="P15" s="80">
        <v>0.40481762396024168</v>
      </c>
      <c r="Q15" s="80">
        <v>6.5424734605769183E-2</v>
      </c>
      <c r="R15" s="80">
        <v>0.30732796968401555</v>
      </c>
      <c r="S15" s="80">
        <v>0.22710461390672781</v>
      </c>
      <c r="T15" s="80">
        <v>0.33246145534961269</v>
      </c>
      <c r="U15" s="80">
        <v>2.9407403443348083E-2</v>
      </c>
      <c r="V15" s="80">
        <v>0.1427926732929827</v>
      </c>
      <c r="W15" s="80">
        <v>0.12948482455257898</v>
      </c>
      <c r="X15" s="80">
        <v>0.19805906998103137</v>
      </c>
      <c r="Y15" s="80">
        <v>0.24727866367178511</v>
      </c>
      <c r="Z15" s="80">
        <v>0.15079785157097364</v>
      </c>
      <c r="AA15" s="80">
        <v>9.4331016780218185E-3</v>
      </c>
      <c r="AB15" s="80">
        <v>0.26373833489367965</v>
      </c>
      <c r="AC15" s="80">
        <v>0.21286433255203674</v>
      </c>
      <c r="AD15" s="80">
        <v>0.20117256933719527</v>
      </c>
      <c r="AE15" s="80">
        <v>0.12824065016468988</v>
      </c>
      <c r="AF15" s="80">
        <v>1.8964553578382642E-2</v>
      </c>
      <c r="AG15" s="80">
        <v>2.095063540092483E-2</v>
      </c>
      <c r="AH15" s="80">
        <v>1.9037656481859316E-2</v>
      </c>
      <c r="AI15" s="80">
        <v>1.967448225722452E-2</v>
      </c>
      <c r="AJ15" s="80">
        <v>2.2226345291082129E-2</v>
      </c>
      <c r="AK15" s="80">
        <v>3.1048867572675946E-2</v>
      </c>
      <c r="AL15" s="80">
        <v>3.1618480429913116E-2</v>
      </c>
      <c r="AM15" s="80">
        <v>6.8063829373358767E-2</v>
      </c>
      <c r="AN15" s="80">
        <v>3.1039576074653286E-2</v>
      </c>
    </row>
    <row r="16" spans="1:40">
      <c r="A16" s="80">
        <v>14</v>
      </c>
      <c r="B16" s="80">
        <v>0</v>
      </c>
      <c r="C16" s="80">
        <v>0</v>
      </c>
      <c r="D16" s="80">
        <v>3.1778346350783873E-2</v>
      </c>
      <c r="E16" s="80">
        <v>3.2891463527130183E-2</v>
      </c>
      <c r="F16" s="80">
        <v>2.5155190050854764E-4</v>
      </c>
      <c r="G16" s="80">
        <v>0</v>
      </c>
      <c r="H16" s="80">
        <v>1.2473582924901281E-3</v>
      </c>
      <c r="I16" s="80">
        <v>0</v>
      </c>
      <c r="J16" s="80">
        <v>0</v>
      </c>
      <c r="K16" s="80">
        <v>0</v>
      </c>
      <c r="L16" s="80">
        <v>0</v>
      </c>
      <c r="M16" s="80">
        <v>7.4244543185643744E-4</v>
      </c>
      <c r="N16" s="80">
        <v>0</v>
      </c>
      <c r="O16" s="80">
        <v>2.0054948098765222E-3</v>
      </c>
      <c r="P16" s="80">
        <v>0.42770120304766818</v>
      </c>
      <c r="Q16" s="80">
        <v>6.8938339621453973E-2</v>
      </c>
      <c r="R16" s="80">
        <v>0.32383790462296236</v>
      </c>
      <c r="S16" s="80">
        <v>0.24229290375942752</v>
      </c>
      <c r="T16" s="80">
        <v>0.35291625696174489</v>
      </c>
      <c r="U16" s="80">
        <v>3.8028409686067022E-2</v>
      </c>
      <c r="V16" s="80">
        <v>0.1523963043767235</v>
      </c>
      <c r="W16" s="80">
        <v>0.12948482455257898</v>
      </c>
      <c r="X16" s="80">
        <v>0.22138971636504842</v>
      </c>
      <c r="Y16" s="80">
        <v>0.2608500899782894</v>
      </c>
      <c r="Z16" s="80">
        <v>0.15885145683752155</v>
      </c>
      <c r="AA16" s="80">
        <v>2.2888284456210103E-2</v>
      </c>
      <c r="AB16" s="80">
        <v>0.27621364099223389</v>
      </c>
      <c r="AC16" s="80">
        <v>0.22828397939446998</v>
      </c>
      <c r="AD16" s="80">
        <v>0.21094009522754956</v>
      </c>
      <c r="AE16" s="80">
        <v>0.13691181743043565</v>
      </c>
      <c r="AF16" s="80">
        <v>2.1092580111684821E-2</v>
      </c>
      <c r="AG16" s="80">
        <v>2.3301551810742595E-2</v>
      </c>
      <c r="AH16" s="80">
        <v>2.1173885945835122E-2</v>
      </c>
      <c r="AI16" s="80">
        <v>2.188312726529907E-2</v>
      </c>
      <c r="AJ16" s="80">
        <v>2.4640598925757682E-2</v>
      </c>
      <c r="AK16" s="80">
        <v>3.409659889978129E-2</v>
      </c>
      <c r="AL16" s="80">
        <v>3.4603113617228905E-2</v>
      </c>
      <c r="AM16" s="80">
        <v>7.3482767160461107E-2</v>
      </c>
      <c r="AN16" s="80">
        <v>3.376781828190803E-2</v>
      </c>
    </row>
    <row r="17" spans="1:40">
      <c r="A17" s="80">
        <v>15</v>
      </c>
      <c r="B17" s="80">
        <v>0</v>
      </c>
      <c r="C17" s="80">
        <v>0</v>
      </c>
      <c r="D17" s="80">
        <v>3.5839991476912185E-2</v>
      </c>
      <c r="E17" s="80">
        <v>3.6588102539658655E-2</v>
      </c>
      <c r="F17" s="80">
        <v>3.4862090994930021E-4</v>
      </c>
      <c r="G17" s="80">
        <v>0</v>
      </c>
      <c r="H17" s="80">
        <v>1.2473582924901281E-3</v>
      </c>
      <c r="I17" s="80">
        <v>0</v>
      </c>
      <c r="J17" s="80">
        <v>0</v>
      </c>
      <c r="K17" s="80">
        <v>0</v>
      </c>
      <c r="L17" s="80">
        <v>0</v>
      </c>
      <c r="M17" s="80">
        <v>7.4244543185643744E-4</v>
      </c>
      <c r="N17" s="80">
        <v>0</v>
      </c>
      <c r="O17" s="80">
        <v>2.0054948098765222E-3</v>
      </c>
      <c r="P17" s="80">
        <v>0.44179755219434552</v>
      </c>
      <c r="Q17" s="80">
        <v>7.7763193889282142E-2</v>
      </c>
      <c r="R17" s="80">
        <v>0.33966957628390831</v>
      </c>
      <c r="S17" s="80">
        <v>0.24229290375942752</v>
      </c>
      <c r="T17" s="80">
        <v>0.37609162880539759</v>
      </c>
      <c r="U17" s="80">
        <v>5.4211784889099293E-2</v>
      </c>
      <c r="V17" s="80">
        <v>0.16454000645641867</v>
      </c>
      <c r="W17" s="80">
        <v>0.12948482455257898</v>
      </c>
      <c r="X17" s="80">
        <v>0.24880641639133616</v>
      </c>
      <c r="Y17" s="80">
        <v>0.27865198954406051</v>
      </c>
      <c r="Z17" s="80">
        <v>0.17087246055462149</v>
      </c>
      <c r="AA17" s="80">
        <v>2.2888284456210103E-2</v>
      </c>
      <c r="AB17" s="80">
        <v>0.29054864385864659</v>
      </c>
      <c r="AC17" s="80">
        <v>0.24459327653659194</v>
      </c>
      <c r="AD17" s="80">
        <v>0.22162259818519836</v>
      </c>
      <c r="AE17" s="80">
        <v>0.15129488206218972</v>
      </c>
      <c r="AF17" s="80">
        <v>2.3635784186200742E-2</v>
      </c>
      <c r="AG17" s="80">
        <v>2.6109628128041736E-2</v>
      </c>
      <c r="AH17" s="80">
        <v>2.3726893341120627E-2</v>
      </c>
      <c r="AI17" s="80">
        <v>2.4519387942819965E-2</v>
      </c>
      <c r="AJ17" s="80">
        <v>2.7516481462275703E-2</v>
      </c>
      <c r="AK17" s="80">
        <v>3.7468035182638984E-2</v>
      </c>
      <c r="AL17" s="80">
        <v>3.8259405937954197E-2</v>
      </c>
      <c r="AM17" s="80">
        <v>7.9290105263093616E-2</v>
      </c>
      <c r="AN17" s="80">
        <v>3.6865901771422988E-2</v>
      </c>
    </row>
    <row r="18" spans="1:40">
      <c r="A18" s="80">
        <v>16</v>
      </c>
      <c r="B18" s="80">
        <v>0</v>
      </c>
      <c r="C18" s="80">
        <v>0</v>
      </c>
      <c r="D18" s="80">
        <v>3.8757093381760886E-2</v>
      </c>
      <c r="E18" s="80">
        <v>3.9843243681788057E-2</v>
      </c>
      <c r="F18" s="80">
        <v>3.4862090994930021E-4</v>
      </c>
      <c r="G18" s="80">
        <v>0</v>
      </c>
      <c r="H18" s="80">
        <v>1.2473582924901281E-3</v>
      </c>
      <c r="I18" s="80">
        <v>0</v>
      </c>
      <c r="J18" s="80">
        <v>1.5054400622157389E-4</v>
      </c>
      <c r="K18" s="80">
        <v>2.006362412418298E-5</v>
      </c>
      <c r="L18" s="80">
        <v>1.840689115436669E-5</v>
      </c>
      <c r="M18" s="80">
        <v>7.5056690097418137E-4</v>
      </c>
      <c r="N18" s="80">
        <v>0</v>
      </c>
      <c r="O18" s="80">
        <v>2.0054948098765222E-3</v>
      </c>
      <c r="P18" s="80">
        <v>0.46892122829747096</v>
      </c>
      <c r="Q18" s="80">
        <v>8.6751169263754285E-2</v>
      </c>
      <c r="R18" s="80">
        <v>0.36008825143853185</v>
      </c>
      <c r="S18" s="80">
        <v>0.29540634292148288</v>
      </c>
      <c r="T18" s="80">
        <v>0.40286592641246177</v>
      </c>
      <c r="U18" s="80">
        <v>5.4939379527097071E-2</v>
      </c>
      <c r="V18" s="80">
        <v>0.17433507135822415</v>
      </c>
      <c r="W18" s="80">
        <v>0.18064248533778798</v>
      </c>
      <c r="X18" s="80">
        <v>0.2610013122056945</v>
      </c>
      <c r="Y18" s="80">
        <v>0.29638913611663281</v>
      </c>
      <c r="Z18" s="80">
        <v>0.17960754526565351</v>
      </c>
      <c r="AA18" s="80">
        <v>2.2888284456210103E-2</v>
      </c>
      <c r="AB18" s="80">
        <v>0.31020597051082849</v>
      </c>
      <c r="AC18" s="80">
        <v>0.26306210050191298</v>
      </c>
      <c r="AD18" s="80">
        <v>0.23676634283083414</v>
      </c>
      <c r="AE18" s="80">
        <v>0.16240059733714601</v>
      </c>
      <c r="AF18" s="80">
        <v>2.6107243309308512E-2</v>
      </c>
      <c r="AG18" s="80">
        <v>2.8841808253110578E-2</v>
      </c>
      <c r="AH18" s="80">
        <v>2.6207801889325838E-2</v>
      </c>
      <c r="AI18" s="80">
        <v>2.7084396230967502E-2</v>
      </c>
      <c r="AJ18" s="80">
        <v>3.0376363394135169E-2</v>
      </c>
      <c r="AK18" s="80">
        <v>4.0945122657841712E-2</v>
      </c>
      <c r="AL18" s="80">
        <v>4.1679593397160306E-2</v>
      </c>
      <c r="AM18" s="80">
        <v>8.489234204185199E-2</v>
      </c>
      <c r="AN18" s="80">
        <v>4.0013285784221087E-2</v>
      </c>
    </row>
    <row r="19" spans="1:40">
      <c r="A19" s="80">
        <v>17</v>
      </c>
      <c r="B19" s="80">
        <v>0</v>
      </c>
      <c r="C19" s="80">
        <v>0</v>
      </c>
      <c r="D19" s="80">
        <v>4.1848945275161475E-2</v>
      </c>
      <c r="E19" s="80">
        <v>4.3337697556225532E-2</v>
      </c>
      <c r="F19" s="80">
        <v>1.8094746357436567E-3</v>
      </c>
      <c r="G19" s="80">
        <v>0</v>
      </c>
      <c r="H19" s="80">
        <v>1.2473582924901281E-3</v>
      </c>
      <c r="I19" s="80">
        <v>0</v>
      </c>
      <c r="J19" s="80">
        <v>1.5054400622157389E-4</v>
      </c>
      <c r="K19" s="80">
        <v>2.006362412418298E-5</v>
      </c>
      <c r="L19" s="80">
        <v>1.840689115436669E-5</v>
      </c>
      <c r="M19" s="80">
        <v>7.5056690097418137E-4</v>
      </c>
      <c r="N19" s="80">
        <v>0</v>
      </c>
      <c r="O19" s="80">
        <v>2.0054948098765222E-3</v>
      </c>
      <c r="P19" s="80">
        <v>0.48969217056781622</v>
      </c>
      <c r="Q19" s="80">
        <v>9.3870183055332637E-2</v>
      </c>
      <c r="R19" s="80">
        <v>0.37130623404810864</v>
      </c>
      <c r="S19" s="80">
        <v>0.2987592945314122</v>
      </c>
      <c r="T19" s="80">
        <v>0.41752591343145523</v>
      </c>
      <c r="U19" s="80">
        <v>6.1675157925707769E-2</v>
      </c>
      <c r="V19" s="80">
        <v>0.18401359276002999</v>
      </c>
      <c r="W19" s="80">
        <v>0.18064248533778798</v>
      </c>
      <c r="X19" s="80">
        <v>0.27526977661961416</v>
      </c>
      <c r="Y19" s="80">
        <v>0.3160314893138369</v>
      </c>
      <c r="Z19" s="80">
        <v>0.19387322613436958</v>
      </c>
      <c r="AA19" s="80">
        <v>3.345441713244722E-2</v>
      </c>
      <c r="AB19" s="80">
        <v>0.3298529844163598</v>
      </c>
      <c r="AC19" s="80">
        <v>0.27869180616081485</v>
      </c>
      <c r="AD19" s="80">
        <v>0.24498365279825629</v>
      </c>
      <c r="AE19" s="80">
        <v>0.17081237814722569</v>
      </c>
      <c r="AF19" s="80">
        <v>2.8745262950543159E-2</v>
      </c>
      <c r="AG19" s="80">
        <v>3.1705462104881885E-2</v>
      </c>
      <c r="AH19" s="80">
        <v>2.8855990338088996E-2</v>
      </c>
      <c r="AI19" s="80">
        <v>2.9772833862433672E-2</v>
      </c>
      <c r="AJ19" s="80">
        <v>3.3318666086085809E-2</v>
      </c>
      <c r="AK19" s="80">
        <v>4.4462025208254652E-2</v>
      </c>
      <c r="AL19" s="80">
        <v>4.5146172247468259E-2</v>
      </c>
      <c r="AM19" s="80">
        <v>9.1867858170702907E-2</v>
      </c>
      <c r="AN19" s="80">
        <v>4.3434762877194603E-2</v>
      </c>
    </row>
    <row r="20" spans="1:40">
      <c r="A20" s="80">
        <v>18</v>
      </c>
      <c r="B20" s="80">
        <v>0</v>
      </c>
      <c r="C20" s="80">
        <v>0</v>
      </c>
      <c r="D20" s="80">
        <v>4.611123047117166E-2</v>
      </c>
      <c r="E20" s="80">
        <v>4.798343165329743E-2</v>
      </c>
      <c r="F20" s="80">
        <v>2.0225782283653294E-3</v>
      </c>
      <c r="G20" s="80">
        <v>0</v>
      </c>
      <c r="H20" s="80">
        <v>2.0274416860821569E-3</v>
      </c>
      <c r="I20" s="80">
        <v>0</v>
      </c>
      <c r="J20" s="80">
        <v>1.5054400622157389E-4</v>
      </c>
      <c r="K20" s="80">
        <v>2.006362412418298E-5</v>
      </c>
      <c r="L20" s="80">
        <v>1.840689115436669E-5</v>
      </c>
      <c r="M20" s="80">
        <v>1.214883653848178E-3</v>
      </c>
      <c r="N20" s="80">
        <v>0</v>
      </c>
      <c r="O20" s="80">
        <v>3.2597079790506549E-3</v>
      </c>
      <c r="P20" s="80">
        <v>0.51553079844911764</v>
      </c>
      <c r="Q20" s="80">
        <v>9.9833647258861388E-2</v>
      </c>
      <c r="R20" s="80">
        <v>0.38741732938764828</v>
      </c>
      <c r="S20" s="80">
        <v>0.2987592945314122</v>
      </c>
      <c r="T20" s="80">
        <v>0.43233358854873122</v>
      </c>
      <c r="U20" s="80">
        <v>7.5518192685917335E-2</v>
      </c>
      <c r="V20" s="80">
        <v>0.19605456781896183</v>
      </c>
      <c r="W20" s="80">
        <v>0.18064248533778798</v>
      </c>
      <c r="X20" s="80">
        <v>0.28797079333360237</v>
      </c>
      <c r="Y20" s="80">
        <v>0.33108706090002321</v>
      </c>
      <c r="Z20" s="80">
        <v>0.22176449111640484</v>
      </c>
      <c r="AA20" s="80">
        <v>3.345441713244722E-2</v>
      </c>
      <c r="AB20" s="80">
        <v>0.34219429755161729</v>
      </c>
      <c r="AC20" s="80">
        <v>0.29899168174274426</v>
      </c>
      <c r="AD20" s="80">
        <v>0.26026726654972054</v>
      </c>
      <c r="AE20" s="80">
        <v>0.18094516382750639</v>
      </c>
      <c r="AF20" s="80">
        <v>3.1490115365345787E-2</v>
      </c>
      <c r="AG20" s="80">
        <v>3.4727406913943881E-2</v>
      </c>
      <c r="AH20" s="80">
        <v>3.161142337005763E-2</v>
      </c>
      <c r="AI20" s="80">
        <v>3.2614448726800555E-2</v>
      </c>
      <c r="AJ20" s="80">
        <v>3.6414259609717878E-2</v>
      </c>
      <c r="AK20" s="80">
        <v>4.8002984585604223E-2</v>
      </c>
      <c r="AL20" s="80">
        <v>4.894509927696717E-2</v>
      </c>
      <c r="AM20" s="80">
        <v>9.8158663393109927E-2</v>
      </c>
      <c r="AN20" s="80">
        <v>4.6862960586066683E-2</v>
      </c>
    </row>
    <row r="21" spans="1:40">
      <c r="A21" s="80">
        <v>19</v>
      </c>
      <c r="B21" s="80">
        <v>0</v>
      </c>
      <c r="C21" s="80">
        <v>0</v>
      </c>
      <c r="D21" s="80">
        <v>4.9655890814402144E-2</v>
      </c>
      <c r="E21" s="80">
        <v>5.1764449342995546E-2</v>
      </c>
      <c r="F21" s="80">
        <v>2.244140524600589E-3</v>
      </c>
      <c r="G21" s="80">
        <v>0</v>
      </c>
      <c r="H21" s="80">
        <v>2.0849276841120408E-3</v>
      </c>
      <c r="I21" s="80">
        <v>0</v>
      </c>
      <c r="J21" s="80">
        <v>1.5054400622157389E-4</v>
      </c>
      <c r="K21" s="80">
        <v>2.006362412418298E-5</v>
      </c>
      <c r="L21" s="80">
        <v>1.840689115436669E-5</v>
      </c>
      <c r="M21" s="80">
        <v>1.2491001391114393E-3</v>
      </c>
      <c r="N21" s="80">
        <v>0</v>
      </c>
      <c r="O21" s="80">
        <v>3.3521336047779285E-3</v>
      </c>
      <c r="P21" s="80">
        <v>0.53294932631981451</v>
      </c>
      <c r="Q21" s="80">
        <v>0.10385947887334682</v>
      </c>
      <c r="R21" s="80">
        <v>0.4035709850426174</v>
      </c>
      <c r="S21" s="80">
        <v>0.2987592945314122</v>
      </c>
      <c r="T21" s="80">
        <v>0.44494537483627994</v>
      </c>
      <c r="U21" s="80">
        <v>7.8476661368715728E-2</v>
      </c>
      <c r="V21" s="80">
        <v>0.20822743818038214</v>
      </c>
      <c r="W21" s="80">
        <v>0.18064248533778798</v>
      </c>
      <c r="X21" s="80">
        <v>0.29800813065772813</v>
      </c>
      <c r="Y21" s="80">
        <v>0.34148141831084472</v>
      </c>
      <c r="Z21" s="80">
        <v>0.23158420275915742</v>
      </c>
      <c r="AA21" s="80">
        <v>3.345441713244722E-2</v>
      </c>
      <c r="AB21" s="80">
        <v>0.3501381868613867</v>
      </c>
      <c r="AC21" s="80">
        <v>0.31076324125246085</v>
      </c>
      <c r="AD21" s="80">
        <v>0.27180646778056866</v>
      </c>
      <c r="AE21" s="80">
        <v>0.19252819126279364</v>
      </c>
      <c r="AF21" s="80">
        <v>3.426845440746569E-2</v>
      </c>
      <c r="AG21" s="80">
        <v>3.7790577280807328E-2</v>
      </c>
      <c r="AH21" s="80">
        <v>3.4400472110667511E-2</v>
      </c>
      <c r="AI21" s="80">
        <v>3.5490532091251588E-2</v>
      </c>
      <c r="AJ21" s="80">
        <v>3.9513818615660855E-2</v>
      </c>
      <c r="AK21" s="80">
        <v>5.178160709299421E-2</v>
      </c>
      <c r="AL21" s="80">
        <v>5.2749799752501852E-2</v>
      </c>
      <c r="AM21" s="80">
        <v>0.10300435004068978</v>
      </c>
      <c r="AN21" s="80">
        <v>4.9701665461759102E-2</v>
      </c>
    </row>
    <row r="22" spans="1:40">
      <c r="A22" s="80">
        <v>20</v>
      </c>
      <c r="B22" s="80">
        <v>0</v>
      </c>
      <c r="C22" s="80">
        <v>0</v>
      </c>
      <c r="D22" s="80">
        <v>5.391617874888293E-2</v>
      </c>
      <c r="E22" s="80">
        <v>5.6610193514004439E-2</v>
      </c>
      <c r="F22" s="80">
        <v>3.1228348520070488E-3</v>
      </c>
      <c r="G22" s="80">
        <v>0</v>
      </c>
      <c r="H22" s="80">
        <v>2.0849276841120408E-3</v>
      </c>
      <c r="I22" s="80">
        <v>0</v>
      </c>
      <c r="J22" s="80">
        <v>1.5054400622157389E-4</v>
      </c>
      <c r="K22" s="80">
        <v>2.006362412418298E-5</v>
      </c>
      <c r="L22" s="80">
        <v>1.840689115436669E-5</v>
      </c>
      <c r="M22" s="80">
        <v>1.2491001391114393E-3</v>
      </c>
      <c r="N22" s="80">
        <v>0</v>
      </c>
      <c r="O22" s="80">
        <v>3.3521336047779285E-3</v>
      </c>
      <c r="P22" s="80">
        <v>0.56221004475117053</v>
      </c>
      <c r="Q22" s="80">
        <v>0.11128721732099098</v>
      </c>
      <c r="R22" s="80">
        <v>0.41780254977070697</v>
      </c>
      <c r="S22" s="80">
        <v>0.3412808314298485</v>
      </c>
      <c r="T22" s="80">
        <v>0.46761938445155249</v>
      </c>
      <c r="U22" s="80">
        <v>8.4743791325168974E-2</v>
      </c>
      <c r="V22" s="80">
        <v>0.2174624088687131</v>
      </c>
      <c r="W22" s="80">
        <v>0.21436043444836952</v>
      </c>
      <c r="X22" s="80">
        <v>0.31514643146588539</v>
      </c>
      <c r="Y22" s="80">
        <v>0.35425811844824456</v>
      </c>
      <c r="Z22" s="80">
        <v>0.24382413425078309</v>
      </c>
      <c r="AA22" s="80">
        <v>3.345441713244722E-2</v>
      </c>
      <c r="AB22" s="80">
        <v>0.3657329540605318</v>
      </c>
      <c r="AC22" s="80">
        <v>0.32575612189377096</v>
      </c>
      <c r="AD22" s="80">
        <v>0.28600609596186233</v>
      </c>
      <c r="AE22" s="80">
        <v>0.20187653106816308</v>
      </c>
      <c r="AF22" s="80">
        <v>3.7066869017419422E-2</v>
      </c>
      <c r="AG22" s="80">
        <v>4.085257279496831E-2</v>
      </c>
      <c r="AH22" s="80">
        <v>3.7209673804655341E-2</v>
      </c>
      <c r="AI22" s="80">
        <v>3.8365175603964942E-2</v>
      </c>
      <c r="AJ22" s="80">
        <v>4.2667203323927448E-2</v>
      </c>
      <c r="AK22" s="80">
        <v>5.511820009878448E-2</v>
      </c>
      <c r="AL22" s="80">
        <v>5.6392730150630385E-2</v>
      </c>
      <c r="AM22" s="80">
        <v>0.108266331445798</v>
      </c>
      <c r="AN22" s="80">
        <v>5.2867405803450063E-2</v>
      </c>
    </row>
    <row r="23" spans="1:40">
      <c r="A23" s="80">
        <v>21</v>
      </c>
      <c r="B23" s="80">
        <v>0</v>
      </c>
      <c r="C23" s="80">
        <v>0</v>
      </c>
      <c r="D23" s="80">
        <v>5.851821250429793E-2</v>
      </c>
      <c r="E23" s="80">
        <v>6.1283625898109532E-2</v>
      </c>
      <c r="F23" s="80">
        <v>3.4269089231146418E-3</v>
      </c>
      <c r="G23" s="80">
        <v>0</v>
      </c>
      <c r="H23" s="80">
        <v>2.4982808845256106E-3</v>
      </c>
      <c r="I23" s="80">
        <v>0</v>
      </c>
      <c r="J23" s="80">
        <v>1.5054400622157389E-4</v>
      </c>
      <c r="K23" s="80">
        <v>2.006362412418298E-5</v>
      </c>
      <c r="L23" s="80">
        <v>1.840689115436669E-5</v>
      </c>
      <c r="M23" s="80">
        <v>1.4951338547150273E-3</v>
      </c>
      <c r="N23" s="80">
        <v>0</v>
      </c>
      <c r="O23" s="80">
        <v>4.016720278122889E-3</v>
      </c>
      <c r="P23" s="80">
        <v>0.58989996742784534</v>
      </c>
      <c r="Q23" s="80">
        <v>0.12327235234315123</v>
      </c>
      <c r="R23" s="80">
        <v>0.43765036776254096</v>
      </c>
      <c r="S23" s="80">
        <v>0.34337205455600106</v>
      </c>
      <c r="T23" s="80">
        <v>0.4917119771161178</v>
      </c>
      <c r="U23" s="80">
        <v>8.6257015960455707E-2</v>
      </c>
      <c r="V23" s="80">
        <v>0.22962408123084269</v>
      </c>
      <c r="W23" s="80">
        <v>0.21436043444836952</v>
      </c>
      <c r="X23" s="80">
        <v>0.32640762148265062</v>
      </c>
      <c r="Y23" s="80">
        <v>0.36739680116875817</v>
      </c>
      <c r="Z23" s="80">
        <v>0.25936733877938423</v>
      </c>
      <c r="AA23" s="80">
        <v>3.5661409609727211E-2</v>
      </c>
      <c r="AB23" s="80">
        <v>0.38001628358984507</v>
      </c>
      <c r="AC23" s="80">
        <v>0.34308444687865897</v>
      </c>
      <c r="AD23" s="80">
        <v>0.30259224076135416</v>
      </c>
      <c r="AE23" s="80">
        <v>0.21043850465233069</v>
      </c>
      <c r="AF23" s="80">
        <v>4.0086347163279183E-2</v>
      </c>
      <c r="AG23" s="80">
        <v>4.4177128259775406E-2</v>
      </c>
      <c r="AH23" s="80">
        <v>4.0240791170944645E-2</v>
      </c>
      <c r="AI23" s="80">
        <v>4.1488736374547475E-2</v>
      </c>
      <c r="AJ23" s="80">
        <v>4.6059279953608326E-2</v>
      </c>
      <c r="AK23" s="80">
        <v>5.8902886174669988E-2</v>
      </c>
      <c r="AL23" s="80">
        <v>6.0435917639145895E-2</v>
      </c>
      <c r="AM23" s="80">
        <v>0.11398673088792202</v>
      </c>
      <c r="AN23" s="80">
        <v>5.620914111086929E-2</v>
      </c>
    </row>
    <row r="24" spans="1:40">
      <c r="A24" s="80">
        <v>22</v>
      </c>
      <c r="B24" s="80">
        <v>0</v>
      </c>
      <c r="C24" s="80">
        <v>0</v>
      </c>
      <c r="D24" s="80">
        <v>6.1832565994384928E-2</v>
      </c>
      <c r="E24" s="80">
        <v>6.4672487282842459E-2</v>
      </c>
      <c r="F24" s="80">
        <v>3.7278448892168795E-3</v>
      </c>
      <c r="G24" s="80">
        <v>0</v>
      </c>
      <c r="H24" s="80">
        <v>2.6309599313508927E-3</v>
      </c>
      <c r="I24" s="80">
        <v>0</v>
      </c>
      <c r="J24" s="80">
        <v>1.5054400622157389E-4</v>
      </c>
      <c r="K24" s="80">
        <v>2.006362412418298E-5</v>
      </c>
      <c r="L24" s="80">
        <v>1.840689115436669E-5</v>
      </c>
      <c r="M24" s="80">
        <v>1.5741063142012633E-3</v>
      </c>
      <c r="N24" s="80">
        <v>0</v>
      </c>
      <c r="O24" s="80">
        <v>4.230040814322854E-3</v>
      </c>
      <c r="P24" s="80">
        <v>0.61326381610362768</v>
      </c>
      <c r="Q24" s="80">
        <v>0.1313706457409651</v>
      </c>
      <c r="R24" s="80">
        <v>0.44267341398295734</v>
      </c>
      <c r="S24" s="80">
        <v>0.35109056337218131</v>
      </c>
      <c r="T24" s="80">
        <v>0.50941511626551206</v>
      </c>
      <c r="U24" s="80">
        <v>9.1158515360792863E-2</v>
      </c>
      <c r="V24" s="80">
        <v>0.23976799970975138</v>
      </c>
      <c r="W24" s="80">
        <v>0.21436043444836952</v>
      </c>
      <c r="X24" s="80">
        <v>0.3501331294306031</v>
      </c>
      <c r="Y24" s="80">
        <v>0.38346722572309316</v>
      </c>
      <c r="Z24" s="80">
        <v>0.27216460164823247</v>
      </c>
      <c r="AA24" s="80">
        <v>3.962294598328879E-2</v>
      </c>
      <c r="AB24" s="80">
        <v>0.39714190826313661</v>
      </c>
      <c r="AC24" s="80">
        <v>0.3598789098073209</v>
      </c>
      <c r="AD24" s="80">
        <v>0.3089999941721206</v>
      </c>
      <c r="AE24" s="80">
        <v>0.22181143218460514</v>
      </c>
      <c r="AF24" s="80">
        <v>4.3147047447124942E-2</v>
      </c>
      <c r="AG24" s="80">
        <v>4.7549121258797254E-2</v>
      </c>
      <c r="AH24" s="80">
        <v>4.3313289574714309E-2</v>
      </c>
      <c r="AI24" s="80">
        <v>4.4655187326632692E-2</v>
      </c>
      <c r="AJ24" s="80">
        <v>4.9503964476839982E-2</v>
      </c>
      <c r="AK24" s="80">
        <v>6.3017391710980863E-2</v>
      </c>
      <c r="AL24" s="80">
        <v>6.4424658750724853E-2</v>
      </c>
      <c r="AM24" s="80">
        <v>0.12028057826896206</v>
      </c>
      <c r="AN24" s="80">
        <v>5.9294834861537929E-2</v>
      </c>
    </row>
    <row r="25" spans="1:40">
      <c r="A25" s="80">
        <v>23</v>
      </c>
      <c r="B25" s="80">
        <v>0</v>
      </c>
      <c r="C25" s="80">
        <v>0</v>
      </c>
      <c r="D25" s="80">
        <v>6.6227252739183423E-2</v>
      </c>
      <c r="E25" s="80">
        <v>6.9635719860214218E-2</v>
      </c>
      <c r="F25" s="80">
        <v>3.9568623888996133E-3</v>
      </c>
      <c r="G25" s="80">
        <v>0</v>
      </c>
      <c r="H25" s="80">
        <v>2.6309599313508927E-3</v>
      </c>
      <c r="I25" s="80">
        <v>0</v>
      </c>
      <c r="J25" s="80">
        <v>1.5054400622157389E-4</v>
      </c>
      <c r="K25" s="80">
        <v>2.006362412418298E-5</v>
      </c>
      <c r="L25" s="80">
        <v>1.840689115436669E-5</v>
      </c>
      <c r="M25" s="80">
        <v>1.5741063142012633E-3</v>
      </c>
      <c r="N25" s="80">
        <v>0</v>
      </c>
      <c r="O25" s="80">
        <v>4.230040814322854E-3</v>
      </c>
      <c r="P25" s="80">
        <v>0.62835178054912777</v>
      </c>
      <c r="Q25" s="80">
        <v>0.14240950545487105</v>
      </c>
      <c r="R25" s="80">
        <v>0.45452503525711924</v>
      </c>
      <c r="S25" s="80">
        <v>0.35635323959472254</v>
      </c>
      <c r="T25" s="80">
        <v>0.52411008204462517</v>
      </c>
      <c r="U25" s="80">
        <v>0.10442341805964804</v>
      </c>
      <c r="V25" s="80">
        <v>0.24877767570519332</v>
      </c>
      <c r="W25" s="80">
        <v>0.25376256809064096</v>
      </c>
      <c r="X25" s="80">
        <v>0.35777839103729697</v>
      </c>
      <c r="Y25" s="80">
        <v>0.39584706344341397</v>
      </c>
      <c r="Z25" s="80">
        <v>0.28652639714966716</v>
      </c>
      <c r="AA25" s="80">
        <v>3.962294598328879E-2</v>
      </c>
      <c r="AB25" s="80">
        <v>0.41382716552960552</v>
      </c>
      <c r="AC25" s="80">
        <v>0.37371961155111455</v>
      </c>
      <c r="AD25" s="80">
        <v>0.3194785213504362</v>
      </c>
      <c r="AE25" s="80">
        <v>0.23421963365904408</v>
      </c>
      <c r="AF25" s="80">
        <v>4.6391548993218144E-2</v>
      </c>
      <c r="AG25" s="80">
        <v>5.112773660275742E-2</v>
      </c>
      <c r="AH25" s="80">
        <v>4.6570297741771391E-2</v>
      </c>
      <c r="AI25" s="80">
        <v>4.8014840642725279E-2</v>
      </c>
      <c r="AJ25" s="80">
        <v>5.3174304967617679E-2</v>
      </c>
      <c r="AK25" s="80">
        <v>6.6947412875056123E-2</v>
      </c>
      <c r="AL25" s="80">
        <v>6.8570160395744942E-2</v>
      </c>
      <c r="AM25" s="80">
        <v>0.12575302142847397</v>
      </c>
      <c r="AN25" s="80">
        <v>6.3226503258691599E-2</v>
      </c>
    </row>
    <row r="26" spans="1:40">
      <c r="A26" s="80">
        <v>24</v>
      </c>
      <c r="B26" s="80">
        <v>0</v>
      </c>
      <c r="C26" s="80">
        <v>0</v>
      </c>
      <c r="D26" s="80">
        <v>7.118114197638345E-2</v>
      </c>
      <c r="E26" s="80">
        <v>7.3846267300777854E-2</v>
      </c>
      <c r="F26" s="80">
        <v>4.3224436912410701E-3</v>
      </c>
      <c r="G26" s="80">
        <v>0</v>
      </c>
      <c r="H26" s="80">
        <v>3.2555518093224491E-3</v>
      </c>
      <c r="I26" s="80">
        <v>0</v>
      </c>
      <c r="J26" s="80">
        <v>1.5054400622157389E-4</v>
      </c>
      <c r="K26" s="80">
        <v>2.006362412418298E-5</v>
      </c>
      <c r="L26" s="80">
        <v>1.840689115436669E-5</v>
      </c>
      <c r="M26" s="80">
        <v>1.9458723010604764E-3</v>
      </c>
      <c r="N26" s="80">
        <v>0</v>
      </c>
      <c r="O26" s="80">
        <v>5.2342557035848338E-3</v>
      </c>
      <c r="P26" s="80">
        <v>0.64632459643808349</v>
      </c>
      <c r="Q26" s="80">
        <v>0.1518128675130688</v>
      </c>
      <c r="R26" s="80">
        <v>0.47542700392944615</v>
      </c>
      <c r="S26" s="80">
        <v>0.37200845637309338</v>
      </c>
      <c r="T26" s="80">
        <v>0.54293254151784498</v>
      </c>
      <c r="U26" s="80">
        <v>0.10808801518597642</v>
      </c>
      <c r="V26" s="80">
        <v>0.25945410869371921</v>
      </c>
      <c r="W26" s="80">
        <v>0.31054575486692987</v>
      </c>
      <c r="X26" s="80">
        <v>0.36849419215359897</v>
      </c>
      <c r="Y26" s="80">
        <v>0.40494235565047471</v>
      </c>
      <c r="Z26" s="80">
        <v>0.29118528698561152</v>
      </c>
      <c r="AA26" s="80">
        <v>5.5334184739967027E-2</v>
      </c>
      <c r="AB26" s="80">
        <v>0.42414242941145086</v>
      </c>
      <c r="AC26" s="80">
        <v>0.38161757148288944</v>
      </c>
      <c r="AD26" s="80">
        <v>0.33793541544038369</v>
      </c>
      <c r="AE26" s="80">
        <v>0.24437935638735606</v>
      </c>
      <c r="AF26" s="80">
        <v>4.9641677504290944E-2</v>
      </c>
      <c r="AG26" s="80">
        <v>5.4703742815817621E-2</v>
      </c>
      <c r="AH26" s="80">
        <v>4.9832954564140823E-2</v>
      </c>
      <c r="AI26" s="80">
        <v>5.1375704752100071E-2</v>
      </c>
      <c r="AJ26" s="80">
        <v>5.6821446540259821E-2</v>
      </c>
      <c r="AK26" s="80">
        <v>7.0813100059942943E-2</v>
      </c>
      <c r="AL26" s="80">
        <v>7.2766395413372528E-2</v>
      </c>
      <c r="AM26" s="80">
        <v>0.13111593211676006</v>
      </c>
      <c r="AN26" s="80">
        <v>6.6873300653080364E-2</v>
      </c>
    </row>
    <row r="27" spans="1:40">
      <c r="A27" s="80">
        <v>25</v>
      </c>
      <c r="B27" s="80">
        <v>0</v>
      </c>
      <c r="C27" s="80">
        <v>0</v>
      </c>
      <c r="D27" s="80">
        <v>7.5271890520895599E-2</v>
      </c>
      <c r="E27" s="80">
        <v>7.7990308580705436E-2</v>
      </c>
      <c r="F27" s="80">
        <v>5.4225700701209367E-3</v>
      </c>
      <c r="G27" s="80">
        <v>0</v>
      </c>
      <c r="H27" s="80">
        <v>3.9246054670175889E-3</v>
      </c>
      <c r="I27" s="80">
        <v>0</v>
      </c>
      <c r="J27" s="80">
        <v>1.5054400622157389E-4</v>
      </c>
      <c r="K27" s="80">
        <v>2.006362412418298E-5</v>
      </c>
      <c r="L27" s="80">
        <v>1.840689115436669E-5</v>
      </c>
      <c r="M27" s="80">
        <v>2.344102572838245E-3</v>
      </c>
      <c r="N27" s="80">
        <v>0</v>
      </c>
      <c r="O27" s="80">
        <v>6.3099559623756539E-3</v>
      </c>
      <c r="P27" s="80">
        <v>0.66091236878857107</v>
      </c>
      <c r="Q27" s="80">
        <v>0.15760818327400958</v>
      </c>
      <c r="R27" s="80">
        <v>0.4968935547842438</v>
      </c>
      <c r="S27" s="80">
        <v>0.37437850924939964</v>
      </c>
      <c r="T27" s="80">
        <v>0.55748370572757766</v>
      </c>
      <c r="U27" s="80">
        <v>0.11613217234486832</v>
      </c>
      <c r="V27" s="80">
        <v>0.26820096611675709</v>
      </c>
      <c r="W27" s="80">
        <v>0.3278094855963038</v>
      </c>
      <c r="X27" s="80">
        <v>0.39206699120942173</v>
      </c>
      <c r="Y27" s="80">
        <v>0.41633604533777613</v>
      </c>
      <c r="Z27" s="80">
        <v>0.3066170252387681</v>
      </c>
      <c r="AA27" s="80">
        <v>5.5334184739967027E-2</v>
      </c>
      <c r="AB27" s="80">
        <v>0.44480156116454078</v>
      </c>
      <c r="AC27" s="80">
        <v>0.39204324516253775</v>
      </c>
      <c r="AD27" s="80">
        <v>0.35089953318685929</v>
      </c>
      <c r="AE27" s="80">
        <v>0.25158877837520571</v>
      </c>
      <c r="AF27" s="80">
        <v>5.2959105137029089E-2</v>
      </c>
      <c r="AG27" s="80">
        <v>5.8327349482987977E-2</v>
      </c>
      <c r="AH27" s="80">
        <v>5.3163169926947307E-2</v>
      </c>
      <c r="AI27" s="80">
        <v>5.4781517380969487E-2</v>
      </c>
      <c r="AJ27" s="80">
        <v>6.0518892277569847E-2</v>
      </c>
      <c r="AK27" s="80">
        <v>7.4854629827162913E-2</v>
      </c>
      <c r="AL27" s="80">
        <v>7.6854429347542511E-2</v>
      </c>
      <c r="AM27" s="80">
        <v>0.13674165862512794</v>
      </c>
      <c r="AN27" s="80">
        <v>7.0557194780005189E-2</v>
      </c>
    </row>
    <row r="28" spans="1:40">
      <c r="A28" s="80">
        <v>26</v>
      </c>
      <c r="B28" s="80">
        <v>0</v>
      </c>
      <c r="C28" s="80">
        <v>0</v>
      </c>
      <c r="D28" s="80">
        <v>7.9468772605751581E-2</v>
      </c>
      <c r="E28" s="80">
        <v>8.2033508436845468E-2</v>
      </c>
      <c r="F28" s="80">
        <v>7.1721901704902861E-3</v>
      </c>
      <c r="G28" s="80">
        <v>0</v>
      </c>
      <c r="H28" s="80">
        <v>3.9246054670175889E-3</v>
      </c>
      <c r="I28" s="80">
        <v>0</v>
      </c>
      <c r="J28" s="80">
        <v>1.5054400622157389E-4</v>
      </c>
      <c r="K28" s="80">
        <v>2.006362412418298E-5</v>
      </c>
      <c r="L28" s="80">
        <v>1.840689115436669E-5</v>
      </c>
      <c r="M28" s="80">
        <v>2.344102572838245E-3</v>
      </c>
      <c r="N28" s="80">
        <v>0</v>
      </c>
      <c r="O28" s="80">
        <v>6.3099559623756539E-3</v>
      </c>
      <c r="P28" s="80">
        <v>0.68793229739310657</v>
      </c>
      <c r="Q28" s="80">
        <v>0.16220065381394894</v>
      </c>
      <c r="R28" s="80">
        <v>0.51257016093828967</v>
      </c>
      <c r="S28" s="80">
        <v>0.38900729032840436</v>
      </c>
      <c r="T28" s="80">
        <v>0.58022378633418703</v>
      </c>
      <c r="U28" s="80">
        <v>0.12836082528864087</v>
      </c>
      <c r="V28" s="80">
        <v>0.27893784728511978</v>
      </c>
      <c r="W28" s="80">
        <v>0.35024705611613233</v>
      </c>
      <c r="X28" s="80">
        <v>0.40886169701028713</v>
      </c>
      <c r="Y28" s="80">
        <v>0.43061224455736907</v>
      </c>
      <c r="Z28" s="80">
        <v>0.32661220615787762</v>
      </c>
      <c r="AA28" s="80">
        <v>5.5334184739967027E-2</v>
      </c>
      <c r="AB28" s="80">
        <v>0.46476727521420963</v>
      </c>
      <c r="AC28" s="80">
        <v>0.40988386927980552</v>
      </c>
      <c r="AD28" s="80">
        <v>0.36000850870393791</v>
      </c>
      <c r="AE28" s="80">
        <v>0.26156741748671986</v>
      </c>
      <c r="AF28" s="80">
        <v>5.6393206360668933E-2</v>
      </c>
      <c r="AG28" s="80">
        <v>6.2060666381134215E-2</v>
      </c>
      <c r="AH28" s="80">
        <v>5.6610508623815475E-2</v>
      </c>
      <c r="AI28" s="80">
        <v>5.8286406644368648E-2</v>
      </c>
      <c r="AJ28" s="80">
        <v>6.435024148004323E-2</v>
      </c>
      <c r="AK28" s="80">
        <v>7.9229413776236782E-2</v>
      </c>
      <c r="AL28" s="80">
        <v>8.1240440831763475E-2</v>
      </c>
      <c r="AM28" s="80">
        <v>0.14316436722364487</v>
      </c>
      <c r="AN28" s="80">
        <v>7.476907756438661E-2</v>
      </c>
    </row>
    <row r="29" spans="1:40">
      <c r="A29" s="80">
        <v>27</v>
      </c>
      <c r="B29" s="80">
        <v>0</v>
      </c>
      <c r="C29" s="80">
        <v>0</v>
      </c>
      <c r="D29" s="80">
        <v>8.3415901034187417E-2</v>
      </c>
      <c r="E29" s="80">
        <v>8.67181387356811E-2</v>
      </c>
      <c r="F29" s="80">
        <v>7.891619871961509E-3</v>
      </c>
      <c r="G29" s="80">
        <v>0</v>
      </c>
      <c r="H29" s="80">
        <v>4.3690166430049122E-3</v>
      </c>
      <c r="I29" s="80">
        <v>0</v>
      </c>
      <c r="J29" s="80">
        <v>1.5054400622157389E-4</v>
      </c>
      <c r="K29" s="80">
        <v>2.006362412418298E-5</v>
      </c>
      <c r="L29" s="80">
        <v>1.840689115436669E-5</v>
      </c>
      <c r="M29" s="80">
        <v>2.6086224381121166E-3</v>
      </c>
      <c r="N29" s="80">
        <v>0</v>
      </c>
      <c r="O29" s="80">
        <v>7.02447745332149E-3</v>
      </c>
      <c r="P29" s="80">
        <v>0.70120358046504372</v>
      </c>
      <c r="Q29" s="80">
        <v>0.17310897760590135</v>
      </c>
      <c r="R29" s="80">
        <v>0.52630429836097559</v>
      </c>
      <c r="S29" s="80">
        <v>0.39645288069821166</v>
      </c>
      <c r="T29" s="80">
        <v>0.58919389504040043</v>
      </c>
      <c r="U29" s="80">
        <v>0.1317712637057411</v>
      </c>
      <c r="V29" s="80">
        <v>0.28973372398537506</v>
      </c>
      <c r="W29" s="80">
        <v>0.35024705611613233</v>
      </c>
      <c r="X29" s="80">
        <v>0.42444454867432319</v>
      </c>
      <c r="Y29" s="80">
        <v>0.44509688833496525</v>
      </c>
      <c r="Z29" s="80">
        <v>0.33479796904441361</v>
      </c>
      <c r="AA29" s="80">
        <v>7.444646974830324E-2</v>
      </c>
      <c r="AB29" s="80">
        <v>0.48021906828089</v>
      </c>
      <c r="AC29" s="80">
        <v>0.42282827215572455</v>
      </c>
      <c r="AD29" s="80">
        <v>0.36995669885598725</v>
      </c>
      <c r="AE29" s="80">
        <v>0.2753039213262104</v>
      </c>
      <c r="AF29" s="80">
        <v>5.9952869399057453E-2</v>
      </c>
      <c r="AG29" s="80">
        <v>6.5967219373769953E-2</v>
      </c>
      <c r="AH29" s="80">
        <v>6.0183893140140672E-2</v>
      </c>
      <c r="AI29" s="80">
        <v>6.195653670897696E-2</v>
      </c>
      <c r="AJ29" s="80">
        <v>6.8310181480403104E-2</v>
      </c>
      <c r="AK29" s="80">
        <v>8.3806910264330431E-2</v>
      </c>
      <c r="AL29" s="80">
        <v>8.5765376877726285E-2</v>
      </c>
      <c r="AM29" s="80">
        <v>0.15018466434875066</v>
      </c>
      <c r="AN29" s="80">
        <v>7.8536319170311952E-2</v>
      </c>
    </row>
    <row r="30" spans="1:40">
      <c r="A30" s="80">
        <v>28</v>
      </c>
      <c r="B30" s="80">
        <v>0</v>
      </c>
      <c r="C30" s="80">
        <v>0</v>
      </c>
      <c r="D30" s="80">
        <v>8.9777122989202374E-2</v>
      </c>
      <c r="E30" s="80">
        <v>9.2041906149555985E-2</v>
      </c>
      <c r="F30" s="80">
        <v>8.9594368960837795E-3</v>
      </c>
      <c r="G30" s="80">
        <v>0</v>
      </c>
      <c r="H30" s="80">
        <v>5.417437031861318E-3</v>
      </c>
      <c r="I30" s="80">
        <v>0</v>
      </c>
      <c r="J30" s="80">
        <v>1.5054400622157389E-4</v>
      </c>
      <c r="K30" s="80">
        <v>2.006362412418298E-5</v>
      </c>
      <c r="L30" s="80">
        <v>1.840689115436669E-5</v>
      </c>
      <c r="M30" s="80">
        <v>3.2326571946516046E-3</v>
      </c>
      <c r="N30" s="80">
        <v>0</v>
      </c>
      <c r="O30" s="80">
        <v>8.7101211541564597E-3</v>
      </c>
      <c r="P30" s="80">
        <v>0.72432316213215087</v>
      </c>
      <c r="Q30" s="80">
        <v>0.18355294741973957</v>
      </c>
      <c r="R30" s="80">
        <v>0.53251116517792807</v>
      </c>
      <c r="S30" s="80">
        <v>0.39645288069821166</v>
      </c>
      <c r="T30" s="80">
        <v>0.6069397860077187</v>
      </c>
      <c r="U30" s="80">
        <v>0.13879945765354001</v>
      </c>
      <c r="V30" s="80">
        <v>0.30114934346195288</v>
      </c>
      <c r="W30" s="80">
        <v>0.38899806026096556</v>
      </c>
      <c r="X30" s="80">
        <v>0.43708775416486234</v>
      </c>
      <c r="Y30" s="80">
        <v>0.4629907438266449</v>
      </c>
      <c r="Z30" s="80">
        <v>0.3473682945860096</v>
      </c>
      <c r="AA30" s="80">
        <v>7.444646974830324E-2</v>
      </c>
      <c r="AB30" s="80">
        <v>0.49632507846229507</v>
      </c>
      <c r="AC30" s="80">
        <v>0.43931168990790476</v>
      </c>
      <c r="AD30" s="80">
        <v>0.37777188514415261</v>
      </c>
      <c r="AE30" s="80">
        <v>0.28801058703138377</v>
      </c>
      <c r="AF30" s="80">
        <v>6.354541327525004E-2</v>
      </c>
      <c r="AG30" s="80">
        <v>6.9893773073176263E-2</v>
      </c>
      <c r="AH30" s="80">
        <v>6.3790285240449454E-2</v>
      </c>
      <c r="AI30" s="80">
        <v>6.5648983373403316E-2</v>
      </c>
      <c r="AJ30" s="80">
        <v>7.2332373020011539E-2</v>
      </c>
      <c r="AK30" s="80">
        <v>8.7738417525902515E-2</v>
      </c>
      <c r="AL30" s="80">
        <v>9.0389204036556398E-2</v>
      </c>
      <c r="AM30" s="80">
        <v>0.15651897221115582</v>
      </c>
      <c r="AN30" s="80">
        <v>8.2265230986478782E-2</v>
      </c>
    </row>
    <row r="31" spans="1:40">
      <c r="A31" s="80">
        <v>29</v>
      </c>
      <c r="B31" s="80">
        <v>0</v>
      </c>
      <c r="C31" s="80">
        <v>0</v>
      </c>
      <c r="D31" s="80">
        <v>9.4685686886730749E-2</v>
      </c>
      <c r="E31" s="80">
        <v>9.836567672367709E-2</v>
      </c>
      <c r="F31" s="80">
        <v>9.89470464497272E-3</v>
      </c>
      <c r="G31" s="80">
        <v>0</v>
      </c>
      <c r="H31" s="80">
        <v>5.417437031861318E-3</v>
      </c>
      <c r="I31" s="80">
        <v>0</v>
      </c>
      <c r="J31" s="80">
        <v>1.5054400622157389E-4</v>
      </c>
      <c r="K31" s="80">
        <v>2.006362412418298E-5</v>
      </c>
      <c r="L31" s="80">
        <v>1.840689115436669E-5</v>
      </c>
      <c r="M31" s="80">
        <v>3.2326571946516046E-3</v>
      </c>
      <c r="N31" s="80">
        <v>0</v>
      </c>
      <c r="O31" s="80">
        <v>8.7101211541564597E-3</v>
      </c>
      <c r="P31" s="80">
        <v>0.72950154419916946</v>
      </c>
      <c r="Q31" s="80">
        <v>0.19248199538498215</v>
      </c>
      <c r="R31" s="80">
        <v>0.5414403028302075</v>
      </c>
      <c r="S31" s="80">
        <v>0.39967073789481639</v>
      </c>
      <c r="T31" s="80">
        <v>0.61367125406628087</v>
      </c>
      <c r="U31" s="80">
        <v>0.1562480639632321</v>
      </c>
      <c r="V31" s="80">
        <v>0.31197585608625505</v>
      </c>
      <c r="W31" s="80">
        <v>0.38899806026096556</v>
      </c>
      <c r="X31" s="80">
        <v>0.44742178305084007</v>
      </c>
      <c r="Y31" s="80">
        <v>0.47783386551504248</v>
      </c>
      <c r="Z31" s="80">
        <v>0.35354566212636274</v>
      </c>
      <c r="AA31" s="80">
        <v>7.444646974830324E-2</v>
      </c>
      <c r="AB31" s="80">
        <v>0.5081445171077873</v>
      </c>
      <c r="AC31" s="80">
        <v>0.45151630480486632</v>
      </c>
      <c r="AD31" s="80">
        <v>0.38582310054840346</v>
      </c>
      <c r="AE31" s="80">
        <v>0.29553933428807677</v>
      </c>
      <c r="AF31" s="80">
        <v>6.7394319795404459E-2</v>
      </c>
      <c r="AG31" s="80">
        <v>7.4115073215243868E-2</v>
      </c>
      <c r="AH31" s="80">
        <v>6.7654028189031809E-2</v>
      </c>
      <c r="AI31" s="80">
        <v>6.9611998019404722E-2</v>
      </c>
      <c r="AJ31" s="80">
        <v>7.6593741798931581E-2</v>
      </c>
      <c r="AK31" s="80">
        <v>9.2385520896500054E-2</v>
      </c>
      <c r="AL31" s="80">
        <v>9.5154640646941749E-2</v>
      </c>
      <c r="AM31" s="80">
        <v>0.16259650534040665</v>
      </c>
      <c r="AN31" s="80">
        <v>8.685946812274041E-2</v>
      </c>
    </row>
    <row r="32" spans="1:40">
      <c r="A32" s="80">
        <v>30</v>
      </c>
      <c r="B32" s="80">
        <v>0</v>
      </c>
      <c r="C32" s="80">
        <v>0</v>
      </c>
      <c r="D32" s="80">
        <v>9.9823693263997343E-2</v>
      </c>
      <c r="E32" s="80">
        <v>0.10280883302619902</v>
      </c>
      <c r="F32" s="80">
        <v>1.1325692859107936E-2</v>
      </c>
      <c r="G32" s="80">
        <v>0</v>
      </c>
      <c r="H32" s="80">
        <v>8.3152010495146627E-3</v>
      </c>
      <c r="I32" s="80">
        <v>0</v>
      </c>
      <c r="J32" s="80">
        <v>1.5054400622157389E-4</v>
      </c>
      <c r="K32" s="80">
        <v>2.006362412418298E-5</v>
      </c>
      <c r="L32" s="80">
        <v>1.840689115436669E-5</v>
      </c>
      <c r="M32" s="80">
        <v>4.9574476341409136E-3</v>
      </c>
      <c r="N32" s="80">
        <v>0</v>
      </c>
      <c r="O32" s="80">
        <v>1.3369127898761648E-2</v>
      </c>
      <c r="P32" s="80">
        <v>0.74243728239124329</v>
      </c>
      <c r="Q32" s="80">
        <v>0.20073256144342902</v>
      </c>
      <c r="R32" s="80">
        <v>0.55308276920639166</v>
      </c>
      <c r="S32" s="80">
        <v>0.41051159209084775</v>
      </c>
      <c r="T32" s="80">
        <v>0.63188741503076185</v>
      </c>
      <c r="U32" s="80">
        <v>0.1610510496327606</v>
      </c>
      <c r="V32" s="80">
        <v>0.32292920458870955</v>
      </c>
      <c r="W32" s="80">
        <v>0.38899806026096556</v>
      </c>
      <c r="X32" s="80">
        <v>0.46351293717010789</v>
      </c>
      <c r="Y32" s="80">
        <v>0.49173423035143016</v>
      </c>
      <c r="Z32" s="80">
        <v>0.3680009024096072</v>
      </c>
      <c r="AA32" s="80">
        <v>7.444646974830324E-2</v>
      </c>
      <c r="AB32" s="80">
        <v>0.52125293529811201</v>
      </c>
      <c r="AC32" s="80">
        <v>0.46706443073521664</v>
      </c>
      <c r="AD32" s="80">
        <v>0.40091730821905835</v>
      </c>
      <c r="AE32" s="80">
        <v>0.30508896979349603</v>
      </c>
      <c r="AF32" s="80">
        <v>7.1198445795265158E-2</v>
      </c>
      <c r="AG32" s="80">
        <v>7.8250879293023393E-2</v>
      </c>
      <c r="AH32" s="80">
        <v>7.1472818001285021E-2</v>
      </c>
      <c r="AI32" s="80">
        <v>7.3511731360826255E-2</v>
      </c>
      <c r="AJ32" s="80">
        <v>8.0783576006549937E-2</v>
      </c>
      <c r="AK32" s="80">
        <v>9.6893041651263376E-2</v>
      </c>
      <c r="AL32" s="80">
        <v>9.9864227404381847E-2</v>
      </c>
      <c r="AM32" s="80">
        <v>0.16899018355147388</v>
      </c>
      <c r="AN32" s="80">
        <v>9.1267626908643817E-2</v>
      </c>
    </row>
    <row r="33" spans="1:40">
      <c r="A33" s="80">
        <v>31</v>
      </c>
      <c r="B33" s="80">
        <v>0</v>
      </c>
      <c r="C33" s="80">
        <v>0</v>
      </c>
      <c r="D33" s="80">
        <v>0.10461973236503647</v>
      </c>
      <c r="E33" s="80">
        <v>0.10822804870220307</v>
      </c>
      <c r="F33" s="80">
        <v>1.4501239031721892E-2</v>
      </c>
      <c r="G33" s="80">
        <v>0</v>
      </c>
      <c r="H33" s="80">
        <v>8.3384945429012657E-3</v>
      </c>
      <c r="I33" s="80">
        <v>0</v>
      </c>
      <c r="J33" s="80">
        <v>9.8349937054438173E-4</v>
      </c>
      <c r="K33" s="80">
        <v>1.3107504039669454E-4</v>
      </c>
      <c r="L33" s="80">
        <v>1.2025165477099073E-4</v>
      </c>
      <c r="M33" s="80">
        <v>5.0162480926391629E-3</v>
      </c>
      <c r="N33" s="80">
        <v>0</v>
      </c>
      <c r="O33" s="80">
        <v>1.3406579030783601E-2</v>
      </c>
      <c r="P33" s="80">
        <v>0.7633013985932251</v>
      </c>
      <c r="Q33" s="80">
        <v>0.20807560996787045</v>
      </c>
      <c r="R33" s="80">
        <v>0.57988949365267528</v>
      </c>
      <c r="S33" s="80">
        <v>0.43767570915660087</v>
      </c>
      <c r="T33" s="80">
        <v>0.64671452279254871</v>
      </c>
      <c r="U33" s="80">
        <v>0.16833696707298451</v>
      </c>
      <c r="V33" s="80">
        <v>0.33346944765875836</v>
      </c>
      <c r="W33" s="80">
        <v>0.38899806026096556</v>
      </c>
      <c r="X33" s="80">
        <v>0.48046907808551043</v>
      </c>
      <c r="Y33" s="80">
        <v>0.50347121103617976</v>
      </c>
      <c r="Z33" s="80">
        <v>0.37795610898598397</v>
      </c>
      <c r="AA33" s="80">
        <v>8.0401154109812994E-2</v>
      </c>
      <c r="AB33" s="80">
        <v>0.5359155943981172</v>
      </c>
      <c r="AC33" s="80">
        <v>0.47684573237392697</v>
      </c>
      <c r="AD33" s="80">
        <v>0.41736941179213122</v>
      </c>
      <c r="AE33" s="80">
        <v>0.31603377369627639</v>
      </c>
      <c r="AF33" s="80">
        <v>7.538482111145095E-2</v>
      </c>
      <c r="AG33" s="80">
        <v>8.2763751546619857E-2</v>
      </c>
      <c r="AH33" s="80">
        <v>7.5674902674012029E-2</v>
      </c>
      <c r="AI33" s="80">
        <v>7.7748614422620335E-2</v>
      </c>
      <c r="AJ33" s="80">
        <v>8.5334382401271391E-2</v>
      </c>
      <c r="AK33" s="80">
        <v>0.10190873452852089</v>
      </c>
      <c r="AL33" s="80">
        <v>0.10489593745986643</v>
      </c>
      <c r="AM33" s="80">
        <v>0.17577096672974804</v>
      </c>
      <c r="AN33" s="80">
        <v>9.5261880310345604E-2</v>
      </c>
    </row>
    <row r="34" spans="1:40">
      <c r="A34" s="80">
        <v>32</v>
      </c>
      <c r="B34" s="80">
        <v>0</v>
      </c>
      <c r="C34" s="80">
        <v>0</v>
      </c>
      <c r="D34" s="80">
        <v>0.11142400520329319</v>
      </c>
      <c r="E34" s="80">
        <v>0.11398228881999195</v>
      </c>
      <c r="F34" s="80">
        <v>1.57752803783941E-2</v>
      </c>
      <c r="G34" s="80">
        <v>0</v>
      </c>
      <c r="H34" s="80">
        <v>9.8836491342308933E-3</v>
      </c>
      <c r="I34" s="80">
        <v>0</v>
      </c>
      <c r="J34" s="80">
        <v>1.742764793227102E-3</v>
      </c>
      <c r="K34" s="80">
        <v>2.3226549250126956E-4</v>
      </c>
      <c r="L34" s="80">
        <v>2.1308641015823141E-4</v>
      </c>
      <c r="M34" s="80">
        <v>5.9769065784167005E-3</v>
      </c>
      <c r="N34" s="80">
        <v>0</v>
      </c>
      <c r="O34" s="80">
        <v>1.5890868855146935E-2</v>
      </c>
      <c r="P34" s="80">
        <v>0.77582339075298612</v>
      </c>
      <c r="Q34" s="80">
        <v>0.21318930691001201</v>
      </c>
      <c r="R34" s="80">
        <v>0.58660370267730499</v>
      </c>
      <c r="S34" s="80">
        <v>0.45081332372206828</v>
      </c>
      <c r="T34" s="80">
        <v>0.6528785576313938</v>
      </c>
      <c r="U34" s="80">
        <v>0.17556378144107565</v>
      </c>
      <c r="V34" s="80">
        <v>0.34497350537743138</v>
      </c>
      <c r="W34" s="80">
        <v>0.42806583010725524</v>
      </c>
      <c r="X34" s="80">
        <v>0.4948782528357496</v>
      </c>
      <c r="Y34" s="80">
        <v>0.51505365236087242</v>
      </c>
      <c r="Z34" s="80">
        <v>0.39253082509739951</v>
      </c>
      <c r="AA34" s="80">
        <v>8.0401154109812994E-2</v>
      </c>
      <c r="AB34" s="80">
        <v>0.54463837666805426</v>
      </c>
      <c r="AC34" s="80">
        <v>0.48935456418815232</v>
      </c>
      <c r="AD34" s="80">
        <v>0.42435121132473524</v>
      </c>
      <c r="AE34" s="80">
        <v>0.32518495030354322</v>
      </c>
      <c r="AF34" s="80">
        <v>7.9544138722009383E-2</v>
      </c>
      <c r="AG34" s="80">
        <v>8.7305912375779393E-2</v>
      </c>
      <c r="AH34" s="80">
        <v>7.9849863198427309E-2</v>
      </c>
      <c r="AI34" s="80">
        <v>8.2021912529296942E-2</v>
      </c>
      <c r="AJ34" s="80">
        <v>8.9937969578313542E-2</v>
      </c>
      <c r="AK34" s="80">
        <v>0.10641660691828127</v>
      </c>
      <c r="AL34" s="80">
        <v>0.11001881869336387</v>
      </c>
      <c r="AM34" s="80">
        <v>0.18184750196633567</v>
      </c>
      <c r="AN34" s="80">
        <v>9.9315535433274552E-2</v>
      </c>
    </row>
    <row r="35" spans="1:40">
      <c r="A35" s="80">
        <v>33</v>
      </c>
      <c r="B35" s="80">
        <v>0</v>
      </c>
      <c r="C35" s="80">
        <v>0</v>
      </c>
      <c r="D35" s="80">
        <v>0.11731696723582553</v>
      </c>
      <c r="E35" s="80">
        <v>0.11795165345679223</v>
      </c>
      <c r="F35" s="80">
        <v>1.8978375059469605E-2</v>
      </c>
      <c r="G35" s="80">
        <v>0</v>
      </c>
      <c r="H35" s="80">
        <v>9.9864128918938401E-3</v>
      </c>
      <c r="I35" s="80">
        <v>0</v>
      </c>
      <c r="J35" s="80">
        <v>1.742764793227102E-3</v>
      </c>
      <c r="K35" s="80">
        <v>2.3226549250126956E-4</v>
      </c>
      <c r="L35" s="80">
        <v>2.1308641015823141E-4</v>
      </c>
      <c r="M35" s="80">
        <v>6.0380730314692098E-3</v>
      </c>
      <c r="N35" s="80">
        <v>0</v>
      </c>
      <c r="O35" s="80">
        <v>1.6056091777764479E-2</v>
      </c>
      <c r="P35" s="80">
        <v>0.78280414463859915</v>
      </c>
      <c r="Q35" s="80">
        <v>0.21777857922144919</v>
      </c>
      <c r="R35" s="80">
        <v>0.59337703112901652</v>
      </c>
      <c r="S35" s="80">
        <v>0.45945781263072649</v>
      </c>
      <c r="T35" s="80">
        <v>0.65817200999615233</v>
      </c>
      <c r="U35" s="80">
        <v>0.18217301003619935</v>
      </c>
      <c r="V35" s="80">
        <v>0.35591259868235026</v>
      </c>
      <c r="W35" s="80">
        <v>0.49063683481941933</v>
      </c>
      <c r="X35" s="80">
        <v>0.51117120084818879</v>
      </c>
      <c r="Y35" s="80">
        <v>0.52733819637213009</v>
      </c>
      <c r="Z35" s="80">
        <v>0.41025730020671319</v>
      </c>
      <c r="AA35" s="80">
        <v>8.0401154109812994E-2</v>
      </c>
      <c r="AB35" s="80">
        <v>0.55984885057890954</v>
      </c>
      <c r="AC35" s="80">
        <v>0.50184614566330066</v>
      </c>
      <c r="AD35" s="80">
        <v>0.43634207320982116</v>
      </c>
      <c r="AE35" s="80">
        <v>0.33447357000399563</v>
      </c>
      <c r="AF35" s="80">
        <v>8.3715486984722698E-2</v>
      </c>
      <c r="AG35" s="80">
        <v>9.1801152276078143E-2</v>
      </c>
      <c r="AH35" s="80">
        <v>8.4037290809813744E-2</v>
      </c>
      <c r="AI35" s="80">
        <v>8.6242707812988609E-2</v>
      </c>
      <c r="AJ35" s="80">
        <v>9.4529246740956641E-2</v>
      </c>
      <c r="AK35" s="80">
        <v>0.11118760139429418</v>
      </c>
      <c r="AL35" s="80">
        <v>0.11509212138524678</v>
      </c>
      <c r="AM35" s="80">
        <v>0.18836288932110987</v>
      </c>
      <c r="AN35" s="80">
        <v>0.10364392602364292</v>
      </c>
    </row>
    <row r="36" spans="1:40">
      <c r="A36" s="80">
        <v>34</v>
      </c>
      <c r="B36" s="80">
        <v>0</v>
      </c>
      <c r="C36" s="80">
        <v>0</v>
      </c>
      <c r="D36" s="80">
        <v>0.12435623278610378</v>
      </c>
      <c r="E36" s="80">
        <v>0.12476289919011406</v>
      </c>
      <c r="F36" s="80">
        <v>2.0360043178411776E-2</v>
      </c>
      <c r="G36" s="80">
        <v>0</v>
      </c>
      <c r="H36" s="80">
        <v>1.0264858265236897E-2</v>
      </c>
      <c r="I36" s="80">
        <v>0</v>
      </c>
      <c r="J36" s="80">
        <v>1.742764793227102E-3</v>
      </c>
      <c r="K36" s="80">
        <v>2.3226549250126956E-4</v>
      </c>
      <c r="L36" s="80">
        <v>2.1308641015823141E-4</v>
      </c>
      <c r="M36" s="80">
        <v>6.2038076858221408E-3</v>
      </c>
      <c r="N36" s="80">
        <v>0</v>
      </c>
      <c r="O36" s="80">
        <v>1.6503774496062558E-2</v>
      </c>
      <c r="P36" s="80">
        <v>0.78899590126731167</v>
      </c>
      <c r="Q36" s="80">
        <v>0.22292686152812449</v>
      </c>
      <c r="R36" s="80">
        <v>0.60148677730264666</v>
      </c>
      <c r="S36" s="80">
        <v>0.47251046087641391</v>
      </c>
      <c r="T36" s="80">
        <v>0.66892214893956059</v>
      </c>
      <c r="U36" s="80">
        <v>0.18584654495228206</v>
      </c>
      <c r="V36" s="80">
        <v>0.36552176788179591</v>
      </c>
      <c r="W36" s="80">
        <v>0.50816453696667363</v>
      </c>
      <c r="X36" s="80">
        <v>0.52252728853363473</v>
      </c>
      <c r="Y36" s="80">
        <v>0.53587324167669537</v>
      </c>
      <c r="Z36" s="80">
        <v>0.41181649313748198</v>
      </c>
      <c r="AA36" s="80">
        <v>8.7453357869912887E-2</v>
      </c>
      <c r="AB36" s="80">
        <v>0.56820579409883576</v>
      </c>
      <c r="AC36" s="80">
        <v>0.50979352062888983</v>
      </c>
      <c r="AD36" s="80">
        <v>0.44103934401389366</v>
      </c>
      <c r="AE36" s="80">
        <v>0.34414340064987964</v>
      </c>
      <c r="AF36" s="80">
        <v>8.7909755209306467E-2</v>
      </c>
      <c r="AG36" s="80">
        <v>9.6386402400016322E-2</v>
      </c>
      <c r="AH36" s="80">
        <v>8.8247726732936252E-2</v>
      </c>
      <c r="AI36" s="80">
        <v>9.0549035475796943E-2</v>
      </c>
      <c r="AJ36" s="80">
        <v>9.9144175520124542E-2</v>
      </c>
      <c r="AK36" s="80">
        <v>0.11543074213652657</v>
      </c>
      <c r="AL36" s="80">
        <v>0.12009791477649501</v>
      </c>
      <c r="AM36" s="80">
        <v>0.193353925431209</v>
      </c>
      <c r="AN36" s="80">
        <v>0.10782403102275515</v>
      </c>
    </row>
    <row r="37" spans="1:40">
      <c r="A37" s="80">
        <v>35</v>
      </c>
      <c r="B37" s="80">
        <v>0</v>
      </c>
      <c r="C37" s="80">
        <v>0</v>
      </c>
      <c r="D37" s="80">
        <v>0.13057917181013473</v>
      </c>
      <c r="E37" s="80">
        <v>0.13064574763901823</v>
      </c>
      <c r="F37" s="80">
        <v>2.3097057380034394E-2</v>
      </c>
      <c r="G37" s="80">
        <v>0</v>
      </c>
      <c r="H37" s="80">
        <v>1.1333493495546585E-2</v>
      </c>
      <c r="I37" s="80">
        <v>0</v>
      </c>
      <c r="J37" s="80">
        <v>1.742764793227102E-3</v>
      </c>
      <c r="K37" s="80">
        <v>2.3226549250126956E-4</v>
      </c>
      <c r="L37" s="80">
        <v>2.1308641015823141E-4</v>
      </c>
      <c r="M37" s="80">
        <v>6.8398746040773525E-3</v>
      </c>
      <c r="N37" s="80">
        <v>0</v>
      </c>
      <c r="O37" s="80">
        <v>1.822191949172285E-2</v>
      </c>
      <c r="P37" s="80">
        <v>0.80962380079568497</v>
      </c>
      <c r="Q37" s="80">
        <v>0.22918656311140637</v>
      </c>
      <c r="R37" s="80">
        <v>0.62001306132025258</v>
      </c>
      <c r="S37" s="80">
        <v>0.48250124998537414</v>
      </c>
      <c r="T37" s="80">
        <v>0.69149899533227877</v>
      </c>
      <c r="U37" s="80">
        <v>0.2001701538182423</v>
      </c>
      <c r="V37" s="80">
        <v>0.37606375308068513</v>
      </c>
      <c r="W37" s="80">
        <v>0.63471439399702556</v>
      </c>
      <c r="X37" s="80">
        <v>0.53348851465514513</v>
      </c>
      <c r="Y37" s="80">
        <v>0.55341729749377544</v>
      </c>
      <c r="Z37" s="80">
        <v>0.42347840190734148</v>
      </c>
      <c r="AA37" s="80">
        <v>0.1049607850794896</v>
      </c>
      <c r="AB37" s="80">
        <v>0.57900021528727863</v>
      </c>
      <c r="AC37" s="80">
        <v>0.52575565469708763</v>
      </c>
      <c r="AD37" s="80">
        <v>0.45762840275309025</v>
      </c>
      <c r="AE37" s="80">
        <v>0.352437355287817</v>
      </c>
      <c r="AF37" s="80">
        <v>9.2631068235026925E-2</v>
      </c>
      <c r="AG37" s="80">
        <v>0.10150044340444586</v>
      </c>
      <c r="AH37" s="80">
        <v>9.2987239063426833E-2</v>
      </c>
      <c r="AI37" s="80">
        <v>9.5356430023064362E-2</v>
      </c>
      <c r="AJ37" s="80">
        <v>0.10439934372706887</v>
      </c>
      <c r="AK37" s="80">
        <v>0.12087799309209366</v>
      </c>
      <c r="AL37" s="80">
        <v>0.12576652640211006</v>
      </c>
      <c r="AM37" s="80">
        <v>0.20197923468684598</v>
      </c>
      <c r="AN37" s="80">
        <v>0.11299653193234363</v>
      </c>
    </row>
    <row r="38" spans="1:40">
      <c r="A38" s="80">
        <v>36</v>
      </c>
      <c r="B38" s="80">
        <v>0</v>
      </c>
      <c r="C38" s="80">
        <v>0</v>
      </c>
      <c r="D38" s="80">
        <v>0.13639948588511938</v>
      </c>
      <c r="E38" s="80">
        <v>0.136111299473684</v>
      </c>
      <c r="F38" s="80">
        <v>2.5081057535060989E-2</v>
      </c>
      <c r="G38" s="80">
        <v>0</v>
      </c>
      <c r="H38" s="80">
        <v>1.1696570760192277E-2</v>
      </c>
      <c r="I38" s="80">
        <v>0</v>
      </c>
      <c r="J38" s="80">
        <v>3.3234768585536281E-3</v>
      </c>
      <c r="K38" s="80">
        <v>4.4293354580519082E-4</v>
      </c>
      <c r="L38" s="80">
        <v>4.0635876727908169E-4</v>
      </c>
      <c r="M38" s="80">
        <v>7.1412587919632998E-3</v>
      </c>
      <c r="N38" s="80">
        <v>0</v>
      </c>
      <c r="O38" s="80">
        <v>1.8805672832054185E-2</v>
      </c>
      <c r="P38" s="80">
        <v>0.81507708291206227</v>
      </c>
      <c r="Q38" s="80">
        <v>0.24271215688650749</v>
      </c>
      <c r="R38" s="80">
        <v>0.62972164082031568</v>
      </c>
      <c r="S38" s="80">
        <v>0.48250124998537414</v>
      </c>
      <c r="T38" s="80">
        <v>0.7004574444517857</v>
      </c>
      <c r="U38" s="80">
        <v>0.21301135534133467</v>
      </c>
      <c r="V38" s="80">
        <v>0.38578415636017477</v>
      </c>
      <c r="W38" s="80">
        <v>0.66591581559048119</v>
      </c>
      <c r="X38" s="80">
        <v>0.53974085301005592</v>
      </c>
      <c r="Y38" s="80">
        <v>0.56701142072573085</v>
      </c>
      <c r="Z38" s="80">
        <v>0.42992742677767015</v>
      </c>
      <c r="AA38" s="80">
        <v>0.1049607850794896</v>
      </c>
      <c r="AB38" s="80">
        <v>0.58771700413372818</v>
      </c>
      <c r="AC38" s="80">
        <v>0.53818254740069738</v>
      </c>
      <c r="AD38" s="80">
        <v>0.46875382454586251</v>
      </c>
      <c r="AE38" s="80">
        <v>0.36236723739784643</v>
      </c>
      <c r="AF38" s="80">
        <v>9.726677044237754E-2</v>
      </c>
      <c r="AG38" s="80">
        <v>0.10655053914674108</v>
      </c>
      <c r="AH38" s="80">
        <v>9.763999850565025E-2</v>
      </c>
      <c r="AI38" s="80">
        <v>0.10009965711359521</v>
      </c>
      <c r="AJ38" s="80">
        <v>0.10950131104559085</v>
      </c>
      <c r="AK38" s="80">
        <v>0.12618603970646231</v>
      </c>
      <c r="AL38" s="80">
        <v>0.13124748735325018</v>
      </c>
      <c r="AM38" s="80">
        <v>0.20855738074015973</v>
      </c>
      <c r="AN38" s="80">
        <v>0.11820163792282772</v>
      </c>
    </row>
    <row r="39" spans="1:40">
      <c r="A39" s="80">
        <v>37</v>
      </c>
      <c r="B39" s="80">
        <v>0</v>
      </c>
      <c r="C39" s="80">
        <v>0</v>
      </c>
      <c r="D39" s="80">
        <v>0.14454001495650984</v>
      </c>
      <c r="E39" s="80">
        <v>0.1429164879812711</v>
      </c>
      <c r="F39" s="80">
        <v>2.5731585269621101E-2</v>
      </c>
      <c r="G39" s="80">
        <v>1.4662437450925034E-3</v>
      </c>
      <c r="H39" s="80">
        <v>1.3531929362030449E-2</v>
      </c>
      <c r="I39" s="80">
        <v>0</v>
      </c>
      <c r="J39" s="80">
        <v>5.8270891359341508E-3</v>
      </c>
      <c r="K39" s="80">
        <v>7.7660033830519041E-4</v>
      </c>
      <c r="L39" s="80">
        <v>8.3354692793272611E-4</v>
      </c>
      <c r="M39" s="80">
        <v>8.3687539500675451E-3</v>
      </c>
      <c r="N39" s="80">
        <v>0</v>
      </c>
      <c r="O39" s="80">
        <v>2.1612252788142983E-2</v>
      </c>
      <c r="P39" s="80">
        <v>0.82119233891595256</v>
      </c>
      <c r="Q39" s="80">
        <v>0.2492988723793445</v>
      </c>
      <c r="R39" s="80">
        <v>0.65048371269802685</v>
      </c>
      <c r="S39" s="80">
        <v>0.51711321774496188</v>
      </c>
      <c r="T39" s="80">
        <v>0.70896505621864059</v>
      </c>
      <c r="U39" s="80">
        <v>0.21840377016292825</v>
      </c>
      <c r="V39" s="80">
        <v>0.39579141701501391</v>
      </c>
      <c r="W39" s="80">
        <v>0.70032009038755161</v>
      </c>
      <c r="X39" s="80">
        <v>0.55310506262700743</v>
      </c>
      <c r="Y39" s="80">
        <v>0.57811539083521513</v>
      </c>
      <c r="Z39" s="80">
        <v>0.43850899506144331</v>
      </c>
      <c r="AA39" s="80">
        <v>0.10764463885135167</v>
      </c>
      <c r="AB39" s="80">
        <v>0.59830868439655205</v>
      </c>
      <c r="AC39" s="80">
        <v>0.54768227319218243</v>
      </c>
      <c r="AD39" s="80">
        <v>0.48230073023329001</v>
      </c>
      <c r="AE39" s="80">
        <v>0.37113472122874996</v>
      </c>
      <c r="AF39" s="80">
        <v>0.10189638133750414</v>
      </c>
      <c r="AG39" s="80">
        <v>0.11163233747183859</v>
      </c>
      <c r="AH39" s="80">
        <v>0.10228616903060296</v>
      </c>
      <c r="AI39" s="80">
        <v>0.10488127500109481</v>
      </c>
      <c r="AJ39" s="80">
        <v>0.11463300874761051</v>
      </c>
      <c r="AK39" s="80">
        <v>0.13075838959239372</v>
      </c>
      <c r="AL39" s="80">
        <v>0.13674836723832015</v>
      </c>
      <c r="AM39" s="80">
        <v>0.21422578159367606</v>
      </c>
      <c r="AN39" s="80">
        <v>0.12272382534472032</v>
      </c>
    </row>
    <row r="40" spans="1:40">
      <c r="A40" s="80">
        <v>38</v>
      </c>
      <c r="B40" s="80">
        <v>0</v>
      </c>
      <c r="C40" s="80">
        <v>0</v>
      </c>
      <c r="D40" s="80">
        <v>0.15120366542829822</v>
      </c>
      <c r="E40" s="80">
        <v>0.14823095196769218</v>
      </c>
      <c r="F40" s="80">
        <v>2.8552533604244309E-2</v>
      </c>
      <c r="G40" s="80">
        <v>1.4662437450925034E-3</v>
      </c>
      <c r="H40" s="80">
        <v>1.4945789034075948E-2</v>
      </c>
      <c r="I40" s="80">
        <v>0</v>
      </c>
      <c r="J40" s="80">
        <v>7.5780874562361442E-3</v>
      </c>
      <c r="K40" s="80">
        <v>1.0099631471101312E-3</v>
      </c>
      <c r="L40" s="80">
        <v>1.0476400446380186E-3</v>
      </c>
      <c r="M40" s="80">
        <v>9.304765315193959E-3</v>
      </c>
      <c r="N40" s="80">
        <v>0</v>
      </c>
      <c r="O40" s="80">
        <v>2.3885447467853194E-2</v>
      </c>
      <c r="P40" s="80">
        <v>0.82767084790942047</v>
      </c>
      <c r="Q40" s="80">
        <v>0.25358185893467372</v>
      </c>
      <c r="R40" s="80">
        <v>0.66508712067016074</v>
      </c>
      <c r="S40" s="80">
        <v>0.55194232384529562</v>
      </c>
      <c r="T40" s="80">
        <v>0.71833936393067988</v>
      </c>
      <c r="U40" s="80">
        <v>0.23524598446331435</v>
      </c>
      <c r="V40" s="80">
        <v>0.4059807781707564</v>
      </c>
      <c r="W40" s="80">
        <v>0.70741798873458772</v>
      </c>
      <c r="X40" s="80">
        <v>0.56736152848511689</v>
      </c>
      <c r="Y40" s="80">
        <v>0.59250424023627501</v>
      </c>
      <c r="Z40" s="80">
        <v>0.44742496217154992</v>
      </c>
      <c r="AA40" s="80">
        <v>0.13222359932639455</v>
      </c>
      <c r="AB40" s="80">
        <v>0.60811915278360917</v>
      </c>
      <c r="AC40" s="80">
        <v>0.55972983812713073</v>
      </c>
      <c r="AD40" s="80">
        <v>0.49094347539760708</v>
      </c>
      <c r="AE40" s="80">
        <v>0.38038699008921811</v>
      </c>
      <c r="AF40" s="80">
        <v>0.10663017988254606</v>
      </c>
      <c r="AG40" s="80">
        <v>0.11675400523728294</v>
      </c>
      <c r="AH40" s="80">
        <v>0.10703731546194599</v>
      </c>
      <c r="AI40" s="80">
        <v>0.1096978527672965</v>
      </c>
      <c r="AJ40" s="80">
        <v>0.11978904261640158</v>
      </c>
      <c r="AK40" s="80">
        <v>0.13591790013132352</v>
      </c>
      <c r="AL40" s="80">
        <v>0.14231153256931722</v>
      </c>
      <c r="AM40" s="80">
        <v>0.22255063208870421</v>
      </c>
      <c r="AN40" s="80">
        <v>0.12785146958948962</v>
      </c>
    </row>
    <row r="41" spans="1:40">
      <c r="A41" s="80">
        <v>39</v>
      </c>
      <c r="B41" s="80">
        <v>0</v>
      </c>
      <c r="C41" s="80">
        <v>0</v>
      </c>
      <c r="D41" s="80">
        <v>0.15791411456802928</v>
      </c>
      <c r="E41" s="80">
        <v>0.15321804386483312</v>
      </c>
      <c r="F41" s="80">
        <v>3.1807655842631233E-2</v>
      </c>
      <c r="G41" s="80">
        <v>1.4662437450925034E-3</v>
      </c>
      <c r="H41" s="80">
        <v>1.6721278857791264E-2</v>
      </c>
      <c r="I41" s="80">
        <v>0</v>
      </c>
      <c r="J41" s="80">
        <v>7.5780874562361442E-3</v>
      </c>
      <c r="K41" s="80">
        <v>1.0099631471101312E-3</v>
      </c>
      <c r="L41" s="80">
        <v>1.0476400446380186E-3</v>
      </c>
      <c r="M41" s="80">
        <v>1.0361562160864875E-2</v>
      </c>
      <c r="N41" s="80">
        <v>0</v>
      </c>
      <c r="O41" s="80">
        <v>2.6740068828762474E-2</v>
      </c>
      <c r="P41" s="80">
        <v>0.83503945588138739</v>
      </c>
      <c r="Q41" s="80">
        <v>0.26140385518214815</v>
      </c>
      <c r="R41" s="80">
        <v>0.68073290144480436</v>
      </c>
      <c r="S41" s="80">
        <v>0.55564514866669579</v>
      </c>
      <c r="T41" s="80">
        <v>0.7300533620418268</v>
      </c>
      <c r="U41" s="80">
        <v>0.24733836625038924</v>
      </c>
      <c r="V41" s="80">
        <v>0.4156467157986215</v>
      </c>
      <c r="W41" s="80">
        <v>0.75123724410272341</v>
      </c>
      <c r="X41" s="80">
        <v>0.57958805685570214</v>
      </c>
      <c r="Y41" s="80">
        <v>0.60064158867797257</v>
      </c>
      <c r="Z41" s="80">
        <v>0.46240149084474752</v>
      </c>
      <c r="AA41" s="80">
        <v>0.13222359932639455</v>
      </c>
      <c r="AB41" s="80">
        <v>0.61902088139836053</v>
      </c>
      <c r="AC41" s="80">
        <v>0.57032064786523462</v>
      </c>
      <c r="AD41" s="80">
        <v>0.50395130223965401</v>
      </c>
      <c r="AE41" s="80">
        <v>0.39044010960894854</v>
      </c>
      <c r="AF41" s="80">
        <v>0.11157643117073186</v>
      </c>
      <c r="AG41" s="80">
        <v>0.12209360138361493</v>
      </c>
      <c r="AH41" s="80">
        <v>0.11200263312725463</v>
      </c>
      <c r="AI41" s="80">
        <v>0.1147211439482991</v>
      </c>
      <c r="AJ41" s="80">
        <v>0.12518828742946475</v>
      </c>
      <c r="AK41" s="80">
        <v>0.14131384425226967</v>
      </c>
      <c r="AL41" s="80">
        <v>0.14806317464321136</v>
      </c>
      <c r="AM41" s="80">
        <v>0.22875397898201399</v>
      </c>
      <c r="AN41" s="80">
        <v>0.13317969122108386</v>
      </c>
    </row>
    <row r="42" spans="1:40">
      <c r="A42" s="80">
        <v>40</v>
      </c>
      <c r="B42" s="80">
        <v>0</v>
      </c>
      <c r="C42" s="80">
        <v>0</v>
      </c>
      <c r="D42" s="80">
        <v>0.16468456804497833</v>
      </c>
      <c r="E42" s="80">
        <v>0.15996183470926259</v>
      </c>
      <c r="F42" s="80">
        <v>3.4365795839718563E-2</v>
      </c>
      <c r="G42" s="80">
        <v>1.4662437450925034E-3</v>
      </c>
      <c r="H42" s="80">
        <v>1.7803396934932492E-2</v>
      </c>
      <c r="I42" s="80">
        <v>0</v>
      </c>
      <c r="J42" s="80">
        <v>7.5780874562361442E-3</v>
      </c>
      <c r="K42" s="80">
        <v>1.0099631471101312E-3</v>
      </c>
      <c r="L42" s="80">
        <v>1.0476400446380186E-3</v>
      </c>
      <c r="M42" s="80">
        <v>1.1005654261698954E-2</v>
      </c>
      <c r="N42" s="80">
        <v>0</v>
      </c>
      <c r="O42" s="80">
        <v>2.8479891460676768E-2</v>
      </c>
      <c r="P42" s="80">
        <v>0.84127083985852302</v>
      </c>
      <c r="Q42" s="80">
        <v>0.26909019211516111</v>
      </c>
      <c r="R42" s="80">
        <v>0.68421975605841168</v>
      </c>
      <c r="S42" s="80">
        <v>0.5575062876939213</v>
      </c>
      <c r="T42" s="80">
        <v>0.73888355570756203</v>
      </c>
      <c r="U42" s="80">
        <v>0.26046116842485534</v>
      </c>
      <c r="V42" s="80">
        <v>0.42678491462659712</v>
      </c>
      <c r="W42" s="80">
        <v>0.7731468717867912</v>
      </c>
      <c r="X42" s="80">
        <v>0.58866550971501252</v>
      </c>
      <c r="Y42" s="80">
        <v>0.61517863565109554</v>
      </c>
      <c r="Z42" s="80">
        <v>0.47949454382593643</v>
      </c>
      <c r="AA42" s="80">
        <v>0.13965722262242619</v>
      </c>
      <c r="AB42" s="80">
        <v>0.63693722328412361</v>
      </c>
      <c r="AC42" s="80">
        <v>0.58441255767183675</v>
      </c>
      <c r="AD42" s="80">
        <v>0.5094382507037164</v>
      </c>
      <c r="AE42" s="80">
        <v>0.40250224389624756</v>
      </c>
      <c r="AF42" s="80">
        <v>0.11670995584334296</v>
      </c>
      <c r="AG42" s="80">
        <v>0.127669728220178</v>
      </c>
      <c r="AH42" s="80">
        <v>0.1171559460620616</v>
      </c>
      <c r="AI42" s="80">
        <v>0.11996243004492435</v>
      </c>
      <c r="AJ42" s="80">
        <v>0.13083383584584943</v>
      </c>
      <c r="AK42" s="80">
        <v>0.14709760015746082</v>
      </c>
      <c r="AL42" s="80">
        <v>0.15416261047430549</v>
      </c>
      <c r="AM42" s="80">
        <v>0.23674568800429668</v>
      </c>
      <c r="AN42" s="80">
        <v>0.13847528009795756</v>
      </c>
    </row>
    <row r="43" spans="1:40">
      <c r="A43" s="80">
        <v>41</v>
      </c>
      <c r="B43" s="80">
        <v>0</v>
      </c>
      <c r="C43" s="80">
        <v>0</v>
      </c>
      <c r="D43" s="80">
        <v>0.17106520299593808</v>
      </c>
      <c r="E43" s="80">
        <v>0.16837811488912557</v>
      </c>
      <c r="F43" s="80">
        <v>3.7163518716807835E-2</v>
      </c>
      <c r="G43" s="80">
        <v>1.4662437450925034E-3</v>
      </c>
      <c r="H43" s="80">
        <v>1.9728554045283581E-2</v>
      </c>
      <c r="I43" s="80">
        <v>0</v>
      </c>
      <c r="J43" s="80">
        <v>7.5780874562361442E-3</v>
      </c>
      <c r="K43" s="80">
        <v>1.0099631471101312E-3</v>
      </c>
      <c r="L43" s="80">
        <v>1.0476400446380186E-3</v>
      </c>
      <c r="M43" s="80">
        <v>1.2151535209291579E-2</v>
      </c>
      <c r="N43" s="80">
        <v>0</v>
      </c>
      <c r="O43" s="80">
        <v>3.1575146942803251E-2</v>
      </c>
      <c r="P43" s="80">
        <v>0.84430058108061645</v>
      </c>
      <c r="Q43" s="80">
        <v>0.27975590184216642</v>
      </c>
      <c r="R43" s="80">
        <v>0.69740429690260286</v>
      </c>
      <c r="S43" s="80">
        <v>0.5575062876939213</v>
      </c>
      <c r="T43" s="80">
        <v>0.75307715925829477</v>
      </c>
      <c r="U43" s="80">
        <v>0.27992006275051695</v>
      </c>
      <c r="V43" s="80">
        <v>0.43622066057715125</v>
      </c>
      <c r="W43" s="80">
        <v>0.7731468717867912</v>
      </c>
      <c r="X43" s="80">
        <v>0.5944728107271452</v>
      </c>
      <c r="Y43" s="80">
        <v>0.6265850089143844</v>
      </c>
      <c r="Z43" s="80">
        <v>0.49250339237931107</v>
      </c>
      <c r="AA43" s="80">
        <v>0.13965722262242619</v>
      </c>
      <c r="AB43" s="80">
        <v>0.64044081733269442</v>
      </c>
      <c r="AC43" s="80">
        <v>0.59415702264897641</v>
      </c>
      <c r="AD43" s="80">
        <v>0.52190699870038293</v>
      </c>
      <c r="AE43" s="80">
        <v>0.41364398936207364</v>
      </c>
      <c r="AF43" s="80">
        <v>0.12185281569757744</v>
      </c>
      <c r="AG43" s="80">
        <v>0.13324226204467643</v>
      </c>
      <c r="AH43" s="80">
        <v>0.12231863016293414</v>
      </c>
      <c r="AI43" s="80">
        <v>0.12520528341444556</v>
      </c>
      <c r="AJ43" s="80">
        <v>0.13640962281840821</v>
      </c>
      <c r="AK43" s="80">
        <v>0.1527487971664446</v>
      </c>
      <c r="AL43" s="80">
        <v>0.1600877549145229</v>
      </c>
      <c r="AM43" s="80">
        <v>0.24368846096488933</v>
      </c>
      <c r="AN43" s="80">
        <v>0.1439132691674159</v>
      </c>
    </row>
    <row r="44" spans="1:40">
      <c r="A44" s="80">
        <v>42</v>
      </c>
      <c r="B44" s="80">
        <v>0</v>
      </c>
      <c r="C44" s="80">
        <v>0</v>
      </c>
      <c r="D44" s="80">
        <v>0.1769802499251108</v>
      </c>
      <c r="E44" s="80">
        <v>0.17423037503108696</v>
      </c>
      <c r="F44" s="80">
        <v>3.948214375956384E-2</v>
      </c>
      <c r="G44" s="80">
        <v>1.4662437450925034E-3</v>
      </c>
      <c r="H44" s="80">
        <v>2.0029594357607445E-2</v>
      </c>
      <c r="I44" s="80">
        <v>0</v>
      </c>
      <c r="J44" s="80">
        <v>8.7899558490352088E-3</v>
      </c>
      <c r="K44" s="80">
        <v>1.1714738743144519E-3</v>
      </c>
      <c r="L44" s="80">
        <v>1.1958141909194598E-3</v>
      </c>
      <c r="M44" s="80">
        <v>1.2396095934002248E-2</v>
      </c>
      <c r="N44" s="80">
        <v>0</v>
      </c>
      <c r="O44" s="80">
        <v>3.2059157661747412E-2</v>
      </c>
      <c r="P44" s="80">
        <v>0.84781399451050932</v>
      </c>
      <c r="Q44" s="80">
        <v>0.28822605670839091</v>
      </c>
      <c r="R44" s="80">
        <v>0.7153042281272618</v>
      </c>
      <c r="S44" s="80">
        <v>0.56712760858295275</v>
      </c>
      <c r="T44" s="80">
        <v>0.75609699221528259</v>
      </c>
      <c r="U44" s="80">
        <v>0.2999216479596632</v>
      </c>
      <c r="V44" s="80">
        <v>0.44745642392045626</v>
      </c>
      <c r="W44" s="80">
        <v>0.7731468717867912</v>
      </c>
      <c r="X44" s="80">
        <v>0.60810098857192096</v>
      </c>
      <c r="Y44" s="80">
        <v>0.64226140816732169</v>
      </c>
      <c r="Z44" s="80">
        <v>0.50191928907210004</v>
      </c>
      <c r="AA44" s="80">
        <v>0.14466818095198811</v>
      </c>
      <c r="AB44" s="80">
        <v>0.65270861920246503</v>
      </c>
      <c r="AC44" s="80">
        <v>0.61127600758152401</v>
      </c>
      <c r="AD44" s="80">
        <v>0.53248459982866037</v>
      </c>
      <c r="AE44" s="80">
        <v>0.42172028194262873</v>
      </c>
      <c r="AF44" s="80">
        <v>0.12717019277608707</v>
      </c>
      <c r="AG44" s="80">
        <v>0.13903448116550021</v>
      </c>
      <c r="AH44" s="80">
        <v>0.12765588162438984</v>
      </c>
      <c r="AI44" s="80">
        <v>0.13064486258845615</v>
      </c>
      <c r="AJ44" s="80">
        <v>0.14224809248902137</v>
      </c>
      <c r="AK44" s="80">
        <v>0.15909314288155199</v>
      </c>
      <c r="AL44" s="80">
        <v>0.1663403815745958</v>
      </c>
      <c r="AM44" s="80">
        <v>0.25154181569661832</v>
      </c>
      <c r="AN44" s="80">
        <v>0.14956629955743908</v>
      </c>
    </row>
    <row r="45" spans="1:40">
      <c r="A45" s="80">
        <v>43</v>
      </c>
      <c r="B45" s="80">
        <v>0</v>
      </c>
      <c r="C45" s="80">
        <v>1.6720783381292783E-3</v>
      </c>
      <c r="D45" s="80">
        <v>0.1841285903811451</v>
      </c>
      <c r="E45" s="80">
        <v>0.18249238859736416</v>
      </c>
      <c r="F45" s="80">
        <v>4.2480221805757445E-2</v>
      </c>
      <c r="G45" s="80">
        <v>1.4662437450925034E-3</v>
      </c>
      <c r="H45" s="80">
        <v>2.0029594357607445E-2</v>
      </c>
      <c r="I45" s="80">
        <v>0</v>
      </c>
      <c r="J45" s="80">
        <v>9.2525085010024145E-3</v>
      </c>
      <c r="K45" s="80">
        <v>1.2331201847829989E-3</v>
      </c>
      <c r="L45" s="80">
        <v>1.2523701211860736E-3</v>
      </c>
      <c r="M45" s="80">
        <v>1.2421049481955217E-2</v>
      </c>
      <c r="N45" s="80">
        <v>0</v>
      </c>
      <c r="O45" s="80">
        <v>3.2059157661747412E-2</v>
      </c>
      <c r="P45" s="80">
        <v>0.85539330190443019</v>
      </c>
      <c r="Q45" s="80">
        <v>0.2986484388861414</v>
      </c>
      <c r="R45" s="80">
        <v>0.72031153674557513</v>
      </c>
      <c r="S45" s="80">
        <v>0.56929677911066168</v>
      </c>
      <c r="T45" s="80">
        <v>0.7645851713376266</v>
      </c>
      <c r="U45" s="80">
        <v>0.31002638757571449</v>
      </c>
      <c r="V45" s="80">
        <v>0.4582197198461111</v>
      </c>
      <c r="W45" s="80">
        <v>0.7731468717867912</v>
      </c>
      <c r="X45" s="80">
        <v>0.61698864609387016</v>
      </c>
      <c r="Y45" s="80">
        <v>0.65342629281937703</v>
      </c>
      <c r="Z45" s="80">
        <v>0.50960111759959048</v>
      </c>
      <c r="AA45" s="80">
        <v>0.15561843826724872</v>
      </c>
      <c r="AB45" s="80">
        <v>0.66289709137821351</v>
      </c>
      <c r="AC45" s="80">
        <v>0.62253544764989288</v>
      </c>
      <c r="AD45" s="80">
        <v>0.53843777864548426</v>
      </c>
      <c r="AE45" s="80">
        <v>0.43139482169724291</v>
      </c>
      <c r="AF45" s="80">
        <v>0.13246812570236552</v>
      </c>
      <c r="AG45" s="80">
        <v>0.1447829735956529</v>
      </c>
      <c r="AH45" s="80">
        <v>0.13297399893062059</v>
      </c>
      <c r="AI45" s="80">
        <v>0.1360416263641693</v>
      </c>
      <c r="AJ45" s="80">
        <v>0.14802004337038302</v>
      </c>
      <c r="AK45" s="80">
        <v>0.16483818835599021</v>
      </c>
      <c r="AL45" s="80">
        <v>0.17249974546786709</v>
      </c>
      <c r="AM45" s="80">
        <v>0.25862157807835279</v>
      </c>
      <c r="AN45" s="80">
        <v>0.15491143363187571</v>
      </c>
    </row>
    <row r="46" spans="1:40">
      <c r="A46" s="80">
        <v>44</v>
      </c>
      <c r="B46" s="80">
        <v>0</v>
      </c>
      <c r="C46" s="80">
        <v>1.6720783381292783E-3</v>
      </c>
      <c r="D46" s="80">
        <v>0.18902519341188662</v>
      </c>
      <c r="E46" s="80">
        <v>0.18857871104117374</v>
      </c>
      <c r="F46" s="80">
        <v>4.6703808175694521E-2</v>
      </c>
      <c r="G46" s="80">
        <v>1.4662437450925034E-3</v>
      </c>
      <c r="H46" s="80">
        <v>2.0029594357607445E-2</v>
      </c>
      <c r="I46" s="80">
        <v>0</v>
      </c>
      <c r="J46" s="80">
        <v>9.2525085010024145E-3</v>
      </c>
      <c r="K46" s="80">
        <v>1.2331201847829989E-3</v>
      </c>
      <c r="L46" s="80">
        <v>1.2523701211860736E-3</v>
      </c>
      <c r="M46" s="80">
        <v>1.2421049481955217E-2</v>
      </c>
      <c r="N46" s="80">
        <v>0</v>
      </c>
      <c r="O46" s="80">
        <v>3.2059157661747412E-2</v>
      </c>
      <c r="P46" s="80">
        <v>0.865425684882138</v>
      </c>
      <c r="Q46" s="80">
        <v>0.30878273407639251</v>
      </c>
      <c r="R46" s="80">
        <v>0.72932621479534065</v>
      </c>
      <c r="S46" s="80">
        <v>0.56929677911066168</v>
      </c>
      <c r="T46" s="80">
        <v>0.77228827162173186</v>
      </c>
      <c r="U46" s="80">
        <v>0.33041587974866898</v>
      </c>
      <c r="V46" s="80">
        <v>0.468606783258878</v>
      </c>
      <c r="W46" s="80">
        <v>0.89378181033004267</v>
      </c>
      <c r="X46" s="80">
        <v>0.63151998795781306</v>
      </c>
      <c r="Y46" s="80">
        <v>0.66154678545614398</v>
      </c>
      <c r="Z46" s="80">
        <v>0.52694580402893854</v>
      </c>
      <c r="AA46" s="80">
        <v>0.15561843826724872</v>
      </c>
      <c r="AB46" s="80">
        <v>0.67024880690908029</v>
      </c>
      <c r="AC46" s="80">
        <v>0.63159277412046633</v>
      </c>
      <c r="AD46" s="80">
        <v>0.54588289459114514</v>
      </c>
      <c r="AE46" s="80">
        <v>0.44399906429446057</v>
      </c>
      <c r="AF46" s="80">
        <v>0.13809625335512504</v>
      </c>
      <c r="AG46" s="80">
        <v>0.15085251621702764</v>
      </c>
      <c r="AH46" s="80">
        <v>0.13862382139791152</v>
      </c>
      <c r="AI46" s="80">
        <v>0.14173979647610463</v>
      </c>
      <c r="AJ46" s="80">
        <v>0.15419044005948915</v>
      </c>
      <c r="AK46" s="80">
        <v>0.17184797603064147</v>
      </c>
      <c r="AL46" s="80">
        <v>0.17905043876488935</v>
      </c>
      <c r="AM46" s="80">
        <v>0.26629559830464999</v>
      </c>
      <c r="AN46" s="80">
        <v>0.16036300903611</v>
      </c>
    </row>
    <row r="47" spans="1:40">
      <c r="A47" s="80">
        <v>45</v>
      </c>
      <c r="B47" s="80">
        <v>0</v>
      </c>
      <c r="C47" s="80">
        <v>1.6720783381292783E-3</v>
      </c>
      <c r="D47" s="80">
        <v>0.19393545901353615</v>
      </c>
      <c r="E47" s="80">
        <v>0.19416134865793586</v>
      </c>
      <c r="F47" s="80">
        <v>4.8863204669361442E-2</v>
      </c>
      <c r="G47" s="80">
        <v>3.6154609610261406E-3</v>
      </c>
      <c r="H47" s="80">
        <v>2.2621973575401504E-2</v>
      </c>
      <c r="I47" s="80">
        <v>3.1409124598476132E-3</v>
      </c>
      <c r="J47" s="80">
        <v>1.1677328037181059E-2</v>
      </c>
      <c r="K47" s="80">
        <v>2.3830820546990789E-3</v>
      </c>
      <c r="L47" s="80">
        <v>2.4848444657560764E-3</v>
      </c>
      <c r="M47" s="80">
        <v>1.4429558713291081E-2</v>
      </c>
      <c r="N47" s="80">
        <v>0</v>
      </c>
      <c r="O47" s="80">
        <v>3.6015656848933868E-2</v>
      </c>
      <c r="P47" s="80">
        <v>0.87220892765397484</v>
      </c>
      <c r="Q47" s="80">
        <v>0.31613711439778897</v>
      </c>
      <c r="R47" s="80">
        <v>0.74880939800424728</v>
      </c>
      <c r="S47" s="80">
        <v>0.5740835591133947</v>
      </c>
      <c r="T47" s="80">
        <v>0.78503608642085665</v>
      </c>
      <c r="U47" s="80">
        <v>0.35014333829633243</v>
      </c>
      <c r="V47" s="80">
        <v>0.47697509578333391</v>
      </c>
      <c r="W47" s="80">
        <v>0.89378181033004267</v>
      </c>
      <c r="X47" s="80">
        <v>0.63505628958841687</v>
      </c>
      <c r="Y47" s="80">
        <v>0.67009751834153564</v>
      </c>
      <c r="Z47" s="80">
        <v>0.53798096529794537</v>
      </c>
      <c r="AA47" s="80">
        <v>0.15743099326466067</v>
      </c>
      <c r="AB47" s="80">
        <v>0.67908212932071299</v>
      </c>
      <c r="AC47" s="80">
        <v>0.64051892613764194</v>
      </c>
      <c r="AD47" s="80">
        <v>0.55924039419776328</v>
      </c>
      <c r="AE47" s="80">
        <v>0.45411088156426904</v>
      </c>
      <c r="AF47" s="80">
        <v>0.14360702358281874</v>
      </c>
      <c r="AG47" s="80">
        <v>0.15684578703528523</v>
      </c>
      <c r="AH47" s="80">
        <v>0.14415140128849241</v>
      </c>
      <c r="AI47" s="80">
        <v>0.14738155362967387</v>
      </c>
      <c r="AJ47" s="80">
        <v>0.16019511954040402</v>
      </c>
      <c r="AK47" s="80">
        <v>0.1784725956482997</v>
      </c>
      <c r="AL47" s="80">
        <v>0.18528708046573875</v>
      </c>
      <c r="AM47" s="80">
        <v>0.27327266147454182</v>
      </c>
      <c r="AN47" s="80">
        <v>0.16599503716381106</v>
      </c>
    </row>
    <row r="48" spans="1:40">
      <c r="A48" s="80">
        <v>46</v>
      </c>
      <c r="B48" s="80">
        <v>0</v>
      </c>
      <c r="C48" s="80">
        <v>1.6720783381292783E-3</v>
      </c>
      <c r="D48" s="80">
        <v>0.19944249649708085</v>
      </c>
      <c r="E48" s="80">
        <v>0.19906993205979956</v>
      </c>
      <c r="F48" s="80">
        <v>5.1323892735504542E-2</v>
      </c>
      <c r="G48" s="80">
        <v>3.6154609610261406E-3</v>
      </c>
      <c r="H48" s="80">
        <v>2.3633504869073448E-2</v>
      </c>
      <c r="I48" s="80">
        <v>5.4978104731122955E-3</v>
      </c>
      <c r="J48" s="80">
        <v>1.1677328037181059E-2</v>
      </c>
      <c r="K48" s="80">
        <v>3.0034986185652718E-3</v>
      </c>
      <c r="L48" s="80">
        <v>3.0540307748081171E-3</v>
      </c>
      <c r="M48" s="80">
        <v>1.5282772338133514E-2</v>
      </c>
      <c r="N48" s="80">
        <v>0</v>
      </c>
      <c r="O48" s="80">
        <v>3.7641990494767887E-2</v>
      </c>
      <c r="P48" s="80">
        <v>0.88996443265884473</v>
      </c>
      <c r="Q48" s="80">
        <v>0.32356350985401083</v>
      </c>
      <c r="R48" s="80">
        <v>0.75630055669888285</v>
      </c>
      <c r="S48" s="80">
        <v>0.5740835591133947</v>
      </c>
      <c r="T48" s="80">
        <v>0.79479904702311321</v>
      </c>
      <c r="U48" s="80">
        <v>0.36341863397421792</v>
      </c>
      <c r="V48" s="80">
        <v>0.48775590570147193</v>
      </c>
      <c r="W48" s="80">
        <v>0.92281866629687959</v>
      </c>
      <c r="X48" s="80">
        <v>0.64308986809224056</v>
      </c>
      <c r="Y48" s="80">
        <v>0.68540092032694921</v>
      </c>
      <c r="Z48" s="80">
        <v>0.54869841430879895</v>
      </c>
      <c r="AA48" s="80">
        <v>0.1707617413006301</v>
      </c>
      <c r="AB48" s="80">
        <v>0.69272933193305763</v>
      </c>
      <c r="AC48" s="80">
        <v>0.65711716645930318</v>
      </c>
      <c r="AD48" s="80">
        <v>0.5680579757443659</v>
      </c>
      <c r="AE48" s="80">
        <v>0.46007083887800809</v>
      </c>
      <c r="AF48" s="80">
        <v>0.14892958520076299</v>
      </c>
      <c r="AG48" s="80">
        <v>0.16257835709583107</v>
      </c>
      <c r="AH48" s="80">
        <v>0.14949208832418515</v>
      </c>
      <c r="AI48" s="80">
        <v>0.15281986907837219</v>
      </c>
      <c r="AJ48" s="80">
        <v>0.1659986136879949</v>
      </c>
      <c r="AK48" s="80">
        <v>0.18486939351546186</v>
      </c>
      <c r="AL48" s="80">
        <v>0.19144437021926947</v>
      </c>
      <c r="AM48" s="80">
        <v>0.2815174794693639</v>
      </c>
      <c r="AN48" s="80">
        <v>0.17176593155405678</v>
      </c>
    </row>
    <row r="49" spans="1:40">
      <c r="A49" s="80">
        <v>47</v>
      </c>
      <c r="B49" s="80">
        <v>0</v>
      </c>
      <c r="C49" s="80">
        <v>1.6720783381292783E-3</v>
      </c>
      <c r="D49" s="80">
        <v>0.20831381393274861</v>
      </c>
      <c r="E49" s="80">
        <v>0.20596183375617844</v>
      </c>
      <c r="F49" s="80">
        <v>5.6134453051598837E-2</v>
      </c>
      <c r="G49" s="80">
        <v>3.6154609610261406E-3</v>
      </c>
      <c r="H49" s="80">
        <v>2.48253356003382E-2</v>
      </c>
      <c r="I49" s="80">
        <v>5.4978104731122955E-3</v>
      </c>
      <c r="J49" s="80">
        <v>1.1677328037181059E-2</v>
      </c>
      <c r="K49" s="80">
        <v>3.0034986185652718E-3</v>
      </c>
      <c r="L49" s="80">
        <v>3.0540307748081171E-3</v>
      </c>
      <c r="M49" s="80">
        <v>1.5992166974222514E-2</v>
      </c>
      <c r="N49" s="80">
        <v>0</v>
      </c>
      <c r="O49" s="80">
        <v>3.9558208441282015E-2</v>
      </c>
      <c r="P49" s="80">
        <v>0.89661739591600209</v>
      </c>
      <c r="Q49" s="80">
        <v>0.32728594653460219</v>
      </c>
      <c r="R49" s="80">
        <v>0.76584245298808606</v>
      </c>
      <c r="S49" s="80">
        <v>0.57839722713911346</v>
      </c>
      <c r="T49" s="80">
        <v>0.80098640103537133</v>
      </c>
      <c r="U49" s="80">
        <v>0.3706862797479113</v>
      </c>
      <c r="V49" s="80">
        <v>0.49850349204782179</v>
      </c>
      <c r="W49" s="80">
        <v>0.92281866629687959</v>
      </c>
      <c r="X49" s="80">
        <v>0.66598965724489156</v>
      </c>
      <c r="Y49" s="80">
        <v>0.69507264768480514</v>
      </c>
      <c r="Z49" s="80">
        <v>0.55606453296631786</v>
      </c>
      <c r="AA49" s="80">
        <v>0.17606214126655662</v>
      </c>
      <c r="AB49" s="80">
        <v>0.70555792480474311</v>
      </c>
      <c r="AC49" s="80">
        <v>0.66959149759537462</v>
      </c>
      <c r="AD49" s="80">
        <v>0.57677648334100673</v>
      </c>
      <c r="AE49" s="80">
        <v>0.47140676163167072</v>
      </c>
      <c r="AF49" s="80">
        <v>0.15511717089363594</v>
      </c>
      <c r="AG49" s="80">
        <v>0.16923776163292756</v>
      </c>
      <c r="AH49" s="80">
        <v>0.15570352538154134</v>
      </c>
      <c r="AI49" s="80">
        <v>0.15907879412947834</v>
      </c>
      <c r="AJ49" s="80">
        <v>0.17268601885194787</v>
      </c>
      <c r="AK49" s="80">
        <v>0.19121919116497471</v>
      </c>
      <c r="AL49" s="80">
        <v>0.19845555264940823</v>
      </c>
      <c r="AM49" s="80">
        <v>0.28854141907381231</v>
      </c>
      <c r="AN49" s="80">
        <v>0.17752795711450847</v>
      </c>
    </row>
    <row r="50" spans="1:40">
      <c r="A50" s="80">
        <v>48</v>
      </c>
      <c r="B50" s="80">
        <v>0</v>
      </c>
      <c r="C50" s="80">
        <v>1.6720783381292783E-3</v>
      </c>
      <c r="D50" s="80">
        <v>0.21397780815229464</v>
      </c>
      <c r="E50" s="80">
        <v>0.21236495643881273</v>
      </c>
      <c r="F50" s="80">
        <v>6.0803058556307375E-2</v>
      </c>
      <c r="G50" s="80">
        <v>3.6154609610261406E-3</v>
      </c>
      <c r="H50" s="80">
        <v>2.5615833386587645E-2</v>
      </c>
      <c r="I50" s="80">
        <v>5.4978104731122955E-3</v>
      </c>
      <c r="J50" s="80">
        <v>1.6214977514534604E-2</v>
      </c>
      <c r="K50" s="80">
        <v>3.6082499853312112E-3</v>
      </c>
      <c r="L50" s="80">
        <v>3.6088454241763766E-3</v>
      </c>
      <c r="M50" s="80">
        <v>1.6707477256946685E-2</v>
      </c>
      <c r="N50" s="80">
        <v>0</v>
      </c>
      <c r="O50" s="80">
        <v>4.0829165805406555E-2</v>
      </c>
      <c r="P50" s="80">
        <v>0.9038299052466392</v>
      </c>
      <c r="Q50" s="80">
        <v>0.3362111497970377</v>
      </c>
      <c r="R50" s="80">
        <v>0.77765896259158107</v>
      </c>
      <c r="S50" s="80">
        <v>0.61333487142912724</v>
      </c>
      <c r="T50" s="80">
        <v>0.80537817869482586</v>
      </c>
      <c r="U50" s="80">
        <v>0.38547847678191693</v>
      </c>
      <c r="V50" s="80">
        <v>0.50851013300832426</v>
      </c>
      <c r="W50" s="80">
        <v>0.94231735503097369</v>
      </c>
      <c r="X50" s="80">
        <v>0.67197257348297346</v>
      </c>
      <c r="Y50" s="80">
        <v>0.70604894758862691</v>
      </c>
      <c r="Z50" s="80">
        <v>0.57238332918394008</v>
      </c>
      <c r="AA50" s="80">
        <v>0.17731996412952933</v>
      </c>
      <c r="AB50" s="80">
        <v>0.71353631422931685</v>
      </c>
      <c r="AC50" s="80">
        <v>0.67917154527818691</v>
      </c>
      <c r="AD50" s="80">
        <v>0.58515697393189536</v>
      </c>
      <c r="AE50" s="80">
        <v>0.48292897698682158</v>
      </c>
      <c r="AF50" s="80">
        <v>0.16066996031437245</v>
      </c>
      <c r="AG50" s="80">
        <v>0.17520044529822981</v>
      </c>
      <c r="AH50" s="80">
        <v>0.16127538806686922</v>
      </c>
      <c r="AI50" s="80">
        <v>0.16468127611919217</v>
      </c>
      <c r="AJ50" s="80">
        <v>0.17867523281714837</v>
      </c>
      <c r="AK50" s="80">
        <v>0.19769595462342349</v>
      </c>
      <c r="AL50" s="80">
        <v>0.20479040330498699</v>
      </c>
      <c r="AM50" s="80">
        <v>0.29639252117604831</v>
      </c>
      <c r="AN50" s="80">
        <v>0.18283292199683585</v>
      </c>
    </row>
    <row r="51" spans="1:40">
      <c r="A51" s="80">
        <v>49</v>
      </c>
      <c r="B51" s="80">
        <v>0</v>
      </c>
      <c r="C51" s="80">
        <v>1.6720783381292783E-3</v>
      </c>
      <c r="D51" s="80">
        <v>0.22193076010891855</v>
      </c>
      <c r="E51" s="80">
        <v>0.21853840093831023</v>
      </c>
      <c r="F51" s="80">
        <v>6.4878780866512081E-2</v>
      </c>
      <c r="G51" s="80">
        <v>1.0636237199742687E-2</v>
      </c>
      <c r="H51" s="80">
        <v>3.0948940875027038E-2</v>
      </c>
      <c r="I51" s="80">
        <v>5.4978104731122955E-3</v>
      </c>
      <c r="J51" s="80">
        <v>1.6214977514534604E-2</v>
      </c>
      <c r="K51" s="80">
        <v>3.6082499853312112E-3</v>
      </c>
      <c r="L51" s="80">
        <v>4.1885787463514495E-3</v>
      </c>
      <c r="M51" s="80">
        <v>1.9881818836451216E-2</v>
      </c>
      <c r="N51" s="80">
        <v>0</v>
      </c>
      <c r="O51" s="80">
        <v>4.8712763907913334E-2</v>
      </c>
      <c r="P51" s="80">
        <v>0.91072219757207951</v>
      </c>
      <c r="Q51" s="80">
        <v>0.34823234853305918</v>
      </c>
      <c r="R51" s="80">
        <v>0.79077871526856736</v>
      </c>
      <c r="S51" s="80">
        <v>0.61333487142912724</v>
      </c>
      <c r="T51" s="80">
        <v>0.81090482279371467</v>
      </c>
      <c r="U51" s="80">
        <v>0.41005100093988867</v>
      </c>
      <c r="V51" s="80">
        <v>0.51898373610724879</v>
      </c>
      <c r="W51" s="80">
        <v>0.94231735503097369</v>
      </c>
      <c r="X51" s="80">
        <v>0.67440064486783591</v>
      </c>
      <c r="Y51" s="80">
        <v>0.72172351106082921</v>
      </c>
      <c r="Z51" s="80">
        <v>0.58070859178046352</v>
      </c>
      <c r="AA51" s="80">
        <v>0.18722399362274927</v>
      </c>
      <c r="AB51" s="80">
        <v>0.72368004230189165</v>
      </c>
      <c r="AC51" s="80">
        <v>0.69616941845513147</v>
      </c>
      <c r="AD51" s="80">
        <v>0.59326355419053667</v>
      </c>
      <c r="AE51" s="80">
        <v>0.49530616212525574</v>
      </c>
      <c r="AF51" s="80">
        <v>0.16694248139363155</v>
      </c>
      <c r="AG51" s="80">
        <v>0.18195443107120218</v>
      </c>
      <c r="AH51" s="80">
        <v>0.16757208791211495</v>
      </c>
      <c r="AI51" s="80">
        <v>0.17105326436362125</v>
      </c>
      <c r="AJ51" s="80">
        <v>0.18546371533881087</v>
      </c>
      <c r="AK51" s="80">
        <v>0.20450452183264897</v>
      </c>
      <c r="AL51" s="80">
        <v>0.21192019968099077</v>
      </c>
      <c r="AM51" s="80">
        <v>0.30482947223277224</v>
      </c>
      <c r="AN51" s="80">
        <v>0.18928937020685982</v>
      </c>
    </row>
    <row r="52" spans="1:40">
      <c r="A52" s="80">
        <v>50</v>
      </c>
      <c r="B52" s="80">
        <v>0</v>
      </c>
      <c r="C52" s="80">
        <v>1.6720783381292783E-3</v>
      </c>
      <c r="D52" s="80">
        <v>0.22890016928657045</v>
      </c>
      <c r="E52" s="80">
        <v>0.22798935452163077</v>
      </c>
      <c r="F52" s="80">
        <v>6.8173267829441081E-2</v>
      </c>
      <c r="G52" s="80">
        <v>1.0636237199742687E-2</v>
      </c>
      <c r="H52" s="80">
        <v>3.3043445402730874E-2</v>
      </c>
      <c r="I52" s="80">
        <v>5.4978104731122955E-3</v>
      </c>
      <c r="J52" s="80">
        <v>1.6214977514534604E-2</v>
      </c>
      <c r="K52" s="80">
        <v>3.6082499853312112E-3</v>
      </c>
      <c r="L52" s="80">
        <v>4.1885787463514495E-3</v>
      </c>
      <c r="M52" s="80">
        <v>2.1128497780230827E-2</v>
      </c>
      <c r="N52" s="80">
        <v>0</v>
      </c>
      <c r="O52" s="80">
        <v>5.2080295101526786E-2</v>
      </c>
      <c r="P52" s="80">
        <v>0.92016390284308947</v>
      </c>
      <c r="Q52" s="80">
        <v>0.35341093139855567</v>
      </c>
      <c r="R52" s="80">
        <v>0.7911318854303957</v>
      </c>
      <c r="S52" s="80">
        <v>0.62262317274257006</v>
      </c>
      <c r="T52" s="80">
        <v>0.81954069001434127</v>
      </c>
      <c r="U52" s="80">
        <v>0.42273777157738945</v>
      </c>
      <c r="V52" s="80">
        <v>0.52803343437128947</v>
      </c>
      <c r="W52" s="80">
        <v>0.94231735503097369</v>
      </c>
      <c r="X52" s="80">
        <v>0.6898395138621497</v>
      </c>
      <c r="Y52" s="80">
        <v>0.7303041171054544</v>
      </c>
      <c r="Z52" s="80">
        <v>0.59285307610209781</v>
      </c>
      <c r="AA52" s="80">
        <v>0.19636724207274453</v>
      </c>
      <c r="AB52" s="80">
        <v>0.73264037020856221</v>
      </c>
      <c r="AC52" s="80">
        <v>0.70683497966256903</v>
      </c>
      <c r="AD52" s="80">
        <v>0.59738095099336208</v>
      </c>
      <c r="AE52" s="80">
        <v>0.5055815704889649</v>
      </c>
      <c r="AF52" s="80">
        <v>0.17321202678189565</v>
      </c>
      <c r="AG52" s="80">
        <v>0.18875355210295483</v>
      </c>
      <c r="AH52" s="80">
        <v>0.17386580059593212</v>
      </c>
      <c r="AI52" s="80">
        <v>0.17744864710026545</v>
      </c>
      <c r="AJ52" s="80">
        <v>0.19227477473667556</v>
      </c>
      <c r="AK52" s="80">
        <v>0.21143091029161529</v>
      </c>
      <c r="AL52" s="80">
        <v>0.21893084084423706</v>
      </c>
      <c r="AM52" s="80">
        <v>0.3126660352192438</v>
      </c>
      <c r="AN52" s="80">
        <v>0.19571440240273338</v>
      </c>
    </row>
    <row r="53" spans="1:40">
      <c r="A53" s="80">
        <v>51</v>
      </c>
      <c r="B53" s="80">
        <v>0</v>
      </c>
      <c r="C53" s="80">
        <v>1.6720783381292783E-3</v>
      </c>
      <c r="D53" s="80">
        <v>0.23745031489846072</v>
      </c>
      <c r="E53" s="80">
        <v>0.23590707442768419</v>
      </c>
      <c r="F53" s="80">
        <v>7.4229187996884674E-2</v>
      </c>
      <c r="G53" s="80">
        <v>1.0636237199742687E-2</v>
      </c>
      <c r="H53" s="80">
        <v>3.3043445402730874E-2</v>
      </c>
      <c r="I53" s="80">
        <v>5.4978104731122955E-3</v>
      </c>
      <c r="J53" s="80">
        <v>1.923405341764442E-2</v>
      </c>
      <c r="K53" s="80">
        <v>4.0106147532331634E-3</v>
      </c>
      <c r="L53" s="80">
        <v>4.5577186605206118E-3</v>
      </c>
      <c r="M53" s="80">
        <v>2.1291369304156815E-2</v>
      </c>
      <c r="N53" s="80">
        <v>0</v>
      </c>
      <c r="O53" s="80">
        <v>5.2080295101526786E-2</v>
      </c>
      <c r="P53" s="80">
        <v>0.92390200971013858</v>
      </c>
      <c r="Q53" s="80">
        <v>0.36284433343692768</v>
      </c>
      <c r="R53" s="80">
        <v>0.81053195805494693</v>
      </c>
      <c r="S53" s="80">
        <v>0.6234406824087344</v>
      </c>
      <c r="T53" s="80">
        <v>0.82507899369993665</v>
      </c>
      <c r="U53" s="80">
        <v>0.43717826055715064</v>
      </c>
      <c r="V53" s="80">
        <v>0.53746031552896878</v>
      </c>
      <c r="W53" s="80">
        <v>0.94231735503097369</v>
      </c>
      <c r="X53" s="80">
        <v>0.69174837501377107</v>
      </c>
      <c r="Y53" s="80">
        <v>0.74133599109879988</v>
      </c>
      <c r="Z53" s="80">
        <v>0.59802991701435915</v>
      </c>
      <c r="AA53" s="80">
        <v>0.20380898067805134</v>
      </c>
      <c r="AB53" s="80">
        <v>0.7387201537320327</v>
      </c>
      <c r="AC53" s="80">
        <v>0.71810933408659816</v>
      </c>
      <c r="AD53" s="80">
        <v>0.61174958767753174</v>
      </c>
      <c r="AE53" s="80">
        <v>0.51508938956460459</v>
      </c>
      <c r="AF53" s="80">
        <v>0.17935601328577874</v>
      </c>
      <c r="AG53" s="80">
        <v>0.19532552056537139</v>
      </c>
      <c r="AH53" s="80">
        <v>0.18003191940141833</v>
      </c>
      <c r="AI53" s="80">
        <v>0.18361850150366721</v>
      </c>
      <c r="AJ53" s="80">
        <v>0.19885478023964734</v>
      </c>
      <c r="AK53" s="80">
        <v>0.21762632204932275</v>
      </c>
      <c r="AL53" s="80">
        <v>0.22574854797533797</v>
      </c>
      <c r="AM53" s="80">
        <v>0.32015274777878266</v>
      </c>
      <c r="AN53" s="80">
        <v>0.20205068734511905</v>
      </c>
    </row>
    <row r="54" spans="1:40">
      <c r="A54" s="80">
        <v>52</v>
      </c>
      <c r="B54" s="80">
        <v>0</v>
      </c>
      <c r="C54" s="80">
        <v>1.6720783381292783E-3</v>
      </c>
      <c r="D54" s="80">
        <v>0.24504671089949989</v>
      </c>
      <c r="E54" s="80">
        <v>0.24280702440131161</v>
      </c>
      <c r="F54" s="80">
        <v>8.0964355444968536E-2</v>
      </c>
      <c r="G54" s="80">
        <v>2.4104665086260146E-2</v>
      </c>
      <c r="H54" s="80">
        <v>3.5559773029182042E-2</v>
      </c>
      <c r="I54" s="80">
        <v>5.4978104731122955E-3</v>
      </c>
      <c r="J54" s="80">
        <v>1.923405341764442E-2</v>
      </c>
      <c r="K54" s="80">
        <v>4.0106147532331634E-3</v>
      </c>
      <c r="L54" s="80">
        <v>5.6698601357136084E-3</v>
      </c>
      <c r="M54" s="80">
        <v>2.2789123367733227E-2</v>
      </c>
      <c r="N54" s="80">
        <v>0</v>
      </c>
      <c r="O54" s="80">
        <v>5.4800556878770085E-2</v>
      </c>
      <c r="P54" s="80">
        <v>0.92981993414342756</v>
      </c>
      <c r="Q54" s="80">
        <v>0.37391632299733396</v>
      </c>
      <c r="R54" s="80">
        <v>0.81979295179615741</v>
      </c>
      <c r="S54" s="80">
        <v>0.63550878253257348</v>
      </c>
      <c r="T54" s="80">
        <v>0.83288703026440059</v>
      </c>
      <c r="U54" s="80">
        <v>0.45274103628161427</v>
      </c>
      <c r="V54" s="80">
        <v>0.54968229496917376</v>
      </c>
      <c r="W54" s="80">
        <v>0.94231735503097369</v>
      </c>
      <c r="X54" s="80">
        <v>0.69401173895069357</v>
      </c>
      <c r="Y54" s="80">
        <v>0.75549019434409304</v>
      </c>
      <c r="Z54" s="80">
        <v>0.61141254469497286</v>
      </c>
      <c r="AA54" s="80">
        <v>0.20380898067805134</v>
      </c>
      <c r="AB54" s="80">
        <v>0.75186660334028965</v>
      </c>
      <c r="AC54" s="80">
        <v>0.73191319916882114</v>
      </c>
      <c r="AD54" s="80">
        <v>0.62588219524561595</v>
      </c>
      <c r="AE54" s="80">
        <v>0.52306129571630489</v>
      </c>
      <c r="AF54" s="80">
        <v>0.18600978246345345</v>
      </c>
      <c r="AG54" s="80">
        <v>0.20242254195672579</v>
      </c>
      <c r="AH54" s="80">
        <v>0.18671133694692521</v>
      </c>
      <c r="AI54" s="80">
        <v>0.1902960291962362</v>
      </c>
      <c r="AJ54" s="80">
        <v>0.2059818858527766</v>
      </c>
      <c r="AK54" s="80">
        <v>0.22509631020572218</v>
      </c>
      <c r="AL54" s="80">
        <v>0.23324512883924231</v>
      </c>
      <c r="AM54" s="80">
        <v>0.32871454359949481</v>
      </c>
      <c r="AN54" s="80">
        <v>0.20855924315400368</v>
      </c>
    </row>
    <row r="55" spans="1:40">
      <c r="A55" s="80">
        <v>53</v>
      </c>
      <c r="B55" s="80">
        <v>0</v>
      </c>
      <c r="C55" s="80">
        <v>1.6720783381292783E-3</v>
      </c>
      <c r="D55" s="80">
        <v>0.25181005838603482</v>
      </c>
      <c r="E55" s="80">
        <v>0.24869350479654753</v>
      </c>
      <c r="F55" s="80">
        <v>8.5339447385424622E-2</v>
      </c>
      <c r="G55" s="80">
        <v>3.029441066814902E-2</v>
      </c>
      <c r="H55" s="80">
        <v>3.6036210655396084E-2</v>
      </c>
      <c r="I55" s="80">
        <v>5.4978104731122955E-3</v>
      </c>
      <c r="J55" s="80">
        <v>2.0497622230240622E-2</v>
      </c>
      <c r="K55" s="80">
        <v>4.1790158098229356E-3</v>
      </c>
      <c r="L55" s="80">
        <v>6.3354674764692582E-3</v>
      </c>
      <c r="M55" s="80">
        <v>2.3140872180408147E-2</v>
      </c>
      <c r="N55" s="80">
        <v>0</v>
      </c>
      <c r="O55" s="80">
        <v>5.495741631432069E-2</v>
      </c>
      <c r="P55" s="80">
        <v>0.9392709401603424</v>
      </c>
      <c r="Q55" s="80">
        <v>0.37976803688567112</v>
      </c>
      <c r="R55" s="80">
        <v>0.82530438545185814</v>
      </c>
      <c r="S55" s="80">
        <v>0.64313303351333817</v>
      </c>
      <c r="T55" s="80">
        <v>0.8447487164738301</v>
      </c>
      <c r="U55" s="80">
        <v>0.45739348305107036</v>
      </c>
      <c r="V55" s="80">
        <v>0.55988667231613676</v>
      </c>
      <c r="W55" s="80">
        <v>0.94231735503097369</v>
      </c>
      <c r="X55" s="80">
        <v>0.70068184520335919</v>
      </c>
      <c r="Y55" s="80">
        <v>0.76392777638054465</v>
      </c>
      <c r="Z55" s="80">
        <v>0.62518096583191551</v>
      </c>
      <c r="AA55" s="80">
        <v>0.20380898067805134</v>
      </c>
      <c r="AB55" s="80">
        <v>0.76010868731997927</v>
      </c>
      <c r="AC55" s="80">
        <v>0.73926310145283791</v>
      </c>
      <c r="AD55" s="80">
        <v>0.6324152480636871</v>
      </c>
      <c r="AE55" s="80">
        <v>0.53335047152095161</v>
      </c>
      <c r="AF55" s="80">
        <v>0.19257739002241514</v>
      </c>
      <c r="AG55" s="80">
        <v>0.20952154568788195</v>
      </c>
      <c r="AH55" s="80">
        <v>0.19330361160776921</v>
      </c>
      <c r="AI55" s="80">
        <v>0.19696346361672715</v>
      </c>
      <c r="AJ55" s="80">
        <v>0.21307902372420504</v>
      </c>
      <c r="AK55" s="80">
        <v>0.2326082046854161</v>
      </c>
      <c r="AL55" s="80">
        <v>0.24058272824368268</v>
      </c>
      <c r="AM55" s="80">
        <v>0.33653349861680815</v>
      </c>
      <c r="AN55" s="80">
        <v>0.21466473654419307</v>
      </c>
    </row>
    <row r="56" spans="1:40">
      <c r="A56" s="80">
        <v>54</v>
      </c>
      <c r="B56" s="80">
        <v>0</v>
      </c>
      <c r="C56" s="80">
        <v>1.6720783381292783E-3</v>
      </c>
      <c r="D56" s="80">
        <v>0.26058208389870224</v>
      </c>
      <c r="E56" s="80">
        <v>0.25750730403219652</v>
      </c>
      <c r="F56" s="80">
        <v>8.9455310903930163E-2</v>
      </c>
      <c r="G56" s="80">
        <v>3.2094977091275644E-2</v>
      </c>
      <c r="H56" s="80">
        <v>3.9670629412383474E-2</v>
      </c>
      <c r="I56" s="80">
        <v>5.4978104731122955E-3</v>
      </c>
      <c r="J56" s="80">
        <v>2.0497622230240622E-2</v>
      </c>
      <c r="K56" s="80">
        <v>4.1790158098229356E-3</v>
      </c>
      <c r="L56" s="80">
        <v>6.4841473829046342E-3</v>
      </c>
      <c r="M56" s="80">
        <v>2.5304130018853146E-2</v>
      </c>
      <c r="N56" s="80">
        <v>0</v>
      </c>
      <c r="O56" s="80">
        <v>6.0623612026446734E-2</v>
      </c>
      <c r="P56" s="80">
        <v>0.94883171403914268</v>
      </c>
      <c r="Q56" s="80">
        <v>0.3863176088714555</v>
      </c>
      <c r="R56" s="80">
        <v>0.83396672293652463</v>
      </c>
      <c r="S56" s="80">
        <v>0.64604829374271466</v>
      </c>
      <c r="T56" s="80">
        <v>0.85097882230401201</v>
      </c>
      <c r="U56" s="80">
        <v>0.47404167498485289</v>
      </c>
      <c r="V56" s="80">
        <v>0.56804568349764284</v>
      </c>
      <c r="W56" s="80">
        <v>0.94231735503097369</v>
      </c>
      <c r="X56" s="80">
        <v>0.70797587635815473</v>
      </c>
      <c r="Y56" s="80">
        <v>0.77531779450637606</v>
      </c>
      <c r="Z56" s="80">
        <v>0.64470224821470412</v>
      </c>
      <c r="AA56" s="80">
        <v>0.20599788305305852</v>
      </c>
      <c r="AB56" s="80">
        <v>0.77570205163491479</v>
      </c>
      <c r="AC56" s="80">
        <v>0.75173329969517211</v>
      </c>
      <c r="AD56" s="80">
        <v>0.64391074019896377</v>
      </c>
      <c r="AE56" s="80">
        <v>0.54449723598346522</v>
      </c>
      <c r="AF56" s="80">
        <v>0.19904627198972097</v>
      </c>
      <c r="AG56" s="80">
        <v>0.21650176792178907</v>
      </c>
      <c r="AH56" s="80">
        <v>0.19979742925584937</v>
      </c>
      <c r="AI56" s="80">
        <v>0.20353789097693745</v>
      </c>
      <c r="AJ56" s="80">
        <v>0.22009211129075609</v>
      </c>
      <c r="AK56" s="80">
        <v>0.23914412470171154</v>
      </c>
      <c r="AL56" s="80">
        <v>0.24773484805017257</v>
      </c>
      <c r="AM56" s="80">
        <v>0.34439520562442455</v>
      </c>
      <c r="AN56" s="80">
        <v>0.22131896693927011</v>
      </c>
    </row>
    <row r="57" spans="1:40">
      <c r="A57" s="80">
        <v>55</v>
      </c>
      <c r="B57" s="80">
        <v>1.5824826732092431E-4</v>
      </c>
      <c r="C57" s="80">
        <v>4.8894249933313866E-3</v>
      </c>
      <c r="D57" s="80">
        <v>0.26870065074991267</v>
      </c>
      <c r="E57" s="80">
        <v>0.2675862669333291</v>
      </c>
      <c r="F57" s="80">
        <v>9.429167222794374E-2</v>
      </c>
      <c r="G57" s="80">
        <v>3.2094977091275644E-2</v>
      </c>
      <c r="H57" s="80">
        <v>4.3190478576383015E-2</v>
      </c>
      <c r="I57" s="80">
        <v>5.4978104731122955E-3</v>
      </c>
      <c r="J57" s="80">
        <v>2.1772009969864118E-2</v>
      </c>
      <c r="K57" s="80">
        <v>4.4443602310918562E-3</v>
      </c>
      <c r="L57" s="80">
        <v>6.7275812635677239E-3</v>
      </c>
      <c r="M57" s="80">
        <v>2.7506602043107547E-2</v>
      </c>
      <c r="N57" s="80">
        <v>0</v>
      </c>
      <c r="O57" s="80">
        <v>6.6282803352987876E-2</v>
      </c>
      <c r="P57" s="80">
        <v>0.94979220324838909</v>
      </c>
      <c r="Q57" s="80">
        <v>0.39023604086832786</v>
      </c>
      <c r="R57" s="80">
        <v>0.84655640825825529</v>
      </c>
      <c r="S57" s="80">
        <v>0.64604829374271466</v>
      </c>
      <c r="T57" s="80">
        <v>0.85764810590013951</v>
      </c>
      <c r="U57" s="80">
        <v>0.48773925970216236</v>
      </c>
      <c r="V57" s="80">
        <v>0.57908399539458899</v>
      </c>
      <c r="W57" s="80">
        <v>1</v>
      </c>
      <c r="X57" s="80">
        <v>0.712646586901722</v>
      </c>
      <c r="Y57" s="80">
        <v>0.78131095104957426</v>
      </c>
      <c r="Z57" s="80">
        <v>0.65355013412663499</v>
      </c>
      <c r="AA57" s="80">
        <v>0.20726419021215359</v>
      </c>
      <c r="AB57" s="80">
        <v>0.78171990878431852</v>
      </c>
      <c r="AC57" s="80">
        <v>0.75802877500310861</v>
      </c>
      <c r="AD57" s="80">
        <v>0.65405416431123209</v>
      </c>
      <c r="AE57" s="80">
        <v>0.55389174661419049</v>
      </c>
      <c r="AF57" s="80">
        <v>0.20623186611416022</v>
      </c>
      <c r="AG57" s="80">
        <v>0.22424790789557325</v>
      </c>
      <c r="AH57" s="80">
        <v>0.2070096989539579</v>
      </c>
      <c r="AI57" s="80">
        <v>0.2108307010385885</v>
      </c>
      <c r="AJ57" s="80">
        <v>0.22786810072114433</v>
      </c>
      <c r="AK57" s="80">
        <v>0.24707527479850766</v>
      </c>
      <c r="AL57" s="80">
        <v>0.25575908799893438</v>
      </c>
      <c r="AM57" s="80">
        <v>0.35183543827734542</v>
      </c>
      <c r="AN57" s="80">
        <v>0.22832961372628893</v>
      </c>
    </row>
    <row r="58" spans="1:40">
      <c r="A58" s="80">
        <v>56</v>
      </c>
      <c r="B58" s="80">
        <v>1.0348517794199269E-3</v>
      </c>
      <c r="C58" s="80">
        <v>1.0000296819359683E-2</v>
      </c>
      <c r="D58" s="80">
        <v>0.2752582653791123</v>
      </c>
      <c r="E58" s="80">
        <v>0.27459353678375487</v>
      </c>
      <c r="F58" s="80">
        <v>0.10111257396071127</v>
      </c>
      <c r="G58" s="80">
        <v>3.2094977091275644E-2</v>
      </c>
      <c r="H58" s="80">
        <v>4.55479261976134E-2</v>
      </c>
      <c r="I58" s="80">
        <v>5.4978104731122955E-3</v>
      </c>
      <c r="J58" s="80">
        <v>2.528820363011804E-2</v>
      </c>
      <c r="K58" s="80">
        <v>5.442000697209768E-3</v>
      </c>
      <c r="L58" s="80">
        <v>7.642842602065901E-3</v>
      </c>
      <c r="M58" s="80">
        <v>2.9313619106629163E-2</v>
      </c>
      <c r="N58" s="80">
        <v>0</v>
      </c>
      <c r="O58" s="80">
        <v>7.007309279700559E-2</v>
      </c>
      <c r="P58" s="80">
        <v>0.95632496001591705</v>
      </c>
      <c r="Q58" s="80">
        <v>0.40015782045732301</v>
      </c>
      <c r="R58" s="80">
        <v>0.84832225906739722</v>
      </c>
      <c r="S58" s="80">
        <v>0.64903264341232825</v>
      </c>
      <c r="T58" s="80">
        <v>0.86800570542442834</v>
      </c>
      <c r="U58" s="80">
        <v>0.52398926449180161</v>
      </c>
      <c r="V58" s="80">
        <v>0.58753444135507238</v>
      </c>
      <c r="W58" s="80">
        <v>1</v>
      </c>
      <c r="X58" s="80">
        <v>0.72735027165821131</v>
      </c>
      <c r="Y58" s="80">
        <v>0.79305560863557933</v>
      </c>
      <c r="Z58" s="80">
        <v>0.67931486285977072</v>
      </c>
      <c r="AA58" s="80">
        <v>0.23123681381092814</v>
      </c>
      <c r="AB58" s="80">
        <v>0.80613513591970798</v>
      </c>
      <c r="AC58" s="80">
        <v>0.77192805602335124</v>
      </c>
      <c r="AD58" s="80">
        <v>0.66347493137671998</v>
      </c>
      <c r="AE58" s="80">
        <v>0.56456544646530593</v>
      </c>
      <c r="AF58" s="80">
        <v>0.21325076859998171</v>
      </c>
      <c r="AG58" s="80">
        <v>0.23174225504555343</v>
      </c>
      <c r="AH58" s="80">
        <v>0.21405181167430531</v>
      </c>
      <c r="AI58" s="80">
        <v>0.21788031253858312</v>
      </c>
      <c r="AJ58" s="80">
        <v>0.23541845619646343</v>
      </c>
      <c r="AK58" s="80">
        <v>0.25511812847543869</v>
      </c>
      <c r="AL58" s="80">
        <v>0.26345967744095078</v>
      </c>
      <c r="AM58" s="80">
        <v>0.36258691178024882</v>
      </c>
      <c r="AN58" s="80">
        <v>0.23578297823268773</v>
      </c>
    </row>
    <row r="59" spans="1:40">
      <c r="A59" s="80">
        <v>57</v>
      </c>
      <c r="B59" s="80">
        <v>5.1069235504930272E-3</v>
      </c>
      <c r="C59" s="80">
        <v>1.5886999367307246E-2</v>
      </c>
      <c r="D59" s="80">
        <v>0.28500061864099108</v>
      </c>
      <c r="E59" s="80">
        <v>0.28233332638866837</v>
      </c>
      <c r="F59" s="80">
        <v>0.10564742184537057</v>
      </c>
      <c r="G59" s="80">
        <v>3.2094977091275644E-2</v>
      </c>
      <c r="H59" s="80">
        <v>4.7460944904060769E-2</v>
      </c>
      <c r="I59" s="80">
        <v>5.4978104731122955E-3</v>
      </c>
      <c r="J59" s="80">
        <v>2.528820363011804E-2</v>
      </c>
      <c r="K59" s="80">
        <v>7.8994613259390466E-3</v>
      </c>
      <c r="L59" s="80">
        <v>9.8973809660815974E-3</v>
      </c>
      <c r="M59" s="80">
        <v>3.1447020144346791E-2</v>
      </c>
      <c r="N59" s="80">
        <v>0</v>
      </c>
      <c r="O59" s="80">
        <v>7.3148832229753408E-2</v>
      </c>
      <c r="P59" s="80">
        <v>0.95701816424594888</v>
      </c>
      <c r="Q59" s="80">
        <v>0.40585857234601525</v>
      </c>
      <c r="R59" s="80">
        <v>0.85604817582676251</v>
      </c>
      <c r="S59" s="80">
        <v>0.7055817326643965</v>
      </c>
      <c r="T59" s="80">
        <v>0.87443402422862115</v>
      </c>
      <c r="U59" s="80">
        <v>0.538715151391994</v>
      </c>
      <c r="V59" s="80">
        <v>0.59663434399507231</v>
      </c>
      <c r="W59" s="80">
        <v>1</v>
      </c>
      <c r="X59" s="80">
        <v>0.74010146415104217</v>
      </c>
      <c r="Y59" s="80">
        <v>0.79924185593426966</v>
      </c>
      <c r="Z59" s="80">
        <v>0.68889228553254511</v>
      </c>
      <c r="AA59" s="80">
        <v>0.27087121941048697</v>
      </c>
      <c r="AB59" s="80">
        <v>0.81257915990267748</v>
      </c>
      <c r="AC59" s="80">
        <v>0.78022097684357605</v>
      </c>
      <c r="AD59" s="80">
        <v>0.67161356497211355</v>
      </c>
      <c r="AE59" s="80">
        <v>0.57666120649272856</v>
      </c>
      <c r="AF59" s="80">
        <v>0.22033756098301044</v>
      </c>
      <c r="AG59" s="80">
        <v>0.2393907784500087</v>
      </c>
      <c r="AH59" s="80">
        <v>0.22115644880073904</v>
      </c>
      <c r="AI59" s="80">
        <v>0.22507206235084967</v>
      </c>
      <c r="AJ59" s="80">
        <v>0.24306002624606191</v>
      </c>
      <c r="AK59" s="80">
        <v>0.26222921514214315</v>
      </c>
      <c r="AL59" s="80">
        <v>0.2712596166275974</v>
      </c>
      <c r="AM59" s="80">
        <v>0.37152068501899782</v>
      </c>
      <c r="AN59" s="80">
        <v>0.24303101403309088</v>
      </c>
    </row>
    <row r="60" spans="1:40">
      <c r="A60" s="80">
        <v>58</v>
      </c>
      <c r="B60" s="80">
        <v>5.1069235504930272E-3</v>
      </c>
      <c r="C60" s="80">
        <v>1.5886999367307246E-2</v>
      </c>
      <c r="D60" s="80">
        <v>0.29320000655097878</v>
      </c>
      <c r="E60" s="80">
        <v>0.28958643091967529</v>
      </c>
      <c r="F60" s="80">
        <v>0.11021439118121709</v>
      </c>
      <c r="G60" s="80">
        <v>3.2094977091275644E-2</v>
      </c>
      <c r="H60" s="80">
        <v>4.849070479718106E-2</v>
      </c>
      <c r="I60" s="80">
        <v>5.4978104731122955E-3</v>
      </c>
      <c r="J60" s="80">
        <v>2.528820363011804E-2</v>
      </c>
      <c r="K60" s="80">
        <v>7.8994613259390466E-3</v>
      </c>
      <c r="L60" s="80">
        <v>9.8973809660815974E-3</v>
      </c>
      <c r="M60" s="80">
        <v>3.2059947907892468E-2</v>
      </c>
      <c r="N60" s="80">
        <v>0</v>
      </c>
      <c r="O60" s="80">
        <v>7.4804473703021679E-2</v>
      </c>
      <c r="P60" s="80">
        <v>0.95701816424594888</v>
      </c>
      <c r="Q60" s="80">
        <v>0.41428439501934483</v>
      </c>
      <c r="R60" s="80">
        <v>0.86482735497622487</v>
      </c>
      <c r="S60" s="80">
        <v>0.7055817326643965</v>
      </c>
      <c r="T60" s="80">
        <v>0.87919113560487994</v>
      </c>
      <c r="U60" s="80">
        <v>0.57206056394439642</v>
      </c>
      <c r="V60" s="80">
        <v>0.6066485688233002</v>
      </c>
      <c r="W60" s="80">
        <v>1</v>
      </c>
      <c r="X60" s="80">
        <v>0.74084755616687592</v>
      </c>
      <c r="Y60" s="80">
        <v>0.80764122035360142</v>
      </c>
      <c r="Z60" s="80">
        <v>0.712975008193105</v>
      </c>
      <c r="AA60" s="80">
        <v>0.27087121941048697</v>
      </c>
      <c r="AB60" s="80">
        <v>0.81530870493784979</v>
      </c>
      <c r="AC60" s="80">
        <v>0.78385432951166445</v>
      </c>
      <c r="AD60" s="80">
        <v>0.68031167499082112</v>
      </c>
      <c r="AE60" s="80">
        <v>0.58941610968277203</v>
      </c>
      <c r="AF60" s="80">
        <v>0.22777253516510179</v>
      </c>
      <c r="AG60" s="80">
        <v>0.24743901218232797</v>
      </c>
      <c r="AH60" s="80">
        <v>0.22862008267142989</v>
      </c>
      <c r="AI60" s="80">
        <v>0.23263388957665504</v>
      </c>
      <c r="AJ60" s="80">
        <v>0.25107528833905662</v>
      </c>
      <c r="AK60" s="80">
        <v>0.2704491039525303</v>
      </c>
      <c r="AL60" s="80">
        <v>0.27950724536591121</v>
      </c>
      <c r="AM60" s="80">
        <v>0.38054975578536337</v>
      </c>
      <c r="AN60" s="80">
        <v>0.25106095604621664</v>
      </c>
    </row>
    <row r="61" spans="1:40">
      <c r="A61" s="80">
        <v>59</v>
      </c>
      <c r="B61" s="80">
        <v>5.1069235504930272E-3</v>
      </c>
      <c r="C61" s="80">
        <v>1.5886999367307246E-2</v>
      </c>
      <c r="D61" s="80">
        <v>0.30154934216319446</v>
      </c>
      <c r="E61" s="80">
        <v>0.30022522204118607</v>
      </c>
      <c r="F61" s="80">
        <v>0.11451759548589303</v>
      </c>
      <c r="G61" s="80">
        <v>3.2094977091275644E-2</v>
      </c>
      <c r="H61" s="80">
        <v>5.1455208124197599E-2</v>
      </c>
      <c r="I61" s="80">
        <v>1.1073441500353111E-2</v>
      </c>
      <c r="J61" s="80">
        <v>3.3292315062395467E-2</v>
      </c>
      <c r="K61" s="80">
        <v>1.0433900176624367E-2</v>
      </c>
      <c r="L61" s="80">
        <v>1.2222541155149017E-2</v>
      </c>
      <c r="M61" s="80">
        <v>3.4850367263760805E-2</v>
      </c>
      <c r="N61" s="80">
        <v>0</v>
      </c>
      <c r="O61" s="80">
        <v>7.9570783489061297E-2</v>
      </c>
      <c r="P61" s="80">
        <v>0.96103225296522965</v>
      </c>
      <c r="Q61" s="80">
        <v>0.42343609989305686</v>
      </c>
      <c r="R61" s="80">
        <v>0.86739209363149494</v>
      </c>
      <c r="S61" s="80">
        <v>0.77594267742973932</v>
      </c>
      <c r="T61" s="80">
        <v>0.88104889642011819</v>
      </c>
      <c r="U61" s="80">
        <v>0.58104448922619623</v>
      </c>
      <c r="V61" s="80">
        <v>0.61600261976839021</v>
      </c>
      <c r="W61" s="80">
        <v>1</v>
      </c>
      <c r="X61" s="80">
        <v>0.74378611156257191</v>
      </c>
      <c r="Y61" s="80">
        <v>0.81560049806400237</v>
      </c>
      <c r="Z61" s="80">
        <v>0.72276935625222349</v>
      </c>
      <c r="AA61" s="80">
        <v>0.28425147993582173</v>
      </c>
      <c r="AB61" s="80">
        <v>0.82058421848652785</v>
      </c>
      <c r="AC61" s="80">
        <v>0.78974442185129201</v>
      </c>
      <c r="AD61" s="80">
        <v>0.68461847787445584</v>
      </c>
      <c r="AE61" s="80">
        <v>0.59776984103637443</v>
      </c>
      <c r="AF61" s="80">
        <v>0.23499789465053819</v>
      </c>
      <c r="AG61" s="80">
        <v>0.25524219911958657</v>
      </c>
      <c r="AH61" s="80">
        <v>0.23586352430770424</v>
      </c>
      <c r="AI61" s="80">
        <v>0.23997700163211316</v>
      </c>
      <c r="AJ61" s="80">
        <v>0.25886029575111957</v>
      </c>
      <c r="AK61" s="80">
        <v>0.27813545959106722</v>
      </c>
      <c r="AL61" s="80">
        <v>0.2874040577994551</v>
      </c>
      <c r="AM61" s="80">
        <v>0.38894728457462174</v>
      </c>
      <c r="AN61" s="80">
        <v>0.25850925783546502</v>
      </c>
    </row>
    <row r="62" spans="1:40">
      <c r="A62" s="80">
        <v>60</v>
      </c>
      <c r="B62" s="80">
        <v>5.1069235504930272E-3</v>
      </c>
      <c r="C62" s="80">
        <v>1.7250094338560982E-2</v>
      </c>
      <c r="D62" s="80">
        <v>0.31250493528613915</v>
      </c>
      <c r="E62" s="80">
        <v>0.30849485631181606</v>
      </c>
      <c r="F62" s="80">
        <v>0.12211570659817023</v>
      </c>
      <c r="G62" s="80">
        <v>3.2094977091275644E-2</v>
      </c>
      <c r="H62" s="80">
        <v>5.4275041994108569E-2</v>
      </c>
      <c r="I62" s="80">
        <v>1.1596372488160827E-2</v>
      </c>
      <c r="J62" s="80">
        <v>3.8886380658313555E-2</v>
      </c>
      <c r="K62" s="80">
        <v>1.1317097910405461E-2</v>
      </c>
      <c r="L62" s="80">
        <v>1.303280975133435E-2</v>
      </c>
      <c r="M62" s="80">
        <v>3.6886278424866234E-2</v>
      </c>
      <c r="N62" s="80">
        <v>0</v>
      </c>
      <c r="O62" s="80">
        <v>8.410449463273835E-2</v>
      </c>
      <c r="P62" s="80">
        <v>0.96103225296522965</v>
      </c>
      <c r="Q62" s="80">
        <v>0.43638935415869973</v>
      </c>
      <c r="R62" s="80">
        <v>0.87470336847587216</v>
      </c>
      <c r="S62" s="80">
        <v>0.79728070490588732</v>
      </c>
      <c r="T62" s="80">
        <v>0.8820788265791939</v>
      </c>
      <c r="U62" s="80">
        <v>0.59248221666140921</v>
      </c>
      <c r="V62" s="80">
        <v>0.62642127384892099</v>
      </c>
      <c r="W62" s="80">
        <v>1</v>
      </c>
      <c r="X62" s="80">
        <v>0.74709225907718013</v>
      </c>
      <c r="Y62" s="80">
        <v>0.82298751285255123</v>
      </c>
      <c r="Z62" s="80">
        <v>0.73537772716927052</v>
      </c>
      <c r="AA62" s="80">
        <v>0.30068029516826617</v>
      </c>
      <c r="AB62" s="80">
        <v>0.82501323184540598</v>
      </c>
      <c r="AC62" s="80">
        <v>0.79715074711937306</v>
      </c>
      <c r="AD62" s="80">
        <v>0.69559528874228538</v>
      </c>
      <c r="AE62" s="80">
        <v>0.61042817444719533</v>
      </c>
      <c r="AF62" s="80">
        <v>0.24295306447880893</v>
      </c>
      <c r="AG62" s="80">
        <v>0.26374115125580128</v>
      </c>
      <c r="AH62" s="80">
        <v>0.24384595455585656</v>
      </c>
      <c r="AI62" s="80">
        <v>0.24797245982496957</v>
      </c>
      <c r="AJ62" s="80">
        <v>0.26733918169173593</v>
      </c>
      <c r="AK62" s="80">
        <v>0.28599844045649503</v>
      </c>
      <c r="AL62" s="80">
        <v>0.29606040564640046</v>
      </c>
      <c r="AM62" s="80">
        <v>0.39768701470928197</v>
      </c>
      <c r="AN62" s="80">
        <v>0.26649633138181594</v>
      </c>
    </row>
    <row r="63" spans="1:40">
      <c r="A63" s="80">
        <v>61</v>
      </c>
      <c r="B63" s="80">
        <v>5.1069235504930272E-3</v>
      </c>
      <c r="C63" s="80">
        <v>1.7250094338560982E-2</v>
      </c>
      <c r="D63" s="80">
        <v>0.32021026620703597</v>
      </c>
      <c r="E63" s="80">
        <v>0.31513459637556268</v>
      </c>
      <c r="F63" s="80">
        <v>0.13006456060306062</v>
      </c>
      <c r="G63" s="80">
        <v>4.2224954235709523E-2</v>
      </c>
      <c r="H63" s="80">
        <v>5.9109069292241856E-2</v>
      </c>
      <c r="I63" s="80">
        <v>1.1596372488160827E-2</v>
      </c>
      <c r="J63" s="80">
        <v>3.9733055287460503E-2</v>
      </c>
      <c r="K63" s="80">
        <v>1.1429937750004815E-2</v>
      </c>
      <c r="L63" s="80">
        <v>1.3972804322969028E-2</v>
      </c>
      <c r="M63" s="80">
        <v>3.9809236321666996E-2</v>
      </c>
      <c r="N63" s="80">
        <v>0</v>
      </c>
      <c r="O63" s="80">
        <v>9.0879687678366822E-2</v>
      </c>
      <c r="P63" s="80">
        <v>0.96464307576583641</v>
      </c>
      <c r="Q63" s="80">
        <v>0.44543732787175011</v>
      </c>
      <c r="R63" s="80">
        <v>0.87574242523486545</v>
      </c>
      <c r="S63" s="80">
        <v>0.79728070490588732</v>
      </c>
      <c r="T63" s="80">
        <v>0.88985965744134254</v>
      </c>
      <c r="U63" s="80">
        <v>0.60663605057497416</v>
      </c>
      <c r="V63" s="80">
        <v>0.63671886663285926</v>
      </c>
      <c r="W63" s="80">
        <v>1</v>
      </c>
      <c r="X63" s="80">
        <v>0.75167788895227516</v>
      </c>
      <c r="Y63" s="80">
        <v>0.82951955448605563</v>
      </c>
      <c r="Z63" s="80">
        <v>0.7560951027592242</v>
      </c>
      <c r="AA63" s="80">
        <v>0.30970181397913427</v>
      </c>
      <c r="AB63" s="80">
        <v>0.82972510619475293</v>
      </c>
      <c r="AC63" s="80">
        <v>0.80295243147123108</v>
      </c>
      <c r="AD63" s="80">
        <v>0.70060435109476715</v>
      </c>
      <c r="AE63" s="80">
        <v>0.61944061317867716</v>
      </c>
      <c r="AF63" s="80">
        <v>0.25079984011229467</v>
      </c>
      <c r="AG63" s="80">
        <v>0.27209830324571982</v>
      </c>
      <c r="AH63" s="80">
        <v>0.25172254228903124</v>
      </c>
      <c r="AI63" s="80">
        <v>0.2558465978206631</v>
      </c>
      <c r="AJ63" s="80">
        <v>0.27567297512200534</v>
      </c>
      <c r="AK63" s="80">
        <v>0.29476640991695496</v>
      </c>
      <c r="AL63" s="80">
        <v>0.30454495309900131</v>
      </c>
      <c r="AM63" s="80">
        <v>0.4069710012894886</v>
      </c>
      <c r="AN63" s="80">
        <v>0.27339297205803342</v>
      </c>
    </row>
    <row r="64" spans="1:40">
      <c r="A64" s="80">
        <v>62</v>
      </c>
      <c r="B64" s="80">
        <v>5.1069235504930272E-3</v>
      </c>
      <c r="C64" s="80">
        <v>1.7250094338560982E-2</v>
      </c>
      <c r="D64" s="80">
        <v>0.32935273347802829</v>
      </c>
      <c r="E64" s="80">
        <v>0.32373461156215416</v>
      </c>
      <c r="F64" s="80">
        <v>0.13932893320088524</v>
      </c>
      <c r="G64" s="80">
        <v>4.2224954235709523E-2</v>
      </c>
      <c r="H64" s="80">
        <v>6.3129713862295322E-2</v>
      </c>
      <c r="I64" s="80">
        <v>1.1596372488160827E-2</v>
      </c>
      <c r="J64" s="80">
        <v>4.2691257107831559E-2</v>
      </c>
      <c r="K64" s="80">
        <v>1.182418957641126E-2</v>
      </c>
      <c r="L64" s="80">
        <v>1.4334501213379111E-2</v>
      </c>
      <c r="M64" s="80">
        <v>4.236196878899913E-2</v>
      </c>
      <c r="N64" s="80">
        <v>0</v>
      </c>
      <c r="O64" s="80">
        <v>9.7344054705985922E-2</v>
      </c>
      <c r="P64" s="80">
        <v>0.97246980161534313</v>
      </c>
      <c r="Q64" s="80">
        <v>0.45007711921519178</v>
      </c>
      <c r="R64" s="80">
        <v>0.8850596372607753</v>
      </c>
      <c r="S64" s="80">
        <v>0.79728070490588732</v>
      </c>
      <c r="T64" s="80">
        <v>0.8981379640029693</v>
      </c>
      <c r="U64" s="80">
        <v>0.62242537085477168</v>
      </c>
      <c r="V64" s="80">
        <v>0.64694357097287214</v>
      </c>
      <c r="W64" s="80">
        <v>1</v>
      </c>
      <c r="X64" s="80">
        <v>0.76172504327660928</v>
      </c>
      <c r="Y64" s="80">
        <v>0.83667359201041525</v>
      </c>
      <c r="Z64" s="80">
        <v>0.76530742332021329</v>
      </c>
      <c r="AA64" s="80">
        <v>0.32598905623314023</v>
      </c>
      <c r="AB64" s="80">
        <v>0.83689783631013848</v>
      </c>
      <c r="AC64" s="80">
        <v>0.81063422309144761</v>
      </c>
      <c r="AD64" s="80">
        <v>0.71405218283223282</v>
      </c>
      <c r="AE64" s="80">
        <v>0.63192291165675551</v>
      </c>
      <c r="AF64" s="80">
        <v>0.25884017603227721</v>
      </c>
      <c r="AG64" s="80">
        <v>0.28062582322155638</v>
      </c>
      <c r="AH64" s="80">
        <v>0.25979235166564735</v>
      </c>
      <c r="AI64" s="80">
        <v>0.26387591297740115</v>
      </c>
      <c r="AJ64" s="80">
        <v>0.2841879412822334</v>
      </c>
      <c r="AK64" s="80">
        <v>0.30325231326843632</v>
      </c>
      <c r="AL64" s="80">
        <v>0.31323092799724955</v>
      </c>
      <c r="AM64" s="80">
        <v>0.41609847202339628</v>
      </c>
      <c r="AN64" s="80">
        <v>0.28081039644675648</v>
      </c>
    </row>
    <row r="65" spans="1:40">
      <c r="A65" s="80">
        <v>63</v>
      </c>
      <c r="B65" s="80">
        <v>5.1069235504930272E-3</v>
      </c>
      <c r="C65" s="80">
        <v>2.0233307550696952E-2</v>
      </c>
      <c r="D65" s="80">
        <v>0.34098623557048036</v>
      </c>
      <c r="E65" s="80">
        <v>0.33279899155993076</v>
      </c>
      <c r="F65" s="80">
        <v>0.14501907968742325</v>
      </c>
      <c r="G65" s="80">
        <v>4.5119233419833489E-2</v>
      </c>
      <c r="H65" s="80">
        <v>6.4197849096094231E-2</v>
      </c>
      <c r="I65" s="80">
        <v>1.1596372488160827E-2</v>
      </c>
      <c r="J65" s="80">
        <v>4.362950311210595E-2</v>
      </c>
      <c r="K65" s="80">
        <v>1.1949233512986665E-2</v>
      </c>
      <c r="L65" s="80">
        <v>1.4688211880720333E-2</v>
      </c>
      <c r="M65" s="80">
        <v>4.3048354105723885E-2</v>
      </c>
      <c r="N65" s="80">
        <v>0</v>
      </c>
      <c r="O65" s="80">
        <v>9.8776559921399054E-2</v>
      </c>
      <c r="P65" s="80">
        <v>0.9748266959974512</v>
      </c>
      <c r="Q65" s="80">
        <v>0.45778695079719417</v>
      </c>
      <c r="R65" s="80">
        <v>0.88824834319437629</v>
      </c>
      <c r="S65" s="80">
        <v>0.84669375290614479</v>
      </c>
      <c r="T65" s="80">
        <v>0.90316713240238011</v>
      </c>
      <c r="U65" s="80">
        <v>0.6280120921923541</v>
      </c>
      <c r="V65" s="80">
        <v>0.65621121137708727</v>
      </c>
      <c r="W65" s="80">
        <v>1</v>
      </c>
      <c r="X65" s="80">
        <v>0.77677123226258948</v>
      </c>
      <c r="Y65" s="80">
        <v>0.84309031323592909</v>
      </c>
      <c r="Z65" s="80">
        <v>0.7744056077548489</v>
      </c>
      <c r="AA65" s="80">
        <v>0.32598905623314023</v>
      </c>
      <c r="AB65" s="80">
        <v>0.84432453858196355</v>
      </c>
      <c r="AC65" s="80">
        <v>0.81917529722693616</v>
      </c>
      <c r="AD65" s="80">
        <v>0.7209698756913322</v>
      </c>
      <c r="AE65" s="80">
        <v>0.64045034646642374</v>
      </c>
      <c r="AF65" s="80">
        <v>0.26688229065014718</v>
      </c>
      <c r="AG65" s="80">
        <v>0.28930394107310603</v>
      </c>
      <c r="AH65" s="80">
        <v>0.26786498431556277</v>
      </c>
      <c r="AI65" s="80">
        <v>0.27202930896980299</v>
      </c>
      <c r="AJ65" s="80">
        <v>0.29285580904475633</v>
      </c>
      <c r="AK65" s="80">
        <v>0.310996539650431</v>
      </c>
      <c r="AL65" s="80">
        <v>0.32193036856846752</v>
      </c>
      <c r="AM65" s="80">
        <v>0.42330405389324471</v>
      </c>
      <c r="AN65" s="80">
        <v>0.28883561313213363</v>
      </c>
    </row>
    <row r="66" spans="1:40">
      <c r="A66" s="80">
        <v>64</v>
      </c>
      <c r="B66" s="80">
        <v>5.1069235504930272E-3</v>
      </c>
      <c r="C66" s="80">
        <v>2.0233307550696952E-2</v>
      </c>
      <c r="D66" s="80">
        <v>0.35233079759761493</v>
      </c>
      <c r="E66" s="80">
        <v>0.34205464321245477</v>
      </c>
      <c r="F66" s="80">
        <v>0.15350913685804571</v>
      </c>
      <c r="G66" s="80">
        <v>4.9217074244880289E-2</v>
      </c>
      <c r="H66" s="80">
        <v>6.6961355888820712E-2</v>
      </c>
      <c r="I66" s="80">
        <v>1.1596372488160827E-2</v>
      </c>
      <c r="J66" s="80">
        <v>4.362950311210595E-2</v>
      </c>
      <c r="K66" s="80">
        <v>1.1949233512986665E-2</v>
      </c>
      <c r="L66" s="80">
        <v>1.5026586840193947E-2</v>
      </c>
      <c r="M66" s="80">
        <v>4.46932327316302E-2</v>
      </c>
      <c r="N66" s="80">
        <v>0</v>
      </c>
      <c r="O66" s="80">
        <v>0.10281642624867418</v>
      </c>
      <c r="P66" s="80">
        <v>0.97748831090386845</v>
      </c>
      <c r="Q66" s="80">
        <v>0.47658375883898207</v>
      </c>
      <c r="R66" s="80">
        <v>0.89099875355835623</v>
      </c>
      <c r="S66" s="80">
        <v>0.85421587651029662</v>
      </c>
      <c r="T66" s="80">
        <v>0.90887255683076884</v>
      </c>
      <c r="U66" s="80">
        <v>0.64664424096573936</v>
      </c>
      <c r="V66" s="80">
        <v>0.66743270535463939</v>
      </c>
      <c r="W66" s="80">
        <v>1</v>
      </c>
      <c r="X66" s="80">
        <v>0.78432705008960735</v>
      </c>
      <c r="Y66" s="80">
        <v>0.85368460385770961</v>
      </c>
      <c r="Z66" s="80">
        <v>0.78024256930432367</v>
      </c>
      <c r="AA66" s="80">
        <v>0.33735874661522863</v>
      </c>
      <c r="AB66" s="80">
        <v>0.85286620657965351</v>
      </c>
      <c r="AC66" s="80">
        <v>0.82870359389251746</v>
      </c>
      <c r="AD66" s="80">
        <v>0.72534661312788118</v>
      </c>
      <c r="AE66" s="80">
        <v>0.65372952047448329</v>
      </c>
      <c r="AF66" s="80">
        <v>0.27572701899817886</v>
      </c>
      <c r="AG66" s="80">
        <v>0.29875821878118503</v>
      </c>
      <c r="AH66" s="80">
        <v>0.27674380654932873</v>
      </c>
      <c r="AI66" s="80">
        <v>0.28092130985972408</v>
      </c>
      <c r="AJ66" s="80">
        <v>0.30230072690212578</v>
      </c>
      <c r="AK66" s="80">
        <v>0.32001545722001667</v>
      </c>
      <c r="AL66" s="80">
        <v>0.33155168874012059</v>
      </c>
      <c r="AM66" s="80">
        <v>0.43302166978463091</v>
      </c>
      <c r="AN66" s="80">
        <v>0.2976902588922527</v>
      </c>
    </row>
    <row r="67" spans="1:40">
      <c r="A67" s="80">
        <v>65</v>
      </c>
      <c r="B67" s="80">
        <v>5.1069235504930272E-3</v>
      </c>
      <c r="C67" s="80">
        <v>2.0233307550696952E-2</v>
      </c>
      <c r="D67" s="80">
        <v>0.36142759055575341</v>
      </c>
      <c r="E67" s="80">
        <v>0.34961113325015714</v>
      </c>
      <c r="F67" s="80">
        <v>0.1606446813307599</v>
      </c>
      <c r="G67" s="80">
        <v>4.9217074244880289E-2</v>
      </c>
      <c r="H67" s="80">
        <v>6.9051698283682003E-2</v>
      </c>
      <c r="I67" s="80">
        <v>1.1596372488160827E-2</v>
      </c>
      <c r="J67" s="80">
        <v>4.7344667369991399E-2</v>
      </c>
      <c r="K67" s="80">
        <v>1.2444368863112154E-2</v>
      </c>
      <c r="L67" s="80">
        <v>1.54808369018991E-2</v>
      </c>
      <c r="M67" s="80">
        <v>4.6137858048158967E-2</v>
      </c>
      <c r="N67" s="80">
        <v>0</v>
      </c>
      <c r="O67" s="80">
        <v>0.10617726559130626</v>
      </c>
      <c r="P67" s="80">
        <v>0.98163519010421574</v>
      </c>
      <c r="Q67" s="80">
        <v>0.48511187131410294</v>
      </c>
      <c r="R67" s="80">
        <v>0.89329319637774773</v>
      </c>
      <c r="S67" s="80">
        <v>0.86422026481868364</v>
      </c>
      <c r="T67" s="80">
        <v>0.91782711942137363</v>
      </c>
      <c r="U67" s="80">
        <v>0.6671720019516757</v>
      </c>
      <c r="V67" s="80">
        <v>0.67681727677373704</v>
      </c>
      <c r="W67" s="80">
        <v>1</v>
      </c>
      <c r="X67" s="80">
        <v>0.79737820647769309</v>
      </c>
      <c r="Y67" s="80">
        <v>0.86087669211003137</v>
      </c>
      <c r="Z67" s="80">
        <v>0.78746585093821897</v>
      </c>
      <c r="AA67" s="80">
        <v>0.35553703939155051</v>
      </c>
      <c r="AB67" s="80">
        <v>0.85745460756063696</v>
      </c>
      <c r="AC67" s="80">
        <v>0.83819972586336144</v>
      </c>
      <c r="AD67" s="80">
        <v>0.73289080302350385</v>
      </c>
      <c r="AE67" s="80">
        <v>0.66309361329947958</v>
      </c>
      <c r="AF67" s="80">
        <v>0.28452789557818114</v>
      </c>
      <c r="AG67" s="80">
        <v>0.3082150261505095</v>
      </c>
      <c r="AH67" s="80">
        <v>0.28557669937463415</v>
      </c>
      <c r="AI67" s="80">
        <v>0.28981174070074867</v>
      </c>
      <c r="AJ67" s="80">
        <v>0.3117381867619855</v>
      </c>
      <c r="AK67" s="80">
        <v>0.32962668469327316</v>
      </c>
      <c r="AL67" s="80">
        <v>0.34100609056999398</v>
      </c>
      <c r="AM67" s="80">
        <v>0.44294151060703824</v>
      </c>
      <c r="AN67" s="80">
        <v>0.30638153343708358</v>
      </c>
    </row>
    <row r="68" spans="1:40">
      <c r="A68" s="80">
        <v>66</v>
      </c>
      <c r="B68" s="80">
        <v>5.1069235504930272E-3</v>
      </c>
      <c r="C68" s="80">
        <v>2.0233307550696952E-2</v>
      </c>
      <c r="D68" s="80">
        <v>0.37107796867535153</v>
      </c>
      <c r="E68" s="80">
        <v>0.35929199510616017</v>
      </c>
      <c r="F68" s="80">
        <v>0.1679064197083586</v>
      </c>
      <c r="G68" s="80">
        <v>7.5036337065629719E-2</v>
      </c>
      <c r="H68" s="80">
        <v>7.6781788734450809E-2</v>
      </c>
      <c r="I68" s="80">
        <v>1.1596372488160827E-2</v>
      </c>
      <c r="J68" s="80">
        <v>4.7717863259646755E-2</v>
      </c>
      <c r="K68" s="80">
        <v>1.2494106227240186E-2</v>
      </c>
      <c r="L68" s="80">
        <v>1.7658466125257399E-2</v>
      </c>
      <c r="M68" s="80">
        <v>5.0759051022557101E-2</v>
      </c>
      <c r="N68" s="80">
        <v>0</v>
      </c>
      <c r="O68" s="80">
        <v>0.11606469461048033</v>
      </c>
      <c r="P68" s="80">
        <v>0.98281901171717601</v>
      </c>
      <c r="Q68" s="80">
        <v>0.50199469454753487</v>
      </c>
      <c r="R68" s="80">
        <v>0.9011252832597737</v>
      </c>
      <c r="S68" s="80">
        <v>0.86422026481868364</v>
      </c>
      <c r="T68" s="80">
        <v>0.92469072946260966</v>
      </c>
      <c r="U68" s="80">
        <v>0.67958654025692877</v>
      </c>
      <c r="V68" s="80">
        <v>0.6865191179423864</v>
      </c>
      <c r="W68" s="80">
        <v>1</v>
      </c>
      <c r="X68" s="80">
        <v>0.81190409445263134</v>
      </c>
      <c r="Y68" s="80">
        <v>0.86711534260424861</v>
      </c>
      <c r="Z68" s="80">
        <v>0.7963544520765099</v>
      </c>
      <c r="AA68" s="80">
        <v>0.37051790031346582</v>
      </c>
      <c r="AB68" s="80">
        <v>0.86201342973908923</v>
      </c>
      <c r="AC68" s="80">
        <v>0.84593650293938594</v>
      </c>
      <c r="AD68" s="80">
        <v>0.73855258786985178</v>
      </c>
      <c r="AE68" s="80">
        <v>0.67028999409089618</v>
      </c>
      <c r="AF68" s="80">
        <v>0.29330351590544879</v>
      </c>
      <c r="AG68" s="80">
        <v>0.3176060416791005</v>
      </c>
      <c r="AH68" s="80">
        <v>0.29438595547283447</v>
      </c>
      <c r="AI68" s="80">
        <v>0.29867345574103815</v>
      </c>
      <c r="AJ68" s="80">
        <v>0.32110482965679854</v>
      </c>
      <c r="AK68" s="80">
        <v>0.33893226696888751</v>
      </c>
      <c r="AL68" s="80">
        <v>0.35037750465441447</v>
      </c>
      <c r="AM68" s="80">
        <v>0.45240758862957947</v>
      </c>
      <c r="AN68" s="80">
        <v>0.31493965869511997</v>
      </c>
    </row>
    <row r="69" spans="1:40">
      <c r="A69" s="80">
        <v>67</v>
      </c>
      <c r="B69" s="80">
        <v>5.1069235504930272E-3</v>
      </c>
      <c r="C69" s="80">
        <v>2.0233307550696952E-2</v>
      </c>
      <c r="D69" s="80">
        <v>0.38224586983527886</v>
      </c>
      <c r="E69" s="80">
        <v>0.36690064798023841</v>
      </c>
      <c r="F69" s="80">
        <v>0.17699184978425345</v>
      </c>
      <c r="G69" s="80">
        <v>9.3261699056746958E-2</v>
      </c>
      <c r="H69" s="80">
        <v>8.195127579396079E-2</v>
      </c>
      <c r="I69" s="80">
        <v>1.1596372488160827E-2</v>
      </c>
      <c r="J69" s="80">
        <v>5.205477767551675E-2</v>
      </c>
      <c r="K69" s="80">
        <v>1.307210479976852E-2</v>
      </c>
      <c r="L69" s="80">
        <v>1.9693677443845228E-2</v>
      </c>
      <c r="M69" s="80">
        <v>5.4069968976072302E-2</v>
      </c>
      <c r="N69" s="80">
        <v>0</v>
      </c>
      <c r="O69" s="80">
        <v>0.12258254330653266</v>
      </c>
      <c r="P69" s="80">
        <v>0.98504308133973917</v>
      </c>
      <c r="Q69" s="80">
        <v>0.51232177309548033</v>
      </c>
      <c r="R69" s="80">
        <v>0.90240342289305742</v>
      </c>
      <c r="S69" s="80">
        <v>0.86422026481868364</v>
      </c>
      <c r="T69" s="80">
        <v>0.9287987905122056</v>
      </c>
      <c r="U69" s="80">
        <v>0.68493385282155383</v>
      </c>
      <c r="V69" s="80">
        <v>0.69562126530690838</v>
      </c>
      <c r="W69" s="80">
        <v>1</v>
      </c>
      <c r="X69" s="80">
        <v>0.81849348314802839</v>
      </c>
      <c r="Y69" s="80">
        <v>0.87531827848493349</v>
      </c>
      <c r="Z69" s="80">
        <v>0.80617683357017134</v>
      </c>
      <c r="AA69" s="80">
        <v>0.37051790031346582</v>
      </c>
      <c r="AB69" s="80">
        <v>0.86699725135879135</v>
      </c>
      <c r="AC69" s="80">
        <v>0.85337481321117215</v>
      </c>
      <c r="AD69" s="80">
        <v>0.74491663218504678</v>
      </c>
      <c r="AE69" s="80">
        <v>0.6794441361285628</v>
      </c>
      <c r="AF69" s="80">
        <v>0.30211159396633669</v>
      </c>
      <c r="AG69" s="80">
        <v>0.32698083140098483</v>
      </c>
      <c r="AH69" s="80">
        <v>0.30322575812475777</v>
      </c>
      <c r="AI69" s="80">
        <v>0.30750493192623468</v>
      </c>
      <c r="AJ69" s="80">
        <v>0.33045550026431608</v>
      </c>
      <c r="AK69" s="80">
        <v>0.34769477196390058</v>
      </c>
      <c r="AL69" s="80">
        <v>0.35969944250383329</v>
      </c>
      <c r="AM69" s="80">
        <v>0.46098573409910903</v>
      </c>
      <c r="AN69" s="80">
        <v>0.32306890415748468</v>
      </c>
    </row>
    <row r="70" spans="1:40">
      <c r="A70" s="80">
        <v>68</v>
      </c>
      <c r="B70" s="80">
        <v>5.1069235504930272E-3</v>
      </c>
      <c r="C70" s="80">
        <v>2.0233307550696952E-2</v>
      </c>
      <c r="D70" s="80">
        <v>0.39554588468175855</v>
      </c>
      <c r="E70" s="80">
        <v>0.37942291030764508</v>
      </c>
      <c r="F70" s="80">
        <v>0.18618648091385243</v>
      </c>
      <c r="G70" s="80">
        <v>9.8677726440899727E-2</v>
      </c>
      <c r="H70" s="80">
        <v>8.6751176693109625E-2</v>
      </c>
      <c r="I70" s="80">
        <v>1.1596372488160827E-2</v>
      </c>
      <c r="J70" s="80">
        <v>5.205477767551675E-2</v>
      </c>
      <c r="K70" s="80">
        <v>1.307210479976852E-2</v>
      </c>
      <c r="L70" s="80">
        <v>2.0140900292380283E-2</v>
      </c>
      <c r="M70" s="80">
        <v>5.6926938394876933E-2</v>
      </c>
      <c r="N70" s="80">
        <v>0</v>
      </c>
      <c r="O70" s="80">
        <v>0.12976678402134467</v>
      </c>
      <c r="P70" s="80">
        <v>0.98699744398470668</v>
      </c>
      <c r="Q70" s="80">
        <v>0.51861796143435657</v>
      </c>
      <c r="R70" s="80">
        <v>0.91223470661641104</v>
      </c>
      <c r="S70" s="80">
        <v>0.86422026481868364</v>
      </c>
      <c r="T70" s="80">
        <v>0.93559632956210481</v>
      </c>
      <c r="U70" s="80">
        <v>0.70296024676910307</v>
      </c>
      <c r="V70" s="80">
        <v>0.70607652646857078</v>
      </c>
      <c r="W70" s="80">
        <v>1</v>
      </c>
      <c r="X70" s="80">
        <v>0.82749240000567204</v>
      </c>
      <c r="Y70" s="80">
        <v>0.87844961975139857</v>
      </c>
      <c r="Z70" s="80">
        <v>0.82478636186758736</v>
      </c>
      <c r="AA70" s="80">
        <v>0.37583674182273508</v>
      </c>
      <c r="AB70" s="80">
        <v>0.86959169880962572</v>
      </c>
      <c r="AC70" s="80">
        <v>0.85737671218599887</v>
      </c>
      <c r="AD70" s="80">
        <v>0.75930566644714992</v>
      </c>
      <c r="AE70" s="80">
        <v>0.68691228834257789</v>
      </c>
      <c r="AF70" s="80">
        <v>0.31206414098426771</v>
      </c>
      <c r="AG70" s="80">
        <v>0.33762168036250761</v>
      </c>
      <c r="AH70" s="80">
        <v>0.3132166693509994</v>
      </c>
      <c r="AI70" s="80">
        <v>0.31752283606565618</v>
      </c>
      <c r="AJ70" s="80">
        <v>0.3410477765625724</v>
      </c>
      <c r="AK70" s="80">
        <v>0.35737477737880208</v>
      </c>
      <c r="AL70" s="80">
        <v>0.37026257799334877</v>
      </c>
      <c r="AM70" s="80">
        <v>0.4700232953765956</v>
      </c>
      <c r="AN70" s="80">
        <v>0.33288174608673532</v>
      </c>
    </row>
    <row r="71" spans="1:40">
      <c r="A71" s="80">
        <v>69</v>
      </c>
      <c r="B71" s="80">
        <v>5.1069235504930272E-3</v>
      </c>
      <c r="C71" s="80">
        <v>2.3327564814368946E-2</v>
      </c>
      <c r="D71" s="80">
        <v>0.40578048782078624</v>
      </c>
      <c r="E71" s="80">
        <v>0.38855890159133011</v>
      </c>
      <c r="F71" s="80">
        <v>0.19785978711826563</v>
      </c>
      <c r="G71" s="80">
        <v>9.8677726440899727E-2</v>
      </c>
      <c r="H71" s="80">
        <v>9.1319385224116742E-2</v>
      </c>
      <c r="I71" s="80">
        <v>1.1596372488160827E-2</v>
      </c>
      <c r="J71" s="80">
        <v>5.9535977669308009E-2</v>
      </c>
      <c r="K71" s="80">
        <v>1.4069155352896138E-2</v>
      </c>
      <c r="L71" s="80">
        <v>2.1055620429342004E-2</v>
      </c>
      <c r="M71" s="80">
        <v>6.0049593069191963E-2</v>
      </c>
      <c r="N71" s="80">
        <v>0</v>
      </c>
      <c r="O71" s="80">
        <v>0.13711152093817638</v>
      </c>
      <c r="P71" s="80">
        <v>0.98699744398470668</v>
      </c>
      <c r="Q71" s="80">
        <v>0.52501760323127311</v>
      </c>
      <c r="R71" s="80">
        <v>0.91904767965286138</v>
      </c>
      <c r="S71" s="80">
        <v>0.86644488022945654</v>
      </c>
      <c r="T71" s="80">
        <v>0.93559632956210481</v>
      </c>
      <c r="U71" s="80">
        <v>0.71687726369652782</v>
      </c>
      <c r="V71" s="80">
        <v>0.71605532603121569</v>
      </c>
      <c r="W71" s="80">
        <v>1</v>
      </c>
      <c r="X71" s="80">
        <v>0.8344101128191479</v>
      </c>
      <c r="Y71" s="80">
        <v>0.88521814332140469</v>
      </c>
      <c r="Z71" s="80">
        <v>0.83561861446752161</v>
      </c>
      <c r="AA71" s="80">
        <v>0.37991935035006552</v>
      </c>
      <c r="AB71" s="80">
        <v>0.87746477464961181</v>
      </c>
      <c r="AC71" s="80">
        <v>0.86441161609082884</v>
      </c>
      <c r="AD71" s="80">
        <v>0.76756085763073389</v>
      </c>
      <c r="AE71" s="80">
        <v>0.69427521357963096</v>
      </c>
      <c r="AF71" s="80">
        <v>0.32135238926861737</v>
      </c>
      <c r="AG71" s="80">
        <v>0.3474358424603296</v>
      </c>
      <c r="AH71" s="80">
        <v>0.32253687781964485</v>
      </c>
      <c r="AI71" s="80">
        <v>0.32676327742326478</v>
      </c>
      <c r="AJ71" s="80">
        <v>0.35084102774181969</v>
      </c>
      <c r="AK71" s="80">
        <v>0.36706133642061961</v>
      </c>
      <c r="AL71" s="80">
        <v>0.3800468792052939</v>
      </c>
      <c r="AM71" s="80">
        <v>0.47935762039019297</v>
      </c>
      <c r="AN71" s="80">
        <v>0.34228053682399445</v>
      </c>
    </row>
    <row r="72" spans="1:40">
      <c r="A72" s="80">
        <v>70</v>
      </c>
      <c r="B72" s="80">
        <v>5.1069235504930272E-3</v>
      </c>
      <c r="C72" s="80">
        <v>2.3327564814368946E-2</v>
      </c>
      <c r="D72" s="80">
        <v>0.41828264090758399</v>
      </c>
      <c r="E72" s="80">
        <v>0.39886758215449242</v>
      </c>
      <c r="F72" s="80">
        <v>0.20680329747033591</v>
      </c>
      <c r="G72" s="80">
        <v>0.11462014214486968</v>
      </c>
      <c r="H72" s="80">
        <v>9.5968561087549462E-2</v>
      </c>
      <c r="I72" s="80">
        <v>1.1596372488160827E-2</v>
      </c>
      <c r="J72" s="80">
        <v>6.2115199456246398E-2</v>
      </c>
      <c r="K72" s="80">
        <v>1.4412898938342314E-2</v>
      </c>
      <c r="L72" s="80">
        <v>2.2687408199834679E-2</v>
      </c>
      <c r="M72" s="80">
        <v>6.2955991303429562E-2</v>
      </c>
      <c r="N72" s="80">
        <v>0</v>
      </c>
      <c r="O72" s="80">
        <v>0.14301748910172499</v>
      </c>
      <c r="P72" s="80">
        <v>0.98847124882617676</v>
      </c>
      <c r="Q72" s="80">
        <v>0.54085782257825488</v>
      </c>
      <c r="R72" s="80">
        <v>0.91990464648674408</v>
      </c>
      <c r="S72" s="80">
        <v>0.87413863725458629</v>
      </c>
      <c r="T72" s="80">
        <v>0.9378971546721907</v>
      </c>
      <c r="U72" s="80">
        <v>0.72967020287706419</v>
      </c>
      <c r="V72" s="80">
        <v>0.72670961823801417</v>
      </c>
      <c r="W72" s="80">
        <v>1</v>
      </c>
      <c r="X72" s="80">
        <v>0.84287673010993946</v>
      </c>
      <c r="Y72" s="80">
        <v>0.88887017875998353</v>
      </c>
      <c r="Z72" s="80">
        <v>0.84777845043188171</v>
      </c>
      <c r="AA72" s="80">
        <v>0.38343787524212253</v>
      </c>
      <c r="AB72" s="80">
        <v>0.88312126762617715</v>
      </c>
      <c r="AC72" s="80">
        <v>0.86901224558445223</v>
      </c>
      <c r="AD72" s="80">
        <v>0.7730099248786344</v>
      </c>
      <c r="AE72" s="80">
        <v>0.70209806754303683</v>
      </c>
      <c r="AF72" s="80">
        <v>0.33149198972466792</v>
      </c>
      <c r="AG72" s="80">
        <v>0.35829203320005426</v>
      </c>
      <c r="AH72" s="80">
        <v>0.33271423848852205</v>
      </c>
      <c r="AI72" s="80">
        <v>0.33698246409610588</v>
      </c>
      <c r="AJ72" s="80">
        <v>0.36165675880409737</v>
      </c>
      <c r="AK72" s="80">
        <v>0.37732730819191701</v>
      </c>
      <c r="AL72" s="80">
        <v>0.39082070088496301</v>
      </c>
      <c r="AM72" s="80">
        <v>0.48857585639271384</v>
      </c>
      <c r="AN72" s="80">
        <v>0.35216830460356446</v>
      </c>
    </row>
    <row r="73" spans="1:40">
      <c r="A73" s="80">
        <v>71</v>
      </c>
      <c r="B73" s="80">
        <v>5.1069235504930272E-3</v>
      </c>
      <c r="C73" s="80">
        <v>2.679124039828892E-2</v>
      </c>
      <c r="D73" s="80">
        <v>0.43046977309519502</v>
      </c>
      <c r="E73" s="80">
        <v>0.4085019340680372</v>
      </c>
      <c r="F73" s="80">
        <v>0.21918752000035871</v>
      </c>
      <c r="G73" s="80">
        <v>0.1169556248528509</v>
      </c>
      <c r="H73" s="80">
        <v>9.9625337369484521E-2</v>
      </c>
      <c r="I73" s="80">
        <v>2.2356119197077074E-2</v>
      </c>
      <c r="J73" s="80">
        <v>6.6376249371474419E-2</v>
      </c>
      <c r="K73" s="80">
        <v>1.781312188135456E-2</v>
      </c>
      <c r="L73" s="80">
        <v>2.5999711321345702E-2</v>
      </c>
      <c r="M73" s="80">
        <v>6.6508918449923321E-2</v>
      </c>
      <c r="N73" s="80">
        <v>0</v>
      </c>
      <c r="O73" s="80">
        <v>0.14866698816512752</v>
      </c>
      <c r="P73" s="80">
        <v>0.98847124882617676</v>
      </c>
      <c r="Q73" s="80">
        <v>0.54698348220237769</v>
      </c>
      <c r="R73" s="80">
        <v>0.92172227434074294</v>
      </c>
      <c r="S73" s="80">
        <v>0.8834830652750868</v>
      </c>
      <c r="T73" s="80">
        <v>0.940318462178244</v>
      </c>
      <c r="U73" s="80">
        <v>0.74593325184560411</v>
      </c>
      <c r="V73" s="80">
        <v>0.7374598599290898</v>
      </c>
      <c r="W73" s="80">
        <v>1</v>
      </c>
      <c r="X73" s="80">
        <v>0.85352599378038496</v>
      </c>
      <c r="Y73" s="80">
        <v>0.89354441028965115</v>
      </c>
      <c r="Z73" s="80">
        <v>0.85551567836573084</v>
      </c>
      <c r="AA73" s="80">
        <v>0.38343787524212253</v>
      </c>
      <c r="AB73" s="80">
        <v>0.88707107712056987</v>
      </c>
      <c r="AC73" s="80">
        <v>0.87594544436514077</v>
      </c>
      <c r="AD73" s="80">
        <v>0.78228790889858912</v>
      </c>
      <c r="AE73" s="80">
        <v>0.711384462797506</v>
      </c>
      <c r="AF73" s="80">
        <v>0.34182184597671822</v>
      </c>
      <c r="AG73" s="80">
        <v>0.36903467172362414</v>
      </c>
      <c r="AH73" s="80">
        <v>0.34307080648534533</v>
      </c>
      <c r="AI73" s="80">
        <v>0.34727029710507223</v>
      </c>
      <c r="AJ73" s="80">
        <v>0.37236250863475984</v>
      </c>
      <c r="AK73" s="80">
        <v>0.38758995443395</v>
      </c>
      <c r="AL73" s="80">
        <v>0.40152196301359167</v>
      </c>
      <c r="AM73" s="80">
        <v>0.4977269500735782</v>
      </c>
      <c r="AN73" s="80">
        <v>0.36169182020585644</v>
      </c>
    </row>
    <row r="74" spans="1:40">
      <c r="A74" s="80">
        <v>72</v>
      </c>
      <c r="B74" s="80">
        <v>5.1069235504930272E-3</v>
      </c>
      <c r="C74" s="80">
        <v>2.679124039828892E-2</v>
      </c>
      <c r="D74" s="80">
        <v>0.4394680506902191</v>
      </c>
      <c r="E74" s="80">
        <v>0.41608329581407311</v>
      </c>
      <c r="F74" s="80">
        <v>0.23418865800227689</v>
      </c>
      <c r="G74" s="80">
        <v>0.11955378966500178</v>
      </c>
      <c r="H74" s="80">
        <v>0.1031311486433667</v>
      </c>
      <c r="I74" s="80">
        <v>2.5057741835475062E-2</v>
      </c>
      <c r="J74" s="80">
        <v>8.2979449517195047E-2</v>
      </c>
      <c r="K74" s="80">
        <v>2.0737059163686029E-2</v>
      </c>
      <c r="L74" s="80">
        <v>2.8896748279554962E-2</v>
      </c>
      <c r="M74" s="80">
        <v>6.977919542434155E-2</v>
      </c>
      <c r="N74" s="80">
        <v>0</v>
      </c>
      <c r="O74" s="80">
        <v>0.15404791519691691</v>
      </c>
      <c r="P74" s="80">
        <v>0.98847124882617676</v>
      </c>
      <c r="Q74" s="80">
        <v>0.55624066773946246</v>
      </c>
      <c r="R74" s="80">
        <v>0.92540948690231684</v>
      </c>
      <c r="S74" s="80">
        <v>0.88810720154485456</v>
      </c>
      <c r="T74" s="80">
        <v>0.94511055231462227</v>
      </c>
      <c r="U74" s="80">
        <v>0.75682263124138971</v>
      </c>
      <c r="V74" s="80">
        <v>0.74760607727998185</v>
      </c>
      <c r="W74" s="80">
        <v>1</v>
      </c>
      <c r="X74" s="80">
        <v>0.85547194137723792</v>
      </c>
      <c r="Y74" s="80">
        <v>0.90284414171492966</v>
      </c>
      <c r="Z74" s="80">
        <v>0.87093740467797931</v>
      </c>
      <c r="AA74" s="80">
        <v>0.39850745740850496</v>
      </c>
      <c r="AB74" s="80">
        <v>0.89330513686666047</v>
      </c>
      <c r="AC74" s="80">
        <v>0.88448687788269342</v>
      </c>
      <c r="AD74" s="80">
        <v>0.78838678470065093</v>
      </c>
      <c r="AE74" s="80">
        <v>0.72118485449023817</v>
      </c>
      <c r="AF74" s="80">
        <v>0.35214941588789872</v>
      </c>
      <c r="AG74" s="80">
        <v>0.37977144168884813</v>
      </c>
      <c r="AH74" s="80">
        <v>0.35342691527244546</v>
      </c>
      <c r="AI74" s="80">
        <v>0.35746894513076166</v>
      </c>
      <c r="AJ74" s="80">
        <v>0.38307303817794996</v>
      </c>
      <c r="AK74" s="80">
        <v>0.39886583887466509</v>
      </c>
      <c r="AL74" s="80">
        <v>0.41218278351630144</v>
      </c>
      <c r="AM74" s="80">
        <v>0.50909493928263827</v>
      </c>
      <c r="AN74" s="80">
        <v>0.37105916733864724</v>
      </c>
    </row>
    <row r="75" spans="1:40">
      <c r="A75" s="80">
        <v>73</v>
      </c>
      <c r="B75" s="80">
        <v>5.5824114030721345E-3</v>
      </c>
      <c r="C75" s="80">
        <v>3.161027586713578E-2</v>
      </c>
      <c r="D75" s="80">
        <v>0.44929338924706097</v>
      </c>
      <c r="E75" s="80">
        <v>0.43257415505250196</v>
      </c>
      <c r="F75" s="80">
        <v>0.24583182109582993</v>
      </c>
      <c r="G75" s="80">
        <v>0.11955378966500178</v>
      </c>
      <c r="H75" s="80">
        <v>0.10602496939517732</v>
      </c>
      <c r="I75" s="80">
        <v>2.5057741835475062E-2</v>
      </c>
      <c r="J75" s="80">
        <v>8.447288948805147E-2</v>
      </c>
      <c r="K75" s="80">
        <v>2.1223048971898008E-2</v>
      </c>
      <c r="L75" s="80">
        <v>2.9342607982992451E-2</v>
      </c>
      <c r="M75" s="80">
        <v>7.169836052430438E-2</v>
      </c>
      <c r="N75" s="80">
        <v>0</v>
      </c>
      <c r="O75" s="80">
        <v>0.15870058198352513</v>
      </c>
      <c r="P75" s="80">
        <v>0.98940661417492071</v>
      </c>
      <c r="Q75" s="80">
        <v>0.57332065695728929</v>
      </c>
      <c r="R75" s="80">
        <v>0.93086396126651294</v>
      </c>
      <c r="S75" s="80">
        <v>0.89632257012913441</v>
      </c>
      <c r="T75" s="80">
        <v>0.94748910800275166</v>
      </c>
      <c r="U75" s="80">
        <v>0.7685667664303677</v>
      </c>
      <c r="V75" s="80">
        <v>0.75670221783285874</v>
      </c>
      <c r="W75" s="80">
        <v>1</v>
      </c>
      <c r="X75" s="80">
        <v>0.86781627375032311</v>
      </c>
      <c r="Y75" s="80">
        <v>0.90788853339643971</v>
      </c>
      <c r="Z75" s="80">
        <v>0.87376811410408817</v>
      </c>
      <c r="AA75" s="80">
        <v>0.42156549766406276</v>
      </c>
      <c r="AB75" s="80">
        <v>0.90235943190316337</v>
      </c>
      <c r="AC75" s="80">
        <v>0.89159743171201711</v>
      </c>
      <c r="AD75" s="80">
        <v>0.7946546690055889</v>
      </c>
      <c r="AE75" s="80">
        <v>0.73207540458762344</v>
      </c>
      <c r="AF75" s="80">
        <v>0.36300789372384579</v>
      </c>
      <c r="AG75" s="80">
        <v>0.39133524508943263</v>
      </c>
      <c r="AH75" s="80">
        <v>0.36432537606860144</v>
      </c>
      <c r="AI75" s="80">
        <v>0.36834216143751841</v>
      </c>
      <c r="AJ75" s="80">
        <v>0.39460805214188283</v>
      </c>
      <c r="AK75" s="80">
        <v>0.41062232094748219</v>
      </c>
      <c r="AL75" s="80">
        <v>0.42354303900859391</v>
      </c>
      <c r="AM75" s="80">
        <v>0.52008930646496032</v>
      </c>
      <c r="AN75" s="80">
        <v>0.38216437065658615</v>
      </c>
    </row>
    <row r="76" spans="1:40">
      <c r="A76" s="80">
        <v>74</v>
      </c>
      <c r="B76" s="80">
        <v>8.5202148666123079E-3</v>
      </c>
      <c r="C76" s="80">
        <v>3.4574497310217243E-2</v>
      </c>
      <c r="D76" s="80">
        <v>0.46244002674763152</v>
      </c>
      <c r="E76" s="80">
        <v>0.44524387050696507</v>
      </c>
      <c r="F76" s="80">
        <v>0.25893667930796455</v>
      </c>
      <c r="G76" s="80">
        <v>0.11955378966500178</v>
      </c>
      <c r="H76" s="80">
        <v>0.11971820949689446</v>
      </c>
      <c r="I76" s="80">
        <v>2.5057741835475062E-2</v>
      </c>
      <c r="J76" s="80">
        <v>8.447288948805147E-2</v>
      </c>
      <c r="K76" s="80">
        <v>2.2995988338507439E-2</v>
      </c>
      <c r="L76" s="80">
        <v>3.0969148718728075E-2</v>
      </c>
      <c r="M76" s="80">
        <v>8.0566432765260501E-2</v>
      </c>
      <c r="N76" s="80">
        <v>0</v>
      </c>
      <c r="O76" s="80">
        <v>0.18071648721277916</v>
      </c>
      <c r="P76" s="80">
        <v>0.98940661417492071</v>
      </c>
      <c r="Q76" s="80">
        <v>0.5858552607944546</v>
      </c>
      <c r="R76" s="80">
        <v>0.93086396126651294</v>
      </c>
      <c r="S76" s="80">
        <v>0.89632257012913441</v>
      </c>
      <c r="T76" s="80">
        <v>0.94946346468505516</v>
      </c>
      <c r="U76" s="80">
        <v>0.78260620868989961</v>
      </c>
      <c r="V76" s="80">
        <v>0.7656508438888453</v>
      </c>
      <c r="W76" s="80">
        <v>1</v>
      </c>
      <c r="X76" s="80">
        <v>0.8808325252487792</v>
      </c>
      <c r="Y76" s="80">
        <v>0.9131191733779751</v>
      </c>
      <c r="Z76" s="80">
        <v>0.88406105682043445</v>
      </c>
      <c r="AA76" s="80">
        <v>0.44314735229044927</v>
      </c>
      <c r="AB76" s="80">
        <v>0.90916413909096028</v>
      </c>
      <c r="AC76" s="80">
        <v>0.89909899322708564</v>
      </c>
      <c r="AD76" s="80">
        <v>0.80094877876786974</v>
      </c>
      <c r="AE76" s="80">
        <v>0.74101969073864637</v>
      </c>
      <c r="AF76" s="80">
        <v>0.37398881894837144</v>
      </c>
      <c r="AG76" s="80">
        <v>0.40290876284427324</v>
      </c>
      <c r="AH76" s="80">
        <v>0.37534179543215884</v>
      </c>
      <c r="AI76" s="80">
        <v>0.37928778529989626</v>
      </c>
      <c r="AJ76" s="80">
        <v>0.40614829337577524</v>
      </c>
      <c r="AK76" s="80">
        <v>0.42138224188108581</v>
      </c>
      <c r="AL76" s="80">
        <v>0.43488202645405721</v>
      </c>
      <c r="AM76" s="80">
        <v>0.5308047042376498</v>
      </c>
      <c r="AN76" s="80">
        <v>0.39282543669960052</v>
      </c>
    </row>
    <row r="77" spans="1:40">
      <c r="A77" s="80">
        <v>75</v>
      </c>
      <c r="B77" s="80">
        <v>8.5202148666123079E-3</v>
      </c>
      <c r="C77" s="80">
        <v>3.4574497310217243E-2</v>
      </c>
      <c r="D77" s="80">
        <v>0.47557563032955957</v>
      </c>
      <c r="E77" s="80">
        <v>0.45940784551695057</v>
      </c>
      <c r="F77" s="80">
        <v>0.27418444133762254</v>
      </c>
      <c r="G77" s="80">
        <v>0.11955378966500178</v>
      </c>
      <c r="H77" s="80">
        <v>0.12354444656589408</v>
      </c>
      <c r="I77" s="80">
        <v>2.5057741835475062E-2</v>
      </c>
      <c r="J77" s="80">
        <v>8.9071027069384329E-2</v>
      </c>
      <c r="K77" s="80">
        <v>2.3608801205778681E-2</v>
      </c>
      <c r="L77" s="80">
        <v>3.1531359198551663E-2</v>
      </c>
      <c r="M77" s="80">
        <v>8.3091921512071801E-2</v>
      </c>
      <c r="N77" s="80">
        <v>0</v>
      </c>
      <c r="O77" s="80">
        <v>0.18686828708410333</v>
      </c>
      <c r="P77" s="80">
        <v>0.98940661417492071</v>
      </c>
      <c r="Q77" s="80">
        <v>0.59255787835311413</v>
      </c>
      <c r="R77" s="80">
        <v>0.93503937443079455</v>
      </c>
      <c r="S77" s="80">
        <v>0.90041881537129886</v>
      </c>
      <c r="T77" s="80">
        <v>0.95165158045697806</v>
      </c>
      <c r="U77" s="80">
        <v>0.79857983859367754</v>
      </c>
      <c r="V77" s="80">
        <v>0.77451070136333455</v>
      </c>
      <c r="W77" s="80">
        <v>1</v>
      </c>
      <c r="X77" s="80">
        <v>0.88648602659098119</v>
      </c>
      <c r="Y77" s="80">
        <v>0.91849166914357994</v>
      </c>
      <c r="Z77" s="80">
        <v>0.88676294594019134</v>
      </c>
      <c r="AA77" s="80">
        <v>0.4697275188794498</v>
      </c>
      <c r="AB77" s="80">
        <v>0.91318616595638435</v>
      </c>
      <c r="AC77" s="80">
        <v>0.90533912369715019</v>
      </c>
      <c r="AD77" s="80">
        <v>0.80505743375158079</v>
      </c>
      <c r="AE77" s="80">
        <v>0.74867516833326453</v>
      </c>
      <c r="AF77" s="80">
        <v>0.38540787743223981</v>
      </c>
      <c r="AG77" s="80">
        <v>0.41495578951590145</v>
      </c>
      <c r="AH77" s="80">
        <v>0.38680250888707568</v>
      </c>
      <c r="AI77" s="80">
        <v>0.39062012247890604</v>
      </c>
      <c r="AJ77" s="80">
        <v>0.41814825240745845</v>
      </c>
      <c r="AK77" s="80">
        <v>0.43268605452434877</v>
      </c>
      <c r="AL77" s="80">
        <v>0.44662812966657556</v>
      </c>
      <c r="AM77" s="80">
        <v>0.54165481217108769</v>
      </c>
      <c r="AN77" s="80">
        <v>0.40387459394673336</v>
      </c>
    </row>
    <row r="78" spans="1:40">
      <c r="A78" s="80">
        <v>76</v>
      </c>
      <c r="B78" s="80">
        <v>8.5202148666123079E-3</v>
      </c>
      <c r="C78" s="80">
        <v>3.4574497310217243E-2</v>
      </c>
      <c r="D78" s="80">
        <v>0.4894089538998983</v>
      </c>
      <c r="E78" s="80">
        <v>0.4720454463623005</v>
      </c>
      <c r="F78" s="80">
        <v>0.28394015609127266</v>
      </c>
      <c r="G78" s="80">
        <v>0.15840981813252078</v>
      </c>
      <c r="H78" s="80">
        <v>0.1358164634370144</v>
      </c>
      <c r="I78" s="80">
        <v>3.0634379596232334E-2</v>
      </c>
      <c r="J78" s="80">
        <v>9.134019621153798E-2</v>
      </c>
      <c r="K78" s="80">
        <v>2.5379185517362714E-2</v>
      </c>
      <c r="L78" s="80">
        <v>3.6364052143896271E-2</v>
      </c>
      <c r="M78" s="80">
        <v>9.1113027182390255E-2</v>
      </c>
      <c r="N78" s="80">
        <v>0</v>
      </c>
      <c r="O78" s="80">
        <v>0.20277520422285145</v>
      </c>
      <c r="P78" s="80">
        <v>0.98940661417492071</v>
      </c>
      <c r="Q78" s="80">
        <v>0.60618696128152938</v>
      </c>
      <c r="R78" s="80">
        <v>0.93896578139577025</v>
      </c>
      <c r="S78" s="80">
        <v>0.90041881537129886</v>
      </c>
      <c r="T78" s="80">
        <v>0.95446542738215068</v>
      </c>
      <c r="U78" s="80">
        <v>0.80154974213658547</v>
      </c>
      <c r="V78" s="80">
        <v>0.78441013094312795</v>
      </c>
      <c r="W78" s="80">
        <v>1</v>
      </c>
      <c r="X78" s="80">
        <v>0.88872866574968612</v>
      </c>
      <c r="Y78" s="80">
        <v>0.92473232230768987</v>
      </c>
      <c r="Z78" s="80">
        <v>0.88987398971172949</v>
      </c>
      <c r="AA78" s="80">
        <v>0.47084941671856845</v>
      </c>
      <c r="AB78" s="80">
        <v>0.91487702583531738</v>
      </c>
      <c r="AC78" s="80">
        <v>0.91183369666860015</v>
      </c>
      <c r="AD78" s="80">
        <v>0.81868884369044637</v>
      </c>
      <c r="AE78" s="80">
        <v>0.75769090742779521</v>
      </c>
      <c r="AF78" s="80">
        <v>0.39723335095564544</v>
      </c>
      <c r="AG78" s="80">
        <v>0.42759279197372407</v>
      </c>
      <c r="AH78" s="80">
        <v>0.39866674188947793</v>
      </c>
      <c r="AI78" s="80">
        <v>0.40255583164938868</v>
      </c>
      <c r="AJ78" s="80">
        <v>0.43072941195514403</v>
      </c>
      <c r="AK78" s="80">
        <v>0.44458380917222834</v>
      </c>
      <c r="AL78" s="80">
        <v>0.45896825461482693</v>
      </c>
      <c r="AM78" s="80">
        <v>0.55169828159574508</v>
      </c>
      <c r="AN78" s="80">
        <v>0.41569166053346118</v>
      </c>
    </row>
    <row r="79" spans="1:40">
      <c r="A79" s="80">
        <v>77</v>
      </c>
      <c r="B79" s="80">
        <v>1.4851937991720757E-2</v>
      </c>
      <c r="C79" s="80">
        <v>4.0115145313641312E-2</v>
      </c>
      <c r="D79" s="80">
        <v>0.50212270381240032</v>
      </c>
      <c r="E79" s="80">
        <v>0.48399775844602072</v>
      </c>
      <c r="F79" s="80">
        <v>0.30227248928703399</v>
      </c>
      <c r="G79" s="80">
        <v>0.16510582376971847</v>
      </c>
      <c r="H79" s="80">
        <v>0.14150990256989648</v>
      </c>
      <c r="I79" s="80">
        <v>3.0634379596232334E-2</v>
      </c>
      <c r="J79" s="80">
        <v>0.11339349291801386</v>
      </c>
      <c r="K79" s="80">
        <v>3.2139460814049531E-2</v>
      </c>
      <c r="L79" s="80">
        <v>4.3119020440054397E-2</v>
      </c>
      <c r="M79" s="80">
        <v>9.7238306390844201E-2</v>
      </c>
      <c r="N79" s="80">
        <v>9.8445311166356093E-3</v>
      </c>
      <c r="O79" s="80">
        <v>0.2062554929157035</v>
      </c>
      <c r="P79" s="80">
        <v>0.98940661417492071</v>
      </c>
      <c r="Q79" s="80">
        <v>0.61710482100114739</v>
      </c>
      <c r="R79" s="80">
        <v>0.95337849775500305</v>
      </c>
      <c r="S79" s="80">
        <v>0.91045616358498571</v>
      </c>
      <c r="T79" s="80">
        <v>0.95762128885071451</v>
      </c>
      <c r="U79" s="80">
        <v>0.81254057147349412</v>
      </c>
      <c r="V79" s="80">
        <v>0.79367903979611298</v>
      </c>
      <c r="W79" s="80">
        <v>1</v>
      </c>
      <c r="X79" s="80">
        <v>0.90147113202010953</v>
      </c>
      <c r="Y79" s="80">
        <v>0.92999350300508965</v>
      </c>
      <c r="Z79" s="80">
        <v>0.8968850181983713</v>
      </c>
      <c r="AA79" s="80">
        <v>0.4764652107369679</v>
      </c>
      <c r="AB79" s="80">
        <v>0.92073776090494386</v>
      </c>
      <c r="AC79" s="80">
        <v>0.91960497442277844</v>
      </c>
      <c r="AD79" s="80">
        <v>0.83676401167907033</v>
      </c>
      <c r="AE79" s="80">
        <v>0.77004662103437604</v>
      </c>
      <c r="AF79" s="80">
        <v>0.4093888809141234</v>
      </c>
      <c r="AG79" s="80">
        <v>0.44030487771206978</v>
      </c>
      <c r="AH79" s="80">
        <v>0.41084306900403667</v>
      </c>
      <c r="AI79" s="80">
        <v>0.41452347775033771</v>
      </c>
      <c r="AJ79" s="80">
        <v>0.44339948946046143</v>
      </c>
      <c r="AK79" s="80">
        <v>0.45693299706983154</v>
      </c>
      <c r="AL79" s="80">
        <v>0.47139825526920837</v>
      </c>
      <c r="AM79" s="80">
        <v>0.562587342697079</v>
      </c>
      <c r="AN79" s="80">
        <v>0.42762543389510016</v>
      </c>
    </row>
    <row r="80" spans="1:40">
      <c r="A80" s="80">
        <v>78</v>
      </c>
      <c r="B80" s="80">
        <v>1.5693794753025046E-2</v>
      </c>
      <c r="C80" s="80">
        <v>4.0959797919918196E-2</v>
      </c>
      <c r="D80" s="80">
        <v>0.51601681031444024</v>
      </c>
      <c r="E80" s="80">
        <v>0.49829015557701034</v>
      </c>
      <c r="F80" s="80">
        <v>0.31448133102399156</v>
      </c>
      <c r="G80" s="80">
        <v>0.17084184571713248</v>
      </c>
      <c r="H80" s="80">
        <v>0.14492016052368911</v>
      </c>
      <c r="I80" s="80">
        <v>3.0634379596232334E-2</v>
      </c>
      <c r="J80" s="80">
        <v>0.13774378435619594</v>
      </c>
      <c r="K80" s="80">
        <v>3.5892778536987129E-2</v>
      </c>
      <c r="L80" s="80">
        <v>4.7036057909621662E-2</v>
      </c>
      <c r="M80" s="80">
        <v>0.10078743005022454</v>
      </c>
      <c r="N80" s="80">
        <v>9.8445311166356093E-3</v>
      </c>
      <c r="O80" s="80">
        <v>0.21117398269481391</v>
      </c>
      <c r="P80" s="80">
        <v>0.99158713634153972</v>
      </c>
      <c r="Q80" s="80">
        <v>0.628921671245671</v>
      </c>
      <c r="R80" s="80">
        <v>0.95337849775500305</v>
      </c>
      <c r="S80" s="80">
        <v>0.91045616358498571</v>
      </c>
      <c r="T80" s="80">
        <v>0.96158554833093013</v>
      </c>
      <c r="U80" s="80">
        <v>0.8178806167023267</v>
      </c>
      <c r="V80" s="80">
        <v>0.80376495987541563</v>
      </c>
      <c r="W80" s="80">
        <v>1</v>
      </c>
      <c r="X80" s="80">
        <v>0.90635018112365384</v>
      </c>
      <c r="Y80" s="80">
        <v>0.93208846260205902</v>
      </c>
      <c r="Z80" s="80">
        <v>0.90647579012568991</v>
      </c>
      <c r="AA80" s="80">
        <v>0.4794576151545914</v>
      </c>
      <c r="AB80" s="80">
        <v>0.92484569688498852</v>
      </c>
      <c r="AC80" s="80">
        <v>0.92383454193521486</v>
      </c>
      <c r="AD80" s="80">
        <v>0.84684332911783389</v>
      </c>
      <c r="AE80" s="80">
        <v>0.78227328141751951</v>
      </c>
      <c r="AF80" s="80">
        <v>0.42147077325688592</v>
      </c>
      <c r="AG80" s="80">
        <v>0.45318367963099021</v>
      </c>
      <c r="AH80" s="80">
        <v>0.42295706560825808</v>
      </c>
      <c r="AI80" s="80">
        <v>0.42663425922153714</v>
      </c>
      <c r="AJ80" s="80">
        <v>0.45622004719886411</v>
      </c>
      <c r="AK80" s="80">
        <v>0.46909959871942136</v>
      </c>
      <c r="AL80" s="80">
        <v>0.4840098441377903</v>
      </c>
      <c r="AM80" s="80">
        <v>0.57272294068428986</v>
      </c>
      <c r="AN80" s="80">
        <v>0.43895470938409703</v>
      </c>
    </row>
    <row r="81" spans="1:40">
      <c r="A81" s="80">
        <v>79</v>
      </c>
      <c r="B81" s="80">
        <v>1.5723279718005446E-2</v>
      </c>
      <c r="C81" s="80">
        <v>5.136860880014283E-2</v>
      </c>
      <c r="D81" s="80">
        <v>0.53214780857810373</v>
      </c>
      <c r="E81" s="80">
        <v>0.51397873068105004</v>
      </c>
      <c r="F81" s="80">
        <v>0.33412377063278775</v>
      </c>
      <c r="G81" s="80">
        <v>0.17084184571713248</v>
      </c>
      <c r="H81" s="80">
        <v>0.14773666473842964</v>
      </c>
      <c r="I81" s="80">
        <v>3.0634379596232334E-2</v>
      </c>
      <c r="J81" s="80">
        <v>0.13774378435619594</v>
      </c>
      <c r="K81" s="80">
        <v>3.5910572462205616E-2</v>
      </c>
      <c r="L81" s="80">
        <v>4.7052382519905345E-2</v>
      </c>
      <c r="M81" s="80">
        <v>0.10247105622432888</v>
      </c>
      <c r="N81" s="80">
        <v>9.8445311166356093E-3</v>
      </c>
      <c r="O81" s="80">
        <v>0.21570234043986988</v>
      </c>
      <c r="P81" s="80">
        <v>0.99253947854982294</v>
      </c>
      <c r="Q81" s="80">
        <v>0.63192333579094451</v>
      </c>
      <c r="R81" s="80">
        <v>0.96951990307430191</v>
      </c>
      <c r="S81" s="80">
        <v>0.91538352190523009</v>
      </c>
      <c r="T81" s="80">
        <v>0.96486189219546126</v>
      </c>
      <c r="U81" s="80">
        <v>0.82847937155110996</v>
      </c>
      <c r="V81" s="80">
        <v>0.81373444386297</v>
      </c>
      <c r="W81" s="80">
        <v>1</v>
      </c>
      <c r="X81" s="80">
        <v>0.91647696222745556</v>
      </c>
      <c r="Y81" s="80">
        <v>0.9368543162793197</v>
      </c>
      <c r="Z81" s="80">
        <v>0.91600448801937773</v>
      </c>
      <c r="AA81" s="80">
        <v>0.50684752592602489</v>
      </c>
      <c r="AB81" s="80">
        <v>0.93199607785457306</v>
      </c>
      <c r="AC81" s="80">
        <v>0.9297115168295027</v>
      </c>
      <c r="AD81" s="80">
        <v>0.8590177692043196</v>
      </c>
      <c r="AE81" s="80">
        <v>0.79157113202086138</v>
      </c>
      <c r="AF81" s="80">
        <v>0.4347159912135965</v>
      </c>
      <c r="AG81" s="80">
        <v>0.4670997207903706</v>
      </c>
      <c r="AH81" s="80">
        <v>0.43625327148294007</v>
      </c>
      <c r="AI81" s="80">
        <v>0.43971533559979398</v>
      </c>
      <c r="AJ81" s="80">
        <v>0.47008391211395395</v>
      </c>
      <c r="AK81" s="80">
        <v>0.48181936471780568</v>
      </c>
      <c r="AL81" s="80">
        <v>0.49755226651971024</v>
      </c>
      <c r="AM81" s="80">
        <v>0.5852578033133552</v>
      </c>
      <c r="AN81" s="80">
        <v>0.45219403812632658</v>
      </c>
    </row>
    <row r="82" spans="1:40">
      <c r="A82" s="80">
        <v>80</v>
      </c>
      <c r="B82" s="80">
        <v>1.740260546950689E-2</v>
      </c>
      <c r="C82" s="80">
        <v>5.764056921634552E-2</v>
      </c>
      <c r="D82" s="80">
        <v>0.54402459155971961</v>
      </c>
      <c r="E82" s="80">
        <v>0.52596061259560145</v>
      </c>
      <c r="F82" s="80">
        <v>0.35699749344124615</v>
      </c>
      <c r="G82" s="80">
        <v>0.17084184571713248</v>
      </c>
      <c r="H82" s="80">
        <v>0.15119520287537155</v>
      </c>
      <c r="I82" s="80">
        <v>3.0634379596232334E-2</v>
      </c>
      <c r="J82" s="80">
        <v>0.14653962965683259</v>
      </c>
      <c r="K82" s="80">
        <v>3.8096290035024634E-2</v>
      </c>
      <c r="L82" s="80">
        <v>4.9057616729241117E-2</v>
      </c>
      <c r="M82" s="80">
        <v>0.10541437473594427</v>
      </c>
      <c r="N82" s="80">
        <v>9.8445311166356093E-3</v>
      </c>
      <c r="O82" s="80">
        <v>0.22126295628309353</v>
      </c>
      <c r="P82" s="80">
        <v>0.99253947854982294</v>
      </c>
      <c r="Q82" s="80">
        <v>0.64211232202415747</v>
      </c>
      <c r="R82" s="80">
        <v>0.97389477829962923</v>
      </c>
      <c r="S82" s="80">
        <v>0.91851875844408415</v>
      </c>
      <c r="T82" s="80">
        <v>0.96574024772735223</v>
      </c>
      <c r="U82" s="80">
        <v>0.83693236801185711</v>
      </c>
      <c r="V82" s="80">
        <v>0.82265324042000287</v>
      </c>
      <c r="W82" s="80">
        <v>1</v>
      </c>
      <c r="X82" s="80">
        <v>0.91941224528974874</v>
      </c>
      <c r="Y82" s="80">
        <v>0.94089987635182304</v>
      </c>
      <c r="Z82" s="80">
        <v>0.92078886084803813</v>
      </c>
      <c r="AA82" s="80">
        <v>0.53922907747285609</v>
      </c>
      <c r="AB82" s="80">
        <v>0.9347747652072238</v>
      </c>
      <c r="AC82" s="80">
        <v>0.93382751960968235</v>
      </c>
      <c r="AD82" s="80">
        <v>0.86548962928859074</v>
      </c>
      <c r="AE82" s="80">
        <v>0.80066615852189105</v>
      </c>
      <c r="AF82" s="80">
        <v>0.44729029802906906</v>
      </c>
      <c r="AG82" s="80">
        <v>0.48014416516105179</v>
      </c>
      <c r="AH82" s="80">
        <v>0.44886762332417746</v>
      </c>
      <c r="AI82" s="80">
        <v>0.4519819074186926</v>
      </c>
      <c r="AJ82" s="80">
        <v>0.48306539895015349</v>
      </c>
      <c r="AK82" s="80">
        <v>0.49478806278077619</v>
      </c>
      <c r="AL82" s="80">
        <v>0.51020500247613632</v>
      </c>
      <c r="AM82" s="80">
        <v>0.59759430208860354</v>
      </c>
      <c r="AN82" s="80">
        <v>0.4638627676289877</v>
      </c>
    </row>
    <row r="83" spans="1:40">
      <c r="A83" s="80">
        <v>81</v>
      </c>
      <c r="B83" s="80">
        <v>2.2909827327728685E-2</v>
      </c>
      <c r="C83" s="80">
        <v>6.7271903417795167E-2</v>
      </c>
      <c r="D83" s="80">
        <v>0.56009061927542225</v>
      </c>
      <c r="E83" s="80">
        <v>0.53828011189329739</v>
      </c>
      <c r="F83" s="80">
        <v>0.37329243798625888</v>
      </c>
      <c r="G83" s="80">
        <v>0.17579937342855273</v>
      </c>
      <c r="H83" s="80">
        <v>0.16186595986676425</v>
      </c>
      <c r="I83" s="80">
        <v>3.5529369872245066E-2</v>
      </c>
      <c r="J83" s="80">
        <v>0.15061109505039266</v>
      </c>
      <c r="K83" s="80">
        <v>4.3251002279192659E-2</v>
      </c>
      <c r="L83" s="80">
        <v>5.4196046664962819E-2</v>
      </c>
      <c r="M83" s="80">
        <v>0.11385231542309399</v>
      </c>
      <c r="N83" s="80">
        <v>9.8445311166356093E-3</v>
      </c>
      <c r="O83" s="80">
        <v>0.23793144497989913</v>
      </c>
      <c r="P83" s="80">
        <v>0.99253947854982294</v>
      </c>
      <c r="Q83" s="80">
        <v>0.65310506037633631</v>
      </c>
      <c r="R83" s="80">
        <v>0.97546178822265162</v>
      </c>
      <c r="S83" s="80">
        <v>0.91851875844408415</v>
      </c>
      <c r="T83" s="80">
        <v>0.96861627911495962</v>
      </c>
      <c r="U83" s="80">
        <v>0.84770898315463428</v>
      </c>
      <c r="V83" s="80">
        <v>0.83250352584562815</v>
      </c>
      <c r="W83" s="80">
        <v>1</v>
      </c>
      <c r="X83" s="80">
        <v>0.9356135679669102</v>
      </c>
      <c r="Y83" s="80">
        <v>0.94548315329052846</v>
      </c>
      <c r="Z83" s="80">
        <v>0.9320709833261136</v>
      </c>
      <c r="AA83" s="80">
        <v>0.54427138963581201</v>
      </c>
      <c r="AB83" s="80">
        <v>0.9423562246633691</v>
      </c>
      <c r="AC83" s="80">
        <v>0.94292186243285847</v>
      </c>
      <c r="AD83" s="80">
        <v>0.8712242626275577</v>
      </c>
      <c r="AE83" s="80">
        <v>0.81193146294065965</v>
      </c>
      <c r="AF83" s="80">
        <v>0.46069012887380112</v>
      </c>
      <c r="AG83" s="80">
        <v>0.49428117191488807</v>
      </c>
      <c r="AH83" s="80">
        <v>0.46229923673140011</v>
      </c>
      <c r="AI83" s="80">
        <v>0.46531645743184896</v>
      </c>
      <c r="AJ83" s="80">
        <v>0.49715972434416195</v>
      </c>
      <c r="AK83" s="80">
        <v>0.50787676213274391</v>
      </c>
      <c r="AL83" s="80">
        <v>0.52397211955185685</v>
      </c>
      <c r="AM83" s="80">
        <v>0.60884875151098716</v>
      </c>
      <c r="AN83" s="80">
        <v>0.47639366183760651</v>
      </c>
    </row>
    <row r="84" spans="1:40">
      <c r="A84" s="80">
        <v>82</v>
      </c>
      <c r="B84" s="80">
        <v>2.626255446152671E-2</v>
      </c>
      <c r="C84" s="80">
        <v>8.288813419422196E-2</v>
      </c>
      <c r="D84" s="80">
        <v>0.57536037879402591</v>
      </c>
      <c r="E84" s="80">
        <v>0.54936109631107399</v>
      </c>
      <c r="F84" s="80">
        <v>0.39670568497919328</v>
      </c>
      <c r="G84" s="80">
        <v>0.18167390048543799</v>
      </c>
      <c r="H84" s="80">
        <v>0.16762711820176124</v>
      </c>
      <c r="I84" s="80">
        <v>3.5529369872245066E-2</v>
      </c>
      <c r="J84" s="80">
        <v>0.15093574647250527</v>
      </c>
      <c r="K84" s="80">
        <v>4.5317612188153326E-2</v>
      </c>
      <c r="L84" s="80">
        <v>5.6577091386211045E-2</v>
      </c>
      <c r="M84" s="80">
        <v>0.11811797320642854</v>
      </c>
      <c r="N84" s="80">
        <v>9.8445311166356093E-3</v>
      </c>
      <c r="O84" s="80">
        <v>0.24661606683136686</v>
      </c>
      <c r="P84" s="80">
        <v>0.99368912436026624</v>
      </c>
      <c r="Q84" s="80">
        <v>0.66532068138257283</v>
      </c>
      <c r="R84" s="80">
        <v>0.97753428521761654</v>
      </c>
      <c r="S84" s="80">
        <v>0.9268183002260022</v>
      </c>
      <c r="T84" s="80">
        <v>0.97018643679143723</v>
      </c>
      <c r="U84" s="80">
        <v>0.86061665841270107</v>
      </c>
      <c r="V84" s="80">
        <v>0.84153688434292662</v>
      </c>
      <c r="W84" s="80">
        <v>1</v>
      </c>
      <c r="X84" s="80">
        <v>0.94279852134161302</v>
      </c>
      <c r="Y84" s="80">
        <v>0.949961790727338</v>
      </c>
      <c r="Z84" s="80">
        <v>0.93286793382240552</v>
      </c>
      <c r="AA84" s="80">
        <v>0.59207999616886298</v>
      </c>
      <c r="AB84" s="80">
        <v>0.94851868481782564</v>
      </c>
      <c r="AC84" s="80">
        <v>0.94853451181899795</v>
      </c>
      <c r="AD84" s="80">
        <v>0.88149298614713067</v>
      </c>
      <c r="AE84" s="80">
        <v>0.82475469928598399</v>
      </c>
      <c r="AF84" s="80">
        <v>0.47550112587750404</v>
      </c>
      <c r="AG84" s="80">
        <v>0.50976498913187174</v>
      </c>
      <c r="AH84" s="80">
        <v>0.47715935968451206</v>
      </c>
      <c r="AI84" s="80">
        <v>0.47988664002905218</v>
      </c>
      <c r="AJ84" s="80">
        <v>0.51257818166160474</v>
      </c>
      <c r="AK84" s="80">
        <v>0.52283403501353476</v>
      </c>
      <c r="AL84" s="80">
        <v>0.53892174343831478</v>
      </c>
      <c r="AM84" s="80">
        <v>0.62356964815049754</v>
      </c>
      <c r="AN84" s="80">
        <v>0.49101211491282137</v>
      </c>
    </row>
    <row r="85" spans="1:40">
      <c r="A85" s="80">
        <v>83</v>
      </c>
      <c r="B85" s="80">
        <v>2.738809228329904E-2</v>
      </c>
      <c r="C85" s="80">
        <v>9.5038468406721061E-2</v>
      </c>
      <c r="D85" s="80">
        <v>0.58993280419464134</v>
      </c>
      <c r="E85" s="80">
        <v>0.56571144033268017</v>
      </c>
      <c r="F85" s="80">
        <v>0.41663175202244163</v>
      </c>
      <c r="G85" s="80">
        <v>0.20353382759061192</v>
      </c>
      <c r="H85" s="80">
        <v>0.17493826417910582</v>
      </c>
      <c r="I85" s="80">
        <v>4.6075514407811886E-2</v>
      </c>
      <c r="J85" s="80">
        <v>0.15668515287473311</v>
      </c>
      <c r="K85" s="80">
        <v>4.9539219628258815E-2</v>
      </c>
      <c r="L85" s="80">
        <v>6.2255164793801249E-2</v>
      </c>
      <c r="M85" s="80">
        <v>0.1241785180130692</v>
      </c>
      <c r="N85" s="80">
        <v>9.8445311166356093E-3</v>
      </c>
      <c r="O85" s="80">
        <v>0.25621957129959844</v>
      </c>
      <c r="P85" s="80">
        <v>0.99368912436026624</v>
      </c>
      <c r="Q85" s="80">
        <v>0.6815995853726986</v>
      </c>
      <c r="R85" s="80">
        <v>0.97973596224207804</v>
      </c>
      <c r="S85" s="80">
        <v>0.9268183002260022</v>
      </c>
      <c r="T85" s="80">
        <v>0.97018643679143723</v>
      </c>
      <c r="U85" s="80">
        <v>0.86947833057414237</v>
      </c>
      <c r="V85" s="80">
        <v>0.8507575349239479</v>
      </c>
      <c r="W85" s="80">
        <v>1</v>
      </c>
      <c r="X85" s="80">
        <v>0.94710709365527279</v>
      </c>
      <c r="Y85" s="80">
        <v>0.9534235725261061</v>
      </c>
      <c r="Z85" s="80">
        <v>0.93742670424926799</v>
      </c>
      <c r="AA85" s="80">
        <v>0.60729009869752437</v>
      </c>
      <c r="AB85" s="80">
        <v>0.95208895548670847</v>
      </c>
      <c r="AC85" s="80">
        <v>0.95209778498458608</v>
      </c>
      <c r="AD85" s="80">
        <v>0.88908088513832473</v>
      </c>
      <c r="AE85" s="80">
        <v>0.83526944954267768</v>
      </c>
      <c r="AF85" s="80">
        <v>0.48982100088973579</v>
      </c>
      <c r="AG85" s="80">
        <v>0.52481294942402645</v>
      </c>
      <c r="AH85" s="80">
        <v>0.49151816061590953</v>
      </c>
      <c r="AI85" s="80">
        <v>0.49405671750567542</v>
      </c>
      <c r="AJ85" s="80">
        <v>0.52755081107436763</v>
      </c>
      <c r="AK85" s="80">
        <v>0.53735521305769396</v>
      </c>
      <c r="AL85" s="80">
        <v>0.55344133695745057</v>
      </c>
      <c r="AM85" s="80">
        <v>0.63606576200592035</v>
      </c>
      <c r="AN85" s="80">
        <v>0.50421927719882309</v>
      </c>
    </row>
    <row r="86" spans="1:40">
      <c r="A86" s="80">
        <v>84</v>
      </c>
      <c r="B86" s="80">
        <v>2.9802711709179898E-2</v>
      </c>
      <c r="C86" s="80">
        <v>0.10685095988971811</v>
      </c>
      <c r="D86" s="80">
        <v>0.60739958140912043</v>
      </c>
      <c r="E86" s="80">
        <v>0.58216335556593968</v>
      </c>
      <c r="F86" s="80">
        <v>0.43278540304214136</v>
      </c>
      <c r="G86" s="80">
        <v>0.21534974623998929</v>
      </c>
      <c r="H86" s="80">
        <v>0.18425199389876318</v>
      </c>
      <c r="I86" s="80">
        <v>4.6075514407811886E-2</v>
      </c>
      <c r="J86" s="80">
        <v>0.17358874471411578</v>
      </c>
      <c r="K86" s="80">
        <v>5.3249233680393734E-2</v>
      </c>
      <c r="L86" s="80">
        <v>6.6634515517781545E-2</v>
      </c>
      <c r="M86" s="80">
        <v>0.13122394348934974</v>
      </c>
      <c r="N86" s="80">
        <v>1.3618675435257426E-2</v>
      </c>
      <c r="O86" s="80">
        <v>0.26810880770310391</v>
      </c>
      <c r="P86" s="80">
        <v>0.99368912436026624</v>
      </c>
      <c r="Q86" s="80">
        <v>0.70194342782240926</v>
      </c>
      <c r="R86" s="80">
        <v>0.98126927302697087</v>
      </c>
      <c r="S86" s="80">
        <v>0.92973968311412636</v>
      </c>
      <c r="T86" s="80">
        <v>0.97076164306895862</v>
      </c>
      <c r="U86" s="80">
        <v>0.87325467590416228</v>
      </c>
      <c r="V86" s="80">
        <v>0.86040485659112664</v>
      </c>
      <c r="W86" s="80">
        <v>1</v>
      </c>
      <c r="X86" s="80">
        <v>0.95894639590652908</v>
      </c>
      <c r="Y86" s="80">
        <v>0.95688702321645136</v>
      </c>
      <c r="Z86" s="80">
        <v>0.94010589963629954</v>
      </c>
      <c r="AA86" s="80">
        <v>0.63149022212981021</v>
      </c>
      <c r="AB86" s="80">
        <v>0.95784565635197783</v>
      </c>
      <c r="AC86" s="80">
        <v>0.95627829684527232</v>
      </c>
      <c r="AD86" s="80">
        <v>0.89522929791536754</v>
      </c>
      <c r="AE86" s="80">
        <v>0.84652873665048423</v>
      </c>
      <c r="AF86" s="80">
        <v>0.50484895837119048</v>
      </c>
      <c r="AG86" s="80">
        <v>0.54076960008810004</v>
      </c>
      <c r="AH86" s="80">
        <v>0.50658974551641467</v>
      </c>
      <c r="AI86" s="80">
        <v>0.50909162169931188</v>
      </c>
      <c r="AJ86" s="80">
        <v>0.54343373074728918</v>
      </c>
      <c r="AK86" s="80">
        <v>0.5521008569367386</v>
      </c>
      <c r="AL86" s="80">
        <v>0.56882508105881935</v>
      </c>
      <c r="AM86" s="80">
        <v>0.64890209943396759</v>
      </c>
      <c r="AN86" s="80">
        <v>0.51862622571972239</v>
      </c>
    </row>
    <row r="87" spans="1:40">
      <c r="A87" s="80">
        <v>85</v>
      </c>
      <c r="B87" s="80">
        <v>2.9802711709179898E-2</v>
      </c>
      <c r="C87" s="80">
        <v>0.11255931937673079</v>
      </c>
      <c r="D87" s="80">
        <v>0.62433787270482377</v>
      </c>
      <c r="E87" s="80">
        <v>0.59644431033426493</v>
      </c>
      <c r="F87" s="80">
        <v>0.45574946685201745</v>
      </c>
      <c r="G87" s="80">
        <v>0.21534974623998929</v>
      </c>
      <c r="H87" s="80">
        <v>0.19234018535246636</v>
      </c>
      <c r="I87" s="80">
        <v>4.6075514407811886E-2</v>
      </c>
      <c r="J87" s="80">
        <v>0.18803955832570851</v>
      </c>
      <c r="K87" s="80">
        <v>5.5175153548401565E-2</v>
      </c>
      <c r="L87" s="80">
        <v>6.8401404548548608E-2</v>
      </c>
      <c r="M87" s="80">
        <v>0.13681773522400847</v>
      </c>
      <c r="N87" s="80">
        <v>1.8863379976991043E-2</v>
      </c>
      <c r="O87" s="80">
        <v>0.27844140186808863</v>
      </c>
      <c r="P87" s="80">
        <v>0.99368912436026624</v>
      </c>
      <c r="Q87" s="80">
        <v>0.71450157148198823</v>
      </c>
      <c r="R87" s="80">
        <v>0.98126927302697087</v>
      </c>
      <c r="S87" s="80">
        <v>0.92973968311412636</v>
      </c>
      <c r="T87" s="80">
        <v>0.97076164306895862</v>
      </c>
      <c r="U87" s="80">
        <v>0.88035971934479118</v>
      </c>
      <c r="V87" s="80">
        <v>0.87113991154259418</v>
      </c>
      <c r="W87" s="80">
        <v>1</v>
      </c>
      <c r="X87" s="80">
        <v>0.95986919392611292</v>
      </c>
      <c r="Y87" s="80">
        <v>0.96142340430183504</v>
      </c>
      <c r="Z87" s="80">
        <v>0.95139135942801112</v>
      </c>
      <c r="AA87" s="80">
        <v>0.66525278507941077</v>
      </c>
      <c r="AB87" s="80">
        <v>0.96199715109110495</v>
      </c>
      <c r="AC87" s="80">
        <v>0.95933825543008333</v>
      </c>
      <c r="AD87" s="80">
        <v>0.90001981478999238</v>
      </c>
      <c r="AE87" s="80">
        <v>0.8562915755071292</v>
      </c>
      <c r="AF87" s="80">
        <v>0.52034136146869792</v>
      </c>
      <c r="AG87" s="80">
        <v>0.55700902083142168</v>
      </c>
      <c r="AH87" s="80">
        <v>0.52213444350765348</v>
      </c>
      <c r="AI87" s="80">
        <v>0.52438481234001333</v>
      </c>
      <c r="AJ87" s="80">
        <v>0.55959020562342643</v>
      </c>
      <c r="AK87" s="80">
        <v>0.56751322416076533</v>
      </c>
      <c r="AL87" s="80">
        <v>0.58452437594825535</v>
      </c>
      <c r="AM87" s="80">
        <v>0.66309813630260006</v>
      </c>
      <c r="AN87" s="80">
        <v>0.53397592735937249</v>
      </c>
    </row>
    <row r="88" spans="1:40">
      <c r="A88" s="80">
        <v>86</v>
      </c>
      <c r="B88" s="80">
        <v>3.4024989975447777E-2</v>
      </c>
      <c r="C88" s="80">
        <v>0.12133420545435419</v>
      </c>
      <c r="D88" s="80">
        <v>0.64003117376811491</v>
      </c>
      <c r="E88" s="80">
        <v>0.61575422339037422</v>
      </c>
      <c r="F88" s="80">
        <v>0.48158821745031405</v>
      </c>
      <c r="G88" s="80">
        <v>0.23821799226865192</v>
      </c>
      <c r="H88" s="80">
        <v>0.20192966982492888</v>
      </c>
      <c r="I88" s="80">
        <v>4.6075514407811886E-2</v>
      </c>
      <c r="J88" s="80">
        <v>0.19084571315416252</v>
      </c>
      <c r="K88" s="80">
        <v>5.8097250410695911E-2</v>
      </c>
      <c r="L88" s="80">
        <v>7.2970534007758783E-2</v>
      </c>
      <c r="M88" s="80">
        <v>0.14370835620915404</v>
      </c>
      <c r="N88" s="80">
        <v>1.8863379976991043E-2</v>
      </c>
      <c r="O88" s="80">
        <v>0.29160877252003758</v>
      </c>
      <c r="P88" s="80">
        <v>0.99368912436026624</v>
      </c>
      <c r="Q88" s="80">
        <v>0.72428106370631584</v>
      </c>
      <c r="R88" s="80">
        <v>0.98126927302697087</v>
      </c>
      <c r="S88" s="80">
        <v>0.92973968311412636</v>
      </c>
      <c r="T88" s="80">
        <v>0.9722229779361754</v>
      </c>
      <c r="U88" s="80">
        <v>0.8928753631676698</v>
      </c>
      <c r="V88" s="80">
        <v>0.87928313215762022</v>
      </c>
      <c r="W88" s="80">
        <v>1</v>
      </c>
      <c r="X88" s="80">
        <v>0.96396615534639285</v>
      </c>
      <c r="Y88" s="80">
        <v>0.96496529289631294</v>
      </c>
      <c r="Z88" s="80">
        <v>0.95698603200750765</v>
      </c>
      <c r="AA88" s="80">
        <v>0.67760699089927123</v>
      </c>
      <c r="AB88" s="80">
        <v>0.96414344238335636</v>
      </c>
      <c r="AC88" s="80">
        <v>0.96421848416957945</v>
      </c>
      <c r="AD88" s="80">
        <v>0.90392449399437025</v>
      </c>
      <c r="AE88" s="80">
        <v>0.86564155378756169</v>
      </c>
      <c r="AF88" s="80">
        <v>0.53605612200572705</v>
      </c>
      <c r="AG88" s="80">
        <v>0.57337686404979304</v>
      </c>
      <c r="AH88" s="80">
        <v>0.53789851608643247</v>
      </c>
      <c r="AI88" s="80">
        <v>0.53980736575958876</v>
      </c>
      <c r="AJ88" s="80">
        <v>0.57587483603665568</v>
      </c>
      <c r="AK88" s="80">
        <v>0.58316077840753922</v>
      </c>
      <c r="AL88" s="80">
        <v>0.6001732774163171</v>
      </c>
      <c r="AM88" s="80">
        <v>0.6764339080737708</v>
      </c>
      <c r="AN88" s="80">
        <v>0.54904648752992369</v>
      </c>
    </row>
    <row r="89" spans="1:40">
      <c r="A89" s="80">
        <v>87</v>
      </c>
      <c r="B89" s="80">
        <v>3.4024989975447777E-2</v>
      </c>
      <c r="C89" s="80">
        <v>0.13112631998885255</v>
      </c>
      <c r="D89" s="80">
        <v>0.65793546806615</v>
      </c>
      <c r="E89" s="80">
        <v>0.63615104558956548</v>
      </c>
      <c r="F89" s="80">
        <v>0.51114086931753311</v>
      </c>
      <c r="G89" s="80">
        <v>0.23821799226865192</v>
      </c>
      <c r="H89" s="80">
        <v>0.22269825134232876</v>
      </c>
      <c r="I89" s="80">
        <v>4.6659625868072083E-2</v>
      </c>
      <c r="J89" s="80">
        <v>0.20425028746881752</v>
      </c>
      <c r="K89" s="80">
        <v>6.0037491840387203E-2</v>
      </c>
      <c r="L89" s="80">
        <v>7.4750562012094943E-2</v>
      </c>
      <c r="M89" s="80">
        <v>0.15685549398267937</v>
      </c>
      <c r="N89" s="80">
        <v>4.134581192829484E-2</v>
      </c>
      <c r="O89" s="80">
        <v>0.31354825936560304</v>
      </c>
      <c r="P89" s="80">
        <v>0.99368912436026624</v>
      </c>
      <c r="Q89" s="80">
        <v>0.7307130078896672</v>
      </c>
      <c r="R89" s="80">
        <v>0.98126927302697087</v>
      </c>
      <c r="S89" s="80">
        <v>0.94486179798073788</v>
      </c>
      <c r="T89" s="80">
        <v>0.97330731949988147</v>
      </c>
      <c r="U89" s="80">
        <v>0.900860417254429</v>
      </c>
      <c r="V89" s="80">
        <v>0.88829329347100228</v>
      </c>
      <c r="W89" s="80">
        <v>1</v>
      </c>
      <c r="X89" s="80">
        <v>0.97027303259134989</v>
      </c>
      <c r="Y89" s="80">
        <v>0.9693551453012107</v>
      </c>
      <c r="Z89" s="80">
        <v>0.96327820313694135</v>
      </c>
      <c r="AA89" s="80">
        <v>0.71745055162057958</v>
      </c>
      <c r="AB89" s="80">
        <v>0.96918476049739422</v>
      </c>
      <c r="AC89" s="80">
        <v>0.97037272232632321</v>
      </c>
      <c r="AD89" s="80">
        <v>0.9108684123108125</v>
      </c>
      <c r="AE89" s="80">
        <v>0.8725012906437799</v>
      </c>
      <c r="AF89" s="80">
        <v>0.55297909898920194</v>
      </c>
      <c r="AG89" s="80">
        <v>0.5908807073375375</v>
      </c>
      <c r="AH89" s="80">
        <v>0.55487924720930626</v>
      </c>
      <c r="AI89" s="80">
        <v>0.55636192427487496</v>
      </c>
      <c r="AJ89" s="80">
        <v>0.59329940290791539</v>
      </c>
      <c r="AK89" s="80">
        <v>0.59956176639632452</v>
      </c>
      <c r="AL89" s="80">
        <v>0.61689403940778631</v>
      </c>
      <c r="AM89" s="80">
        <v>0.691854716947361</v>
      </c>
      <c r="AN89" s="80">
        <v>0.56439979855055111</v>
      </c>
    </row>
    <row r="90" spans="1:40">
      <c r="A90" s="80">
        <v>88</v>
      </c>
      <c r="B90" s="80">
        <v>3.7373472109390092E-2</v>
      </c>
      <c r="C90" s="80">
        <v>0.14221264574259918</v>
      </c>
      <c r="D90" s="80">
        <v>0.6771007441604896</v>
      </c>
      <c r="E90" s="80">
        <v>0.65594313122182446</v>
      </c>
      <c r="F90" s="80">
        <v>0.5360576206857921</v>
      </c>
      <c r="G90" s="80">
        <v>0.24756469913883444</v>
      </c>
      <c r="H90" s="80">
        <v>0.23533973354572263</v>
      </c>
      <c r="I90" s="80">
        <v>5.6756239349108374E-2</v>
      </c>
      <c r="J90" s="80">
        <v>0.2350870433304032</v>
      </c>
      <c r="K90" s="80">
        <v>6.8825790332167777E-2</v>
      </c>
      <c r="L90" s="80">
        <v>8.3584970497034991E-2</v>
      </c>
      <c r="M90" s="80">
        <v>0.16793726233152875</v>
      </c>
      <c r="N90" s="80">
        <v>5.081200193897159E-2</v>
      </c>
      <c r="O90" s="80">
        <v>0.32813142291706404</v>
      </c>
      <c r="P90" s="80">
        <v>0.99442374534935818</v>
      </c>
      <c r="Q90" s="80">
        <v>0.74144778298026037</v>
      </c>
      <c r="R90" s="80">
        <v>0.98470012798866535</v>
      </c>
      <c r="S90" s="80">
        <v>0.95168418915659658</v>
      </c>
      <c r="T90" s="80">
        <v>0.97724825980668406</v>
      </c>
      <c r="U90" s="80">
        <v>0.91515669611588024</v>
      </c>
      <c r="V90" s="80">
        <v>0.89725344828802367</v>
      </c>
      <c r="W90" s="80">
        <v>1</v>
      </c>
      <c r="X90" s="80">
        <v>0.97757033607954824</v>
      </c>
      <c r="Y90" s="80">
        <v>0.97279356261789673</v>
      </c>
      <c r="Z90" s="80">
        <v>0.97062096059900771</v>
      </c>
      <c r="AA90" s="80">
        <v>0.77852366412221952</v>
      </c>
      <c r="AB90" s="80">
        <v>0.97516294377486812</v>
      </c>
      <c r="AC90" s="80">
        <v>0.97486841225722842</v>
      </c>
      <c r="AD90" s="80">
        <v>0.91994242055143394</v>
      </c>
      <c r="AE90" s="80">
        <v>0.88219333782855802</v>
      </c>
      <c r="AF90" s="80">
        <v>0.57032000436050656</v>
      </c>
      <c r="AG90" s="80">
        <v>0.60857170856081033</v>
      </c>
      <c r="AH90" s="80">
        <v>0.57225312042204213</v>
      </c>
      <c r="AI90" s="80">
        <v>0.5734801032211877</v>
      </c>
      <c r="AJ90" s="80">
        <v>0.61090722497714578</v>
      </c>
      <c r="AK90" s="80">
        <v>0.61580976321125058</v>
      </c>
      <c r="AL90" s="80">
        <v>0.63382302629402176</v>
      </c>
      <c r="AM90" s="80">
        <v>0.70808716196156019</v>
      </c>
      <c r="AN90" s="80">
        <v>0.5807308586376998</v>
      </c>
    </row>
    <row r="91" spans="1:40">
      <c r="A91" s="80">
        <v>89</v>
      </c>
      <c r="B91" s="80">
        <v>3.7373472109390092E-2</v>
      </c>
      <c r="C91" s="80">
        <v>0.150449680929548</v>
      </c>
      <c r="D91" s="80">
        <v>0.69714361281844084</v>
      </c>
      <c r="E91" s="80">
        <v>0.67596019481362724</v>
      </c>
      <c r="F91" s="80">
        <v>0.56133091532319623</v>
      </c>
      <c r="G91" s="80">
        <v>0.27687046988765396</v>
      </c>
      <c r="H91" s="80">
        <v>0.25159213260047802</v>
      </c>
      <c r="I91" s="80">
        <v>5.8453045500513168E-2</v>
      </c>
      <c r="J91" s="80">
        <v>0.24891074802636778</v>
      </c>
      <c r="K91" s="80">
        <v>7.1114790492329064E-2</v>
      </c>
      <c r="L91" s="80">
        <v>8.8104852490665422E-2</v>
      </c>
      <c r="M91" s="80">
        <v>0.17853747650685853</v>
      </c>
      <c r="N91" s="80">
        <v>5.5917347990671218E-2</v>
      </c>
      <c r="O91" s="80">
        <v>0.3487772842506765</v>
      </c>
      <c r="P91" s="80">
        <v>0.99557797142199456</v>
      </c>
      <c r="Q91" s="80">
        <v>0.75373378272009084</v>
      </c>
      <c r="R91" s="80">
        <v>0.98470012798866535</v>
      </c>
      <c r="S91" s="80">
        <v>0.95168418915659658</v>
      </c>
      <c r="T91" s="80">
        <v>0.97996883003820456</v>
      </c>
      <c r="U91" s="80">
        <v>0.92209630434017953</v>
      </c>
      <c r="V91" s="80">
        <v>0.90673763634664961</v>
      </c>
      <c r="W91" s="80">
        <v>1</v>
      </c>
      <c r="X91" s="80">
        <v>0.98082085392630924</v>
      </c>
      <c r="Y91" s="80">
        <v>0.97530140599108717</v>
      </c>
      <c r="Z91" s="80">
        <v>0.978047818364703</v>
      </c>
      <c r="AA91" s="80">
        <v>0.79317450246694554</v>
      </c>
      <c r="AB91" s="80">
        <v>0.97781643758063164</v>
      </c>
      <c r="AC91" s="80">
        <v>0.97813034356206563</v>
      </c>
      <c r="AD91" s="80">
        <v>0.92404524765573548</v>
      </c>
      <c r="AE91" s="80">
        <v>0.89060096145265533</v>
      </c>
      <c r="AF91" s="80">
        <v>0.58869059343710339</v>
      </c>
      <c r="AG91" s="80">
        <v>0.62785715624815586</v>
      </c>
      <c r="AH91" s="80">
        <v>0.5906856994019315</v>
      </c>
      <c r="AI91" s="80">
        <v>0.59168079037732058</v>
      </c>
      <c r="AJ91" s="80">
        <v>0.63008734766726859</v>
      </c>
      <c r="AK91" s="80">
        <v>0.63376198150999219</v>
      </c>
      <c r="AL91" s="80">
        <v>0.65220516531548101</v>
      </c>
      <c r="AM91" s="80">
        <v>0.72273457656979068</v>
      </c>
      <c r="AN91" s="80">
        <v>0.5984028981551518</v>
      </c>
    </row>
    <row r="92" spans="1:40">
      <c r="A92" s="80">
        <v>90</v>
      </c>
      <c r="B92" s="80">
        <v>3.7373472109390092E-2</v>
      </c>
      <c r="C92" s="80">
        <v>0.16353188113666409</v>
      </c>
      <c r="D92" s="80">
        <v>0.71499144716811913</v>
      </c>
      <c r="E92" s="80">
        <v>0.69492967508810866</v>
      </c>
      <c r="F92" s="80">
        <v>0.60227171160505899</v>
      </c>
      <c r="G92" s="80">
        <v>0.2849419745430492</v>
      </c>
      <c r="H92" s="80">
        <v>0.25989443607920198</v>
      </c>
      <c r="I92" s="80">
        <v>5.8539375961106685E-2</v>
      </c>
      <c r="J92" s="80">
        <v>0.25424166235803375</v>
      </c>
      <c r="K92" s="80">
        <v>7.1847988700886239E-2</v>
      </c>
      <c r="L92" s="80">
        <v>8.9444003749271944E-2</v>
      </c>
      <c r="M92" s="80">
        <v>0.18377591403992222</v>
      </c>
      <c r="N92" s="80">
        <v>5.869571857671399E-2</v>
      </c>
      <c r="O92" s="80">
        <v>0.35991608398295122</v>
      </c>
      <c r="P92" s="80">
        <v>0.99557797142199456</v>
      </c>
      <c r="Q92" s="80">
        <v>0.76604816938009357</v>
      </c>
      <c r="R92" s="80">
        <v>0.98793821318917674</v>
      </c>
      <c r="S92" s="80">
        <v>0.96274433485130595</v>
      </c>
      <c r="T92" s="80">
        <v>0.981107583006541</v>
      </c>
      <c r="U92" s="80">
        <v>0.9328472082688849</v>
      </c>
      <c r="V92" s="80">
        <v>0.91581825650352577</v>
      </c>
      <c r="W92" s="80">
        <v>1</v>
      </c>
      <c r="X92" s="80">
        <v>0.98082085392630924</v>
      </c>
      <c r="Y92" s="80">
        <v>0.97882593811316121</v>
      </c>
      <c r="Z92" s="80">
        <v>0.98208663532706675</v>
      </c>
      <c r="AA92" s="80">
        <v>0.79543403514695499</v>
      </c>
      <c r="AB92" s="80">
        <v>0.97867837822802972</v>
      </c>
      <c r="AC92" s="80">
        <v>0.98055114114586817</v>
      </c>
      <c r="AD92" s="80">
        <v>0.93007710284458789</v>
      </c>
      <c r="AE92" s="80">
        <v>0.90501722970745879</v>
      </c>
      <c r="AF92" s="80">
        <v>0.60718840946584618</v>
      </c>
      <c r="AG92" s="80">
        <v>0.6467737640924287</v>
      </c>
      <c r="AH92" s="80">
        <v>0.60925199292667453</v>
      </c>
      <c r="AI92" s="80">
        <v>0.60948861585430991</v>
      </c>
      <c r="AJ92" s="80">
        <v>0.6488939214481666</v>
      </c>
      <c r="AK92" s="80">
        <v>0.65195213669570329</v>
      </c>
      <c r="AL92" s="80">
        <v>0.67028622154673578</v>
      </c>
      <c r="AM92" s="80">
        <v>0.73694809913870996</v>
      </c>
      <c r="AN92" s="80">
        <v>0.61578943463253832</v>
      </c>
    </row>
    <row r="93" spans="1:40">
      <c r="A93" s="80">
        <v>91</v>
      </c>
      <c r="B93" s="80">
        <v>5.123527924690692E-2</v>
      </c>
      <c r="C93" s="80">
        <v>0.18601018391670865</v>
      </c>
      <c r="D93" s="80">
        <v>0.73704395664086075</v>
      </c>
      <c r="E93" s="80">
        <v>0.71557651594709937</v>
      </c>
      <c r="F93" s="80">
        <v>0.62892713213002915</v>
      </c>
      <c r="G93" s="80">
        <v>0.29511971207005938</v>
      </c>
      <c r="H93" s="80">
        <v>0.28160140129024924</v>
      </c>
      <c r="I93" s="80">
        <v>5.8539375961106685E-2</v>
      </c>
      <c r="J93" s="80">
        <v>0.33538868072162453</v>
      </c>
      <c r="K93" s="80">
        <v>9.1028270948983567E-2</v>
      </c>
      <c r="L93" s="80">
        <v>0.10788091019649919</v>
      </c>
      <c r="M93" s="80">
        <v>0.20446011399545444</v>
      </c>
      <c r="N93" s="80">
        <v>5.869571857671399E-2</v>
      </c>
      <c r="O93" s="80">
        <v>0.39381478011857901</v>
      </c>
      <c r="P93" s="80">
        <v>0.99557797142199456</v>
      </c>
      <c r="Q93" s="80">
        <v>0.77748413382218795</v>
      </c>
      <c r="R93" s="80">
        <v>0.98793821318917674</v>
      </c>
      <c r="S93" s="80">
        <v>0.96274433485130595</v>
      </c>
      <c r="T93" s="80">
        <v>0.98803337751021181</v>
      </c>
      <c r="U93" s="80">
        <v>0.9422851698259701</v>
      </c>
      <c r="V93" s="80">
        <v>0.92564061399563069</v>
      </c>
      <c r="W93" s="80">
        <v>1</v>
      </c>
      <c r="X93" s="80">
        <v>0.98362960676369504</v>
      </c>
      <c r="Y93" s="80">
        <v>0.98291438869920078</v>
      </c>
      <c r="Z93" s="80">
        <v>0.98330408734150265</v>
      </c>
      <c r="AA93" s="80">
        <v>0.81371241673767036</v>
      </c>
      <c r="AB93" s="80">
        <v>0.98257819033657534</v>
      </c>
      <c r="AC93" s="80">
        <v>0.98367237437260879</v>
      </c>
      <c r="AD93" s="80">
        <v>0.9354649773586885</v>
      </c>
      <c r="AE93" s="80">
        <v>0.91602539925516724</v>
      </c>
      <c r="AF93" s="80">
        <v>0.62726791000798565</v>
      </c>
      <c r="AG93" s="80">
        <v>0.66779279978750139</v>
      </c>
      <c r="AH93" s="80">
        <v>0.62933495969689479</v>
      </c>
      <c r="AI93" s="80">
        <v>0.62934878454841514</v>
      </c>
      <c r="AJ93" s="80">
        <v>0.66979935769501031</v>
      </c>
      <c r="AK93" s="80">
        <v>0.67143667877773427</v>
      </c>
      <c r="AL93" s="80">
        <v>0.69031169498578082</v>
      </c>
      <c r="AM93" s="80">
        <v>0.75284999054761503</v>
      </c>
      <c r="AN93" s="80">
        <v>0.63561382142493095</v>
      </c>
    </row>
    <row r="94" spans="1:40">
      <c r="A94" s="80">
        <v>92</v>
      </c>
      <c r="B94" s="80">
        <v>5.8103689059142906E-2</v>
      </c>
      <c r="C94" s="80">
        <v>0.20741652302856139</v>
      </c>
      <c r="D94" s="80">
        <v>0.76070562344031867</v>
      </c>
      <c r="E94" s="80">
        <v>0.73689560668843546</v>
      </c>
      <c r="F94" s="80">
        <v>0.66011230123283293</v>
      </c>
      <c r="G94" s="80">
        <v>0.34349844250594525</v>
      </c>
      <c r="H94" s="80">
        <v>0.30942325260231707</v>
      </c>
      <c r="I94" s="80">
        <v>6.9231284925526368E-2</v>
      </c>
      <c r="J94" s="80">
        <v>0.34968785172593297</v>
      </c>
      <c r="K94" s="80">
        <v>9.9893485516865041E-2</v>
      </c>
      <c r="L94" s="80">
        <v>0.12000891238872508</v>
      </c>
      <c r="M94" s="80">
        <v>0.2246085889054677</v>
      </c>
      <c r="N94" s="80">
        <v>6.8365356855391107E-2</v>
      </c>
      <c r="O94" s="80">
        <v>0.42885993841032011</v>
      </c>
      <c r="P94" s="80">
        <v>0.99557797142199456</v>
      </c>
      <c r="Q94" s="80">
        <v>0.79126059618025169</v>
      </c>
      <c r="R94" s="80">
        <v>0.99122513203229234</v>
      </c>
      <c r="S94" s="80">
        <v>0.97335446058644093</v>
      </c>
      <c r="T94" s="80">
        <v>0.98803337751021181</v>
      </c>
      <c r="U94" s="80">
        <v>0.95051540177926597</v>
      </c>
      <c r="V94" s="80">
        <v>0.93458353095530333</v>
      </c>
      <c r="W94" s="80">
        <v>1</v>
      </c>
      <c r="X94" s="80">
        <v>0.98652671260295577</v>
      </c>
      <c r="Y94" s="80">
        <v>0.98561165126641337</v>
      </c>
      <c r="Z94" s="80">
        <v>0.98725680161205598</v>
      </c>
      <c r="AA94" s="80">
        <v>0.83270976494115401</v>
      </c>
      <c r="AB94" s="80">
        <v>0.98375236313083747</v>
      </c>
      <c r="AC94" s="80">
        <v>0.98644464761510464</v>
      </c>
      <c r="AD94" s="80">
        <v>0.94329764728508236</v>
      </c>
      <c r="AE94" s="80">
        <v>0.92728273678489692</v>
      </c>
      <c r="AF94" s="80">
        <v>0.64892169732348293</v>
      </c>
      <c r="AG94" s="80">
        <v>0.69017979513779115</v>
      </c>
      <c r="AH94" s="80">
        <v>0.65103804328479353</v>
      </c>
      <c r="AI94" s="80">
        <v>0.65073043713213952</v>
      </c>
      <c r="AJ94" s="80">
        <v>0.69205623472525302</v>
      </c>
      <c r="AK94" s="80">
        <v>0.6919874123459776</v>
      </c>
      <c r="AL94" s="80">
        <v>0.7115180942424737</v>
      </c>
      <c r="AM94" s="80">
        <v>0.76943338755587032</v>
      </c>
      <c r="AN94" s="80">
        <v>0.65698747745674513</v>
      </c>
    </row>
    <row r="95" spans="1:40">
      <c r="A95" s="80">
        <v>93</v>
      </c>
      <c r="B95" s="80">
        <v>6.4335798960906201E-2</v>
      </c>
      <c r="C95" s="80">
        <v>0.23299634300829378</v>
      </c>
      <c r="D95" s="80">
        <v>0.78105385192725829</v>
      </c>
      <c r="E95" s="80">
        <v>0.7574044363330229</v>
      </c>
      <c r="F95" s="80">
        <v>0.70111684850990252</v>
      </c>
      <c r="G95" s="80">
        <v>0.35631732918942499</v>
      </c>
      <c r="H95" s="80">
        <v>0.32226344483795394</v>
      </c>
      <c r="I95" s="80">
        <v>9.434703209799053E-2</v>
      </c>
      <c r="J95" s="80">
        <v>0.36948503702485375</v>
      </c>
      <c r="K95" s="80">
        <v>0.11290429164278593</v>
      </c>
      <c r="L95" s="80">
        <v>0.13300387096557542</v>
      </c>
      <c r="M95" s="80">
        <v>0.23751784321246433</v>
      </c>
      <c r="N95" s="80">
        <v>9.5022950849997692E-2</v>
      </c>
      <c r="O95" s="80">
        <v>0.43466391524520848</v>
      </c>
      <c r="P95" s="80">
        <v>0.99557797142199456</v>
      </c>
      <c r="Q95" s="80">
        <v>0.82936051753589535</v>
      </c>
      <c r="R95" s="80">
        <v>0.9923463071492078</v>
      </c>
      <c r="S95" s="80">
        <v>0.97335446058644093</v>
      </c>
      <c r="T95" s="80">
        <v>0.98803337751021181</v>
      </c>
      <c r="U95" s="80">
        <v>0.95619053662859943</v>
      </c>
      <c r="V95" s="80">
        <v>0.9430448487126516</v>
      </c>
      <c r="W95" s="80">
        <v>1</v>
      </c>
      <c r="X95" s="80">
        <v>0.98945436022064248</v>
      </c>
      <c r="Y95" s="80">
        <v>0.98788518226215249</v>
      </c>
      <c r="Z95" s="80">
        <v>0.98938400532368276</v>
      </c>
      <c r="AA95" s="80">
        <v>0.83884968427674522</v>
      </c>
      <c r="AB95" s="80">
        <v>0.98833441472523043</v>
      </c>
      <c r="AC95" s="80">
        <v>0.98868144158208604</v>
      </c>
      <c r="AD95" s="80">
        <v>0.95365087505609336</v>
      </c>
      <c r="AE95" s="80">
        <v>0.93610218161754077</v>
      </c>
      <c r="AF95" s="80">
        <v>0.67136250761226379</v>
      </c>
      <c r="AG95" s="80">
        <v>0.71285708995808117</v>
      </c>
      <c r="AH95" s="80">
        <v>0.67351520352936189</v>
      </c>
      <c r="AI95" s="80">
        <v>0.67257954180715795</v>
      </c>
      <c r="AJ95" s="80">
        <v>0.71460845410542417</v>
      </c>
      <c r="AK95" s="80">
        <v>0.71394617488947298</v>
      </c>
      <c r="AL95" s="80">
        <v>0.7329330930510084</v>
      </c>
      <c r="AM95" s="80">
        <v>0.78611519973158905</v>
      </c>
      <c r="AN95" s="80">
        <v>0.67801529595939913</v>
      </c>
    </row>
    <row r="96" spans="1:40">
      <c r="A96" s="80">
        <v>94</v>
      </c>
      <c r="B96" s="80">
        <v>8.3930442145624076E-2</v>
      </c>
      <c r="C96" s="80">
        <v>0.27854854799520168</v>
      </c>
      <c r="D96" s="80">
        <v>0.80556015941653225</v>
      </c>
      <c r="E96" s="80">
        <v>0.78426531502402952</v>
      </c>
      <c r="F96" s="80">
        <v>0.73335346663295264</v>
      </c>
      <c r="G96" s="80">
        <v>0.39180300083963432</v>
      </c>
      <c r="H96" s="80">
        <v>0.34186551474274196</v>
      </c>
      <c r="I96" s="80">
        <v>9.5695788013644034E-2</v>
      </c>
      <c r="J96" s="80">
        <v>0.39807514893672402</v>
      </c>
      <c r="K96" s="80">
        <v>0.12889485361365999</v>
      </c>
      <c r="L96" s="80">
        <v>0.1506042214151426</v>
      </c>
      <c r="M96" s="80">
        <v>0.25565802617338679</v>
      </c>
      <c r="N96" s="80">
        <v>0.10836270693757316</v>
      </c>
      <c r="O96" s="80">
        <v>0.45589272495710226</v>
      </c>
      <c r="P96" s="80">
        <v>0.99557797142199456</v>
      </c>
      <c r="Q96" s="80">
        <v>0.8597331780664319</v>
      </c>
      <c r="R96" s="80">
        <v>0.9923463071492078</v>
      </c>
      <c r="S96" s="80">
        <v>0.99019167592903723</v>
      </c>
      <c r="T96" s="80">
        <v>0.98924208799878743</v>
      </c>
      <c r="U96" s="80">
        <v>0.96284850114858778</v>
      </c>
      <c r="V96" s="80">
        <v>0.9530065467825628</v>
      </c>
      <c r="W96" s="80">
        <v>1</v>
      </c>
      <c r="X96" s="80">
        <v>0.99068912069129134</v>
      </c>
      <c r="Y96" s="80">
        <v>0.98922446775292594</v>
      </c>
      <c r="Z96" s="80">
        <v>0.99260050820612045</v>
      </c>
      <c r="AA96" s="80">
        <v>0.85440402705410401</v>
      </c>
      <c r="AB96" s="80">
        <v>0.98993916287953532</v>
      </c>
      <c r="AC96" s="80">
        <v>0.98981834674187819</v>
      </c>
      <c r="AD96" s="80">
        <v>0.95898047077609871</v>
      </c>
      <c r="AE96" s="80">
        <v>0.94348397415620799</v>
      </c>
      <c r="AF96" s="80">
        <v>0.69518959727949148</v>
      </c>
      <c r="AG96" s="80">
        <v>0.73784434100210916</v>
      </c>
      <c r="AH96" s="80">
        <v>0.69737250075857682</v>
      </c>
      <c r="AI96" s="80">
        <v>0.69615279039275213</v>
      </c>
      <c r="AJ96" s="80">
        <v>0.73944523713928167</v>
      </c>
      <c r="AK96" s="80">
        <v>0.73742170884158187</v>
      </c>
      <c r="AL96" s="80">
        <v>0.75653774077627256</v>
      </c>
      <c r="AM96" s="80">
        <v>0.8042976998174276</v>
      </c>
      <c r="AN96" s="80">
        <v>0.70123287933775291</v>
      </c>
    </row>
    <row r="97" spans="1:40">
      <c r="A97" s="80">
        <v>95</v>
      </c>
      <c r="B97" s="80">
        <v>9.9264289647728224E-2</v>
      </c>
      <c r="C97" s="80">
        <v>0.32371863196541811</v>
      </c>
      <c r="D97" s="80">
        <v>0.82856143417283268</v>
      </c>
      <c r="E97" s="80">
        <v>0.81094374581599216</v>
      </c>
      <c r="F97" s="80">
        <v>0.76109753230073929</v>
      </c>
      <c r="G97" s="80">
        <v>0.44267900759401518</v>
      </c>
      <c r="H97" s="80">
        <v>0.37578733419388127</v>
      </c>
      <c r="I97" s="80">
        <v>9.9180028949101745E-2</v>
      </c>
      <c r="J97" s="80">
        <v>0.4374071454064451</v>
      </c>
      <c r="K97" s="80">
        <v>0.14430781024610886</v>
      </c>
      <c r="L97" s="80">
        <v>0.16894550266051309</v>
      </c>
      <c r="M97" s="80">
        <v>0.28208772172626329</v>
      </c>
      <c r="N97" s="80">
        <v>0.13790672732982026</v>
      </c>
      <c r="O97" s="80">
        <v>0.49037598955879763</v>
      </c>
      <c r="P97" s="80">
        <v>0.99557797142199456</v>
      </c>
      <c r="Q97" s="80">
        <v>0.87857396328957882</v>
      </c>
      <c r="R97" s="80">
        <v>0.9923463071492078</v>
      </c>
      <c r="S97" s="80">
        <v>0.99019167592903723</v>
      </c>
      <c r="T97" s="80">
        <v>0.98979786163179806</v>
      </c>
      <c r="U97" s="80">
        <v>0.97077985961212143</v>
      </c>
      <c r="V97" s="80">
        <v>0.96117315169385154</v>
      </c>
      <c r="W97" s="80">
        <v>1</v>
      </c>
      <c r="X97" s="80">
        <v>0.99152683804240294</v>
      </c>
      <c r="Y97" s="80">
        <v>0.99083361301174688</v>
      </c>
      <c r="Z97" s="80">
        <v>0.99637500992850803</v>
      </c>
      <c r="AA97" s="80">
        <v>0.89986598961345909</v>
      </c>
      <c r="AB97" s="80">
        <v>0.99207309277946243</v>
      </c>
      <c r="AC97" s="80">
        <v>0.99148336384487057</v>
      </c>
      <c r="AD97" s="80">
        <v>0.96634399641002633</v>
      </c>
      <c r="AE97" s="80">
        <v>0.95255906654768729</v>
      </c>
      <c r="AF97" s="80">
        <v>0.72235198330470884</v>
      </c>
      <c r="AG97" s="80">
        <v>0.76659413543304944</v>
      </c>
      <c r="AH97" s="80">
        <v>0.72458017745722103</v>
      </c>
      <c r="AI97" s="80">
        <v>0.72334228416690061</v>
      </c>
      <c r="AJ97" s="80">
        <v>0.76802371328388808</v>
      </c>
      <c r="AK97" s="80">
        <v>0.76590298113250022</v>
      </c>
      <c r="AL97" s="80">
        <v>0.78348219711669487</v>
      </c>
      <c r="AM97" s="80">
        <v>0.82764446699938765</v>
      </c>
      <c r="AN97" s="80">
        <v>0.726008019602155</v>
      </c>
    </row>
    <row r="98" spans="1:40">
      <c r="A98" s="80">
        <v>96</v>
      </c>
      <c r="B98" s="80">
        <v>0.11172746643895178</v>
      </c>
      <c r="C98" s="80">
        <v>0.38149133828260406</v>
      </c>
      <c r="D98" s="80">
        <v>0.8532876648305312</v>
      </c>
      <c r="E98" s="80">
        <v>0.83630198224966645</v>
      </c>
      <c r="F98" s="80">
        <v>0.80894718226295148</v>
      </c>
      <c r="G98" s="80">
        <v>0.51525278085585846</v>
      </c>
      <c r="H98" s="80">
        <v>0.40525290329433705</v>
      </c>
      <c r="I98" s="80">
        <v>0.13891082595082763</v>
      </c>
      <c r="J98" s="80">
        <v>0.53406208347582418</v>
      </c>
      <c r="K98" s="80">
        <v>0.17516934709679835</v>
      </c>
      <c r="L98" s="80">
        <v>0.20325138420583008</v>
      </c>
      <c r="M98" s="80">
        <v>0.31211835867800647</v>
      </c>
      <c r="N98" s="80">
        <v>0.14650324841326062</v>
      </c>
      <c r="O98" s="80">
        <v>0.52622941500224973</v>
      </c>
      <c r="P98" s="80">
        <v>0.99557797142199456</v>
      </c>
      <c r="Q98" s="80">
        <v>0.90807127554080491</v>
      </c>
      <c r="R98" s="80">
        <v>0.99280598894714323</v>
      </c>
      <c r="S98" s="80">
        <v>0.99539063698864716</v>
      </c>
      <c r="T98" s="80">
        <v>0.98979786163179806</v>
      </c>
      <c r="U98" s="80">
        <v>0.9788126077426661</v>
      </c>
      <c r="V98" s="80">
        <v>0.97013481723084871</v>
      </c>
      <c r="W98" s="80">
        <v>1</v>
      </c>
      <c r="X98" s="80">
        <v>0.99543182256971974</v>
      </c>
      <c r="Y98" s="80">
        <v>0.99234362611087679</v>
      </c>
      <c r="Z98" s="80">
        <v>0.99637500992850803</v>
      </c>
      <c r="AA98" s="80">
        <v>0.94356693006010806</v>
      </c>
      <c r="AB98" s="80">
        <v>0.99270239238301083</v>
      </c>
      <c r="AC98" s="80">
        <v>0.99366085977127483</v>
      </c>
      <c r="AD98" s="80">
        <v>0.97455547849803892</v>
      </c>
      <c r="AE98" s="80">
        <v>0.96240887098216743</v>
      </c>
      <c r="AF98" s="80">
        <v>0.7515890183211561</v>
      </c>
      <c r="AG98" s="80">
        <v>0.79687377232724887</v>
      </c>
      <c r="AH98" s="80">
        <v>0.75381095048599245</v>
      </c>
      <c r="AI98" s="80">
        <v>0.7519419002313199</v>
      </c>
      <c r="AJ98" s="80">
        <v>0.79812016723126955</v>
      </c>
      <c r="AK98" s="80">
        <v>0.79582344338769073</v>
      </c>
      <c r="AL98" s="80">
        <v>0.81188444097888934</v>
      </c>
      <c r="AM98" s="80">
        <v>0.85178759470692378</v>
      </c>
      <c r="AN98" s="80">
        <v>0.75440881406569893</v>
      </c>
    </row>
    <row r="99" spans="1:40">
      <c r="A99" s="80">
        <v>97</v>
      </c>
      <c r="B99" s="80">
        <v>0.14896398510235229</v>
      </c>
      <c r="C99" s="80">
        <v>0.46672044661683193</v>
      </c>
      <c r="D99" s="80">
        <v>0.88547487934847047</v>
      </c>
      <c r="E99" s="80">
        <v>0.86788750306246765</v>
      </c>
      <c r="F99" s="80">
        <v>0.85979219825418385</v>
      </c>
      <c r="G99" s="80">
        <v>0.53961617341019441</v>
      </c>
      <c r="H99" s="80">
        <v>0.44703596321904387</v>
      </c>
      <c r="I99" s="80">
        <v>0.15299026788994721</v>
      </c>
      <c r="J99" s="80">
        <v>0.58100614823216046</v>
      </c>
      <c r="K99" s="80">
        <v>0.20760389218780267</v>
      </c>
      <c r="L99" s="80">
        <v>0.23501946224037687</v>
      </c>
      <c r="M99" s="80">
        <v>0.35011727302418971</v>
      </c>
      <c r="N99" s="80">
        <v>0.20478501841064764</v>
      </c>
      <c r="O99" s="80">
        <v>0.56132268605747671</v>
      </c>
      <c r="P99" s="80">
        <v>0.99557797142199456</v>
      </c>
      <c r="Q99" s="80">
        <v>0.92522805751283932</v>
      </c>
      <c r="R99" s="80">
        <v>0.99280598894714323</v>
      </c>
      <c r="S99" s="80">
        <v>0.99999999999999989</v>
      </c>
      <c r="T99" s="80">
        <v>0.99467545540402413</v>
      </c>
      <c r="U99" s="80">
        <v>0.98522007305308479</v>
      </c>
      <c r="V99" s="80">
        <v>0.97767019583366177</v>
      </c>
      <c r="W99" s="80">
        <v>1</v>
      </c>
      <c r="X99" s="80">
        <v>1</v>
      </c>
      <c r="Y99" s="80">
        <v>0.99459929996673901</v>
      </c>
      <c r="Z99" s="80">
        <v>0.99637500992850803</v>
      </c>
      <c r="AA99" s="80">
        <v>0.94843015255444219</v>
      </c>
      <c r="AB99" s="80">
        <v>0.99479898419606083</v>
      </c>
      <c r="AC99" s="80">
        <v>0.99596485818424363</v>
      </c>
      <c r="AD99" s="80">
        <v>0.97832320253629312</v>
      </c>
      <c r="AE99" s="80">
        <v>0.96935477854155183</v>
      </c>
      <c r="AF99" s="80">
        <v>0.78512180052957536</v>
      </c>
      <c r="AG99" s="80">
        <v>0.83171075164287156</v>
      </c>
      <c r="AH99" s="80">
        <v>0.78734796608285695</v>
      </c>
      <c r="AI99" s="80">
        <v>0.78489219596173021</v>
      </c>
      <c r="AJ99" s="80">
        <v>0.83274920724102752</v>
      </c>
      <c r="AK99" s="80">
        <v>0.8287300200691361</v>
      </c>
      <c r="AL99" s="80">
        <v>0.84432721195092375</v>
      </c>
      <c r="AM99" s="80">
        <v>0.87585385241381331</v>
      </c>
      <c r="AN99" s="80">
        <v>0.78703939065030237</v>
      </c>
    </row>
    <row r="100" spans="1:40">
      <c r="A100" s="80">
        <v>98</v>
      </c>
      <c r="B100" s="80">
        <v>0.16668830172285201</v>
      </c>
      <c r="C100" s="80">
        <v>0.57827065892366181</v>
      </c>
      <c r="D100" s="80">
        <v>0.92299515528829768</v>
      </c>
      <c r="E100" s="80">
        <v>0.90265070694709848</v>
      </c>
      <c r="F100" s="80">
        <v>0.91932881521753285</v>
      </c>
      <c r="G100" s="80">
        <v>0.57430443398759989</v>
      </c>
      <c r="H100" s="80">
        <v>0.46943499186421478</v>
      </c>
      <c r="I100" s="80">
        <v>0.18016334176895152</v>
      </c>
      <c r="J100" s="80">
        <v>0.63444776983278839</v>
      </c>
      <c r="K100" s="80">
        <v>0.23257563985352606</v>
      </c>
      <c r="L100" s="80">
        <v>0.26079354089041262</v>
      </c>
      <c r="M100" s="80">
        <v>0.37355770166493096</v>
      </c>
      <c r="N100" s="80">
        <v>0.20696215908792903</v>
      </c>
      <c r="O100" s="80">
        <v>0.5928129206734154</v>
      </c>
      <c r="P100" s="80">
        <v>0.99557797142199456</v>
      </c>
      <c r="Q100" s="80">
        <v>0.94852072315945335</v>
      </c>
      <c r="R100" s="80">
        <v>0.99316681708772536</v>
      </c>
      <c r="S100" s="80">
        <v>0.99999999999999989</v>
      </c>
      <c r="T100" s="80">
        <v>0.99467545540402413</v>
      </c>
      <c r="U100" s="80">
        <v>0.99180601861979256</v>
      </c>
      <c r="V100" s="80">
        <v>0.98509328602396495</v>
      </c>
      <c r="W100" s="80">
        <v>1</v>
      </c>
      <c r="X100" s="80">
        <v>1</v>
      </c>
      <c r="Y100" s="80">
        <v>0.99533828515716205</v>
      </c>
      <c r="Z100" s="80">
        <v>0.99677348517665398</v>
      </c>
      <c r="AA100" s="80">
        <v>0.96882624165183595</v>
      </c>
      <c r="AB100" s="80">
        <v>0.99523931396944376</v>
      </c>
      <c r="AC100" s="80">
        <v>0.99676053007416932</v>
      </c>
      <c r="AD100" s="80">
        <v>0.98476592322351664</v>
      </c>
      <c r="AE100" s="80">
        <v>0.98137194001478645</v>
      </c>
      <c r="AF100" s="80">
        <v>0.82446483987383856</v>
      </c>
      <c r="AG100" s="80">
        <v>0.87280997102258073</v>
      </c>
      <c r="AH100" s="80">
        <v>0.8267464026261141</v>
      </c>
      <c r="AI100" s="80">
        <v>0.82360797302627875</v>
      </c>
      <c r="AJ100" s="80">
        <v>0.87359216578770038</v>
      </c>
      <c r="AK100" s="80">
        <v>0.86759680015289731</v>
      </c>
      <c r="AL100" s="80">
        <v>0.88252856499305354</v>
      </c>
      <c r="AM100" s="80">
        <v>0.90473982765652095</v>
      </c>
      <c r="AN100" s="80">
        <v>0.82486390394090747</v>
      </c>
    </row>
    <row r="101" spans="1:40">
      <c r="A101" s="80">
        <v>99</v>
      </c>
      <c r="B101" s="80">
        <v>0.34823315710699126</v>
      </c>
      <c r="C101" s="80">
        <v>0.70499093392329171</v>
      </c>
      <c r="D101" s="80">
        <v>0.95657126524384517</v>
      </c>
      <c r="E101" s="80">
        <v>0.94169064364684218</v>
      </c>
      <c r="F101" s="80">
        <v>0.9584293361244226</v>
      </c>
      <c r="G101" s="80">
        <v>0.74070471241993008</v>
      </c>
      <c r="H101" s="80">
        <v>0.55363166790867624</v>
      </c>
      <c r="I101" s="80">
        <v>0.22587002061337502</v>
      </c>
      <c r="J101" s="80">
        <v>0.79048521474512101</v>
      </c>
      <c r="K101" s="80">
        <v>0.37496374001203764</v>
      </c>
      <c r="L101" s="80">
        <v>0.40516442178570011</v>
      </c>
      <c r="M101" s="80">
        <v>0.48130943690182243</v>
      </c>
      <c r="N101" s="80">
        <v>0.29153708678058105</v>
      </c>
      <c r="O101" s="80">
        <v>0.66872698581521761</v>
      </c>
      <c r="P101" s="80">
        <v>0.99557797142199456</v>
      </c>
      <c r="Q101" s="80">
        <v>0.9660959001322097</v>
      </c>
      <c r="R101" s="80">
        <v>0.99578282110694605</v>
      </c>
      <c r="S101" s="80">
        <v>0.99999999999999989</v>
      </c>
      <c r="T101" s="80">
        <v>0.99527398085495866</v>
      </c>
      <c r="U101" s="80">
        <v>0.99499581073394971</v>
      </c>
      <c r="V101" s="80">
        <v>0.99332287686225429</v>
      </c>
      <c r="W101" s="80">
        <v>1</v>
      </c>
      <c r="X101" s="80">
        <v>1</v>
      </c>
      <c r="Y101" s="80">
        <v>0.99770443963544064</v>
      </c>
      <c r="Z101" s="80">
        <v>0.99950874743277152</v>
      </c>
      <c r="AA101" s="80">
        <v>0.98715076031435578</v>
      </c>
      <c r="AB101" s="80">
        <v>0.99684682424067528</v>
      </c>
      <c r="AC101" s="80">
        <v>0.99892760392071456</v>
      </c>
      <c r="AD101" s="80">
        <v>0.99319595078938627</v>
      </c>
      <c r="AE101" s="80">
        <v>0.99265323931303295</v>
      </c>
      <c r="AF101" s="80">
        <v>0.87571818650302324</v>
      </c>
      <c r="AG101" s="80">
        <v>0.91696334404612967</v>
      </c>
      <c r="AH101" s="80">
        <v>0.87764845097331756</v>
      </c>
      <c r="AI101" s="80">
        <v>0.87491007859823189</v>
      </c>
      <c r="AJ101" s="80">
        <v>0.91747707142821433</v>
      </c>
      <c r="AK101" s="80">
        <v>0.91151828118718925</v>
      </c>
      <c r="AL101" s="80">
        <v>0.92356787240603677</v>
      </c>
      <c r="AM101" s="80">
        <v>0.93713043433908993</v>
      </c>
      <c r="AN101" s="80">
        <v>0.8743763118963529</v>
      </c>
    </row>
    <row r="102" spans="1:40">
      <c r="A102" s="80">
        <v>100</v>
      </c>
      <c r="B102" s="80">
        <v>1</v>
      </c>
      <c r="C102" s="80">
        <v>1</v>
      </c>
      <c r="D102" s="80">
        <v>0.99999999999999989</v>
      </c>
      <c r="E102" s="80">
        <v>1</v>
      </c>
      <c r="F102" s="80">
        <v>0.99999999999999989</v>
      </c>
      <c r="G102" s="80">
        <v>1</v>
      </c>
      <c r="H102" s="80">
        <v>1</v>
      </c>
      <c r="I102" s="80">
        <v>0.99999999999999989</v>
      </c>
      <c r="J102" s="80">
        <v>1</v>
      </c>
      <c r="K102" s="80">
        <v>0.99999999999999989</v>
      </c>
      <c r="L102" s="80">
        <v>1</v>
      </c>
      <c r="M102" s="80">
        <v>1</v>
      </c>
      <c r="N102" s="80">
        <v>1</v>
      </c>
      <c r="O102" s="80">
        <v>1</v>
      </c>
      <c r="P102" s="80">
        <v>1</v>
      </c>
      <c r="Q102" s="80">
        <v>1</v>
      </c>
      <c r="R102" s="80">
        <v>1</v>
      </c>
      <c r="S102" s="80">
        <v>0.99999999999999989</v>
      </c>
      <c r="T102" s="80">
        <v>1</v>
      </c>
      <c r="U102" s="80">
        <v>1</v>
      </c>
      <c r="V102" s="80">
        <v>1</v>
      </c>
      <c r="W102" s="80">
        <v>1</v>
      </c>
      <c r="X102" s="80">
        <v>1</v>
      </c>
      <c r="Y102" s="80">
        <v>1</v>
      </c>
      <c r="Z102" s="80">
        <v>1</v>
      </c>
      <c r="AA102" s="80">
        <v>1</v>
      </c>
      <c r="AB102" s="80">
        <v>1</v>
      </c>
      <c r="AC102" s="80">
        <v>1</v>
      </c>
      <c r="AD102" s="80">
        <v>1</v>
      </c>
      <c r="AE102" s="80">
        <v>1</v>
      </c>
      <c r="AF102" s="80">
        <v>1</v>
      </c>
      <c r="AG102" s="80">
        <v>1</v>
      </c>
      <c r="AH102" s="80">
        <v>1</v>
      </c>
      <c r="AI102" s="80">
        <v>1</v>
      </c>
      <c r="AJ102" s="80">
        <v>0.99999999999999989</v>
      </c>
      <c r="AK102" s="80">
        <v>0.99999999999999989</v>
      </c>
      <c r="AL102" s="80">
        <v>1</v>
      </c>
      <c r="AM102" s="80">
        <v>1</v>
      </c>
      <c r="AN102" s="80">
        <v>0.99999999999999989</v>
      </c>
    </row>
    <row r="103" spans="1:40">
      <c r="A103" s="80">
        <v>999</v>
      </c>
      <c r="B103" s="80">
        <v>0.96063654244415664</v>
      </c>
      <c r="C103" s="80">
        <v>0.88642538999460507</v>
      </c>
      <c r="D103" s="80">
        <v>0.39545483879842391</v>
      </c>
      <c r="E103" s="80">
        <v>0.40993258312187292</v>
      </c>
      <c r="F103" s="80">
        <v>0.62778504911387878</v>
      </c>
      <c r="G103" s="80">
        <v>0.81038531962398341</v>
      </c>
      <c r="H103" s="80">
        <v>0.82275889253634138</v>
      </c>
      <c r="I103" s="80">
        <v>0.95466470820514771</v>
      </c>
      <c r="J103" s="80">
        <v>0.82468165391716719</v>
      </c>
      <c r="K103" s="80">
        <v>0.94094521982924173</v>
      </c>
      <c r="L103" s="80">
        <v>0.93016433105499807</v>
      </c>
      <c r="M103" s="80">
        <v>0.87059830938737748</v>
      </c>
      <c r="N103" s="80">
        <v>0.96087295612719292</v>
      </c>
      <c r="O103" s="80">
        <v>0.75362429656577234</v>
      </c>
      <c r="P103" s="80">
        <v>-0.57064543559645609</v>
      </c>
      <c r="Q103" s="80">
        <v>0.22676312109823421</v>
      </c>
      <c r="R103" s="80">
        <v>-0.39757103218946083</v>
      </c>
      <c r="S103" s="80">
        <v>-0.21570330393813089</v>
      </c>
      <c r="T103" s="80">
        <v>-0.44548155705908182</v>
      </c>
      <c r="U103" s="80">
        <v>9.1622208555981799E-2</v>
      </c>
      <c r="V103" s="80">
        <v>-4.0824481988377202E-2</v>
      </c>
      <c r="W103" s="80">
        <v>-0.38396587268452231</v>
      </c>
      <c r="X103" s="80">
        <v>-0.2442132851201857</v>
      </c>
      <c r="Y103" s="80">
        <v>-0.30826378434167401</v>
      </c>
      <c r="Z103" s="80">
        <v>-0.1574742494086909</v>
      </c>
      <c r="AA103" s="80">
        <v>0.41148577382648521</v>
      </c>
      <c r="AB103" s="80">
        <v>-0.32162543647950131</v>
      </c>
      <c r="AC103" s="80">
        <v>-0.2715120107146991</v>
      </c>
      <c r="AD103" s="80">
        <v>-0.14648865372975051</v>
      </c>
      <c r="AE103" s="80">
        <v>-6.6700515259515E-3</v>
      </c>
      <c r="AF103" s="80">
        <v>0.50782082379877713</v>
      </c>
      <c r="AG103" s="80">
        <v>0.47167368009780691</v>
      </c>
      <c r="AH103" s="80">
        <v>0.50615132859228529</v>
      </c>
      <c r="AI103" s="80">
        <v>0.5020281582859023</v>
      </c>
      <c r="AJ103" s="80">
        <v>0.46676387727728402</v>
      </c>
      <c r="AK103" s="80">
        <v>0.44298491360864711</v>
      </c>
      <c r="AL103" s="80">
        <v>0.42643091065394012</v>
      </c>
      <c r="AM103" s="80">
        <v>0.28777779883318189</v>
      </c>
      <c r="AN103" s="80">
        <v>0.47602298309843188</v>
      </c>
    </row>
  </sheetData>
  <phoneticPr fontId="0"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B13" sqref="B13"/>
    </sheetView>
  </sheetViews>
  <sheetFormatPr defaultRowHeight="15"/>
  <cols>
    <col min="3" max="3" width="12.85546875" customWidth="1"/>
    <col min="4" max="4" width="12.140625" customWidth="1"/>
    <col min="5" max="5" width="15.140625" customWidth="1"/>
  </cols>
  <sheetData>
    <row r="1" spans="1:5">
      <c r="A1" s="280" t="s">
        <v>1220</v>
      </c>
      <c r="B1" s="280" t="s">
        <v>1221</v>
      </c>
      <c r="C1" s="280" t="s">
        <v>1222</v>
      </c>
      <c r="D1" s="280" t="s">
        <v>1223</v>
      </c>
      <c r="E1" s="280" t="s">
        <v>1224</v>
      </c>
    </row>
    <row r="2" spans="1:5">
      <c r="A2" s="280">
        <f>'Hoja de parametros'!B65</f>
        <v>43</v>
      </c>
      <c r="B2" s="280" t="str">
        <f>'Hoja de parametros'!C65</f>
        <v>Nafta 85</v>
      </c>
      <c r="C2" s="280">
        <f>'Hoja de parametros'!D65</f>
        <v>0.24</v>
      </c>
      <c r="D2" s="280">
        <f>'Hoja de parametros'!E65</f>
        <v>0.5</v>
      </c>
      <c r="E2" s="280">
        <f>'Hoja de parametros'!F65</f>
        <v>0.13978494623655913</v>
      </c>
    </row>
    <row r="3" spans="1:5">
      <c r="A3" s="280">
        <f>'Hoja de parametros'!B66</f>
        <v>44</v>
      </c>
      <c r="B3" s="280" t="str">
        <f>'Hoja de parametros'!C66</f>
        <v>Nafta &lt;97</v>
      </c>
      <c r="C3" s="280">
        <f>'Hoja de parametros'!D66</f>
        <v>0.34</v>
      </c>
      <c r="D3" s="280">
        <f>'Hoja de parametros'!E66</f>
        <v>0.5</v>
      </c>
      <c r="E3" s="280">
        <f>'Hoja de parametros'!F66</f>
        <v>7.9601990049751215E-2</v>
      </c>
    </row>
    <row r="4" spans="1:5">
      <c r="A4" s="280">
        <f>'Hoja de parametros'!B67</f>
        <v>45</v>
      </c>
      <c r="B4" s="280" t="str">
        <f>'Hoja de parametros'!C67</f>
        <v>Nafta 97+</v>
      </c>
      <c r="C4" s="280">
        <f>'Hoja de parametros'!D67</f>
        <v>0</v>
      </c>
      <c r="D4" s="280">
        <f>'Hoja de parametros'!E67</f>
        <v>0.5</v>
      </c>
      <c r="E4" s="280">
        <f>'Hoja de parametros'!F67</f>
        <v>0.33333333333333331</v>
      </c>
    </row>
    <row r="5" spans="1:5">
      <c r="A5" s="280">
        <f>'Hoja de parametros'!B68</f>
        <v>46</v>
      </c>
      <c r="B5" s="280" t="str">
        <f>'Hoja de parametros'!C68</f>
        <v>Diesel</v>
      </c>
      <c r="C5" s="280">
        <f>'Hoja de parametros'!D68</f>
        <v>0.18</v>
      </c>
      <c r="D5" s="280">
        <f>'Hoja de parametros'!E68</f>
        <v>0.5</v>
      </c>
      <c r="E5" s="280">
        <f>'Hoja de parametros'!F68</f>
        <v>0.18079096045197737</v>
      </c>
    </row>
    <row r="6" spans="1:5">
      <c r="A6" s="280">
        <f>'Hoja de parametros'!B69</f>
        <v>16</v>
      </c>
      <c r="B6" s="280" t="str">
        <f>'Hoja de parametros'!C69</f>
        <v>Otros combustibles</v>
      </c>
      <c r="C6" s="280">
        <f>'Hoja de parametros'!D69</f>
        <v>0.2</v>
      </c>
      <c r="D6" s="280">
        <f>'Hoja de parametros'!E69</f>
        <v>0.5</v>
      </c>
      <c r="E6" s="280">
        <f>'Hoja de parametros'!F69</f>
        <v>0.16666666666666663</v>
      </c>
    </row>
    <row r="7" spans="1:5">
      <c r="A7" s="280">
        <f>'Hoja de parametros'!B70</f>
        <v>48</v>
      </c>
      <c r="B7" s="280" t="str">
        <f>'Hoja de parametros'!C70</f>
        <v>Gas licuado</v>
      </c>
      <c r="C7" s="280">
        <f>'Hoja de parametros'!D70</f>
        <v>0.1</v>
      </c>
      <c r="D7" s="280">
        <f>'Hoja de parametros'!E70</f>
        <v>0.5</v>
      </c>
      <c r="E7" s="280">
        <f>'Hoja de parametros'!F70</f>
        <v>0.2424242424242424</v>
      </c>
    </row>
    <row r="8" spans="1:5">
      <c r="A8" s="280">
        <f>'Hoja de parametros'!B71</f>
        <v>10</v>
      </c>
      <c r="B8" s="280" t="str">
        <f>'Hoja de parametros'!C71</f>
        <v>Cigarrillos</v>
      </c>
      <c r="C8" s="280">
        <f>'Hoja de parametros'!D71</f>
        <v>0.18</v>
      </c>
      <c r="D8" s="280">
        <f>'Hoja de parametros'!E71</f>
        <v>0.27</v>
      </c>
      <c r="E8" s="280">
        <f>'Hoja de parametros'!F71</f>
        <v>6.0056052315494463E-2</v>
      </c>
    </row>
    <row r="9" spans="1:5">
      <c r="A9" s="280">
        <f>'Hoja de parametros'!B72</f>
        <v>42</v>
      </c>
      <c r="B9" s="280" t="str">
        <f>'Hoja de parametros'!C72</f>
        <v>Bebidas alcoholicas</v>
      </c>
      <c r="C9" s="280">
        <f>'Hoja de parametros'!D72</f>
        <v>0.13</v>
      </c>
      <c r="D9" s="280">
        <f>'Hoja de parametros'!E72</f>
        <v>0.13</v>
      </c>
      <c r="E9" s="280">
        <f>'Hoja de parametros'!F72</f>
        <v>0</v>
      </c>
    </row>
    <row r="10" spans="1:5">
      <c r="A10" s="280">
        <f>'Hoja de parametros'!B73</f>
        <v>41</v>
      </c>
      <c r="B10" s="280" t="str">
        <f>'Hoja de parametros'!C73</f>
        <v>Bebidas no alcoholicas fuera del hogar</v>
      </c>
      <c r="C10" s="280">
        <f>'Hoja de parametros'!D73</f>
        <v>0.05</v>
      </c>
      <c r="D10" s="280">
        <f>'Hoja de parametros'!E73</f>
        <v>0.06</v>
      </c>
      <c r="E10" s="280">
        <f>'Hoja de parametros'!F73</f>
        <v>8.9847259658580383E-3</v>
      </c>
    </row>
    <row r="11" spans="1:5">
      <c r="A11" s="280">
        <f>'Hoja de parametros'!B74</f>
        <v>9</v>
      </c>
      <c r="B11" s="280" t="str">
        <f>'Hoja de parametros'!C74</f>
        <v>Bebidas no alcoholicas dentro del hogar</v>
      </c>
      <c r="C11" s="280">
        <f>'Hoja de parametros'!D74</f>
        <v>0</v>
      </c>
      <c r="D11" s="280">
        <f>'Hoja de parametros'!E74</f>
        <v>0</v>
      </c>
      <c r="E11" s="280">
        <f>'Hoja de parametros'!F74</f>
        <v>0</v>
      </c>
    </row>
  </sheetData>
  <phoneticPr fontId="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7" tint="0.79998168889431442"/>
  </sheetPr>
  <dimension ref="A1:C42"/>
  <sheetViews>
    <sheetView workbookViewId="0">
      <selection activeCell="B1" sqref="B1"/>
    </sheetView>
  </sheetViews>
  <sheetFormatPr defaultColWidth="8.85546875" defaultRowHeight="15"/>
  <cols>
    <col min="1" max="1" width="40.140625" style="40" customWidth="1"/>
    <col min="2" max="2" width="84.85546875" style="40" customWidth="1"/>
    <col min="3" max="3" width="69.5703125" style="40" customWidth="1"/>
    <col min="4" max="16384" width="8.85546875" style="40"/>
  </cols>
  <sheetData>
    <row r="1" spans="1:3">
      <c r="A1" s="52"/>
      <c r="B1" s="70" t="s">
        <v>1225</v>
      </c>
      <c r="C1" s="32" t="s">
        <v>1226</v>
      </c>
    </row>
    <row r="2" spans="1:3">
      <c r="A2" s="230" t="s">
        <v>1227</v>
      </c>
      <c r="B2" s="231"/>
      <c r="C2" s="231"/>
    </row>
    <row r="3" spans="1:3" ht="30">
      <c r="A3" s="53" t="s">
        <v>1228</v>
      </c>
      <c r="B3" s="57" t="s">
        <v>1229</v>
      </c>
    </row>
    <row r="4" spans="1:3">
      <c r="A4" s="65" t="s">
        <v>1230</v>
      </c>
      <c r="B4" s="52"/>
    </row>
    <row r="5" spans="1:3" ht="30">
      <c r="A5" s="64" t="s">
        <v>1231</v>
      </c>
      <c r="B5" s="57" t="s">
        <v>1232</v>
      </c>
    </row>
    <row r="6" spans="1:3" ht="30">
      <c r="A6" s="63" t="s">
        <v>1233</v>
      </c>
      <c r="B6" s="57" t="s">
        <v>1234</v>
      </c>
      <c r="C6" s="58" t="s">
        <v>1235</v>
      </c>
    </row>
    <row r="7" spans="1:3" ht="45">
      <c r="A7" s="63" t="s">
        <v>1236</v>
      </c>
      <c r="B7" s="60" t="s">
        <v>1237</v>
      </c>
      <c r="C7" s="59" t="s">
        <v>1238</v>
      </c>
    </row>
    <row r="8" spans="1:3">
      <c r="A8" s="65" t="s">
        <v>1239</v>
      </c>
      <c r="B8" s="52"/>
    </row>
    <row r="9" spans="1:3" ht="45">
      <c r="A9" s="68" t="s">
        <v>1240</v>
      </c>
      <c r="B9" s="62" t="s">
        <v>1241</v>
      </c>
      <c r="C9" s="61" t="s">
        <v>1242</v>
      </c>
    </row>
    <row r="10" spans="1:3" s="67" customFormat="1" ht="24.6" customHeight="1">
      <c r="A10" s="66" t="s">
        <v>1243</v>
      </c>
      <c r="B10" s="62" t="s">
        <v>1244</v>
      </c>
      <c r="C10" s="67" t="s">
        <v>1245</v>
      </c>
    </row>
    <row r="11" spans="1:3">
      <c r="A11" s="53" t="s">
        <v>1246</v>
      </c>
      <c r="B11" s="52" t="s">
        <v>1247</v>
      </c>
    </row>
    <row r="12" spans="1:3" ht="30">
      <c r="A12" s="53" t="s">
        <v>1248</v>
      </c>
      <c r="B12" s="57" t="s">
        <v>1249</v>
      </c>
      <c r="C12" s="59" t="s">
        <v>1250</v>
      </c>
    </row>
    <row r="13" spans="1:3" ht="60">
      <c r="A13" s="53" t="s">
        <v>1251</v>
      </c>
      <c r="B13" s="54" t="s">
        <v>1252</v>
      </c>
      <c r="C13" s="55" t="s">
        <v>1253</v>
      </c>
    </row>
    <row r="14" spans="1:3" ht="30">
      <c r="A14" s="53" t="s">
        <v>1254</v>
      </c>
      <c r="B14" s="54" t="s">
        <v>1255</v>
      </c>
      <c r="C14" s="55" t="s">
        <v>1256</v>
      </c>
    </row>
    <row r="15" spans="1:3" ht="30">
      <c r="A15" s="53" t="s">
        <v>1257</v>
      </c>
      <c r="B15" s="57" t="s">
        <v>1258</v>
      </c>
    </row>
    <row r="16" spans="1:3" ht="75">
      <c r="A16" s="53" t="s">
        <v>1259</v>
      </c>
      <c r="B16" s="54" t="s">
        <v>1260</v>
      </c>
      <c r="C16" s="55" t="s">
        <v>1261</v>
      </c>
    </row>
    <row r="17" spans="1:3">
      <c r="A17" s="230" t="s">
        <v>1262</v>
      </c>
      <c r="B17" s="231"/>
      <c r="C17" s="232"/>
    </row>
    <row r="18" spans="1:3" ht="19.7" customHeight="1">
      <c r="A18" s="79" t="s">
        <v>1263</v>
      </c>
      <c r="B18" s="79" t="s">
        <v>1264</v>
      </c>
      <c r="C18" s="67" t="s">
        <v>1265</v>
      </c>
    </row>
    <row r="19" spans="1:3" ht="19.7" customHeight="1">
      <c r="A19" s="79" t="s">
        <v>1266</v>
      </c>
      <c r="B19" s="79" t="s">
        <v>1267</v>
      </c>
      <c r="C19" s="67" t="s">
        <v>1265</v>
      </c>
    </row>
    <row r="20" spans="1:3" ht="24" customHeight="1">
      <c r="A20" s="79" t="s">
        <v>1268</v>
      </c>
      <c r="B20" s="79" t="s">
        <v>1269</v>
      </c>
      <c r="C20" s="67" t="s">
        <v>1270</v>
      </c>
    </row>
    <row r="21" spans="1:3" ht="24" customHeight="1">
      <c r="A21" s="79" t="s">
        <v>1271</v>
      </c>
      <c r="B21" s="79" t="s">
        <v>1272</v>
      </c>
      <c r="C21" s="67" t="s">
        <v>1270</v>
      </c>
    </row>
    <row r="22" spans="1:3" ht="24" customHeight="1">
      <c r="A22" s="79" t="s">
        <v>1273</v>
      </c>
      <c r="B22" s="79" t="s">
        <v>1274</v>
      </c>
      <c r="C22" s="67" t="s">
        <v>1270</v>
      </c>
    </row>
    <row r="23" spans="1:3" ht="22.35" customHeight="1">
      <c r="A23" s="79" t="s">
        <v>1275</v>
      </c>
      <c r="B23" s="79" t="s">
        <v>1276</v>
      </c>
      <c r="C23" s="67" t="s">
        <v>1265</v>
      </c>
    </row>
    <row r="24" spans="1:3" ht="45.6" customHeight="1">
      <c r="A24" s="79" t="s">
        <v>1277</v>
      </c>
      <c r="B24" s="79" t="s">
        <v>1278</v>
      </c>
      <c r="C24" s="67" t="s">
        <v>1270</v>
      </c>
    </row>
    <row r="25" spans="1:3" ht="26.45" customHeight="1">
      <c r="A25" s="79" t="str">
        <f>IF('Curvas de concentracion'!$A$6="1","Impuestos total IRP", "Impuestos por motivo de IRP")</f>
        <v>Impuestos total IRP</v>
      </c>
      <c r="B25" s="79" t="s">
        <v>1279</v>
      </c>
      <c r="C25" s="67" t="s">
        <v>1270</v>
      </c>
    </row>
    <row r="26" spans="1:3" ht="30">
      <c r="A26" s="79" t="s">
        <v>1280</v>
      </c>
      <c r="B26" s="79" t="s">
        <v>1281</v>
      </c>
      <c r="C26" s="67" t="s">
        <v>1270</v>
      </c>
    </row>
    <row r="27" spans="1:3" ht="24" customHeight="1">
      <c r="A27" s="79" t="s">
        <v>1282</v>
      </c>
      <c r="B27" s="79" t="s">
        <v>1283</v>
      </c>
      <c r="C27" s="67" t="s">
        <v>1265</v>
      </c>
    </row>
    <row r="28" spans="1:3" ht="20.45" customHeight="1">
      <c r="A28" s="79" t="s">
        <v>1284</v>
      </c>
      <c r="B28" s="79" t="s">
        <v>1285</v>
      </c>
      <c r="C28" s="67" t="s">
        <v>1265</v>
      </c>
    </row>
    <row r="29" spans="1:3" ht="30">
      <c r="A29" s="79" t="s">
        <v>1286</v>
      </c>
      <c r="B29" s="79" t="s">
        <v>1287</v>
      </c>
      <c r="C29" s="67" t="s">
        <v>1270</v>
      </c>
    </row>
    <row r="30" spans="1:3" ht="30">
      <c r="A30" s="79" t="str">
        <f>IF('Curvas de concentracion'!$A$6="1","Impuestos unidad productiva","")</f>
        <v>Impuestos unidad productiva</v>
      </c>
      <c r="B30" s="79" t="s">
        <v>1288</v>
      </c>
      <c r="C30" s="67" t="s">
        <v>1270</v>
      </c>
    </row>
    <row r="31" spans="1:3" ht="30">
      <c r="A31" s="79" t="str">
        <f>IF('Curvas de concentracion'!$A$6="1","Impuestos laborales - dependencia","")</f>
        <v>Impuestos laborales - dependencia</v>
      </c>
      <c r="B31" s="79" t="s">
        <v>1289</v>
      </c>
      <c r="C31" s="67" t="s">
        <v>1270</v>
      </c>
    </row>
    <row r="32" spans="1:3" ht="30">
      <c r="A32" s="79" t="str">
        <f>IF('Curvas de concentracion'!$A$6="1","Impuestos por alquiler","")</f>
        <v>Impuestos por alquiler</v>
      </c>
      <c r="B32" s="79" t="s">
        <v>1290</v>
      </c>
      <c r="C32" s="67" t="s">
        <v>1270</v>
      </c>
    </row>
    <row r="33" spans="1:3" ht="30">
      <c r="A33" s="79" t="str">
        <f>IF('Curvas de concentracion'!$A$6="1","Impuestos por dividendo","")</f>
        <v>Impuestos por dividendo</v>
      </c>
      <c r="B33" s="79" t="s">
        <v>1291</v>
      </c>
      <c r="C33" s="67" t="s">
        <v>1270</v>
      </c>
    </row>
    <row r="34" spans="1:3" ht="30">
      <c r="A34" s="79" t="str">
        <f>IF('Curvas de concentracion'!$A$6="1","Total direct taxes","")</f>
        <v>Total direct taxes</v>
      </c>
      <c r="B34" s="79" t="s">
        <v>1292</v>
      </c>
      <c r="C34" s="67" t="s">
        <v>1270</v>
      </c>
    </row>
    <row r="35" spans="1:3" ht="30">
      <c r="A35" s="79" t="s">
        <v>1293</v>
      </c>
      <c r="B35" s="79" t="s">
        <v>1294</v>
      </c>
      <c r="C35" s="67" t="s">
        <v>1270</v>
      </c>
    </row>
    <row r="36" spans="1:3" ht="22.35" customHeight="1">
      <c r="A36" s="79" t="str">
        <f>IF('Curvas de concentracion'!$P$6="1","Impuestos total IRP", "Impuestos por motivo de IRP")</f>
        <v>Impuestos total IRP</v>
      </c>
      <c r="B36" s="79" t="s">
        <v>1295</v>
      </c>
      <c r="C36" s="67" t="s">
        <v>1270</v>
      </c>
    </row>
    <row r="37" spans="1:3" ht="22.35" customHeight="1">
      <c r="A37" s="79" t="s">
        <v>1296</v>
      </c>
      <c r="B37" s="79" t="s">
        <v>1297</v>
      </c>
      <c r="C37" s="67" t="s">
        <v>1298</v>
      </c>
    </row>
    <row r="38" spans="1:3" ht="22.35" customHeight="1">
      <c r="A38" s="79" t="s">
        <v>1299</v>
      </c>
      <c r="B38" s="79" t="s">
        <v>1300</v>
      </c>
      <c r="C38" s="67" t="s">
        <v>1298</v>
      </c>
    </row>
    <row r="39" spans="1:3" ht="22.35" customHeight="1">
      <c r="A39" s="79" t="s">
        <v>1301</v>
      </c>
      <c r="B39" s="79" t="s">
        <v>1302</v>
      </c>
      <c r="C39" s="67" t="s">
        <v>1270</v>
      </c>
    </row>
    <row r="40" spans="1:3" ht="22.35" customHeight="1">
      <c r="A40" s="79" t="s">
        <v>1303</v>
      </c>
      <c r="B40" s="79" t="s">
        <v>1304</v>
      </c>
      <c r="C40" s="67" t="s">
        <v>1270</v>
      </c>
    </row>
    <row r="41" spans="1:3" ht="18" customHeight="1">
      <c r="A41" s="79" t="s">
        <v>1305</v>
      </c>
      <c r="B41" s="79" t="s">
        <v>1306</v>
      </c>
      <c r="C41" s="67" t="s">
        <v>1265</v>
      </c>
    </row>
    <row r="42" spans="1:3" ht="22.35" customHeight="1">
      <c r="A42" s="79" t="s">
        <v>1307</v>
      </c>
      <c r="B42" s="79" t="s">
        <v>1308</v>
      </c>
      <c r="C42" s="67" t="s">
        <v>1265</v>
      </c>
    </row>
  </sheetData>
  <phoneticPr fontId="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tint="0.59999389629810485"/>
  </sheetPr>
  <dimension ref="A2:AB175"/>
  <sheetViews>
    <sheetView topLeftCell="A12" zoomScale="57" zoomScaleNormal="85" workbookViewId="0">
      <selection activeCell="K14" sqref="K14"/>
    </sheetView>
  </sheetViews>
  <sheetFormatPr defaultRowHeight="15"/>
  <cols>
    <col min="1" max="1" width="4.140625" style="1" customWidth="1"/>
    <col min="2" max="2" width="9.140625" style="1"/>
    <col min="3" max="3" width="19.42578125" style="1" customWidth="1"/>
    <col min="4" max="4" width="7" style="1" customWidth="1"/>
    <col min="5" max="12" width="9.140625" style="1"/>
    <col min="13" max="13" width="9.140625" style="2"/>
    <col min="14" max="16" width="9.140625" style="1"/>
    <col min="17" max="17" width="18.140625" style="1" customWidth="1"/>
    <col min="18" max="26" width="9.140625" style="1"/>
    <col min="27" max="27" width="9.140625" style="2"/>
    <col min="28" max="16384" width="9.140625" style="1"/>
  </cols>
  <sheetData>
    <row r="2" spans="1:28" ht="15.75" thickBot="1"/>
    <row r="3" spans="1:28" ht="54.6" customHeight="1" thickBot="1">
      <c r="C3" s="401" t="s">
        <v>1309</v>
      </c>
      <c r="D3" s="402"/>
      <c r="E3" s="402"/>
      <c r="F3" s="402"/>
      <c r="G3" s="402"/>
      <c r="H3" s="402"/>
      <c r="I3" s="402"/>
      <c r="J3" s="402"/>
      <c r="K3" s="402"/>
      <c r="L3" s="402"/>
      <c r="M3" s="402"/>
      <c r="N3" s="402"/>
      <c r="O3" s="402"/>
      <c r="P3" s="402"/>
      <c r="Q3" s="402"/>
      <c r="R3" s="402"/>
      <c r="S3" s="402"/>
      <c r="T3" s="402"/>
      <c r="U3" s="402"/>
      <c r="V3" s="402"/>
      <c r="W3" s="402"/>
      <c r="X3" s="402"/>
      <c r="Y3" s="403"/>
    </row>
    <row r="6" spans="1:28" ht="19.5">
      <c r="A6" s="1" t="str">
        <f>INDEX(all!$1:$1048576,MATCH("ded_after",all!$A:$A,0),3)</f>
        <v>1</v>
      </c>
      <c r="C6" s="404" t="s">
        <v>1310</v>
      </c>
      <c r="D6" s="404"/>
      <c r="E6" s="404"/>
      <c r="F6" s="404"/>
      <c r="G6" s="404"/>
      <c r="H6" s="404"/>
      <c r="I6" s="404"/>
      <c r="J6" s="404"/>
      <c r="K6" s="404"/>
      <c r="L6" s="233"/>
      <c r="M6" s="234"/>
      <c r="N6" s="233"/>
      <c r="O6" s="233"/>
      <c r="P6" s="233" t="str">
        <f>INDEX(all_ref!$1:$1048576,MATCH("ded_after",all_ref!$A:$A,0),3)</f>
        <v>1</v>
      </c>
      <c r="Q6" s="404" t="s">
        <v>1311</v>
      </c>
      <c r="R6" s="404"/>
      <c r="S6" s="404"/>
      <c r="T6" s="404"/>
      <c r="U6" s="404"/>
      <c r="V6" s="404"/>
      <c r="W6" s="404"/>
      <c r="X6" s="404"/>
      <c r="Y6" s="404"/>
    </row>
    <row r="7" spans="1:28" ht="18.75">
      <c r="C7" s="18"/>
      <c r="D7" s="18"/>
      <c r="E7" s="18"/>
      <c r="F7" s="18"/>
      <c r="G7" s="18"/>
      <c r="H7" s="18"/>
      <c r="I7" s="18"/>
      <c r="J7" s="18"/>
      <c r="K7" s="18"/>
      <c r="Q7" s="18"/>
      <c r="R7" s="18"/>
      <c r="S7" s="18"/>
      <c r="T7" s="18"/>
      <c r="U7" s="18"/>
      <c r="V7" s="18"/>
      <c r="W7" s="18"/>
      <c r="X7" s="18"/>
      <c r="Y7" s="18"/>
    </row>
    <row r="8" spans="1:28" ht="15.75" thickBot="1"/>
    <row r="9" spans="1:28" ht="15.75">
      <c r="C9" s="19"/>
      <c r="D9" s="20"/>
      <c r="E9" s="20"/>
      <c r="F9" s="20"/>
      <c r="G9" s="20"/>
      <c r="H9" s="20"/>
      <c r="I9" s="20"/>
      <c r="J9" s="20"/>
      <c r="K9" s="21" t="s">
        <v>1312</v>
      </c>
      <c r="M9" s="6"/>
      <c r="Q9" s="19"/>
      <c r="R9" s="20"/>
      <c r="S9" s="20"/>
      <c r="T9" s="20"/>
      <c r="U9" s="20"/>
      <c r="V9" s="20"/>
      <c r="W9" s="20"/>
      <c r="X9" s="20"/>
      <c r="Y9" s="21" t="s">
        <v>1312</v>
      </c>
      <c r="AA9" s="6"/>
    </row>
    <row r="10" spans="1:28" ht="15.75">
      <c r="C10" s="22" t="s">
        <v>1313</v>
      </c>
      <c r="D10" s="14"/>
      <c r="E10" s="14"/>
      <c r="F10" s="14" t="s">
        <v>1277</v>
      </c>
      <c r="G10" s="14"/>
      <c r="H10" s="14"/>
      <c r="I10" s="14"/>
      <c r="J10" s="14"/>
      <c r="K10" s="23">
        <f>100*G175</f>
        <v>50.782082379877714</v>
      </c>
      <c r="M10" s="2" t="str">
        <f>INDEX(combinations!D2:$E$13,MATCH('Curvas de concentracion'!$F$10,vectors,0),2)</f>
        <v>gross_mkt_inc_pc</v>
      </c>
      <c r="Q10" s="22" t="s">
        <v>1313</v>
      </c>
      <c r="R10" s="14"/>
      <c r="S10" s="14"/>
      <c r="T10" s="14" t="s">
        <v>1277</v>
      </c>
      <c r="U10" s="14"/>
      <c r="V10" s="14"/>
      <c r="W10" s="14"/>
      <c r="X10" s="14"/>
      <c r="Y10" s="23">
        <f>100*U175</f>
        <v>50.779576241364644</v>
      </c>
      <c r="AA10" s="2" t="str">
        <f>INDEX(combinations!D2:$E$13,MATCH('Curvas de concentracion'!$T$10,vectors,0),2)</f>
        <v>gross_mkt_inc_pc</v>
      </c>
    </row>
    <row r="11" spans="1:28" ht="15.75">
      <c r="C11" s="24"/>
      <c r="D11" s="14"/>
      <c r="E11" s="14"/>
      <c r="F11" s="14"/>
      <c r="G11" s="14"/>
      <c r="H11" s="14"/>
      <c r="I11" s="14"/>
      <c r="J11" s="14"/>
      <c r="K11" s="25"/>
      <c r="Q11" s="24"/>
      <c r="R11" s="14"/>
      <c r="S11" s="14"/>
      <c r="T11" s="14"/>
      <c r="U11" s="14"/>
      <c r="V11" s="14"/>
      <c r="W11" s="14"/>
      <c r="X11" s="14"/>
      <c r="Y11" s="25"/>
    </row>
    <row r="12" spans="1:28" ht="15.75">
      <c r="C12" s="228" t="s">
        <v>1314</v>
      </c>
      <c r="D12" s="229"/>
      <c r="E12" s="229"/>
      <c r="F12" s="229"/>
      <c r="G12" s="14"/>
      <c r="H12" s="14"/>
      <c r="I12" s="14"/>
      <c r="J12" s="406" t="s">
        <v>1315</v>
      </c>
      <c r="K12" s="407"/>
      <c r="Q12" s="228" t="s">
        <v>1314</v>
      </c>
      <c r="R12" s="229"/>
      <c r="S12" s="229"/>
      <c r="T12" s="229"/>
      <c r="U12" s="227"/>
      <c r="V12" s="14"/>
      <c r="W12" s="14"/>
      <c r="X12" s="406" t="s">
        <v>1315</v>
      </c>
      <c r="Y12" s="407"/>
    </row>
    <row r="13" spans="1:28" ht="21">
      <c r="C13" s="26" t="s">
        <v>1316</v>
      </c>
      <c r="D13" s="14"/>
      <c r="E13" s="405" t="s">
        <v>1317</v>
      </c>
      <c r="F13" s="405"/>
      <c r="G13" s="405"/>
      <c r="H13" s="405"/>
      <c r="I13" s="405"/>
      <c r="J13" s="14"/>
      <c r="K13" s="23">
        <f>100*D175</f>
        <v>-44.548155705908179</v>
      </c>
      <c r="L13" s="6"/>
      <c r="M13" s="2" t="str">
        <f>INDEX(combinations!$D$2:$E$100,MATCH('Curvas de concentracion'!$E13,vectors,0),2)</f>
        <v>elec_sub_pc</v>
      </c>
      <c r="N13" s="6"/>
      <c r="O13" s="6"/>
      <c r="Q13" s="26" t="s">
        <v>1318</v>
      </c>
      <c r="R13" s="14"/>
      <c r="S13" s="405" t="s">
        <v>1319</v>
      </c>
      <c r="T13" s="405"/>
      <c r="U13" s="405"/>
      <c r="V13" s="405"/>
      <c r="W13" s="405"/>
      <c r="X13" s="14"/>
      <c r="Y13" s="23" t="e">
        <f>100*R175</f>
        <v>#N/A</v>
      </c>
      <c r="Z13" s="6"/>
      <c r="AA13" s="2" t="e">
        <f>INDEX(combinations!$F$2:$G$40,MATCH('Curvas de concentracion'!$S13,vectors2,0),2)</f>
        <v>#N/A</v>
      </c>
      <c r="AB13" s="6"/>
    </row>
    <row r="14" spans="1:28" ht="21">
      <c r="C14" s="26" t="s">
        <v>1320</v>
      </c>
      <c r="D14" s="14"/>
      <c r="E14" s="405" t="s">
        <v>1321</v>
      </c>
      <c r="F14" s="405"/>
      <c r="G14" s="405"/>
      <c r="H14" s="405"/>
      <c r="I14" s="405"/>
      <c r="J14" s="14"/>
      <c r="K14" s="23">
        <f>100*E175</f>
        <v>-0.66700515259515003</v>
      </c>
      <c r="L14" s="6"/>
      <c r="M14" s="2" t="str">
        <f>INDEX(combinations!$D$2:$E$100,MATCH('Curvas de concentracion'!$E14,vectors,0),2)</f>
        <v>monto_sub_andeFS_pc_pc</v>
      </c>
      <c r="N14" s="6"/>
      <c r="O14" s="6"/>
      <c r="Q14" s="26" t="s">
        <v>1322</v>
      </c>
      <c r="R14" s="14"/>
      <c r="S14" s="405" t="s">
        <v>1323</v>
      </c>
      <c r="T14" s="405"/>
      <c r="U14" s="405"/>
      <c r="V14" s="405"/>
      <c r="W14" s="405"/>
      <c r="X14" s="14"/>
      <c r="Y14" s="23">
        <f>100*S175</f>
        <v>40.992840865853516</v>
      </c>
      <c r="Z14" s="6"/>
      <c r="AA14" s="2" t="str">
        <f>INDEX(combinations!$F$2:$G$40,MATCH('Curvas de concentracion'!$S14,vectors2,0),2)</f>
        <v>monto_iscRE_pc_pc</v>
      </c>
      <c r="AB14" s="6"/>
    </row>
    <row r="15" spans="1:28" ht="21.75" thickBot="1">
      <c r="C15" s="27" t="s">
        <v>1324</v>
      </c>
      <c r="D15" s="17"/>
      <c r="E15" s="408" t="s">
        <v>1325</v>
      </c>
      <c r="F15" s="408"/>
      <c r="G15" s="408"/>
      <c r="H15" s="408"/>
      <c r="I15" s="408"/>
      <c r="J15" s="17"/>
      <c r="K15" s="28">
        <f>100*F175</f>
        <v>50.615132859228531</v>
      </c>
      <c r="L15" s="6"/>
      <c r="M15" s="2" t="str">
        <f>INDEX(combinations!$D$2:$E$100,MATCH('Curvas de concentracion'!$E15,vectors,0),2)</f>
        <v>net_mkt_incirp_pc</v>
      </c>
      <c r="N15" s="6"/>
      <c r="O15" s="6"/>
      <c r="Q15" s="27" t="s">
        <v>1324</v>
      </c>
      <c r="R15" s="17"/>
      <c r="S15" s="408" t="s">
        <v>1326</v>
      </c>
      <c r="T15" s="408"/>
      <c r="U15" s="408"/>
      <c r="V15" s="408"/>
      <c r="W15" s="408"/>
      <c r="X15" s="17"/>
      <c r="Y15" s="28">
        <f>100*T175</f>
        <v>39.54504680750663</v>
      </c>
      <c r="Z15" s="6"/>
      <c r="AA15" s="2" t="str">
        <f>INDEX(combinations!$F$2:$G$40,MATCH('Curvas de concentracion'!$S15,vectors2,0),2)</f>
        <v>monto_iva_pc_pc</v>
      </c>
      <c r="AB15" s="6"/>
    </row>
    <row r="72" spans="3:21">
      <c r="D72" s="1" t="str">
        <f>M13</f>
        <v>elec_sub_pc</v>
      </c>
      <c r="E72" s="1" t="str">
        <f>M14</f>
        <v>monto_sub_andeFS_pc_pc</v>
      </c>
      <c r="F72" s="1" t="str">
        <f>M15</f>
        <v>net_mkt_incirp_pc</v>
      </c>
      <c r="G72" s="1" t="str">
        <f>M10</f>
        <v>gross_mkt_inc_pc</v>
      </c>
      <c r="R72" s="1" t="e">
        <f>AA13</f>
        <v>#N/A</v>
      </c>
      <c r="S72" s="1" t="str">
        <f>AA14</f>
        <v>monto_iscRE_pc_pc</v>
      </c>
      <c r="T72" s="1" t="str">
        <f>AA15</f>
        <v>monto_iva_pc_pc</v>
      </c>
      <c r="U72" s="1" t="str">
        <f>AA10</f>
        <v>gross_mkt_inc_pc</v>
      </c>
    </row>
    <row r="73" spans="3:21">
      <c r="C73" s="1" t="s">
        <v>1327</v>
      </c>
      <c r="D73" s="1" t="str">
        <f>E13</f>
        <v>Electricidad sub</v>
      </c>
      <c r="E73" s="1" t="str">
        <f>E14</f>
        <v>Subsidio ANDE PANDEMIA</v>
      </c>
      <c r="F73" s="1" t="str">
        <f>E15</f>
        <v>Ingresos netos de IRP</v>
      </c>
      <c r="G73" s="1" t="str">
        <f>F10</f>
        <v>Ingresos brutos de mercado</v>
      </c>
      <c r="Q73" s="1" t="s">
        <v>1327</v>
      </c>
      <c r="R73" s="1" t="str">
        <f>S13</f>
        <v>Impuestos por motivo de IRP</v>
      </c>
      <c r="S73" s="1" t="str">
        <f>S14</f>
        <v>Total ISC</v>
      </c>
      <c r="T73" s="1" t="str">
        <f>S15</f>
        <v>Total IVA</v>
      </c>
      <c r="U73" s="1" t="str">
        <f>T10</f>
        <v>Ingresos brutos de mercado</v>
      </c>
    </row>
    <row r="74" spans="3:21">
      <c r="C74" s="1">
        <v>0</v>
      </c>
      <c r="D74" s="1">
        <f>INDEX(concentration!$1:$1048576,MATCH('Curvas de concentracion'!$C74,concentration!$A:$A,0),MATCH('Curvas de concentracion'!D$72,concentration!$1:$1,0))</f>
        <v>0</v>
      </c>
      <c r="E74" s="1">
        <f>INDEX(concentration!$1:$1048576,MATCH('Curvas de concentracion'!$C74,concentration!$A:$A,0),MATCH('Curvas de concentracion'!E$72,concentration!$1:$1,0))</f>
        <v>0</v>
      </c>
      <c r="F74" s="1">
        <f>INDEX(concentration!$1:$1048576,MATCH('Curvas de concentracion'!$C74,concentration!$A:$A,0),MATCH('Curvas de concentracion'!F$72,concentration!$1:$1,0))</f>
        <v>0</v>
      </c>
      <c r="G74" s="1">
        <f>INDEX(concentration!$1:$1048576,MATCH('Curvas de concentracion'!$C74,concentration!$A:$A,0),MATCH('Curvas de concentracion'!G$72,concentration!$1:$1,0))</f>
        <v>0</v>
      </c>
      <c r="Q74" s="1">
        <v>0</v>
      </c>
      <c r="R74" s="1" t="e">
        <f>INDEX(concentration_ref!$1:$1048576,MATCH('Curvas de concentracion'!$C74,concentration_ref!$A:$A,0),MATCH('Curvas de concentracion'!R$72,concentration_ref!$1:$1,0))</f>
        <v>#N/A</v>
      </c>
      <c r="S74" s="1">
        <f>INDEX(concentration_ref!$1:$1048576,MATCH('Curvas de concentracion'!$C74,concentration_ref!$A:$A,0),MATCH('Curvas de concentracion'!S$72,concentration_ref!$1:$1,0))</f>
        <v>0</v>
      </c>
      <c r="T74" s="1">
        <f>INDEX(concentration_ref!$1:$1048576,MATCH('Curvas de concentracion'!$C74,concentration_ref!$A:$A,0),MATCH('Curvas de concentracion'!T$72,concentration_ref!$1:$1,0))</f>
        <v>0</v>
      </c>
      <c r="U74" s="1">
        <f>INDEX(concentration_ref!$1:$1048576,MATCH('Curvas de concentracion'!$C74,concentration_ref!$A:$A,0),MATCH('Curvas de concentracion'!U$72,concentration_ref!$1:$1,0))</f>
        <v>0</v>
      </c>
    </row>
    <row r="75" spans="3:21">
      <c r="C75" s="1">
        <v>1</v>
      </c>
      <c r="D75" s="1">
        <f>INDEX(concentration!$1:$1048576,MATCH('Curvas de concentracion'!$C75,concentration!$A:$A,0),MATCH('Curvas de concentracion'!D$72,concentration!$1:$1,0))</f>
        <v>2.6424510005868658E-2</v>
      </c>
      <c r="E75" s="1">
        <f>INDEX(concentration!$1:$1048576,MATCH('Curvas de concentracion'!$C75,concentration!$A:$A,0),MATCH('Curvas de concentracion'!E$72,concentration!$1:$1,0))</f>
        <v>9.4820726618953209E-3</v>
      </c>
      <c r="F75" s="1">
        <f>INDEX(concentration!$1:$1048576,MATCH('Curvas de concentracion'!$C75,concentration!$A:$A,0),MATCH('Curvas de concentracion'!F$72,concentration!$1:$1,0))</f>
        <v>5.230247676238142E-4</v>
      </c>
      <c r="G75" s="1">
        <f>INDEX(concentration!$1:$1048576,MATCH('Curvas de concentracion'!$C75,concentration!$A:$A,0),MATCH('Curvas de concentracion'!G$72,concentration!$1:$1,0))</f>
        <v>5.210163991494726E-4</v>
      </c>
      <c r="Q75" s="1">
        <v>1</v>
      </c>
      <c r="R75" s="1" t="e">
        <f>INDEX(concentration_ref!$1:$1048576,MATCH('Curvas de concentracion'!$C75,concentration_ref!$A:$A,0),MATCH('Curvas de concentracion'!R$72,concentration_ref!$1:$1,0))</f>
        <v>#N/A</v>
      </c>
      <c r="S75" s="1">
        <f>INDEX(concentration_ref!$1:$1048576,MATCH('Curvas de concentracion'!$C75,concentration_ref!$A:$A,0),MATCH('Curvas de concentracion'!S$72,concentration_ref!$1:$1,0))</f>
        <v>1.9638468901373297E-3</v>
      </c>
      <c r="T75" s="1">
        <f>INDEX(concentration_ref!$1:$1048576,MATCH('Curvas de concentracion'!$C75,concentration_ref!$A:$A,0),MATCH('Curvas de concentracion'!T$72,concentration_ref!$1:$1,0))</f>
        <v>1.3968104290446664E-3</v>
      </c>
      <c r="U75" s="1">
        <f>INDEX(concentration_ref!$1:$1048576,MATCH('Curvas de concentracion'!$C75,concentration_ref!$A:$A,0),MATCH('Curvas de concentracion'!U$72,concentration_ref!$1:$1,0))</f>
        <v>5.2104661092719376E-4</v>
      </c>
    </row>
    <row r="76" spans="3:21">
      <c r="C76" s="1">
        <v>2</v>
      </c>
      <c r="D76" s="1">
        <f>INDEX(concentration!$1:$1048576,MATCH('Curvas de concentracion'!$C76,concentration!$A:$A,0),MATCH('Curvas de concentracion'!D$72,concentration!$1:$1,0))</f>
        <v>5.5425788673877471E-2</v>
      </c>
      <c r="E76" s="1">
        <f>INDEX(concentration!$1:$1048576,MATCH('Curvas de concentracion'!$C76,concentration!$A:$A,0),MATCH('Curvas de concentracion'!E$72,concentration!$1:$1,0))</f>
        <v>1.8778409729595644E-2</v>
      </c>
      <c r="F76" s="1">
        <f>INDEX(concentration!$1:$1048576,MATCH('Curvas de concentracion'!$C76,concentration!$A:$A,0),MATCH('Curvas de concentracion'!F$72,concentration!$1:$1,0))</f>
        <v>1.2850841225173874E-3</v>
      </c>
      <c r="G76" s="1">
        <f>INDEX(concentration!$1:$1048576,MATCH('Curvas de concentracion'!$C76,concentration!$A:$A,0),MATCH('Curvas de concentracion'!G$72,concentration!$1:$1,0))</f>
        <v>1.2801495140661156E-3</v>
      </c>
      <c r="Q76" s="1">
        <v>2</v>
      </c>
      <c r="R76" s="1" t="e">
        <f>INDEX(concentration_ref!$1:$1048576,MATCH('Curvas de concentracion'!$C76,concentration_ref!$A:$A,0),MATCH('Curvas de concentracion'!R$72,concentration_ref!$1:$1,0))</f>
        <v>#N/A</v>
      </c>
      <c r="S76" s="1">
        <f>INDEX(concentration_ref!$1:$1048576,MATCH('Curvas de concentracion'!$C76,concentration_ref!$A:$A,0),MATCH('Curvas de concentracion'!S$72,concentration_ref!$1:$1,0))</f>
        <v>3.331333876054614E-3</v>
      </c>
      <c r="T76" s="1">
        <f>INDEX(concentration_ref!$1:$1048576,MATCH('Curvas de concentracion'!$C76,concentration_ref!$A:$A,0),MATCH('Curvas de concentracion'!T$72,concentration_ref!$1:$1,0))</f>
        <v>3.0246646602091988E-3</v>
      </c>
      <c r="U76" s="1">
        <f>INDEX(concentration_ref!$1:$1048576,MATCH('Curvas de concentracion'!$C76,concentration_ref!$A:$A,0),MATCH('Curvas de concentracion'!U$72,concentration_ref!$1:$1,0))</f>
        <v>1.2802237451126472E-3</v>
      </c>
    </row>
    <row r="77" spans="3:21">
      <c r="C77" s="1">
        <v>3</v>
      </c>
      <c r="D77" s="1">
        <f>INDEX(concentration!$1:$1048576,MATCH('Curvas de concentracion'!$C77,concentration!$A:$A,0),MATCH('Curvas de concentracion'!D$72,concentration!$1:$1,0))</f>
        <v>7.9156934150540814E-2</v>
      </c>
      <c r="E77" s="1">
        <f>INDEX(concentration!$1:$1048576,MATCH('Curvas de concentracion'!$C77,concentration!$A:$A,0),MATCH('Curvas de concentracion'!E$72,concentration!$1:$1,0))</f>
        <v>2.8983324953289751E-2</v>
      </c>
      <c r="F77" s="1">
        <f>INDEX(concentration!$1:$1048576,MATCH('Curvas de concentracion'!$C77,concentration!$A:$A,0),MATCH('Curvas de concentracion'!F$72,concentration!$1:$1,0))</f>
        <v>2.3151705152622782E-3</v>
      </c>
      <c r="G77" s="1">
        <f>INDEX(concentration!$1:$1048576,MATCH('Curvas de concentracion'!$C77,concentration!$A:$A,0),MATCH('Curvas de concentracion'!G$72,concentration!$1:$1,0))</f>
        <v>2.3062804669062463E-3</v>
      </c>
      <c r="Q77" s="1">
        <v>3</v>
      </c>
      <c r="R77" s="1" t="e">
        <f>INDEX(concentration_ref!$1:$1048576,MATCH('Curvas de concentracion'!$C77,concentration_ref!$A:$A,0),MATCH('Curvas de concentracion'!R$72,concentration_ref!$1:$1,0))</f>
        <v>#N/A</v>
      </c>
      <c r="S77" s="1">
        <f>INDEX(concentration_ref!$1:$1048576,MATCH('Curvas de concentracion'!$C77,concentration_ref!$A:$A,0),MATCH('Curvas de concentracion'!S$72,concentration_ref!$1:$1,0))</f>
        <v>5.026124664973897E-3</v>
      </c>
      <c r="T77" s="1">
        <f>INDEX(concentration_ref!$1:$1048576,MATCH('Curvas de concentracion'!$C77,concentration_ref!$A:$A,0),MATCH('Curvas de concentracion'!T$72,concentration_ref!$1:$1,0))</f>
        <v>4.2481433934895493E-3</v>
      </c>
      <c r="U77" s="1">
        <f>INDEX(concentration_ref!$1:$1048576,MATCH('Curvas de concentracion'!$C77,concentration_ref!$A:$A,0),MATCH('Curvas de concentracion'!U$72,concentration_ref!$1:$1,0))</f>
        <v>2.3064141994201225E-3</v>
      </c>
    </row>
    <row r="78" spans="3:21">
      <c r="C78" s="1">
        <v>4</v>
      </c>
      <c r="D78" s="1">
        <f>INDEX(concentration!$1:$1048576,MATCH('Curvas de concentracion'!$C78,concentration!$A:$A,0),MATCH('Curvas de concentracion'!D$72,concentration!$1:$1,0))</f>
        <v>0.11022973272340739</v>
      </c>
      <c r="E78" s="1">
        <f>INDEX(concentration!$1:$1048576,MATCH('Curvas de concentracion'!$C78,concentration!$A:$A,0),MATCH('Curvas de concentracion'!E$72,concentration!$1:$1,0))</f>
        <v>4.0060023762638314E-2</v>
      </c>
      <c r="F78" s="1">
        <f>INDEX(concentration!$1:$1048576,MATCH('Curvas de concentracion'!$C78,concentration!$A:$A,0),MATCH('Curvas de concentracion'!F$72,concentration!$1:$1,0))</f>
        <v>3.4290055079646505E-3</v>
      </c>
      <c r="G78" s="1">
        <f>INDEX(concentration!$1:$1048576,MATCH('Curvas de concentracion'!$C78,concentration!$A:$A,0),MATCH('Curvas de concentracion'!G$72,concentration!$1:$1,0))</f>
        <v>3.4158384325471179E-3</v>
      </c>
      <c r="Q78" s="1">
        <v>4</v>
      </c>
      <c r="R78" s="1" t="e">
        <f>INDEX(concentration_ref!$1:$1048576,MATCH('Curvas de concentracion'!$C78,concentration_ref!$A:$A,0),MATCH('Curvas de concentracion'!R$72,concentration_ref!$1:$1,0))</f>
        <v>#N/A</v>
      </c>
      <c r="S78" s="1">
        <f>INDEX(concentration_ref!$1:$1048576,MATCH('Curvas de concentracion'!$C78,concentration_ref!$A:$A,0),MATCH('Curvas de concentracion'!S$72,concentration_ref!$1:$1,0))</f>
        <v>6.1610567948301156E-3</v>
      </c>
      <c r="T78" s="1">
        <f>INDEX(concentration_ref!$1:$1048576,MATCH('Curvas de concentracion'!$C78,concentration_ref!$A:$A,0),MATCH('Curvas de concentracion'!T$72,concentration_ref!$1:$1,0))</f>
        <v>5.4623427761547301E-3</v>
      </c>
      <c r="U78" s="1">
        <f>INDEX(concentration_ref!$1:$1048576,MATCH('Curvas de concentracion'!$C78,concentration_ref!$A:$A,0),MATCH('Curvas de concentracion'!U$72,concentration_ref!$1:$1,0))</f>
        <v>3.4160365041464458E-3</v>
      </c>
    </row>
    <row r="79" spans="3:21">
      <c r="C79" s="1">
        <v>5</v>
      </c>
      <c r="D79" s="1">
        <f>INDEX(concentration!$1:$1048576,MATCH('Curvas de concentracion'!$C79,concentration!$A:$A,0),MATCH('Curvas de concentracion'!D$72,concentration!$1:$1,0))</f>
        <v>0.14994617157470491</v>
      </c>
      <c r="E79" s="1">
        <f>INDEX(concentration!$1:$1048576,MATCH('Curvas de concentracion'!$C79,concentration!$A:$A,0),MATCH('Curvas de concentracion'!E$72,concentration!$1:$1,0))</f>
        <v>4.9110423776622225E-2</v>
      </c>
      <c r="F79" s="1">
        <f>INDEX(concentration!$1:$1048576,MATCH('Curvas de concentracion'!$C79,concentration!$A:$A,0),MATCH('Curvas de concentracion'!F$72,concentration!$1:$1,0))</f>
        <v>4.6809742752300602E-3</v>
      </c>
      <c r="G79" s="1">
        <f>INDEX(concentration!$1:$1048576,MATCH('Curvas de concentracion'!$C79,concentration!$A:$A,0),MATCH('Curvas de concentracion'!G$72,concentration!$1:$1,0))</f>
        <v>4.6629997513728295E-3</v>
      </c>
      <c r="Q79" s="1">
        <v>5</v>
      </c>
      <c r="R79" s="1" t="e">
        <f>INDEX(concentration_ref!$1:$1048576,MATCH('Curvas de concentracion'!$C79,concentration_ref!$A:$A,0),MATCH('Curvas de concentracion'!R$72,concentration_ref!$1:$1,0))</f>
        <v>#N/A</v>
      </c>
      <c r="S79" s="1">
        <f>INDEX(concentration_ref!$1:$1048576,MATCH('Curvas de concentracion'!$C79,concentration_ref!$A:$A,0),MATCH('Curvas de concentracion'!S$72,concentration_ref!$1:$1,0))</f>
        <v>8.3798094876280128E-3</v>
      </c>
      <c r="T79" s="1">
        <f>INDEX(concentration_ref!$1:$1048576,MATCH('Curvas de concentracion'!$C79,concentration_ref!$A:$A,0),MATCH('Curvas de concentracion'!T$72,concentration_ref!$1:$1,0))</f>
        <v>7.7015672264596768E-3</v>
      </c>
      <c r="U79" s="1">
        <f>INDEX(concentration_ref!$1:$1048576,MATCH('Curvas de concentracion'!$C79,concentration_ref!$A:$A,0),MATCH('Curvas de concentracion'!U$72,concentration_ref!$1:$1,0))</f>
        <v>4.6632701411575515E-3</v>
      </c>
    </row>
    <row r="80" spans="3:21">
      <c r="C80" s="1">
        <v>6</v>
      </c>
      <c r="D80" s="1">
        <f>INDEX(concentration!$1:$1048576,MATCH('Curvas de concentracion'!$C80,concentration!$A:$A,0),MATCH('Curvas de concentracion'!D$72,concentration!$1:$1,0))</f>
        <v>0.17365011134905303</v>
      </c>
      <c r="E80" s="1">
        <f>INDEX(concentration!$1:$1048576,MATCH('Curvas de concentracion'!$C80,concentration!$A:$A,0),MATCH('Curvas de concentracion'!E$72,concentration!$1:$1,0))</f>
        <v>6.1144098784317841E-2</v>
      </c>
      <c r="F80" s="1">
        <f>INDEX(concentration!$1:$1048576,MATCH('Curvas de concentracion'!$C80,concentration!$A:$A,0),MATCH('Curvas de concentracion'!F$72,concentration!$1:$1,0))</f>
        <v>6.0660241547532429E-3</v>
      </c>
      <c r="G80" s="1">
        <f>INDEX(concentration!$1:$1048576,MATCH('Curvas de concentracion'!$C80,concentration!$A:$A,0),MATCH('Curvas de concentracion'!G$72,concentration!$1:$1,0))</f>
        <v>6.0427311628508708E-3</v>
      </c>
      <c r="Q80" s="1">
        <v>6</v>
      </c>
      <c r="R80" s="1" t="e">
        <f>INDEX(concentration_ref!$1:$1048576,MATCH('Curvas de concentracion'!$C80,concentration_ref!$A:$A,0),MATCH('Curvas de concentracion'!R$72,concentration_ref!$1:$1,0))</f>
        <v>#N/A</v>
      </c>
      <c r="S80" s="1">
        <f>INDEX(concentration_ref!$1:$1048576,MATCH('Curvas de concentracion'!$C80,concentration_ref!$A:$A,0),MATCH('Curvas de concentracion'!S$72,concentration_ref!$1:$1,0))</f>
        <v>1.0729921097681701E-2</v>
      </c>
      <c r="T80" s="1">
        <f>INDEX(concentration_ref!$1:$1048576,MATCH('Curvas de concentracion'!$C80,concentration_ref!$A:$A,0),MATCH('Curvas de concentracion'!T$72,concentration_ref!$1:$1,0))</f>
        <v>1.0088996438129653E-2</v>
      </c>
      <c r="U80" s="1">
        <f>INDEX(concentration_ref!$1:$1048576,MATCH('Curvas de concentracion'!$C80,concentration_ref!$A:$A,0),MATCH('Curvas de concentracion'!U$72,concentration_ref!$1:$1,0))</f>
        <v>6.0430700268954453E-3</v>
      </c>
    </row>
    <row r="81" spans="3:21">
      <c r="C81" s="1">
        <v>7</v>
      </c>
      <c r="D81" s="1">
        <f>INDEX(concentration!$1:$1048576,MATCH('Curvas de concentracion'!$C81,concentration!$A:$A,0),MATCH('Curvas de concentracion'!D$72,concentration!$1:$1,0))</f>
        <v>0.19306332321540309</v>
      </c>
      <c r="E81" s="1">
        <f>INDEX(concentration!$1:$1048576,MATCH('Curvas de concentracion'!$C81,concentration!$A:$A,0),MATCH('Curvas de concentracion'!E$72,concentration!$1:$1,0))</f>
        <v>6.9521853413231291E-2</v>
      </c>
      <c r="F81" s="1">
        <f>INDEX(concentration!$1:$1048576,MATCH('Curvas de concentracion'!$C81,concentration!$A:$A,0),MATCH('Curvas de concentracion'!F$72,concentration!$1:$1,0))</f>
        <v>7.5507753307566773E-3</v>
      </c>
      <c r="G81" s="1">
        <f>INDEX(concentration!$1:$1048576,MATCH('Curvas de concentracion'!$C81,concentration!$A:$A,0),MATCH('Curvas de concentracion'!G$72,concentration!$1:$1,0))</f>
        <v>7.5217810267201321E-3</v>
      </c>
      <c r="Q81" s="1">
        <v>7</v>
      </c>
      <c r="R81" s="1" t="e">
        <f>INDEX(concentration_ref!$1:$1048576,MATCH('Curvas de concentracion'!$C81,concentration_ref!$A:$A,0),MATCH('Curvas de concentracion'!R$72,concentration_ref!$1:$1,0))</f>
        <v>#N/A</v>
      </c>
      <c r="S81" s="1">
        <f>INDEX(concentration_ref!$1:$1048576,MATCH('Curvas de concentracion'!$C81,concentration_ref!$A:$A,0),MATCH('Curvas de concentracion'!S$72,concentration_ref!$1:$1,0))</f>
        <v>1.335356800957199E-2</v>
      </c>
      <c r="T81" s="1">
        <f>INDEX(concentration_ref!$1:$1048576,MATCH('Curvas de concentracion'!$C81,concentration_ref!$A:$A,0),MATCH('Curvas de concentracion'!T$72,concentration_ref!$1:$1,0))</f>
        <v>1.2830424689675674E-2</v>
      </c>
      <c r="U81" s="1">
        <f>INDEX(concentration_ref!$1:$1048576,MATCH('Curvas de concentracion'!$C81,concentration_ref!$A:$A,0),MATCH('Curvas de concentracion'!U$72,concentration_ref!$1:$1,0))</f>
        <v>7.5222056552930374E-3</v>
      </c>
    </row>
    <row r="82" spans="3:21">
      <c r="C82" s="1">
        <v>8</v>
      </c>
      <c r="D82" s="1">
        <f>INDEX(concentration!$1:$1048576,MATCH('Curvas de concentracion'!$C82,concentration!$A:$A,0),MATCH('Curvas de concentracion'!D$72,concentration!$1:$1,0))</f>
        <v>0.21707818530192499</v>
      </c>
      <c r="E82" s="1">
        <f>INDEX(concentration!$1:$1048576,MATCH('Curvas de concentracion'!$C82,concentration!$A:$A,0),MATCH('Curvas de concentracion'!E$72,concentration!$1:$1,0))</f>
        <v>7.9169908391261146E-2</v>
      </c>
      <c r="F82" s="1">
        <f>INDEX(concentration!$1:$1048576,MATCH('Curvas de concentracion'!$C82,concentration!$A:$A,0),MATCH('Curvas de concentracion'!F$72,concentration!$1:$1,0))</f>
        <v>9.2062167284810495E-3</v>
      </c>
      <c r="G82" s="1">
        <f>INDEX(concentration!$1:$1048576,MATCH('Curvas de concentracion'!$C82,concentration!$A:$A,0),MATCH('Curvas de concentracion'!G$72,concentration!$1:$1,0))</f>
        <v>9.1708656770778073E-3</v>
      </c>
      <c r="Q82" s="1">
        <v>8</v>
      </c>
      <c r="R82" s="1" t="e">
        <f>INDEX(concentration_ref!$1:$1048576,MATCH('Curvas de concentracion'!$C82,concentration_ref!$A:$A,0),MATCH('Curvas de concentracion'!R$72,concentration_ref!$1:$1,0))</f>
        <v>#N/A</v>
      </c>
      <c r="S82" s="1">
        <f>INDEX(concentration_ref!$1:$1048576,MATCH('Curvas de concentracion'!$C82,concentration_ref!$A:$A,0),MATCH('Curvas de concentracion'!S$72,concentration_ref!$1:$1,0))</f>
        <v>1.5643210246360461E-2</v>
      </c>
      <c r="T82" s="1">
        <f>INDEX(concentration_ref!$1:$1048576,MATCH('Curvas de concentracion'!$C82,concentration_ref!$A:$A,0),MATCH('Curvas de concentracion'!T$72,concentration_ref!$1:$1,0))</f>
        <v>1.5515433083797419E-2</v>
      </c>
      <c r="U82" s="1">
        <f>INDEX(concentration_ref!$1:$1048576,MATCH('Curvas de concentracion'!$C82,concentration_ref!$A:$A,0),MATCH('Curvas de concentracion'!U$72,concentration_ref!$1:$1,0))</f>
        <v>9.1709948525938879E-3</v>
      </c>
    </row>
    <row r="83" spans="3:21">
      <c r="C83" s="1">
        <v>9</v>
      </c>
      <c r="D83" s="1">
        <f>INDEX(concentration!$1:$1048576,MATCH('Curvas de concentracion'!$C83,concentration!$A:$A,0),MATCH('Curvas de concentracion'!D$72,concentration!$1:$1,0))</f>
        <v>0.24021080532765382</v>
      </c>
      <c r="E83" s="1">
        <f>INDEX(concentration!$1:$1048576,MATCH('Curvas de concentracion'!$C83,concentration!$A:$A,0),MATCH('Curvas de concentracion'!E$72,concentration!$1:$1,0))</f>
        <v>8.8008048082682006E-2</v>
      </c>
      <c r="F83" s="1">
        <f>INDEX(concentration!$1:$1048576,MATCH('Curvas de concentracion'!$C83,concentration!$A:$A,0),MATCH('Curvas de concentracion'!F$72,concentration!$1:$1,0))</f>
        <v>1.0963199022679782E-2</v>
      </c>
      <c r="G83" s="1">
        <f>INDEX(concentration!$1:$1048576,MATCH('Curvas de concentracion'!$C83,concentration!$A:$A,0),MATCH('Curvas de concentracion'!G$72,concentration!$1:$1,0))</f>
        <v>1.0921101315920854E-2</v>
      </c>
      <c r="Q83" s="1">
        <v>9</v>
      </c>
      <c r="R83" s="1" t="e">
        <f>INDEX(concentration_ref!$1:$1048576,MATCH('Curvas de concentracion'!$C83,concentration_ref!$A:$A,0),MATCH('Curvas de concentracion'!R$72,concentration_ref!$1:$1,0))</f>
        <v>#N/A</v>
      </c>
      <c r="S83" s="1">
        <f>INDEX(concentration_ref!$1:$1048576,MATCH('Curvas de concentracion'!$C83,concentration_ref!$A:$A,0),MATCH('Curvas de concentracion'!S$72,concentration_ref!$1:$1,0))</f>
        <v>1.782141865672859E-2</v>
      </c>
      <c r="T83" s="1">
        <f>INDEX(concentration_ref!$1:$1048576,MATCH('Curvas de concentracion'!$C83,concentration_ref!$A:$A,0),MATCH('Curvas de concentracion'!T$72,concentration_ref!$1:$1,0))</f>
        <v>1.7594610343937479E-2</v>
      </c>
      <c r="U83" s="1">
        <f>INDEX(concentration_ref!$1:$1048576,MATCH('Curvas de concentracion'!$C83,concentration_ref!$A:$A,0),MATCH('Curvas de concentracion'!U$72,concentration_ref!$1:$1,0))</f>
        <v>1.0921331981006491E-2</v>
      </c>
    </row>
    <row r="84" spans="3:21">
      <c r="C84" s="1">
        <v>10</v>
      </c>
      <c r="D84" s="1">
        <f>INDEX(concentration!$1:$1048576,MATCH('Curvas de concentracion'!$C84,concentration!$A:$A,0),MATCH('Curvas de concentracion'!D$72,concentration!$1:$1,0))</f>
        <v>0.27316079736026955</v>
      </c>
      <c r="E84" s="1">
        <f>INDEX(concentration!$1:$1048576,MATCH('Curvas de concentracion'!$C84,concentration!$A:$A,0),MATCH('Curvas de concentracion'!E$72,concentration!$1:$1,0))</f>
        <v>9.6761316467983E-2</v>
      </c>
      <c r="F84" s="1">
        <f>INDEX(concentration!$1:$1048576,MATCH('Curvas de concentracion'!$C84,concentration!$A:$A,0),MATCH('Curvas de concentracion'!F$72,concentration!$1:$1,0))</f>
        <v>1.2796036835966702E-2</v>
      </c>
      <c r="G84" s="1">
        <f>INDEX(concentration!$1:$1048576,MATCH('Curvas de concentracion'!$C84,concentration!$A:$A,0),MATCH('Curvas de concentracion'!G$72,concentration!$1:$1,0))</f>
        <v>1.2746901195422135E-2</v>
      </c>
      <c r="Q84" s="1">
        <v>10</v>
      </c>
      <c r="R84" s="1" t="e">
        <f>INDEX(concentration_ref!$1:$1048576,MATCH('Curvas de concentracion'!$C84,concentration_ref!$A:$A,0),MATCH('Curvas de concentracion'!R$72,concentration_ref!$1:$1,0))</f>
        <v>#N/A</v>
      </c>
      <c r="S84" s="1">
        <f>INDEX(concentration_ref!$1:$1048576,MATCH('Curvas de concentracion'!$C84,concentration_ref!$A:$A,0),MATCH('Curvas de concentracion'!S$72,concentration_ref!$1:$1,0))</f>
        <v>2.0247712396086259E-2</v>
      </c>
      <c r="T84" s="1">
        <f>INDEX(concentration_ref!$1:$1048576,MATCH('Curvas de concentracion'!$C84,concentration_ref!$A:$A,0),MATCH('Curvas de concentracion'!T$72,concentration_ref!$1:$1,0))</f>
        <v>2.0460101678133419E-2</v>
      </c>
      <c r="U84" s="1">
        <f>INDEX(concentration_ref!$1:$1048576,MATCH('Curvas de concentracion'!$C84,concentration_ref!$A:$A,0),MATCH('Curvas de concentracion'!U$72,concentration_ref!$1:$1,0))</f>
        <v>1.2746931389840389E-2</v>
      </c>
    </row>
    <row r="85" spans="3:21">
      <c r="C85" s="1">
        <v>11</v>
      </c>
      <c r="D85" s="1">
        <f>INDEX(concentration!$1:$1048576,MATCH('Curvas de concentracion'!$C85,concentration!$A:$A,0),MATCH('Curvas de concentracion'!D$72,concentration!$1:$1,0))</f>
        <v>0.29868751918973646</v>
      </c>
      <c r="E85" s="1">
        <f>INDEX(concentration!$1:$1048576,MATCH('Curvas de concentracion'!$C85,concentration!$A:$A,0),MATCH('Curvas de concentracion'!E$72,concentration!$1:$1,0))</f>
        <v>0.10725976823639299</v>
      </c>
      <c r="F85" s="1">
        <f>INDEX(concentration!$1:$1048576,MATCH('Curvas de concentracion'!$C85,concentration!$A:$A,0),MATCH('Curvas de concentracion'!F$72,concentration!$1:$1,0))</f>
        <v>1.4761782024625738E-2</v>
      </c>
      <c r="G85" s="1">
        <f>INDEX(concentration!$1:$1048576,MATCH('Curvas de concentracion'!$C85,concentration!$A:$A,0),MATCH('Curvas de concentracion'!G$72,concentration!$1:$1,0))</f>
        <v>1.4705098097824235E-2</v>
      </c>
      <c r="Q85" s="1">
        <v>11</v>
      </c>
      <c r="R85" s="1" t="e">
        <f>INDEX(concentration_ref!$1:$1048576,MATCH('Curvas de concentracion'!$C85,concentration_ref!$A:$A,0),MATCH('Curvas de concentracion'!R$72,concentration_ref!$1:$1,0))</f>
        <v>#N/A</v>
      </c>
      <c r="S85" s="1">
        <f>INDEX(concentration_ref!$1:$1048576,MATCH('Curvas de concentracion'!$C85,concentration_ref!$A:$A,0),MATCH('Curvas de concentracion'!S$72,concentration_ref!$1:$1,0))</f>
        <v>2.3018413717421849E-2</v>
      </c>
      <c r="T85" s="1">
        <f>INDEX(concentration_ref!$1:$1048576,MATCH('Curvas de concentracion'!$C85,concentration_ref!$A:$A,0),MATCH('Curvas de concentracion'!T$72,concentration_ref!$1:$1,0))</f>
        <v>2.3432685335749721E-2</v>
      </c>
      <c r="U85" s="1">
        <f>INDEX(concentration_ref!$1:$1048576,MATCH('Curvas de concentracion'!$C85,concentration_ref!$A:$A,0),MATCH('Curvas de concentracion'!U$72,concentration_ref!$1:$1,0))</f>
        <v>1.4705203211629908E-2</v>
      </c>
    </row>
    <row r="86" spans="3:21">
      <c r="C86" s="1">
        <v>12</v>
      </c>
      <c r="D86" s="1">
        <f>INDEX(concentration!$1:$1048576,MATCH('Curvas de concentracion'!$C86,concentration!$A:$A,0),MATCH('Curvas de concentracion'!D$72,concentration!$1:$1,0))</f>
        <v>0.31381777620589274</v>
      </c>
      <c r="E86" s="1">
        <f>INDEX(concentration!$1:$1048576,MATCH('Curvas de concentracion'!$C86,concentration!$A:$A,0),MATCH('Curvas de concentracion'!E$72,concentration!$1:$1,0))</f>
        <v>0.11626664923971455</v>
      </c>
      <c r="F86" s="1">
        <f>INDEX(concentration!$1:$1048576,MATCH('Curvas de concentracion'!$C86,concentration!$A:$A,0),MATCH('Curvas de concentracion'!F$72,concentration!$1:$1,0))</f>
        <v>1.6805830039219274E-2</v>
      </c>
      <c r="G86" s="1">
        <f>INDEX(concentration!$1:$1048576,MATCH('Curvas de concentracion'!$C86,concentration!$A:$A,0),MATCH('Curvas de concentracion'!G$72,concentration!$1:$1,0))</f>
        <v>1.6741297150290792E-2</v>
      </c>
      <c r="Q86" s="1">
        <v>12</v>
      </c>
      <c r="R86" s="1" t="e">
        <f>INDEX(concentration_ref!$1:$1048576,MATCH('Curvas de concentracion'!$C86,concentration_ref!$A:$A,0),MATCH('Curvas de concentracion'!R$72,concentration_ref!$1:$1,0))</f>
        <v>#N/A</v>
      </c>
      <c r="S86" s="1">
        <f>INDEX(concentration_ref!$1:$1048576,MATCH('Curvas de concentracion'!$C86,concentration_ref!$A:$A,0),MATCH('Curvas de concentracion'!S$72,concentration_ref!$1:$1,0))</f>
        <v>2.6635170252152535E-2</v>
      </c>
      <c r="T86" s="1">
        <f>INDEX(concentration_ref!$1:$1048576,MATCH('Curvas de concentracion'!$C86,concentration_ref!$A:$A,0),MATCH('Curvas de concentracion'!T$72,concentration_ref!$1:$1,0))</f>
        <v>2.5937870273467896E-2</v>
      </c>
      <c r="U86" s="1">
        <f>INDEX(concentration_ref!$1:$1048576,MATCH('Curvas de concentracion'!$C86,concentration_ref!$A:$A,0),MATCH('Curvas de concentracion'!U$72,concentration_ref!$1:$1,0))</f>
        <v>1.6741493512731721E-2</v>
      </c>
    </row>
    <row r="87" spans="3:21">
      <c r="C87" s="1">
        <v>13</v>
      </c>
      <c r="D87" s="1">
        <f>INDEX(concentration!$1:$1048576,MATCH('Curvas de concentracion'!$C87,concentration!$A:$A,0),MATCH('Curvas de concentracion'!D$72,concentration!$1:$1,0))</f>
        <v>0.33246145534961269</v>
      </c>
      <c r="E87" s="1">
        <f>INDEX(concentration!$1:$1048576,MATCH('Curvas de concentracion'!$C87,concentration!$A:$A,0),MATCH('Curvas de concentracion'!E$72,concentration!$1:$1,0))</f>
        <v>0.12824065016468988</v>
      </c>
      <c r="F87" s="1">
        <f>INDEX(concentration!$1:$1048576,MATCH('Curvas de concentracion'!$C87,concentration!$A:$A,0),MATCH('Curvas de concentracion'!F$72,concentration!$1:$1,0))</f>
        <v>1.9037656481859316E-2</v>
      </c>
      <c r="G87" s="1">
        <f>INDEX(concentration!$1:$1048576,MATCH('Curvas de concentracion'!$C87,concentration!$A:$A,0),MATCH('Curvas de concentracion'!G$72,concentration!$1:$1,0))</f>
        <v>1.8964553578382642E-2</v>
      </c>
      <c r="Q87" s="1">
        <v>13</v>
      </c>
      <c r="R87" s="1" t="e">
        <f>INDEX(concentration_ref!$1:$1048576,MATCH('Curvas de concentracion'!$C87,concentration_ref!$A:$A,0),MATCH('Curvas de concentracion'!R$72,concentration_ref!$1:$1,0))</f>
        <v>#N/A</v>
      </c>
      <c r="S87" s="1">
        <f>INDEX(concentration_ref!$1:$1048576,MATCH('Curvas de concentracion'!$C87,concentration_ref!$A:$A,0),MATCH('Curvas de concentracion'!S$72,concentration_ref!$1:$1,0))</f>
        <v>2.9962908124398228E-2</v>
      </c>
      <c r="T87" s="1">
        <f>INDEX(concentration_ref!$1:$1048576,MATCH('Curvas de concentracion'!$C87,concentration_ref!$A:$A,0),MATCH('Curvas de concentracion'!T$72,concentration_ref!$1:$1,0))</f>
        <v>2.9235068287414016E-2</v>
      </c>
      <c r="U87" s="1">
        <f>INDEX(concentration_ref!$1:$1048576,MATCH('Curvas de concentracion'!$C87,concentration_ref!$A:$A,0),MATCH('Curvas de concentracion'!U$72,concentration_ref!$1:$1,0))</f>
        <v>1.8964878859086286E-2</v>
      </c>
    </row>
    <row r="88" spans="3:21">
      <c r="C88" s="1">
        <v>14</v>
      </c>
      <c r="D88" s="1">
        <f>INDEX(concentration!$1:$1048576,MATCH('Curvas de concentracion'!$C88,concentration!$A:$A,0),MATCH('Curvas de concentracion'!D$72,concentration!$1:$1,0))</f>
        <v>0.35291625696174489</v>
      </c>
      <c r="E88" s="1">
        <f>INDEX(concentration!$1:$1048576,MATCH('Curvas de concentracion'!$C88,concentration!$A:$A,0),MATCH('Curvas de concentracion'!E$72,concentration!$1:$1,0))</f>
        <v>0.13691181743043565</v>
      </c>
      <c r="F88" s="1">
        <f>INDEX(concentration!$1:$1048576,MATCH('Curvas de concentracion'!$C88,concentration!$A:$A,0),MATCH('Curvas de concentracion'!F$72,concentration!$1:$1,0))</f>
        <v>2.1173885945835122E-2</v>
      </c>
      <c r="G88" s="1">
        <f>INDEX(concentration!$1:$1048576,MATCH('Curvas de concentracion'!$C88,concentration!$A:$A,0),MATCH('Curvas de concentracion'!G$72,concentration!$1:$1,0))</f>
        <v>2.1092580111684821E-2</v>
      </c>
      <c r="Q88" s="1">
        <v>14</v>
      </c>
      <c r="R88" s="1" t="e">
        <f>INDEX(concentration_ref!$1:$1048576,MATCH('Curvas de concentracion'!$C88,concentration_ref!$A:$A,0),MATCH('Curvas de concentracion'!R$72,concentration_ref!$1:$1,0))</f>
        <v>#N/A</v>
      </c>
      <c r="S88" s="1">
        <f>INDEX(concentration_ref!$1:$1048576,MATCH('Curvas de concentracion'!$C88,concentration_ref!$A:$A,0),MATCH('Curvas de concentracion'!S$72,concentration_ref!$1:$1,0))</f>
        <v>3.2891463573688877E-2</v>
      </c>
      <c r="T88" s="1">
        <f>INDEX(concentration_ref!$1:$1048576,MATCH('Curvas de concentracion'!$C88,concentration_ref!$A:$A,0),MATCH('Curvas de concentracion'!T$72,concentration_ref!$1:$1,0))</f>
        <v>3.1778346197158858E-2</v>
      </c>
      <c r="U88" s="1">
        <f>INDEX(concentration_ref!$1:$1048576,MATCH('Curvas de concentracion'!$C88,concentration_ref!$A:$A,0),MATCH('Curvas de concentracion'!U$72,concentration_ref!$1:$1,0))</f>
        <v>2.1092893876195767E-2</v>
      </c>
    </row>
    <row r="89" spans="3:21">
      <c r="C89" s="1">
        <v>15</v>
      </c>
      <c r="D89" s="1">
        <f>INDEX(concentration!$1:$1048576,MATCH('Curvas de concentracion'!$C89,concentration!$A:$A,0),MATCH('Curvas de concentracion'!D$72,concentration!$1:$1,0))</f>
        <v>0.37609162880539759</v>
      </c>
      <c r="E89" s="1">
        <f>INDEX(concentration!$1:$1048576,MATCH('Curvas de concentracion'!$C89,concentration!$A:$A,0),MATCH('Curvas de concentracion'!E$72,concentration!$1:$1,0))</f>
        <v>0.15129488206218972</v>
      </c>
      <c r="F89" s="1">
        <f>INDEX(concentration!$1:$1048576,MATCH('Curvas de concentracion'!$C89,concentration!$A:$A,0),MATCH('Curvas de concentracion'!F$72,concentration!$1:$1,0))</f>
        <v>2.3726893341120627E-2</v>
      </c>
      <c r="G89" s="1">
        <f>INDEX(concentration!$1:$1048576,MATCH('Curvas de concentracion'!$C89,concentration!$A:$A,0),MATCH('Curvas de concentracion'!G$72,concentration!$1:$1,0))</f>
        <v>2.3635784186200742E-2</v>
      </c>
      <c r="Q89" s="1">
        <v>15</v>
      </c>
      <c r="R89" s="1" t="e">
        <f>INDEX(concentration_ref!$1:$1048576,MATCH('Curvas de concentracion'!$C89,concentration_ref!$A:$A,0),MATCH('Curvas de concentracion'!R$72,concentration_ref!$1:$1,0))</f>
        <v>#N/A</v>
      </c>
      <c r="S89" s="1">
        <f>INDEX(concentration_ref!$1:$1048576,MATCH('Curvas de concentracion'!$C89,concentration_ref!$A:$A,0),MATCH('Curvas de concentracion'!S$72,concentration_ref!$1:$1,0))</f>
        <v>3.6588102556385636E-2</v>
      </c>
      <c r="T89" s="1">
        <f>INDEX(concentration_ref!$1:$1048576,MATCH('Curvas de concentracion'!$C89,concentration_ref!$A:$A,0),MATCH('Curvas de concentracion'!T$72,concentration_ref!$1:$1,0))</f>
        <v>3.5839991377002639E-2</v>
      </c>
      <c r="U89" s="1">
        <f>INDEX(concentration_ref!$1:$1048576,MATCH('Curvas de concentracion'!$C89,concentration_ref!$A:$A,0),MATCH('Curvas de concentracion'!U$72,concentration_ref!$1:$1,0))</f>
        <v>2.3636245421532809E-2</v>
      </c>
    </row>
    <row r="90" spans="3:21">
      <c r="C90" s="1">
        <v>16</v>
      </c>
      <c r="D90" s="1">
        <f>INDEX(concentration!$1:$1048576,MATCH('Curvas de concentracion'!$C90,concentration!$A:$A,0),MATCH('Curvas de concentracion'!D$72,concentration!$1:$1,0))</f>
        <v>0.40286592641246177</v>
      </c>
      <c r="E90" s="1">
        <f>INDEX(concentration!$1:$1048576,MATCH('Curvas de concentracion'!$C90,concentration!$A:$A,0),MATCH('Curvas de concentracion'!E$72,concentration!$1:$1,0))</f>
        <v>0.16240059733714601</v>
      </c>
      <c r="F90" s="1">
        <f>INDEX(concentration!$1:$1048576,MATCH('Curvas de concentracion'!$C90,concentration!$A:$A,0),MATCH('Curvas de concentracion'!F$72,concentration!$1:$1,0))</f>
        <v>2.6207801889325838E-2</v>
      </c>
      <c r="G90" s="1">
        <f>INDEX(concentration!$1:$1048576,MATCH('Curvas de concentracion'!$C90,concentration!$A:$A,0),MATCH('Curvas de concentracion'!G$72,concentration!$1:$1,0))</f>
        <v>2.6107243309308512E-2</v>
      </c>
      <c r="Q90" s="1">
        <v>16</v>
      </c>
      <c r="R90" s="1" t="e">
        <f>INDEX(concentration_ref!$1:$1048576,MATCH('Curvas de concentracion'!$C90,concentration_ref!$A:$A,0),MATCH('Curvas de concentracion'!R$72,concentration_ref!$1:$1,0))</f>
        <v>#N/A</v>
      </c>
      <c r="S90" s="1">
        <f>INDEX(concentration_ref!$1:$1048576,MATCH('Curvas de concentracion'!$C90,concentration_ref!$A:$A,0),MATCH('Curvas de concentracion'!S$72,concentration_ref!$1:$1,0))</f>
        <v>3.9843243676444137E-2</v>
      </c>
      <c r="T90" s="1">
        <f>INDEX(concentration_ref!$1:$1048576,MATCH('Curvas de concentracion'!$C90,concentration_ref!$A:$A,0),MATCH('Curvas de concentracion'!T$72,concentration_ref!$1:$1,0))</f>
        <v>3.8757093281734989E-2</v>
      </c>
      <c r="U90" s="1">
        <f>INDEX(concentration_ref!$1:$1048576,MATCH('Curvas de concentracion'!$C90,concentration_ref!$A:$A,0),MATCH('Curvas de concentracion'!U$72,concentration_ref!$1:$1,0))</f>
        <v>2.6107668356077751E-2</v>
      </c>
    </row>
    <row r="91" spans="3:21">
      <c r="C91" s="1">
        <v>17</v>
      </c>
      <c r="D91" s="1">
        <f>INDEX(concentration!$1:$1048576,MATCH('Curvas de concentracion'!$C91,concentration!$A:$A,0),MATCH('Curvas de concentracion'!D$72,concentration!$1:$1,0))</f>
        <v>0.41752591343145523</v>
      </c>
      <c r="E91" s="1">
        <f>INDEX(concentration!$1:$1048576,MATCH('Curvas de concentracion'!$C91,concentration!$A:$A,0),MATCH('Curvas de concentracion'!E$72,concentration!$1:$1,0))</f>
        <v>0.17081237814722569</v>
      </c>
      <c r="F91" s="1">
        <f>INDEX(concentration!$1:$1048576,MATCH('Curvas de concentracion'!$C91,concentration!$A:$A,0),MATCH('Curvas de concentracion'!F$72,concentration!$1:$1,0))</f>
        <v>2.8855990338088996E-2</v>
      </c>
      <c r="G91" s="1">
        <f>INDEX(concentration!$1:$1048576,MATCH('Curvas de concentracion'!$C91,concentration!$A:$A,0),MATCH('Curvas de concentracion'!G$72,concentration!$1:$1,0))</f>
        <v>2.8745262950543159E-2</v>
      </c>
      <c r="Q91" s="1">
        <v>17</v>
      </c>
      <c r="R91" s="1" t="e">
        <f>INDEX(concentration_ref!$1:$1048576,MATCH('Curvas de concentracion'!$C91,concentration_ref!$A:$A,0),MATCH('Curvas de concentracion'!R$72,concentration_ref!$1:$1,0))</f>
        <v>#N/A</v>
      </c>
      <c r="S91" s="1">
        <f>INDEX(concentration_ref!$1:$1048576,MATCH('Curvas de concentracion'!$C91,concentration_ref!$A:$A,0),MATCH('Curvas de concentracion'!S$72,concentration_ref!$1:$1,0))</f>
        <v>4.3337697485339867E-2</v>
      </c>
      <c r="T91" s="1">
        <f>INDEX(concentration_ref!$1:$1048576,MATCH('Curvas de concentracion'!$C91,concentration_ref!$A:$A,0),MATCH('Curvas de concentracion'!T$72,concentration_ref!$1:$1,0))</f>
        <v>4.1848945132247628E-2</v>
      </c>
      <c r="U91" s="1">
        <f>INDEX(concentration_ref!$1:$1048576,MATCH('Curvas de concentracion'!$C91,concentration_ref!$A:$A,0),MATCH('Curvas de concentracion'!U$72,concentration_ref!$1:$1,0))</f>
        <v>2.8745840966130951E-2</v>
      </c>
    </row>
    <row r="92" spans="3:21">
      <c r="C92" s="1">
        <v>18</v>
      </c>
      <c r="D92" s="1">
        <f>INDEX(concentration!$1:$1048576,MATCH('Curvas de concentracion'!$C92,concentration!$A:$A,0),MATCH('Curvas de concentracion'!D$72,concentration!$1:$1,0))</f>
        <v>0.43233358854873122</v>
      </c>
      <c r="E92" s="1">
        <f>INDEX(concentration!$1:$1048576,MATCH('Curvas de concentracion'!$C92,concentration!$A:$A,0),MATCH('Curvas de concentracion'!E$72,concentration!$1:$1,0))</f>
        <v>0.18094516382750639</v>
      </c>
      <c r="F92" s="1">
        <f>INDEX(concentration!$1:$1048576,MATCH('Curvas de concentracion'!$C92,concentration!$A:$A,0),MATCH('Curvas de concentracion'!F$72,concentration!$1:$1,0))</f>
        <v>3.161142337005763E-2</v>
      </c>
      <c r="G92" s="1">
        <f>INDEX(concentration!$1:$1048576,MATCH('Curvas de concentracion'!$C92,concentration!$A:$A,0),MATCH('Curvas de concentracion'!G$72,concentration!$1:$1,0))</f>
        <v>3.1490115365345787E-2</v>
      </c>
      <c r="Q92" s="1">
        <v>18</v>
      </c>
      <c r="R92" s="1" t="e">
        <f>INDEX(concentration_ref!$1:$1048576,MATCH('Curvas de concentracion'!$C92,concentration_ref!$A:$A,0),MATCH('Curvas de concentracion'!R$72,concentration_ref!$1:$1,0))</f>
        <v>#N/A</v>
      </c>
      <c r="S92" s="1">
        <f>INDEX(concentration_ref!$1:$1048576,MATCH('Curvas de concentracion'!$C92,concentration_ref!$A:$A,0),MATCH('Curvas de concentracion'!S$72,concentration_ref!$1:$1,0))</f>
        <v>4.7983431536374202E-2</v>
      </c>
      <c r="T92" s="1">
        <f>INDEX(concentration_ref!$1:$1048576,MATCH('Curvas de concentracion'!$C92,concentration_ref!$A:$A,0),MATCH('Curvas de concentracion'!T$72,concentration_ref!$1:$1,0))</f>
        <v>4.6111230373488389E-2</v>
      </c>
      <c r="U92" s="1">
        <f>INDEX(concentration_ref!$1:$1048576,MATCH('Curvas de concentracion'!$C92,concentration_ref!$A:$A,0),MATCH('Curvas de concentracion'!U$72,concentration_ref!$1:$1,0))</f>
        <v>3.1490794654855873E-2</v>
      </c>
    </row>
    <row r="93" spans="3:21">
      <c r="C93" s="1">
        <v>19</v>
      </c>
      <c r="D93" s="1">
        <f>INDEX(concentration!$1:$1048576,MATCH('Curvas de concentracion'!$C93,concentration!$A:$A,0),MATCH('Curvas de concentracion'!D$72,concentration!$1:$1,0))</f>
        <v>0.44494537483627994</v>
      </c>
      <c r="E93" s="1">
        <f>INDEX(concentration!$1:$1048576,MATCH('Curvas de concentracion'!$C93,concentration!$A:$A,0),MATCH('Curvas de concentracion'!E$72,concentration!$1:$1,0))</f>
        <v>0.19252819126279364</v>
      </c>
      <c r="F93" s="1">
        <f>INDEX(concentration!$1:$1048576,MATCH('Curvas de concentracion'!$C93,concentration!$A:$A,0),MATCH('Curvas de concentracion'!F$72,concentration!$1:$1,0))</f>
        <v>3.4400472110667511E-2</v>
      </c>
      <c r="G93" s="1">
        <f>INDEX(concentration!$1:$1048576,MATCH('Curvas de concentracion'!$C93,concentration!$A:$A,0),MATCH('Curvas de concentracion'!G$72,concentration!$1:$1,0))</f>
        <v>3.426845440746569E-2</v>
      </c>
      <c r="Q93" s="1">
        <v>19</v>
      </c>
      <c r="R93" s="1" t="e">
        <f>INDEX(concentration_ref!$1:$1048576,MATCH('Curvas de concentracion'!$C93,concentration_ref!$A:$A,0),MATCH('Curvas de concentracion'!R$72,concentration_ref!$1:$1,0))</f>
        <v>#N/A</v>
      </c>
      <c r="S93" s="1">
        <f>INDEX(concentration_ref!$1:$1048576,MATCH('Curvas de concentracion'!$C93,concentration_ref!$A:$A,0),MATCH('Curvas de concentracion'!S$72,concentration_ref!$1:$1,0))</f>
        <v>5.1764449235967978E-2</v>
      </c>
      <c r="T93" s="1">
        <f>INDEX(concentration_ref!$1:$1048576,MATCH('Curvas de concentracion'!$C93,concentration_ref!$A:$A,0),MATCH('Curvas de concentracion'!T$72,concentration_ref!$1:$1,0))</f>
        <v>4.9655890674824475E-2</v>
      </c>
      <c r="U93" s="1">
        <f>INDEX(concentration_ref!$1:$1048576,MATCH('Curvas de concentracion'!$C93,concentration_ref!$A:$A,0),MATCH('Curvas de concentracion'!U$72,concentration_ref!$1:$1,0))</f>
        <v>3.4269107229834478E-2</v>
      </c>
    </row>
    <row r="94" spans="3:21">
      <c r="C94" s="1">
        <v>20</v>
      </c>
      <c r="D94" s="1">
        <f>INDEX(concentration!$1:$1048576,MATCH('Curvas de concentracion'!$C94,concentration!$A:$A,0),MATCH('Curvas de concentracion'!D$72,concentration!$1:$1,0))</f>
        <v>0.46761938445155249</v>
      </c>
      <c r="E94" s="1">
        <f>INDEX(concentration!$1:$1048576,MATCH('Curvas de concentracion'!$C94,concentration!$A:$A,0),MATCH('Curvas de concentracion'!E$72,concentration!$1:$1,0))</f>
        <v>0.20187653106816308</v>
      </c>
      <c r="F94" s="1">
        <f>INDEX(concentration!$1:$1048576,MATCH('Curvas de concentracion'!$C94,concentration!$A:$A,0),MATCH('Curvas de concentracion'!F$72,concentration!$1:$1,0))</f>
        <v>3.7209673804655341E-2</v>
      </c>
      <c r="G94" s="1">
        <f>INDEX(concentration!$1:$1048576,MATCH('Curvas de concentracion'!$C94,concentration!$A:$A,0),MATCH('Curvas de concentracion'!G$72,concentration!$1:$1,0))</f>
        <v>3.7066869017419422E-2</v>
      </c>
      <c r="Q94" s="1">
        <v>20</v>
      </c>
      <c r="R94" s="1" t="e">
        <f>INDEX(concentration_ref!$1:$1048576,MATCH('Curvas de concentracion'!$C94,concentration_ref!$A:$A,0),MATCH('Curvas de concentracion'!R$72,concentration_ref!$1:$1,0))</f>
        <v>#N/A</v>
      </c>
      <c r="S94" s="1">
        <f>INDEX(concentration_ref!$1:$1048576,MATCH('Curvas de concentracion'!$C94,concentration_ref!$A:$A,0),MATCH('Curvas de concentracion'!S$72,concentration_ref!$1:$1,0))</f>
        <v>5.6610193350149142E-2</v>
      </c>
      <c r="T94" s="1">
        <f>INDEX(concentration_ref!$1:$1048576,MATCH('Curvas de concentracion'!$C94,concentration_ref!$A:$A,0),MATCH('Curvas de concentracion'!T$72,concentration_ref!$1:$1,0))</f>
        <v>5.3916178583773552E-2</v>
      </c>
      <c r="U94" s="1">
        <f>INDEX(concentration_ref!$1:$1048576,MATCH('Curvas de concentracion'!$C94,concentration_ref!$A:$A,0),MATCH('Curvas de concentracion'!U$72,concentration_ref!$1:$1,0))</f>
        <v>3.7067684109306609E-2</v>
      </c>
    </row>
    <row r="95" spans="3:21">
      <c r="C95" s="1">
        <v>21</v>
      </c>
      <c r="D95" s="1">
        <f>INDEX(concentration!$1:$1048576,MATCH('Curvas de concentracion'!$C95,concentration!$A:$A,0),MATCH('Curvas de concentracion'!D$72,concentration!$1:$1,0))</f>
        <v>0.4917119771161178</v>
      </c>
      <c r="E95" s="1">
        <f>INDEX(concentration!$1:$1048576,MATCH('Curvas de concentracion'!$C95,concentration!$A:$A,0),MATCH('Curvas de concentracion'!E$72,concentration!$1:$1,0))</f>
        <v>0.21043850465233069</v>
      </c>
      <c r="F95" s="1">
        <f>INDEX(concentration!$1:$1048576,MATCH('Curvas de concentracion'!$C95,concentration!$A:$A,0),MATCH('Curvas de concentracion'!F$72,concentration!$1:$1,0))</f>
        <v>4.0240791170944645E-2</v>
      </c>
      <c r="G95" s="1">
        <f>INDEX(concentration!$1:$1048576,MATCH('Curvas de concentracion'!$C95,concentration!$A:$A,0),MATCH('Curvas de concentracion'!G$72,concentration!$1:$1,0))</f>
        <v>4.0086347163279183E-2</v>
      </c>
      <c r="Q95" s="1">
        <v>21</v>
      </c>
      <c r="R95" s="1" t="e">
        <f>INDEX(concentration_ref!$1:$1048576,MATCH('Curvas de concentracion'!$C95,concentration_ref!$A:$A,0),MATCH('Curvas de concentracion'!R$72,concentration_ref!$1:$1,0))</f>
        <v>#N/A</v>
      </c>
      <c r="S95" s="1">
        <f>INDEX(concentration_ref!$1:$1048576,MATCH('Curvas de concentracion'!$C95,concentration_ref!$A:$A,0),MATCH('Curvas de concentracion'!S$72,concentration_ref!$1:$1,0))</f>
        <v>6.1283625692306373E-2</v>
      </c>
      <c r="T95" s="1">
        <f>INDEX(concentration_ref!$1:$1048576,MATCH('Curvas de concentracion'!$C95,concentration_ref!$A:$A,0),MATCH('Curvas de concentracion'!T$72,concentration_ref!$1:$1,0))</f>
        <v>5.8518212456042287E-2</v>
      </c>
      <c r="U95" s="1">
        <f>INDEX(concentration_ref!$1:$1048576,MATCH('Curvas de concentracion'!$C95,concentration_ref!$A:$A,0),MATCH('Curvas de concentracion'!U$72,concentration_ref!$1:$1,0))</f>
        <v>4.0087337343326215E-2</v>
      </c>
    </row>
    <row r="96" spans="3:21">
      <c r="C96" s="1">
        <v>22</v>
      </c>
      <c r="D96" s="1">
        <f>INDEX(concentration!$1:$1048576,MATCH('Curvas de concentracion'!$C96,concentration!$A:$A,0),MATCH('Curvas de concentracion'!D$72,concentration!$1:$1,0))</f>
        <v>0.50941511626551206</v>
      </c>
      <c r="E96" s="1">
        <f>INDEX(concentration!$1:$1048576,MATCH('Curvas de concentracion'!$C96,concentration!$A:$A,0),MATCH('Curvas de concentracion'!E$72,concentration!$1:$1,0))</f>
        <v>0.22181143218460514</v>
      </c>
      <c r="F96" s="1">
        <f>INDEX(concentration!$1:$1048576,MATCH('Curvas de concentracion'!$C96,concentration!$A:$A,0),MATCH('Curvas de concentracion'!F$72,concentration!$1:$1,0))</f>
        <v>4.3313289574714309E-2</v>
      </c>
      <c r="G96" s="1">
        <f>INDEX(concentration!$1:$1048576,MATCH('Curvas de concentracion'!$C96,concentration!$A:$A,0),MATCH('Curvas de concentracion'!G$72,concentration!$1:$1,0))</f>
        <v>4.3147047447124942E-2</v>
      </c>
      <c r="Q96" s="1">
        <v>22</v>
      </c>
      <c r="R96" s="1" t="e">
        <f>INDEX(concentration_ref!$1:$1048576,MATCH('Curvas de concentracion'!$C96,concentration_ref!$A:$A,0),MATCH('Curvas de concentracion'!R$72,concentration_ref!$1:$1,0))</f>
        <v>#N/A</v>
      </c>
      <c r="S96" s="1">
        <f>INDEX(concentration_ref!$1:$1048576,MATCH('Curvas de concentracion'!$C96,concentration_ref!$A:$A,0),MATCH('Curvas de concentracion'!S$72,concentration_ref!$1:$1,0))</f>
        <v>6.4672487021393943E-2</v>
      </c>
      <c r="T96" s="1">
        <f>INDEX(concentration_ref!$1:$1048576,MATCH('Curvas de concentracion'!$C96,concentration_ref!$A:$A,0),MATCH('Curvas de concentracion'!T$72,concentration_ref!$1:$1,0))</f>
        <v>6.1832565915984752E-2</v>
      </c>
      <c r="U96" s="1">
        <f>INDEX(concentration_ref!$1:$1048576,MATCH('Curvas de concentracion'!$C96,concentration_ref!$A:$A,0),MATCH('Curvas de concentracion'!U$72,concentration_ref!$1:$1,0))</f>
        <v>4.3148215105648272E-2</v>
      </c>
    </row>
    <row r="97" spans="3:21">
      <c r="C97" s="1">
        <v>23</v>
      </c>
      <c r="D97" s="1">
        <f>INDEX(concentration!$1:$1048576,MATCH('Curvas de concentracion'!$C97,concentration!$A:$A,0),MATCH('Curvas de concentracion'!D$72,concentration!$1:$1,0))</f>
        <v>0.52411008204462517</v>
      </c>
      <c r="E97" s="1">
        <f>INDEX(concentration!$1:$1048576,MATCH('Curvas de concentracion'!$C97,concentration!$A:$A,0),MATCH('Curvas de concentracion'!E$72,concentration!$1:$1,0))</f>
        <v>0.23421963365904408</v>
      </c>
      <c r="F97" s="1">
        <f>INDEX(concentration!$1:$1048576,MATCH('Curvas de concentracion'!$C97,concentration!$A:$A,0),MATCH('Curvas de concentracion'!F$72,concentration!$1:$1,0))</f>
        <v>4.6570297741771391E-2</v>
      </c>
      <c r="G97" s="1">
        <f>INDEX(concentration!$1:$1048576,MATCH('Curvas de concentracion'!$C97,concentration!$A:$A,0),MATCH('Curvas de concentracion'!G$72,concentration!$1:$1,0))</f>
        <v>4.6391548993218144E-2</v>
      </c>
      <c r="Q97" s="1">
        <v>23</v>
      </c>
      <c r="R97" s="1" t="e">
        <f>INDEX(concentration_ref!$1:$1048576,MATCH('Curvas de concentracion'!$C97,concentration_ref!$A:$A,0),MATCH('Curvas de concentracion'!R$72,concentration_ref!$1:$1,0))</f>
        <v>#N/A</v>
      </c>
      <c r="S97" s="1">
        <f>INDEX(concentration_ref!$1:$1048576,MATCH('Curvas de concentracion'!$C97,concentration_ref!$A:$A,0),MATCH('Curvas de concentracion'!S$72,concentration_ref!$1:$1,0))</f>
        <v>6.9635719590225506E-2</v>
      </c>
      <c r="T97" s="1">
        <f>INDEX(concentration_ref!$1:$1048576,MATCH('Curvas de concentracion'!$C97,concentration_ref!$A:$A,0),MATCH('Curvas de concentracion'!T$72,concentration_ref!$1:$1,0))</f>
        <v>6.6227252596288644E-2</v>
      </c>
      <c r="U97" s="1">
        <f>INDEX(concentration_ref!$1:$1048576,MATCH('Curvas de concentracion'!$C97,concentration_ref!$A:$A,0),MATCH('Curvas de concentracion'!U$72,concentration_ref!$1:$1,0))</f>
        <v>4.6392904788160383E-2</v>
      </c>
    </row>
    <row r="98" spans="3:21">
      <c r="C98" s="1">
        <v>24</v>
      </c>
      <c r="D98" s="1">
        <f>INDEX(concentration!$1:$1048576,MATCH('Curvas de concentracion'!$C98,concentration!$A:$A,0),MATCH('Curvas de concentracion'!D$72,concentration!$1:$1,0))</f>
        <v>0.54293254151784498</v>
      </c>
      <c r="E98" s="1">
        <f>INDEX(concentration!$1:$1048576,MATCH('Curvas de concentracion'!$C98,concentration!$A:$A,0),MATCH('Curvas de concentracion'!E$72,concentration!$1:$1,0))</f>
        <v>0.24437935638735606</v>
      </c>
      <c r="F98" s="1">
        <f>INDEX(concentration!$1:$1048576,MATCH('Curvas de concentracion'!$C98,concentration!$A:$A,0),MATCH('Curvas de concentracion'!F$72,concentration!$1:$1,0))</f>
        <v>4.9832954564140823E-2</v>
      </c>
      <c r="G98" s="1">
        <f>INDEX(concentration!$1:$1048576,MATCH('Curvas de concentracion'!$C98,concentration!$A:$A,0),MATCH('Curvas de concentracion'!G$72,concentration!$1:$1,0))</f>
        <v>4.9641677504290944E-2</v>
      </c>
      <c r="Q98" s="1">
        <v>24</v>
      </c>
      <c r="R98" s="1" t="e">
        <f>INDEX(concentration_ref!$1:$1048576,MATCH('Curvas de concentracion'!$C98,concentration_ref!$A:$A,0),MATCH('Curvas de concentracion'!R$72,concentration_ref!$1:$1,0))</f>
        <v>#N/A</v>
      </c>
      <c r="S98" s="1">
        <f>INDEX(concentration_ref!$1:$1048576,MATCH('Curvas de concentracion'!$C98,concentration_ref!$A:$A,0),MATCH('Curvas de concentracion'!S$72,concentration_ref!$1:$1,0))</f>
        <v>7.3846267001938179E-2</v>
      </c>
      <c r="T98" s="1">
        <f>INDEX(concentration_ref!$1:$1048576,MATCH('Curvas de concentracion'!$C98,concentration_ref!$A:$A,0),MATCH('Curvas de concentracion'!T$72,concentration_ref!$1:$1,0))</f>
        <v>7.1181141876332232E-2</v>
      </c>
      <c r="U98" s="1">
        <f>INDEX(concentration_ref!$1:$1048576,MATCH('Curvas de concentracion'!$C98,concentration_ref!$A:$A,0),MATCH('Curvas de concentracion'!U$72,concentration_ref!$1:$1,0))</f>
        <v>4.9643221761938576E-2</v>
      </c>
    </row>
    <row r="99" spans="3:21">
      <c r="C99" s="1">
        <v>25</v>
      </c>
      <c r="D99" s="1">
        <f>INDEX(concentration!$1:$1048576,MATCH('Curvas de concentracion'!$C99,concentration!$A:$A,0),MATCH('Curvas de concentracion'!D$72,concentration!$1:$1,0))</f>
        <v>0.55748370572757766</v>
      </c>
      <c r="E99" s="1">
        <f>INDEX(concentration!$1:$1048576,MATCH('Curvas de concentracion'!$C99,concentration!$A:$A,0),MATCH('Curvas de concentracion'!E$72,concentration!$1:$1,0))</f>
        <v>0.25158877837520571</v>
      </c>
      <c r="F99" s="1">
        <f>INDEX(concentration!$1:$1048576,MATCH('Curvas de concentracion'!$C99,concentration!$A:$A,0),MATCH('Curvas de concentracion'!F$72,concentration!$1:$1,0))</f>
        <v>5.3163169926947307E-2</v>
      </c>
      <c r="G99" s="1">
        <f>INDEX(concentration!$1:$1048576,MATCH('Curvas de concentracion'!$C99,concentration!$A:$A,0),MATCH('Curvas de concentracion'!G$72,concentration!$1:$1,0))</f>
        <v>5.2959105137029089E-2</v>
      </c>
      <c r="Q99" s="1">
        <v>25</v>
      </c>
      <c r="R99" s="1" t="e">
        <f>INDEX(concentration_ref!$1:$1048576,MATCH('Curvas de concentracion'!$C99,concentration_ref!$A:$A,0),MATCH('Curvas de concentracion'!R$72,concentration_ref!$1:$1,0))</f>
        <v>#N/A</v>
      </c>
      <c r="S99" s="1">
        <f>INDEX(concentration_ref!$1:$1048576,MATCH('Curvas de concentracion'!$C99,concentration_ref!$A:$A,0),MATCH('Curvas de concentracion'!S$72,concentration_ref!$1:$1,0))</f>
        <v>7.7990308300364394E-2</v>
      </c>
      <c r="T99" s="1">
        <f>INDEX(concentration_ref!$1:$1048576,MATCH('Curvas de concentracion'!$C99,concentration_ref!$A:$A,0),MATCH('Curvas de concentracion'!T$72,concentration_ref!$1:$1,0))</f>
        <v>7.5271890426332339E-2</v>
      </c>
      <c r="U99" s="1">
        <f>INDEX(concentration_ref!$1:$1048576,MATCH('Curvas de concentracion'!$C99,concentration_ref!$A:$A,0),MATCH('Curvas de concentracion'!U$72,concentration_ref!$1:$1,0))</f>
        <v>5.2960777391106981E-2</v>
      </c>
    </row>
    <row r="100" spans="3:21">
      <c r="C100" s="1">
        <v>26</v>
      </c>
      <c r="D100" s="1">
        <f>INDEX(concentration!$1:$1048576,MATCH('Curvas de concentracion'!$C100,concentration!$A:$A,0),MATCH('Curvas de concentracion'!D$72,concentration!$1:$1,0))</f>
        <v>0.58022378633418703</v>
      </c>
      <c r="E100" s="1">
        <f>INDEX(concentration!$1:$1048576,MATCH('Curvas de concentracion'!$C100,concentration!$A:$A,0),MATCH('Curvas de concentracion'!E$72,concentration!$1:$1,0))</f>
        <v>0.26156741748671986</v>
      </c>
      <c r="F100" s="1">
        <f>INDEX(concentration!$1:$1048576,MATCH('Curvas de concentracion'!$C100,concentration!$A:$A,0),MATCH('Curvas de concentracion'!F$72,concentration!$1:$1,0))</f>
        <v>5.6610508623815475E-2</v>
      </c>
      <c r="G100" s="1">
        <f>INDEX(concentration!$1:$1048576,MATCH('Curvas de concentracion'!$C100,concentration!$A:$A,0),MATCH('Curvas de concentracion'!G$72,concentration!$1:$1,0))</f>
        <v>5.6393206360668933E-2</v>
      </c>
      <c r="Q100" s="1">
        <v>26</v>
      </c>
      <c r="R100" s="1" t="e">
        <f>INDEX(concentration_ref!$1:$1048576,MATCH('Curvas de concentracion'!$C100,concentration_ref!$A:$A,0),MATCH('Curvas de concentracion'!R$72,concentration_ref!$1:$1,0))</f>
        <v>#N/A</v>
      </c>
      <c r="S100" s="1">
        <f>INDEX(concentration_ref!$1:$1048576,MATCH('Curvas de concentracion'!$C100,concentration_ref!$A:$A,0),MATCH('Curvas de concentracion'!S$72,concentration_ref!$1:$1,0))</f>
        <v>8.2033508114720349E-2</v>
      </c>
      <c r="T100" s="1">
        <f>INDEX(concentration_ref!$1:$1048576,MATCH('Curvas de concentracion'!$C100,concentration_ref!$A:$A,0),MATCH('Curvas de concentracion'!T$72,concentration_ref!$1:$1,0))</f>
        <v>7.9468772524462439E-2</v>
      </c>
      <c r="U100" s="1">
        <f>INDEX(concentration_ref!$1:$1048576,MATCH('Curvas de concentracion'!$C100,concentration_ref!$A:$A,0),MATCH('Curvas de concentracion'!U$72,concentration_ref!$1:$1,0))</f>
        <v>5.6394631502052553E-2</v>
      </c>
    </row>
    <row r="101" spans="3:21">
      <c r="C101" s="1">
        <v>27</v>
      </c>
      <c r="D101" s="1">
        <f>INDEX(concentration!$1:$1048576,MATCH('Curvas de concentracion'!$C101,concentration!$A:$A,0),MATCH('Curvas de concentracion'!D$72,concentration!$1:$1,0))</f>
        <v>0.58919389504040043</v>
      </c>
      <c r="E101" s="1">
        <f>INDEX(concentration!$1:$1048576,MATCH('Curvas de concentracion'!$C101,concentration!$A:$A,0),MATCH('Curvas de concentracion'!E$72,concentration!$1:$1,0))</f>
        <v>0.2753039213262104</v>
      </c>
      <c r="F101" s="1">
        <f>INDEX(concentration!$1:$1048576,MATCH('Curvas de concentracion'!$C101,concentration!$A:$A,0),MATCH('Curvas de concentracion'!F$72,concentration!$1:$1,0))</f>
        <v>6.0183893140140672E-2</v>
      </c>
      <c r="G101" s="1">
        <f>INDEX(concentration!$1:$1048576,MATCH('Curvas de concentracion'!$C101,concentration!$A:$A,0),MATCH('Curvas de concentracion'!G$72,concentration!$1:$1,0))</f>
        <v>5.9952869399057453E-2</v>
      </c>
      <c r="Q101" s="1">
        <v>27</v>
      </c>
      <c r="R101" s="1" t="e">
        <f>INDEX(concentration_ref!$1:$1048576,MATCH('Curvas de concentracion'!$C101,concentration_ref!$A:$A,0),MATCH('Curvas de concentracion'!R$72,concentration_ref!$1:$1,0))</f>
        <v>#N/A</v>
      </c>
      <c r="S101" s="1">
        <f>INDEX(concentration_ref!$1:$1048576,MATCH('Curvas de concentracion'!$C101,concentration_ref!$A:$A,0),MATCH('Curvas de concentracion'!S$72,concentration_ref!$1:$1,0))</f>
        <v>8.6718138412929441E-2</v>
      </c>
      <c r="T101" s="1">
        <f>INDEX(concentration_ref!$1:$1048576,MATCH('Curvas de concentracion'!$C101,concentration_ref!$A:$A,0),MATCH('Curvas de concentracion'!T$72,concentration_ref!$1:$1,0))</f>
        <v>8.341590095019337E-2</v>
      </c>
      <c r="U101" s="1">
        <f>INDEX(concentration_ref!$1:$1048576,MATCH('Curvas de concentracion'!$C101,concentration_ref!$A:$A,0),MATCH('Curvas de concentracion'!U$72,concentration_ref!$1:$1,0))</f>
        <v>5.9953958313397289E-2</v>
      </c>
    </row>
    <row r="102" spans="3:21">
      <c r="C102" s="1">
        <v>28</v>
      </c>
      <c r="D102" s="1">
        <f>INDEX(concentration!$1:$1048576,MATCH('Curvas de concentracion'!$C102,concentration!$A:$A,0),MATCH('Curvas de concentracion'!D$72,concentration!$1:$1,0))</f>
        <v>0.6069397860077187</v>
      </c>
      <c r="E102" s="1">
        <f>INDEX(concentration!$1:$1048576,MATCH('Curvas de concentracion'!$C102,concentration!$A:$A,0),MATCH('Curvas de concentracion'!E$72,concentration!$1:$1,0))</f>
        <v>0.28801058703138377</v>
      </c>
      <c r="F102" s="1">
        <f>INDEX(concentration!$1:$1048576,MATCH('Curvas de concentracion'!$C102,concentration!$A:$A,0),MATCH('Curvas de concentracion'!F$72,concentration!$1:$1,0))</f>
        <v>6.3790285240449454E-2</v>
      </c>
      <c r="G102" s="1">
        <f>INDEX(concentration!$1:$1048576,MATCH('Curvas de concentracion'!$C102,concentration!$A:$A,0),MATCH('Curvas de concentracion'!G$72,concentration!$1:$1,0))</f>
        <v>6.354541327525004E-2</v>
      </c>
      <c r="Q102" s="1">
        <v>28</v>
      </c>
      <c r="R102" s="1" t="e">
        <f>INDEX(concentration_ref!$1:$1048576,MATCH('Curvas de concentracion'!$C102,concentration_ref!$A:$A,0),MATCH('Curvas de concentracion'!R$72,concentration_ref!$1:$1,0))</f>
        <v>#N/A</v>
      </c>
      <c r="S102" s="1">
        <f>INDEX(concentration_ref!$1:$1048576,MATCH('Curvas de concentracion'!$C102,concentration_ref!$A:$A,0),MATCH('Curvas de concentracion'!S$72,concentration_ref!$1:$1,0))</f>
        <v>9.2041905885727429E-2</v>
      </c>
      <c r="T102" s="1">
        <f>INDEX(concentration_ref!$1:$1048576,MATCH('Curvas de concentracion'!$C102,concentration_ref!$A:$A,0),MATCH('Curvas de concentracion'!T$72,concentration_ref!$1:$1,0))</f>
        <v>8.9777122820797112E-2</v>
      </c>
      <c r="U102" s="1">
        <f>INDEX(concentration_ref!$1:$1048576,MATCH('Curvas de concentracion'!$C102,concentration_ref!$A:$A,0),MATCH('Curvas de concentracion'!U$72,concentration_ref!$1:$1,0))</f>
        <v>6.3546623362162852E-2</v>
      </c>
    </row>
    <row r="103" spans="3:21">
      <c r="C103" s="1">
        <v>29</v>
      </c>
      <c r="D103" s="1">
        <f>INDEX(concentration!$1:$1048576,MATCH('Curvas de concentracion'!$C103,concentration!$A:$A,0),MATCH('Curvas de concentracion'!D$72,concentration!$1:$1,0))</f>
        <v>0.61367125406628087</v>
      </c>
      <c r="E103" s="1">
        <f>INDEX(concentration!$1:$1048576,MATCH('Curvas de concentracion'!$C103,concentration!$A:$A,0),MATCH('Curvas de concentracion'!E$72,concentration!$1:$1,0))</f>
        <v>0.29553933428807677</v>
      </c>
      <c r="F103" s="1">
        <f>INDEX(concentration!$1:$1048576,MATCH('Curvas de concentracion'!$C103,concentration!$A:$A,0),MATCH('Curvas de concentracion'!F$72,concentration!$1:$1,0))</f>
        <v>6.7654028189031809E-2</v>
      </c>
      <c r="G103" s="1">
        <f>INDEX(concentration!$1:$1048576,MATCH('Curvas de concentracion'!$C103,concentration!$A:$A,0),MATCH('Curvas de concentracion'!G$72,concentration!$1:$1,0))</f>
        <v>6.7394319795404459E-2</v>
      </c>
      <c r="Q103" s="1">
        <v>29</v>
      </c>
      <c r="R103" s="1" t="e">
        <f>INDEX(concentration_ref!$1:$1048576,MATCH('Curvas de concentracion'!$C103,concentration_ref!$A:$A,0),MATCH('Curvas de concentracion'!R$72,concentration_ref!$1:$1,0))</f>
        <v>#N/A</v>
      </c>
      <c r="S103" s="1">
        <f>INDEX(concentration_ref!$1:$1048576,MATCH('Curvas de concentracion'!$C103,concentration_ref!$A:$A,0),MATCH('Curvas de concentracion'!S$72,concentration_ref!$1:$1,0))</f>
        <v>9.8365676463564269E-2</v>
      </c>
      <c r="T103" s="1">
        <f>INDEX(concentration_ref!$1:$1048576,MATCH('Curvas de concentracion'!$C103,concentration_ref!$A:$A,0),MATCH('Curvas de concentracion'!T$72,concentration_ref!$1:$1,0))</f>
        <v>9.4685686749448689E-2</v>
      </c>
      <c r="U103" s="1">
        <f>INDEX(concentration_ref!$1:$1048576,MATCH('Curvas de concentracion'!$C103,concentration_ref!$A:$A,0),MATCH('Curvas de concentracion'!U$72,concentration_ref!$1:$1,0))</f>
        <v>6.7395569325857385E-2</v>
      </c>
    </row>
    <row r="104" spans="3:21">
      <c r="C104" s="1">
        <v>30</v>
      </c>
      <c r="D104" s="1">
        <f>INDEX(concentration!$1:$1048576,MATCH('Curvas de concentracion'!$C104,concentration!$A:$A,0),MATCH('Curvas de concentracion'!D$72,concentration!$1:$1,0))</f>
        <v>0.63188741503076185</v>
      </c>
      <c r="E104" s="1">
        <f>INDEX(concentration!$1:$1048576,MATCH('Curvas de concentracion'!$C104,concentration!$A:$A,0),MATCH('Curvas de concentracion'!E$72,concentration!$1:$1,0))</f>
        <v>0.30508896979349603</v>
      </c>
      <c r="F104" s="1">
        <f>INDEX(concentration!$1:$1048576,MATCH('Curvas de concentracion'!$C104,concentration!$A:$A,0),MATCH('Curvas de concentracion'!F$72,concentration!$1:$1,0))</f>
        <v>7.1472818001285021E-2</v>
      </c>
      <c r="G104" s="1">
        <f>INDEX(concentration!$1:$1048576,MATCH('Curvas de concentracion'!$C104,concentration!$A:$A,0),MATCH('Curvas de concentracion'!G$72,concentration!$1:$1,0))</f>
        <v>7.1198445795265158E-2</v>
      </c>
      <c r="Q104" s="1">
        <v>30</v>
      </c>
      <c r="R104" s="1" t="e">
        <f>INDEX(concentration_ref!$1:$1048576,MATCH('Curvas de concentracion'!$C104,concentration_ref!$A:$A,0),MATCH('Curvas de concentracion'!R$72,concentration_ref!$1:$1,0))</f>
        <v>#N/A</v>
      </c>
      <c r="S104" s="1">
        <f>INDEX(concentration_ref!$1:$1048576,MATCH('Curvas de concentracion'!$C104,concentration_ref!$A:$A,0),MATCH('Curvas de concentracion'!S$72,concentration_ref!$1:$1,0))</f>
        <v>0.10280883277652279</v>
      </c>
      <c r="T104" s="1">
        <f>INDEX(concentration_ref!$1:$1048576,MATCH('Curvas de concentracion'!$C104,concentration_ref!$A:$A,0),MATCH('Curvas de concentracion'!T$72,concentration_ref!$1:$1,0))</f>
        <v>9.9823693126253971E-2</v>
      </c>
      <c r="U104" s="1">
        <f>INDEX(concentration_ref!$1:$1048576,MATCH('Curvas de concentracion'!$C104,concentration_ref!$A:$A,0),MATCH('Curvas de concentracion'!U$72,concentration_ref!$1:$1,0))</f>
        <v>7.1199915912650319E-2</v>
      </c>
    </row>
    <row r="105" spans="3:21">
      <c r="C105" s="1">
        <v>31</v>
      </c>
      <c r="D105" s="1">
        <f>INDEX(concentration!$1:$1048576,MATCH('Curvas de concentracion'!$C105,concentration!$A:$A,0),MATCH('Curvas de concentracion'!D$72,concentration!$1:$1,0))</f>
        <v>0.64671452279254871</v>
      </c>
      <c r="E105" s="1">
        <f>INDEX(concentration!$1:$1048576,MATCH('Curvas de concentracion'!$C105,concentration!$A:$A,0),MATCH('Curvas de concentracion'!E$72,concentration!$1:$1,0))</f>
        <v>0.31603377369627639</v>
      </c>
      <c r="F105" s="1">
        <f>INDEX(concentration!$1:$1048576,MATCH('Curvas de concentracion'!$C105,concentration!$A:$A,0),MATCH('Curvas de concentracion'!F$72,concentration!$1:$1,0))</f>
        <v>7.5674902674012029E-2</v>
      </c>
      <c r="G105" s="1">
        <f>INDEX(concentration!$1:$1048576,MATCH('Curvas de concentracion'!$C105,concentration!$A:$A,0),MATCH('Curvas de concentracion'!G$72,concentration!$1:$1,0))</f>
        <v>7.538482111145095E-2</v>
      </c>
      <c r="Q105" s="1">
        <v>31</v>
      </c>
      <c r="R105" s="1" t="e">
        <f>INDEX(concentration_ref!$1:$1048576,MATCH('Curvas de concentracion'!$C105,concentration_ref!$A:$A,0),MATCH('Curvas de concentracion'!R$72,concentration_ref!$1:$1,0))</f>
        <v>#N/A</v>
      </c>
      <c r="S105" s="1">
        <f>INDEX(concentration_ref!$1:$1048576,MATCH('Curvas de concentracion'!$C105,concentration_ref!$A:$A,0),MATCH('Curvas de concentracion'!S$72,concentration_ref!$1:$1,0))</f>
        <v>0.10822804842865935</v>
      </c>
      <c r="T105" s="1">
        <f>INDEX(concentration_ref!$1:$1048576,MATCH('Curvas de concentracion'!$C105,concentration_ref!$A:$A,0),MATCH('Curvas de concentracion'!T$72,concentration_ref!$1:$1,0))</f>
        <v>0.10461973231183165</v>
      </c>
      <c r="U105" s="1">
        <f>INDEX(concentration_ref!$1:$1048576,MATCH('Curvas de concentracion'!$C105,concentration_ref!$A:$A,0),MATCH('Curvas de concentracion'!U$72,concentration_ref!$1:$1,0))</f>
        <v>7.5386533980965828E-2</v>
      </c>
    </row>
    <row r="106" spans="3:21">
      <c r="C106" s="1">
        <v>32</v>
      </c>
      <c r="D106" s="1">
        <f>INDEX(concentration!$1:$1048576,MATCH('Curvas de concentracion'!$C106,concentration!$A:$A,0),MATCH('Curvas de concentracion'!D$72,concentration!$1:$1,0))</f>
        <v>0.6528785576313938</v>
      </c>
      <c r="E106" s="1">
        <f>INDEX(concentration!$1:$1048576,MATCH('Curvas de concentracion'!$C106,concentration!$A:$A,0),MATCH('Curvas de concentracion'!E$72,concentration!$1:$1,0))</f>
        <v>0.32518495030354322</v>
      </c>
      <c r="F106" s="1">
        <f>INDEX(concentration!$1:$1048576,MATCH('Curvas de concentracion'!$C106,concentration!$A:$A,0),MATCH('Curvas de concentracion'!F$72,concentration!$1:$1,0))</f>
        <v>7.9849863198427309E-2</v>
      </c>
      <c r="G106" s="1">
        <f>INDEX(concentration!$1:$1048576,MATCH('Curvas de concentracion'!$C106,concentration!$A:$A,0),MATCH('Curvas de concentracion'!G$72,concentration!$1:$1,0))</f>
        <v>7.9544138722009383E-2</v>
      </c>
      <c r="Q106" s="1">
        <v>32</v>
      </c>
      <c r="R106" s="1" t="e">
        <f>INDEX(concentration_ref!$1:$1048576,MATCH('Curvas de concentracion'!$C106,concentration_ref!$A:$A,0),MATCH('Curvas de concentracion'!R$72,concentration_ref!$1:$1,0))</f>
        <v>#N/A</v>
      </c>
      <c r="S106" s="1">
        <f>INDEX(concentration_ref!$1:$1048576,MATCH('Curvas de concentracion'!$C106,concentration_ref!$A:$A,0),MATCH('Curvas de concentracion'!S$72,concentration_ref!$1:$1,0))</f>
        <v>0.11398228857220262</v>
      </c>
      <c r="T106" s="1">
        <f>INDEX(concentration_ref!$1:$1048576,MATCH('Curvas de concentracion'!$C106,concentration_ref!$A:$A,0),MATCH('Curvas de concentracion'!T$72,concentration_ref!$1:$1,0))</f>
        <v>0.11142400524812308</v>
      </c>
      <c r="U106" s="1">
        <f>INDEX(concentration_ref!$1:$1048576,MATCH('Curvas de concentracion'!$C106,concentration_ref!$A:$A,0),MATCH('Curvas de concentracion'!U$72,concentration_ref!$1:$1,0))</f>
        <v>7.9546092774679583E-2</v>
      </c>
    </row>
    <row r="107" spans="3:21">
      <c r="C107" s="1">
        <v>33</v>
      </c>
      <c r="D107" s="1">
        <f>INDEX(concentration!$1:$1048576,MATCH('Curvas de concentracion'!$C107,concentration!$A:$A,0),MATCH('Curvas de concentracion'!D$72,concentration!$1:$1,0))</f>
        <v>0.65817200999615233</v>
      </c>
      <c r="E107" s="1">
        <f>INDEX(concentration!$1:$1048576,MATCH('Curvas de concentracion'!$C107,concentration!$A:$A,0),MATCH('Curvas de concentracion'!E$72,concentration!$1:$1,0))</f>
        <v>0.33447357000399563</v>
      </c>
      <c r="F107" s="1">
        <f>INDEX(concentration!$1:$1048576,MATCH('Curvas de concentracion'!$C107,concentration!$A:$A,0),MATCH('Curvas de concentracion'!F$72,concentration!$1:$1,0))</f>
        <v>8.4037290809813744E-2</v>
      </c>
      <c r="G107" s="1">
        <f>INDEX(concentration!$1:$1048576,MATCH('Curvas de concentracion'!$C107,concentration!$A:$A,0),MATCH('Curvas de concentracion'!G$72,concentration!$1:$1,0))</f>
        <v>8.3715486984722698E-2</v>
      </c>
      <c r="Q107" s="1">
        <v>33</v>
      </c>
      <c r="R107" s="1" t="e">
        <f>INDEX(concentration_ref!$1:$1048576,MATCH('Curvas de concentracion'!$C107,concentration_ref!$A:$A,0),MATCH('Curvas de concentracion'!R$72,concentration_ref!$1:$1,0))</f>
        <v>#N/A</v>
      </c>
      <c r="S107" s="1">
        <f>INDEX(concentration_ref!$1:$1048576,MATCH('Curvas de concentracion'!$C107,concentration_ref!$A:$A,0),MATCH('Curvas de concentracion'!S$72,concentration_ref!$1:$1,0))</f>
        <v>0.11795165325465416</v>
      </c>
      <c r="T107" s="1">
        <f>INDEX(concentration_ref!$1:$1048576,MATCH('Curvas de concentracion'!$C107,concentration_ref!$A:$A,0),MATCH('Curvas de concentracion'!T$72,concentration_ref!$1:$1,0))</f>
        <v>0.11731696718530199</v>
      </c>
      <c r="U107" s="1">
        <f>INDEX(concentration_ref!$1:$1048576,MATCH('Curvas de concentracion'!$C107,concentration_ref!$A:$A,0),MATCH('Curvas de concentracion'!U$72,concentration_ref!$1:$1,0))</f>
        <v>8.371768291816041E-2</v>
      </c>
    </row>
    <row r="108" spans="3:21">
      <c r="C108" s="1">
        <v>34</v>
      </c>
      <c r="D108" s="1">
        <f>INDEX(concentration!$1:$1048576,MATCH('Curvas de concentracion'!$C108,concentration!$A:$A,0),MATCH('Curvas de concentracion'!D$72,concentration!$1:$1,0))</f>
        <v>0.66892214893956059</v>
      </c>
      <c r="E108" s="1">
        <f>INDEX(concentration!$1:$1048576,MATCH('Curvas de concentracion'!$C108,concentration!$A:$A,0),MATCH('Curvas de concentracion'!E$72,concentration!$1:$1,0))</f>
        <v>0.34414340064987964</v>
      </c>
      <c r="F108" s="1">
        <f>INDEX(concentration!$1:$1048576,MATCH('Curvas de concentracion'!$C108,concentration!$A:$A,0),MATCH('Curvas de concentracion'!F$72,concentration!$1:$1,0))</f>
        <v>8.8247726732936252E-2</v>
      </c>
      <c r="G108" s="1">
        <f>INDEX(concentration!$1:$1048576,MATCH('Curvas de concentracion'!$C108,concentration!$A:$A,0),MATCH('Curvas de concentracion'!G$72,concentration!$1:$1,0))</f>
        <v>8.7909755209306467E-2</v>
      </c>
      <c r="Q108" s="1">
        <v>34</v>
      </c>
      <c r="R108" s="1" t="e">
        <f>INDEX(concentration_ref!$1:$1048576,MATCH('Curvas de concentracion'!$C108,concentration_ref!$A:$A,0),MATCH('Curvas de concentracion'!R$72,concentration_ref!$1:$1,0))</f>
        <v>#N/A</v>
      </c>
      <c r="S108" s="1">
        <f>INDEX(concentration_ref!$1:$1048576,MATCH('Curvas de concentracion'!$C108,concentration_ref!$A:$A,0),MATCH('Curvas de concentracion'!S$72,concentration_ref!$1:$1,0))</f>
        <v>0.1247628987893708</v>
      </c>
      <c r="T108" s="1">
        <f>INDEX(concentration_ref!$1:$1048576,MATCH('Curvas de concentracion'!$C108,concentration_ref!$A:$A,0),MATCH('Curvas de concentracion'!T$72,concentration_ref!$1:$1,0))</f>
        <v>0.12435623277654956</v>
      </c>
      <c r="U108" s="1">
        <f>INDEX(concentration_ref!$1:$1048576,MATCH('Curvas de concentracion'!$C108,concentration_ref!$A:$A,0),MATCH('Curvas de concentracion'!U$72,concentration_ref!$1:$1,0))</f>
        <v>8.7911888293514845E-2</v>
      </c>
    </row>
    <row r="109" spans="3:21">
      <c r="C109" s="1">
        <v>35</v>
      </c>
      <c r="D109" s="1">
        <f>INDEX(concentration!$1:$1048576,MATCH('Curvas de concentracion'!$C109,concentration!$A:$A,0),MATCH('Curvas de concentracion'!D$72,concentration!$1:$1,0))</f>
        <v>0.69149899533227877</v>
      </c>
      <c r="E109" s="1">
        <f>INDEX(concentration!$1:$1048576,MATCH('Curvas de concentracion'!$C109,concentration!$A:$A,0),MATCH('Curvas de concentracion'!E$72,concentration!$1:$1,0))</f>
        <v>0.352437355287817</v>
      </c>
      <c r="F109" s="1">
        <f>INDEX(concentration!$1:$1048576,MATCH('Curvas de concentracion'!$C109,concentration!$A:$A,0),MATCH('Curvas de concentracion'!F$72,concentration!$1:$1,0))</f>
        <v>9.2987239063426833E-2</v>
      </c>
      <c r="G109" s="1">
        <f>INDEX(concentration!$1:$1048576,MATCH('Curvas de concentracion'!$C109,concentration!$A:$A,0),MATCH('Curvas de concentracion'!G$72,concentration!$1:$1,0))</f>
        <v>9.2631068235026925E-2</v>
      </c>
      <c r="Q109" s="1">
        <v>35</v>
      </c>
      <c r="R109" s="1" t="e">
        <f>INDEX(concentration_ref!$1:$1048576,MATCH('Curvas de concentracion'!$C109,concentration_ref!$A:$A,0),MATCH('Curvas de concentracion'!R$72,concentration_ref!$1:$1,0))</f>
        <v>#N/A</v>
      </c>
      <c r="S109" s="1">
        <f>INDEX(concentration_ref!$1:$1048576,MATCH('Curvas de concentracion'!$C109,concentration_ref!$A:$A,0),MATCH('Curvas de concentracion'!S$72,concentration_ref!$1:$1,0))</f>
        <v>0.13069862428245202</v>
      </c>
      <c r="T109" s="1">
        <f>INDEX(concentration_ref!$1:$1048576,MATCH('Curvas de concentracion'!$C109,concentration_ref!$A:$A,0),MATCH('Curvas de concentracion'!T$72,concentration_ref!$1:$1,0))</f>
        <v>0.13053937945597188</v>
      </c>
      <c r="U109" s="1">
        <f>INDEX(concentration_ref!$1:$1048576,MATCH('Curvas de concentracion'!$C109,concentration_ref!$A:$A,0),MATCH('Curvas de concentracion'!U$72,concentration_ref!$1:$1,0))</f>
        <v>9.2666670660445635E-2</v>
      </c>
    </row>
    <row r="110" spans="3:21">
      <c r="C110" s="1">
        <v>36</v>
      </c>
      <c r="D110" s="1">
        <f>INDEX(concentration!$1:$1048576,MATCH('Curvas de concentracion'!$C110,concentration!$A:$A,0),MATCH('Curvas de concentracion'!D$72,concentration!$1:$1,0))</f>
        <v>0.7004574444517857</v>
      </c>
      <c r="E110" s="1">
        <f>INDEX(concentration!$1:$1048576,MATCH('Curvas de concentracion'!$C110,concentration!$A:$A,0),MATCH('Curvas de concentracion'!E$72,concentration!$1:$1,0))</f>
        <v>0.36236723739784643</v>
      </c>
      <c r="F110" s="1">
        <f>INDEX(concentration!$1:$1048576,MATCH('Curvas de concentracion'!$C110,concentration!$A:$A,0),MATCH('Curvas de concentracion'!F$72,concentration!$1:$1,0))</f>
        <v>9.763999850565025E-2</v>
      </c>
      <c r="G110" s="1">
        <f>INDEX(concentration!$1:$1048576,MATCH('Curvas de concentracion'!$C110,concentration!$A:$A,0),MATCH('Curvas de concentracion'!G$72,concentration!$1:$1,0))</f>
        <v>9.726677044237754E-2</v>
      </c>
      <c r="Q110" s="1">
        <v>36</v>
      </c>
      <c r="R110" s="1" t="e">
        <f>INDEX(concentration_ref!$1:$1048576,MATCH('Curvas de concentracion'!$C110,concentration_ref!$A:$A,0),MATCH('Curvas de concentracion'!R$72,concentration_ref!$1:$1,0))</f>
        <v>#N/A</v>
      </c>
      <c r="S110" s="1">
        <f>INDEX(concentration_ref!$1:$1048576,MATCH('Curvas de concentracion'!$C110,concentration_ref!$A:$A,0),MATCH('Curvas de concentracion'!S$72,concentration_ref!$1:$1,0))</f>
        <v>0.13611129908067515</v>
      </c>
      <c r="T110" s="1">
        <f>INDEX(concentration_ref!$1:$1048576,MATCH('Curvas de concentracion'!$C110,concentration_ref!$A:$A,0),MATCH('Curvas de concentracion'!T$72,concentration_ref!$1:$1,0))</f>
        <v>0.13639948586473383</v>
      </c>
      <c r="U110" s="1">
        <f>INDEX(concentration_ref!$1:$1048576,MATCH('Curvas de concentracion'!$C110,concentration_ref!$A:$A,0),MATCH('Curvas de concentracion'!U$72,concentration_ref!$1:$1,0))</f>
        <v>9.7269446104640694E-2</v>
      </c>
    </row>
    <row r="111" spans="3:21">
      <c r="C111" s="1">
        <v>37</v>
      </c>
      <c r="D111" s="1">
        <f>INDEX(concentration!$1:$1048576,MATCH('Curvas de concentracion'!$C111,concentration!$A:$A,0),MATCH('Curvas de concentracion'!D$72,concentration!$1:$1,0))</f>
        <v>0.70896505621864059</v>
      </c>
      <c r="E111" s="1">
        <f>INDEX(concentration!$1:$1048576,MATCH('Curvas de concentracion'!$C111,concentration!$A:$A,0),MATCH('Curvas de concentracion'!E$72,concentration!$1:$1,0))</f>
        <v>0.37113472122874996</v>
      </c>
      <c r="F111" s="1">
        <f>INDEX(concentration!$1:$1048576,MATCH('Curvas de concentracion'!$C111,concentration!$A:$A,0),MATCH('Curvas de concentracion'!F$72,concentration!$1:$1,0))</f>
        <v>0.10228616903060296</v>
      </c>
      <c r="G111" s="1">
        <f>INDEX(concentration!$1:$1048576,MATCH('Curvas de concentracion'!$C111,concentration!$A:$A,0),MATCH('Curvas de concentracion'!G$72,concentration!$1:$1,0))</f>
        <v>0.10189638133750414</v>
      </c>
      <c r="Q111" s="1">
        <v>37</v>
      </c>
      <c r="R111" s="1" t="e">
        <f>INDEX(concentration_ref!$1:$1048576,MATCH('Curvas de concentracion'!$C111,concentration_ref!$A:$A,0),MATCH('Curvas de concentracion'!R$72,concentration_ref!$1:$1,0))</f>
        <v>#N/A</v>
      </c>
      <c r="S111" s="1">
        <f>INDEX(concentration_ref!$1:$1048576,MATCH('Curvas de concentracion'!$C111,concentration_ref!$A:$A,0),MATCH('Curvas de concentracion'!S$72,concentration_ref!$1:$1,0))</f>
        <v>0.14291648755246039</v>
      </c>
      <c r="T111" s="1">
        <f>INDEX(concentration_ref!$1:$1048576,MATCH('Curvas de concentracion'!$C111,concentration_ref!$A:$A,0),MATCH('Curvas de concentracion'!T$72,concentration_ref!$1:$1,0))</f>
        <v>0.14454001488572335</v>
      </c>
      <c r="U111" s="1">
        <f>INDEX(concentration_ref!$1:$1048576,MATCH('Curvas de concentracion'!$C111,concentration_ref!$A:$A,0),MATCH('Curvas de concentracion'!U$72,concentration_ref!$1:$1,0))</f>
        <v>0.10189905334218818</v>
      </c>
    </row>
    <row r="112" spans="3:21">
      <c r="C112" s="1">
        <v>38</v>
      </c>
      <c r="D112" s="1">
        <f>INDEX(concentration!$1:$1048576,MATCH('Curvas de concentracion'!$C112,concentration!$A:$A,0),MATCH('Curvas de concentracion'!D$72,concentration!$1:$1,0))</f>
        <v>0.71833936393067988</v>
      </c>
      <c r="E112" s="1">
        <f>INDEX(concentration!$1:$1048576,MATCH('Curvas de concentracion'!$C112,concentration!$A:$A,0),MATCH('Curvas de concentracion'!E$72,concentration!$1:$1,0))</f>
        <v>0.38038699008921811</v>
      </c>
      <c r="F112" s="1">
        <f>INDEX(concentration!$1:$1048576,MATCH('Curvas de concentracion'!$C112,concentration!$A:$A,0),MATCH('Curvas de concentracion'!F$72,concentration!$1:$1,0))</f>
        <v>0.10703731546194599</v>
      </c>
      <c r="G112" s="1">
        <f>INDEX(concentration!$1:$1048576,MATCH('Curvas de concentracion'!$C112,concentration!$A:$A,0),MATCH('Curvas de concentracion'!G$72,concentration!$1:$1,0))</f>
        <v>0.10663017988254606</v>
      </c>
      <c r="Q112" s="1">
        <v>38</v>
      </c>
      <c r="R112" s="1" t="e">
        <f>INDEX(concentration_ref!$1:$1048576,MATCH('Curvas de concentracion'!$C112,concentration_ref!$A:$A,0),MATCH('Curvas de concentracion'!R$72,concentration_ref!$1:$1,0))</f>
        <v>#N/A</v>
      </c>
      <c r="S112" s="1">
        <f>INDEX(concentration_ref!$1:$1048576,MATCH('Curvas de concentracion'!$C112,concentration_ref!$A:$A,0),MATCH('Curvas de concentracion'!S$72,concentration_ref!$1:$1,0))</f>
        <v>0.14823095151782628</v>
      </c>
      <c r="T112" s="1">
        <f>INDEX(concentration_ref!$1:$1048576,MATCH('Curvas de concentracion'!$C112,concentration_ref!$A:$A,0),MATCH('Curvas de concentracion'!T$72,concentration_ref!$1:$1,0))</f>
        <v>0.15120366530473225</v>
      </c>
      <c r="U112" s="1">
        <f>INDEX(concentration_ref!$1:$1048576,MATCH('Curvas de concentracion'!$C112,concentration_ref!$A:$A,0),MATCH('Curvas de concentracion'!U$72,concentration_ref!$1:$1,0))</f>
        <v>0.10663243425431077</v>
      </c>
    </row>
    <row r="113" spans="3:21">
      <c r="C113" s="1">
        <v>39</v>
      </c>
      <c r="D113" s="1">
        <f>INDEX(concentration!$1:$1048576,MATCH('Curvas de concentracion'!$C113,concentration!$A:$A,0),MATCH('Curvas de concentracion'!D$72,concentration!$1:$1,0))</f>
        <v>0.7300533620418268</v>
      </c>
      <c r="E113" s="1">
        <f>INDEX(concentration!$1:$1048576,MATCH('Curvas de concentracion'!$C113,concentration!$A:$A,0),MATCH('Curvas de concentracion'!E$72,concentration!$1:$1,0))</f>
        <v>0.39044010960894854</v>
      </c>
      <c r="F113" s="1">
        <f>INDEX(concentration!$1:$1048576,MATCH('Curvas de concentracion'!$C113,concentration!$A:$A,0),MATCH('Curvas de concentracion'!F$72,concentration!$1:$1,0))</f>
        <v>0.11200263312725463</v>
      </c>
      <c r="G113" s="1">
        <f>INDEX(concentration!$1:$1048576,MATCH('Curvas de concentracion'!$C113,concentration!$A:$A,0),MATCH('Curvas de concentracion'!G$72,concentration!$1:$1,0))</f>
        <v>0.11157643117073186</v>
      </c>
      <c r="Q113" s="1">
        <v>39</v>
      </c>
      <c r="R113" s="1" t="e">
        <f>INDEX(concentration_ref!$1:$1048576,MATCH('Curvas de concentracion'!$C113,concentration_ref!$A:$A,0),MATCH('Curvas de concentracion'!R$72,concentration_ref!$1:$1,0))</f>
        <v>#N/A</v>
      </c>
      <c r="S113" s="1">
        <f>INDEX(concentration_ref!$1:$1048576,MATCH('Curvas de concentracion'!$C113,concentration_ref!$A:$A,0),MATCH('Curvas de concentracion'!S$72,concentration_ref!$1:$1,0))</f>
        <v>0.15321804335208306</v>
      </c>
      <c r="T113" s="1">
        <f>INDEX(concentration_ref!$1:$1048576,MATCH('Curvas de concentracion'!$C113,concentration_ref!$A:$A,0),MATCH('Curvas de concentracion'!T$72,concentration_ref!$1:$1,0))</f>
        <v>0.15791411435884006</v>
      </c>
      <c r="U113" s="1">
        <f>INDEX(concentration_ref!$1:$1048576,MATCH('Curvas de concentracion'!$C113,concentration_ref!$A:$A,0),MATCH('Curvas de concentracion'!U$72,concentration_ref!$1:$1,0))</f>
        <v>0.11157897235697058</v>
      </c>
    </row>
    <row r="114" spans="3:21">
      <c r="C114" s="1">
        <v>40</v>
      </c>
      <c r="D114" s="1">
        <f>INDEX(concentration!$1:$1048576,MATCH('Curvas de concentracion'!$C114,concentration!$A:$A,0),MATCH('Curvas de concentracion'!D$72,concentration!$1:$1,0))</f>
        <v>0.73888355570756203</v>
      </c>
      <c r="E114" s="1">
        <f>INDEX(concentration!$1:$1048576,MATCH('Curvas de concentracion'!$C114,concentration!$A:$A,0),MATCH('Curvas de concentracion'!E$72,concentration!$1:$1,0))</f>
        <v>0.40250224389624756</v>
      </c>
      <c r="F114" s="1">
        <f>INDEX(concentration!$1:$1048576,MATCH('Curvas de concentracion'!$C114,concentration!$A:$A,0),MATCH('Curvas de concentracion'!F$72,concentration!$1:$1,0))</f>
        <v>0.1171559460620616</v>
      </c>
      <c r="G114" s="1">
        <f>INDEX(concentration!$1:$1048576,MATCH('Curvas de concentracion'!$C114,concentration!$A:$A,0),MATCH('Curvas de concentracion'!G$72,concentration!$1:$1,0))</f>
        <v>0.11670995584334296</v>
      </c>
      <c r="Q114" s="1">
        <v>40</v>
      </c>
      <c r="R114" s="1" t="e">
        <f>INDEX(concentration_ref!$1:$1048576,MATCH('Curvas de concentracion'!$C114,concentration_ref!$A:$A,0),MATCH('Curvas de concentracion'!R$72,concentration_ref!$1:$1,0))</f>
        <v>#N/A</v>
      </c>
      <c r="S114" s="1">
        <f>INDEX(concentration_ref!$1:$1048576,MATCH('Curvas de concentracion'!$C114,concentration_ref!$A:$A,0),MATCH('Curvas de concentracion'!S$72,concentration_ref!$1:$1,0))</f>
        <v>0.15996183427203969</v>
      </c>
      <c r="T114" s="1">
        <f>INDEX(concentration_ref!$1:$1048576,MATCH('Curvas de concentracion'!$C114,concentration_ref!$A:$A,0),MATCH('Curvas de concentracion'!T$72,concentration_ref!$1:$1,0))</f>
        <v>0.16468456785729885</v>
      </c>
      <c r="U114" s="1">
        <f>INDEX(concentration_ref!$1:$1048576,MATCH('Curvas de concentracion'!$C114,concentration_ref!$A:$A,0),MATCH('Curvas de concentracion'!U$72,concentration_ref!$1:$1,0))</f>
        <v>0.11671279470333355</v>
      </c>
    </row>
    <row r="115" spans="3:21">
      <c r="C115" s="1">
        <v>41</v>
      </c>
      <c r="D115" s="1">
        <f>INDEX(concentration!$1:$1048576,MATCH('Curvas de concentracion'!$C115,concentration!$A:$A,0),MATCH('Curvas de concentracion'!D$72,concentration!$1:$1,0))</f>
        <v>0.75307715925829477</v>
      </c>
      <c r="E115" s="1">
        <f>INDEX(concentration!$1:$1048576,MATCH('Curvas de concentracion'!$C115,concentration!$A:$A,0),MATCH('Curvas de concentracion'!E$72,concentration!$1:$1,0))</f>
        <v>0.41364398936207364</v>
      </c>
      <c r="F115" s="1">
        <f>INDEX(concentration!$1:$1048576,MATCH('Curvas de concentracion'!$C115,concentration!$A:$A,0),MATCH('Curvas de concentracion'!F$72,concentration!$1:$1,0))</f>
        <v>0.12231863016293414</v>
      </c>
      <c r="G115" s="1">
        <f>INDEX(concentration!$1:$1048576,MATCH('Curvas de concentracion'!$C115,concentration!$A:$A,0),MATCH('Curvas de concentracion'!G$72,concentration!$1:$1,0))</f>
        <v>0.12185281569757744</v>
      </c>
      <c r="Q115" s="1">
        <v>41</v>
      </c>
      <c r="R115" s="1" t="e">
        <f>INDEX(concentration_ref!$1:$1048576,MATCH('Curvas de concentracion'!$C115,concentration_ref!$A:$A,0),MATCH('Curvas de concentracion'!R$72,concentration_ref!$1:$1,0))</f>
        <v>#N/A</v>
      </c>
      <c r="S115" s="1">
        <f>INDEX(concentration_ref!$1:$1048576,MATCH('Curvas de concentracion'!$C115,concentration_ref!$A:$A,0),MATCH('Curvas de concentracion'!S$72,concentration_ref!$1:$1,0))</f>
        <v>0.1683781144052838</v>
      </c>
      <c r="T115" s="1">
        <f>INDEX(concentration_ref!$1:$1048576,MATCH('Curvas de concentracion'!$C115,concentration_ref!$A:$A,0),MATCH('Curvas de concentracion'!T$72,concentration_ref!$1:$1,0))</f>
        <v>0.17106520276393314</v>
      </c>
      <c r="U115" s="1">
        <f>INDEX(concentration_ref!$1:$1048576,MATCH('Curvas de concentracion'!$C115,concentration_ref!$A:$A,0),MATCH('Curvas de concentracion'!U$72,concentration_ref!$1:$1,0))</f>
        <v>0.12185595277263195</v>
      </c>
    </row>
    <row r="116" spans="3:21">
      <c r="C116" s="1">
        <v>42</v>
      </c>
      <c r="D116" s="1">
        <f>INDEX(concentration!$1:$1048576,MATCH('Curvas de concentracion'!$C116,concentration!$A:$A,0),MATCH('Curvas de concentracion'!D$72,concentration!$1:$1,0))</f>
        <v>0.75609699221528259</v>
      </c>
      <c r="E116" s="1">
        <f>INDEX(concentration!$1:$1048576,MATCH('Curvas de concentracion'!$C116,concentration!$A:$A,0),MATCH('Curvas de concentracion'!E$72,concentration!$1:$1,0))</f>
        <v>0.42172028194262873</v>
      </c>
      <c r="F116" s="1">
        <f>INDEX(concentration!$1:$1048576,MATCH('Curvas de concentracion'!$C116,concentration!$A:$A,0),MATCH('Curvas de concentracion'!F$72,concentration!$1:$1,0))</f>
        <v>0.12765588162438984</v>
      </c>
      <c r="G116" s="1">
        <f>INDEX(concentration!$1:$1048576,MATCH('Curvas de concentracion'!$C116,concentration!$A:$A,0),MATCH('Curvas de concentracion'!G$72,concentration!$1:$1,0))</f>
        <v>0.12717019277608707</v>
      </c>
      <c r="Q116" s="1">
        <v>42</v>
      </c>
      <c r="R116" s="1" t="e">
        <f>INDEX(concentration_ref!$1:$1048576,MATCH('Curvas de concentracion'!$C116,concentration_ref!$A:$A,0),MATCH('Curvas de concentracion'!R$72,concentration_ref!$1:$1,0))</f>
        <v>#N/A</v>
      </c>
      <c r="S116" s="1">
        <f>INDEX(concentration_ref!$1:$1048576,MATCH('Curvas de concentracion'!$C116,concentration_ref!$A:$A,0),MATCH('Curvas de concentracion'!S$72,concentration_ref!$1:$1,0))</f>
        <v>0.174230374546508</v>
      </c>
      <c r="T116" s="1">
        <f>INDEX(concentration_ref!$1:$1048576,MATCH('Curvas de concentracion'!$C116,concentration_ref!$A:$A,0),MATCH('Curvas de concentracion'!T$72,concentration_ref!$1:$1,0))</f>
        <v>0.17698024974662802</v>
      </c>
      <c r="U116" s="1">
        <f>INDEX(concentration_ref!$1:$1048576,MATCH('Curvas de concentracion'!$C116,concentration_ref!$A:$A,0),MATCH('Curvas de concentracion'!U$72,concentration_ref!$1:$1,0))</f>
        <v>0.12717320550122513</v>
      </c>
    </row>
    <row r="117" spans="3:21">
      <c r="C117" s="1">
        <v>43</v>
      </c>
      <c r="D117" s="1">
        <f>INDEX(concentration!$1:$1048576,MATCH('Curvas de concentracion'!$C117,concentration!$A:$A,0),MATCH('Curvas de concentracion'!D$72,concentration!$1:$1,0))</f>
        <v>0.7645851713376266</v>
      </c>
      <c r="E117" s="1">
        <f>INDEX(concentration!$1:$1048576,MATCH('Curvas de concentracion'!$C117,concentration!$A:$A,0),MATCH('Curvas de concentracion'!E$72,concentration!$1:$1,0))</f>
        <v>0.43139482169724291</v>
      </c>
      <c r="F117" s="1">
        <f>INDEX(concentration!$1:$1048576,MATCH('Curvas de concentracion'!$C117,concentration!$A:$A,0),MATCH('Curvas de concentracion'!F$72,concentration!$1:$1,0))</f>
        <v>0.13297399893062059</v>
      </c>
      <c r="G117" s="1">
        <f>INDEX(concentration!$1:$1048576,MATCH('Curvas de concentracion'!$C117,concentration!$A:$A,0),MATCH('Curvas de concentracion'!G$72,concentration!$1:$1,0))</f>
        <v>0.13246812570236552</v>
      </c>
      <c r="Q117" s="1">
        <v>43</v>
      </c>
      <c r="R117" s="1" t="e">
        <f>INDEX(concentration_ref!$1:$1048576,MATCH('Curvas de concentracion'!$C117,concentration_ref!$A:$A,0),MATCH('Curvas de concentracion'!R$72,concentration_ref!$1:$1,0))</f>
        <v>#N/A</v>
      </c>
      <c r="S117" s="1">
        <f>INDEX(concentration_ref!$1:$1048576,MATCH('Curvas de concentracion'!$C117,concentration_ref!$A:$A,0),MATCH('Curvas de concentracion'!S$72,concentration_ref!$1:$1,0))</f>
        <v>0.18260706691148371</v>
      </c>
      <c r="T117" s="1">
        <f>INDEX(concentration_ref!$1:$1048576,MATCH('Curvas de concentracion'!$C117,concentration_ref!$A:$A,0),MATCH('Curvas de concentracion'!T$72,concentration_ref!$1:$1,0))</f>
        <v>0.18420366501506175</v>
      </c>
      <c r="U117" s="1">
        <f>INDEX(concentration_ref!$1:$1048576,MATCH('Curvas de concentracion'!$C117,concentration_ref!$A:$A,0),MATCH('Curvas de concentracion'!U$72,concentration_ref!$1:$1,0))</f>
        <v>0.13257018643456681</v>
      </c>
    </row>
    <row r="118" spans="3:21">
      <c r="C118" s="1">
        <v>44</v>
      </c>
      <c r="D118" s="1">
        <f>INDEX(concentration!$1:$1048576,MATCH('Curvas de concentracion'!$C118,concentration!$A:$A,0),MATCH('Curvas de concentracion'!D$72,concentration!$1:$1,0))</f>
        <v>0.77228827162173186</v>
      </c>
      <c r="E118" s="1">
        <f>INDEX(concentration!$1:$1048576,MATCH('Curvas de concentracion'!$C118,concentration!$A:$A,0),MATCH('Curvas de concentracion'!E$72,concentration!$1:$1,0))</f>
        <v>0.44399906429446057</v>
      </c>
      <c r="F118" s="1">
        <f>INDEX(concentration!$1:$1048576,MATCH('Curvas de concentracion'!$C118,concentration!$A:$A,0),MATCH('Curvas de concentracion'!F$72,concentration!$1:$1,0))</f>
        <v>0.13862382139791152</v>
      </c>
      <c r="G118" s="1">
        <f>INDEX(concentration!$1:$1048576,MATCH('Curvas de concentracion'!$C118,concentration!$A:$A,0),MATCH('Curvas de concentracion'!G$72,concentration!$1:$1,0))</f>
        <v>0.13809625335512504</v>
      </c>
      <c r="Q118" s="1">
        <v>44</v>
      </c>
      <c r="R118" s="1" t="e">
        <f>INDEX(concentration_ref!$1:$1048576,MATCH('Curvas de concentracion'!$C118,concentration_ref!$A:$A,0),MATCH('Curvas de concentracion'!R$72,concentration_ref!$1:$1,0))</f>
        <v>#N/A</v>
      </c>
      <c r="S118" s="1">
        <f>INDEX(concentration_ref!$1:$1048576,MATCH('Curvas de concentracion'!$C118,concentration_ref!$A:$A,0),MATCH('Curvas de concentracion'!S$72,concentration_ref!$1:$1,0))</f>
        <v>0.18859602821495811</v>
      </c>
      <c r="T118" s="1">
        <f>INDEX(concentration_ref!$1:$1048576,MATCH('Curvas de concentracion'!$C118,concentration_ref!$A:$A,0),MATCH('Curvas de concentracion'!T$72,concentration_ref!$1:$1,0))</f>
        <v>0.18906073578135471</v>
      </c>
      <c r="U118" s="1">
        <f>INDEX(concentration_ref!$1:$1048576,MATCH('Curvas de concentracion'!$C118,concentration_ref!$A:$A,0),MATCH('Curvas de concentracion'!U$72,concentration_ref!$1:$1,0))</f>
        <v>0.13805324529334895</v>
      </c>
    </row>
    <row r="119" spans="3:21">
      <c r="C119" s="1">
        <v>45</v>
      </c>
      <c r="D119" s="1">
        <f>INDEX(concentration!$1:$1048576,MATCH('Curvas de concentracion'!$C119,concentration!$A:$A,0),MATCH('Curvas de concentracion'!D$72,concentration!$1:$1,0))</f>
        <v>0.78503608642085665</v>
      </c>
      <c r="E119" s="1">
        <f>INDEX(concentration!$1:$1048576,MATCH('Curvas de concentracion'!$C119,concentration!$A:$A,0),MATCH('Curvas de concentracion'!E$72,concentration!$1:$1,0))</f>
        <v>0.45411088156426904</v>
      </c>
      <c r="F119" s="1">
        <f>INDEX(concentration!$1:$1048576,MATCH('Curvas de concentracion'!$C119,concentration!$A:$A,0),MATCH('Curvas de concentracion'!F$72,concentration!$1:$1,0))</f>
        <v>0.14415140128849241</v>
      </c>
      <c r="G119" s="1">
        <f>INDEX(concentration!$1:$1048576,MATCH('Curvas de concentracion'!$C119,concentration!$A:$A,0),MATCH('Curvas de concentracion'!G$72,concentration!$1:$1,0))</f>
        <v>0.14360702358281874</v>
      </c>
      <c r="Q119" s="1">
        <v>45</v>
      </c>
      <c r="R119" s="1" t="e">
        <f>INDEX(concentration_ref!$1:$1048576,MATCH('Curvas de concentracion'!$C119,concentration_ref!$A:$A,0),MATCH('Curvas de concentracion'!R$72,concentration_ref!$1:$1,0))</f>
        <v>#N/A</v>
      </c>
      <c r="S119" s="1">
        <f>INDEX(concentration_ref!$1:$1048576,MATCH('Curvas de concentracion'!$C119,concentration_ref!$A:$A,0),MATCH('Curvas de concentracion'!S$72,concentration_ref!$1:$1,0))</f>
        <v>0.194161348189552</v>
      </c>
      <c r="T119" s="1">
        <f>INDEX(concentration_ref!$1:$1048576,MATCH('Curvas de concentracion'!$C119,concentration_ref!$A:$A,0),MATCH('Curvas de concentracion'!T$72,concentration_ref!$1:$1,0))</f>
        <v>0.19393545879167431</v>
      </c>
      <c r="U119" s="1">
        <f>INDEX(concentration_ref!$1:$1048576,MATCH('Curvas de concentracion'!$C119,concentration_ref!$A:$A,0),MATCH('Curvas de concentracion'!U$72,concentration_ref!$1:$1,0))</f>
        <v>0.14360974117185907</v>
      </c>
    </row>
    <row r="120" spans="3:21">
      <c r="C120" s="1">
        <v>46</v>
      </c>
      <c r="D120" s="1">
        <f>INDEX(concentration!$1:$1048576,MATCH('Curvas de concentracion'!$C120,concentration!$A:$A,0),MATCH('Curvas de concentracion'!D$72,concentration!$1:$1,0))</f>
        <v>0.79479904702311321</v>
      </c>
      <c r="E120" s="1">
        <f>INDEX(concentration!$1:$1048576,MATCH('Curvas de concentracion'!$C120,concentration!$A:$A,0),MATCH('Curvas de concentracion'!E$72,concentration!$1:$1,0))</f>
        <v>0.46007083887800809</v>
      </c>
      <c r="F120" s="1">
        <f>INDEX(concentration!$1:$1048576,MATCH('Curvas de concentracion'!$C120,concentration!$A:$A,0),MATCH('Curvas de concentracion'!F$72,concentration!$1:$1,0))</f>
        <v>0.14949208832418515</v>
      </c>
      <c r="G120" s="1">
        <f>INDEX(concentration!$1:$1048576,MATCH('Curvas de concentracion'!$C120,concentration!$A:$A,0),MATCH('Curvas de concentracion'!G$72,concentration!$1:$1,0))</f>
        <v>0.14892958520076299</v>
      </c>
      <c r="Q120" s="1">
        <v>46</v>
      </c>
      <c r="R120" s="1" t="e">
        <f>INDEX(concentration_ref!$1:$1048576,MATCH('Curvas de concentracion'!$C120,concentration_ref!$A:$A,0),MATCH('Curvas de concentracion'!R$72,concentration_ref!$1:$1,0))</f>
        <v>#N/A</v>
      </c>
      <c r="S120" s="1">
        <f>INDEX(concentration_ref!$1:$1048576,MATCH('Curvas de concentracion'!$C120,concentration_ref!$A:$A,0),MATCH('Curvas de concentracion'!S$72,concentration_ref!$1:$1,0))</f>
        <v>0.19906993155727298</v>
      </c>
      <c r="T120" s="1">
        <f>INDEX(concentration_ref!$1:$1048576,MATCH('Curvas de concentracion'!$C120,concentration_ref!$A:$A,0),MATCH('Curvas de concentracion'!T$72,concentration_ref!$1:$1,0))</f>
        <v>0.19944249627327398</v>
      </c>
      <c r="U120" s="1">
        <f>INDEX(concentration_ref!$1:$1048576,MATCH('Curvas de concentracion'!$C120,concentration_ref!$A:$A,0),MATCH('Curvas de concentracion'!U$72,concentration_ref!$1:$1,0))</f>
        <v>0.14893261142509537</v>
      </c>
    </row>
    <row r="121" spans="3:21">
      <c r="C121" s="1">
        <v>47</v>
      </c>
      <c r="D121" s="1">
        <f>INDEX(concentration!$1:$1048576,MATCH('Curvas de concentracion'!$C121,concentration!$A:$A,0),MATCH('Curvas de concentracion'!D$72,concentration!$1:$1,0))</f>
        <v>0.80098640103537133</v>
      </c>
      <c r="E121" s="1">
        <f>INDEX(concentration!$1:$1048576,MATCH('Curvas de concentracion'!$C121,concentration!$A:$A,0),MATCH('Curvas de concentracion'!E$72,concentration!$1:$1,0))</f>
        <v>0.47140676163167072</v>
      </c>
      <c r="F121" s="1">
        <f>INDEX(concentration!$1:$1048576,MATCH('Curvas de concentracion'!$C121,concentration!$A:$A,0),MATCH('Curvas de concentracion'!F$72,concentration!$1:$1,0))</f>
        <v>0.15570352538154134</v>
      </c>
      <c r="G121" s="1">
        <f>INDEX(concentration!$1:$1048576,MATCH('Curvas de concentracion'!$C121,concentration!$A:$A,0),MATCH('Curvas de concentracion'!G$72,concentration!$1:$1,0))</f>
        <v>0.15511717089363594</v>
      </c>
      <c r="Q121" s="1">
        <v>47</v>
      </c>
      <c r="R121" s="1" t="e">
        <f>INDEX(concentration_ref!$1:$1048576,MATCH('Curvas de concentracion'!$C121,concentration_ref!$A:$A,0),MATCH('Curvas de concentracion'!R$72,concentration_ref!$1:$1,0))</f>
        <v>#N/A</v>
      </c>
      <c r="S121" s="1">
        <f>INDEX(concentration_ref!$1:$1048576,MATCH('Curvas de concentracion'!$C121,concentration_ref!$A:$A,0),MATCH('Curvas de concentracion'!S$72,concentration_ref!$1:$1,0))</f>
        <v>0.2059618332263442</v>
      </c>
      <c r="T121" s="1">
        <f>INDEX(concentration_ref!$1:$1048576,MATCH('Curvas de concentracion'!$C121,concentration_ref!$A:$A,0),MATCH('Curvas de concentracion'!T$72,concentration_ref!$1:$1,0))</f>
        <v>0.20831381378038211</v>
      </c>
      <c r="U121" s="1">
        <f>INDEX(concentration_ref!$1:$1048576,MATCH('Curvas de concentracion'!$C121,concentration_ref!$A:$A,0),MATCH('Curvas de concentracion'!U$72,concentration_ref!$1:$1,0))</f>
        <v>0.1551209761862162</v>
      </c>
    </row>
    <row r="122" spans="3:21">
      <c r="C122" s="1">
        <v>48</v>
      </c>
      <c r="D122" s="1">
        <f>INDEX(concentration!$1:$1048576,MATCH('Curvas de concentracion'!$C122,concentration!$A:$A,0),MATCH('Curvas de concentracion'!D$72,concentration!$1:$1,0))</f>
        <v>0.80537817869482586</v>
      </c>
      <c r="E122" s="1">
        <f>INDEX(concentration!$1:$1048576,MATCH('Curvas de concentracion'!$C122,concentration!$A:$A,0),MATCH('Curvas de concentracion'!E$72,concentration!$1:$1,0))</f>
        <v>0.48292897698682158</v>
      </c>
      <c r="F122" s="1">
        <f>INDEX(concentration!$1:$1048576,MATCH('Curvas de concentracion'!$C122,concentration!$A:$A,0),MATCH('Curvas de concentracion'!F$72,concentration!$1:$1,0))</f>
        <v>0.16127538806686922</v>
      </c>
      <c r="G122" s="1">
        <f>INDEX(concentration!$1:$1048576,MATCH('Curvas de concentracion'!$C122,concentration!$A:$A,0),MATCH('Curvas de concentracion'!G$72,concentration!$1:$1,0))</f>
        <v>0.16066996031437245</v>
      </c>
      <c r="Q122" s="1">
        <v>48</v>
      </c>
      <c r="R122" s="1" t="e">
        <f>INDEX(concentration_ref!$1:$1048576,MATCH('Curvas de concentracion'!$C122,concentration_ref!$A:$A,0),MATCH('Curvas de concentracion'!R$72,concentration_ref!$1:$1,0))</f>
        <v>#N/A</v>
      </c>
      <c r="S122" s="1">
        <f>INDEX(concentration_ref!$1:$1048576,MATCH('Curvas de concentracion'!$C122,concentration_ref!$A:$A,0),MATCH('Curvas de concentracion'!S$72,concentration_ref!$1:$1,0))</f>
        <v>0.21203993585763165</v>
      </c>
      <c r="T122" s="1">
        <f>INDEX(concentration_ref!$1:$1048576,MATCH('Curvas de concentracion'!$C122,concentration_ref!$A:$A,0),MATCH('Curvas de concentracion'!T$72,concentration_ref!$1:$1,0))</f>
        <v>0.21387492693882706</v>
      </c>
      <c r="U122" s="1">
        <f>INDEX(concentration_ref!$1:$1048576,MATCH('Curvas de concentracion'!$C122,concentration_ref!$A:$A,0),MATCH('Curvas de concentracion'!U$72,concentration_ref!$1:$1,0))</f>
        <v>0.16047199039540525</v>
      </c>
    </row>
    <row r="123" spans="3:21">
      <c r="C123" s="1">
        <v>49</v>
      </c>
      <c r="D123" s="1">
        <f>INDEX(concentration!$1:$1048576,MATCH('Curvas de concentracion'!$C123,concentration!$A:$A,0),MATCH('Curvas de concentracion'!D$72,concentration!$1:$1,0))</f>
        <v>0.81090482279371467</v>
      </c>
      <c r="E123" s="1">
        <f>INDEX(concentration!$1:$1048576,MATCH('Curvas de concentracion'!$C123,concentration!$A:$A,0),MATCH('Curvas de concentracion'!E$72,concentration!$1:$1,0))</f>
        <v>0.49530616212525574</v>
      </c>
      <c r="F123" s="1">
        <f>INDEX(concentration!$1:$1048576,MATCH('Curvas de concentracion'!$C123,concentration!$A:$A,0),MATCH('Curvas de concentracion'!F$72,concentration!$1:$1,0))</f>
        <v>0.16757208791211495</v>
      </c>
      <c r="G123" s="1">
        <f>INDEX(concentration!$1:$1048576,MATCH('Curvas de concentracion'!$C123,concentration!$A:$A,0),MATCH('Curvas de concentracion'!G$72,concentration!$1:$1,0))</f>
        <v>0.16694248139363155</v>
      </c>
      <c r="Q123" s="1">
        <v>49</v>
      </c>
      <c r="R123" s="1" t="e">
        <f>INDEX(concentration_ref!$1:$1048576,MATCH('Curvas de concentracion'!$C123,concentration_ref!$A:$A,0),MATCH('Curvas de concentracion'!R$72,concentration_ref!$1:$1,0))</f>
        <v>#N/A</v>
      </c>
      <c r="S123" s="1">
        <f>INDEX(concentration_ref!$1:$1048576,MATCH('Curvas de concentracion'!$C123,concentration_ref!$A:$A,0),MATCH('Curvas de concentracion'!S$72,concentration_ref!$1:$1,0))</f>
        <v>0.21853840041155165</v>
      </c>
      <c r="T123" s="1">
        <f>INDEX(concentration_ref!$1:$1048576,MATCH('Curvas de concentracion'!$C123,concentration_ref!$A:$A,0),MATCH('Curvas de concentracion'!T$72,concentration_ref!$1:$1,0))</f>
        <v>0.22193076019317096</v>
      </c>
      <c r="U123" s="1">
        <f>INDEX(concentration_ref!$1:$1048576,MATCH('Curvas de concentracion'!$C123,concentration_ref!$A:$A,0),MATCH('Curvas de concentracion'!U$72,concentration_ref!$1:$1,0))</f>
        <v>0.16694885459498587</v>
      </c>
    </row>
    <row r="124" spans="3:21">
      <c r="C124" s="1">
        <v>50</v>
      </c>
      <c r="D124" s="1">
        <f>INDEX(concentration!$1:$1048576,MATCH('Curvas de concentracion'!$C124,concentration!$A:$A,0),MATCH('Curvas de concentracion'!D$72,concentration!$1:$1,0))</f>
        <v>0.81954069001434127</v>
      </c>
      <c r="E124" s="1">
        <f>INDEX(concentration!$1:$1048576,MATCH('Curvas de concentracion'!$C124,concentration!$A:$A,0),MATCH('Curvas de concentracion'!E$72,concentration!$1:$1,0))</f>
        <v>0.5055815704889649</v>
      </c>
      <c r="F124" s="1">
        <f>INDEX(concentration!$1:$1048576,MATCH('Curvas de concentracion'!$C124,concentration!$A:$A,0),MATCH('Curvas de concentracion'!F$72,concentration!$1:$1,0))</f>
        <v>0.17386580059593212</v>
      </c>
      <c r="G124" s="1">
        <f>INDEX(concentration!$1:$1048576,MATCH('Curvas de concentracion'!$C124,concentration!$A:$A,0),MATCH('Curvas de concentracion'!G$72,concentration!$1:$1,0))</f>
        <v>0.17321202678189565</v>
      </c>
      <c r="Q124" s="1">
        <v>50</v>
      </c>
      <c r="R124" s="1" t="e">
        <f>INDEX(concentration_ref!$1:$1048576,MATCH('Curvas de concentracion'!$C124,concentration_ref!$A:$A,0),MATCH('Curvas de concentracion'!R$72,concentration_ref!$1:$1,0))</f>
        <v>#N/A</v>
      </c>
      <c r="S124" s="1">
        <f>INDEX(concentration_ref!$1:$1048576,MATCH('Curvas de concentracion'!$C124,concentration_ref!$A:$A,0),MATCH('Curvas de concentracion'!S$72,concentration_ref!$1:$1,0))</f>
        <v>0.22793476495268186</v>
      </c>
      <c r="T124" s="1">
        <f>INDEX(concentration_ref!$1:$1048576,MATCH('Curvas de concentracion'!$C124,concentration_ref!$A:$A,0),MATCH('Curvas de concentracion'!T$72,concentration_ref!$1:$1,0))</f>
        <v>0.22867055128622166</v>
      </c>
      <c r="U124" s="1">
        <f>INDEX(concentration_ref!$1:$1048576,MATCH('Curvas de concentracion'!$C124,concentration_ref!$A:$A,0),MATCH('Curvas de concentracion'!U$72,concentration_ref!$1:$1,0))</f>
        <v>0.17313977289675686</v>
      </c>
    </row>
    <row r="125" spans="3:21">
      <c r="C125" s="1">
        <v>51</v>
      </c>
      <c r="D125" s="1">
        <f>INDEX(concentration!$1:$1048576,MATCH('Curvas de concentracion'!$C125,concentration!$A:$A,0),MATCH('Curvas de concentracion'!D$72,concentration!$1:$1,0))</f>
        <v>0.82507899369993665</v>
      </c>
      <c r="E125" s="1">
        <f>INDEX(concentration!$1:$1048576,MATCH('Curvas de concentracion'!$C125,concentration!$A:$A,0),MATCH('Curvas de concentracion'!E$72,concentration!$1:$1,0))</f>
        <v>0.51508938956460459</v>
      </c>
      <c r="F125" s="1">
        <f>INDEX(concentration!$1:$1048576,MATCH('Curvas de concentracion'!$C125,concentration!$A:$A,0),MATCH('Curvas de concentracion'!F$72,concentration!$1:$1,0))</f>
        <v>0.18003191940141833</v>
      </c>
      <c r="G125" s="1">
        <f>INDEX(concentration!$1:$1048576,MATCH('Curvas de concentracion'!$C125,concentration!$A:$A,0),MATCH('Curvas de concentracion'!G$72,concentration!$1:$1,0))</f>
        <v>0.17935601328577874</v>
      </c>
      <c r="Q125" s="1">
        <v>51</v>
      </c>
      <c r="R125" s="1" t="e">
        <f>INDEX(concentration_ref!$1:$1048576,MATCH('Curvas de concentracion'!$C125,concentration_ref!$A:$A,0),MATCH('Curvas de concentracion'!R$72,concentration_ref!$1:$1,0))</f>
        <v>#N/A</v>
      </c>
      <c r="S125" s="1">
        <f>INDEX(concentration_ref!$1:$1048576,MATCH('Curvas de concentracion'!$C125,concentration_ref!$A:$A,0),MATCH('Curvas de concentracion'!S$72,concentration_ref!$1:$1,0))</f>
        <v>0.23590707405208</v>
      </c>
      <c r="T125" s="1">
        <f>INDEX(concentration_ref!$1:$1048576,MATCH('Curvas de concentracion'!$C125,concentration_ref!$A:$A,0),MATCH('Curvas de concentracion'!T$72,concentration_ref!$1:$1,0))</f>
        <v>0.23745031475149689</v>
      </c>
      <c r="U125" s="1">
        <f>INDEX(concentration_ref!$1:$1048576,MATCH('Curvas de concentracion'!$C125,concentration_ref!$A:$A,0),MATCH('Curvas de concentracion'!U$72,concentration_ref!$1:$1,0))</f>
        <v>0.1793631063010715</v>
      </c>
    </row>
    <row r="126" spans="3:21">
      <c r="C126" s="1">
        <v>52</v>
      </c>
      <c r="D126" s="1">
        <f>INDEX(concentration!$1:$1048576,MATCH('Curvas de concentracion'!$C126,concentration!$A:$A,0),MATCH('Curvas de concentracion'!D$72,concentration!$1:$1,0))</f>
        <v>0.83288703026440059</v>
      </c>
      <c r="E126" s="1">
        <f>INDEX(concentration!$1:$1048576,MATCH('Curvas de concentracion'!$C126,concentration!$A:$A,0),MATCH('Curvas de concentracion'!E$72,concentration!$1:$1,0))</f>
        <v>0.52306129571630489</v>
      </c>
      <c r="F126" s="1">
        <f>INDEX(concentration!$1:$1048576,MATCH('Curvas de concentracion'!$C126,concentration!$A:$A,0),MATCH('Curvas de concentracion'!F$72,concentration!$1:$1,0))</f>
        <v>0.18671133694692521</v>
      </c>
      <c r="G126" s="1">
        <f>INDEX(concentration!$1:$1048576,MATCH('Curvas de concentracion'!$C126,concentration!$A:$A,0),MATCH('Curvas de concentracion'!G$72,concentration!$1:$1,0))</f>
        <v>0.18600978246345345</v>
      </c>
      <c r="Q126" s="1">
        <v>52</v>
      </c>
      <c r="R126" s="1" t="e">
        <f>INDEX(concentration_ref!$1:$1048576,MATCH('Curvas de concentracion'!$C126,concentration_ref!$A:$A,0),MATCH('Curvas de concentracion'!R$72,concentration_ref!$1:$1,0))</f>
        <v>#N/A</v>
      </c>
      <c r="S126" s="1">
        <f>INDEX(concentration_ref!$1:$1048576,MATCH('Curvas de concentracion'!$C126,concentration_ref!$A:$A,0),MATCH('Curvas de concentracion'!S$72,concentration_ref!$1:$1,0))</f>
        <v>0.24280702396315365</v>
      </c>
      <c r="T126" s="1">
        <f>INDEX(concentration_ref!$1:$1048576,MATCH('Curvas de concentracion'!$C126,concentration_ref!$A:$A,0),MATCH('Curvas de concentracion'!T$72,concentration_ref!$1:$1,0))</f>
        <v>0.24504671079145365</v>
      </c>
      <c r="U126" s="1">
        <f>INDEX(concentration_ref!$1:$1048576,MATCH('Curvas de concentracion'!$C126,concentration_ref!$A:$A,0),MATCH('Curvas de concentracion'!U$72,concentration_ref!$1:$1,0))</f>
        <v>0.18601990793230594</v>
      </c>
    </row>
    <row r="127" spans="3:21">
      <c r="C127" s="1">
        <v>53</v>
      </c>
      <c r="D127" s="1">
        <f>INDEX(concentration!$1:$1048576,MATCH('Curvas de concentracion'!$C127,concentration!$A:$A,0),MATCH('Curvas de concentracion'!D$72,concentration!$1:$1,0))</f>
        <v>0.8447487164738301</v>
      </c>
      <c r="E127" s="1">
        <f>INDEX(concentration!$1:$1048576,MATCH('Curvas de concentracion'!$C127,concentration!$A:$A,0),MATCH('Curvas de concentracion'!E$72,concentration!$1:$1,0))</f>
        <v>0.53335047152095161</v>
      </c>
      <c r="F127" s="1">
        <f>INDEX(concentration!$1:$1048576,MATCH('Curvas de concentracion'!$C127,concentration!$A:$A,0),MATCH('Curvas de concentracion'!F$72,concentration!$1:$1,0))</f>
        <v>0.19330361160776921</v>
      </c>
      <c r="G127" s="1">
        <f>INDEX(concentration!$1:$1048576,MATCH('Curvas de concentracion'!$C127,concentration!$A:$A,0),MATCH('Curvas de concentracion'!G$72,concentration!$1:$1,0))</f>
        <v>0.19257739002241514</v>
      </c>
      <c r="Q127" s="1">
        <v>53</v>
      </c>
      <c r="R127" s="1" t="e">
        <f>INDEX(concentration_ref!$1:$1048576,MATCH('Curvas de concentracion'!$C127,concentration_ref!$A:$A,0),MATCH('Curvas de concentracion'!R$72,concentration_ref!$1:$1,0))</f>
        <v>#N/A</v>
      </c>
      <c r="S127" s="1">
        <f>INDEX(concentration_ref!$1:$1048576,MATCH('Curvas de concentracion'!$C127,concentration_ref!$A:$A,0),MATCH('Curvas de concentracion'!S$72,concentration_ref!$1:$1,0))</f>
        <v>0.24869350436110807</v>
      </c>
      <c r="T127" s="1">
        <f>INDEX(concentration_ref!$1:$1048576,MATCH('Curvas de concentracion'!$C127,concentration_ref!$A:$A,0),MATCH('Curvas de concentracion'!T$72,concentration_ref!$1:$1,0))</f>
        <v>0.25181005832646441</v>
      </c>
      <c r="U127" s="1">
        <f>INDEX(concentration_ref!$1:$1048576,MATCH('Curvas de concentracion'!$C127,concentration_ref!$A:$A,0),MATCH('Curvas de concentracion'!U$72,concentration_ref!$1:$1,0))</f>
        <v>0.1925872569030205</v>
      </c>
    </row>
    <row r="128" spans="3:21">
      <c r="C128" s="1">
        <v>54</v>
      </c>
      <c r="D128" s="1">
        <f>INDEX(concentration!$1:$1048576,MATCH('Curvas de concentracion'!$C128,concentration!$A:$A,0),MATCH('Curvas de concentracion'!D$72,concentration!$1:$1,0))</f>
        <v>0.85097882230401201</v>
      </c>
      <c r="E128" s="1">
        <f>INDEX(concentration!$1:$1048576,MATCH('Curvas de concentracion'!$C128,concentration!$A:$A,0),MATCH('Curvas de concentracion'!E$72,concentration!$1:$1,0))</f>
        <v>0.54449723598346522</v>
      </c>
      <c r="F128" s="1">
        <f>INDEX(concentration!$1:$1048576,MATCH('Curvas de concentracion'!$C128,concentration!$A:$A,0),MATCH('Curvas de concentracion'!F$72,concentration!$1:$1,0))</f>
        <v>0.19979742925584937</v>
      </c>
      <c r="G128" s="1">
        <f>INDEX(concentration!$1:$1048576,MATCH('Curvas de concentracion'!$C128,concentration!$A:$A,0),MATCH('Curvas de concentracion'!G$72,concentration!$1:$1,0))</f>
        <v>0.19904627198972097</v>
      </c>
      <c r="Q128" s="1">
        <v>54</v>
      </c>
      <c r="R128" s="1" t="e">
        <f>INDEX(concentration_ref!$1:$1048576,MATCH('Curvas de concentracion'!$C128,concentration_ref!$A:$A,0),MATCH('Curvas de concentracion'!R$72,concentration_ref!$1:$1,0))</f>
        <v>#N/A</v>
      </c>
      <c r="S128" s="1">
        <f>INDEX(concentration_ref!$1:$1048576,MATCH('Curvas de concentracion'!$C128,concentration_ref!$A:$A,0),MATCH('Curvas de concentracion'!S$72,concentration_ref!$1:$1,0))</f>
        <v>0.2575073036239201</v>
      </c>
      <c r="T128" s="1">
        <f>INDEX(concentration_ref!$1:$1048576,MATCH('Curvas de concentracion'!$C128,concentration_ref!$A:$A,0),MATCH('Curvas de concentracion'!T$72,concentration_ref!$1:$1,0))</f>
        <v>0.26058208371373814</v>
      </c>
      <c r="U128" s="1">
        <f>INDEX(concentration_ref!$1:$1048576,MATCH('Curvas de concentracion'!$C128,concentration_ref!$A:$A,0),MATCH('Curvas de concentracion'!U$72,concentration_ref!$1:$1,0))</f>
        <v>0.19905651397641597</v>
      </c>
    </row>
    <row r="129" spans="3:21">
      <c r="C129" s="1">
        <v>55</v>
      </c>
      <c r="D129" s="1">
        <f>INDEX(concentration!$1:$1048576,MATCH('Curvas de concentracion'!$C129,concentration!$A:$A,0),MATCH('Curvas de concentracion'!D$72,concentration!$1:$1,0))</f>
        <v>0.85764810590013951</v>
      </c>
      <c r="E129" s="1">
        <f>INDEX(concentration!$1:$1048576,MATCH('Curvas de concentracion'!$C129,concentration!$A:$A,0),MATCH('Curvas de concentracion'!E$72,concentration!$1:$1,0))</f>
        <v>0.55389174661419049</v>
      </c>
      <c r="F129" s="1">
        <f>INDEX(concentration!$1:$1048576,MATCH('Curvas de concentracion'!$C129,concentration!$A:$A,0),MATCH('Curvas de concentracion'!F$72,concentration!$1:$1,0))</f>
        <v>0.2070096989539579</v>
      </c>
      <c r="G129" s="1">
        <f>INDEX(concentration!$1:$1048576,MATCH('Curvas de concentracion'!$C129,concentration!$A:$A,0),MATCH('Curvas de concentracion'!G$72,concentration!$1:$1,0))</f>
        <v>0.20623186611416022</v>
      </c>
      <c r="Q129" s="1">
        <v>55</v>
      </c>
      <c r="R129" s="1" t="e">
        <f>INDEX(concentration_ref!$1:$1048576,MATCH('Curvas de concentracion'!$C129,concentration_ref!$A:$A,0),MATCH('Curvas de concentracion'!R$72,concentration_ref!$1:$1,0))</f>
        <v>#N/A</v>
      </c>
      <c r="S129" s="1">
        <f>INDEX(concentration_ref!$1:$1048576,MATCH('Curvas de concentracion'!$C129,concentration_ref!$A:$A,0),MATCH('Curvas de concentracion'!S$72,concentration_ref!$1:$1,0))</f>
        <v>0.26725983787956958</v>
      </c>
      <c r="T129" s="1">
        <f>INDEX(concentration_ref!$1:$1048576,MATCH('Curvas de concentracion'!$C129,concentration_ref!$A:$A,0),MATCH('Curvas de concentracion'!T$72,concentration_ref!$1:$1,0))</f>
        <v>0.26843067328367071</v>
      </c>
      <c r="U129" s="1">
        <f>INDEX(concentration_ref!$1:$1048576,MATCH('Curvas de concentracion'!$C129,concentration_ref!$A:$A,0),MATCH('Curvas de concentracion'!U$72,concentration_ref!$1:$1,0))</f>
        <v>0.20616178423733192</v>
      </c>
    </row>
    <row r="130" spans="3:21">
      <c r="C130" s="1">
        <v>56</v>
      </c>
      <c r="D130" s="1">
        <f>INDEX(concentration!$1:$1048576,MATCH('Curvas de concentracion'!$C130,concentration!$A:$A,0),MATCH('Curvas de concentracion'!D$72,concentration!$1:$1,0))</f>
        <v>0.86800570542442834</v>
      </c>
      <c r="E130" s="1">
        <f>INDEX(concentration!$1:$1048576,MATCH('Curvas de concentracion'!$C130,concentration!$A:$A,0),MATCH('Curvas de concentracion'!E$72,concentration!$1:$1,0))</f>
        <v>0.56456544646530593</v>
      </c>
      <c r="F130" s="1">
        <f>INDEX(concentration!$1:$1048576,MATCH('Curvas de concentracion'!$C130,concentration!$A:$A,0),MATCH('Curvas de concentracion'!F$72,concentration!$1:$1,0))</f>
        <v>0.21405181167430531</v>
      </c>
      <c r="G130" s="1">
        <f>INDEX(concentration!$1:$1048576,MATCH('Curvas de concentracion'!$C130,concentration!$A:$A,0),MATCH('Curvas de concentracion'!G$72,concentration!$1:$1,0))</f>
        <v>0.21325076859998171</v>
      </c>
      <c r="Q130" s="1">
        <v>56</v>
      </c>
      <c r="R130" s="1" t="e">
        <f>INDEX(concentration_ref!$1:$1048576,MATCH('Curvas de concentracion'!$C130,concentration_ref!$A:$A,0),MATCH('Curvas de concentracion'!R$72,concentration_ref!$1:$1,0))</f>
        <v>#N/A</v>
      </c>
      <c r="S130" s="1">
        <f>INDEX(concentration_ref!$1:$1048576,MATCH('Curvas de concentracion'!$C130,concentration_ref!$A:$A,0),MATCH('Curvas de concentracion'!S$72,concentration_ref!$1:$1,0))</f>
        <v>0.27442231177193338</v>
      </c>
      <c r="T130" s="1">
        <f>INDEX(concentration_ref!$1:$1048576,MATCH('Curvas de concentracion'!$C130,concentration_ref!$A:$A,0),MATCH('Curvas de concentracion'!T$72,concentration_ref!$1:$1,0))</f>
        <v>0.27493526244879041</v>
      </c>
      <c r="U130" s="1">
        <f>INDEX(concentration_ref!$1:$1048576,MATCH('Curvas de concentracion'!$C130,concentration_ref!$A:$A,0),MATCH('Curvas de concentracion'!U$72,concentration_ref!$1:$1,0))</f>
        <v>0.21316231789759951</v>
      </c>
    </row>
    <row r="131" spans="3:21">
      <c r="C131" s="1">
        <v>57</v>
      </c>
      <c r="D131" s="1">
        <f>INDEX(concentration!$1:$1048576,MATCH('Curvas de concentracion'!$C131,concentration!$A:$A,0),MATCH('Curvas de concentracion'!D$72,concentration!$1:$1,0))</f>
        <v>0.87443402422862115</v>
      </c>
      <c r="E131" s="1">
        <f>INDEX(concentration!$1:$1048576,MATCH('Curvas de concentracion'!$C131,concentration!$A:$A,0),MATCH('Curvas de concentracion'!E$72,concentration!$1:$1,0))</f>
        <v>0.57666120649272856</v>
      </c>
      <c r="F131" s="1">
        <f>INDEX(concentration!$1:$1048576,MATCH('Curvas de concentracion'!$C131,concentration!$A:$A,0),MATCH('Curvas de concentracion'!F$72,concentration!$1:$1,0))</f>
        <v>0.22115644880073904</v>
      </c>
      <c r="G131" s="1">
        <f>INDEX(concentration!$1:$1048576,MATCH('Curvas de concentracion'!$C131,concentration!$A:$A,0),MATCH('Curvas de concentracion'!G$72,concentration!$1:$1,0))</f>
        <v>0.22033756098301044</v>
      </c>
      <c r="Q131" s="1">
        <v>57</v>
      </c>
      <c r="R131" s="1" t="e">
        <f>INDEX(concentration_ref!$1:$1048576,MATCH('Curvas de concentracion'!$C131,concentration_ref!$A:$A,0),MATCH('Curvas de concentracion'!R$72,concentration_ref!$1:$1,0))</f>
        <v>#N/A</v>
      </c>
      <c r="S131" s="1">
        <f>INDEX(concentration_ref!$1:$1048576,MATCH('Curvas de concentracion'!$C131,concentration_ref!$A:$A,0),MATCH('Curvas de concentracion'!S$72,concentration_ref!$1:$1,0))</f>
        <v>0.2823333260805323</v>
      </c>
      <c r="T131" s="1">
        <f>INDEX(concentration_ref!$1:$1048576,MATCH('Curvas de concentracion'!$C131,concentration_ref!$A:$A,0),MATCH('Curvas de concentracion'!T$72,concentration_ref!$1:$1,0))</f>
        <v>0.28500061849035158</v>
      </c>
      <c r="U131" s="1">
        <f>INDEX(concentration_ref!$1:$1048576,MATCH('Curvas de concentracion'!$C131,concentration_ref!$A:$A,0),MATCH('Curvas de concentracion'!U$72,concentration_ref!$1:$1,0))</f>
        <v>0.22035118679419136</v>
      </c>
    </row>
    <row r="132" spans="3:21">
      <c r="C132" s="1">
        <v>58</v>
      </c>
      <c r="D132" s="1">
        <f>INDEX(concentration!$1:$1048576,MATCH('Curvas de concentracion'!$C132,concentration!$A:$A,0),MATCH('Curvas de concentracion'!D$72,concentration!$1:$1,0))</f>
        <v>0.87919113560487994</v>
      </c>
      <c r="E132" s="1">
        <f>INDEX(concentration!$1:$1048576,MATCH('Curvas de concentracion'!$C132,concentration!$A:$A,0),MATCH('Curvas de concentracion'!E$72,concentration!$1:$1,0))</f>
        <v>0.58941610968277203</v>
      </c>
      <c r="F132" s="1">
        <f>INDEX(concentration!$1:$1048576,MATCH('Curvas de concentracion'!$C132,concentration!$A:$A,0),MATCH('Curvas de concentracion'!F$72,concentration!$1:$1,0))</f>
        <v>0.22862008267142989</v>
      </c>
      <c r="G132" s="1">
        <f>INDEX(concentration!$1:$1048576,MATCH('Curvas de concentracion'!$C132,concentration!$A:$A,0),MATCH('Curvas de concentracion'!G$72,concentration!$1:$1,0))</f>
        <v>0.22777253516510179</v>
      </c>
      <c r="Q132" s="1">
        <v>58</v>
      </c>
      <c r="R132" s="1" t="e">
        <f>INDEX(concentration_ref!$1:$1048576,MATCH('Curvas de concentracion'!$C132,concentration_ref!$A:$A,0),MATCH('Curvas de concentracion'!R$72,concentration_ref!$1:$1,0))</f>
        <v>#N/A</v>
      </c>
      <c r="S132" s="1">
        <f>INDEX(concentration_ref!$1:$1048576,MATCH('Curvas de concentracion'!$C132,concentration_ref!$A:$A,0),MATCH('Curvas de concentracion'!S$72,concentration_ref!$1:$1,0))</f>
        <v>0.28958643066654399</v>
      </c>
      <c r="T132" s="1">
        <f>INDEX(concentration_ref!$1:$1048576,MATCH('Curvas de concentracion'!$C132,concentration_ref!$A:$A,0),MATCH('Curvas de concentracion'!T$72,concentration_ref!$1:$1,0))</f>
        <v>0.29320000619290992</v>
      </c>
      <c r="U132" s="1">
        <f>INDEX(concentration_ref!$1:$1048576,MATCH('Curvas de concentracion'!$C132,concentration_ref!$A:$A,0),MATCH('Curvas de concentracion'!U$72,concentration_ref!$1:$1,0))</f>
        <v>0.22778659210241944</v>
      </c>
    </row>
    <row r="133" spans="3:21">
      <c r="C133" s="1">
        <v>59</v>
      </c>
      <c r="D133" s="1">
        <f>INDEX(concentration!$1:$1048576,MATCH('Curvas de concentracion'!$C133,concentration!$A:$A,0),MATCH('Curvas de concentracion'!D$72,concentration!$1:$1,0))</f>
        <v>0.88104889642011819</v>
      </c>
      <c r="E133" s="1">
        <f>INDEX(concentration!$1:$1048576,MATCH('Curvas de concentracion'!$C133,concentration!$A:$A,0),MATCH('Curvas de concentracion'!E$72,concentration!$1:$1,0))</f>
        <v>0.59776984103637443</v>
      </c>
      <c r="F133" s="1">
        <f>INDEX(concentration!$1:$1048576,MATCH('Curvas de concentracion'!$C133,concentration!$A:$A,0),MATCH('Curvas de concentracion'!F$72,concentration!$1:$1,0))</f>
        <v>0.23586352430770424</v>
      </c>
      <c r="G133" s="1">
        <f>INDEX(concentration!$1:$1048576,MATCH('Curvas de concentracion'!$C133,concentration!$A:$A,0),MATCH('Curvas de concentracion'!G$72,concentration!$1:$1,0))</f>
        <v>0.23499789465053819</v>
      </c>
      <c r="Q133" s="1">
        <v>59</v>
      </c>
      <c r="R133" s="1" t="e">
        <f>INDEX(concentration_ref!$1:$1048576,MATCH('Curvas de concentracion'!$C133,concentration_ref!$A:$A,0),MATCH('Curvas de concentracion'!R$72,concentration_ref!$1:$1,0))</f>
        <v>#N/A</v>
      </c>
      <c r="S133" s="1">
        <f>INDEX(concentration_ref!$1:$1048576,MATCH('Curvas de concentracion'!$C133,concentration_ref!$A:$A,0),MATCH('Curvas de concentracion'!S$72,concentration_ref!$1:$1,0))</f>
        <v>0.30009360004269858</v>
      </c>
      <c r="T133" s="1">
        <f>INDEX(concentration_ref!$1:$1048576,MATCH('Curvas de concentracion'!$C133,concentration_ref!$A:$A,0),MATCH('Curvas de concentracion'!T$72,concentration_ref!$1:$1,0))</f>
        <v>0.30149226068190504</v>
      </c>
      <c r="U133" s="1">
        <f>INDEX(concentration_ref!$1:$1048576,MATCH('Curvas de concentracion'!$C133,concentration_ref!$A:$A,0),MATCH('Curvas de concentracion'!U$72,concentration_ref!$1:$1,0))</f>
        <v>0.23520237006226125</v>
      </c>
    </row>
    <row r="134" spans="3:21">
      <c r="C134" s="1">
        <v>60</v>
      </c>
      <c r="D134" s="1">
        <f>INDEX(concentration!$1:$1048576,MATCH('Curvas de concentracion'!$C134,concentration!$A:$A,0),MATCH('Curvas de concentracion'!D$72,concentration!$1:$1,0))</f>
        <v>0.8820788265791939</v>
      </c>
      <c r="E134" s="1">
        <f>INDEX(concentration!$1:$1048576,MATCH('Curvas de concentracion'!$C134,concentration!$A:$A,0),MATCH('Curvas de concentracion'!E$72,concentration!$1:$1,0))</f>
        <v>0.61042817444719533</v>
      </c>
      <c r="F134" s="1">
        <f>INDEX(concentration!$1:$1048576,MATCH('Curvas de concentracion'!$C134,concentration!$A:$A,0),MATCH('Curvas de concentracion'!F$72,concentration!$1:$1,0))</f>
        <v>0.24384595455585656</v>
      </c>
      <c r="G134" s="1">
        <f>INDEX(concentration!$1:$1048576,MATCH('Curvas de concentracion'!$C134,concentration!$A:$A,0),MATCH('Curvas de concentracion'!G$72,concentration!$1:$1,0))</f>
        <v>0.24295306447880893</v>
      </c>
      <c r="Q134" s="1">
        <v>60</v>
      </c>
      <c r="R134" s="1" t="e">
        <f>INDEX(concentration_ref!$1:$1048576,MATCH('Curvas de concentracion'!$C134,concentration_ref!$A:$A,0),MATCH('Curvas de concentracion'!R$72,concentration_ref!$1:$1,0))</f>
        <v>#N/A</v>
      </c>
      <c r="S134" s="1">
        <f>INDEX(concentration_ref!$1:$1048576,MATCH('Curvas de concentracion'!$C134,concentration_ref!$A:$A,0),MATCH('Curvas de concentracion'!S$72,concentration_ref!$1:$1,0))</f>
        <v>0.30849485580105679</v>
      </c>
      <c r="T134" s="1">
        <f>INDEX(concentration_ref!$1:$1048576,MATCH('Curvas de concentracion'!$C134,concentration_ref!$A:$A,0),MATCH('Curvas de concentracion'!T$72,concentration_ref!$1:$1,0))</f>
        <v>0.31250493487441205</v>
      </c>
      <c r="U134" s="1">
        <f>INDEX(concentration_ref!$1:$1048576,MATCH('Curvas de concentracion'!$C134,concentration_ref!$A:$A,0),MATCH('Curvas de concentracion'!U$72,concentration_ref!$1:$1,0))</f>
        <v>0.24296816985504063</v>
      </c>
    </row>
    <row r="135" spans="3:21">
      <c r="C135" s="1">
        <v>61</v>
      </c>
      <c r="D135" s="1">
        <f>INDEX(concentration!$1:$1048576,MATCH('Curvas de concentracion'!$C135,concentration!$A:$A,0),MATCH('Curvas de concentracion'!D$72,concentration!$1:$1,0))</f>
        <v>0.88985965744134254</v>
      </c>
      <c r="E135" s="1">
        <f>INDEX(concentration!$1:$1048576,MATCH('Curvas de concentracion'!$C135,concentration!$A:$A,0),MATCH('Curvas de concentracion'!E$72,concentration!$1:$1,0))</f>
        <v>0.61944061317867716</v>
      </c>
      <c r="F135" s="1">
        <f>INDEX(concentration!$1:$1048576,MATCH('Curvas de concentracion'!$C135,concentration!$A:$A,0),MATCH('Curvas de concentracion'!F$72,concentration!$1:$1,0))</f>
        <v>0.25172254228903124</v>
      </c>
      <c r="G135" s="1">
        <f>INDEX(concentration!$1:$1048576,MATCH('Curvas de concentracion'!$C135,concentration!$A:$A,0),MATCH('Curvas de concentracion'!G$72,concentration!$1:$1,0))</f>
        <v>0.25079984011229467</v>
      </c>
      <c r="Q135" s="1">
        <v>61</v>
      </c>
      <c r="R135" s="1" t="e">
        <f>INDEX(concentration_ref!$1:$1048576,MATCH('Curvas de concentracion'!$C135,concentration_ref!$A:$A,0),MATCH('Curvas de concentracion'!R$72,concentration_ref!$1:$1,0))</f>
        <v>#N/A</v>
      </c>
      <c r="S135" s="1">
        <f>INDEX(concentration_ref!$1:$1048576,MATCH('Curvas de concentracion'!$C135,concentration_ref!$A:$A,0),MATCH('Curvas de concentracion'!S$72,concentration_ref!$1:$1,0))</f>
        <v>0.31513459590039433</v>
      </c>
      <c r="T135" s="1">
        <f>INDEX(concentration_ref!$1:$1048576,MATCH('Curvas de concentracion'!$C135,concentration_ref!$A:$A,0),MATCH('Curvas de concentracion'!T$72,concentration_ref!$1:$1,0))</f>
        <v>0.32021026567674632</v>
      </c>
      <c r="U135" s="1">
        <f>INDEX(concentration_ref!$1:$1048576,MATCH('Curvas de concentracion'!$C135,concentration_ref!$A:$A,0),MATCH('Curvas de concentracion'!U$72,concentration_ref!$1:$1,0))</f>
        <v>0.25081430647106728</v>
      </c>
    </row>
    <row r="136" spans="3:21">
      <c r="C136" s="1">
        <v>62</v>
      </c>
      <c r="D136" s="1">
        <f>INDEX(concentration!$1:$1048576,MATCH('Curvas de concentracion'!$C136,concentration!$A:$A,0),MATCH('Curvas de concentracion'!D$72,concentration!$1:$1,0))</f>
        <v>0.8981379640029693</v>
      </c>
      <c r="E136" s="1">
        <f>INDEX(concentration!$1:$1048576,MATCH('Curvas de concentracion'!$C136,concentration!$A:$A,0),MATCH('Curvas de concentracion'!E$72,concentration!$1:$1,0))</f>
        <v>0.63192291165675551</v>
      </c>
      <c r="F136" s="1">
        <f>INDEX(concentration!$1:$1048576,MATCH('Curvas de concentracion'!$C136,concentration!$A:$A,0),MATCH('Curvas de concentracion'!F$72,concentration!$1:$1,0))</f>
        <v>0.25979235166564735</v>
      </c>
      <c r="G136" s="1">
        <f>INDEX(concentration!$1:$1048576,MATCH('Curvas de concentracion'!$C136,concentration!$A:$A,0),MATCH('Curvas de concentracion'!G$72,concentration!$1:$1,0))</f>
        <v>0.25884017603227721</v>
      </c>
      <c r="Q136" s="1">
        <v>62</v>
      </c>
      <c r="R136" s="1" t="e">
        <f>INDEX(concentration_ref!$1:$1048576,MATCH('Curvas de concentracion'!$C136,concentration_ref!$A:$A,0),MATCH('Curvas de concentracion'!R$72,concentration_ref!$1:$1,0))</f>
        <v>#N/A</v>
      </c>
      <c r="S136" s="1">
        <f>INDEX(concentration_ref!$1:$1048576,MATCH('Curvas de concentracion'!$C136,concentration_ref!$A:$A,0),MATCH('Curvas de concentracion'!S$72,concentration_ref!$1:$1,0))</f>
        <v>0.32382451856055866</v>
      </c>
      <c r="T136" s="1">
        <f>INDEX(concentration_ref!$1:$1048576,MATCH('Curvas de concentracion'!$C136,concentration_ref!$A:$A,0),MATCH('Curvas de concentracion'!T$72,concentration_ref!$1:$1,0))</f>
        <v>0.32910740229593977</v>
      </c>
      <c r="U136" s="1">
        <f>INDEX(concentration_ref!$1:$1048576,MATCH('Curvas de concentracion'!$C136,concentration_ref!$A:$A,0),MATCH('Curvas de concentracion'!U$72,concentration_ref!$1:$1,0))</f>
        <v>0.25890992367768295</v>
      </c>
    </row>
    <row r="137" spans="3:21">
      <c r="C137" s="1">
        <v>63</v>
      </c>
      <c r="D137" s="1">
        <f>INDEX(concentration!$1:$1048576,MATCH('Curvas de concentracion'!$C137,concentration!$A:$A,0),MATCH('Curvas de concentracion'!D$72,concentration!$1:$1,0))</f>
        <v>0.90316713240238011</v>
      </c>
      <c r="E137" s="1">
        <f>INDEX(concentration!$1:$1048576,MATCH('Curvas de concentracion'!$C137,concentration!$A:$A,0),MATCH('Curvas de concentracion'!E$72,concentration!$1:$1,0))</f>
        <v>0.64045034646642374</v>
      </c>
      <c r="F137" s="1">
        <f>INDEX(concentration!$1:$1048576,MATCH('Curvas de concentracion'!$C137,concentration!$A:$A,0),MATCH('Curvas de concentracion'!F$72,concentration!$1:$1,0))</f>
        <v>0.26786498431556277</v>
      </c>
      <c r="G137" s="1">
        <f>INDEX(concentration!$1:$1048576,MATCH('Curvas de concentracion'!$C137,concentration!$A:$A,0),MATCH('Curvas de concentracion'!G$72,concentration!$1:$1,0))</f>
        <v>0.26688229065014718</v>
      </c>
      <c r="Q137" s="1">
        <v>63</v>
      </c>
      <c r="R137" s="1" t="e">
        <f>INDEX(concentration_ref!$1:$1048576,MATCH('Curvas de concentracion'!$C137,concentration_ref!$A:$A,0),MATCH('Curvas de concentracion'!R$72,concentration_ref!$1:$1,0))</f>
        <v>#N/A</v>
      </c>
      <c r="S137" s="1">
        <f>INDEX(concentration_ref!$1:$1048576,MATCH('Curvas de concentracion'!$C137,concentration_ref!$A:$A,0),MATCH('Curvas de concentracion'!S$72,concentration_ref!$1:$1,0))</f>
        <v>0.33279899122997975</v>
      </c>
      <c r="T137" s="1">
        <f>INDEX(concentration_ref!$1:$1048576,MATCH('Curvas de concentracion'!$C137,concentration_ref!$A:$A,0),MATCH('Curvas de concentracion'!T$72,concentration_ref!$1:$1,0))</f>
        <v>0.34098623515646675</v>
      </c>
      <c r="U137" s="1">
        <f>INDEX(concentration_ref!$1:$1048576,MATCH('Curvas de concentracion'!$C137,concentration_ref!$A:$A,0),MATCH('Curvas de concentracion'!U$72,concentration_ref!$1:$1,0))</f>
        <v>0.2668978305364984</v>
      </c>
    </row>
    <row r="138" spans="3:21">
      <c r="C138" s="1">
        <v>64</v>
      </c>
      <c r="D138" s="1">
        <f>INDEX(concentration!$1:$1048576,MATCH('Curvas de concentracion'!$C138,concentration!$A:$A,0),MATCH('Curvas de concentracion'!D$72,concentration!$1:$1,0))</f>
        <v>0.90887255683076884</v>
      </c>
      <c r="E138" s="1">
        <f>INDEX(concentration!$1:$1048576,MATCH('Curvas de concentracion'!$C138,concentration!$A:$A,0),MATCH('Curvas de concentracion'!E$72,concentration!$1:$1,0))</f>
        <v>0.65372952047448329</v>
      </c>
      <c r="F138" s="1">
        <f>INDEX(concentration!$1:$1048576,MATCH('Curvas de concentracion'!$C138,concentration!$A:$A,0),MATCH('Curvas de concentracion'!F$72,concentration!$1:$1,0))</f>
        <v>0.27674380654932873</v>
      </c>
      <c r="G138" s="1">
        <f>INDEX(concentration!$1:$1048576,MATCH('Curvas de concentracion'!$C138,concentration!$A:$A,0),MATCH('Curvas de concentracion'!G$72,concentration!$1:$1,0))</f>
        <v>0.27572701899817886</v>
      </c>
      <c r="Q138" s="1">
        <v>64</v>
      </c>
      <c r="R138" s="1" t="e">
        <f>INDEX(concentration_ref!$1:$1048576,MATCH('Curvas de concentracion'!$C138,concentration_ref!$A:$A,0),MATCH('Curvas de concentracion'!R$72,concentration_ref!$1:$1,0))</f>
        <v>#N/A</v>
      </c>
      <c r="S138" s="1">
        <f>INDEX(concentration_ref!$1:$1048576,MATCH('Curvas de concentracion'!$C138,concentration_ref!$A:$A,0),MATCH('Curvas de concentracion'!S$72,concentration_ref!$1:$1,0))</f>
        <v>0.34205464297683702</v>
      </c>
      <c r="T138" s="1">
        <f>INDEX(concentration_ref!$1:$1048576,MATCH('Curvas de concentracion'!$C138,concentration_ref!$A:$A,0),MATCH('Curvas de concentracion'!T$72,concentration_ref!$1:$1,0))</f>
        <v>0.35233079746075552</v>
      </c>
      <c r="U138" s="1">
        <f>INDEX(concentration_ref!$1:$1048576,MATCH('Curvas de concentracion'!$C138,concentration_ref!$A:$A,0),MATCH('Curvas de concentracion'!U$72,concentration_ref!$1:$1,0))</f>
        <v>0.27574362655093165</v>
      </c>
    </row>
    <row r="139" spans="3:21">
      <c r="C139" s="1">
        <v>65</v>
      </c>
      <c r="D139" s="1">
        <f>INDEX(concentration!$1:$1048576,MATCH('Curvas de concentracion'!$C139,concentration!$A:$A,0),MATCH('Curvas de concentracion'!D$72,concentration!$1:$1,0))</f>
        <v>0.91782711942137363</v>
      </c>
      <c r="E139" s="1">
        <f>INDEX(concentration!$1:$1048576,MATCH('Curvas de concentracion'!$C139,concentration!$A:$A,0),MATCH('Curvas de concentracion'!E$72,concentration!$1:$1,0))</f>
        <v>0.66309361329947958</v>
      </c>
      <c r="F139" s="1">
        <f>INDEX(concentration!$1:$1048576,MATCH('Curvas de concentracion'!$C139,concentration!$A:$A,0),MATCH('Curvas de concentracion'!F$72,concentration!$1:$1,0))</f>
        <v>0.28557669937463415</v>
      </c>
      <c r="G139" s="1">
        <f>INDEX(concentration!$1:$1048576,MATCH('Curvas de concentracion'!$C139,concentration!$A:$A,0),MATCH('Curvas de concentracion'!G$72,concentration!$1:$1,0))</f>
        <v>0.28452789557818114</v>
      </c>
      <c r="Q139" s="1">
        <v>65</v>
      </c>
      <c r="R139" s="1" t="e">
        <f>INDEX(concentration_ref!$1:$1048576,MATCH('Curvas de concentracion'!$C139,concentration_ref!$A:$A,0),MATCH('Curvas de concentracion'!R$72,concentration_ref!$1:$1,0))</f>
        <v>#N/A</v>
      </c>
      <c r="S139" s="1">
        <f>INDEX(concentration_ref!$1:$1048576,MATCH('Curvas de concentracion'!$C139,concentration_ref!$A:$A,0),MATCH('Curvas de concentracion'!S$72,concentration_ref!$1:$1,0))</f>
        <v>0.34962995669047914</v>
      </c>
      <c r="T139" s="1">
        <f>INDEX(concentration_ref!$1:$1048576,MATCH('Curvas de concentracion'!$C139,concentration_ref!$A:$A,0),MATCH('Curvas de concentracion'!T$72,concentration_ref!$1:$1,0))</f>
        <v>0.36143845567289373</v>
      </c>
      <c r="U139" s="1">
        <f>INDEX(concentration_ref!$1:$1048576,MATCH('Curvas de concentracion'!$C139,concentration_ref!$A:$A,0),MATCH('Curvas de concentracion'!U$72,concentration_ref!$1:$1,0))</f>
        <v>0.28461065543180303</v>
      </c>
    </row>
    <row r="140" spans="3:21">
      <c r="C140" s="1">
        <v>66</v>
      </c>
      <c r="D140" s="1">
        <f>INDEX(concentration!$1:$1048576,MATCH('Curvas de concentracion'!$C140,concentration!$A:$A,0),MATCH('Curvas de concentracion'!D$72,concentration!$1:$1,0))</f>
        <v>0.92469072946260966</v>
      </c>
      <c r="E140" s="1">
        <f>INDEX(concentration!$1:$1048576,MATCH('Curvas de concentracion'!$C140,concentration!$A:$A,0),MATCH('Curvas de concentracion'!E$72,concentration!$1:$1,0))</f>
        <v>0.67028999409089618</v>
      </c>
      <c r="F140" s="1">
        <f>INDEX(concentration!$1:$1048576,MATCH('Curvas de concentracion'!$C140,concentration!$A:$A,0),MATCH('Curvas de concentracion'!F$72,concentration!$1:$1,0))</f>
        <v>0.29438595547283447</v>
      </c>
      <c r="G140" s="1">
        <f>INDEX(concentration!$1:$1048576,MATCH('Curvas de concentracion'!$C140,concentration!$A:$A,0),MATCH('Curvas de concentracion'!G$72,concentration!$1:$1,0))</f>
        <v>0.29330351590544879</v>
      </c>
      <c r="Q140" s="1">
        <v>66</v>
      </c>
      <c r="R140" s="1" t="e">
        <f>INDEX(concentration_ref!$1:$1048576,MATCH('Curvas de concentracion'!$C140,concentration_ref!$A:$A,0),MATCH('Curvas de concentracion'!R$72,concentration_ref!$1:$1,0))</f>
        <v>#N/A</v>
      </c>
      <c r="S140" s="1">
        <f>INDEX(concentration_ref!$1:$1048576,MATCH('Curvas de concentracion'!$C140,concentration_ref!$A:$A,0),MATCH('Curvas de concentracion'!S$72,concentration_ref!$1:$1,0))</f>
        <v>0.35929199501257075</v>
      </c>
      <c r="T140" s="1">
        <f>INDEX(concentration_ref!$1:$1048576,MATCH('Curvas de concentracion'!$C140,concentration_ref!$A:$A,0),MATCH('Curvas de concentracion'!T$72,concentration_ref!$1:$1,0))</f>
        <v>0.37107796842831292</v>
      </c>
      <c r="U140" s="1">
        <f>INDEX(concentration_ref!$1:$1048576,MATCH('Curvas de concentracion'!$C140,concentration_ref!$A:$A,0),MATCH('Curvas de concentracion'!U$72,concentration_ref!$1:$1,0))</f>
        <v>0.29332085119097917</v>
      </c>
    </row>
    <row r="141" spans="3:21">
      <c r="C141" s="1">
        <v>67</v>
      </c>
      <c r="D141" s="1">
        <f>INDEX(concentration!$1:$1048576,MATCH('Curvas de concentracion'!$C141,concentration!$A:$A,0),MATCH('Curvas de concentracion'!D$72,concentration!$1:$1,0))</f>
        <v>0.9287987905122056</v>
      </c>
      <c r="E141" s="1">
        <f>INDEX(concentration!$1:$1048576,MATCH('Curvas de concentracion'!$C141,concentration!$A:$A,0),MATCH('Curvas de concentracion'!E$72,concentration!$1:$1,0))</f>
        <v>0.6794441361285628</v>
      </c>
      <c r="F141" s="1">
        <f>INDEX(concentration!$1:$1048576,MATCH('Curvas de concentracion'!$C141,concentration!$A:$A,0),MATCH('Curvas de concentracion'!F$72,concentration!$1:$1,0))</f>
        <v>0.30322575812475777</v>
      </c>
      <c r="G141" s="1">
        <f>INDEX(concentration!$1:$1048576,MATCH('Curvas de concentracion'!$C141,concentration!$A:$A,0),MATCH('Curvas de concentracion'!G$72,concentration!$1:$1,0))</f>
        <v>0.30211159396633669</v>
      </c>
      <c r="Q141" s="1">
        <v>67</v>
      </c>
      <c r="R141" s="1" t="e">
        <f>INDEX(concentration_ref!$1:$1048576,MATCH('Curvas de concentracion'!$C141,concentration_ref!$A:$A,0),MATCH('Curvas de concentracion'!R$72,concentration_ref!$1:$1,0))</f>
        <v>#N/A</v>
      </c>
      <c r="S141" s="1">
        <f>INDEX(concentration_ref!$1:$1048576,MATCH('Curvas de concentracion'!$C141,concentration_ref!$A:$A,0),MATCH('Curvas de concentracion'!S$72,concentration_ref!$1:$1,0))</f>
        <v>0.36690064779487164</v>
      </c>
      <c r="T141" s="1">
        <f>INDEX(concentration_ref!$1:$1048576,MATCH('Curvas de concentracion'!$C141,concentration_ref!$A:$A,0),MATCH('Curvas de concentracion'!T$72,concentration_ref!$1:$1,0))</f>
        <v>0.38224586967957425</v>
      </c>
      <c r="U141" s="1">
        <f>INDEX(concentration_ref!$1:$1048576,MATCH('Curvas de concentracion'!$C141,concentration_ref!$A:$A,0),MATCH('Curvas de concentracion'!U$72,concentration_ref!$1:$1,0))</f>
        <v>0.30212899435004098</v>
      </c>
    </row>
    <row r="142" spans="3:21">
      <c r="C142" s="1">
        <v>68</v>
      </c>
      <c r="D142" s="1">
        <f>INDEX(concentration!$1:$1048576,MATCH('Curvas de concentracion'!$C142,concentration!$A:$A,0),MATCH('Curvas de concentracion'!D$72,concentration!$1:$1,0))</f>
        <v>0.93559632956210481</v>
      </c>
      <c r="E142" s="1">
        <f>INDEX(concentration!$1:$1048576,MATCH('Curvas de concentracion'!$C142,concentration!$A:$A,0),MATCH('Curvas de concentracion'!E$72,concentration!$1:$1,0))</f>
        <v>0.68691228834257789</v>
      </c>
      <c r="F142" s="1">
        <f>INDEX(concentration!$1:$1048576,MATCH('Curvas de concentracion'!$C142,concentration!$A:$A,0),MATCH('Curvas de concentracion'!F$72,concentration!$1:$1,0))</f>
        <v>0.3132166693509994</v>
      </c>
      <c r="G142" s="1">
        <f>INDEX(concentration!$1:$1048576,MATCH('Curvas de concentracion'!$C142,concentration!$A:$A,0),MATCH('Curvas de concentracion'!G$72,concentration!$1:$1,0))</f>
        <v>0.31206414098426771</v>
      </c>
      <c r="Q142" s="1">
        <v>68</v>
      </c>
      <c r="R142" s="1" t="e">
        <f>INDEX(concentration_ref!$1:$1048576,MATCH('Curvas de concentracion'!$C142,concentration_ref!$A:$A,0),MATCH('Curvas de concentracion'!R$72,concentration_ref!$1:$1,0))</f>
        <v>#N/A</v>
      </c>
      <c r="S142" s="1">
        <f>INDEX(concentration_ref!$1:$1048576,MATCH('Curvas de concentracion'!$C142,concentration_ref!$A:$A,0),MATCH('Curvas de concentracion'!S$72,concentration_ref!$1:$1,0))</f>
        <v>0.37942290998464617</v>
      </c>
      <c r="T142" s="1">
        <f>INDEX(concentration_ref!$1:$1048576,MATCH('Curvas de concentracion'!$C142,concentration_ref!$A:$A,0),MATCH('Curvas de concentracion'!T$72,concentration_ref!$1:$1,0))</f>
        <v>0.39554588439657129</v>
      </c>
      <c r="U142" s="1">
        <f>INDEX(concentration_ref!$1:$1048576,MATCH('Curvas de concentracion'!$C142,concentration_ref!$A:$A,0),MATCH('Curvas de concentracion'!U$72,concentration_ref!$1:$1,0))</f>
        <v>0.31208207537193511</v>
      </c>
    </row>
    <row r="143" spans="3:21">
      <c r="C143" s="1">
        <v>69</v>
      </c>
      <c r="D143" s="1">
        <f>INDEX(concentration!$1:$1048576,MATCH('Curvas de concentracion'!$C143,concentration!$A:$A,0),MATCH('Curvas de concentracion'!D$72,concentration!$1:$1,0))</f>
        <v>0.93559632956210481</v>
      </c>
      <c r="E143" s="1">
        <f>INDEX(concentration!$1:$1048576,MATCH('Curvas de concentracion'!$C143,concentration!$A:$A,0),MATCH('Curvas de concentracion'!E$72,concentration!$1:$1,0))</f>
        <v>0.69427521357963096</v>
      </c>
      <c r="F143" s="1">
        <f>INDEX(concentration!$1:$1048576,MATCH('Curvas de concentracion'!$C143,concentration!$A:$A,0),MATCH('Curvas de concentracion'!F$72,concentration!$1:$1,0))</f>
        <v>0.32253687781964485</v>
      </c>
      <c r="G143" s="1">
        <f>INDEX(concentration!$1:$1048576,MATCH('Curvas de concentracion'!$C143,concentration!$A:$A,0),MATCH('Curvas de concentracion'!G$72,concentration!$1:$1,0))</f>
        <v>0.32135238926861737</v>
      </c>
      <c r="Q143" s="1">
        <v>69</v>
      </c>
      <c r="R143" s="1" t="e">
        <f>INDEX(concentration_ref!$1:$1048576,MATCH('Curvas de concentracion'!$C143,concentration_ref!$A:$A,0),MATCH('Curvas de concentracion'!R$72,concentration_ref!$1:$1,0))</f>
        <v>#N/A</v>
      </c>
      <c r="S143" s="1">
        <f>INDEX(concentration_ref!$1:$1048576,MATCH('Curvas de concentracion'!$C143,concentration_ref!$A:$A,0),MATCH('Curvas de concentracion'!S$72,concentration_ref!$1:$1,0))</f>
        <v>0.38855890146475336</v>
      </c>
      <c r="T143" s="1">
        <f>INDEX(concentration_ref!$1:$1048576,MATCH('Curvas de concentracion'!$C143,concentration_ref!$A:$A,0),MATCH('Curvas de concentracion'!T$72,concentration_ref!$1:$1,0))</f>
        <v>0.40578048757268537</v>
      </c>
      <c r="U143" s="1">
        <f>INDEX(concentration_ref!$1:$1048576,MATCH('Curvas de concentracion'!$C143,concentration_ref!$A:$A,0),MATCH('Curvas de concentracion'!U$72,concentration_ref!$1:$1,0))</f>
        <v>0.32136889438328653</v>
      </c>
    </row>
    <row r="144" spans="3:21">
      <c r="C144" s="1">
        <v>70</v>
      </c>
      <c r="D144" s="1">
        <f>INDEX(concentration!$1:$1048576,MATCH('Curvas de concentracion'!$C144,concentration!$A:$A,0),MATCH('Curvas de concentracion'!D$72,concentration!$1:$1,0))</f>
        <v>0.9378971546721907</v>
      </c>
      <c r="E144" s="1">
        <f>INDEX(concentration!$1:$1048576,MATCH('Curvas de concentracion'!$C144,concentration!$A:$A,0),MATCH('Curvas de concentracion'!E$72,concentration!$1:$1,0))</f>
        <v>0.70209806754303683</v>
      </c>
      <c r="F144" s="1">
        <f>INDEX(concentration!$1:$1048576,MATCH('Curvas de concentracion'!$C144,concentration!$A:$A,0),MATCH('Curvas de concentracion'!F$72,concentration!$1:$1,0))</f>
        <v>0.33271423848852205</v>
      </c>
      <c r="G144" s="1">
        <f>INDEX(concentration!$1:$1048576,MATCH('Curvas de concentracion'!$C144,concentration!$A:$A,0),MATCH('Curvas de concentracion'!G$72,concentration!$1:$1,0))</f>
        <v>0.33149198972466792</v>
      </c>
      <c r="Q144" s="1">
        <v>70</v>
      </c>
      <c r="R144" s="1" t="e">
        <f>INDEX(concentration_ref!$1:$1048576,MATCH('Curvas de concentracion'!$C144,concentration_ref!$A:$A,0),MATCH('Curvas de concentracion'!R$72,concentration_ref!$1:$1,0))</f>
        <v>#N/A</v>
      </c>
      <c r="S144" s="1">
        <f>INDEX(concentration_ref!$1:$1048576,MATCH('Curvas de concentracion'!$C144,concentration_ref!$A:$A,0),MATCH('Curvas de concentracion'!S$72,concentration_ref!$1:$1,0))</f>
        <v>0.39886758203433481</v>
      </c>
      <c r="T144" s="1">
        <f>INDEX(concentration_ref!$1:$1048576,MATCH('Curvas de concentracion'!$C144,concentration_ref!$A:$A,0),MATCH('Curvas de concentracion'!T$72,concentration_ref!$1:$1,0))</f>
        <v>0.41828264068212812</v>
      </c>
      <c r="U144" s="1">
        <f>INDEX(concentration_ref!$1:$1048576,MATCH('Curvas de concentracion'!$C144,concentration_ref!$A:$A,0),MATCH('Curvas de concentracion'!U$72,concentration_ref!$1:$1,0))</f>
        <v>0.3315113581297407</v>
      </c>
    </row>
    <row r="145" spans="3:21">
      <c r="C145" s="1">
        <v>71</v>
      </c>
      <c r="D145" s="1">
        <f>INDEX(concentration!$1:$1048576,MATCH('Curvas de concentracion'!$C145,concentration!$A:$A,0),MATCH('Curvas de concentracion'!D$72,concentration!$1:$1,0))</f>
        <v>0.940318462178244</v>
      </c>
      <c r="E145" s="1">
        <f>INDEX(concentration!$1:$1048576,MATCH('Curvas de concentracion'!$C145,concentration!$A:$A,0),MATCH('Curvas de concentracion'!E$72,concentration!$1:$1,0))</f>
        <v>0.711384462797506</v>
      </c>
      <c r="F145" s="1">
        <f>INDEX(concentration!$1:$1048576,MATCH('Curvas de concentracion'!$C145,concentration!$A:$A,0),MATCH('Curvas de concentracion'!F$72,concentration!$1:$1,0))</f>
        <v>0.34307080648534533</v>
      </c>
      <c r="G145" s="1">
        <f>INDEX(concentration!$1:$1048576,MATCH('Curvas de concentracion'!$C145,concentration!$A:$A,0),MATCH('Curvas de concentracion'!G$72,concentration!$1:$1,0))</f>
        <v>0.34182184597671822</v>
      </c>
      <c r="Q145" s="1">
        <v>71</v>
      </c>
      <c r="R145" s="1" t="e">
        <f>INDEX(concentration_ref!$1:$1048576,MATCH('Curvas de concentracion'!$C145,concentration_ref!$A:$A,0),MATCH('Curvas de concentracion'!R$72,concentration_ref!$1:$1,0))</f>
        <v>#N/A</v>
      </c>
      <c r="S145" s="1">
        <f>INDEX(concentration_ref!$1:$1048576,MATCH('Curvas de concentracion'!$C145,concentration_ref!$A:$A,0),MATCH('Curvas de concentracion'!S$72,concentration_ref!$1:$1,0))</f>
        <v>0.40850193405392698</v>
      </c>
      <c r="T145" s="1">
        <f>INDEX(concentration_ref!$1:$1048576,MATCH('Curvas de concentracion'!$C145,concentration_ref!$A:$A,0),MATCH('Curvas de concentracion'!T$72,concentration_ref!$1:$1,0))</f>
        <v>0.43046977274165293</v>
      </c>
      <c r="U145" s="1">
        <f>INDEX(concentration_ref!$1:$1048576,MATCH('Curvas de concentracion'!$C145,concentration_ref!$A:$A,0),MATCH('Curvas de concentracion'!U$72,concentration_ref!$1:$1,0))</f>
        <v>0.34184039781414338</v>
      </c>
    </row>
    <row r="146" spans="3:21">
      <c r="C146" s="1">
        <v>72</v>
      </c>
      <c r="D146" s="1">
        <f>INDEX(concentration!$1:$1048576,MATCH('Curvas de concentracion'!$C146,concentration!$A:$A,0),MATCH('Curvas de concentracion'!D$72,concentration!$1:$1,0))</f>
        <v>0.94511055231462227</v>
      </c>
      <c r="E146" s="1">
        <f>INDEX(concentration!$1:$1048576,MATCH('Curvas de concentracion'!$C146,concentration!$A:$A,0),MATCH('Curvas de concentracion'!E$72,concentration!$1:$1,0))</f>
        <v>0.72118485449023817</v>
      </c>
      <c r="F146" s="1">
        <f>INDEX(concentration!$1:$1048576,MATCH('Curvas de concentracion'!$C146,concentration!$A:$A,0),MATCH('Curvas de concentracion'!F$72,concentration!$1:$1,0))</f>
        <v>0.35342691527244546</v>
      </c>
      <c r="G146" s="1">
        <f>INDEX(concentration!$1:$1048576,MATCH('Curvas de concentracion'!$C146,concentration!$A:$A,0),MATCH('Curvas de concentracion'!G$72,concentration!$1:$1,0))</f>
        <v>0.35214941588789872</v>
      </c>
      <c r="Q146" s="1">
        <v>72</v>
      </c>
      <c r="R146" s="1" t="e">
        <f>INDEX(concentration_ref!$1:$1048576,MATCH('Curvas de concentracion'!$C146,concentration_ref!$A:$A,0),MATCH('Curvas de concentracion'!R$72,concentration_ref!$1:$1,0))</f>
        <v>#N/A</v>
      </c>
      <c r="S146" s="1">
        <f>INDEX(concentration_ref!$1:$1048576,MATCH('Curvas de concentracion'!$C146,concentration_ref!$A:$A,0),MATCH('Curvas de concentracion'!S$72,concentration_ref!$1:$1,0))</f>
        <v>0.41608329598641414</v>
      </c>
      <c r="T146" s="1">
        <f>INDEX(concentration_ref!$1:$1048576,MATCH('Curvas de concentracion'!$C146,concentration_ref!$A:$A,0),MATCH('Curvas de concentracion'!T$72,concentration_ref!$1:$1,0))</f>
        <v>0.43946805046881338</v>
      </c>
      <c r="U146" s="1">
        <f>INDEX(concentration_ref!$1:$1048576,MATCH('Curvas de concentracion'!$C146,concentration_ref!$A:$A,0),MATCH('Curvas de concentracion'!U$72,concentration_ref!$1:$1,0))</f>
        <v>0.35217019559121843</v>
      </c>
    </row>
    <row r="147" spans="3:21">
      <c r="C147" s="1">
        <v>73</v>
      </c>
      <c r="D147" s="1">
        <f>INDEX(concentration!$1:$1048576,MATCH('Curvas de concentracion'!$C147,concentration!$A:$A,0),MATCH('Curvas de concentracion'!D$72,concentration!$1:$1,0))</f>
        <v>0.94748910800275166</v>
      </c>
      <c r="E147" s="1">
        <f>INDEX(concentration!$1:$1048576,MATCH('Curvas de concentracion'!$C147,concentration!$A:$A,0),MATCH('Curvas de concentracion'!E$72,concentration!$1:$1,0))</f>
        <v>0.73207540458762344</v>
      </c>
      <c r="F147" s="1">
        <f>INDEX(concentration!$1:$1048576,MATCH('Curvas de concentracion'!$C147,concentration!$A:$A,0),MATCH('Curvas de concentracion'!F$72,concentration!$1:$1,0))</f>
        <v>0.36432537606860144</v>
      </c>
      <c r="G147" s="1">
        <f>INDEX(concentration!$1:$1048576,MATCH('Curvas de concentracion'!$C147,concentration!$A:$A,0),MATCH('Curvas de concentracion'!G$72,concentration!$1:$1,0))</f>
        <v>0.36300789372384579</v>
      </c>
      <c r="Q147" s="1">
        <v>73</v>
      </c>
      <c r="R147" s="1" t="e">
        <f>INDEX(concentration_ref!$1:$1048576,MATCH('Curvas de concentracion'!$C147,concentration_ref!$A:$A,0),MATCH('Curvas de concentracion'!R$72,concentration_ref!$1:$1,0))</f>
        <v>#N/A</v>
      </c>
      <c r="S147" s="1">
        <f>INDEX(concentration_ref!$1:$1048576,MATCH('Curvas de concentracion'!$C147,concentration_ref!$A:$A,0),MATCH('Curvas de concentracion'!S$72,concentration_ref!$1:$1,0))</f>
        <v>0.43255791529692417</v>
      </c>
      <c r="T147" s="1">
        <f>INDEX(concentration_ref!$1:$1048576,MATCH('Curvas de concentracion'!$C147,concentration_ref!$A:$A,0),MATCH('Curvas de concentracion'!T$72,concentration_ref!$1:$1,0))</f>
        <v>0.44921759776346987</v>
      </c>
      <c r="U147" s="1">
        <f>INDEX(concentration_ref!$1:$1048576,MATCH('Curvas de concentracion'!$C147,concentration_ref!$A:$A,0),MATCH('Curvas de concentracion'!U$72,concentration_ref!$1:$1,0))</f>
        <v>0.36271399598118026</v>
      </c>
    </row>
    <row r="148" spans="3:21">
      <c r="C148" s="1">
        <v>74</v>
      </c>
      <c r="D148" s="1">
        <f>INDEX(concentration!$1:$1048576,MATCH('Curvas de concentracion'!$C148,concentration!$A:$A,0),MATCH('Curvas de concentracion'!D$72,concentration!$1:$1,0))</f>
        <v>0.94946346468505516</v>
      </c>
      <c r="E148" s="1">
        <f>INDEX(concentration!$1:$1048576,MATCH('Curvas de concentracion'!$C148,concentration!$A:$A,0),MATCH('Curvas de concentracion'!E$72,concentration!$1:$1,0))</f>
        <v>0.74101969073864637</v>
      </c>
      <c r="F148" s="1">
        <f>INDEX(concentration!$1:$1048576,MATCH('Curvas de concentracion'!$C148,concentration!$A:$A,0),MATCH('Curvas de concentracion'!F$72,concentration!$1:$1,0))</f>
        <v>0.37534179543215884</v>
      </c>
      <c r="G148" s="1">
        <f>INDEX(concentration!$1:$1048576,MATCH('Curvas de concentracion'!$C148,concentration!$A:$A,0),MATCH('Curvas de concentracion'!G$72,concentration!$1:$1,0))</f>
        <v>0.37398881894837144</v>
      </c>
      <c r="Q148" s="1">
        <v>74</v>
      </c>
      <c r="R148" s="1" t="e">
        <f>INDEX(concentration_ref!$1:$1048576,MATCH('Curvas de concentracion'!$C148,concentration_ref!$A:$A,0),MATCH('Curvas de concentracion'!R$72,concentration_ref!$1:$1,0))</f>
        <v>#N/A</v>
      </c>
      <c r="S148" s="1">
        <f>INDEX(concentration_ref!$1:$1048576,MATCH('Curvas de concentracion'!$C148,concentration_ref!$A:$A,0),MATCH('Curvas de concentracion'!S$72,concentration_ref!$1:$1,0))</f>
        <v>0.44524387035391461</v>
      </c>
      <c r="T148" s="1">
        <f>INDEX(concentration_ref!$1:$1048576,MATCH('Curvas de concentracion'!$C148,concentration_ref!$A:$A,0),MATCH('Curvas de concentracion'!T$72,concentration_ref!$1:$1,0))</f>
        <v>0.46244002638813742</v>
      </c>
      <c r="U148" s="1">
        <f>INDEX(concentration_ref!$1:$1048576,MATCH('Curvas de concentracion'!$C148,concentration_ref!$A:$A,0),MATCH('Curvas de concentracion'!U$72,concentration_ref!$1:$1,0))</f>
        <v>0.37401302845416218</v>
      </c>
    </row>
    <row r="149" spans="3:21">
      <c r="C149" s="1">
        <v>75</v>
      </c>
      <c r="D149" s="1">
        <f>INDEX(concentration!$1:$1048576,MATCH('Curvas de concentracion'!$C149,concentration!$A:$A,0),MATCH('Curvas de concentracion'!D$72,concentration!$1:$1,0))</f>
        <v>0.95165158045697806</v>
      </c>
      <c r="E149" s="1">
        <f>INDEX(concentration!$1:$1048576,MATCH('Curvas de concentracion'!$C149,concentration!$A:$A,0),MATCH('Curvas de concentracion'!E$72,concentration!$1:$1,0))</f>
        <v>0.74867516833326453</v>
      </c>
      <c r="F149" s="1">
        <f>INDEX(concentration!$1:$1048576,MATCH('Curvas de concentracion'!$C149,concentration!$A:$A,0),MATCH('Curvas de concentracion'!F$72,concentration!$1:$1,0))</f>
        <v>0.38680250888707568</v>
      </c>
      <c r="G149" s="1">
        <f>INDEX(concentration!$1:$1048576,MATCH('Curvas de concentracion'!$C149,concentration!$A:$A,0),MATCH('Curvas de concentracion'!G$72,concentration!$1:$1,0))</f>
        <v>0.38540787743223981</v>
      </c>
      <c r="Q149" s="1">
        <v>75</v>
      </c>
      <c r="R149" s="1" t="e">
        <f>INDEX(concentration_ref!$1:$1048576,MATCH('Curvas de concentracion'!$C149,concentration_ref!$A:$A,0),MATCH('Curvas de concentracion'!R$72,concentration_ref!$1:$1,0))</f>
        <v>#N/A</v>
      </c>
      <c r="S149" s="1">
        <f>INDEX(concentration_ref!$1:$1048576,MATCH('Curvas de concentracion'!$C149,concentration_ref!$A:$A,0),MATCH('Curvas de concentracion'!S$72,concentration_ref!$1:$1,0))</f>
        <v>0.45940784516003735</v>
      </c>
      <c r="T149" s="1">
        <f>INDEX(concentration_ref!$1:$1048576,MATCH('Curvas de concentracion'!$C149,concentration_ref!$A:$A,0),MATCH('Curvas de concentracion'!T$72,concentration_ref!$1:$1,0))</f>
        <v>0.47557562998121139</v>
      </c>
      <c r="U149" s="1">
        <f>INDEX(concentration_ref!$1:$1048576,MATCH('Curvas de concentracion'!$C149,concentration_ref!$A:$A,0),MATCH('Curvas de concentracion'!U$72,concentration_ref!$1:$1,0))</f>
        <v>0.38543120420974969</v>
      </c>
    </row>
    <row r="150" spans="3:21">
      <c r="C150" s="1">
        <v>76</v>
      </c>
      <c r="D150" s="1">
        <f>INDEX(concentration!$1:$1048576,MATCH('Curvas de concentracion'!$C150,concentration!$A:$A,0),MATCH('Curvas de concentracion'!D$72,concentration!$1:$1,0))</f>
        <v>0.95446542738215068</v>
      </c>
      <c r="E150" s="1">
        <f>INDEX(concentration!$1:$1048576,MATCH('Curvas de concentracion'!$C150,concentration!$A:$A,0),MATCH('Curvas de concentracion'!E$72,concentration!$1:$1,0))</f>
        <v>0.75769090742779521</v>
      </c>
      <c r="F150" s="1">
        <f>INDEX(concentration!$1:$1048576,MATCH('Curvas de concentracion'!$C150,concentration!$A:$A,0),MATCH('Curvas de concentracion'!F$72,concentration!$1:$1,0))</f>
        <v>0.39866674188947793</v>
      </c>
      <c r="G150" s="1">
        <f>INDEX(concentration!$1:$1048576,MATCH('Curvas de concentracion'!$C150,concentration!$A:$A,0),MATCH('Curvas de concentracion'!G$72,concentration!$1:$1,0))</f>
        <v>0.39723335095564544</v>
      </c>
      <c r="Q150" s="1">
        <v>76</v>
      </c>
      <c r="R150" s="1" t="e">
        <f>INDEX(concentration_ref!$1:$1048576,MATCH('Curvas de concentracion'!$C150,concentration_ref!$A:$A,0),MATCH('Curvas de concentracion'!R$72,concentration_ref!$1:$1,0))</f>
        <v>#N/A</v>
      </c>
      <c r="S150" s="1">
        <f>INDEX(concentration_ref!$1:$1048576,MATCH('Curvas de concentracion'!$C150,concentration_ref!$A:$A,0),MATCH('Curvas de concentracion'!S$72,concentration_ref!$1:$1,0))</f>
        <v>0.47201486754601318</v>
      </c>
      <c r="T150" s="1">
        <f>INDEX(concentration_ref!$1:$1048576,MATCH('Curvas de concentracion'!$C150,concentration_ref!$A:$A,0),MATCH('Curvas de concentracion'!T$72,concentration_ref!$1:$1,0))</f>
        <v>0.48937258160943026</v>
      </c>
      <c r="U150" s="1">
        <f>INDEX(concentration_ref!$1:$1048576,MATCH('Curvas de concentracion'!$C150,concentration_ref!$A:$A,0),MATCH('Curvas de concentracion'!U$72,concentration_ref!$1:$1,0))</f>
        <v>0.39707541129731566</v>
      </c>
    </row>
    <row r="151" spans="3:21">
      <c r="C151" s="1">
        <v>77</v>
      </c>
      <c r="D151" s="1">
        <f>INDEX(concentration!$1:$1048576,MATCH('Curvas de concentracion'!$C151,concentration!$A:$A,0),MATCH('Curvas de concentracion'!D$72,concentration!$1:$1,0))</f>
        <v>0.95762128885071451</v>
      </c>
      <c r="E151" s="1">
        <f>INDEX(concentration!$1:$1048576,MATCH('Curvas de concentracion'!$C151,concentration!$A:$A,0),MATCH('Curvas de concentracion'!E$72,concentration!$1:$1,0))</f>
        <v>0.77004662103437604</v>
      </c>
      <c r="F151" s="1">
        <f>INDEX(concentration!$1:$1048576,MATCH('Curvas de concentracion'!$C151,concentration!$A:$A,0),MATCH('Curvas de concentracion'!F$72,concentration!$1:$1,0))</f>
        <v>0.41084306900403667</v>
      </c>
      <c r="G151" s="1">
        <f>INDEX(concentration!$1:$1048576,MATCH('Curvas de concentracion'!$C151,concentration!$A:$A,0),MATCH('Curvas de concentracion'!G$72,concentration!$1:$1,0))</f>
        <v>0.4093888809141234</v>
      </c>
      <c r="Q151" s="1">
        <v>77</v>
      </c>
      <c r="R151" s="1" t="e">
        <f>INDEX(concentration_ref!$1:$1048576,MATCH('Curvas de concentracion'!$C151,concentration_ref!$A:$A,0),MATCH('Curvas de concentracion'!R$72,concentration_ref!$1:$1,0))</f>
        <v>#N/A</v>
      </c>
      <c r="S151" s="1">
        <f>INDEX(concentration_ref!$1:$1048576,MATCH('Curvas de concentracion'!$C151,concentration_ref!$A:$A,0),MATCH('Curvas de concentracion'!S$72,concentration_ref!$1:$1,0))</f>
        <v>0.48367476768718171</v>
      </c>
      <c r="T151" s="1">
        <f>INDEX(concentration_ref!$1:$1048576,MATCH('Curvas de concentracion'!$C151,concentration_ref!$A:$A,0),MATCH('Curvas de concentracion'!T$72,concentration_ref!$1:$1,0))</f>
        <v>0.50206137854342003</v>
      </c>
      <c r="U151" s="1">
        <f>INDEX(concentration_ref!$1:$1048576,MATCH('Curvas de concentracion'!$C151,concentration_ref!$A:$A,0),MATCH('Curvas de concentracion'!U$72,concentration_ref!$1:$1,0))</f>
        <v>0.40900893372913061</v>
      </c>
    </row>
    <row r="152" spans="3:21">
      <c r="C152" s="1">
        <v>78</v>
      </c>
      <c r="D152" s="1">
        <f>INDEX(concentration!$1:$1048576,MATCH('Curvas de concentracion'!$C152,concentration!$A:$A,0),MATCH('Curvas de concentracion'!D$72,concentration!$1:$1,0))</f>
        <v>0.96158554833093013</v>
      </c>
      <c r="E152" s="1">
        <f>INDEX(concentration!$1:$1048576,MATCH('Curvas de concentracion'!$C152,concentration!$A:$A,0),MATCH('Curvas de concentracion'!E$72,concentration!$1:$1,0))</f>
        <v>0.78227328141751951</v>
      </c>
      <c r="F152" s="1">
        <f>INDEX(concentration!$1:$1048576,MATCH('Curvas de concentracion'!$C152,concentration!$A:$A,0),MATCH('Curvas de concentracion'!F$72,concentration!$1:$1,0))</f>
        <v>0.42295706560825808</v>
      </c>
      <c r="G152" s="1">
        <f>INDEX(concentration!$1:$1048576,MATCH('Curvas de concentracion'!$C152,concentration!$A:$A,0),MATCH('Curvas de concentracion'!G$72,concentration!$1:$1,0))</f>
        <v>0.42147077325688592</v>
      </c>
      <c r="Q152" s="1">
        <v>78</v>
      </c>
      <c r="R152" s="1" t="e">
        <f>INDEX(concentration_ref!$1:$1048576,MATCH('Curvas de concentracion'!$C152,concentration_ref!$A:$A,0),MATCH('Curvas de concentracion'!R$72,concentration_ref!$1:$1,0))</f>
        <v>#N/A</v>
      </c>
      <c r="S152" s="1">
        <f>INDEX(concentration_ref!$1:$1048576,MATCH('Curvas de concentracion'!$C152,concentration_ref!$A:$A,0),MATCH('Curvas de concentracion'!S$72,concentration_ref!$1:$1,0))</f>
        <v>0.49829015517869524</v>
      </c>
      <c r="T152" s="1">
        <f>INDEX(concentration_ref!$1:$1048576,MATCH('Curvas de concentracion'!$C152,concentration_ref!$A:$A,0),MATCH('Curvas de concentracion'!T$72,concentration_ref!$1:$1,0))</f>
        <v>0.516016809824144</v>
      </c>
      <c r="U152" s="1">
        <f>INDEX(concentration_ref!$1:$1048576,MATCH('Curvas de concentracion'!$C152,concentration_ref!$A:$A,0),MATCH('Curvas de concentracion'!U$72,concentration_ref!$1:$1,0))</f>
        <v>0.42149685299149209</v>
      </c>
    </row>
    <row r="153" spans="3:21">
      <c r="C153" s="1">
        <v>79</v>
      </c>
      <c r="D153" s="1">
        <f>INDEX(concentration!$1:$1048576,MATCH('Curvas de concentracion'!$C153,concentration!$A:$A,0),MATCH('Curvas de concentracion'!D$72,concentration!$1:$1,0))</f>
        <v>0.96486189219546126</v>
      </c>
      <c r="E153" s="1">
        <f>INDEX(concentration!$1:$1048576,MATCH('Curvas de concentracion'!$C153,concentration!$A:$A,0),MATCH('Curvas de concentracion'!E$72,concentration!$1:$1,0))</f>
        <v>0.79157113202086138</v>
      </c>
      <c r="F153" s="1">
        <f>INDEX(concentration!$1:$1048576,MATCH('Curvas de concentracion'!$C153,concentration!$A:$A,0),MATCH('Curvas de concentracion'!F$72,concentration!$1:$1,0))</f>
        <v>0.43625327148294007</v>
      </c>
      <c r="G153" s="1">
        <f>INDEX(concentration!$1:$1048576,MATCH('Curvas de concentracion'!$C153,concentration!$A:$A,0),MATCH('Curvas de concentracion'!G$72,concentration!$1:$1,0))</f>
        <v>0.4347159912135965</v>
      </c>
      <c r="Q153" s="1">
        <v>79</v>
      </c>
      <c r="R153" s="1" t="e">
        <f>INDEX(concentration_ref!$1:$1048576,MATCH('Curvas de concentracion'!$C153,concentration_ref!$A:$A,0),MATCH('Curvas de concentracion'!R$72,concentration_ref!$1:$1,0))</f>
        <v>#N/A</v>
      </c>
      <c r="S153" s="1">
        <f>INDEX(concentration_ref!$1:$1048576,MATCH('Curvas de concentracion'!$C153,concentration_ref!$A:$A,0),MATCH('Curvas de concentracion'!S$72,concentration_ref!$1:$1,0))</f>
        <v>0.51397873030348862</v>
      </c>
      <c r="T153" s="1">
        <f>INDEX(concentration_ref!$1:$1048576,MATCH('Curvas de concentracion'!$C153,concentration_ref!$A:$A,0),MATCH('Curvas de concentracion'!T$72,concentration_ref!$1:$1,0))</f>
        <v>0.53214780801546036</v>
      </c>
      <c r="U153" s="1">
        <f>INDEX(concentration_ref!$1:$1048576,MATCH('Curvas de concentracion'!$C153,concentration_ref!$A:$A,0),MATCH('Curvas de concentracion'!U$72,concentration_ref!$1:$1,0))</f>
        <v>0.43473832537562468</v>
      </c>
    </row>
    <row r="154" spans="3:21">
      <c r="C154" s="1">
        <v>80</v>
      </c>
      <c r="D154" s="1">
        <f>INDEX(concentration!$1:$1048576,MATCH('Curvas de concentracion'!$C154,concentration!$A:$A,0),MATCH('Curvas de concentracion'!D$72,concentration!$1:$1,0))</f>
        <v>0.96574024772735223</v>
      </c>
      <c r="E154" s="1">
        <f>INDEX(concentration!$1:$1048576,MATCH('Curvas de concentracion'!$C154,concentration!$A:$A,0),MATCH('Curvas de concentracion'!E$72,concentration!$1:$1,0))</f>
        <v>0.80066615852189105</v>
      </c>
      <c r="F154" s="1">
        <f>INDEX(concentration!$1:$1048576,MATCH('Curvas de concentracion'!$C154,concentration!$A:$A,0),MATCH('Curvas de concentracion'!F$72,concentration!$1:$1,0))</f>
        <v>0.44886762332417746</v>
      </c>
      <c r="G154" s="1">
        <f>INDEX(concentration!$1:$1048576,MATCH('Curvas de concentracion'!$C154,concentration!$A:$A,0),MATCH('Curvas de concentracion'!G$72,concentration!$1:$1,0))</f>
        <v>0.44729029802906906</v>
      </c>
      <c r="Q154" s="1">
        <v>80</v>
      </c>
      <c r="R154" s="1" t="e">
        <f>INDEX(concentration_ref!$1:$1048576,MATCH('Curvas de concentracion'!$C154,concentration_ref!$A:$A,0),MATCH('Curvas de concentracion'!R$72,concentration_ref!$1:$1,0))</f>
        <v>#N/A</v>
      </c>
      <c r="S154" s="1">
        <f>INDEX(concentration_ref!$1:$1048576,MATCH('Curvas de concentracion'!$C154,concentration_ref!$A:$A,0),MATCH('Curvas de concentracion'!S$72,concentration_ref!$1:$1,0))</f>
        <v>0.52583096870105861</v>
      </c>
      <c r="T154" s="1">
        <f>INDEX(concentration_ref!$1:$1048576,MATCH('Curvas de concentracion'!$C154,concentration_ref!$A:$A,0),MATCH('Curvas de concentracion'!T$72,concentration_ref!$1:$1,0))</f>
        <v>0.54403305382167955</v>
      </c>
      <c r="U154" s="1">
        <f>INDEX(concentration_ref!$1:$1048576,MATCH('Curvas de concentracion'!$C154,concentration_ref!$A:$A,0),MATCH('Curvas de concentracion'!U$72,concentration_ref!$1:$1,0))</f>
        <v>0.44803030756643042</v>
      </c>
    </row>
    <row r="155" spans="3:21">
      <c r="C155" s="1">
        <v>81</v>
      </c>
      <c r="D155" s="1">
        <f>INDEX(concentration!$1:$1048576,MATCH('Curvas de concentracion'!$C155,concentration!$A:$A,0),MATCH('Curvas de concentracion'!D$72,concentration!$1:$1,0))</f>
        <v>0.96861627911495962</v>
      </c>
      <c r="E155" s="1">
        <f>INDEX(concentration!$1:$1048576,MATCH('Curvas de concentracion'!$C155,concentration!$A:$A,0),MATCH('Curvas de concentracion'!E$72,concentration!$1:$1,0))</f>
        <v>0.81193146294065965</v>
      </c>
      <c r="F155" s="1">
        <f>INDEX(concentration!$1:$1048576,MATCH('Curvas de concentracion'!$C155,concentration!$A:$A,0),MATCH('Curvas de concentracion'!F$72,concentration!$1:$1,0))</f>
        <v>0.46229923673140011</v>
      </c>
      <c r="G155" s="1">
        <f>INDEX(concentration!$1:$1048576,MATCH('Curvas de concentracion'!$C155,concentration!$A:$A,0),MATCH('Curvas de concentracion'!G$72,concentration!$1:$1,0))</f>
        <v>0.46069012887380112</v>
      </c>
      <c r="Q155" s="1">
        <v>81</v>
      </c>
      <c r="R155" s="1" t="e">
        <f>INDEX(concentration_ref!$1:$1048576,MATCH('Curvas de concentracion'!$C155,concentration_ref!$A:$A,0),MATCH('Curvas de concentracion'!R$72,concentration_ref!$1:$1,0))</f>
        <v>#N/A</v>
      </c>
      <c r="S155" s="1">
        <f>INDEX(concentration_ref!$1:$1048576,MATCH('Curvas de concentracion'!$C155,concentration_ref!$A:$A,0),MATCH('Curvas de concentracion'!S$72,concentration_ref!$1:$1,0))</f>
        <v>0.53843887392452017</v>
      </c>
      <c r="T155" s="1">
        <f>INDEX(concentration_ref!$1:$1048576,MATCH('Curvas de concentracion'!$C155,concentration_ref!$A:$A,0),MATCH('Curvas de concentracion'!T$72,concentration_ref!$1:$1,0))</f>
        <v>0.56016818280505531</v>
      </c>
      <c r="U155" s="1">
        <f>INDEX(concentration_ref!$1:$1048576,MATCH('Curvas de concentracion'!$C155,concentration_ref!$A:$A,0),MATCH('Curvas de concentracion'!U$72,concentration_ref!$1:$1,0))</f>
        <v>0.46078870189981558</v>
      </c>
    </row>
    <row r="156" spans="3:21">
      <c r="C156" s="1">
        <v>82</v>
      </c>
      <c r="D156" s="1">
        <f>INDEX(concentration!$1:$1048576,MATCH('Curvas de concentracion'!$C156,concentration!$A:$A,0),MATCH('Curvas de concentracion'!D$72,concentration!$1:$1,0))</f>
        <v>0.97018643679143723</v>
      </c>
      <c r="E156" s="1">
        <f>INDEX(concentration!$1:$1048576,MATCH('Curvas de concentracion'!$C156,concentration!$A:$A,0),MATCH('Curvas de concentracion'!E$72,concentration!$1:$1,0))</f>
        <v>0.82475469928598399</v>
      </c>
      <c r="F156" s="1">
        <f>INDEX(concentration!$1:$1048576,MATCH('Curvas de concentracion'!$C156,concentration!$A:$A,0),MATCH('Curvas de concentracion'!F$72,concentration!$1:$1,0))</f>
        <v>0.47715935968451206</v>
      </c>
      <c r="G156" s="1">
        <f>INDEX(concentration!$1:$1048576,MATCH('Curvas de concentracion'!$C156,concentration!$A:$A,0),MATCH('Curvas de concentracion'!G$72,concentration!$1:$1,0))</f>
        <v>0.47550112587750404</v>
      </c>
      <c r="Q156" s="1">
        <v>82</v>
      </c>
      <c r="R156" s="1" t="e">
        <f>INDEX(concentration_ref!$1:$1048576,MATCH('Curvas de concentracion'!$C156,concentration_ref!$A:$A,0),MATCH('Curvas de concentracion'!R$72,concentration_ref!$1:$1,0))</f>
        <v>#N/A</v>
      </c>
      <c r="S156" s="1">
        <f>INDEX(concentration_ref!$1:$1048576,MATCH('Curvas de concentracion'!$C156,concentration_ref!$A:$A,0),MATCH('Curvas de concentracion'!S$72,concentration_ref!$1:$1,0))</f>
        <v>0.54935683570580474</v>
      </c>
      <c r="T156" s="1">
        <f>INDEX(concentration_ref!$1:$1048576,MATCH('Curvas de concentracion'!$C156,concentration_ref!$A:$A,0),MATCH('Curvas de concentracion'!T$72,concentration_ref!$1:$1,0))</f>
        <v>0.57530216861691608</v>
      </c>
      <c r="U156" s="1">
        <f>INDEX(concentration_ref!$1:$1048576,MATCH('Curvas de concentracion'!$C156,concentration_ref!$A:$A,0),MATCH('Curvas de concentracion'!U$72,concentration_ref!$1:$1,0))</f>
        <v>0.47547900065408633</v>
      </c>
    </row>
    <row r="157" spans="3:21">
      <c r="C157" s="1">
        <v>83</v>
      </c>
      <c r="D157" s="1">
        <f>INDEX(concentration!$1:$1048576,MATCH('Curvas de concentracion'!$C157,concentration!$A:$A,0),MATCH('Curvas de concentracion'!D$72,concentration!$1:$1,0))</f>
        <v>0.97018643679143723</v>
      </c>
      <c r="E157" s="1">
        <f>INDEX(concentration!$1:$1048576,MATCH('Curvas de concentracion'!$C157,concentration!$A:$A,0),MATCH('Curvas de concentracion'!E$72,concentration!$1:$1,0))</f>
        <v>0.83526944954267768</v>
      </c>
      <c r="F157" s="1">
        <f>INDEX(concentration!$1:$1048576,MATCH('Curvas de concentracion'!$C157,concentration!$A:$A,0),MATCH('Curvas de concentracion'!F$72,concentration!$1:$1,0))</f>
        <v>0.49151816061590953</v>
      </c>
      <c r="G157" s="1">
        <f>INDEX(concentration!$1:$1048576,MATCH('Curvas de concentracion'!$C157,concentration!$A:$A,0),MATCH('Curvas de concentracion'!G$72,concentration!$1:$1,0))</f>
        <v>0.48982100088973579</v>
      </c>
      <c r="Q157" s="1">
        <v>83</v>
      </c>
      <c r="R157" s="1" t="e">
        <f>INDEX(concentration_ref!$1:$1048576,MATCH('Curvas de concentracion'!$C157,concentration_ref!$A:$A,0),MATCH('Curvas de concentracion'!R$72,concentration_ref!$1:$1,0))</f>
        <v>#N/A</v>
      </c>
      <c r="S157" s="1">
        <f>INDEX(concentration_ref!$1:$1048576,MATCH('Curvas de concentracion'!$C157,concentration_ref!$A:$A,0),MATCH('Curvas de concentracion'!S$72,concentration_ref!$1:$1,0))</f>
        <v>0.56571144004588647</v>
      </c>
      <c r="T157" s="1">
        <f>INDEX(concentration_ref!$1:$1048576,MATCH('Curvas de concentracion'!$C157,concentration_ref!$A:$A,0),MATCH('Curvas de concentracion'!T$72,concentration_ref!$1:$1,0))</f>
        <v>0.58993280404294823</v>
      </c>
      <c r="U157" s="1">
        <f>INDEX(concentration_ref!$1:$1048576,MATCH('Curvas de concentracion'!$C157,concentration_ref!$A:$A,0),MATCH('Curvas de concentracion'!U$72,concentration_ref!$1:$1,0))</f>
        <v>0.48984822958899243</v>
      </c>
    </row>
    <row r="158" spans="3:21">
      <c r="C158" s="1">
        <v>84</v>
      </c>
      <c r="D158" s="1">
        <f>INDEX(concentration!$1:$1048576,MATCH('Curvas de concentracion'!$C158,concentration!$A:$A,0),MATCH('Curvas de concentracion'!D$72,concentration!$1:$1,0))</f>
        <v>0.97076164306895862</v>
      </c>
      <c r="E158" s="1">
        <f>INDEX(concentration!$1:$1048576,MATCH('Curvas de concentracion'!$C158,concentration!$A:$A,0),MATCH('Curvas de concentracion'!E$72,concentration!$1:$1,0))</f>
        <v>0.84652873665048423</v>
      </c>
      <c r="F158" s="1">
        <f>INDEX(concentration!$1:$1048576,MATCH('Curvas de concentracion'!$C158,concentration!$A:$A,0),MATCH('Curvas de concentracion'!F$72,concentration!$1:$1,0))</f>
        <v>0.50658974551641467</v>
      </c>
      <c r="G158" s="1">
        <f>INDEX(concentration!$1:$1048576,MATCH('Curvas de concentracion'!$C158,concentration!$A:$A,0),MATCH('Curvas de concentracion'!G$72,concentration!$1:$1,0))</f>
        <v>0.50484895837119048</v>
      </c>
      <c r="Q158" s="1">
        <v>84</v>
      </c>
      <c r="R158" s="1" t="e">
        <f>INDEX(concentration_ref!$1:$1048576,MATCH('Curvas de concentracion'!$C158,concentration_ref!$A:$A,0),MATCH('Curvas de concentracion'!R$72,concentration_ref!$1:$1,0))</f>
        <v>#N/A</v>
      </c>
      <c r="S158" s="1">
        <f>INDEX(concentration_ref!$1:$1048576,MATCH('Curvas de concentracion'!$C158,concentration_ref!$A:$A,0),MATCH('Curvas de concentracion'!S$72,concentration_ref!$1:$1,0))</f>
        <v>0.58216335495625648</v>
      </c>
      <c r="T158" s="1">
        <f>INDEX(concentration_ref!$1:$1048576,MATCH('Curvas de concentracion'!$C158,concentration_ref!$A:$A,0),MATCH('Curvas de concentracion'!T$72,concentration_ref!$1:$1,0))</f>
        <v>0.60739958119792559</v>
      </c>
      <c r="U158" s="1">
        <f>INDEX(concentration_ref!$1:$1048576,MATCH('Curvas de concentracion'!$C158,concentration_ref!$A:$A,0),MATCH('Curvas de concentracion'!U$72,concentration_ref!$1:$1,0))</f>
        <v>0.50487648924315176</v>
      </c>
    </row>
    <row r="159" spans="3:21">
      <c r="C159" s="1">
        <v>85</v>
      </c>
      <c r="D159" s="1">
        <f>INDEX(concentration!$1:$1048576,MATCH('Curvas de concentracion'!$C159,concentration!$A:$A,0),MATCH('Curvas de concentracion'!D$72,concentration!$1:$1,0))</f>
        <v>0.97076164306895862</v>
      </c>
      <c r="E159" s="1">
        <f>INDEX(concentration!$1:$1048576,MATCH('Curvas de concentracion'!$C159,concentration!$A:$A,0),MATCH('Curvas de concentracion'!E$72,concentration!$1:$1,0))</f>
        <v>0.8562915755071292</v>
      </c>
      <c r="F159" s="1">
        <f>INDEX(concentration!$1:$1048576,MATCH('Curvas de concentracion'!$C159,concentration!$A:$A,0),MATCH('Curvas de concentracion'!F$72,concentration!$1:$1,0))</f>
        <v>0.52213444350765348</v>
      </c>
      <c r="G159" s="1">
        <f>INDEX(concentration!$1:$1048576,MATCH('Curvas de concentracion'!$C159,concentration!$A:$A,0),MATCH('Curvas de concentracion'!G$72,concentration!$1:$1,0))</f>
        <v>0.52034136146869792</v>
      </c>
      <c r="Q159" s="1">
        <v>85</v>
      </c>
      <c r="R159" s="1" t="e">
        <f>INDEX(concentration_ref!$1:$1048576,MATCH('Curvas de concentracion'!$C159,concentration_ref!$A:$A,0),MATCH('Curvas de concentracion'!R$72,concentration_ref!$1:$1,0))</f>
        <v>#N/A</v>
      </c>
      <c r="S159" s="1">
        <f>INDEX(concentration_ref!$1:$1048576,MATCH('Curvas de concentracion'!$C159,concentration_ref!$A:$A,0),MATCH('Curvas de concentracion'!S$72,concentration_ref!$1:$1,0))</f>
        <v>0.59644430967116135</v>
      </c>
      <c r="T159" s="1">
        <f>INDEX(concentration_ref!$1:$1048576,MATCH('Curvas de concentracion'!$C159,concentration_ref!$A:$A,0),MATCH('Curvas de concentracion'!T$72,concentration_ref!$1:$1,0))</f>
        <v>0.62433787275525454</v>
      </c>
      <c r="U159" s="1">
        <f>INDEX(concentration_ref!$1:$1048576,MATCH('Curvas de concentracion'!$C159,concentration_ref!$A:$A,0),MATCH('Curvas de concentracion'!U$72,concentration_ref!$1:$1,0))</f>
        <v>0.52036987280211211</v>
      </c>
    </row>
    <row r="160" spans="3:21">
      <c r="C160" s="1">
        <v>86</v>
      </c>
      <c r="D160" s="1">
        <f>INDEX(concentration!$1:$1048576,MATCH('Curvas de concentracion'!$C160,concentration!$A:$A,0),MATCH('Curvas de concentracion'!D$72,concentration!$1:$1,0))</f>
        <v>0.9722229779361754</v>
      </c>
      <c r="E160" s="1">
        <f>INDEX(concentration!$1:$1048576,MATCH('Curvas de concentracion'!$C160,concentration!$A:$A,0),MATCH('Curvas de concentracion'!E$72,concentration!$1:$1,0))</f>
        <v>0.86564155378756169</v>
      </c>
      <c r="F160" s="1">
        <f>INDEX(concentration!$1:$1048576,MATCH('Curvas de concentracion'!$C160,concentration!$A:$A,0),MATCH('Curvas de concentracion'!F$72,concentration!$1:$1,0))</f>
        <v>0.53789851608643247</v>
      </c>
      <c r="G160" s="1">
        <f>INDEX(concentration!$1:$1048576,MATCH('Curvas de concentracion'!$C160,concentration!$A:$A,0),MATCH('Curvas de concentracion'!G$72,concentration!$1:$1,0))</f>
        <v>0.53605612200572705</v>
      </c>
      <c r="Q160" s="1">
        <v>86</v>
      </c>
      <c r="R160" s="1" t="e">
        <f>INDEX(concentration_ref!$1:$1048576,MATCH('Curvas de concentracion'!$C160,concentration_ref!$A:$A,0),MATCH('Curvas de concentracion'!R$72,concentration_ref!$1:$1,0))</f>
        <v>#N/A</v>
      </c>
      <c r="S160" s="1">
        <f>INDEX(concentration_ref!$1:$1048576,MATCH('Curvas de concentracion'!$C160,concentration_ref!$A:$A,0),MATCH('Curvas de concentracion'!S$72,concentration_ref!$1:$1,0))</f>
        <v>0.61575422261053059</v>
      </c>
      <c r="T160" s="1">
        <f>INDEX(concentration_ref!$1:$1048576,MATCH('Curvas de concentracion'!$C160,concentration_ref!$A:$A,0),MATCH('Curvas de concentracion'!T$72,concentration_ref!$1:$1,0))</f>
        <v>0.64003117383476826</v>
      </c>
      <c r="U160" s="1">
        <f>INDEX(concentration_ref!$1:$1048576,MATCH('Curvas de concentracion'!$C160,concentration_ref!$A:$A,0),MATCH('Curvas de concentracion'!U$72,concentration_ref!$1:$1,0))</f>
        <v>0.53608673887882119</v>
      </c>
    </row>
    <row r="161" spans="3:21">
      <c r="C161" s="1">
        <v>87</v>
      </c>
      <c r="D161" s="1">
        <f>INDEX(concentration!$1:$1048576,MATCH('Curvas de concentracion'!$C161,concentration!$A:$A,0),MATCH('Curvas de concentracion'!D$72,concentration!$1:$1,0))</f>
        <v>0.97330731949988147</v>
      </c>
      <c r="E161" s="1">
        <f>INDEX(concentration!$1:$1048576,MATCH('Curvas de concentracion'!$C161,concentration!$A:$A,0),MATCH('Curvas de concentracion'!E$72,concentration!$1:$1,0))</f>
        <v>0.8725012906437799</v>
      </c>
      <c r="F161" s="1">
        <f>INDEX(concentration!$1:$1048576,MATCH('Curvas de concentracion'!$C161,concentration!$A:$A,0),MATCH('Curvas de concentracion'!F$72,concentration!$1:$1,0))</f>
        <v>0.55487924720930626</v>
      </c>
      <c r="G161" s="1">
        <f>INDEX(concentration!$1:$1048576,MATCH('Curvas de concentracion'!$C161,concentration!$A:$A,0),MATCH('Curvas de concentracion'!G$72,concentration!$1:$1,0))</f>
        <v>0.55297909898920194</v>
      </c>
      <c r="Q161" s="1">
        <v>87</v>
      </c>
      <c r="R161" s="1" t="e">
        <f>INDEX(concentration_ref!$1:$1048576,MATCH('Curvas de concentracion'!$C161,concentration_ref!$A:$A,0),MATCH('Curvas de concentracion'!R$72,concentration_ref!$1:$1,0))</f>
        <v>#N/A</v>
      </c>
      <c r="S161" s="1">
        <f>INDEX(concentration_ref!$1:$1048576,MATCH('Curvas de concentracion'!$C161,concentration_ref!$A:$A,0),MATCH('Curvas de concentracion'!S$72,concentration_ref!$1:$1,0))</f>
        <v>0.63615104467543626</v>
      </c>
      <c r="T161" s="1">
        <f>INDEX(concentration_ref!$1:$1048576,MATCH('Curvas de concentracion'!$C161,concentration_ref!$A:$A,0),MATCH('Curvas de concentracion'!T$72,concentration_ref!$1:$1,0))</f>
        <v>0.65793546805160796</v>
      </c>
      <c r="U161" s="1">
        <f>INDEX(concentration_ref!$1:$1048576,MATCH('Curvas de concentracion'!$C161,concentration_ref!$A:$A,0),MATCH('Curvas de concentracion'!U$72,concentration_ref!$1:$1,0))</f>
        <v>0.55301522283222804</v>
      </c>
    </row>
    <row r="162" spans="3:21">
      <c r="C162" s="1">
        <v>88</v>
      </c>
      <c r="D162" s="1">
        <f>INDEX(concentration!$1:$1048576,MATCH('Curvas de concentracion'!$C162,concentration!$A:$A,0),MATCH('Curvas de concentracion'!D$72,concentration!$1:$1,0))</f>
        <v>0.97724825980668406</v>
      </c>
      <c r="E162" s="1">
        <f>INDEX(concentration!$1:$1048576,MATCH('Curvas de concentracion'!$C162,concentration!$A:$A,0),MATCH('Curvas de concentracion'!E$72,concentration!$1:$1,0))</f>
        <v>0.88219333782855802</v>
      </c>
      <c r="F162" s="1">
        <f>INDEX(concentration!$1:$1048576,MATCH('Curvas de concentracion'!$C162,concentration!$A:$A,0),MATCH('Curvas de concentracion'!F$72,concentration!$1:$1,0))</f>
        <v>0.57225312042204213</v>
      </c>
      <c r="G162" s="1">
        <f>INDEX(concentration!$1:$1048576,MATCH('Curvas de concentracion'!$C162,concentration!$A:$A,0),MATCH('Curvas de concentracion'!G$72,concentration!$1:$1,0))</f>
        <v>0.57032000436050656</v>
      </c>
      <c r="Q162" s="1">
        <v>88</v>
      </c>
      <c r="R162" s="1" t="e">
        <f>INDEX(concentration_ref!$1:$1048576,MATCH('Curvas de concentracion'!$C162,concentration_ref!$A:$A,0),MATCH('Curvas de concentracion'!R$72,concentration_ref!$1:$1,0))</f>
        <v>#N/A</v>
      </c>
      <c r="S162" s="1">
        <f>INDEX(concentration_ref!$1:$1048576,MATCH('Curvas de concentracion'!$C162,concentration_ref!$A:$A,0),MATCH('Curvas de concentracion'!S$72,concentration_ref!$1:$1,0))</f>
        <v>0.65588074564788923</v>
      </c>
      <c r="T162" s="1">
        <f>INDEX(concentration_ref!$1:$1048576,MATCH('Curvas de concentracion'!$C162,concentration_ref!$A:$A,0),MATCH('Curvas de concentracion'!T$72,concentration_ref!$1:$1,0))</f>
        <v>0.67685374750749006</v>
      </c>
      <c r="U162" s="1">
        <f>INDEX(concentration_ref!$1:$1048576,MATCH('Curvas de concentracion'!$C162,concentration_ref!$A:$A,0),MATCH('Curvas de concentracion'!U$72,concentration_ref!$1:$1,0))</f>
        <v>0.57023941288112756</v>
      </c>
    </row>
    <row r="163" spans="3:21">
      <c r="C163" s="1">
        <v>89</v>
      </c>
      <c r="D163" s="1">
        <f>INDEX(concentration!$1:$1048576,MATCH('Curvas de concentracion'!$C163,concentration!$A:$A,0),MATCH('Curvas de concentracion'!D$72,concentration!$1:$1,0))</f>
        <v>0.97996883003820456</v>
      </c>
      <c r="E163" s="1">
        <f>INDEX(concentration!$1:$1048576,MATCH('Curvas de concentracion'!$C163,concentration!$A:$A,0),MATCH('Curvas de concentracion'!E$72,concentration!$1:$1,0))</f>
        <v>0.89060096145265533</v>
      </c>
      <c r="F163" s="1">
        <f>INDEX(concentration!$1:$1048576,MATCH('Curvas de concentracion'!$C163,concentration!$A:$A,0),MATCH('Curvas de concentracion'!F$72,concentration!$1:$1,0))</f>
        <v>0.5906856994019315</v>
      </c>
      <c r="G163" s="1">
        <f>INDEX(concentration!$1:$1048576,MATCH('Curvas de concentracion'!$C163,concentration!$A:$A,0),MATCH('Curvas de concentracion'!G$72,concentration!$1:$1,0))</f>
        <v>0.58869059343710339</v>
      </c>
      <c r="Q163" s="1">
        <v>89</v>
      </c>
      <c r="R163" s="1" t="e">
        <f>INDEX(concentration_ref!$1:$1048576,MATCH('Curvas de concentracion'!$C163,concentration_ref!$A:$A,0),MATCH('Curvas de concentracion'!R$72,concentration_ref!$1:$1,0))</f>
        <v>#N/A</v>
      </c>
      <c r="S163" s="1">
        <f>INDEX(concentration_ref!$1:$1048576,MATCH('Curvas de concentracion'!$C163,concentration_ref!$A:$A,0),MATCH('Curvas de concentracion'!S$72,concentration_ref!$1:$1,0))</f>
        <v>0.67596019384705486</v>
      </c>
      <c r="T163" s="1">
        <f>INDEX(concentration_ref!$1:$1048576,MATCH('Curvas de concentracion'!$C163,concentration_ref!$A:$A,0),MATCH('Curvas de concentracion'!T$72,concentration_ref!$1:$1,0))</f>
        <v>0.69714361271743508</v>
      </c>
      <c r="U163" s="1">
        <f>INDEX(concentration_ref!$1:$1048576,MATCH('Curvas de concentracion'!$C163,concentration_ref!$A:$A,0),MATCH('Curvas de concentracion'!U$72,concentration_ref!$1:$1,0))</f>
        <v>0.58872792827917342</v>
      </c>
    </row>
    <row r="164" spans="3:21">
      <c r="C164" s="1">
        <v>90</v>
      </c>
      <c r="D164" s="1">
        <f>INDEX(concentration!$1:$1048576,MATCH('Curvas de concentracion'!$C164,concentration!$A:$A,0),MATCH('Curvas de concentracion'!D$72,concentration!$1:$1,0))</f>
        <v>0.981107583006541</v>
      </c>
      <c r="E164" s="1">
        <f>INDEX(concentration!$1:$1048576,MATCH('Curvas de concentracion'!$C164,concentration!$A:$A,0),MATCH('Curvas de concentracion'!E$72,concentration!$1:$1,0))</f>
        <v>0.90501722970745879</v>
      </c>
      <c r="F164" s="1">
        <f>INDEX(concentration!$1:$1048576,MATCH('Curvas de concentracion'!$C164,concentration!$A:$A,0),MATCH('Curvas de concentracion'!F$72,concentration!$1:$1,0))</f>
        <v>0.60925199292667453</v>
      </c>
      <c r="G164" s="1">
        <f>INDEX(concentration!$1:$1048576,MATCH('Curvas de concentracion'!$C164,concentration!$A:$A,0),MATCH('Curvas de concentracion'!G$72,concentration!$1:$1,0))</f>
        <v>0.60718840946584618</v>
      </c>
      <c r="Q164" s="1">
        <v>90</v>
      </c>
      <c r="R164" s="1" t="e">
        <f>INDEX(concentration_ref!$1:$1048576,MATCH('Curvas de concentracion'!$C164,concentration_ref!$A:$A,0),MATCH('Curvas de concentracion'!R$72,concentration_ref!$1:$1,0))</f>
        <v>#N/A</v>
      </c>
      <c r="S164" s="1">
        <f>INDEX(concentration_ref!$1:$1048576,MATCH('Curvas de concentracion'!$C164,concentration_ref!$A:$A,0),MATCH('Curvas de concentracion'!S$72,concentration_ref!$1:$1,0))</f>
        <v>0.69532781727401005</v>
      </c>
      <c r="T164" s="1">
        <f>INDEX(concentration_ref!$1:$1048576,MATCH('Curvas de concentracion'!$C164,concentration_ref!$A:$A,0),MATCH('Curvas de concentracion'!T$72,concentration_ref!$1:$1,0))</f>
        <v>0.71595327446996615</v>
      </c>
      <c r="U164" s="1">
        <f>INDEX(concentration_ref!$1:$1048576,MATCH('Curvas de concentracion'!$C164,concentration_ref!$A:$A,0),MATCH('Curvas de concentracion'!U$72,concentration_ref!$1:$1,0))</f>
        <v>0.60773129804671677</v>
      </c>
    </row>
    <row r="165" spans="3:21">
      <c r="C165" s="1">
        <v>91</v>
      </c>
      <c r="D165" s="1">
        <f>INDEX(concentration!$1:$1048576,MATCH('Curvas de concentracion'!$C165,concentration!$A:$A,0),MATCH('Curvas de concentracion'!D$72,concentration!$1:$1,0))</f>
        <v>0.98803337751021181</v>
      </c>
      <c r="E165" s="1">
        <f>INDEX(concentration!$1:$1048576,MATCH('Curvas de concentracion'!$C165,concentration!$A:$A,0),MATCH('Curvas de concentracion'!E$72,concentration!$1:$1,0))</f>
        <v>0.91602539925516724</v>
      </c>
      <c r="F165" s="1">
        <f>INDEX(concentration!$1:$1048576,MATCH('Curvas de concentracion'!$C165,concentration!$A:$A,0),MATCH('Curvas de concentracion'!F$72,concentration!$1:$1,0))</f>
        <v>0.62933495969689479</v>
      </c>
      <c r="G165" s="1">
        <f>INDEX(concentration!$1:$1048576,MATCH('Curvas de concentracion'!$C165,concentration!$A:$A,0),MATCH('Curvas de concentracion'!G$72,concentration!$1:$1,0))</f>
        <v>0.62726791000798565</v>
      </c>
      <c r="Q165" s="1">
        <v>91</v>
      </c>
      <c r="R165" s="1" t="e">
        <f>INDEX(concentration_ref!$1:$1048576,MATCH('Curvas de concentracion'!$C165,concentration_ref!$A:$A,0),MATCH('Curvas de concentracion'!R$72,concentration_ref!$1:$1,0))</f>
        <v>#N/A</v>
      </c>
      <c r="S165" s="1">
        <f>INDEX(concentration_ref!$1:$1048576,MATCH('Curvas de concentracion'!$C165,concentration_ref!$A:$A,0),MATCH('Curvas de concentracion'!S$72,concentration_ref!$1:$1,0))</f>
        <v>0.7156159894435159</v>
      </c>
      <c r="T165" s="1">
        <f>INDEX(concentration_ref!$1:$1048576,MATCH('Curvas de concentracion'!$C165,concentration_ref!$A:$A,0),MATCH('Curvas de concentracion'!T$72,concentration_ref!$1:$1,0))</f>
        <v>0.73707319579978525</v>
      </c>
      <c r="U165" s="1">
        <f>INDEX(concentration_ref!$1:$1048576,MATCH('Curvas de concentracion'!$C165,concentration_ref!$A:$A,0),MATCH('Curvas de concentracion'!U$72,concentration_ref!$1:$1,0))</f>
        <v>0.6273790506575031</v>
      </c>
    </row>
    <row r="166" spans="3:21">
      <c r="C166" s="1">
        <v>92</v>
      </c>
      <c r="D166" s="1">
        <f>INDEX(concentration!$1:$1048576,MATCH('Curvas de concentracion'!$C166,concentration!$A:$A,0),MATCH('Curvas de concentracion'!D$72,concentration!$1:$1,0))</f>
        <v>0.98803337751021181</v>
      </c>
      <c r="E166" s="1">
        <f>INDEX(concentration!$1:$1048576,MATCH('Curvas de concentracion'!$C166,concentration!$A:$A,0),MATCH('Curvas de concentracion'!E$72,concentration!$1:$1,0))</f>
        <v>0.92728273678489692</v>
      </c>
      <c r="F166" s="1">
        <f>INDEX(concentration!$1:$1048576,MATCH('Curvas de concentracion'!$C166,concentration!$A:$A,0),MATCH('Curvas de concentracion'!F$72,concentration!$1:$1,0))</f>
        <v>0.65103804328479353</v>
      </c>
      <c r="G166" s="1">
        <f>INDEX(concentration!$1:$1048576,MATCH('Curvas de concentracion'!$C166,concentration!$A:$A,0),MATCH('Curvas de concentracion'!G$72,concentration!$1:$1,0))</f>
        <v>0.64892169732348293</v>
      </c>
      <c r="Q166" s="1">
        <v>92</v>
      </c>
      <c r="R166" s="1" t="e">
        <f>INDEX(concentration_ref!$1:$1048576,MATCH('Curvas de concentracion'!$C166,concentration_ref!$A:$A,0),MATCH('Curvas de concentracion'!R$72,concentration_ref!$1:$1,0))</f>
        <v>#N/A</v>
      </c>
      <c r="S166" s="1">
        <f>INDEX(concentration_ref!$1:$1048576,MATCH('Curvas de concentracion'!$C166,concentration_ref!$A:$A,0),MATCH('Curvas de concentracion'!S$72,concentration_ref!$1:$1,0))</f>
        <v>0.73689560563492018</v>
      </c>
      <c r="T166" s="1">
        <f>INDEX(concentration_ref!$1:$1048576,MATCH('Curvas de concentracion'!$C166,concentration_ref!$A:$A,0),MATCH('Curvas de concentracion'!T$72,concentration_ref!$1:$1,0))</f>
        <v>0.76070562384545981</v>
      </c>
      <c r="U166" s="1">
        <f>INDEX(concentration_ref!$1:$1048576,MATCH('Curvas de concentracion'!$C166,concentration_ref!$A:$A,0),MATCH('Curvas de concentracion'!U$72,concentration_ref!$1:$1,0))</f>
        <v>0.64895695179345225</v>
      </c>
    </row>
    <row r="167" spans="3:21">
      <c r="C167" s="1">
        <v>93</v>
      </c>
      <c r="D167" s="1">
        <f>INDEX(concentration!$1:$1048576,MATCH('Curvas de concentracion'!$C167,concentration!$A:$A,0),MATCH('Curvas de concentracion'!D$72,concentration!$1:$1,0))</f>
        <v>0.98803337751021181</v>
      </c>
      <c r="E167" s="1">
        <f>INDEX(concentration!$1:$1048576,MATCH('Curvas de concentracion'!$C167,concentration!$A:$A,0),MATCH('Curvas de concentracion'!E$72,concentration!$1:$1,0))</f>
        <v>0.93610218161754077</v>
      </c>
      <c r="F167" s="1">
        <f>INDEX(concentration!$1:$1048576,MATCH('Curvas de concentracion'!$C167,concentration!$A:$A,0),MATCH('Curvas de concentracion'!F$72,concentration!$1:$1,0))</f>
        <v>0.67351520352936189</v>
      </c>
      <c r="G167" s="1">
        <f>INDEX(concentration!$1:$1048576,MATCH('Curvas de concentracion'!$C167,concentration!$A:$A,0),MATCH('Curvas de concentracion'!G$72,concentration!$1:$1,0))</f>
        <v>0.67136250761226379</v>
      </c>
      <c r="Q167" s="1">
        <v>93</v>
      </c>
      <c r="R167" s="1" t="e">
        <f>INDEX(concentration_ref!$1:$1048576,MATCH('Curvas de concentracion'!$C167,concentration_ref!$A:$A,0),MATCH('Curvas de concentracion'!R$72,concentration_ref!$1:$1,0))</f>
        <v>#N/A</v>
      </c>
      <c r="S167" s="1">
        <f>INDEX(concentration_ref!$1:$1048576,MATCH('Curvas de concentracion'!$C167,concentration_ref!$A:$A,0),MATCH('Curvas de concentracion'!S$72,concentration_ref!$1:$1,0))</f>
        <v>0.75740443513435995</v>
      </c>
      <c r="T167" s="1">
        <f>INDEX(concentration_ref!$1:$1048576,MATCH('Curvas de concentracion'!$C167,concentration_ref!$A:$A,0),MATCH('Curvas de concentracion'!T$72,concentration_ref!$1:$1,0))</f>
        <v>0.78105385244159276</v>
      </c>
      <c r="U167" s="1">
        <f>INDEX(concentration_ref!$1:$1048576,MATCH('Curvas de concentracion'!$C167,concentration_ref!$A:$A,0),MATCH('Curvas de concentracion'!U$72,concentration_ref!$1:$1,0))</f>
        <v>0.67139749486622124</v>
      </c>
    </row>
    <row r="168" spans="3:21">
      <c r="C168" s="1">
        <v>94</v>
      </c>
      <c r="D168" s="1">
        <f>INDEX(concentration!$1:$1048576,MATCH('Curvas de concentracion'!$C168,concentration!$A:$A,0),MATCH('Curvas de concentracion'!D$72,concentration!$1:$1,0))</f>
        <v>0.98924208799878743</v>
      </c>
      <c r="E168" s="1">
        <f>INDEX(concentration!$1:$1048576,MATCH('Curvas de concentracion'!$C168,concentration!$A:$A,0),MATCH('Curvas de concentracion'!E$72,concentration!$1:$1,0))</f>
        <v>0.94348397415620799</v>
      </c>
      <c r="F168" s="1">
        <f>INDEX(concentration!$1:$1048576,MATCH('Curvas de concentracion'!$C168,concentration!$A:$A,0),MATCH('Curvas de concentracion'!F$72,concentration!$1:$1,0))</f>
        <v>0.69737250075857682</v>
      </c>
      <c r="G168" s="1">
        <f>INDEX(concentration!$1:$1048576,MATCH('Curvas de concentracion'!$C168,concentration!$A:$A,0),MATCH('Curvas de concentracion'!G$72,concentration!$1:$1,0))</f>
        <v>0.69518959727949148</v>
      </c>
      <c r="Q168" s="1">
        <v>94</v>
      </c>
      <c r="R168" s="1" t="e">
        <f>INDEX(concentration_ref!$1:$1048576,MATCH('Curvas de concentracion'!$C168,concentration_ref!$A:$A,0),MATCH('Curvas de concentracion'!R$72,concentration_ref!$1:$1,0))</f>
        <v>#N/A</v>
      </c>
      <c r="S168" s="1">
        <f>INDEX(concentration_ref!$1:$1048576,MATCH('Curvas de concentracion'!$C168,concentration_ref!$A:$A,0),MATCH('Curvas de concentracion'!S$72,concentration_ref!$1:$1,0))</f>
        <v>0.78426531424937973</v>
      </c>
      <c r="T168" s="1">
        <f>INDEX(concentration_ref!$1:$1048576,MATCH('Curvas de concentracion'!$C168,concentration_ref!$A:$A,0),MATCH('Curvas de concentracion'!T$72,concentration_ref!$1:$1,0))</f>
        <v>0.80556015988138396</v>
      </c>
      <c r="U168" s="1">
        <f>INDEX(concentration_ref!$1:$1048576,MATCH('Curvas de concentracion'!$C168,concentration_ref!$A:$A,0),MATCH('Curvas de concentracion'!U$72,concentration_ref!$1:$1,0))</f>
        <v>0.69523072660641494</v>
      </c>
    </row>
    <row r="169" spans="3:21">
      <c r="C169" s="1">
        <v>95</v>
      </c>
      <c r="D169" s="1">
        <f>INDEX(concentration!$1:$1048576,MATCH('Curvas de concentracion'!$C169,concentration!$A:$A,0),MATCH('Curvas de concentracion'!D$72,concentration!$1:$1,0))</f>
        <v>0.98979786163179806</v>
      </c>
      <c r="E169" s="1">
        <f>INDEX(concentration!$1:$1048576,MATCH('Curvas de concentracion'!$C169,concentration!$A:$A,0),MATCH('Curvas de concentracion'!E$72,concentration!$1:$1,0))</f>
        <v>0.95255906654768729</v>
      </c>
      <c r="F169" s="1">
        <f>INDEX(concentration!$1:$1048576,MATCH('Curvas de concentracion'!$C169,concentration!$A:$A,0),MATCH('Curvas de concentracion'!F$72,concentration!$1:$1,0))</f>
        <v>0.72458017745722103</v>
      </c>
      <c r="G169" s="1">
        <f>INDEX(concentration!$1:$1048576,MATCH('Curvas de concentracion'!$C169,concentration!$A:$A,0),MATCH('Curvas de concentracion'!G$72,concentration!$1:$1,0))</f>
        <v>0.72235198330470884</v>
      </c>
      <c r="Q169" s="1">
        <v>95</v>
      </c>
      <c r="R169" s="1" t="e">
        <f>INDEX(concentration_ref!$1:$1048576,MATCH('Curvas de concentracion'!$C169,concentration_ref!$A:$A,0),MATCH('Curvas de concentracion'!R$72,concentration_ref!$1:$1,0))</f>
        <v>#N/A</v>
      </c>
      <c r="S169" s="1">
        <f>INDEX(concentration_ref!$1:$1048576,MATCH('Curvas de concentracion'!$C169,concentration_ref!$A:$A,0),MATCH('Curvas de concentracion'!S$72,concentration_ref!$1:$1,0))</f>
        <v>0.81094374528897062</v>
      </c>
      <c r="T169" s="1">
        <f>INDEX(concentration_ref!$1:$1048576,MATCH('Curvas de concentracion'!$C169,concentration_ref!$A:$A,0),MATCH('Curvas de concentracion'!T$72,concentration_ref!$1:$1,0))</f>
        <v>0.82856143446018571</v>
      </c>
      <c r="U169" s="1">
        <f>INDEX(concentration_ref!$1:$1048576,MATCH('Curvas de concentracion'!$C169,concentration_ref!$A:$A,0),MATCH('Curvas de concentracion'!U$72,concentration_ref!$1:$1,0))</f>
        <v>0.7223942916172178</v>
      </c>
    </row>
    <row r="170" spans="3:21">
      <c r="C170" s="1">
        <v>96</v>
      </c>
      <c r="D170" s="1">
        <f>INDEX(concentration!$1:$1048576,MATCH('Curvas de concentracion'!$C170,concentration!$A:$A,0),MATCH('Curvas de concentracion'!D$72,concentration!$1:$1,0))</f>
        <v>0.98979786163179806</v>
      </c>
      <c r="E170" s="1">
        <f>INDEX(concentration!$1:$1048576,MATCH('Curvas de concentracion'!$C170,concentration!$A:$A,0),MATCH('Curvas de concentracion'!E$72,concentration!$1:$1,0))</f>
        <v>0.96240887098216743</v>
      </c>
      <c r="F170" s="1">
        <f>INDEX(concentration!$1:$1048576,MATCH('Curvas de concentracion'!$C170,concentration!$A:$A,0),MATCH('Curvas de concentracion'!F$72,concentration!$1:$1,0))</f>
        <v>0.75381095048599245</v>
      </c>
      <c r="G170" s="1">
        <f>INDEX(concentration!$1:$1048576,MATCH('Curvas de concentracion'!$C170,concentration!$A:$A,0),MATCH('Curvas de concentracion'!G$72,concentration!$1:$1,0))</f>
        <v>0.7515890183211561</v>
      </c>
      <c r="Q170" s="1">
        <v>96</v>
      </c>
      <c r="R170" s="1" t="e">
        <f>INDEX(concentration_ref!$1:$1048576,MATCH('Curvas de concentracion'!$C170,concentration_ref!$A:$A,0),MATCH('Curvas de concentracion'!R$72,concentration_ref!$1:$1,0))</f>
        <v>#N/A</v>
      </c>
      <c r="S170" s="1">
        <f>INDEX(concentration_ref!$1:$1048576,MATCH('Curvas de concentracion'!$C170,concentration_ref!$A:$A,0),MATCH('Curvas de concentracion'!S$72,concentration_ref!$1:$1,0))</f>
        <v>0.83630198160907931</v>
      </c>
      <c r="T170" s="1">
        <f>INDEX(concentration_ref!$1:$1048576,MATCH('Curvas de concentracion'!$C170,concentration_ref!$A:$A,0),MATCH('Curvas de concentracion'!T$72,concentration_ref!$1:$1,0))</f>
        <v>0.85328766512030996</v>
      </c>
      <c r="U170" s="1">
        <f>INDEX(concentration_ref!$1:$1048576,MATCH('Curvas de concentracion'!$C170,concentration_ref!$A:$A,0),MATCH('Curvas de concentracion'!U$72,concentration_ref!$1:$1,0))</f>
        <v>0.75162587462546704</v>
      </c>
    </row>
    <row r="171" spans="3:21">
      <c r="C171" s="1">
        <v>97</v>
      </c>
      <c r="D171" s="1">
        <f>INDEX(concentration!$1:$1048576,MATCH('Curvas de concentracion'!$C171,concentration!$A:$A,0),MATCH('Curvas de concentracion'!D$72,concentration!$1:$1,0))</f>
        <v>0.99467545540402413</v>
      </c>
      <c r="E171" s="1">
        <f>INDEX(concentration!$1:$1048576,MATCH('Curvas de concentracion'!$C171,concentration!$A:$A,0),MATCH('Curvas de concentracion'!E$72,concentration!$1:$1,0))</f>
        <v>0.96935477854155183</v>
      </c>
      <c r="F171" s="1">
        <f>INDEX(concentration!$1:$1048576,MATCH('Curvas de concentracion'!$C171,concentration!$A:$A,0),MATCH('Curvas de concentracion'!F$72,concentration!$1:$1,0))</f>
        <v>0.78734796608285695</v>
      </c>
      <c r="G171" s="1">
        <f>INDEX(concentration!$1:$1048576,MATCH('Curvas de concentracion'!$C171,concentration!$A:$A,0),MATCH('Curvas de concentracion'!G$72,concentration!$1:$1,0))</f>
        <v>0.78512180052957536</v>
      </c>
      <c r="Q171" s="1">
        <v>97</v>
      </c>
      <c r="R171" s="1" t="e">
        <f>INDEX(concentration_ref!$1:$1048576,MATCH('Curvas de concentracion'!$C171,concentration_ref!$A:$A,0),MATCH('Curvas de concentracion'!R$72,concentration_ref!$1:$1,0))</f>
        <v>#N/A</v>
      </c>
      <c r="S171" s="1">
        <f>INDEX(concentration_ref!$1:$1048576,MATCH('Curvas de concentracion'!$C171,concentration_ref!$A:$A,0),MATCH('Curvas de concentracion'!S$72,concentration_ref!$1:$1,0))</f>
        <v>0.86788750262050895</v>
      </c>
      <c r="T171" s="1">
        <f>INDEX(concentration_ref!$1:$1048576,MATCH('Curvas de concentracion'!$C171,concentration_ref!$A:$A,0),MATCH('Curvas de concentracion'!T$72,concentration_ref!$1:$1,0))</f>
        <v>0.88547487977009443</v>
      </c>
      <c r="U171" s="1">
        <f>INDEX(concentration_ref!$1:$1048576,MATCH('Curvas de concentracion'!$C171,concentration_ref!$A:$A,0),MATCH('Curvas de concentracion'!U$72,concentration_ref!$1:$1,0))</f>
        <v>0.78515734094946665</v>
      </c>
    </row>
    <row r="172" spans="3:21">
      <c r="C172" s="1">
        <v>98</v>
      </c>
      <c r="D172" s="1">
        <f>INDEX(concentration!$1:$1048576,MATCH('Curvas de concentracion'!$C172,concentration!$A:$A,0),MATCH('Curvas de concentracion'!D$72,concentration!$1:$1,0))</f>
        <v>0.99467545540402413</v>
      </c>
      <c r="E172" s="1">
        <f>INDEX(concentration!$1:$1048576,MATCH('Curvas de concentracion'!$C172,concentration!$A:$A,0),MATCH('Curvas de concentracion'!E$72,concentration!$1:$1,0))</f>
        <v>0.98137194001478645</v>
      </c>
      <c r="F172" s="1">
        <f>INDEX(concentration!$1:$1048576,MATCH('Curvas de concentracion'!$C172,concentration!$A:$A,0),MATCH('Curvas de concentracion'!F$72,concentration!$1:$1,0))</f>
        <v>0.8267464026261141</v>
      </c>
      <c r="G172" s="1">
        <f>INDEX(concentration!$1:$1048576,MATCH('Curvas de concentracion'!$C172,concentration!$A:$A,0),MATCH('Curvas de concentracion'!G$72,concentration!$1:$1,0))</f>
        <v>0.82446483987383856</v>
      </c>
      <c r="Q172" s="1">
        <v>98</v>
      </c>
      <c r="R172" s="1" t="e">
        <f>INDEX(concentration_ref!$1:$1048576,MATCH('Curvas de concentracion'!$C172,concentration_ref!$A:$A,0),MATCH('Curvas de concentracion'!R$72,concentration_ref!$1:$1,0))</f>
        <v>#N/A</v>
      </c>
      <c r="S172" s="1">
        <f>INDEX(concentration_ref!$1:$1048576,MATCH('Curvas de concentracion'!$C172,concentration_ref!$A:$A,0),MATCH('Curvas de concentracion'!S$72,concentration_ref!$1:$1,0))</f>
        <v>0.90265070665946556</v>
      </c>
      <c r="T172" s="1">
        <f>INDEX(concentration_ref!$1:$1048576,MATCH('Curvas de concentracion'!$C172,concentration_ref!$A:$A,0),MATCH('Curvas de concentracion'!T$72,concentration_ref!$1:$1,0))</f>
        <v>0.9229951555406567</v>
      </c>
      <c r="U172" s="1">
        <f>INDEX(concentration_ref!$1:$1048576,MATCH('Curvas de concentracion'!$C172,concentration_ref!$A:$A,0),MATCH('Curvas de concentracion'!U$72,concentration_ref!$1:$1,0))</f>
        <v>0.8244964742887162</v>
      </c>
    </row>
    <row r="173" spans="3:21">
      <c r="C173" s="1">
        <v>99</v>
      </c>
      <c r="D173" s="1">
        <f>INDEX(concentration!$1:$1048576,MATCH('Curvas de concentracion'!$C173,concentration!$A:$A,0),MATCH('Curvas de concentracion'!D$72,concentration!$1:$1,0))</f>
        <v>0.99527398085495866</v>
      </c>
      <c r="E173" s="1">
        <f>INDEX(concentration!$1:$1048576,MATCH('Curvas de concentracion'!$C173,concentration!$A:$A,0),MATCH('Curvas de concentracion'!E$72,concentration!$1:$1,0))</f>
        <v>0.99265323931303295</v>
      </c>
      <c r="F173" s="1">
        <f>INDEX(concentration!$1:$1048576,MATCH('Curvas de concentracion'!$C173,concentration!$A:$A,0),MATCH('Curvas de concentracion'!F$72,concentration!$1:$1,0))</f>
        <v>0.87764845097331756</v>
      </c>
      <c r="G173" s="1">
        <f>INDEX(concentration!$1:$1048576,MATCH('Curvas de concentracion'!$C173,concentration!$A:$A,0),MATCH('Curvas de concentracion'!G$72,concentration!$1:$1,0))</f>
        <v>0.87571818650302324</v>
      </c>
      <c r="Q173" s="1">
        <v>99</v>
      </c>
      <c r="R173" s="1" t="e">
        <f>INDEX(concentration_ref!$1:$1048576,MATCH('Curvas de concentracion'!$C173,concentration_ref!$A:$A,0),MATCH('Curvas de concentracion'!R$72,concentration_ref!$1:$1,0))</f>
        <v>#N/A</v>
      </c>
      <c r="S173" s="1">
        <f>INDEX(concentration_ref!$1:$1048576,MATCH('Curvas de concentracion'!$C173,concentration_ref!$A:$A,0),MATCH('Curvas de concentracion'!S$72,concentration_ref!$1:$1,0))</f>
        <v>0.94169064360185961</v>
      </c>
      <c r="T173" s="1">
        <f>INDEX(concentration_ref!$1:$1048576,MATCH('Curvas de concentracion'!$C173,concentration_ref!$A:$A,0),MATCH('Curvas de concentracion'!T$72,concentration_ref!$1:$1,0))</f>
        <v>0.95657126540435267</v>
      </c>
      <c r="U173" s="1">
        <f>INDEX(concentration_ref!$1:$1048576,MATCH('Curvas de concentracion'!$C173,concentration_ref!$A:$A,0),MATCH('Curvas de concentracion'!U$72,concentration_ref!$1:$1,0))</f>
        <v>0.8757453743628042</v>
      </c>
    </row>
    <row r="174" spans="3:21">
      <c r="C174" s="1">
        <v>100</v>
      </c>
      <c r="D174" s="1">
        <f>INDEX(concentration!$1:$1048576,MATCH('Curvas de concentracion'!$C174,concentration!$A:$A,0),MATCH('Curvas de concentracion'!D$72,concentration!$1:$1,0))</f>
        <v>1</v>
      </c>
      <c r="E174" s="1">
        <f>INDEX(concentration!$1:$1048576,MATCH('Curvas de concentracion'!$C174,concentration!$A:$A,0),MATCH('Curvas de concentracion'!E$72,concentration!$1:$1,0))</f>
        <v>1</v>
      </c>
      <c r="F174" s="1">
        <f>INDEX(concentration!$1:$1048576,MATCH('Curvas de concentracion'!$C174,concentration!$A:$A,0),MATCH('Curvas de concentracion'!F$72,concentration!$1:$1,0))</f>
        <v>1</v>
      </c>
      <c r="G174" s="1">
        <f>INDEX(concentration!$1:$1048576,MATCH('Curvas de concentracion'!$C174,concentration!$A:$A,0),MATCH('Curvas de concentracion'!G$72,concentration!$1:$1,0))</f>
        <v>1</v>
      </c>
      <c r="Q174" s="1">
        <v>100</v>
      </c>
      <c r="R174" s="1" t="e">
        <f>INDEX(concentration_ref!$1:$1048576,MATCH('Curvas de concentracion'!$C174,concentration_ref!$A:$A,0),MATCH('Curvas de concentracion'!R$72,concentration_ref!$1:$1,0))</f>
        <v>#N/A</v>
      </c>
      <c r="S174" s="1">
        <f>INDEX(concentration_ref!$1:$1048576,MATCH('Curvas de concentracion'!$C174,concentration_ref!$A:$A,0),MATCH('Curvas de concentracion'!S$72,concentration_ref!$1:$1,0))</f>
        <v>1</v>
      </c>
      <c r="T174" s="1">
        <f>INDEX(concentration_ref!$1:$1048576,MATCH('Curvas de concentracion'!$C174,concentration_ref!$A:$A,0),MATCH('Curvas de concentracion'!T$72,concentration_ref!$1:$1,0))</f>
        <v>0.99999999999999989</v>
      </c>
      <c r="U174" s="1">
        <f>INDEX(concentration_ref!$1:$1048576,MATCH('Curvas de concentracion'!$C174,concentration_ref!$A:$A,0),MATCH('Curvas de concentracion'!U$72,concentration_ref!$1:$1,0))</f>
        <v>1</v>
      </c>
    </row>
    <row r="175" spans="3:21">
      <c r="C175" s="1">
        <v>999</v>
      </c>
      <c r="D175" s="1">
        <f>INDEX(concentration!$1:$1048576,MATCH('Curvas de concentracion'!$C175,concentration!$A:$A,0),MATCH('Curvas de concentracion'!D$72,concentration!$1:$1,0))</f>
        <v>-0.44548155705908182</v>
      </c>
      <c r="E175" s="1">
        <f>INDEX(concentration!$1:$1048576,MATCH('Curvas de concentracion'!$C175,concentration!$A:$A,0),MATCH('Curvas de concentracion'!E$72,concentration!$1:$1,0))</f>
        <v>-6.6700515259515E-3</v>
      </c>
      <c r="F175" s="1">
        <f>INDEX(concentration!$1:$1048576,MATCH('Curvas de concentracion'!$C175,concentration!$A:$A,0),MATCH('Curvas de concentracion'!F$72,concentration!$1:$1,0))</f>
        <v>0.50615132859228529</v>
      </c>
      <c r="G175" s="1">
        <f>INDEX(concentration!$1:$1048576,MATCH('Curvas de concentracion'!$C175,concentration!$A:$A,0),MATCH('Curvas de concentracion'!G$72,concentration!$1:$1,0))</f>
        <v>0.50782082379877713</v>
      </c>
      <c r="Q175" s="1">
        <v>999</v>
      </c>
      <c r="R175" s="1" t="e">
        <f>INDEX(concentration_ref!$1:$1048576,MATCH('Curvas de concentracion'!$C175,concentration_ref!$A:$A,0),MATCH('Curvas de concentracion'!R$72,concentration_ref!$1:$1,0))</f>
        <v>#N/A</v>
      </c>
      <c r="S175" s="1">
        <f>INDEX(concentration_ref!$1:$1048576,MATCH('Curvas de concentracion'!$C175,concentration_ref!$A:$A,0),MATCH('Curvas de concentracion'!S$72,concentration_ref!$1:$1,0))</f>
        <v>0.40992840865853519</v>
      </c>
      <c r="T175" s="1">
        <f>INDEX(concentration_ref!$1:$1048576,MATCH('Curvas de concentracion'!$C175,concentration_ref!$A:$A,0),MATCH('Curvas de concentracion'!T$72,concentration_ref!$1:$1,0))</f>
        <v>0.39545046807506629</v>
      </c>
      <c r="U175" s="1">
        <f>INDEX(concentration_ref!$1:$1048576,MATCH('Curvas de concentracion'!$C175,concentration_ref!$A:$A,0),MATCH('Curvas de concentracion'!U$72,concentration_ref!$1:$1,0))</f>
        <v>0.50779576241364643</v>
      </c>
    </row>
  </sheetData>
  <mergeCells count="11">
    <mergeCell ref="S15:W15"/>
    <mergeCell ref="E15:I15"/>
    <mergeCell ref="C3:Y3"/>
    <mergeCell ref="C6:K6"/>
    <mergeCell ref="Q6:Y6"/>
    <mergeCell ref="E13:I13"/>
    <mergeCell ref="E14:I14"/>
    <mergeCell ref="J12:K12"/>
    <mergeCell ref="X12:Y12"/>
    <mergeCell ref="S13:W13"/>
    <mergeCell ref="S14:W14"/>
  </mergeCells>
  <phoneticPr fontId="0" type="noConversion"/>
  <dataValidations count="2">
    <dataValidation type="list" allowBlank="1" showInputMessage="1" showErrorMessage="1" sqref="E13:E15" xr:uid="{00000000-0002-0000-0C00-000000000000}">
      <formula1>vectors</formula1>
    </dataValidation>
    <dataValidation type="list" allowBlank="1" showInputMessage="1" showErrorMessage="1" sqref="S13:W15" xr:uid="{00000000-0002-0000-0C00-000001000000}">
      <formula1>vectors2</formula1>
    </dataValidation>
  </dataValidation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AD36"/>
  <sheetViews>
    <sheetView topLeftCell="V16" zoomScale="120" zoomScaleNormal="120" workbookViewId="0">
      <selection activeCell="AA19" sqref="AA19"/>
    </sheetView>
  </sheetViews>
  <sheetFormatPr defaultRowHeight="15"/>
  <cols>
    <col min="4" max="4" width="51.42578125" bestFit="1" customWidth="1"/>
    <col min="5" max="5" width="23" bestFit="1" customWidth="1"/>
    <col min="6" max="6" width="51.42578125" bestFit="1" customWidth="1"/>
    <col min="7" max="7" width="23" bestFit="1" customWidth="1"/>
    <col min="12" max="12" width="32.85546875" bestFit="1" customWidth="1"/>
    <col min="13" max="13" width="15.42578125" customWidth="1"/>
    <col min="14" max="14" width="32.85546875" bestFit="1" customWidth="1"/>
    <col min="15" max="15" width="15.42578125" customWidth="1"/>
    <col min="17" max="17" width="13.85546875" customWidth="1"/>
    <col min="19" max="19" width="17.140625" customWidth="1"/>
    <col min="21" max="21" width="42" customWidth="1"/>
    <col min="22" max="22" width="13.42578125" customWidth="1"/>
    <col min="23" max="23" width="42" customWidth="1"/>
    <col min="24" max="24" width="16.140625" customWidth="1"/>
    <col min="25" max="25" width="23.140625" bestFit="1" customWidth="1"/>
    <col min="26" max="26" width="2.140625" customWidth="1"/>
  </cols>
  <sheetData>
    <row r="1" spans="1:30">
      <c r="A1" s="280" t="s">
        <v>1328</v>
      </c>
      <c r="B1" s="280" t="s">
        <v>1329</v>
      </c>
      <c r="C1" s="280" t="s">
        <v>1330</v>
      </c>
      <c r="D1" s="280" t="s">
        <v>1331</v>
      </c>
      <c r="E1" s="280"/>
      <c r="F1" s="280" t="s">
        <v>1332</v>
      </c>
      <c r="G1" s="280"/>
      <c r="H1" s="280" t="s">
        <v>1333</v>
      </c>
      <c r="I1" s="280"/>
      <c r="J1" s="280" t="s">
        <v>1334</v>
      </c>
      <c r="K1" s="280"/>
      <c r="L1" s="280" t="s">
        <v>1335</v>
      </c>
      <c r="M1" s="280"/>
      <c r="N1" s="280" t="s">
        <v>1336</v>
      </c>
      <c r="O1" s="280"/>
      <c r="P1" s="280" t="s">
        <v>1337</v>
      </c>
      <c r="Q1" s="280" t="s">
        <v>1338</v>
      </c>
      <c r="R1" s="280"/>
      <c r="S1" s="280" t="s">
        <v>1339</v>
      </c>
      <c r="T1" s="280"/>
      <c r="U1" s="280" t="s">
        <v>1340</v>
      </c>
      <c r="V1" s="280"/>
      <c r="W1" s="280" t="s">
        <v>1341</v>
      </c>
      <c r="X1" s="280"/>
      <c r="Y1" s="280" t="s">
        <v>1170</v>
      </c>
      <c r="Z1" s="280"/>
      <c r="AA1" s="280" t="s">
        <v>1171</v>
      </c>
      <c r="AB1" s="280"/>
      <c r="AC1" s="280" t="s">
        <v>1342</v>
      </c>
      <c r="AD1" s="280" t="s">
        <v>1343</v>
      </c>
    </row>
    <row r="2" spans="1:30">
      <c r="A2" s="280" t="s">
        <v>47</v>
      </c>
      <c r="B2" s="280" t="s">
        <v>47</v>
      </c>
      <c r="C2" s="280" t="s">
        <v>17</v>
      </c>
      <c r="D2" s="280" t="s">
        <v>1263</v>
      </c>
      <c r="E2" s="280" t="s">
        <v>1197</v>
      </c>
      <c r="F2" s="280" t="s">
        <v>1263</v>
      </c>
      <c r="G2" s="280" t="s">
        <v>1197</v>
      </c>
      <c r="H2" s="280" t="s">
        <v>1305</v>
      </c>
      <c r="I2" s="280" t="s">
        <v>1344</v>
      </c>
      <c r="J2" s="280" t="s">
        <v>1305</v>
      </c>
      <c r="K2" s="280" t="s">
        <v>1344</v>
      </c>
      <c r="L2" s="280" t="s">
        <v>1345</v>
      </c>
      <c r="M2" s="280" t="s">
        <v>1195</v>
      </c>
      <c r="N2" s="280" t="s">
        <v>1345</v>
      </c>
      <c r="O2" s="280" t="s">
        <v>1195</v>
      </c>
      <c r="P2" s="280">
        <v>2016</v>
      </c>
      <c r="Q2" s="280" t="s">
        <v>1277</v>
      </c>
      <c r="R2" s="280" t="s">
        <v>1211</v>
      </c>
      <c r="S2" s="280" t="s">
        <v>1277</v>
      </c>
      <c r="T2" s="280" t="s">
        <v>1211</v>
      </c>
      <c r="U2" s="280" t="s">
        <v>1263</v>
      </c>
      <c r="V2" s="280" t="s">
        <v>1197</v>
      </c>
      <c r="W2" s="280" t="s">
        <v>1263</v>
      </c>
      <c r="X2" s="280" t="s">
        <v>1197</v>
      </c>
      <c r="Y2" s="280" t="s">
        <v>37</v>
      </c>
      <c r="Z2" s="280">
        <v>1</v>
      </c>
      <c r="AA2" s="280" t="s">
        <v>37</v>
      </c>
      <c r="AB2" s="280">
        <v>1</v>
      </c>
      <c r="AC2" s="280" t="s">
        <v>47</v>
      </c>
      <c r="AD2" s="280" t="s">
        <v>9</v>
      </c>
    </row>
    <row r="3" spans="1:30">
      <c r="A3" s="280" t="s">
        <v>9</v>
      </c>
      <c r="B3" s="280" t="s">
        <v>9</v>
      </c>
      <c r="C3" s="280" t="s">
        <v>1346</v>
      </c>
      <c r="D3" s="280" t="s">
        <v>1266</v>
      </c>
      <c r="E3" s="280" t="s">
        <v>1198</v>
      </c>
      <c r="F3" s="280" t="s">
        <v>1266</v>
      </c>
      <c r="G3" s="280" t="s">
        <v>1198</v>
      </c>
      <c r="H3" s="280" t="s">
        <v>1307</v>
      </c>
      <c r="I3" s="280" t="s">
        <v>1347</v>
      </c>
      <c r="J3" s="280" t="s">
        <v>1307</v>
      </c>
      <c r="K3" s="280" t="s">
        <v>1347</v>
      </c>
      <c r="L3" s="280" t="str">
        <f>IF('Curvas de concentracion'!$A$6="1","Impuestos total IRP","Impuesto por motivo IRP")</f>
        <v>Impuestos total IRP</v>
      </c>
      <c r="M3" s="280" t="str">
        <f>IF('Curvas de concentracion'!$A$6="1","tot_pit_pc","labor_tax_pc")</f>
        <v>tot_pit_pc</v>
      </c>
      <c r="N3" s="280" t="s">
        <v>1348</v>
      </c>
      <c r="O3" s="280" t="s">
        <v>1182</v>
      </c>
      <c r="P3" s="280">
        <v>2017</v>
      </c>
      <c r="Q3" s="280" t="s">
        <v>1280</v>
      </c>
      <c r="R3" s="280" t="s">
        <v>1212</v>
      </c>
      <c r="S3" s="280" t="s">
        <v>1280</v>
      </c>
      <c r="T3" s="280" t="s">
        <v>1212</v>
      </c>
      <c r="U3" s="280" t="s">
        <v>1266</v>
      </c>
      <c r="V3" s="280" t="s">
        <v>1198</v>
      </c>
      <c r="W3" s="280" t="s">
        <v>1266</v>
      </c>
      <c r="X3" s="280" t="s">
        <v>1198</v>
      </c>
      <c r="Y3" s="280" t="s">
        <v>1349</v>
      </c>
      <c r="Z3" s="280">
        <v>2</v>
      </c>
      <c r="AA3" s="280" t="s">
        <v>21</v>
      </c>
      <c r="AB3" s="280">
        <v>3</v>
      </c>
      <c r="AC3" s="280" t="s">
        <v>9</v>
      </c>
      <c r="AD3" s="280" t="s">
        <v>47</v>
      </c>
    </row>
    <row r="4" spans="1:30">
      <c r="A4" s="280"/>
      <c r="B4" s="280"/>
      <c r="C4" s="280"/>
      <c r="D4" s="280" t="s">
        <v>1268</v>
      </c>
      <c r="E4" s="280" t="s">
        <v>1215</v>
      </c>
      <c r="F4" s="280" t="s">
        <v>1268</v>
      </c>
      <c r="G4" s="280" t="s">
        <v>1215</v>
      </c>
      <c r="H4" s="280"/>
      <c r="I4" s="280"/>
      <c r="J4" s="280"/>
      <c r="K4" s="280"/>
      <c r="L4" s="280" t="s">
        <v>1348</v>
      </c>
      <c r="M4" s="280" t="s">
        <v>1182</v>
      </c>
      <c r="N4" s="280" t="str">
        <f>IF('Curvas de concentracion'!$P$6="1","Impuesto total IRP","Impuestos por motivo de IRP")</f>
        <v>Impuesto total IRP</v>
      </c>
      <c r="O4" s="280" t="str">
        <f>IF('Curvas de concentracion'!$P$6="1","tot_pit_pc","labor_tax_pc")</f>
        <v>tot_pit_pc</v>
      </c>
      <c r="P4" s="280">
        <v>2018</v>
      </c>
      <c r="Q4" s="280" t="s">
        <v>1282</v>
      </c>
      <c r="R4" s="280" t="s">
        <v>1219</v>
      </c>
      <c r="S4" s="280" t="s">
        <v>1282</v>
      </c>
      <c r="T4" s="280" t="s">
        <v>1219</v>
      </c>
      <c r="U4" s="280" t="s">
        <v>1275</v>
      </c>
      <c r="V4" s="280" t="s">
        <v>1196</v>
      </c>
      <c r="W4" s="280" t="s">
        <v>1275</v>
      </c>
      <c r="X4" s="280" t="s">
        <v>1196</v>
      </c>
      <c r="Y4" s="280" t="s">
        <v>21</v>
      </c>
      <c r="Z4" s="280">
        <v>3</v>
      </c>
      <c r="AA4" s="280" t="s">
        <v>1350</v>
      </c>
      <c r="AB4" s="280">
        <v>4</v>
      </c>
      <c r="AC4" s="280"/>
      <c r="AD4" s="280"/>
    </row>
    <row r="5" spans="1:30">
      <c r="A5" s="280"/>
      <c r="B5" s="280"/>
      <c r="C5" s="280"/>
      <c r="D5" s="280" t="s">
        <v>1275</v>
      </c>
      <c r="E5" s="280" t="s">
        <v>1196</v>
      </c>
      <c r="F5" s="280" t="s">
        <v>1275</v>
      </c>
      <c r="G5" s="280" t="s">
        <v>1196</v>
      </c>
      <c r="H5" s="280"/>
      <c r="I5" s="280"/>
      <c r="J5" s="280"/>
      <c r="K5" s="280"/>
      <c r="L5" s="280" t="str">
        <f>IF('Curvas de concentracion'!$A$6="1","Impuestos unidad productiva","")</f>
        <v>Impuestos unidad productiva</v>
      </c>
      <c r="M5" s="280" t="str">
        <f>IF('Curvas de concentracion'!$A$6="1","uprod_tax_pc","")</f>
        <v>uprod_tax_pc</v>
      </c>
      <c r="N5" s="280" t="s">
        <v>1351</v>
      </c>
      <c r="O5" s="280" t="s">
        <v>1192</v>
      </c>
      <c r="P5" s="280">
        <v>2019</v>
      </c>
      <c r="Q5" s="280" t="s">
        <v>1268</v>
      </c>
      <c r="R5" s="280" t="s">
        <v>1215</v>
      </c>
      <c r="S5" s="280" t="s">
        <v>1268</v>
      </c>
      <c r="T5" s="280" t="s">
        <v>1215</v>
      </c>
      <c r="U5" s="280" t="str">
        <f>IF('Curvas de concentracion'!$A$6="1","Impuestos total IRP", "Impuestos por motivo de IRP")</f>
        <v>Impuestos total IRP</v>
      </c>
      <c r="V5" s="280" t="str">
        <f>IF('Curvas de concentracion'!$A$6="1", "tot_pit_pc","labor_tax_pc")</f>
        <v>tot_pit_pc</v>
      </c>
      <c r="W5" s="280" t="str">
        <f>IF('Curvas de concentracion'!$P$6="1","Impuestos total IRP", "Impuestos por motivo de IRP")</f>
        <v>Impuestos total IRP</v>
      </c>
      <c r="X5" s="280" t="str">
        <f>IF('Curvas de concentracion'!$P$6="1", "tot_pit_pc","labor_tax_pc")</f>
        <v>tot_pit_pc</v>
      </c>
      <c r="Y5" s="280" t="s">
        <v>1350</v>
      </c>
      <c r="Z5" s="280">
        <v>4</v>
      </c>
      <c r="AA5" s="280"/>
      <c r="AB5" s="280"/>
      <c r="AC5" s="280"/>
      <c r="AD5" s="280"/>
    </row>
    <row r="6" spans="1:30">
      <c r="A6" s="280"/>
      <c r="B6" s="280"/>
      <c r="C6" s="280"/>
      <c r="D6" s="280" t="s">
        <v>1277</v>
      </c>
      <c r="E6" s="280" t="s">
        <v>1211</v>
      </c>
      <c r="F6" s="280" t="s">
        <v>1277</v>
      </c>
      <c r="G6" s="280" t="s">
        <v>1211</v>
      </c>
      <c r="H6" s="280"/>
      <c r="I6" s="280"/>
      <c r="J6" s="280"/>
      <c r="K6" s="280"/>
      <c r="L6" s="280" t="str">
        <f>IF('Curvas de concentracion'!$A$6="1","Impuestos por alquiler","")</f>
        <v>Impuestos por alquiler</v>
      </c>
      <c r="M6" s="280" t="str">
        <f>IF('Curvas de concentracion'!$A$6="1","alquiler_tax_pc","")</f>
        <v>alquiler_tax_pc</v>
      </c>
      <c r="N6" s="280" t="s">
        <v>1352</v>
      </c>
      <c r="O6" s="280" t="s">
        <v>1193</v>
      </c>
      <c r="P6" s="280">
        <v>2020</v>
      </c>
      <c r="Q6" s="280" t="s">
        <v>1353</v>
      </c>
      <c r="R6" s="280" t="s">
        <v>1213</v>
      </c>
      <c r="S6" s="280" t="s">
        <v>1353</v>
      </c>
      <c r="T6" s="280" t="s">
        <v>1213</v>
      </c>
      <c r="U6" s="280" t="s">
        <v>1284</v>
      </c>
      <c r="V6" s="280" t="s">
        <v>1195</v>
      </c>
      <c r="W6" s="280" t="s">
        <v>1284</v>
      </c>
      <c r="X6" s="280" t="s">
        <v>1195</v>
      </c>
      <c r="Y6" s="280"/>
      <c r="Z6" s="280"/>
      <c r="AA6" s="280"/>
      <c r="AB6" s="280"/>
      <c r="AC6" s="280"/>
      <c r="AD6" s="280"/>
    </row>
    <row r="7" spans="1:30">
      <c r="A7" s="280"/>
      <c r="B7" s="280"/>
      <c r="C7" s="280"/>
      <c r="D7" s="280" t="s">
        <v>1325</v>
      </c>
      <c r="E7" s="280" t="s">
        <v>1213</v>
      </c>
      <c r="F7" s="280" t="s">
        <v>1325</v>
      </c>
      <c r="G7" s="280" t="s">
        <v>1354</v>
      </c>
      <c r="H7" s="280"/>
      <c r="I7" s="280"/>
      <c r="J7" s="280"/>
      <c r="K7" s="280"/>
      <c r="L7" s="280" t="str">
        <f>IF('Curvas de concentracion'!$A$6="1","Impuestos por dividendos","")</f>
        <v>Impuestos por dividendos</v>
      </c>
      <c r="M7" s="280" t="str">
        <f>IF('Curvas de concentracion'!$A$6="1","dividendo_tax_pc","")</f>
        <v>dividendo_tax_pc</v>
      </c>
      <c r="N7" s="280" t="s">
        <v>1355</v>
      </c>
      <c r="O7" s="280" t="s">
        <v>1194</v>
      </c>
      <c r="P7" s="280">
        <v>2021</v>
      </c>
      <c r="Q7" s="280" t="s">
        <v>1271</v>
      </c>
      <c r="R7" s="280" t="s">
        <v>1216</v>
      </c>
      <c r="S7" s="280" t="s">
        <v>1271</v>
      </c>
      <c r="T7" s="280" t="s">
        <v>1216</v>
      </c>
      <c r="U7" s="280" t="s">
        <v>1286</v>
      </c>
      <c r="V7" s="280" t="s">
        <v>1182</v>
      </c>
      <c r="W7" s="280" t="s">
        <v>1286</v>
      </c>
      <c r="X7" s="280" t="s">
        <v>1182</v>
      </c>
      <c r="Y7" s="280"/>
      <c r="Z7" s="280"/>
      <c r="AA7" s="280"/>
      <c r="AB7" s="280"/>
      <c r="AC7" s="280"/>
      <c r="AD7" s="280"/>
    </row>
    <row r="8" spans="1:30">
      <c r="A8" s="280"/>
      <c r="B8" s="280"/>
      <c r="C8" s="280"/>
      <c r="D8" s="280" t="s">
        <v>1271</v>
      </c>
      <c r="E8" s="280" t="s">
        <v>1216</v>
      </c>
      <c r="F8" s="280" t="s">
        <v>1271</v>
      </c>
      <c r="G8" s="280" t="s">
        <v>1216</v>
      </c>
      <c r="H8" s="280"/>
      <c r="I8" s="280"/>
      <c r="J8" s="280"/>
      <c r="K8" s="280"/>
      <c r="L8" s="280" t="str">
        <f>IF('Curvas de concentracion'!$A$6="1","Total direct taxes","")</f>
        <v>Total direct taxes</v>
      </c>
      <c r="M8" s="280" t="str">
        <f>IF('Curvas de concentracion'!$A$6="1","tot_dit_pc","")</f>
        <v>tot_dit_pc</v>
      </c>
      <c r="N8" s="280" t="s">
        <v>1356</v>
      </c>
      <c r="O8" s="280" t="str">
        <f>IF('Curvas de concentracion'!$P$6="0", "irpc_pc","")</f>
        <v/>
      </c>
      <c r="P8" s="280">
        <v>2022</v>
      </c>
      <c r="Q8" s="280" t="s">
        <v>1273</v>
      </c>
      <c r="R8" s="280" t="s">
        <v>1218</v>
      </c>
      <c r="S8" s="280" t="s">
        <v>1273</v>
      </c>
      <c r="T8" s="280" t="s">
        <v>1218</v>
      </c>
      <c r="U8" s="280" t="str">
        <f>IF('Curvas de concentracion'!$A$6="1","Impuestos unidad productiva","")</f>
        <v>Impuestos unidad productiva</v>
      </c>
      <c r="V8" s="280" t="str">
        <f>IF('Curvas de concentracion'!$A$6="1","uprod_tax_pc","")</f>
        <v>uprod_tax_pc</v>
      </c>
      <c r="W8" s="280" t="s">
        <v>1357</v>
      </c>
      <c r="X8" s="280" t="s">
        <v>1192</v>
      </c>
      <c r="Y8" s="280"/>
      <c r="Z8" s="280"/>
      <c r="AA8" s="280"/>
      <c r="AB8" s="280"/>
      <c r="AC8" s="280"/>
      <c r="AD8" s="280"/>
    </row>
    <row r="9" spans="1:30">
      <c r="A9" s="280"/>
      <c r="B9" s="280"/>
      <c r="C9" s="280"/>
      <c r="D9" s="280" t="s">
        <v>1273</v>
      </c>
      <c r="E9" s="280" t="s">
        <v>1218</v>
      </c>
      <c r="F9" s="280" t="s">
        <v>1273</v>
      </c>
      <c r="G9" s="280" t="s">
        <v>1218</v>
      </c>
      <c r="H9" s="280"/>
      <c r="I9" s="280"/>
      <c r="J9" s="280"/>
      <c r="K9" s="280"/>
      <c r="L9" s="280" t="str">
        <f>IF('Curvas de concentracion'!$A$6="1","Impuestos laborales - dependencia","")</f>
        <v>Impuestos laborales - dependencia</v>
      </c>
      <c r="M9" s="280" t="str">
        <f>IF('Curvas de concentracion'!$A$6="1", "labor_tax_pc","")</f>
        <v>labor_tax_pc</v>
      </c>
      <c r="N9" s="280" t="s">
        <v>1358</v>
      </c>
      <c r="O9" s="280" t="s">
        <v>1187</v>
      </c>
      <c r="P9" s="280"/>
      <c r="Q9" s="280" t="s">
        <v>1305</v>
      </c>
      <c r="R9" s="280" t="s">
        <v>1344</v>
      </c>
      <c r="S9" s="280" t="s">
        <v>1305</v>
      </c>
      <c r="T9" s="280" t="s">
        <v>1344</v>
      </c>
      <c r="U9" s="280" t="str">
        <f>IF('Curvas de concentracion'!$A$6="1","Impuestos por alquiler","")</f>
        <v>Impuestos por alquiler</v>
      </c>
      <c r="V9" s="280" t="str">
        <f>IF('Curvas de concentracion'!$A$6="1","alquiler_tax_pc","")</f>
        <v>alquiler_tax_pc</v>
      </c>
      <c r="W9" s="280" t="s">
        <v>1352</v>
      </c>
      <c r="X9" s="280" t="s">
        <v>1193</v>
      </c>
      <c r="Y9" s="280"/>
      <c r="Z9" s="280"/>
      <c r="AA9" s="280"/>
      <c r="AB9" s="280"/>
      <c r="AC9" s="280"/>
      <c r="AD9" s="280"/>
    </row>
    <row r="10" spans="1:30">
      <c r="A10" s="280"/>
      <c r="B10" s="280"/>
      <c r="C10" s="280"/>
      <c r="D10" s="280" t="str">
        <f>IF('Curvas de concentracion'!$A$6="1","Impuestos total IRP", "Impuestos por motivo de IRP")</f>
        <v>Impuestos total IRP</v>
      </c>
      <c r="E10" s="280" t="str">
        <f>IF('Curvas de concentracion'!$A$6="1", "tot_pit_pc","labor_tax_pc")</f>
        <v>tot_pit_pc</v>
      </c>
      <c r="F10" s="280" t="str">
        <f>IF('Curvas de concentracion'!$P$6="1","Impuestos total IRP", "Impuestos por motivo de IRP")</f>
        <v>Impuestos total IRP</v>
      </c>
      <c r="G10" s="280" t="str">
        <f>IF('Curvas de concentracion'!$P$6="1", "tot_pit_pc","labor_tax_pc")</f>
        <v>tot_pit_pc</v>
      </c>
      <c r="H10" s="280"/>
      <c r="I10" s="280"/>
      <c r="J10" s="280"/>
      <c r="K10" s="280"/>
      <c r="L10" s="280" t="s">
        <v>1351</v>
      </c>
      <c r="M10" s="280" t="s">
        <v>1192</v>
      </c>
      <c r="N10" s="280" t="s">
        <v>1326</v>
      </c>
      <c r="O10" s="280" t="s">
        <v>1183</v>
      </c>
      <c r="P10" s="280"/>
      <c r="Q10" s="280" t="s">
        <v>1307</v>
      </c>
      <c r="R10" s="280" t="s">
        <v>1347</v>
      </c>
      <c r="S10" s="280" t="s">
        <v>1307</v>
      </c>
      <c r="T10" s="280" t="s">
        <v>1347</v>
      </c>
      <c r="U10" s="280" t="str">
        <f>IF('Curvas de concentracion'!$A$6="1","Impuestos por dividendo","")</f>
        <v>Impuestos por dividendo</v>
      </c>
      <c r="V10" s="280" t="str">
        <f>IF('Curvas de concentracion'!$A$6="1","dividendo_tax_pc","")</f>
        <v>dividendo_tax_pc</v>
      </c>
      <c r="W10" s="280" t="s">
        <v>1355</v>
      </c>
      <c r="X10" s="280" t="s">
        <v>1194</v>
      </c>
      <c r="Y10" s="280"/>
      <c r="Z10" s="280"/>
      <c r="AA10" s="280"/>
      <c r="AB10" s="280"/>
      <c r="AC10" s="280"/>
      <c r="AD10" s="280"/>
    </row>
    <row r="11" spans="1:30">
      <c r="A11" s="280"/>
      <c r="B11" s="280"/>
      <c r="C11" s="280"/>
      <c r="D11" s="280" t="s">
        <v>1280</v>
      </c>
      <c r="E11" s="280" t="s">
        <v>1212</v>
      </c>
      <c r="F11" s="280" t="s">
        <v>1280</v>
      </c>
      <c r="G11" s="280" t="s">
        <v>1212</v>
      </c>
      <c r="H11" s="280"/>
      <c r="I11" s="280"/>
      <c r="J11" s="280"/>
      <c r="K11" s="280"/>
      <c r="L11" s="280" t="s">
        <v>1352</v>
      </c>
      <c r="M11" s="280" t="s">
        <v>1193</v>
      </c>
      <c r="N11" s="280" t="s">
        <v>1323</v>
      </c>
      <c r="O11" s="280" t="str">
        <f>IF('Curvas de concentracion'!$P$6="1","monto_iscRE_pc_pc","monto_isc2019_pc_pc")</f>
        <v>monto_iscRE_pc_pc</v>
      </c>
      <c r="P11" s="280"/>
      <c r="Q11" s="280" t="s">
        <v>1359</v>
      </c>
      <c r="R11" s="280" t="s">
        <v>1214</v>
      </c>
      <c r="S11" s="280" t="s">
        <v>1359</v>
      </c>
      <c r="T11" s="280" t="s">
        <v>1214</v>
      </c>
      <c r="U11" s="280" t="str">
        <f>IF('Curvas de concentracion'!$A$6="1","Impuestos laborales - dependencia","")</f>
        <v>Impuestos laborales - dependencia</v>
      </c>
      <c r="V11" s="280" t="str">
        <f>IF('Curvas de concentracion'!$A$6="1","labor_tax_pc","")</f>
        <v>labor_tax_pc</v>
      </c>
      <c r="W11" s="280" t="s">
        <v>1356</v>
      </c>
      <c r="X11" s="280" t="str">
        <f>IF('Curvas de concentracion'!$P$6="0", "irpc_pc","")</f>
        <v/>
      </c>
      <c r="Y11" s="280"/>
      <c r="Z11" s="280"/>
      <c r="AA11" s="280"/>
      <c r="AB11" s="280"/>
      <c r="AC11" s="280"/>
      <c r="AD11" s="280"/>
    </row>
    <row r="12" spans="1:30">
      <c r="A12" s="280"/>
      <c r="B12" s="280"/>
      <c r="C12" s="280"/>
      <c r="D12" s="280" t="s">
        <v>1282</v>
      </c>
      <c r="E12" s="280" t="s">
        <v>1219</v>
      </c>
      <c r="F12" s="280" t="s">
        <v>1282</v>
      </c>
      <c r="G12" s="280" t="s">
        <v>1219</v>
      </c>
      <c r="H12" s="280"/>
      <c r="I12" s="280"/>
      <c r="J12" s="280"/>
      <c r="K12" s="280"/>
      <c r="L12" s="280" t="s">
        <v>1355</v>
      </c>
      <c r="M12" s="280" t="s">
        <v>1194</v>
      </c>
      <c r="N12" s="280" t="s">
        <v>1360</v>
      </c>
      <c r="O12" s="280" t="str">
        <f>IF('Curvas de concentracion'!$P$6="1","uprod_tax_pc","")</f>
        <v>uprod_tax_pc</v>
      </c>
      <c r="P12" s="280"/>
      <c r="Q12" s="280" t="s">
        <v>1361</v>
      </c>
      <c r="R12" s="280" t="s">
        <v>1217</v>
      </c>
      <c r="S12" s="280" t="s">
        <v>1361</v>
      </c>
      <c r="T12" s="280" t="s">
        <v>1217</v>
      </c>
      <c r="U12" s="280" t="str">
        <f>IF('Curvas de concentracion'!$A$6="1","Total direct taxes","")</f>
        <v>Total direct taxes</v>
      </c>
      <c r="V12" s="280" t="str">
        <f>IF('Curvas de concentracion'!$A$6="1","tot_dit_pc","")</f>
        <v>tot_dit_pc</v>
      </c>
      <c r="W12" s="280" t="s">
        <v>1358</v>
      </c>
      <c r="X12" s="280" t="s">
        <v>1187</v>
      </c>
      <c r="Y12" s="280"/>
      <c r="Z12" s="280"/>
      <c r="AA12" s="280"/>
      <c r="AB12" s="280"/>
      <c r="AC12" s="280"/>
      <c r="AD12" s="280"/>
    </row>
    <row r="13" spans="1:30">
      <c r="A13" s="280"/>
      <c r="B13" s="280"/>
      <c r="C13" s="280"/>
      <c r="D13" s="280" t="s">
        <v>1284</v>
      </c>
      <c r="E13" s="280" t="s">
        <v>1195</v>
      </c>
      <c r="F13" s="280" t="s">
        <v>1284</v>
      </c>
      <c r="G13" s="280" t="s">
        <v>1195</v>
      </c>
      <c r="H13" s="280"/>
      <c r="I13" s="280"/>
      <c r="J13" s="280"/>
      <c r="K13" s="280"/>
      <c r="L13" s="280" t="s">
        <v>1356</v>
      </c>
      <c r="M13" s="280" t="str">
        <f>IF('Curvas de concentracion'!$A$6="0", "irpc_pc","")</f>
        <v/>
      </c>
      <c r="N13" s="280" t="s">
        <v>1362</v>
      </c>
      <c r="O13" s="280" t="str">
        <f>IF('Curvas de concentracion'!$P$6="1","alquiler_tax_pc","")</f>
        <v>alquiler_tax_pc</v>
      </c>
      <c r="P13" s="280"/>
      <c r="Q13" s="280"/>
      <c r="R13" s="280"/>
      <c r="S13" s="280"/>
      <c r="T13" s="280"/>
      <c r="U13" s="280" t="s">
        <v>1357</v>
      </c>
      <c r="V13" s="280" t="s">
        <v>1192</v>
      </c>
      <c r="W13" s="280" t="s">
        <v>1326</v>
      </c>
      <c r="X13" s="280" t="s">
        <v>1183</v>
      </c>
      <c r="Y13" s="280"/>
      <c r="Z13" s="280"/>
      <c r="AA13" s="280"/>
      <c r="AB13" s="280"/>
      <c r="AC13" s="280"/>
      <c r="AD13" s="280"/>
    </row>
    <row r="14" spans="1:30">
      <c r="A14" s="280"/>
      <c r="B14" s="280"/>
      <c r="C14" s="280"/>
      <c r="D14" s="280" t="s">
        <v>1286</v>
      </c>
      <c r="E14" s="280" t="s">
        <v>1182</v>
      </c>
      <c r="F14" s="280" t="s">
        <v>1286</v>
      </c>
      <c r="G14" s="280" t="s">
        <v>1182</v>
      </c>
      <c r="H14" s="280"/>
      <c r="I14" s="280"/>
      <c r="J14" s="280"/>
      <c r="K14" s="280"/>
      <c r="L14" s="280" t="s">
        <v>1358</v>
      </c>
      <c r="M14" s="280" t="s">
        <v>1187</v>
      </c>
      <c r="N14" s="280" t="s">
        <v>1363</v>
      </c>
      <c r="O14" s="280" t="str">
        <f>IF('Curvas de concentracion'!$P$6="1","dividendo_tax_pc","")</f>
        <v>dividendo_tax_pc</v>
      </c>
      <c r="P14" s="280"/>
      <c r="Q14" s="280"/>
      <c r="R14" s="280"/>
      <c r="S14" s="280"/>
      <c r="T14" s="280"/>
      <c r="U14" s="280" t="s">
        <v>1352</v>
      </c>
      <c r="V14" s="280" t="s">
        <v>1193</v>
      </c>
      <c r="W14" s="280" t="s">
        <v>1323</v>
      </c>
      <c r="X14" s="280" t="str">
        <f>IF('Curvas de concentracion'!$P$6="1","monto_iscRE_pc_pc","monto_isc2019_pc_pc")</f>
        <v>monto_iscRE_pc_pc</v>
      </c>
      <c r="Y14" s="280"/>
      <c r="Z14" s="280"/>
      <c r="AA14" s="280"/>
      <c r="AB14" s="280"/>
      <c r="AC14" s="280"/>
      <c r="AD14" s="280"/>
    </row>
    <row r="15" spans="1:30">
      <c r="A15" s="280"/>
      <c r="B15" s="280"/>
      <c r="C15" s="280"/>
      <c r="D15" s="280" t="s">
        <v>1364</v>
      </c>
      <c r="E15" s="280" t="s">
        <v>1203</v>
      </c>
      <c r="F15" s="280" t="s">
        <v>1364</v>
      </c>
      <c r="G15" s="280" t="s">
        <v>1203</v>
      </c>
      <c r="H15" s="280"/>
      <c r="I15" s="280"/>
      <c r="J15" s="280"/>
      <c r="K15" s="280"/>
      <c r="L15" s="280" t="s">
        <v>1326</v>
      </c>
      <c r="M15" s="280" t="s">
        <v>1183</v>
      </c>
      <c r="N15" s="280" t="s">
        <v>50</v>
      </c>
      <c r="O15" s="280" t="str">
        <f>IF('Curvas de concentracion'!$P$6="1", "labor_tax_pc","")</f>
        <v>labor_tax_pc</v>
      </c>
      <c r="P15" s="280"/>
      <c r="Q15" s="280"/>
      <c r="R15" s="280"/>
      <c r="S15" s="280"/>
      <c r="T15" s="280"/>
      <c r="U15" s="280" t="s">
        <v>1355</v>
      </c>
      <c r="V15" s="280" t="s">
        <v>1194</v>
      </c>
      <c r="W15" s="280" t="s">
        <v>1365</v>
      </c>
      <c r="X15" s="280" t="str">
        <f>IF('Curvas de concentracion'!$P$6="1","uprod_tax_pc","")</f>
        <v>uprod_tax_pc</v>
      </c>
      <c r="Y15" s="280"/>
      <c r="Z15" s="280"/>
      <c r="AA15" s="280"/>
      <c r="AB15" s="280"/>
      <c r="AC15" s="280"/>
      <c r="AD15" s="280"/>
    </row>
    <row r="16" spans="1:30">
      <c r="A16" s="280"/>
      <c r="B16" s="280"/>
      <c r="C16" s="280"/>
      <c r="D16" s="280" t="s">
        <v>1366</v>
      </c>
      <c r="E16" s="280" t="s">
        <v>1204</v>
      </c>
      <c r="F16" s="280" t="s">
        <v>1366</v>
      </c>
      <c r="G16" s="280" t="s">
        <v>1204</v>
      </c>
      <c r="H16" s="280"/>
      <c r="I16" s="280"/>
      <c r="J16" s="280"/>
      <c r="K16" s="280"/>
      <c r="L16" s="280" t="s">
        <v>1323</v>
      </c>
      <c r="M16" s="280" t="str">
        <f>IF('Curvas de concentracion'!$A$6="1","monto_iscRE_pc_pc","monto_isc2019_pc_pc")</f>
        <v>monto_iscRE_pc_pc</v>
      </c>
      <c r="N16" s="280" t="s">
        <v>1367</v>
      </c>
      <c r="O16" s="280" t="s">
        <v>1197</v>
      </c>
      <c r="P16" s="280"/>
      <c r="Q16" s="280"/>
      <c r="R16" s="280"/>
      <c r="S16" s="280"/>
      <c r="T16" s="280"/>
      <c r="U16" s="280" t="s">
        <v>1356</v>
      </c>
      <c r="V16" s="280" t="str">
        <f>IF('Curvas de concentracion'!$A$6="0", "irpc_pc","")</f>
        <v/>
      </c>
      <c r="W16" s="280" t="s">
        <v>1362</v>
      </c>
      <c r="X16" s="280" t="str">
        <f>IF('Curvas de concentracion'!$P$6="1","alquiler_tax_pc","")</f>
        <v>alquiler_tax_pc</v>
      </c>
      <c r="Y16" s="280"/>
      <c r="Z16" s="280"/>
      <c r="AA16" s="280"/>
      <c r="AB16" s="280"/>
      <c r="AC16" s="280"/>
      <c r="AD16" s="280"/>
    </row>
    <row r="17" spans="4:24">
      <c r="D17" s="280" t="s">
        <v>1368</v>
      </c>
      <c r="E17" s="280" t="s">
        <v>1205</v>
      </c>
      <c r="F17" s="280" t="s">
        <v>1368</v>
      </c>
      <c r="G17" s="280" t="s">
        <v>1205</v>
      </c>
      <c r="H17" s="280"/>
      <c r="I17" s="280"/>
      <c r="J17" s="280"/>
      <c r="K17" s="280"/>
      <c r="L17" s="280" t="s">
        <v>1367</v>
      </c>
      <c r="M17" s="280" t="s">
        <v>1197</v>
      </c>
      <c r="N17" s="280" t="s">
        <v>1369</v>
      </c>
      <c r="O17" s="280" t="s">
        <v>1209</v>
      </c>
      <c r="P17" s="280"/>
      <c r="Q17" s="280"/>
      <c r="R17" s="280"/>
      <c r="S17" s="280"/>
      <c r="T17" s="280"/>
      <c r="U17" s="280" t="s">
        <v>1358</v>
      </c>
      <c r="V17" s="280" t="s">
        <v>1187</v>
      </c>
      <c r="W17" s="280" t="s">
        <v>1363</v>
      </c>
      <c r="X17" s="280" t="str">
        <f>IF('Curvas de concentracion'!$P$6="1","dividendo_tax_pc","")</f>
        <v>dividendo_tax_pc</v>
      </c>
    </row>
    <row r="18" spans="4:24">
      <c r="D18" s="280" t="s">
        <v>1370</v>
      </c>
      <c r="E18" s="280" t="s">
        <v>1206</v>
      </c>
      <c r="F18" s="280" t="s">
        <v>1370</v>
      </c>
      <c r="G18" s="280" t="s">
        <v>1206</v>
      </c>
      <c r="H18" s="280"/>
      <c r="I18" s="280"/>
      <c r="J18" s="280"/>
      <c r="K18" s="280"/>
      <c r="L18" s="280" t="s">
        <v>1369</v>
      </c>
      <c r="M18" s="280" t="s">
        <v>1209</v>
      </c>
      <c r="N18" s="280" t="s">
        <v>1371</v>
      </c>
      <c r="O18" s="280" t="s">
        <v>1207</v>
      </c>
      <c r="P18" s="280"/>
      <c r="Q18" s="280"/>
      <c r="R18" s="280"/>
      <c r="S18" s="280"/>
      <c r="T18" s="280"/>
      <c r="U18" s="280" t="s">
        <v>1326</v>
      </c>
      <c r="V18" s="280" t="s">
        <v>1183</v>
      </c>
      <c r="W18" s="280" t="s">
        <v>50</v>
      </c>
      <c r="X18" s="280" t="str">
        <f>IF('Curvas de concentracion'!$P$6="1","labor_tax_pc","")</f>
        <v>labor_tax_pc</v>
      </c>
    </row>
    <row r="19" spans="4:24">
      <c r="D19" s="280" t="s">
        <v>1372</v>
      </c>
      <c r="E19" s="280" t="s">
        <v>1201</v>
      </c>
      <c r="F19" s="280" t="s">
        <v>1372</v>
      </c>
      <c r="G19" s="280" t="s">
        <v>1201</v>
      </c>
      <c r="H19" s="280"/>
      <c r="I19" s="280"/>
      <c r="J19" s="280"/>
      <c r="K19" s="280"/>
      <c r="L19" s="280" t="s">
        <v>1371</v>
      </c>
      <c r="M19" s="280" t="s">
        <v>1207</v>
      </c>
      <c r="N19" s="280" t="s">
        <v>1373</v>
      </c>
      <c r="O19" s="280" t="s">
        <v>1208</v>
      </c>
      <c r="P19" s="280"/>
      <c r="Q19" s="280"/>
      <c r="R19" s="280"/>
      <c r="S19" s="280"/>
      <c r="T19" s="280"/>
      <c r="U19" s="280" t="s">
        <v>1323</v>
      </c>
      <c r="V19" s="280" t="str">
        <f>IF('Curvas de concentracion'!$A$6="1","monto_iscRE_pc_pc","monto_isc2019_pc_pc")</f>
        <v>monto_iscRE_pc_pc</v>
      </c>
      <c r="W19" s="280" t="s">
        <v>1374</v>
      </c>
      <c r="X19" s="280" t="s">
        <v>1209</v>
      </c>
    </row>
    <row r="20" spans="4:24">
      <c r="D20" s="280" t="s">
        <v>1375</v>
      </c>
      <c r="E20" s="280" t="s">
        <v>1207</v>
      </c>
      <c r="F20" s="280" t="s">
        <v>1375</v>
      </c>
      <c r="G20" s="280" t="s">
        <v>1207</v>
      </c>
      <c r="H20" s="280"/>
      <c r="I20" s="280"/>
      <c r="J20" s="280"/>
      <c r="K20" s="280"/>
      <c r="L20" s="280" t="s">
        <v>1373</v>
      </c>
      <c r="M20" s="280" t="s">
        <v>1208</v>
      </c>
      <c r="N20" s="280" t="s">
        <v>1321</v>
      </c>
      <c r="O20" s="280" t="s">
        <v>1210</v>
      </c>
      <c r="P20" s="280"/>
      <c r="Q20" s="280"/>
      <c r="R20" s="280"/>
      <c r="S20" s="280"/>
      <c r="T20" s="280"/>
      <c r="U20" s="280" t="s">
        <v>1374</v>
      </c>
      <c r="V20" s="280" t="s">
        <v>1209</v>
      </c>
      <c r="W20" s="280" t="s">
        <v>1321</v>
      </c>
      <c r="X20" s="280" t="s">
        <v>1210</v>
      </c>
    </row>
    <row r="21" spans="4:24">
      <c r="D21" s="280" t="s">
        <v>1376</v>
      </c>
      <c r="E21" s="280" t="s">
        <v>1208</v>
      </c>
      <c r="F21" s="280" t="s">
        <v>1376</v>
      </c>
      <c r="G21" s="280" t="s">
        <v>1208</v>
      </c>
      <c r="H21" s="280"/>
      <c r="I21" s="280"/>
      <c r="J21" s="280"/>
      <c r="K21" s="280"/>
      <c r="L21" s="280" t="s">
        <v>1321</v>
      </c>
      <c r="M21" s="280" t="s">
        <v>1210</v>
      </c>
      <c r="N21" s="280"/>
      <c r="O21" s="280"/>
      <c r="P21" s="280"/>
      <c r="Q21" s="280"/>
      <c r="R21" s="280"/>
      <c r="S21" s="280"/>
      <c r="T21" s="280"/>
      <c r="U21" s="280" t="s">
        <v>1321</v>
      </c>
      <c r="V21" s="280" t="s">
        <v>1210</v>
      </c>
      <c r="W21" s="280"/>
      <c r="X21" s="280"/>
    </row>
    <row r="22" spans="4:24">
      <c r="D22" s="280" t="s">
        <v>1317</v>
      </c>
      <c r="E22" s="280" t="s">
        <v>1199</v>
      </c>
      <c r="F22" s="280" t="s">
        <v>1317</v>
      </c>
      <c r="G22" s="280" t="s">
        <v>1199</v>
      </c>
      <c r="H22" s="280"/>
      <c r="I22" s="280"/>
      <c r="J22" s="280"/>
      <c r="K22" s="280"/>
      <c r="L22" s="280"/>
      <c r="M22" s="280"/>
      <c r="N22" s="280"/>
      <c r="O22" s="280"/>
      <c r="P22" s="280"/>
      <c r="Q22" s="280"/>
      <c r="R22" s="280"/>
      <c r="S22" s="280"/>
      <c r="T22" s="280"/>
      <c r="U22" s="280"/>
      <c r="V22" s="280"/>
      <c r="W22" s="280"/>
      <c r="X22" s="280"/>
    </row>
    <row r="23" spans="4:24">
      <c r="D23" s="280" t="s">
        <v>1377</v>
      </c>
      <c r="E23" s="280" t="s">
        <v>1200</v>
      </c>
      <c r="F23" s="280" t="s">
        <v>1377</v>
      </c>
      <c r="G23" s="280" t="s">
        <v>1200</v>
      </c>
      <c r="H23" s="280"/>
      <c r="I23" s="280"/>
      <c r="J23" s="280"/>
      <c r="K23" s="280"/>
      <c r="L23" s="280"/>
      <c r="M23" s="280"/>
      <c r="N23" s="280"/>
      <c r="O23" s="280"/>
      <c r="P23" s="280"/>
      <c r="Q23" s="280"/>
      <c r="R23" s="280"/>
      <c r="S23" s="280"/>
      <c r="T23" s="280"/>
      <c r="U23" s="280"/>
      <c r="V23" s="280"/>
      <c r="W23" s="280"/>
      <c r="X23" s="280"/>
    </row>
    <row r="24" spans="4:24">
      <c r="D24" s="280" t="s">
        <v>1378</v>
      </c>
      <c r="E24" s="280" t="s">
        <v>1202</v>
      </c>
      <c r="F24" s="280" t="s">
        <v>1378</v>
      </c>
      <c r="G24" s="280" t="s">
        <v>1202</v>
      </c>
      <c r="H24" s="280"/>
      <c r="I24" s="280"/>
      <c r="J24" s="280"/>
      <c r="K24" s="280"/>
      <c r="L24" s="280"/>
      <c r="M24" s="280"/>
      <c r="N24" s="280"/>
      <c r="O24" s="280"/>
      <c r="P24" s="280"/>
      <c r="Q24" s="280"/>
      <c r="R24" s="280"/>
      <c r="S24" s="280"/>
      <c r="T24" s="280"/>
      <c r="U24" s="280"/>
      <c r="V24" s="280"/>
      <c r="W24" s="280"/>
      <c r="X24" s="280"/>
    </row>
    <row r="25" spans="4:24">
      <c r="D25" s="280" t="s">
        <v>1351</v>
      </c>
      <c r="E25" s="280" t="s">
        <v>1192</v>
      </c>
      <c r="F25" s="280" t="s">
        <v>1351</v>
      </c>
      <c r="G25" s="280" t="s">
        <v>1192</v>
      </c>
      <c r="H25" s="280"/>
      <c r="I25" s="280"/>
      <c r="J25" s="280"/>
      <c r="K25" s="280"/>
      <c r="L25" s="280"/>
      <c r="M25" s="280"/>
      <c r="N25" s="280"/>
      <c r="O25" s="280"/>
      <c r="P25" s="280"/>
      <c r="Q25" s="280"/>
      <c r="R25" s="280"/>
      <c r="S25" s="280"/>
      <c r="T25" s="280"/>
      <c r="U25" s="280"/>
      <c r="V25" s="280"/>
      <c r="W25" s="280"/>
      <c r="X25" s="280"/>
    </row>
    <row r="26" spans="4:24">
      <c r="D26" s="280" t="s">
        <v>1358</v>
      </c>
      <c r="E26" s="280" t="s">
        <v>1187</v>
      </c>
      <c r="F26" s="280" t="s">
        <v>1358</v>
      </c>
      <c r="G26" s="280" t="s">
        <v>1187</v>
      </c>
      <c r="H26" s="280"/>
      <c r="I26" s="280"/>
      <c r="J26" s="280"/>
      <c r="K26" s="280"/>
      <c r="L26" s="280"/>
      <c r="M26" s="280"/>
      <c r="N26" s="280"/>
      <c r="O26" s="280"/>
      <c r="P26" s="280"/>
      <c r="Q26" s="280"/>
      <c r="R26" s="280"/>
      <c r="S26" s="280"/>
      <c r="T26" s="280"/>
      <c r="U26" s="280"/>
      <c r="V26" s="280"/>
      <c r="W26" s="280"/>
      <c r="X26" s="280"/>
    </row>
    <row r="27" spans="4:24">
      <c r="D27" s="280" t="s">
        <v>1359</v>
      </c>
      <c r="E27" s="280" t="s">
        <v>1214</v>
      </c>
      <c r="F27" s="280" t="s">
        <v>1359</v>
      </c>
      <c r="G27" s="280" t="s">
        <v>1214</v>
      </c>
      <c r="H27" s="280"/>
      <c r="I27" s="280"/>
      <c r="J27" s="280"/>
      <c r="K27" s="280"/>
      <c r="L27" s="280"/>
      <c r="M27" s="280"/>
      <c r="N27" s="280"/>
      <c r="O27" s="280"/>
      <c r="P27" s="280"/>
      <c r="Q27" s="280"/>
      <c r="R27" s="280"/>
      <c r="S27" s="280"/>
      <c r="T27" s="280"/>
      <c r="U27" s="280"/>
      <c r="V27" s="280"/>
      <c r="W27" s="280"/>
      <c r="X27" s="280"/>
    </row>
    <row r="28" spans="4:24">
      <c r="D28" s="280" t="s">
        <v>1326</v>
      </c>
      <c r="E28" s="280" t="s">
        <v>1183</v>
      </c>
      <c r="F28" s="280" t="s">
        <v>1326</v>
      </c>
      <c r="G28" s="280" t="s">
        <v>1183</v>
      </c>
      <c r="H28" s="280"/>
      <c r="I28" s="280"/>
      <c r="J28" s="280"/>
      <c r="K28" s="280"/>
      <c r="L28" s="280"/>
      <c r="M28" s="280"/>
      <c r="N28" s="280"/>
      <c r="O28" s="280"/>
      <c r="P28" s="280"/>
      <c r="Q28" s="280"/>
      <c r="R28" s="280"/>
      <c r="S28" s="280"/>
      <c r="T28" s="280"/>
      <c r="U28" s="280"/>
      <c r="V28" s="280"/>
      <c r="W28" s="280"/>
      <c r="X28" s="280"/>
    </row>
    <row r="29" spans="4:24">
      <c r="D29" s="280" t="s">
        <v>1323</v>
      </c>
      <c r="E29" s="280" t="str">
        <f>IF('Curvas de concentracion'!$A$6="1","monto_iscRE_pc_pc","monto_isc2019_pc_pc")</f>
        <v>monto_iscRE_pc_pc</v>
      </c>
      <c r="F29" s="280" t="s">
        <v>1323</v>
      </c>
      <c r="G29" s="280" t="str">
        <f>IF('Curvas de concentracion'!$P$6="1","monto_iscRE_pc_pc","monto_isc2019_pc_pc")</f>
        <v>monto_iscRE_pc_pc</v>
      </c>
      <c r="H29" s="280"/>
      <c r="I29" s="280"/>
      <c r="J29" s="280"/>
      <c r="K29" s="280"/>
      <c r="L29" s="280"/>
      <c r="M29" s="280"/>
      <c r="N29" s="280"/>
      <c r="O29" s="280"/>
      <c r="P29" s="280"/>
      <c r="Q29" s="280"/>
      <c r="R29" s="280"/>
      <c r="S29" s="280"/>
      <c r="T29" s="280"/>
      <c r="U29" s="280"/>
      <c r="V29" s="280"/>
      <c r="W29" s="280"/>
      <c r="X29" s="280"/>
    </row>
    <row r="30" spans="4:24">
      <c r="D30" s="280" t="s">
        <v>1299</v>
      </c>
      <c r="E30" s="280" t="s">
        <v>1193</v>
      </c>
      <c r="F30" s="280" t="s">
        <v>1299</v>
      </c>
      <c r="G30" s="280" t="s">
        <v>1193</v>
      </c>
      <c r="H30" s="280"/>
      <c r="I30" s="280"/>
      <c r="J30" s="280"/>
      <c r="K30" s="280"/>
      <c r="L30" s="280"/>
      <c r="M30" s="280"/>
      <c r="N30" s="280"/>
      <c r="O30" s="280"/>
      <c r="P30" s="280"/>
      <c r="Q30" s="280"/>
      <c r="R30" s="280"/>
      <c r="S30" s="280"/>
      <c r="T30" s="280"/>
      <c r="U30" s="280"/>
      <c r="V30" s="280"/>
      <c r="W30" s="280"/>
      <c r="X30" s="280"/>
    </row>
    <row r="31" spans="4:24">
      <c r="D31" s="280" t="s">
        <v>1296</v>
      </c>
      <c r="E31" s="280" t="s">
        <v>1194</v>
      </c>
      <c r="F31" s="280" t="s">
        <v>1296</v>
      </c>
      <c r="G31" s="280" t="s">
        <v>1194</v>
      </c>
      <c r="H31" s="280"/>
      <c r="I31" s="280"/>
      <c r="J31" s="280"/>
      <c r="K31" s="280"/>
      <c r="L31" s="280"/>
      <c r="M31" s="280"/>
      <c r="N31" s="280"/>
      <c r="O31" s="280"/>
      <c r="P31" s="280"/>
      <c r="Q31" s="280"/>
      <c r="R31" s="280"/>
      <c r="S31" s="280"/>
      <c r="T31" s="280"/>
      <c r="U31" s="280"/>
      <c r="V31" s="280"/>
      <c r="W31" s="280"/>
      <c r="X31" s="280"/>
    </row>
    <row r="32" spans="4:24">
      <c r="D32" s="280" t="s">
        <v>1379</v>
      </c>
      <c r="E32" s="280" t="s">
        <v>1209</v>
      </c>
      <c r="F32" s="280" t="s">
        <v>1379</v>
      </c>
      <c r="G32" s="280" t="s">
        <v>1209</v>
      </c>
      <c r="H32" s="280"/>
      <c r="I32" s="280"/>
      <c r="J32" s="280"/>
      <c r="K32" s="280"/>
      <c r="L32" s="280"/>
      <c r="M32" s="280"/>
      <c r="N32" s="280"/>
      <c r="O32" s="280"/>
      <c r="P32" s="280"/>
      <c r="Q32" s="280"/>
      <c r="R32" s="280"/>
      <c r="S32" s="280"/>
      <c r="T32" s="280"/>
      <c r="U32" s="280"/>
      <c r="V32" s="280"/>
      <c r="W32" s="280"/>
      <c r="X32" s="280"/>
    </row>
    <row r="33" spans="4:7">
      <c r="D33" s="280" t="s">
        <v>1380</v>
      </c>
      <c r="E33" s="280" t="s">
        <v>1185</v>
      </c>
      <c r="F33" s="280" t="s">
        <v>1381</v>
      </c>
      <c r="G33" s="280" t="s">
        <v>1185</v>
      </c>
    </row>
    <row r="34" spans="4:7">
      <c r="D34" s="280" t="s">
        <v>1321</v>
      </c>
      <c r="E34" s="280" t="s">
        <v>1210</v>
      </c>
      <c r="F34" s="280" t="s">
        <v>1321</v>
      </c>
      <c r="G34" s="280" t="s">
        <v>1210</v>
      </c>
    </row>
    <row r="35" spans="4:7">
      <c r="D35" s="280" t="s">
        <v>1361</v>
      </c>
      <c r="E35" s="280" t="s">
        <v>1217</v>
      </c>
      <c r="F35" s="280" t="s">
        <v>1361</v>
      </c>
      <c r="G35" s="280" t="s">
        <v>1217</v>
      </c>
    </row>
    <row r="36" spans="4:7">
      <c r="D36" s="280" t="s">
        <v>1382</v>
      </c>
      <c r="E36" s="280" t="s">
        <v>1383</v>
      </c>
      <c r="F36" s="280" t="s">
        <v>1382</v>
      </c>
      <c r="G36" s="280" t="s">
        <v>1383</v>
      </c>
    </row>
  </sheetData>
  <phoneticPr fontId="0"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filterMode="1"/>
  <dimension ref="A1:I10256"/>
  <sheetViews>
    <sheetView topLeftCell="A6834" workbookViewId="0">
      <selection activeCell="C6849" sqref="C6849"/>
    </sheetView>
  </sheetViews>
  <sheetFormatPr defaultRowHeight="15"/>
  <cols>
    <col min="1" max="1" width="48.85546875" bestFit="1" customWidth="1"/>
    <col min="2" max="2" width="12.5703125" bestFit="1" customWidth="1"/>
    <col min="3" max="3" width="23" bestFit="1" customWidth="1"/>
    <col min="4" max="4" width="16.85546875" bestFit="1" customWidth="1"/>
    <col min="5" max="5" width="12.42578125" customWidth="1"/>
  </cols>
  <sheetData>
    <row r="1" spans="1:9">
      <c r="A1" s="280" t="s">
        <v>1384</v>
      </c>
      <c r="B1" s="280" t="s">
        <v>1385</v>
      </c>
      <c r="C1" s="280" t="s">
        <v>1386</v>
      </c>
      <c r="D1" s="280" t="s">
        <v>1387</v>
      </c>
      <c r="E1" s="280" t="s">
        <v>1159</v>
      </c>
      <c r="F1" s="280" t="s">
        <v>1388</v>
      </c>
      <c r="G1" s="280" t="s">
        <v>1389</v>
      </c>
      <c r="H1" s="280" t="s">
        <v>1390</v>
      </c>
      <c r="I1" s="280" t="s">
        <v>1391</v>
      </c>
    </row>
    <row r="2" spans="1:9">
      <c r="A2" s="280" t="s">
        <v>1392</v>
      </c>
      <c r="B2" s="280" t="s">
        <v>1393</v>
      </c>
      <c r="C2" s="280" t="s">
        <v>1217</v>
      </c>
      <c r="D2" s="280" t="s">
        <v>1344</v>
      </c>
      <c r="E2" s="80">
        <v>7.2085783407412965E-3</v>
      </c>
      <c r="F2" s="80">
        <v>7093493</v>
      </c>
      <c r="G2" s="80"/>
      <c r="H2" s="280" t="s">
        <v>1394</v>
      </c>
      <c r="I2" s="80"/>
    </row>
    <row r="3" spans="1:9">
      <c r="A3" s="280" t="s">
        <v>1395</v>
      </c>
      <c r="B3" s="280" t="s">
        <v>1393</v>
      </c>
      <c r="C3" s="280" t="s">
        <v>1217</v>
      </c>
      <c r="D3" s="280" t="s">
        <v>1347</v>
      </c>
      <c r="E3" s="80">
        <v>0.15815734222899777</v>
      </c>
      <c r="F3" s="80">
        <v>7093493</v>
      </c>
      <c r="G3" s="80"/>
      <c r="H3" s="280" t="s">
        <v>1394</v>
      </c>
      <c r="I3" s="80"/>
    </row>
    <row r="4" spans="1:9">
      <c r="A4" s="280" t="s">
        <v>1396</v>
      </c>
      <c r="B4" s="280" t="s">
        <v>1393</v>
      </c>
      <c r="C4" s="280" t="s">
        <v>1216</v>
      </c>
      <c r="D4" s="280" t="s">
        <v>1344</v>
      </c>
      <c r="E4" s="80">
        <v>6.5160281401560563E-2</v>
      </c>
      <c r="F4" s="80">
        <v>7093493</v>
      </c>
      <c r="G4" s="80"/>
      <c r="H4" s="280" t="s">
        <v>1394</v>
      </c>
      <c r="I4" s="80"/>
    </row>
    <row r="5" spans="1:9">
      <c r="A5" s="280" t="s">
        <v>1397</v>
      </c>
      <c r="B5" s="280" t="s">
        <v>1393</v>
      </c>
      <c r="C5" s="280" t="s">
        <v>1216</v>
      </c>
      <c r="D5" s="280" t="s">
        <v>1347</v>
      </c>
      <c r="E5" s="80">
        <v>0.3289802358302179</v>
      </c>
      <c r="F5" s="80">
        <v>7093493</v>
      </c>
      <c r="G5" s="80"/>
      <c r="H5" s="280" t="s">
        <v>1394</v>
      </c>
      <c r="I5" s="80"/>
    </row>
    <row r="6" spans="1:9">
      <c r="A6" s="280" t="s">
        <v>1398</v>
      </c>
      <c r="B6" s="280" t="s">
        <v>1393</v>
      </c>
      <c r="C6" s="280" t="s">
        <v>1215</v>
      </c>
      <c r="D6" s="280" t="s">
        <v>1344</v>
      </c>
      <c r="E6" s="80">
        <v>5.4081254468003284E-2</v>
      </c>
      <c r="F6" s="80">
        <v>7093493</v>
      </c>
      <c r="G6" s="80"/>
      <c r="H6" s="280" t="s">
        <v>1394</v>
      </c>
      <c r="I6" s="80"/>
    </row>
    <row r="7" spans="1:9">
      <c r="A7" s="280" t="s">
        <v>1399</v>
      </c>
      <c r="B7" s="280" t="s">
        <v>1393</v>
      </c>
      <c r="C7" s="280" t="s">
        <v>1215</v>
      </c>
      <c r="D7" s="280" t="s">
        <v>1347</v>
      </c>
      <c r="E7" s="80">
        <v>0.25368376341528781</v>
      </c>
      <c r="F7" s="80">
        <v>7093493</v>
      </c>
      <c r="G7" s="80"/>
      <c r="H7" s="280" t="s">
        <v>1394</v>
      </c>
      <c r="I7" s="80"/>
    </row>
    <row r="8" spans="1:9">
      <c r="A8" s="280" t="s">
        <v>1400</v>
      </c>
      <c r="B8" s="280" t="s">
        <v>1393</v>
      </c>
      <c r="C8" s="280" t="s">
        <v>1218</v>
      </c>
      <c r="D8" s="280" t="s">
        <v>1344</v>
      </c>
      <c r="E8" s="80">
        <v>1.6150153387054868E-2</v>
      </c>
      <c r="F8" s="80">
        <v>7093493</v>
      </c>
      <c r="G8" s="80"/>
      <c r="H8" s="280" t="s">
        <v>1394</v>
      </c>
      <c r="I8" s="80"/>
    </row>
    <row r="9" spans="1:9">
      <c r="A9" s="280" t="s">
        <v>1401</v>
      </c>
      <c r="B9" s="280" t="s">
        <v>1393</v>
      </c>
      <c r="C9" s="280" t="s">
        <v>1218</v>
      </c>
      <c r="D9" s="280" t="s">
        <v>1347</v>
      </c>
      <c r="E9" s="80">
        <v>8.2286540636608785E-2</v>
      </c>
      <c r="F9" s="80">
        <v>7093493</v>
      </c>
      <c r="G9" s="80"/>
      <c r="H9" s="280" t="s">
        <v>1394</v>
      </c>
      <c r="I9" s="80"/>
    </row>
    <row r="10" spans="1:9">
      <c r="A10" s="280" t="s">
        <v>1402</v>
      </c>
      <c r="B10" s="280" t="s">
        <v>1393</v>
      </c>
      <c r="C10" s="280" t="s">
        <v>1211</v>
      </c>
      <c r="D10" s="280" t="s">
        <v>1344</v>
      </c>
      <c r="E10" s="80">
        <v>6.172995448081784E-2</v>
      </c>
      <c r="F10" s="80">
        <v>7093493</v>
      </c>
      <c r="G10" s="80"/>
      <c r="H10" s="280" t="s">
        <v>1394</v>
      </c>
      <c r="I10" s="80"/>
    </row>
    <row r="11" spans="1:9">
      <c r="A11" s="280" t="s">
        <v>1403</v>
      </c>
      <c r="B11" s="280" t="s">
        <v>1393</v>
      </c>
      <c r="C11" s="280" t="s">
        <v>1211</v>
      </c>
      <c r="D11" s="280" t="s">
        <v>1347</v>
      </c>
      <c r="E11" s="80">
        <v>0.25491785217804541</v>
      </c>
      <c r="F11" s="80">
        <v>7093493</v>
      </c>
      <c r="G11" s="80"/>
      <c r="H11" s="280" t="s">
        <v>1394</v>
      </c>
      <c r="I11" s="80"/>
    </row>
    <row r="12" spans="1:9">
      <c r="A12" s="280" t="s">
        <v>1404</v>
      </c>
      <c r="B12" s="280" t="s">
        <v>1393</v>
      </c>
      <c r="C12" s="280" t="s">
        <v>1214</v>
      </c>
      <c r="D12" s="280" t="s">
        <v>1344</v>
      </c>
      <c r="E12" s="80">
        <v>6.172995448081784E-2</v>
      </c>
      <c r="F12" s="80">
        <v>7093493</v>
      </c>
      <c r="G12" s="80"/>
      <c r="H12" s="280" t="s">
        <v>1394</v>
      </c>
      <c r="I12" s="80"/>
    </row>
    <row r="13" spans="1:9">
      <c r="A13" s="280" t="s">
        <v>1405</v>
      </c>
      <c r="B13" s="280" t="s">
        <v>1393</v>
      </c>
      <c r="C13" s="280" t="s">
        <v>1214</v>
      </c>
      <c r="D13" s="280" t="s">
        <v>1347</v>
      </c>
      <c r="E13" s="80">
        <v>0.25927494395215445</v>
      </c>
      <c r="F13" s="80">
        <v>7093493</v>
      </c>
      <c r="G13" s="80"/>
      <c r="H13" s="280" t="s">
        <v>1394</v>
      </c>
      <c r="I13" s="80"/>
    </row>
    <row r="14" spans="1:9">
      <c r="A14" s="280" t="s">
        <v>1406</v>
      </c>
      <c r="B14" s="280" t="s">
        <v>1393</v>
      </c>
      <c r="C14" s="280" t="s">
        <v>1213</v>
      </c>
      <c r="D14" s="280" t="s">
        <v>1344</v>
      </c>
      <c r="E14" s="80">
        <v>6.172995448081784E-2</v>
      </c>
      <c r="F14" s="80">
        <v>7093493</v>
      </c>
      <c r="G14" s="80"/>
      <c r="H14" s="280" t="s">
        <v>1394</v>
      </c>
      <c r="I14" s="80"/>
    </row>
    <row r="15" spans="1:9">
      <c r="A15" s="280" t="s">
        <v>1407</v>
      </c>
      <c r="B15" s="280" t="s">
        <v>1393</v>
      </c>
      <c r="C15" s="280" t="s">
        <v>1213</v>
      </c>
      <c r="D15" s="280" t="s">
        <v>1347</v>
      </c>
      <c r="E15" s="80">
        <v>0.25491785217804541</v>
      </c>
      <c r="F15" s="80">
        <v>7093493</v>
      </c>
      <c r="G15" s="80"/>
      <c r="H15" s="280" t="s">
        <v>1394</v>
      </c>
      <c r="I15" s="80"/>
    </row>
    <row r="16" spans="1:9">
      <c r="A16" s="280" t="s">
        <v>1408</v>
      </c>
      <c r="B16" s="280" t="s">
        <v>1393</v>
      </c>
      <c r="C16" s="280" t="s">
        <v>1212</v>
      </c>
      <c r="D16" s="280" t="s">
        <v>1344</v>
      </c>
      <c r="E16" s="80">
        <v>6.3583202239009748E-2</v>
      </c>
      <c r="F16" s="80">
        <v>7093493</v>
      </c>
      <c r="G16" s="80"/>
      <c r="H16" s="280" t="s">
        <v>1394</v>
      </c>
      <c r="I16" s="80"/>
    </row>
    <row r="17" spans="1:9">
      <c r="A17" s="280" t="s">
        <v>1409</v>
      </c>
      <c r="B17" s="280" t="s">
        <v>1393</v>
      </c>
      <c r="C17" s="280" t="s">
        <v>1212</v>
      </c>
      <c r="D17" s="280" t="s">
        <v>1347</v>
      </c>
      <c r="E17" s="80">
        <v>0.26257120434178199</v>
      </c>
      <c r="F17" s="80">
        <v>7093493</v>
      </c>
      <c r="G17" s="80"/>
      <c r="H17" s="280" t="s">
        <v>1394</v>
      </c>
      <c r="I17" s="80"/>
    </row>
    <row r="18" spans="1:9">
      <c r="A18" s="280" t="s">
        <v>1410</v>
      </c>
      <c r="B18" s="280" t="s">
        <v>1393</v>
      </c>
      <c r="C18" s="280" t="s">
        <v>1219</v>
      </c>
      <c r="D18" s="280" t="s">
        <v>1344</v>
      </c>
      <c r="E18" s="80">
        <v>8.809270693577903E-2</v>
      </c>
      <c r="F18" s="80">
        <v>7093493</v>
      </c>
      <c r="G18" s="80"/>
      <c r="H18" s="280" t="s">
        <v>1394</v>
      </c>
      <c r="I18" s="80"/>
    </row>
    <row r="19" spans="1:9">
      <c r="A19" s="280" t="s">
        <v>1411</v>
      </c>
      <c r="B19" s="280" t="s">
        <v>1393</v>
      </c>
      <c r="C19" s="280" t="s">
        <v>1219</v>
      </c>
      <c r="D19" s="280" t="s">
        <v>1347</v>
      </c>
      <c r="E19" s="80">
        <v>0.25270272346783174</v>
      </c>
      <c r="F19" s="80">
        <v>7093493</v>
      </c>
      <c r="G19" s="80"/>
      <c r="H19" s="280" t="s">
        <v>1394</v>
      </c>
      <c r="I19" s="80"/>
    </row>
    <row r="20" spans="1:9">
      <c r="A20" s="280" t="s">
        <v>1412</v>
      </c>
      <c r="B20" s="280" t="s">
        <v>1393</v>
      </c>
      <c r="C20" s="280" t="s">
        <v>1383</v>
      </c>
      <c r="D20" s="280" t="s">
        <v>1344</v>
      </c>
      <c r="E20" s="80">
        <v>8.3347935918171773E-2</v>
      </c>
      <c r="F20" s="80">
        <v>7093493</v>
      </c>
      <c r="G20" s="80"/>
      <c r="H20" s="280" t="s">
        <v>1394</v>
      </c>
      <c r="I20" s="80"/>
    </row>
    <row r="21" spans="1:9">
      <c r="A21" s="280" t="s">
        <v>1413</v>
      </c>
      <c r="B21" s="280" t="s">
        <v>1393</v>
      </c>
      <c r="C21" s="280" t="s">
        <v>1383</v>
      </c>
      <c r="D21" s="280" t="s">
        <v>1347</v>
      </c>
      <c r="E21" s="80">
        <v>0.24162482432843735</v>
      </c>
      <c r="F21" s="80">
        <v>7093493</v>
      </c>
      <c r="G21" s="80"/>
      <c r="H21" s="280" t="s">
        <v>1394</v>
      </c>
      <c r="I21" s="80"/>
    </row>
    <row r="22" spans="1:9">
      <c r="A22" s="280" t="s">
        <v>1414</v>
      </c>
      <c r="B22" s="280" t="s">
        <v>1415</v>
      </c>
      <c r="C22" s="280" t="s">
        <v>1217</v>
      </c>
      <c r="D22" s="280" t="s">
        <v>1344</v>
      </c>
      <c r="E22" s="80">
        <v>1.7283171763903793E-3</v>
      </c>
      <c r="F22" s="80">
        <v>7093493</v>
      </c>
      <c r="G22" s="80"/>
      <c r="H22" s="280" t="s">
        <v>1394</v>
      </c>
      <c r="I22" s="80"/>
    </row>
    <row r="23" spans="1:9">
      <c r="A23" s="280" t="s">
        <v>1416</v>
      </c>
      <c r="B23" s="280" t="s">
        <v>1415</v>
      </c>
      <c r="C23" s="280" t="s">
        <v>1217</v>
      </c>
      <c r="D23" s="280" t="s">
        <v>1347</v>
      </c>
      <c r="E23" s="80">
        <v>3.8775764974035364E-2</v>
      </c>
      <c r="F23" s="80">
        <v>7093493</v>
      </c>
      <c r="G23" s="80"/>
      <c r="H23" s="280" t="s">
        <v>1394</v>
      </c>
      <c r="I23" s="80"/>
    </row>
    <row r="24" spans="1:9">
      <c r="A24" s="280" t="s">
        <v>1417</v>
      </c>
      <c r="B24" s="280" t="s">
        <v>1415</v>
      </c>
      <c r="C24" s="280" t="s">
        <v>1216</v>
      </c>
      <c r="D24" s="280" t="s">
        <v>1344</v>
      </c>
      <c r="E24" s="80">
        <v>3.812592567091428E-2</v>
      </c>
      <c r="F24" s="80">
        <v>7093493</v>
      </c>
      <c r="G24" s="80"/>
      <c r="H24" s="280" t="s">
        <v>1394</v>
      </c>
      <c r="I24" s="80"/>
    </row>
    <row r="25" spans="1:9">
      <c r="A25" s="280" t="s">
        <v>1418</v>
      </c>
      <c r="B25" s="280" t="s">
        <v>1415</v>
      </c>
      <c r="C25" s="280" t="s">
        <v>1216</v>
      </c>
      <c r="D25" s="280" t="s">
        <v>1347</v>
      </c>
      <c r="E25" s="80">
        <v>0.12388628453176648</v>
      </c>
      <c r="F25" s="80">
        <v>7093493</v>
      </c>
      <c r="G25" s="80"/>
      <c r="H25" s="280" t="s">
        <v>1394</v>
      </c>
      <c r="I25" s="80"/>
    </row>
    <row r="26" spans="1:9">
      <c r="A26" s="280" t="s">
        <v>1419</v>
      </c>
      <c r="B26" s="280" t="s">
        <v>1415</v>
      </c>
      <c r="C26" s="280" t="s">
        <v>1215</v>
      </c>
      <c r="D26" s="280" t="s">
        <v>1344</v>
      </c>
      <c r="E26" s="80">
        <v>1.6055988415165916E-2</v>
      </c>
      <c r="F26" s="80">
        <v>7093493</v>
      </c>
      <c r="G26" s="80"/>
      <c r="H26" s="280" t="s">
        <v>1394</v>
      </c>
      <c r="I26" s="80"/>
    </row>
    <row r="27" spans="1:9">
      <c r="A27" s="280" t="s">
        <v>1420</v>
      </c>
      <c r="B27" s="280" t="s">
        <v>1415</v>
      </c>
      <c r="C27" s="280" t="s">
        <v>1215</v>
      </c>
      <c r="D27" s="280" t="s">
        <v>1347</v>
      </c>
      <c r="E27" s="80">
        <v>8.8027426064620898E-2</v>
      </c>
      <c r="F27" s="80">
        <v>7093493</v>
      </c>
      <c r="G27" s="80"/>
      <c r="H27" s="280" t="s">
        <v>1394</v>
      </c>
      <c r="I27" s="80"/>
    </row>
    <row r="28" spans="1:9">
      <c r="A28" s="280" t="s">
        <v>1421</v>
      </c>
      <c r="B28" s="280" t="s">
        <v>1415</v>
      </c>
      <c r="C28" s="280" t="s">
        <v>1218</v>
      </c>
      <c r="D28" s="280" t="s">
        <v>1344</v>
      </c>
      <c r="E28" s="80">
        <v>1.2980496299343438E-2</v>
      </c>
      <c r="F28" s="80">
        <v>7093493</v>
      </c>
      <c r="G28" s="80"/>
      <c r="H28" s="280" t="s">
        <v>1394</v>
      </c>
      <c r="I28" s="80"/>
    </row>
    <row r="29" spans="1:9">
      <c r="A29" s="280" t="s">
        <v>1422</v>
      </c>
      <c r="B29" s="280" t="s">
        <v>1415</v>
      </c>
      <c r="C29" s="280" t="s">
        <v>1218</v>
      </c>
      <c r="D29" s="280" t="s">
        <v>1347</v>
      </c>
      <c r="E29" s="80">
        <v>3.0380250148875475E-2</v>
      </c>
      <c r="F29" s="80">
        <v>7093493</v>
      </c>
      <c r="G29" s="80"/>
      <c r="H29" s="280" t="s">
        <v>1394</v>
      </c>
      <c r="I29" s="80"/>
    </row>
    <row r="30" spans="1:9">
      <c r="A30" s="280" t="s">
        <v>1423</v>
      </c>
      <c r="B30" s="280" t="s">
        <v>1415</v>
      </c>
      <c r="C30" s="280" t="s">
        <v>1211</v>
      </c>
      <c r="D30" s="280" t="s">
        <v>1344</v>
      </c>
      <c r="E30" s="80">
        <v>1.8124674937418622E-2</v>
      </c>
      <c r="F30" s="80">
        <v>7093493</v>
      </c>
      <c r="G30" s="80"/>
      <c r="H30" s="280" t="s">
        <v>1394</v>
      </c>
      <c r="I30" s="80"/>
    </row>
    <row r="31" spans="1:9">
      <c r="A31" s="280" t="s">
        <v>1424</v>
      </c>
      <c r="B31" s="280" t="s">
        <v>1415</v>
      </c>
      <c r="C31" s="280" t="s">
        <v>1211</v>
      </c>
      <c r="D31" s="280" t="s">
        <v>1347</v>
      </c>
      <c r="E31" s="80">
        <v>9.1948341541863085E-2</v>
      </c>
      <c r="F31" s="80">
        <v>7093493</v>
      </c>
      <c r="G31" s="80"/>
      <c r="H31" s="280" t="s">
        <v>1394</v>
      </c>
      <c r="I31" s="80"/>
    </row>
    <row r="32" spans="1:9">
      <c r="A32" s="280" t="s">
        <v>1425</v>
      </c>
      <c r="B32" s="280" t="s">
        <v>1415</v>
      </c>
      <c r="C32" s="280" t="s">
        <v>1214</v>
      </c>
      <c r="D32" s="280" t="s">
        <v>1344</v>
      </c>
      <c r="E32" s="80">
        <v>1.8124674937418622E-2</v>
      </c>
      <c r="F32" s="80">
        <v>7093493</v>
      </c>
      <c r="G32" s="80"/>
      <c r="H32" s="280" t="s">
        <v>1394</v>
      </c>
      <c r="I32" s="80"/>
    </row>
    <row r="33" spans="1:9">
      <c r="A33" s="280" t="s">
        <v>1426</v>
      </c>
      <c r="B33" s="280" t="s">
        <v>1415</v>
      </c>
      <c r="C33" s="280" t="s">
        <v>1214</v>
      </c>
      <c r="D33" s="280" t="s">
        <v>1347</v>
      </c>
      <c r="E33" s="80">
        <v>9.2974345743003645E-2</v>
      </c>
      <c r="F33" s="80">
        <v>7093493</v>
      </c>
      <c r="G33" s="80"/>
      <c r="H33" s="280" t="s">
        <v>1394</v>
      </c>
      <c r="I33" s="80"/>
    </row>
    <row r="34" spans="1:9">
      <c r="A34" s="280" t="s">
        <v>1427</v>
      </c>
      <c r="B34" s="280" t="s">
        <v>1415</v>
      </c>
      <c r="C34" s="280" t="s">
        <v>1213</v>
      </c>
      <c r="D34" s="280" t="s">
        <v>1344</v>
      </c>
      <c r="E34" s="80">
        <v>1.8124674937418622E-2</v>
      </c>
      <c r="F34" s="80">
        <v>7093493</v>
      </c>
      <c r="G34" s="80"/>
      <c r="H34" s="280" t="s">
        <v>1394</v>
      </c>
      <c r="I34" s="80"/>
    </row>
    <row r="35" spans="1:9">
      <c r="A35" s="280" t="s">
        <v>1428</v>
      </c>
      <c r="B35" s="280" t="s">
        <v>1415</v>
      </c>
      <c r="C35" s="280" t="s">
        <v>1213</v>
      </c>
      <c r="D35" s="280" t="s">
        <v>1347</v>
      </c>
      <c r="E35" s="80">
        <v>9.1948529632746245E-2</v>
      </c>
      <c r="F35" s="80">
        <v>7093493</v>
      </c>
      <c r="G35" s="80"/>
      <c r="H35" s="280" t="s">
        <v>1394</v>
      </c>
      <c r="I35" s="80"/>
    </row>
    <row r="36" spans="1:9">
      <c r="A36" s="280" t="s">
        <v>1429</v>
      </c>
      <c r="B36" s="280" t="s">
        <v>1415</v>
      </c>
      <c r="C36" s="280" t="s">
        <v>1212</v>
      </c>
      <c r="D36" s="280" t="s">
        <v>1344</v>
      </c>
      <c r="E36" s="80">
        <v>1.9705975375517999E-2</v>
      </c>
      <c r="F36" s="80">
        <v>7093493</v>
      </c>
      <c r="G36" s="80"/>
      <c r="H36" s="280" t="s">
        <v>1394</v>
      </c>
      <c r="I36" s="80"/>
    </row>
    <row r="37" spans="1:9">
      <c r="A37" s="280" t="s">
        <v>1430</v>
      </c>
      <c r="B37" s="280" t="s">
        <v>1415</v>
      </c>
      <c r="C37" s="280" t="s">
        <v>1212</v>
      </c>
      <c r="D37" s="280" t="s">
        <v>1347</v>
      </c>
      <c r="E37" s="80">
        <v>9.4985281080408226E-2</v>
      </c>
      <c r="F37" s="80">
        <v>7093493</v>
      </c>
      <c r="G37" s="80"/>
      <c r="H37" s="280" t="s">
        <v>1394</v>
      </c>
      <c r="I37" s="80"/>
    </row>
    <row r="38" spans="1:9">
      <c r="A38" s="280" t="s">
        <v>1431</v>
      </c>
      <c r="B38" s="280" t="s">
        <v>1415</v>
      </c>
      <c r="C38" s="280" t="s">
        <v>1219</v>
      </c>
      <c r="D38" s="280" t="s">
        <v>1344</v>
      </c>
      <c r="E38" s="80">
        <v>7.5326509789139198E-2</v>
      </c>
      <c r="F38" s="80">
        <v>7093493</v>
      </c>
      <c r="G38" s="80"/>
      <c r="H38" s="280" t="s">
        <v>1394</v>
      </c>
      <c r="I38" s="80"/>
    </row>
    <row r="39" spans="1:9">
      <c r="A39" s="280" t="s">
        <v>1432</v>
      </c>
      <c r="B39" s="280" t="s">
        <v>1415</v>
      </c>
      <c r="C39" s="280" t="s">
        <v>1219</v>
      </c>
      <c r="D39" s="280" t="s">
        <v>1347</v>
      </c>
      <c r="E39" s="80">
        <v>0.12063260092061882</v>
      </c>
      <c r="F39" s="80">
        <v>7093493</v>
      </c>
      <c r="G39" s="80"/>
      <c r="H39" s="280" t="s">
        <v>1394</v>
      </c>
      <c r="I39" s="80"/>
    </row>
    <row r="40" spans="1:9">
      <c r="A40" s="280" t="s">
        <v>1433</v>
      </c>
      <c r="B40" s="280" t="s">
        <v>1415</v>
      </c>
      <c r="C40" s="280" t="s">
        <v>1383</v>
      </c>
      <c r="D40" s="280" t="s">
        <v>1344</v>
      </c>
      <c r="E40" s="80">
        <v>6.9265309510365414E-2</v>
      </c>
      <c r="F40" s="80">
        <v>7093493</v>
      </c>
      <c r="G40" s="80"/>
      <c r="H40" s="280" t="s">
        <v>1394</v>
      </c>
      <c r="I40" s="80"/>
    </row>
    <row r="41" spans="1:9">
      <c r="A41" s="280" t="s">
        <v>1434</v>
      </c>
      <c r="B41" s="280" t="s">
        <v>1415</v>
      </c>
      <c r="C41" s="280" t="s">
        <v>1383</v>
      </c>
      <c r="D41" s="280" t="s">
        <v>1347</v>
      </c>
      <c r="E41" s="80">
        <v>0.11288224570780313</v>
      </c>
      <c r="F41" s="80">
        <v>7093493</v>
      </c>
      <c r="G41" s="80"/>
      <c r="H41" s="280" t="s">
        <v>1394</v>
      </c>
      <c r="I41" s="80"/>
    </row>
    <row r="42" spans="1:9">
      <c r="A42" s="280" t="s">
        <v>1435</v>
      </c>
      <c r="B42" s="280" t="s">
        <v>1436</v>
      </c>
      <c r="C42" s="280" t="s">
        <v>1217</v>
      </c>
      <c r="D42" s="280" t="s">
        <v>1344</v>
      </c>
      <c r="E42" s="80">
        <v>8.336994381903316E-4</v>
      </c>
      <c r="F42" s="80">
        <v>7093493</v>
      </c>
      <c r="G42" s="80"/>
      <c r="H42" s="280" t="s">
        <v>1394</v>
      </c>
      <c r="I42" s="80"/>
    </row>
    <row r="43" spans="1:9">
      <c r="A43" s="280" t="s">
        <v>1437</v>
      </c>
      <c r="B43" s="280" t="s">
        <v>1436</v>
      </c>
      <c r="C43" s="280" t="s">
        <v>1217</v>
      </c>
      <c r="D43" s="280" t="s">
        <v>1347</v>
      </c>
      <c r="E43" s="80">
        <v>1.4424682433301585E-2</v>
      </c>
      <c r="F43" s="80">
        <v>7093493</v>
      </c>
      <c r="G43" s="80"/>
      <c r="H43" s="280" t="s">
        <v>1394</v>
      </c>
      <c r="I43" s="80"/>
    </row>
    <row r="44" spans="1:9">
      <c r="A44" s="280" t="s">
        <v>1438</v>
      </c>
      <c r="B44" s="280" t="s">
        <v>1436</v>
      </c>
      <c r="C44" s="280" t="s">
        <v>1216</v>
      </c>
      <c r="D44" s="280" t="s">
        <v>1344</v>
      </c>
      <c r="E44" s="80">
        <v>4.6870285484669406E-2</v>
      </c>
      <c r="F44" s="80">
        <v>7093493</v>
      </c>
      <c r="G44" s="80"/>
      <c r="H44" s="280" t="s">
        <v>1394</v>
      </c>
      <c r="I44" s="80"/>
    </row>
    <row r="45" spans="1:9">
      <c r="A45" s="280" t="s">
        <v>1439</v>
      </c>
      <c r="B45" s="280" t="s">
        <v>1436</v>
      </c>
      <c r="C45" s="280" t="s">
        <v>1216</v>
      </c>
      <c r="D45" s="280" t="s">
        <v>1347</v>
      </c>
      <c r="E45" s="80">
        <v>7.4018837794604747E-2</v>
      </c>
      <c r="F45" s="80">
        <v>7093493</v>
      </c>
      <c r="G45" s="80"/>
      <c r="H45" s="280" t="s">
        <v>1394</v>
      </c>
      <c r="I45" s="80"/>
    </row>
    <row r="46" spans="1:9">
      <c r="A46" s="280" t="s">
        <v>1440</v>
      </c>
      <c r="B46" s="280" t="s">
        <v>1436</v>
      </c>
      <c r="C46" s="280" t="s">
        <v>1215</v>
      </c>
      <c r="D46" s="280" t="s">
        <v>1344</v>
      </c>
      <c r="E46" s="80">
        <v>7.3186005550600836E-3</v>
      </c>
      <c r="F46" s="80">
        <v>7093493</v>
      </c>
      <c r="G46" s="80"/>
      <c r="H46" s="280" t="s">
        <v>1394</v>
      </c>
      <c r="I46" s="80"/>
    </row>
    <row r="47" spans="1:9">
      <c r="A47" s="280" t="s">
        <v>1441</v>
      </c>
      <c r="B47" s="280" t="s">
        <v>1436</v>
      </c>
      <c r="C47" s="280" t="s">
        <v>1215</v>
      </c>
      <c r="D47" s="280" t="s">
        <v>1347</v>
      </c>
      <c r="E47" s="80">
        <v>4.3488910731403846E-2</v>
      </c>
      <c r="F47" s="80">
        <v>7093493</v>
      </c>
      <c r="G47" s="80"/>
      <c r="H47" s="280" t="s">
        <v>1394</v>
      </c>
      <c r="I47" s="80"/>
    </row>
    <row r="48" spans="1:9">
      <c r="A48" s="280" t="s">
        <v>1442</v>
      </c>
      <c r="B48" s="280" t="s">
        <v>1436</v>
      </c>
      <c r="C48" s="280" t="s">
        <v>1218</v>
      </c>
      <c r="D48" s="280" t="s">
        <v>1344</v>
      </c>
      <c r="E48" s="80">
        <v>2.1722714876958212E-2</v>
      </c>
      <c r="F48" s="80">
        <v>7093493</v>
      </c>
      <c r="G48" s="80"/>
      <c r="H48" s="280" t="s">
        <v>1394</v>
      </c>
      <c r="I48" s="80"/>
    </row>
    <row r="49" spans="1:9">
      <c r="A49" s="280" t="s">
        <v>1443</v>
      </c>
      <c r="B49" s="280" t="s">
        <v>1436</v>
      </c>
      <c r="C49" s="280" t="s">
        <v>1218</v>
      </c>
      <c r="D49" s="280" t="s">
        <v>1347</v>
      </c>
      <c r="E49" s="80">
        <v>2.1129124998733761E-2</v>
      </c>
      <c r="F49" s="80">
        <v>7093493</v>
      </c>
      <c r="G49" s="80"/>
      <c r="H49" s="280" t="s">
        <v>1394</v>
      </c>
      <c r="I49" s="80"/>
    </row>
    <row r="50" spans="1:9">
      <c r="A50" s="280" t="s">
        <v>1444</v>
      </c>
      <c r="B50" s="280" t="s">
        <v>1436</v>
      </c>
      <c r="C50" s="280" t="s">
        <v>1211</v>
      </c>
      <c r="D50" s="280" t="s">
        <v>1344</v>
      </c>
      <c r="E50" s="80">
        <v>8.0058991222663051E-3</v>
      </c>
      <c r="F50" s="80">
        <v>7093493</v>
      </c>
      <c r="G50" s="80"/>
      <c r="H50" s="280" t="s">
        <v>1394</v>
      </c>
      <c r="I50" s="80"/>
    </row>
    <row r="51" spans="1:9">
      <c r="A51" s="280" t="s">
        <v>1445</v>
      </c>
      <c r="B51" s="280" t="s">
        <v>1436</v>
      </c>
      <c r="C51" s="280" t="s">
        <v>1211</v>
      </c>
      <c r="D51" s="280" t="s">
        <v>1347</v>
      </c>
      <c r="E51" s="80">
        <v>4.6534596701051603E-2</v>
      </c>
      <c r="F51" s="80">
        <v>7093493</v>
      </c>
      <c r="G51" s="80"/>
      <c r="H51" s="280" t="s">
        <v>1394</v>
      </c>
      <c r="I51" s="80"/>
    </row>
    <row r="52" spans="1:9">
      <c r="A52" s="280" t="s">
        <v>1446</v>
      </c>
      <c r="B52" s="280" t="s">
        <v>1436</v>
      </c>
      <c r="C52" s="280" t="s">
        <v>1214</v>
      </c>
      <c r="D52" s="280" t="s">
        <v>1344</v>
      </c>
      <c r="E52" s="80">
        <v>8.0058991222663051E-3</v>
      </c>
      <c r="F52" s="80">
        <v>7093493</v>
      </c>
      <c r="G52" s="80"/>
      <c r="H52" s="280" t="s">
        <v>1394</v>
      </c>
      <c r="I52" s="80"/>
    </row>
    <row r="53" spans="1:9">
      <c r="A53" s="280" t="s">
        <v>1447</v>
      </c>
      <c r="B53" s="280" t="s">
        <v>1436</v>
      </c>
      <c r="C53" s="280" t="s">
        <v>1214</v>
      </c>
      <c r="D53" s="280" t="s">
        <v>1347</v>
      </c>
      <c r="E53" s="80">
        <v>4.6845362108664843E-2</v>
      </c>
      <c r="F53" s="80">
        <v>7093493</v>
      </c>
      <c r="G53" s="80"/>
      <c r="H53" s="280" t="s">
        <v>1394</v>
      </c>
      <c r="I53" s="80"/>
    </row>
    <row r="54" spans="1:9">
      <c r="A54" s="280" t="s">
        <v>1448</v>
      </c>
      <c r="B54" s="280" t="s">
        <v>1436</v>
      </c>
      <c r="C54" s="280" t="s">
        <v>1213</v>
      </c>
      <c r="D54" s="280" t="s">
        <v>1344</v>
      </c>
      <c r="E54" s="80">
        <v>8.0058991222663051E-3</v>
      </c>
      <c r="F54" s="80">
        <v>7093493</v>
      </c>
      <c r="G54" s="80"/>
      <c r="H54" s="280" t="s">
        <v>1394</v>
      </c>
      <c r="I54" s="80"/>
    </row>
    <row r="55" spans="1:9">
      <c r="A55" s="280" t="s">
        <v>1449</v>
      </c>
      <c r="B55" s="280" t="s">
        <v>1436</v>
      </c>
      <c r="C55" s="280" t="s">
        <v>1213</v>
      </c>
      <c r="D55" s="280" t="s">
        <v>1347</v>
      </c>
      <c r="E55" s="80">
        <v>4.6534744386041903E-2</v>
      </c>
      <c r="F55" s="80">
        <v>7093493</v>
      </c>
      <c r="G55" s="80"/>
      <c r="H55" s="280" t="s">
        <v>1394</v>
      </c>
      <c r="I55" s="80"/>
    </row>
    <row r="56" spans="1:9">
      <c r="A56" s="280" t="s">
        <v>1450</v>
      </c>
      <c r="B56" s="280" t="s">
        <v>1436</v>
      </c>
      <c r="C56" s="280" t="s">
        <v>1212</v>
      </c>
      <c r="D56" s="280" t="s">
        <v>1344</v>
      </c>
      <c r="E56" s="80">
        <v>9.5220916492022648E-3</v>
      </c>
      <c r="F56" s="80">
        <v>7093493</v>
      </c>
      <c r="G56" s="80"/>
      <c r="H56" s="280" t="s">
        <v>1394</v>
      </c>
      <c r="I56" s="80"/>
    </row>
    <row r="57" spans="1:9">
      <c r="A57" s="280" t="s">
        <v>1451</v>
      </c>
      <c r="B57" s="280" t="s">
        <v>1436</v>
      </c>
      <c r="C57" s="280" t="s">
        <v>1212</v>
      </c>
      <c r="D57" s="280" t="s">
        <v>1347</v>
      </c>
      <c r="E57" s="80">
        <v>4.8580859783547051E-2</v>
      </c>
      <c r="F57" s="80">
        <v>7093493</v>
      </c>
      <c r="G57" s="80"/>
      <c r="H57" s="280" t="s">
        <v>1394</v>
      </c>
      <c r="I57" s="80"/>
    </row>
    <row r="58" spans="1:9">
      <c r="A58" s="280" t="s">
        <v>1452</v>
      </c>
      <c r="B58" s="280" t="s">
        <v>1436</v>
      </c>
      <c r="C58" s="280" t="s">
        <v>1219</v>
      </c>
      <c r="D58" s="280" t="s">
        <v>1344</v>
      </c>
      <c r="E58" s="80">
        <v>7.3578484570953104E-2</v>
      </c>
      <c r="F58" s="80">
        <v>7093493</v>
      </c>
      <c r="G58" s="80"/>
      <c r="H58" s="280" t="s">
        <v>1394</v>
      </c>
      <c r="I58" s="80"/>
    </row>
    <row r="59" spans="1:9">
      <c r="A59" s="280" t="s">
        <v>1453</v>
      </c>
      <c r="B59" s="280" t="s">
        <v>1436</v>
      </c>
      <c r="C59" s="280" t="s">
        <v>1219</v>
      </c>
      <c r="D59" s="280" t="s">
        <v>1347</v>
      </c>
      <c r="E59" s="80">
        <v>9.1454068826408594E-2</v>
      </c>
      <c r="F59" s="80">
        <v>7093493</v>
      </c>
      <c r="G59" s="80"/>
      <c r="H59" s="280" t="s">
        <v>1394</v>
      </c>
      <c r="I59" s="80"/>
    </row>
    <row r="60" spans="1:9">
      <c r="A60" s="280" t="s">
        <v>1454</v>
      </c>
      <c r="B60" s="280" t="s">
        <v>1436</v>
      </c>
      <c r="C60" s="280" t="s">
        <v>1383</v>
      </c>
      <c r="D60" s="280" t="s">
        <v>1344</v>
      </c>
      <c r="E60" s="80">
        <v>6.355671851564533E-2</v>
      </c>
      <c r="F60" s="80">
        <v>7093493</v>
      </c>
      <c r="G60" s="80"/>
      <c r="H60" s="280" t="s">
        <v>1394</v>
      </c>
      <c r="I60" s="80"/>
    </row>
    <row r="61" spans="1:9">
      <c r="A61" s="280" t="s">
        <v>1455</v>
      </c>
      <c r="B61" s="280" t="s">
        <v>1436</v>
      </c>
      <c r="C61" s="280" t="s">
        <v>1383</v>
      </c>
      <c r="D61" s="280" t="s">
        <v>1347</v>
      </c>
      <c r="E61" s="80">
        <v>8.3934583082748537E-2</v>
      </c>
      <c r="F61" s="80">
        <v>7093493</v>
      </c>
      <c r="G61" s="80"/>
      <c r="H61" s="280" t="s">
        <v>1394</v>
      </c>
      <c r="I61" s="80"/>
    </row>
    <row r="62" spans="1:9">
      <c r="A62" s="280" t="s">
        <v>1456</v>
      </c>
      <c r="B62" s="280" t="s">
        <v>1457</v>
      </c>
      <c r="C62" s="280" t="s">
        <v>1190</v>
      </c>
      <c r="D62" s="280" t="s">
        <v>1211</v>
      </c>
      <c r="E62" s="80">
        <v>0</v>
      </c>
      <c r="F62" s="80">
        <v>708876</v>
      </c>
      <c r="G62" s="80">
        <v>1</v>
      </c>
      <c r="H62" s="280" t="s">
        <v>1394</v>
      </c>
      <c r="I62" s="80"/>
    </row>
    <row r="63" spans="1:9">
      <c r="A63" s="280" t="s">
        <v>1458</v>
      </c>
      <c r="B63" s="280" t="s">
        <v>1457</v>
      </c>
      <c r="C63" s="280" t="s">
        <v>1190</v>
      </c>
      <c r="D63" s="280" t="s">
        <v>1212</v>
      </c>
      <c r="E63" s="80">
        <v>0</v>
      </c>
      <c r="F63" s="80">
        <v>708876</v>
      </c>
      <c r="G63" s="80">
        <v>1</v>
      </c>
      <c r="H63" s="280" t="s">
        <v>1394</v>
      </c>
      <c r="I63" s="80"/>
    </row>
    <row r="64" spans="1:9">
      <c r="A64" s="280" t="s">
        <v>1459</v>
      </c>
      <c r="B64" s="280" t="s">
        <v>1457</v>
      </c>
      <c r="C64" s="280" t="s">
        <v>1190</v>
      </c>
      <c r="D64" s="280" t="s">
        <v>1213</v>
      </c>
      <c r="E64" s="80">
        <v>0</v>
      </c>
      <c r="F64" s="80">
        <v>708876</v>
      </c>
      <c r="G64" s="80">
        <v>1</v>
      </c>
      <c r="H64" s="280" t="s">
        <v>1394</v>
      </c>
      <c r="I64" s="80"/>
    </row>
    <row r="65" spans="1:9">
      <c r="A65" s="280" t="s">
        <v>1460</v>
      </c>
      <c r="B65" s="280" t="s">
        <v>1457</v>
      </c>
      <c r="C65" s="280" t="s">
        <v>1190</v>
      </c>
      <c r="D65" s="280" t="s">
        <v>1214</v>
      </c>
      <c r="E65" s="80">
        <v>0</v>
      </c>
      <c r="F65" s="80">
        <v>708876</v>
      </c>
      <c r="G65" s="80">
        <v>1</v>
      </c>
      <c r="H65" s="280" t="s">
        <v>1394</v>
      </c>
      <c r="I65" s="80"/>
    </row>
    <row r="66" spans="1:9">
      <c r="A66" s="280" t="s">
        <v>1461</v>
      </c>
      <c r="B66" s="280" t="s">
        <v>1457</v>
      </c>
      <c r="C66" s="280" t="s">
        <v>1190</v>
      </c>
      <c r="D66" s="280" t="s">
        <v>1215</v>
      </c>
      <c r="E66" s="80">
        <v>0</v>
      </c>
      <c r="F66" s="80">
        <v>708876</v>
      </c>
      <c r="G66" s="80">
        <v>1</v>
      </c>
      <c r="H66" s="280" t="s">
        <v>1394</v>
      </c>
      <c r="I66" s="80"/>
    </row>
    <row r="67" spans="1:9">
      <c r="A67" s="280" t="s">
        <v>1462</v>
      </c>
      <c r="B67" s="280" t="s">
        <v>1457</v>
      </c>
      <c r="C67" s="280" t="s">
        <v>1190</v>
      </c>
      <c r="D67" s="280" t="s">
        <v>1216</v>
      </c>
      <c r="E67" s="80">
        <v>0</v>
      </c>
      <c r="F67" s="80">
        <v>708876</v>
      </c>
      <c r="G67" s="80">
        <v>1</v>
      </c>
      <c r="H67" s="280" t="s">
        <v>1394</v>
      </c>
      <c r="I67" s="80"/>
    </row>
    <row r="68" spans="1:9">
      <c r="A68" s="280" t="s">
        <v>1463</v>
      </c>
      <c r="B68" s="280" t="s">
        <v>1457</v>
      </c>
      <c r="C68" s="280" t="s">
        <v>1190</v>
      </c>
      <c r="D68" s="280" t="s">
        <v>1217</v>
      </c>
      <c r="E68" s="80">
        <v>0</v>
      </c>
      <c r="F68" s="80">
        <v>708876</v>
      </c>
      <c r="G68" s="80">
        <v>1</v>
      </c>
      <c r="H68" s="280" t="s">
        <v>1394</v>
      </c>
      <c r="I68" s="80"/>
    </row>
    <row r="69" spans="1:9">
      <c r="A69" s="280" t="s">
        <v>1464</v>
      </c>
      <c r="B69" s="280" t="s">
        <v>1457</v>
      </c>
      <c r="C69" s="280" t="s">
        <v>1190</v>
      </c>
      <c r="D69" s="280" t="s">
        <v>1218</v>
      </c>
      <c r="E69" s="80">
        <v>0</v>
      </c>
      <c r="F69" s="80">
        <v>708876</v>
      </c>
      <c r="G69" s="80">
        <v>1</v>
      </c>
      <c r="H69" s="280" t="s">
        <v>1394</v>
      </c>
      <c r="I69" s="80"/>
    </row>
    <row r="70" spans="1:9">
      <c r="A70" s="280" t="s">
        <v>1465</v>
      </c>
      <c r="B70" s="280" t="s">
        <v>1457</v>
      </c>
      <c r="C70" s="280" t="s">
        <v>1190</v>
      </c>
      <c r="D70" s="280" t="s">
        <v>1219</v>
      </c>
      <c r="E70" s="80">
        <v>0</v>
      </c>
      <c r="F70" s="80">
        <v>708876</v>
      </c>
      <c r="G70" s="80">
        <v>1</v>
      </c>
      <c r="H70" s="280" t="s">
        <v>1394</v>
      </c>
      <c r="I70" s="80"/>
    </row>
    <row r="71" spans="1:9">
      <c r="A71" s="280" t="s">
        <v>1466</v>
      </c>
      <c r="B71" s="280" t="s">
        <v>1457</v>
      </c>
      <c r="C71" s="280" t="s">
        <v>1190</v>
      </c>
      <c r="D71" s="280" t="s">
        <v>1347</v>
      </c>
      <c r="E71" s="80">
        <v>0</v>
      </c>
      <c r="F71" s="80">
        <v>708876</v>
      </c>
      <c r="G71" s="80">
        <v>1</v>
      </c>
      <c r="H71" s="280" t="s">
        <v>1394</v>
      </c>
      <c r="I71" s="80"/>
    </row>
    <row r="72" spans="1:9">
      <c r="A72" s="280" t="s">
        <v>1467</v>
      </c>
      <c r="B72" s="280" t="s">
        <v>1457</v>
      </c>
      <c r="C72" s="280" t="s">
        <v>1190</v>
      </c>
      <c r="D72" s="280" t="s">
        <v>1344</v>
      </c>
      <c r="E72" s="80">
        <v>0</v>
      </c>
      <c r="F72" s="80">
        <v>708876</v>
      </c>
      <c r="G72" s="80">
        <v>1</v>
      </c>
      <c r="H72" s="280" t="s">
        <v>1394</v>
      </c>
      <c r="I72" s="80"/>
    </row>
    <row r="73" spans="1:9">
      <c r="A73" s="280" t="s">
        <v>1468</v>
      </c>
      <c r="B73" s="280" t="s">
        <v>1457</v>
      </c>
      <c r="C73" s="280" t="s">
        <v>1191</v>
      </c>
      <c r="D73" s="280" t="s">
        <v>1211</v>
      </c>
      <c r="E73" s="80">
        <v>0</v>
      </c>
      <c r="F73" s="80">
        <v>708876</v>
      </c>
      <c r="G73" s="80">
        <v>1</v>
      </c>
      <c r="H73" s="280" t="s">
        <v>1394</v>
      </c>
      <c r="I73" s="80"/>
    </row>
    <row r="74" spans="1:9">
      <c r="A74" s="280" t="s">
        <v>1469</v>
      </c>
      <c r="B74" s="280" t="s">
        <v>1457</v>
      </c>
      <c r="C74" s="280" t="s">
        <v>1191</v>
      </c>
      <c r="D74" s="280" t="s">
        <v>1212</v>
      </c>
      <c r="E74" s="80">
        <v>0</v>
      </c>
      <c r="F74" s="80">
        <v>708876</v>
      </c>
      <c r="G74" s="80">
        <v>1</v>
      </c>
      <c r="H74" s="280" t="s">
        <v>1394</v>
      </c>
      <c r="I74" s="80"/>
    </row>
    <row r="75" spans="1:9">
      <c r="A75" s="280" t="s">
        <v>1470</v>
      </c>
      <c r="B75" s="280" t="s">
        <v>1457</v>
      </c>
      <c r="C75" s="280" t="s">
        <v>1191</v>
      </c>
      <c r="D75" s="280" t="s">
        <v>1213</v>
      </c>
      <c r="E75" s="80">
        <v>0</v>
      </c>
      <c r="F75" s="80">
        <v>708876</v>
      </c>
      <c r="G75" s="80">
        <v>1</v>
      </c>
      <c r="H75" s="280" t="s">
        <v>1394</v>
      </c>
      <c r="I75" s="80"/>
    </row>
    <row r="76" spans="1:9">
      <c r="A76" s="280" t="s">
        <v>1471</v>
      </c>
      <c r="B76" s="280" t="s">
        <v>1457</v>
      </c>
      <c r="C76" s="280" t="s">
        <v>1191</v>
      </c>
      <c r="D76" s="280" t="s">
        <v>1214</v>
      </c>
      <c r="E76" s="80">
        <v>0</v>
      </c>
      <c r="F76" s="80">
        <v>708876</v>
      </c>
      <c r="G76" s="80">
        <v>1</v>
      </c>
      <c r="H76" s="280" t="s">
        <v>1394</v>
      </c>
      <c r="I76" s="80"/>
    </row>
    <row r="77" spans="1:9">
      <c r="A77" s="280" t="s">
        <v>1472</v>
      </c>
      <c r="B77" s="280" t="s">
        <v>1457</v>
      </c>
      <c r="C77" s="280" t="s">
        <v>1191</v>
      </c>
      <c r="D77" s="280" t="s">
        <v>1215</v>
      </c>
      <c r="E77" s="80">
        <v>0</v>
      </c>
      <c r="F77" s="80">
        <v>708876</v>
      </c>
      <c r="G77" s="80">
        <v>1</v>
      </c>
      <c r="H77" s="280" t="s">
        <v>1394</v>
      </c>
      <c r="I77" s="80"/>
    </row>
    <row r="78" spans="1:9">
      <c r="A78" s="280" t="s">
        <v>1473</v>
      </c>
      <c r="B78" s="280" t="s">
        <v>1457</v>
      </c>
      <c r="C78" s="280" t="s">
        <v>1191</v>
      </c>
      <c r="D78" s="280" t="s">
        <v>1216</v>
      </c>
      <c r="E78" s="80">
        <v>0</v>
      </c>
      <c r="F78" s="80">
        <v>708876</v>
      </c>
      <c r="G78" s="80">
        <v>1</v>
      </c>
      <c r="H78" s="280" t="s">
        <v>1394</v>
      </c>
      <c r="I78" s="80"/>
    </row>
    <row r="79" spans="1:9">
      <c r="A79" s="280" t="s">
        <v>1474</v>
      </c>
      <c r="B79" s="280" t="s">
        <v>1457</v>
      </c>
      <c r="C79" s="280" t="s">
        <v>1191</v>
      </c>
      <c r="D79" s="280" t="s">
        <v>1217</v>
      </c>
      <c r="E79" s="80">
        <v>0</v>
      </c>
      <c r="F79" s="80">
        <v>708876</v>
      </c>
      <c r="G79" s="80">
        <v>1</v>
      </c>
      <c r="H79" s="280" t="s">
        <v>1394</v>
      </c>
      <c r="I79" s="80"/>
    </row>
    <row r="80" spans="1:9">
      <c r="A80" s="280" t="s">
        <v>1475</v>
      </c>
      <c r="B80" s="280" t="s">
        <v>1457</v>
      </c>
      <c r="C80" s="280" t="s">
        <v>1191</v>
      </c>
      <c r="D80" s="280" t="s">
        <v>1218</v>
      </c>
      <c r="E80" s="80">
        <v>0</v>
      </c>
      <c r="F80" s="80">
        <v>708876</v>
      </c>
      <c r="G80" s="80">
        <v>1</v>
      </c>
      <c r="H80" s="280" t="s">
        <v>1394</v>
      </c>
      <c r="I80" s="80"/>
    </row>
    <row r="81" spans="1:9">
      <c r="A81" s="280" t="s">
        <v>1476</v>
      </c>
      <c r="B81" s="280" t="s">
        <v>1457</v>
      </c>
      <c r="C81" s="280" t="s">
        <v>1191</v>
      </c>
      <c r="D81" s="280" t="s">
        <v>1219</v>
      </c>
      <c r="E81" s="80">
        <v>0</v>
      </c>
      <c r="F81" s="80">
        <v>708876</v>
      </c>
      <c r="G81" s="80">
        <v>1</v>
      </c>
      <c r="H81" s="280" t="s">
        <v>1394</v>
      </c>
      <c r="I81" s="80"/>
    </row>
    <row r="82" spans="1:9">
      <c r="A82" s="280" t="s">
        <v>1477</v>
      </c>
      <c r="B82" s="280" t="s">
        <v>1457</v>
      </c>
      <c r="C82" s="280" t="s">
        <v>1191</v>
      </c>
      <c r="D82" s="280" t="s">
        <v>1347</v>
      </c>
      <c r="E82" s="80">
        <v>0</v>
      </c>
      <c r="F82" s="80">
        <v>708876</v>
      </c>
      <c r="G82" s="80">
        <v>1</v>
      </c>
      <c r="H82" s="280" t="s">
        <v>1394</v>
      </c>
      <c r="I82" s="80"/>
    </row>
    <row r="83" spans="1:9">
      <c r="A83" s="280" t="s">
        <v>1478</v>
      </c>
      <c r="B83" s="280" t="s">
        <v>1457</v>
      </c>
      <c r="C83" s="280" t="s">
        <v>1191</v>
      </c>
      <c r="D83" s="280" t="s">
        <v>1344</v>
      </c>
      <c r="E83" s="80">
        <v>0</v>
      </c>
      <c r="F83" s="80">
        <v>708876</v>
      </c>
      <c r="G83" s="80">
        <v>1</v>
      </c>
      <c r="H83" s="280" t="s">
        <v>1394</v>
      </c>
      <c r="I83" s="80"/>
    </row>
    <row r="84" spans="1:9">
      <c r="A84" s="280" t="s">
        <v>1479</v>
      </c>
      <c r="B84" s="280" t="s">
        <v>1457</v>
      </c>
      <c r="C84" s="280" t="s">
        <v>1192</v>
      </c>
      <c r="D84" s="280" t="s">
        <v>1211</v>
      </c>
      <c r="E84" s="80">
        <v>2.4376683863582018E-4</v>
      </c>
      <c r="F84" s="80">
        <v>708876</v>
      </c>
      <c r="G84" s="80">
        <v>1</v>
      </c>
      <c r="H84" s="280" t="s">
        <v>1394</v>
      </c>
      <c r="I84" s="80"/>
    </row>
    <row r="85" spans="1:9">
      <c r="A85" s="280" t="s">
        <v>1480</v>
      </c>
      <c r="B85" s="280" t="s">
        <v>1457</v>
      </c>
      <c r="C85" s="280" t="s">
        <v>1192</v>
      </c>
      <c r="D85" s="280" t="s">
        <v>1212</v>
      </c>
      <c r="E85" s="80">
        <v>2.515689336417115E-4</v>
      </c>
      <c r="F85" s="80">
        <v>708876</v>
      </c>
      <c r="G85" s="80">
        <v>1</v>
      </c>
      <c r="H85" s="280" t="s">
        <v>1394</v>
      </c>
      <c r="I85" s="80"/>
    </row>
    <row r="86" spans="1:9">
      <c r="A86" s="280" t="s">
        <v>1481</v>
      </c>
      <c r="B86" s="280" t="s">
        <v>1457</v>
      </c>
      <c r="C86" s="280" t="s">
        <v>1192</v>
      </c>
      <c r="D86" s="280" t="s">
        <v>1213</v>
      </c>
      <c r="E86" s="80">
        <v>2.4376683863582018E-4</v>
      </c>
      <c r="F86" s="80">
        <v>708876</v>
      </c>
      <c r="G86" s="80">
        <v>1</v>
      </c>
      <c r="H86" s="280" t="s">
        <v>1394</v>
      </c>
      <c r="I86" s="80"/>
    </row>
    <row r="87" spans="1:9">
      <c r="A87" s="280" t="s">
        <v>1482</v>
      </c>
      <c r="B87" s="280" t="s">
        <v>1457</v>
      </c>
      <c r="C87" s="280" t="s">
        <v>1192</v>
      </c>
      <c r="D87" s="280" t="s">
        <v>1214</v>
      </c>
      <c r="E87" s="80">
        <v>2.4376683863582018E-4</v>
      </c>
      <c r="F87" s="80">
        <v>708876</v>
      </c>
      <c r="G87" s="80">
        <v>1</v>
      </c>
      <c r="H87" s="280" t="s">
        <v>1394</v>
      </c>
      <c r="I87" s="80"/>
    </row>
    <row r="88" spans="1:9">
      <c r="A88" s="280" t="s">
        <v>1483</v>
      </c>
      <c r="B88" s="280" t="s">
        <v>1457</v>
      </c>
      <c r="C88" s="280" t="s">
        <v>1192</v>
      </c>
      <c r="D88" s="280" t="s">
        <v>1215</v>
      </c>
      <c r="E88" s="80">
        <v>2.4173241667316473E-4</v>
      </c>
      <c r="F88" s="80">
        <v>708876</v>
      </c>
      <c r="G88" s="80">
        <v>1</v>
      </c>
      <c r="H88" s="280" t="s">
        <v>1394</v>
      </c>
      <c r="I88" s="80"/>
    </row>
    <row r="89" spans="1:9">
      <c r="A89" s="280" t="s">
        <v>1484</v>
      </c>
      <c r="B89" s="280" t="s">
        <v>1457</v>
      </c>
      <c r="C89" s="280" t="s">
        <v>1192</v>
      </c>
      <c r="D89" s="280" t="s">
        <v>1216</v>
      </c>
      <c r="E89" s="80">
        <v>1.7591306110594852E-4</v>
      </c>
      <c r="F89" s="80">
        <v>708876</v>
      </c>
      <c r="G89" s="80">
        <v>1</v>
      </c>
      <c r="H89" s="280" t="s">
        <v>1394</v>
      </c>
      <c r="I89" s="80"/>
    </row>
    <row r="90" spans="1:9">
      <c r="A90" s="280" t="s">
        <v>1485</v>
      </c>
      <c r="B90" s="280" t="s">
        <v>1457</v>
      </c>
      <c r="C90" s="280" t="s">
        <v>1192</v>
      </c>
      <c r="D90" s="280" t="s">
        <v>1217</v>
      </c>
      <c r="E90" s="80">
        <v>1.3567623276161759E-4</v>
      </c>
      <c r="F90" s="80">
        <v>708876</v>
      </c>
      <c r="G90" s="80">
        <v>1</v>
      </c>
      <c r="H90" s="280" t="s">
        <v>1394</v>
      </c>
      <c r="I90" s="80"/>
    </row>
    <row r="91" spans="1:9">
      <c r="A91" s="280" t="s">
        <v>1486</v>
      </c>
      <c r="B91" s="280" t="s">
        <v>1457</v>
      </c>
      <c r="C91" s="280" t="s">
        <v>1192</v>
      </c>
      <c r="D91" s="280" t="s">
        <v>1218</v>
      </c>
      <c r="E91" s="80">
        <v>5.4476682066579748E-5</v>
      </c>
      <c r="F91" s="80">
        <v>708876</v>
      </c>
      <c r="G91" s="80">
        <v>1</v>
      </c>
      <c r="H91" s="280" t="s">
        <v>1394</v>
      </c>
      <c r="I91" s="80"/>
    </row>
    <row r="92" spans="1:9">
      <c r="A92" s="280" t="s">
        <v>1487</v>
      </c>
      <c r="B92" s="280" t="s">
        <v>1457</v>
      </c>
      <c r="C92" s="280" t="s">
        <v>1192</v>
      </c>
      <c r="D92" s="280" t="s">
        <v>1219</v>
      </c>
      <c r="E92" s="80">
        <v>1.4007473662965369E-4</v>
      </c>
      <c r="F92" s="80">
        <v>708876</v>
      </c>
      <c r="G92" s="80">
        <v>1</v>
      </c>
      <c r="H92" s="280" t="s">
        <v>1394</v>
      </c>
      <c r="I92" s="80"/>
    </row>
    <row r="93" spans="1:9">
      <c r="A93" s="280" t="s">
        <v>1488</v>
      </c>
      <c r="B93" s="280" t="s">
        <v>1457</v>
      </c>
      <c r="C93" s="280" t="s">
        <v>1192</v>
      </c>
      <c r="D93" s="280" t="s">
        <v>1347</v>
      </c>
      <c r="E93" s="80">
        <v>7.8680990891444782E-5</v>
      </c>
      <c r="F93" s="80">
        <v>708876</v>
      </c>
      <c r="G93" s="80">
        <v>1</v>
      </c>
      <c r="H93" s="280" t="s">
        <v>1394</v>
      </c>
      <c r="I93" s="80"/>
    </row>
    <row r="94" spans="1:9">
      <c r="A94" s="280" t="s">
        <v>1489</v>
      </c>
      <c r="B94" s="280" t="s">
        <v>1457</v>
      </c>
      <c r="C94" s="280" t="s">
        <v>1192</v>
      </c>
      <c r="D94" s="280" t="s">
        <v>1344</v>
      </c>
      <c r="E94" s="80">
        <v>1.6515822118544034E-4</v>
      </c>
      <c r="F94" s="80">
        <v>708876</v>
      </c>
      <c r="G94" s="80">
        <v>1</v>
      </c>
      <c r="H94" s="280" t="s">
        <v>1394</v>
      </c>
      <c r="I94" s="80"/>
    </row>
    <row r="95" spans="1:9">
      <c r="A95" s="280" t="s">
        <v>1490</v>
      </c>
      <c r="B95" s="280" t="s">
        <v>1457</v>
      </c>
      <c r="C95" s="280" t="s">
        <v>1193</v>
      </c>
      <c r="D95" s="280" t="s">
        <v>1211</v>
      </c>
      <c r="E95" s="80">
        <v>0</v>
      </c>
      <c r="F95" s="80">
        <v>708876</v>
      </c>
      <c r="G95" s="80">
        <v>1</v>
      </c>
      <c r="H95" s="280" t="s">
        <v>1394</v>
      </c>
      <c r="I95" s="80"/>
    </row>
    <row r="96" spans="1:9">
      <c r="A96" s="280" t="s">
        <v>1491</v>
      </c>
      <c r="B96" s="280" t="s">
        <v>1457</v>
      </c>
      <c r="C96" s="280" t="s">
        <v>1193</v>
      </c>
      <c r="D96" s="280" t="s">
        <v>1212</v>
      </c>
      <c r="E96" s="80">
        <v>0</v>
      </c>
      <c r="F96" s="80">
        <v>708876</v>
      </c>
      <c r="G96" s="80">
        <v>1</v>
      </c>
      <c r="H96" s="280" t="s">
        <v>1394</v>
      </c>
      <c r="I96" s="80"/>
    </row>
    <row r="97" spans="1:9">
      <c r="A97" s="280" t="s">
        <v>1492</v>
      </c>
      <c r="B97" s="280" t="s">
        <v>1457</v>
      </c>
      <c r="C97" s="280" t="s">
        <v>1193</v>
      </c>
      <c r="D97" s="280" t="s">
        <v>1213</v>
      </c>
      <c r="E97" s="80">
        <v>0</v>
      </c>
      <c r="F97" s="80">
        <v>708876</v>
      </c>
      <c r="G97" s="80">
        <v>1</v>
      </c>
      <c r="H97" s="280" t="s">
        <v>1394</v>
      </c>
      <c r="I97" s="80"/>
    </row>
    <row r="98" spans="1:9">
      <c r="A98" s="280" t="s">
        <v>1493</v>
      </c>
      <c r="B98" s="280" t="s">
        <v>1457</v>
      </c>
      <c r="C98" s="280" t="s">
        <v>1193</v>
      </c>
      <c r="D98" s="280" t="s">
        <v>1214</v>
      </c>
      <c r="E98" s="80">
        <v>0</v>
      </c>
      <c r="F98" s="80">
        <v>708876</v>
      </c>
      <c r="G98" s="80">
        <v>1</v>
      </c>
      <c r="H98" s="280" t="s">
        <v>1394</v>
      </c>
      <c r="I98" s="80"/>
    </row>
    <row r="99" spans="1:9">
      <c r="A99" s="280" t="s">
        <v>1494</v>
      </c>
      <c r="B99" s="280" t="s">
        <v>1457</v>
      </c>
      <c r="C99" s="280" t="s">
        <v>1193</v>
      </c>
      <c r="D99" s="280" t="s">
        <v>1215</v>
      </c>
      <c r="E99" s="80">
        <v>0</v>
      </c>
      <c r="F99" s="80">
        <v>708876</v>
      </c>
      <c r="G99" s="80">
        <v>1</v>
      </c>
      <c r="H99" s="280" t="s">
        <v>1394</v>
      </c>
      <c r="I99" s="80"/>
    </row>
    <row r="100" spans="1:9">
      <c r="A100" s="280" t="s">
        <v>1495</v>
      </c>
      <c r="B100" s="280" t="s">
        <v>1457</v>
      </c>
      <c r="C100" s="280" t="s">
        <v>1193</v>
      </c>
      <c r="D100" s="280" t="s">
        <v>1216</v>
      </c>
      <c r="E100" s="80">
        <v>0</v>
      </c>
      <c r="F100" s="80">
        <v>708876</v>
      </c>
      <c r="G100" s="80">
        <v>1</v>
      </c>
      <c r="H100" s="280" t="s">
        <v>1394</v>
      </c>
      <c r="I100" s="80"/>
    </row>
    <row r="101" spans="1:9">
      <c r="A101" s="280" t="s">
        <v>1496</v>
      </c>
      <c r="B101" s="280" t="s">
        <v>1457</v>
      </c>
      <c r="C101" s="280" t="s">
        <v>1193</v>
      </c>
      <c r="D101" s="280" t="s">
        <v>1217</v>
      </c>
      <c r="E101" s="80">
        <v>0</v>
      </c>
      <c r="F101" s="80">
        <v>708876</v>
      </c>
      <c r="G101" s="80">
        <v>1</v>
      </c>
      <c r="H101" s="280" t="s">
        <v>1394</v>
      </c>
      <c r="I101" s="80"/>
    </row>
    <row r="102" spans="1:9">
      <c r="A102" s="280" t="s">
        <v>1497</v>
      </c>
      <c r="B102" s="280" t="s">
        <v>1457</v>
      </c>
      <c r="C102" s="280" t="s">
        <v>1193</v>
      </c>
      <c r="D102" s="280" t="s">
        <v>1218</v>
      </c>
      <c r="E102" s="80">
        <v>0</v>
      </c>
      <c r="F102" s="80">
        <v>708876</v>
      </c>
      <c r="G102" s="80">
        <v>1</v>
      </c>
      <c r="H102" s="280" t="s">
        <v>1394</v>
      </c>
      <c r="I102" s="80"/>
    </row>
    <row r="103" spans="1:9">
      <c r="A103" s="280" t="s">
        <v>1498</v>
      </c>
      <c r="B103" s="280" t="s">
        <v>1457</v>
      </c>
      <c r="C103" s="280" t="s">
        <v>1193</v>
      </c>
      <c r="D103" s="280" t="s">
        <v>1219</v>
      </c>
      <c r="E103" s="80">
        <v>0</v>
      </c>
      <c r="F103" s="80">
        <v>708876</v>
      </c>
      <c r="G103" s="80">
        <v>1</v>
      </c>
      <c r="H103" s="280" t="s">
        <v>1394</v>
      </c>
      <c r="I103" s="80"/>
    </row>
    <row r="104" spans="1:9">
      <c r="A104" s="280" t="s">
        <v>1499</v>
      </c>
      <c r="B104" s="280" t="s">
        <v>1457</v>
      </c>
      <c r="C104" s="280" t="s">
        <v>1193</v>
      </c>
      <c r="D104" s="280" t="s">
        <v>1347</v>
      </c>
      <c r="E104" s="80">
        <v>0</v>
      </c>
      <c r="F104" s="80">
        <v>708876</v>
      </c>
      <c r="G104" s="80">
        <v>1</v>
      </c>
      <c r="H104" s="280" t="s">
        <v>1394</v>
      </c>
      <c r="I104" s="80"/>
    </row>
    <row r="105" spans="1:9">
      <c r="A105" s="280" t="s">
        <v>1500</v>
      </c>
      <c r="B105" s="280" t="s">
        <v>1457</v>
      </c>
      <c r="C105" s="280" t="s">
        <v>1193</v>
      </c>
      <c r="D105" s="280" t="s">
        <v>1344</v>
      </c>
      <c r="E105" s="80">
        <v>0</v>
      </c>
      <c r="F105" s="80">
        <v>708876</v>
      </c>
      <c r="G105" s="80">
        <v>1</v>
      </c>
      <c r="H105" s="280" t="s">
        <v>1394</v>
      </c>
      <c r="I105" s="80"/>
    </row>
    <row r="106" spans="1:9">
      <c r="A106" s="280" t="s">
        <v>1501</v>
      </c>
      <c r="B106" s="280" t="s">
        <v>1457</v>
      </c>
      <c r="C106" s="280" t="s">
        <v>1194</v>
      </c>
      <c r="D106" s="280" t="s">
        <v>1211</v>
      </c>
      <c r="E106" s="80">
        <v>2.4376683863582018E-4</v>
      </c>
      <c r="F106" s="80">
        <v>708876</v>
      </c>
      <c r="G106" s="80">
        <v>1</v>
      </c>
      <c r="H106" s="280" t="s">
        <v>1394</v>
      </c>
      <c r="I106" s="80"/>
    </row>
    <row r="107" spans="1:9">
      <c r="A107" s="280" t="s">
        <v>1502</v>
      </c>
      <c r="B107" s="280" t="s">
        <v>1457</v>
      </c>
      <c r="C107" s="280" t="s">
        <v>1194</v>
      </c>
      <c r="D107" s="280" t="s">
        <v>1212</v>
      </c>
      <c r="E107" s="80">
        <v>2.515689336417115E-4</v>
      </c>
      <c r="F107" s="80">
        <v>708876</v>
      </c>
      <c r="G107" s="80">
        <v>1</v>
      </c>
      <c r="H107" s="280" t="s">
        <v>1394</v>
      </c>
      <c r="I107" s="80"/>
    </row>
    <row r="108" spans="1:9">
      <c r="A108" s="280" t="s">
        <v>1503</v>
      </c>
      <c r="B108" s="280" t="s">
        <v>1457</v>
      </c>
      <c r="C108" s="280" t="s">
        <v>1194</v>
      </c>
      <c r="D108" s="280" t="s">
        <v>1213</v>
      </c>
      <c r="E108" s="80">
        <v>2.4376683863582018E-4</v>
      </c>
      <c r="F108" s="80">
        <v>708876</v>
      </c>
      <c r="G108" s="80">
        <v>1</v>
      </c>
      <c r="H108" s="280" t="s">
        <v>1394</v>
      </c>
      <c r="I108" s="80"/>
    </row>
    <row r="109" spans="1:9">
      <c r="A109" s="280" t="s">
        <v>1504</v>
      </c>
      <c r="B109" s="280" t="s">
        <v>1457</v>
      </c>
      <c r="C109" s="280" t="s">
        <v>1194</v>
      </c>
      <c r="D109" s="280" t="s">
        <v>1214</v>
      </c>
      <c r="E109" s="80">
        <v>2.4376683863582018E-4</v>
      </c>
      <c r="F109" s="80">
        <v>708876</v>
      </c>
      <c r="G109" s="80">
        <v>1</v>
      </c>
      <c r="H109" s="280" t="s">
        <v>1394</v>
      </c>
      <c r="I109" s="80"/>
    </row>
    <row r="110" spans="1:9">
      <c r="A110" s="280" t="s">
        <v>1505</v>
      </c>
      <c r="B110" s="280" t="s">
        <v>1457</v>
      </c>
      <c r="C110" s="280" t="s">
        <v>1194</v>
      </c>
      <c r="D110" s="280" t="s">
        <v>1215</v>
      </c>
      <c r="E110" s="80">
        <v>2.4173241667316473E-4</v>
      </c>
      <c r="F110" s="80">
        <v>708876</v>
      </c>
      <c r="G110" s="80">
        <v>1</v>
      </c>
      <c r="H110" s="280" t="s">
        <v>1394</v>
      </c>
      <c r="I110" s="80"/>
    </row>
    <row r="111" spans="1:9">
      <c r="A111" s="280" t="s">
        <v>1506</v>
      </c>
      <c r="B111" s="280" t="s">
        <v>1457</v>
      </c>
      <c r="C111" s="280" t="s">
        <v>1194</v>
      </c>
      <c r="D111" s="280" t="s">
        <v>1216</v>
      </c>
      <c r="E111" s="80">
        <v>1.7591306110594852E-4</v>
      </c>
      <c r="F111" s="80">
        <v>708876</v>
      </c>
      <c r="G111" s="80">
        <v>1</v>
      </c>
      <c r="H111" s="280" t="s">
        <v>1394</v>
      </c>
      <c r="I111" s="80"/>
    </row>
    <row r="112" spans="1:9">
      <c r="A112" s="280" t="s">
        <v>1507</v>
      </c>
      <c r="B112" s="280" t="s">
        <v>1457</v>
      </c>
      <c r="C112" s="280" t="s">
        <v>1194</v>
      </c>
      <c r="D112" s="280" t="s">
        <v>1217</v>
      </c>
      <c r="E112" s="80">
        <v>1.3567623276161759E-4</v>
      </c>
      <c r="F112" s="80">
        <v>708876</v>
      </c>
      <c r="G112" s="80">
        <v>1</v>
      </c>
      <c r="H112" s="280" t="s">
        <v>1394</v>
      </c>
      <c r="I112" s="80"/>
    </row>
    <row r="113" spans="1:9">
      <c r="A113" s="280" t="s">
        <v>1508</v>
      </c>
      <c r="B113" s="280" t="s">
        <v>1457</v>
      </c>
      <c r="C113" s="280" t="s">
        <v>1194</v>
      </c>
      <c r="D113" s="280" t="s">
        <v>1218</v>
      </c>
      <c r="E113" s="80">
        <v>5.4476682066579748E-5</v>
      </c>
      <c r="F113" s="80">
        <v>708876</v>
      </c>
      <c r="G113" s="80">
        <v>1</v>
      </c>
      <c r="H113" s="280" t="s">
        <v>1394</v>
      </c>
      <c r="I113" s="80"/>
    </row>
    <row r="114" spans="1:9">
      <c r="A114" s="280" t="s">
        <v>1509</v>
      </c>
      <c r="B114" s="280" t="s">
        <v>1457</v>
      </c>
      <c r="C114" s="280" t="s">
        <v>1194</v>
      </c>
      <c r="D114" s="280" t="s">
        <v>1219</v>
      </c>
      <c r="E114" s="80">
        <v>1.4007473662965369E-4</v>
      </c>
      <c r="F114" s="80">
        <v>708876</v>
      </c>
      <c r="G114" s="80">
        <v>1</v>
      </c>
      <c r="H114" s="280" t="s">
        <v>1394</v>
      </c>
      <c r="I114" s="80"/>
    </row>
    <row r="115" spans="1:9">
      <c r="A115" s="280" t="s">
        <v>1510</v>
      </c>
      <c r="B115" s="280" t="s">
        <v>1457</v>
      </c>
      <c r="C115" s="280" t="s">
        <v>1194</v>
      </c>
      <c r="D115" s="280" t="s">
        <v>1347</v>
      </c>
      <c r="E115" s="80">
        <v>7.8680990891444782E-5</v>
      </c>
      <c r="F115" s="80">
        <v>708876</v>
      </c>
      <c r="G115" s="80">
        <v>1</v>
      </c>
      <c r="H115" s="280" t="s">
        <v>1394</v>
      </c>
      <c r="I115" s="80"/>
    </row>
    <row r="116" spans="1:9">
      <c r="A116" s="280" t="s">
        <v>1511</v>
      </c>
      <c r="B116" s="280" t="s">
        <v>1457</v>
      </c>
      <c r="C116" s="280" t="s">
        <v>1194</v>
      </c>
      <c r="D116" s="280" t="s">
        <v>1344</v>
      </c>
      <c r="E116" s="80">
        <v>1.6515822118544034E-4</v>
      </c>
      <c r="F116" s="80">
        <v>708876</v>
      </c>
      <c r="G116" s="80">
        <v>1</v>
      </c>
      <c r="H116" s="280" t="s">
        <v>1394</v>
      </c>
      <c r="I116" s="80"/>
    </row>
    <row r="117" spans="1:9">
      <c r="A117" s="280" t="s">
        <v>1512</v>
      </c>
      <c r="B117" s="280" t="s">
        <v>1457</v>
      </c>
      <c r="C117" s="280" t="s">
        <v>1195</v>
      </c>
      <c r="D117" s="280" t="s">
        <v>1211</v>
      </c>
      <c r="E117" s="80">
        <v>7.2402965353792065E-2</v>
      </c>
      <c r="F117" s="80">
        <v>708876</v>
      </c>
      <c r="G117" s="80">
        <v>1</v>
      </c>
      <c r="H117" s="280" t="s">
        <v>1394</v>
      </c>
      <c r="I117" s="80"/>
    </row>
    <row r="118" spans="1:9">
      <c r="A118" s="280" t="s">
        <v>1513</v>
      </c>
      <c r="B118" s="280" t="s">
        <v>1457</v>
      </c>
      <c r="C118" s="280" t="s">
        <v>1195</v>
      </c>
      <c r="D118" s="280" t="s">
        <v>1212</v>
      </c>
      <c r="E118" s="80">
        <v>7.2451556538770528E-2</v>
      </c>
      <c r="F118" s="80">
        <v>708876</v>
      </c>
      <c r="G118" s="80">
        <v>1</v>
      </c>
      <c r="H118" s="280" t="s">
        <v>1394</v>
      </c>
      <c r="I118" s="80"/>
    </row>
    <row r="119" spans="1:9">
      <c r="A119" s="280" t="s">
        <v>1514</v>
      </c>
      <c r="B119" s="280" t="s">
        <v>1457</v>
      </c>
      <c r="C119" s="280" t="s">
        <v>1195</v>
      </c>
      <c r="D119" s="280" t="s">
        <v>1213</v>
      </c>
      <c r="E119" s="80">
        <v>7.2402965353792065E-2</v>
      </c>
      <c r="F119" s="80">
        <v>708876</v>
      </c>
      <c r="G119" s="80">
        <v>1</v>
      </c>
      <c r="H119" s="280" t="s">
        <v>1394</v>
      </c>
      <c r="I119" s="80"/>
    </row>
    <row r="120" spans="1:9">
      <c r="A120" s="280" t="s">
        <v>1515</v>
      </c>
      <c r="B120" s="280" t="s">
        <v>1457</v>
      </c>
      <c r="C120" s="280" t="s">
        <v>1195</v>
      </c>
      <c r="D120" s="280" t="s">
        <v>1214</v>
      </c>
      <c r="E120" s="80">
        <v>7.2402965353792065E-2</v>
      </c>
      <c r="F120" s="80">
        <v>708876</v>
      </c>
      <c r="G120" s="80">
        <v>1</v>
      </c>
      <c r="H120" s="280" t="s">
        <v>1394</v>
      </c>
      <c r="I120" s="80"/>
    </row>
    <row r="121" spans="1:9">
      <c r="A121" s="280" t="s">
        <v>1516</v>
      </c>
      <c r="B121" s="280" t="s">
        <v>1457</v>
      </c>
      <c r="C121" s="280" t="s">
        <v>1195</v>
      </c>
      <c r="D121" s="280" t="s">
        <v>1215</v>
      </c>
      <c r="E121" s="80">
        <v>6.5899191375294375E-2</v>
      </c>
      <c r="F121" s="80">
        <v>708876</v>
      </c>
      <c r="G121" s="80">
        <v>1</v>
      </c>
      <c r="H121" s="280" t="s">
        <v>1394</v>
      </c>
      <c r="I121" s="80"/>
    </row>
    <row r="122" spans="1:9">
      <c r="A122" s="280" t="s">
        <v>1517</v>
      </c>
      <c r="B122" s="280" t="s">
        <v>1457</v>
      </c>
      <c r="C122" s="280" t="s">
        <v>1195</v>
      </c>
      <c r="D122" s="280" t="s">
        <v>1216</v>
      </c>
      <c r="E122" s="80">
        <v>6.5591177994090172E-2</v>
      </c>
      <c r="F122" s="80">
        <v>708876</v>
      </c>
      <c r="G122" s="80">
        <v>1</v>
      </c>
      <c r="H122" s="280" t="s">
        <v>1394</v>
      </c>
      <c r="I122" s="80"/>
    </row>
    <row r="123" spans="1:9">
      <c r="A123" s="280" t="s">
        <v>1518</v>
      </c>
      <c r="B123" s="280" t="s">
        <v>1457</v>
      </c>
      <c r="C123" s="280" t="s">
        <v>1195</v>
      </c>
      <c r="D123" s="280" t="s">
        <v>1217</v>
      </c>
      <c r="E123" s="80">
        <v>3.6748005288465224E-2</v>
      </c>
      <c r="F123" s="80">
        <v>708876</v>
      </c>
      <c r="G123" s="80">
        <v>1</v>
      </c>
      <c r="H123" s="280" t="s">
        <v>1394</v>
      </c>
      <c r="I123" s="80"/>
    </row>
    <row r="124" spans="1:9">
      <c r="A124" s="280" t="s">
        <v>1519</v>
      </c>
      <c r="B124" s="280" t="s">
        <v>1457</v>
      </c>
      <c r="C124" s="280" t="s">
        <v>1195</v>
      </c>
      <c r="D124" s="280" t="s">
        <v>1218</v>
      </c>
      <c r="E124" s="80">
        <v>2.0795517352744985E-2</v>
      </c>
      <c r="F124" s="80">
        <v>708876</v>
      </c>
      <c r="G124" s="80">
        <v>1</v>
      </c>
      <c r="H124" s="280" t="s">
        <v>1394</v>
      </c>
      <c r="I124" s="80"/>
    </row>
    <row r="125" spans="1:9">
      <c r="A125" s="280" t="s">
        <v>1520</v>
      </c>
      <c r="B125" s="280" t="s">
        <v>1457</v>
      </c>
      <c r="C125" s="280" t="s">
        <v>1195</v>
      </c>
      <c r="D125" s="280" t="s">
        <v>1219</v>
      </c>
      <c r="E125" s="80">
        <v>773.33945900770129</v>
      </c>
      <c r="F125" s="80">
        <v>708876</v>
      </c>
      <c r="G125" s="80">
        <v>1</v>
      </c>
      <c r="H125" s="280" t="s">
        <v>1394</v>
      </c>
      <c r="I125" s="80"/>
    </row>
    <row r="126" spans="1:9">
      <c r="A126" s="280" t="s">
        <v>1521</v>
      </c>
      <c r="B126" s="280" t="s">
        <v>1457</v>
      </c>
      <c r="C126" s="280" t="s">
        <v>1195</v>
      </c>
      <c r="D126" s="280" t="s">
        <v>1347</v>
      </c>
      <c r="E126" s="80">
        <v>2.5721204359994691E-2</v>
      </c>
      <c r="F126" s="80">
        <v>708876</v>
      </c>
      <c r="G126" s="80">
        <v>1</v>
      </c>
      <c r="H126" s="280" t="s">
        <v>1394</v>
      </c>
      <c r="I126" s="80"/>
    </row>
    <row r="127" spans="1:9">
      <c r="A127" s="280" t="s">
        <v>1522</v>
      </c>
      <c r="B127" s="280" t="s">
        <v>1457</v>
      </c>
      <c r="C127" s="280" t="s">
        <v>1195</v>
      </c>
      <c r="D127" s="280" t="s">
        <v>1344</v>
      </c>
      <c r="E127" s="80">
        <v>5.4285009544439225E-2</v>
      </c>
      <c r="F127" s="80">
        <v>708876</v>
      </c>
      <c r="G127" s="80">
        <v>1</v>
      </c>
      <c r="H127" s="280" t="s">
        <v>1394</v>
      </c>
      <c r="I127" s="80"/>
    </row>
    <row r="128" spans="1:9">
      <c r="A128" s="280" t="s">
        <v>1523</v>
      </c>
      <c r="B128" s="280" t="s">
        <v>1457</v>
      </c>
      <c r="C128" s="280" t="s">
        <v>1196</v>
      </c>
      <c r="D128" s="280" t="s">
        <v>1211</v>
      </c>
      <c r="E128" s="80">
        <v>0.15429696151570957</v>
      </c>
      <c r="F128" s="80">
        <v>708876</v>
      </c>
      <c r="G128" s="80">
        <v>1</v>
      </c>
      <c r="H128" s="280" t="s">
        <v>1394</v>
      </c>
      <c r="I128" s="80"/>
    </row>
    <row r="129" spans="1:9">
      <c r="A129" s="280" t="s">
        <v>1524</v>
      </c>
      <c r="B129" s="280" t="s">
        <v>1457</v>
      </c>
      <c r="C129" s="280" t="s">
        <v>1196</v>
      </c>
      <c r="D129" s="280" t="s">
        <v>1212</v>
      </c>
      <c r="E129" s="80">
        <v>0.15430288352071422</v>
      </c>
      <c r="F129" s="80">
        <v>708876</v>
      </c>
      <c r="G129" s="80">
        <v>1</v>
      </c>
      <c r="H129" s="280" t="s">
        <v>1394</v>
      </c>
      <c r="I129" s="80"/>
    </row>
    <row r="130" spans="1:9">
      <c r="A130" s="280" t="s">
        <v>1525</v>
      </c>
      <c r="B130" s="280" t="s">
        <v>1457</v>
      </c>
      <c r="C130" s="280" t="s">
        <v>1196</v>
      </c>
      <c r="D130" s="280" t="s">
        <v>1213</v>
      </c>
      <c r="E130" s="80">
        <v>0.15429696151570957</v>
      </c>
      <c r="F130" s="80">
        <v>708876</v>
      </c>
      <c r="G130" s="80">
        <v>1</v>
      </c>
      <c r="H130" s="280" t="s">
        <v>1394</v>
      </c>
      <c r="I130" s="80"/>
    </row>
    <row r="131" spans="1:9">
      <c r="A131" s="280" t="s">
        <v>1526</v>
      </c>
      <c r="B131" s="280" t="s">
        <v>1457</v>
      </c>
      <c r="C131" s="280" t="s">
        <v>1196</v>
      </c>
      <c r="D131" s="280" t="s">
        <v>1214</v>
      </c>
      <c r="E131" s="80">
        <v>0.15430288352071422</v>
      </c>
      <c r="F131" s="80">
        <v>708876</v>
      </c>
      <c r="G131" s="80">
        <v>1</v>
      </c>
      <c r="H131" s="280" t="s">
        <v>1394</v>
      </c>
      <c r="I131" s="80"/>
    </row>
    <row r="132" spans="1:9">
      <c r="A132" s="280" t="s">
        <v>1527</v>
      </c>
      <c r="B132" s="280" t="s">
        <v>1457</v>
      </c>
      <c r="C132" s="280" t="s">
        <v>1196</v>
      </c>
      <c r="D132" s="280" t="s">
        <v>1215</v>
      </c>
      <c r="E132" s="80">
        <v>0.14038009859671424</v>
      </c>
      <c r="F132" s="80">
        <v>708876</v>
      </c>
      <c r="G132" s="80">
        <v>1</v>
      </c>
      <c r="H132" s="280" t="s">
        <v>1394</v>
      </c>
      <c r="I132" s="80"/>
    </row>
    <row r="133" spans="1:9">
      <c r="A133" s="280" t="s">
        <v>1528</v>
      </c>
      <c r="B133" s="280" t="s">
        <v>1457</v>
      </c>
      <c r="C133" s="280" t="s">
        <v>1196</v>
      </c>
      <c r="D133" s="280" t="s">
        <v>1216</v>
      </c>
      <c r="E133" s="80">
        <v>9.9714050783546226E-2</v>
      </c>
      <c r="F133" s="80">
        <v>708876</v>
      </c>
      <c r="G133" s="80">
        <v>1</v>
      </c>
      <c r="H133" s="280" t="s">
        <v>1394</v>
      </c>
      <c r="I133" s="80"/>
    </row>
    <row r="134" spans="1:9">
      <c r="A134" s="280" t="s">
        <v>1529</v>
      </c>
      <c r="B134" s="280" t="s">
        <v>1457</v>
      </c>
      <c r="C134" s="280" t="s">
        <v>1196</v>
      </c>
      <c r="D134" s="280" t="s">
        <v>1217</v>
      </c>
      <c r="E134" s="80">
        <v>8.1048299739447285E-2</v>
      </c>
      <c r="F134" s="80">
        <v>708876</v>
      </c>
      <c r="G134" s="80">
        <v>1</v>
      </c>
      <c r="H134" s="280" t="s">
        <v>1394</v>
      </c>
      <c r="I134" s="80"/>
    </row>
    <row r="135" spans="1:9">
      <c r="A135" s="280" t="s">
        <v>1530</v>
      </c>
      <c r="B135" s="280" t="s">
        <v>1457</v>
      </c>
      <c r="C135" s="280" t="s">
        <v>1196</v>
      </c>
      <c r="D135" s="280" t="s">
        <v>1218</v>
      </c>
      <c r="E135" s="80">
        <v>4.6561730271400877E-2</v>
      </c>
      <c r="F135" s="80">
        <v>708876</v>
      </c>
      <c r="G135" s="80">
        <v>1</v>
      </c>
      <c r="H135" s="280" t="s">
        <v>1394</v>
      </c>
      <c r="I135" s="80"/>
    </row>
    <row r="136" spans="1:9">
      <c r="A136" s="280" t="s">
        <v>1531</v>
      </c>
      <c r="B136" s="280" t="s">
        <v>1457</v>
      </c>
      <c r="C136" s="280" t="s">
        <v>1196</v>
      </c>
      <c r="D136" s="280" t="s">
        <v>1219</v>
      </c>
      <c r="E136" s="80">
        <v>57.842465240889133</v>
      </c>
      <c r="F136" s="80">
        <v>708876</v>
      </c>
      <c r="G136" s="80">
        <v>1</v>
      </c>
      <c r="H136" s="280" t="s">
        <v>1394</v>
      </c>
      <c r="I136" s="80"/>
    </row>
    <row r="137" spans="1:9">
      <c r="A137" s="280" t="s">
        <v>1532</v>
      </c>
      <c r="B137" s="280" t="s">
        <v>1457</v>
      </c>
      <c r="C137" s="280" t="s">
        <v>1196</v>
      </c>
      <c r="D137" s="280" t="s">
        <v>1347</v>
      </c>
      <c r="E137" s="80">
        <v>5.1878167340317957E-2</v>
      </c>
      <c r="F137" s="80">
        <v>708876</v>
      </c>
      <c r="G137" s="80">
        <v>1</v>
      </c>
      <c r="H137" s="280" t="s">
        <v>1394</v>
      </c>
      <c r="I137" s="80"/>
    </row>
    <row r="138" spans="1:9">
      <c r="A138" s="280" t="s">
        <v>1533</v>
      </c>
      <c r="B138" s="280" t="s">
        <v>1457</v>
      </c>
      <c r="C138" s="280" t="s">
        <v>1196</v>
      </c>
      <c r="D138" s="280" t="s">
        <v>1344</v>
      </c>
      <c r="E138" s="80">
        <v>0.11567316753513381</v>
      </c>
      <c r="F138" s="80">
        <v>708876</v>
      </c>
      <c r="G138" s="80">
        <v>1</v>
      </c>
      <c r="H138" s="280" t="s">
        <v>1394</v>
      </c>
      <c r="I138" s="80"/>
    </row>
    <row r="139" spans="1:9">
      <c r="A139" s="280" t="s">
        <v>1534</v>
      </c>
      <c r="B139" s="280" t="s">
        <v>1457</v>
      </c>
      <c r="C139" s="280" t="s">
        <v>1197</v>
      </c>
      <c r="D139" s="280" t="s">
        <v>1211</v>
      </c>
      <c r="E139" s="80">
        <v>0.18768618782587823</v>
      </c>
      <c r="F139" s="80">
        <v>708876</v>
      </c>
      <c r="G139" s="80">
        <v>1</v>
      </c>
      <c r="H139" s="280" t="s">
        <v>1394</v>
      </c>
      <c r="I139" s="80"/>
    </row>
    <row r="140" spans="1:9">
      <c r="A140" s="280" t="s">
        <v>1535</v>
      </c>
      <c r="B140" s="280" t="s">
        <v>1457</v>
      </c>
      <c r="C140" s="280" t="s">
        <v>1197</v>
      </c>
      <c r="D140" s="280" t="s">
        <v>1212</v>
      </c>
      <c r="E140" s="80">
        <v>0.18768618782587823</v>
      </c>
      <c r="F140" s="80">
        <v>708876</v>
      </c>
      <c r="G140" s="80">
        <v>1</v>
      </c>
      <c r="H140" s="280" t="s">
        <v>1394</v>
      </c>
      <c r="I140" s="80"/>
    </row>
    <row r="141" spans="1:9">
      <c r="A141" s="280" t="s">
        <v>1536</v>
      </c>
      <c r="B141" s="280" t="s">
        <v>1457</v>
      </c>
      <c r="C141" s="280" t="s">
        <v>1197</v>
      </c>
      <c r="D141" s="280" t="s">
        <v>1213</v>
      </c>
      <c r="E141" s="80">
        <v>0.18768618782587823</v>
      </c>
      <c r="F141" s="80">
        <v>708876</v>
      </c>
      <c r="G141" s="80">
        <v>1</v>
      </c>
      <c r="H141" s="280" t="s">
        <v>1394</v>
      </c>
      <c r="I141" s="80"/>
    </row>
    <row r="142" spans="1:9">
      <c r="A142" s="280" t="s">
        <v>1537</v>
      </c>
      <c r="B142" s="280" t="s">
        <v>1457</v>
      </c>
      <c r="C142" s="280" t="s">
        <v>1197</v>
      </c>
      <c r="D142" s="280" t="s">
        <v>1214</v>
      </c>
      <c r="E142" s="80">
        <v>0.18768618782587823</v>
      </c>
      <c r="F142" s="80">
        <v>708876</v>
      </c>
      <c r="G142" s="80">
        <v>1</v>
      </c>
      <c r="H142" s="280" t="s">
        <v>1394</v>
      </c>
      <c r="I142" s="80"/>
    </row>
    <row r="143" spans="1:9">
      <c r="A143" s="280" t="s">
        <v>1538</v>
      </c>
      <c r="B143" s="280" t="s">
        <v>1457</v>
      </c>
      <c r="C143" s="280" t="s">
        <v>1197</v>
      </c>
      <c r="D143" s="280" t="s">
        <v>1215</v>
      </c>
      <c r="E143" s="80">
        <v>0.17656717000359634</v>
      </c>
      <c r="F143" s="80">
        <v>708876</v>
      </c>
      <c r="G143" s="80">
        <v>1</v>
      </c>
      <c r="H143" s="280" t="s">
        <v>1394</v>
      </c>
      <c r="I143" s="80"/>
    </row>
    <row r="144" spans="1:9">
      <c r="A144" s="280" t="s">
        <v>1539</v>
      </c>
      <c r="B144" s="280" t="s">
        <v>1457</v>
      </c>
      <c r="C144" s="280" t="s">
        <v>1197</v>
      </c>
      <c r="D144" s="280" t="s">
        <v>1216</v>
      </c>
      <c r="E144" s="80">
        <v>-0.23626614755081934</v>
      </c>
      <c r="F144" s="80">
        <v>708876</v>
      </c>
      <c r="G144" s="80">
        <v>1</v>
      </c>
      <c r="H144" s="280" t="s">
        <v>1394</v>
      </c>
      <c r="I144" s="80"/>
    </row>
    <row r="145" spans="1:9">
      <c r="A145" s="280" t="s">
        <v>1540</v>
      </c>
      <c r="B145" s="280" t="s">
        <v>1457</v>
      </c>
      <c r="C145" s="280" t="s">
        <v>1197</v>
      </c>
      <c r="D145" s="280" t="s">
        <v>1217</v>
      </c>
      <c r="E145" s="80">
        <v>9.5813209570656505E-2</v>
      </c>
      <c r="F145" s="80">
        <v>708876</v>
      </c>
      <c r="G145" s="80">
        <v>1</v>
      </c>
      <c r="H145" s="280" t="s">
        <v>1394</v>
      </c>
      <c r="I145" s="80"/>
    </row>
    <row r="146" spans="1:9">
      <c r="A146" s="280" t="s">
        <v>1541</v>
      </c>
      <c r="B146" s="280" t="s">
        <v>1457</v>
      </c>
      <c r="C146" s="280" t="s">
        <v>1197</v>
      </c>
      <c r="D146" s="280" t="s">
        <v>1218</v>
      </c>
      <c r="E146" s="80">
        <v>-0.54622614834230931</v>
      </c>
      <c r="F146" s="80">
        <v>708876</v>
      </c>
      <c r="G146" s="80">
        <v>1</v>
      </c>
      <c r="H146" s="280" t="s">
        <v>1394</v>
      </c>
      <c r="I146" s="80"/>
    </row>
    <row r="147" spans="1:9">
      <c r="A147" s="280" t="s">
        <v>1542</v>
      </c>
      <c r="B147" s="280" t="s">
        <v>1457</v>
      </c>
      <c r="C147" s="280" t="s">
        <v>1197</v>
      </c>
      <c r="D147" s="280" t="s">
        <v>1219</v>
      </c>
      <c r="E147" s="80">
        <v>6.32153104922588E-2</v>
      </c>
      <c r="F147" s="80">
        <v>708876</v>
      </c>
      <c r="G147" s="80">
        <v>1</v>
      </c>
      <c r="H147" s="280" t="s">
        <v>1394</v>
      </c>
      <c r="I147" s="80"/>
    </row>
    <row r="148" spans="1:9">
      <c r="A148" s="280" t="s">
        <v>1543</v>
      </c>
      <c r="B148" s="280" t="s">
        <v>1457</v>
      </c>
      <c r="C148" s="280" t="s">
        <v>1197</v>
      </c>
      <c r="D148" s="280" t="s">
        <v>1347</v>
      </c>
      <c r="E148" s="80">
        <v>6.0525587440136905E-2</v>
      </c>
      <c r="F148" s="80">
        <v>708876</v>
      </c>
      <c r="G148" s="80">
        <v>1</v>
      </c>
      <c r="H148" s="280" t="s">
        <v>1394</v>
      </c>
      <c r="I148" s="80"/>
    </row>
    <row r="149" spans="1:9">
      <c r="A149" s="280" t="s">
        <v>1544</v>
      </c>
      <c r="B149" s="280" t="s">
        <v>1457</v>
      </c>
      <c r="C149" s="280" t="s">
        <v>1197</v>
      </c>
      <c r="D149" s="280" t="s">
        <v>1344</v>
      </c>
      <c r="E149" s="80">
        <v>0.1296387511807211</v>
      </c>
      <c r="F149" s="80">
        <v>708876</v>
      </c>
      <c r="G149" s="80">
        <v>1</v>
      </c>
      <c r="H149" s="280" t="s">
        <v>1394</v>
      </c>
      <c r="I149" s="80"/>
    </row>
    <row r="150" spans="1:9">
      <c r="A150" s="280" t="s">
        <v>1545</v>
      </c>
      <c r="B150" s="280" t="s">
        <v>1457</v>
      </c>
      <c r="C150" s="280" t="s">
        <v>1198</v>
      </c>
      <c r="D150" s="280" t="s">
        <v>1211</v>
      </c>
      <c r="E150" s="80">
        <v>7.8383518204750129E-4</v>
      </c>
      <c r="F150" s="80">
        <v>708876</v>
      </c>
      <c r="G150" s="80">
        <v>1</v>
      </c>
      <c r="H150" s="280" t="s">
        <v>1394</v>
      </c>
      <c r="I150" s="80"/>
    </row>
    <row r="151" spans="1:9">
      <c r="A151" s="280" t="s">
        <v>1546</v>
      </c>
      <c r="B151" s="280" t="s">
        <v>1457</v>
      </c>
      <c r="C151" s="280" t="s">
        <v>1198</v>
      </c>
      <c r="D151" s="280" t="s">
        <v>1212</v>
      </c>
      <c r="E151" s="80">
        <v>7.8383518204750129E-4</v>
      </c>
      <c r="F151" s="80">
        <v>708876</v>
      </c>
      <c r="G151" s="80">
        <v>1</v>
      </c>
      <c r="H151" s="280" t="s">
        <v>1394</v>
      </c>
      <c r="I151" s="80"/>
    </row>
    <row r="152" spans="1:9">
      <c r="A152" s="280" t="s">
        <v>1547</v>
      </c>
      <c r="B152" s="280" t="s">
        <v>1457</v>
      </c>
      <c r="C152" s="280" t="s">
        <v>1198</v>
      </c>
      <c r="D152" s="280" t="s">
        <v>1213</v>
      </c>
      <c r="E152" s="80">
        <v>7.8383518204750129E-4</v>
      </c>
      <c r="F152" s="80">
        <v>708876</v>
      </c>
      <c r="G152" s="80">
        <v>1</v>
      </c>
      <c r="H152" s="280" t="s">
        <v>1394</v>
      </c>
      <c r="I152" s="80"/>
    </row>
    <row r="153" spans="1:9">
      <c r="A153" s="280" t="s">
        <v>1548</v>
      </c>
      <c r="B153" s="280" t="s">
        <v>1457</v>
      </c>
      <c r="C153" s="280" t="s">
        <v>1198</v>
      </c>
      <c r="D153" s="280" t="s">
        <v>1214</v>
      </c>
      <c r="E153" s="80">
        <v>7.8383518204750129E-4</v>
      </c>
      <c r="F153" s="80">
        <v>708876</v>
      </c>
      <c r="G153" s="80">
        <v>1</v>
      </c>
      <c r="H153" s="280" t="s">
        <v>1394</v>
      </c>
      <c r="I153" s="80"/>
    </row>
    <row r="154" spans="1:9">
      <c r="A154" s="280" t="s">
        <v>1549</v>
      </c>
      <c r="B154" s="280" t="s">
        <v>1457</v>
      </c>
      <c r="C154" s="280" t="s">
        <v>1198</v>
      </c>
      <c r="D154" s="280" t="s">
        <v>1215</v>
      </c>
      <c r="E154" s="80">
        <v>7.5491188279818257E-4</v>
      </c>
      <c r="F154" s="80">
        <v>708876</v>
      </c>
      <c r="G154" s="80">
        <v>1</v>
      </c>
      <c r="H154" s="280" t="s">
        <v>1394</v>
      </c>
      <c r="I154" s="80"/>
    </row>
    <row r="155" spans="1:9">
      <c r="A155" s="280" t="s">
        <v>1550</v>
      </c>
      <c r="B155" s="280" t="s">
        <v>1457</v>
      </c>
      <c r="C155" s="280" t="s">
        <v>1198</v>
      </c>
      <c r="D155" s="280" t="s">
        <v>1216</v>
      </c>
      <c r="E155" s="80">
        <v>6.8917893480878705E-4</v>
      </c>
      <c r="F155" s="80">
        <v>708876</v>
      </c>
      <c r="G155" s="80">
        <v>1</v>
      </c>
      <c r="H155" s="280" t="s">
        <v>1394</v>
      </c>
      <c r="I155" s="80"/>
    </row>
    <row r="156" spans="1:9">
      <c r="A156" s="280" t="s">
        <v>1551</v>
      </c>
      <c r="B156" s="280" t="s">
        <v>1457</v>
      </c>
      <c r="C156" s="280" t="s">
        <v>1198</v>
      </c>
      <c r="D156" s="280" t="s">
        <v>1217</v>
      </c>
      <c r="E156" s="80">
        <v>5.4860002965200416E-4</v>
      </c>
      <c r="F156" s="80">
        <v>708876</v>
      </c>
      <c r="G156" s="80">
        <v>1</v>
      </c>
      <c r="H156" s="280" t="s">
        <v>1394</v>
      </c>
      <c r="I156" s="80"/>
    </row>
    <row r="157" spans="1:9">
      <c r="A157" s="280" t="s">
        <v>1552</v>
      </c>
      <c r="B157" s="280" t="s">
        <v>1457</v>
      </c>
      <c r="C157" s="280" t="s">
        <v>1198</v>
      </c>
      <c r="D157" s="280" t="s">
        <v>1218</v>
      </c>
      <c r="E157" s="80">
        <v>-2.1561585957849321E-4</v>
      </c>
      <c r="F157" s="80">
        <v>708876</v>
      </c>
      <c r="G157" s="80">
        <v>1</v>
      </c>
      <c r="H157" s="280" t="s">
        <v>1394</v>
      </c>
      <c r="I157" s="80"/>
    </row>
    <row r="158" spans="1:9">
      <c r="A158" s="280" t="s">
        <v>1553</v>
      </c>
      <c r="B158" s="280" t="s">
        <v>1457</v>
      </c>
      <c r="C158" s="280" t="s">
        <v>1198</v>
      </c>
      <c r="D158" s="280" t="s">
        <v>1219</v>
      </c>
      <c r="E158" s="80">
        <v>4.5317302281926879E-4</v>
      </c>
      <c r="F158" s="80">
        <v>708876</v>
      </c>
      <c r="G158" s="80">
        <v>1</v>
      </c>
      <c r="H158" s="280" t="s">
        <v>1394</v>
      </c>
      <c r="I158" s="80"/>
    </row>
    <row r="159" spans="1:9">
      <c r="A159" s="280" t="s">
        <v>1554</v>
      </c>
      <c r="B159" s="280" t="s">
        <v>1457</v>
      </c>
      <c r="C159" s="280" t="s">
        <v>1198</v>
      </c>
      <c r="D159" s="280" t="s">
        <v>1347</v>
      </c>
      <c r="E159" s="80">
        <v>3.8206668920479612E-4</v>
      </c>
      <c r="F159" s="80">
        <v>708876</v>
      </c>
      <c r="G159" s="80">
        <v>1</v>
      </c>
      <c r="H159" s="280" t="s">
        <v>1394</v>
      </c>
      <c r="I159" s="80"/>
    </row>
    <row r="160" spans="1:9">
      <c r="A160" s="280" t="s">
        <v>1555</v>
      </c>
      <c r="B160" s="280" t="s">
        <v>1457</v>
      </c>
      <c r="C160" s="280" t="s">
        <v>1198</v>
      </c>
      <c r="D160" s="280" t="s">
        <v>1344</v>
      </c>
      <c r="E160" s="80">
        <v>8.0257304661452236E-4</v>
      </c>
      <c r="F160" s="80">
        <v>708876</v>
      </c>
      <c r="G160" s="80">
        <v>1</v>
      </c>
      <c r="H160" s="280" t="s">
        <v>1394</v>
      </c>
      <c r="I160" s="80"/>
    </row>
    <row r="161" spans="1:9">
      <c r="A161" s="280" t="s">
        <v>1556</v>
      </c>
      <c r="B161" s="280" t="s">
        <v>1457</v>
      </c>
      <c r="C161" s="280" t="s">
        <v>1199</v>
      </c>
      <c r="D161" s="280" t="s">
        <v>1211</v>
      </c>
      <c r="E161" s="80">
        <v>1.046735920754327E-2</v>
      </c>
      <c r="F161" s="80">
        <v>708876</v>
      </c>
      <c r="G161" s="80">
        <v>1</v>
      </c>
      <c r="H161" s="280" t="s">
        <v>1394</v>
      </c>
      <c r="I161" s="80"/>
    </row>
    <row r="162" spans="1:9">
      <c r="A162" s="280" t="s">
        <v>1557</v>
      </c>
      <c r="B162" s="280" t="s">
        <v>1457</v>
      </c>
      <c r="C162" s="280" t="s">
        <v>1199</v>
      </c>
      <c r="D162" s="280" t="s">
        <v>1212</v>
      </c>
      <c r="E162" s="80">
        <v>1.0471905025100458E-2</v>
      </c>
      <c r="F162" s="80">
        <v>708876</v>
      </c>
      <c r="G162" s="80">
        <v>1</v>
      </c>
      <c r="H162" s="280" t="s">
        <v>1394</v>
      </c>
      <c r="I162" s="80"/>
    </row>
    <row r="163" spans="1:9">
      <c r="A163" s="280" t="s">
        <v>1558</v>
      </c>
      <c r="B163" s="280" t="s">
        <v>1457</v>
      </c>
      <c r="C163" s="280" t="s">
        <v>1199</v>
      </c>
      <c r="D163" s="280" t="s">
        <v>1213</v>
      </c>
      <c r="E163" s="80">
        <v>1.046735920754327E-2</v>
      </c>
      <c r="F163" s="80">
        <v>708876</v>
      </c>
      <c r="G163" s="80">
        <v>1</v>
      </c>
      <c r="H163" s="280" t="s">
        <v>1394</v>
      </c>
      <c r="I163" s="80"/>
    </row>
    <row r="164" spans="1:9">
      <c r="A164" s="280" t="s">
        <v>1559</v>
      </c>
      <c r="B164" s="280" t="s">
        <v>1457</v>
      </c>
      <c r="C164" s="280" t="s">
        <v>1199</v>
      </c>
      <c r="D164" s="280" t="s">
        <v>1214</v>
      </c>
      <c r="E164" s="80">
        <v>1.046735920754327E-2</v>
      </c>
      <c r="F164" s="80">
        <v>708876</v>
      </c>
      <c r="G164" s="80">
        <v>1</v>
      </c>
      <c r="H164" s="280" t="s">
        <v>1394</v>
      </c>
      <c r="I164" s="80"/>
    </row>
    <row r="165" spans="1:9">
      <c r="A165" s="280" t="s">
        <v>1560</v>
      </c>
      <c r="B165" s="280" t="s">
        <v>1457</v>
      </c>
      <c r="C165" s="280" t="s">
        <v>1199</v>
      </c>
      <c r="D165" s="280" t="s">
        <v>1215</v>
      </c>
      <c r="E165" s="80">
        <v>9.6262075817655848E-3</v>
      </c>
      <c r="F165" s="80">
        <v>708876</v>
      </c>
      <c r="G165" s="80">
        <v>1</v>
      </c>
      <c r="H165" s="280" t="s">
        <v>1394</v>
      </c>
      <c r="I165" s="80"/>
    </row>
    <row r="166" spans="1:9">
      <c r="A166" s="280" t="s">
        <v>1561</v>
      </c>
      <c r="B166" s="280" t="s">
        <v>1457</v>
      </c>
      <c r="C166" s="280" t="s">
        <v>1199</v>
      </c>
      <c r="D166" s="280" t="s">
        <v>1216</v>
      </c>
      <c r="E166" s="80">
        <v>8.7797000898567241E-3</v>
      </c>
      <c r="F166" s="80">
        <v>708876</v>
      </c>
      <c r="G166" s="80">
        <v>1</v>
      </c>
      <c r="H166" s="280" t="s">
        <v>1394</v>
      </c>
      <c r="I166" s="80"/>
    </row>
    <row r="167" spans="1:9">
      <c r="A167" s="280" t="s">
        <v>1562</v>
      </c>
      <c r="B167" s="280" t="s">
        <v>1457</v>
      </c>
      <c r="C167" s="280" t="s">
        <v>1199</v>
      </c>
      <c r="D167" s="280" t="s">
        <v>1217</v>
      </c>
      <c r="E167" s="80">
        <v>5.2935199194785246E-3</v>
      </c>
      <c r="F167" s="80">
        <v>708876</v>
      </c>
      <c r="G167" s="80">
        <v>1</v>
      </c>
      <c r="H167" s="280" t="s">
        <v>1394</v>
      </c>
      <c r="I167" s="80"/>
    </row>
    <row r="168" spans="1:9">
      <c r="A168" s="280" t="s">
        <v>1563</v>
      </c>
      <c r="B168" s="280" t="s">
        <v>1457</v>
      </c>
      <c r="C168" s="280" t="s">
        <v>1199</v>
      </c>
      <c r="D168" s="280" t="s">
        <v>1218</v>
      </c>
      <c r="E168" s="80">
        <v>3.4193760388048591E-3</v>
      </c>
      <c r="F168" s="80">
        <v>708876</v>
      </c>
      <c r="G168" s="80">
        <v>1</v>
      </c>
      <c r="H168" s="280" t="s">
        <v>1394</v>
      </c>
      <c r="I168" s="80"/>
    </row>
    <row r="169" spans="1:9">
      <c r="A169" s="280" t="s">
        <v>1564</v>
      </c>
      <c r="B169" s="280" t="s">
        <v>1457</v>
      </c>
      <c r="C169" s="280" t="s">
        <v>1199</v>
      </c>
      <c r="D169" s="280" t="s">
        <v>1219</v>
      </c>
      <c r="E169" s="80">
        <v>112.38607680479798</v>
      </c>
      <c r="F169" s="80">
        <v>708876</v>
      </c>
      <c r="G169" s="80">
        <v>1</v>
      </c>
      <c r="H169" s="280" t="s">
        <v>1394</v>
      </c>
      <c r="I169" s="80"/>
    </row>
    <row r="170" spans="1:9">
      <c r="A170" s="280" t="s">
        <v>1565</v>
      </c>
      <c r="B170" s="280" t="s">
        <v>1457</v>
      </c>
      <c r="C170" s="280" t="s">
        <v>1199</v>
      </c>
      <c r="D170" s="280" t="s">
        <v>1347</v>
      </c>
      <c r="E170" s="80">
        <v>3.6198118206446799E-3</v>
      </c>
      <c r="F170" s="80">
        <v>708876</v>
      </c>
      <c r="G170" s="80">
        <v>1</v>
      </c>
      <c r="H170" s="280" t="s">
        <v>1394</v>
      </c>
      <c r="I170" s="80"/>
    </row>
    <row r="171" spans="1:9">
      <c r="A171" s="280" t="s">
        <v>1566</v>
      </c>
      <c r="B171" s="280" t="s">
        <v>1457</v>
      </c>
      <c r="C171" s="280" t="s">
        <v>1199</v>
      </c>
      <c r="D171" s="280" t="s">
        <v>1344</v>
      </c>
      <c r="E171" s="80">
        <v>7.6352249193800785E-3</v>
      </c>
      <c r="F171" s="80">
        <v>708876</v>
      </c>
      <c r="G171" s="80">
        <v>1</v>
      </c>
      <c r="H171" s="280" t="s">
        <v>1394</v>
      </c>
      <c r="I171" s="80"/>
    </row>
    <row r="172" spans="1:9">
      <c r="A172" s="280" t="s">
        <v>1567</v>
      </c>
      <c r="B172" s="280" t="s">
        <v>1457</v>
      </c>
      <c r="C172" s="280" t="s">
        <v>1181</v>
      </c>
      <c r="D172" s="280" t="s">
        <v>1211</v>
      </c>
      <c r="E172" s="80">
        <v>0</v>
      </c>
      <c r="F172" s="80">
        <v>708876</v>
      </c>
      <c r="G172" s="80">
        <v>1</v>
      </c>
      <c r="H172" s="280" t="s">
        <v>1394</v>
      </c>
      <c r="I172" s="80"/>
    </row>
    <row r="173" spans="1:9">
      <c r="A173" s="280" t="s">
        <v>1568</v>
      </c>
      <c r="B173" s="280" t="s">
        <v>1457</v>
      </c>
      <c r="C173" s="280" t="s">
        <v>1181</v>
      </c>
      <c r="D173" s="280" t="s">
        <v>1212</v>
      </c>
      <c r="E173" s="80">
        <v>0</v>
      </c>
      <c r="F173" s="80">
        <v>708876</v>
      </c>
      <c r="G173" s="80">
        <v>1</v>
      </c>
      <c r="H173" s="280" t="s">
        <v>1394</v>
      </c>
      <c r="I173" s="80"/>
    </row>
    <row r="174" spans="1:9">
      <c r="A174" s="280" t="s">
        <v>1569</v>
      </c>
      <c r="B174" s="280" t="s">
        <v>1457</v>
      </c>
      <c r="C174" s="280" t="s">
        <v>1181</v>
      </c>
      <c r="D174" s="280" t="s">
        <v>1213</v>
      </c>
      <c r="E174" s="80">
        <v>0</v>
      </c>
      <c r="F174" s="80">
        <v>708876</v>
      </c>
      <c r="G174" s="80">
        <v>1</v>
      </c>
      <c r="H174" s="280" t="s">
        <v>1394</v>
      </c>
      <c r="I174" s="80"/>
    </row>
    <row r="175" spans="1:9">
      <c r="A175" s="280" t="s">
        <v>1570</v>
      </c>
      <c r="B175" s="280" t="s">
        <v>1457</v>
      </c>
      <c r="C175" s="280" t="s">
        <v>1181</v>
      </c>
      <c r="D175" s="280" t="s">
        <v>1214</v>
      </c>
      <c r="E175" s="80">
        <v>0</v>
      </c>
      <c r="F175" s="80">
        <v>708876</v>
      </c>
      <c r="G175" s="80">
        <v>1</v>
      </c>
      <c r="H175" s="280" t="s">
        <v>1394</v>
      </c>
      <c r="I175" s="80"/>
    </row>
    <row r="176" spans="1:9">
      <c r="A176" s="280" t="s">
        <v>1571</v>
      </c>
      <c r="B176" s="280" t="s">
        <v>1457</v>
      </c>
      <c r="C176" s="280" t="s">
        <v>1181</v>
      </c>
      <c r="D176" s="280" t="s">
        <v>1215</v>
      </c>
      <c r="E176" s="80">
        <v>0</v>
      </c>
      <c r="F176" s="80">
        <v>708876</v>
      </c>
      <c r="G176" s="80">
        <v>1</v>
      </c>
      <c r="H176" s="280" t="s">
        <v>1394</v>
      </c>
      <c r="I176" s="80"/>
    </row>
    <row r="177" spans="1:9">
      <c r="A177" s="280" t="s">
        <v>1572</v>
      </c>
      <c r="B177" s="280" t="s">
        <v>1457</v>
      </c>
      <c r="C177" s="280" t="s">
        <v>1181</v>
      </c>
      <c r="D177" s="280" t="s">
        <v>1216</v>
      </c>
      <c r="E177" s="80">
        <v>0</v>
      </c>
      <c r="F177" s="80">
        <v>708876</v>
      </c>
      <c r="G177" s="80">
        <v>1</v>
      </c>
      <c r="H177" s="280" t="s">
        <v>1394</v>
      </c>
      <c r="I177" s="80"/>
    </row>
    <row r="178" spans="1:9">
      <c r="A178" s="280" t="s">
        <v>1573</v>
      </c>
      <c r="B178" s="280" t="s">
        <v>1457</v>
      </c>
      <c r="C178" s="280" t="s">
        <v>1181</v>
      </c>
      <c r="D178" s="280" t="s">
        <v>1217</v>
      </c>
      <c r="E178" s="80">
        <v>0</v>
      </c>
      <c r="F178" s="80">
        <v>708876</v>
      </c>
      <c r="G178" s="80">
        <v>1</v>
      </c>
      <c r="H178" s="280" t="s">
        <v>1394</v>
      </c>
      <c r="I178" s="80"/>
    </row>
    <row r="179" spans="1:9">
      <c r="A179" s="280" t="s">
        <v>1574</v>
      </c>
      <c r="B179" s="280" t="s">
        <v>1457</v>
      </c>
      <c r="C179" s="280" t="s">
        <v>1181</v>
      </c>
      <c r="D179" s="280" t="s">
        <v>1218</v>
      </c>
      <c r="E179" s="80">
        <v>0</v>
      </c>
      <c r="F179" s="80">
        <v>708876</v>
      </c>
      <c r="G179" s="80">
        <v>1</v>
      </c>
      <c r="H179" s="280" t="s">
        <v>1394</v>
      </c>
      <c r="I179" s="80"/>
    </row>
    <row r="180" spans="1:9">
      <c r="A180" s="280" t="s">
        <v>1575</v>
      </c>
      <c r="B180" s="280" t="s">
        <v>1457</v>
      </c>
      <c r="C180" s="280" t="s">
        <v>1181</v>
      </c>
      <c r="D180" s="280" t="s">
        <v>1219</v>
      </c>
      <c r="E180" s="80">
        <v>0</v>
      </c>
      <c r="F180" s="80">
        <v>708876</v>
      </c>
      <c r="G180" s="80">
        <v>1</v>
      </c>
      <c r="H180" s="280" t="s">
        <v>1394</v>
      </c>
      <c r="I180" s="80"/>
    </row>
    <row r="181" spans="1:9">
      <c r="A181" s="280" t="s">
        <v>1576</v>
      </c>
      <c r="B181" s="280" t="s">
        <v>1457</v>
      </c>
      <c r="C181" s="280" t="s">
        <v>1181</v>
      </c>
      <c r="D181" s="280" t="s">
        <v>1347</v>
      </c>
      <c r="E181" s="80">
        <v>0</v>
      </c>
      <c r="F181" s="80">
        <v>708876</v>
      </c>
      <c r="G181" s="80">
        <v>1</v>
      </c>
      <c r="H181" s="280" t="s">
        <v>1394</v>
      </c>
      <c r="I181" s="80"/>
    </row>
    <row r="182" spans="1:9">
      <c r="A182" s="280" t="s">
        <v>1577</v>
      </c>
      <c r="B182" s="280" t="s">
        <v>1457</v>
      </c>
      <c r="C182" s="280" t="s">
        <v>1181</v>
      </c>
      <c r="D182" s="280" t="s">
        <v>1344</v>
      </c>
      <c r="E182" s="80">
        <v>0</v>
      </c>
      <c r="F182" s="80">
        <v>708876</v>
      </c>
      <c r="G182" s="80">
        <v>1</v>
      </c>
      <c r="H182" s="280" t="s">
        <v>1394</v>
      </c>
      <c r="I182" s="80"/>
    </row>
    <row r="183" spans="1:9">
      <c r="A183" s="280" t="s">
        <v>1578</v>
      </c>
      <c r="B183" s="280" t="s">
        <v>1457</v>
      </c>
      <c r="C183" s="280" t="s">
        <v>1200</v>
      </c>
      <c r="D183" s="280" t="s">
        <v>1211</v>
      </c>
      <c r="E183" s="80">
        <v>3.8224196731105301E-3</v>
      </c>
      <c r="F183" s="80">
        <v>708876</v>
      </c>
      <c r="G183" s="80">
        <v>1</v>
      </c>
      <c r="H183" s="280" t="s">
        <v>1394</v>
      </c>
      <c r="I183" s="80"/>
    </row>
    <row r="184" spans="1:9">
      <c r="A184" s="280" t="s">
        <v>1579</v>
      </c>
      <c r="B184" s="280" t="s">
        <v>1457</v>
      </c>
      <c r="C184" s="280" t="s">
        <v>1200</v>
      </c>
      <c r="D184" s="280" t="s">
        <v>1212</v>
      </c>
      <c r="E184" s="80">
        <v>3.8224196731105301E-3</v>
      </c>
      <c r="F184" s="80">
        <v>708876</v>
      </c>
      <c r="G184" s="80">
        <v>1</v>
      </c>
      <c r="H184" s="280" t="s">
        <v>1394</v>
      </c>
      <c r="I184" s="80"/>
    </row>
    <row r="185" spans="1:9">
      <c r="A185" s="280" t="s">
        <v>1580</v>
      </c>
      <c r="B185" s="280" t="s">
        <v>1457</v>
      </c>
      <c r="C185" s="280" t="s">
        <v>1200</v>
      </c>
      <c r="D185" s="280" t="s">
        <v>1213</v>
      </c>
      <c r="E185" s="80">
        <v>3.8224196731105301E-3</v>
      </c>
      <c r="F185" s="80">
        <v>708876</v>
      </c>
      <c r="G185" s="80">
        <v>1</v>
      </c>
      <c r="H185" s="280" t="s">
        <v>1394</v>
      </c>
      <c r="I185" s="80"/>
    </row>
    <row r="186" spans="1:9">
      <c r="A186" s="280" t="s">
        <v>1581</v>
      </c>
      <c r="B186" s="280" t="s">
        <v>1457</v>
      </c>
      <c r="C186" s="280" t="s">
        <v>1200</v>
      </c>
      <c r="D186" s="280" t="s">
        <v>1214</v>
      </c>
      <c r="E186" s="80">
        <v>3.8224196731105301E-3</v>
      </c>
      <c r="F186" s="80">
        <v>708876</v>
      </c>
      <c r="G186" s="80">
        <v>1</v>
      </c>
      <c r="H186" s="280" t="s">
        <v>1394</v>
      </c>
      <c r="I186" s="80"/>
    </row>
    <row r="187" spans="1:9">
      <c r="A187" s="280" t="s">
        <v>1582</v>
      </c>
      <c r="B187" s="280" t="s">
        <v>1457</v>
      </c>
      <c r="C187" s="280" t="s">
        <v>1200</v>
      </c>
      <c r="D187" s="280" t="s">
        <v>1215</v>
      </c>
      <c r="E187" s="80">
        <v>3.4067319840402639E-3</v>
      </c>
      <c r="F187" s="80">
        <v>708876</v>
      </c>
      <c r="G187" s="80">
        <v>1</v>
      </c>
      <c r="H187" s="280" t="s">
        <v>1394</v>
      </c>
      <c r="I187" s="80"/>
    </row>
    <row r="188" spans="1:9">
      <c r="A188" s="280" t="s">
        <v>1583</v>
      </c>
      <c r="B188" s="280" t="s">
        <v>1457</v>
      </c>
      <c r="C188" s="280" t="s">
        <v>1200</v>
      </c>
      <c r="D188" s="280" t="s">
        <v>1216</v>
      </c>
      <c r="E188" s="80">
        <v>2.3788323899127167E-3</v>
      </c>
      <c r="F188" s="80">
        <v>708876</v>
      </c>
      <c r="G188" s="80">
        <v>1</v>
      </c>
      <c r="H188" s="280" t="s">
        <v>1394</v>
      </c>
      <c r="I188" s="80"/>
    </row>
    <row r="189" spans="1:9">
      <c r="A189" s="280" t="s">
        <v>1584</v>
      </c>
      <c r="B189" s="280" t="s">
        <v>1457</v>
      </c>
      <c r="C189" s="280" t="s">
        <v>1200</v>
      </c>
      <c r="D189" s="280" t="s">
        <v>1217</v>
      </c>
      <c r="E189" s="80">
        <v>2.0094369863463664E-3</v>
      </c>
      <c r="F189" s="80">
        <v>708876</v>
      </c>
      <c r="G189" s="80">
        <v>1</v>
      </c>
      <c r="H189" s="280" t="s">
        <v>1394</v>
      </c>
      <c r="I189" s="80"/>
    </row>
    <row r="190" spans="1:9">
      <c r="A190" s="280" t="s">
        <v>1585</v>
      </c>
      <c r="B190" s="280" t="s">
        <v>1457</v>
      </c>
      <c r="C190" s="280" t="s">
        <v>1200</v>
      </c>
      <c r="D190" s="280" t="s">
        <v>1218</v>
      </c>
      <c r="E190" s="80">
        <v>7.6211227360791769E-4</v>
      </c>
      <c r="F190" s="80">
        <v>708876</v>
      </c>
      <c r="G190" s="80">
        <v>1</v>
      </c>
      <c r="H190" s="280" t="s">
        <v>1394</v>
      </c>
      <c r="I190" s="80"/>
    </row>
    <row r="191" spans="1:9">
      <c r="A191" s="280" t="s">
        <v>1586</v>
      </c>
      <c r="B191" s="280" t="s">
        <v>1457</v>
      </c>
      <c r="C191" s="280" t="s">
        <v>1200</v>
      </c>
      <c r="D191" s="280" t="s">
        <v>1219</v>
      </c>
      <c r="E191" s="80">
        <v>2.0640219160370206E-3</v>
      </c>
      <c r="F191" s="80">
        <v>708876</v>
      </c>
      <c r="G191" s="80">
        <v>1</v>
      </c>
      <c r="H191" s="280" t="s">
        <v>1394</v>
      </c>
      <c r="I191" s="80"/>
    </row>
    <row r="192" spans="1:9">
      <c r="A192" s="280" t="s">
        <v>1587</v>
      </c>
      <c r="B192" s="280" t="s">
        <v>1457</v>
      </c>
      <c r="C192" s="280" t="s">
        <v>1200</v>
      </c>
      <c r="D192" s="280" t="s">
        <v>1347</v>
      </c>
      <c r="E192" s="80">
        <v>9.8696662467828537E-4</v>
      </c>
      <c r="F192" s="80">
        <v>708876</v>
      </c>
      <c r="G192" s="80">
        <v>1</v>
      </c>
      <c r="H192" s="280" t="s">
        <v>1394</v>
      </c>
      <c r="I192" s="80"/>
    </row>
    <row r="193" spans="1:9">
      <c r="A193" s="280" t="s">
        <v>1588</v>
      </c>
      <c r="B193" s="280" t="s">
        <v>1457</v>
      </c>
      <c r="C193" s="280" t="s">
        <v>1200</v>
      </c>
      <c r="D193" s="280" t="s">
        <v>1344</v>
      </c>
      <c r="E193" s="80">
        <v>2.5885850164952262E-3</v>
      </c>
      <c r="F193" s="80">
        <v>708876</v>
      </c>
      <c r="G193" s="80">
        <v>1</v>
      </c>
      <c r="H193" s="280" t="s">
        <v>1394</v>
      </c>
      <c r="I193" s="80"/>
    </row>
    <row r="194" spans="1:9">
      <c r="A194" s="280" t="s">
        <v>1589</v>
      </c>
      <c r="B194" s="280" t="s">
        <v>1457</v>
      </c>
      <c r="C194" s="280" t="s">
        <v>1201</v>
      </c>
      <c r="D194" s="280" t="s">
        <v>1211</v>
      </c>
      <c r="E194" s="80">
        <v>0.68496344007617305</v>
      </c>
      <c r="F194" s="80">
        <v>708876</v>
      </c>
      <c r="G194" s="80">
        <v>1</v>
      </c>
      <c r="H194" s="280" t="s">
        <v>1394</v>
      </c>
      <c r="I194" s="80"/>
    </row>
    <row r="195" spans="1:9">
      <c r="A195" s="280" t="s">
        <v>1590</v>
      </c>
      <c r="B195" s="280" t="s">
        <v>1457</v>
      </c>
      <c r="C195" s="280" t="s">
        <v>1201</v>
      </c>
      <c r="D195" s="280" t="s">
        <v>1212</v>
      </c>
      <c r="E195" s="80">
        <v>0.68519012357549558</v>
      </c>
      <c r="F195" s="80">
        <v>708876</v>
      </c>
      <c r="G195" s="80">
        <v>1</v>
      </c>
      <c r="H195" s="280" t="s">
        <v>1394</v>
      </c>
      <c r="I195" s="80"/>
    </row>
    <row r="196" spans="1:9">
      <c r="A196" s="280" t="s">
        <v>1591</v>
      </c>
      <c r="B196" s="280" t="s">
        <v>1457</v>
      </c>
      <c r="C196" s="280" t="s">
        <v>1201</v>
      </c>
      <c r="D196" s="280" t="s">
        <v>1213</v>
      </c>
      <c r="E196" s="80">
        <v>0.68496344007617305</v>
      </c>
      <c r="F196" s="80">
        <v>708876</v>
      </c>
      <c r="G196" s="80">
        <v>1</v>
      </c>
      <c r="H196" s="280" t="s">
        <v>1394</v>
      </c>
      <c r="I196" s="80"/>
    </row>
    <row r="197" spans="1:9">
      <c r="A197" s="280" t="s">
        <v>1592</v>
      </c>
      <c r="B197" s="280" t="s">
        <v>1457</v>
      </c>
      <c r="C197" s="280" t="s">
        <v>1201</v>
      </c>
      <c r="D197" s="280" t="s">
        <v>1214</v>
      </c>
      <c r="E197" s="80">
        <v>0.68500283949405549</v>
      </c>
      <c r="F197" s="80">
        <v>708876</v>
      </c>
      <c r="G197" s="80">
        <v>1</v>
      </c>
      <c r="H197" s="280" t="s">
        <v>1394</v>
      </c>
      <c r="I197" s="80"/>
    </row>
    <row r="198" spans="1:9">
      <c r="A198" s="280" t="s">
        <v>1593</v>
      </c>
      <c r="B198" s="280" t="s">
        <v>1457</v>
      </c>
      <c r="C198" s="280" t="s">
        <v>1201</v>
      </c>
      <c r="D198" s="280" t="s">
        <v>1215</v>
      </c>
      <c r="E198" s="80">
        <v>0.6165744621540783</v>
      </c>
      <c r="F198" s="80">
        <v>708876</v>
      </c>
      <c r="G198" s="80">
        <v>1</v>
      </c>
      <c r="H198" s="280" t="s">
        <v>1394</v>
      </c>
      <c r="I198" s="80"/>
    </row>
    <row r="199" spans="1:9">
      <c r="A199" s="280" t="s">
        <v>1594</v>
      </c>
      <c r="B199" s="280" t="s">
        <v>1457</v>
      </c>
      <c r="C199" s="280" t="s">
        <v>1201</v>
      </c>
      <c r="D199" s="280" t="s">
        <v>1216</v>
      </c>
      <c r="E199" s="80">
        <v>0.19038353236603803</v>
      </c>
      <c r="F199" s="80">
        <v>708876</v>
      </c>
      <c r="G199" s="80">
        <v>1</v>
      </c>
      <c r="H199" s="280" t="s">
        <v>1394</v>
      </c>
      <c r="I199" s="80"/>
    </row>
    <row r="200" spans="1:9">
      <c r="A200" s="280" t="s">
        <v>1595</v>
      </c>
      <c r="B200" s="280" t="s">
        <v>1457</v>
      </c>
      <c r="C200" s="280" t="s">
        <v>1201</v>
      </c>
      <c r="D200" s="280" t="s">
        <v>1217</v>
      </c>
      <c r="E200" s="80">
        <v>0.33693856069560496</v>
      </c>
      <c r="F200" s="80">
        <v>708876</v>
      </c>
      <c r="G200" s="80">
        <v>1</v>
      </c>
      <c r="H200" s="280" t="s">
        <v>1394</v>
      </c>
      <c r="I200" s="80"/>
    </row>
    <row r="201" spans="1:9">
      <c r="A201" s="280" t="s">
        <v>1596</v>
      </c>
      <c r="B201" s="280" t="s">
        <v>1457</v>
      </c>
      <c r="C201" s="280" t="s">
        <v>1201</v>
      </c>
      <c r="D201" s="280" t="s">
        <v>1218</v>
      </c>
      <c r="E201" s="80">
        <v>5.2967118174415989E-2</v>
      </c>
      <c r="F201" s="80">
        <v>708876</v>
      </c>
      <c r="G201" s="80">
        <v>1</v>
      </c>
      <c r="H201" s="280" t="s">
        <v>1394</v>
      </c>
      <c r="I201" s="80"/>
    </row>
    <row r="202" spans="1:9">
      <c r="A202" s="280" t="s">
        <v>1597</v>
      </c>
      <c r="B202" s="280" t="s">
        <v>1457</v>
      </c>
      <c r="C202" s="280" t="s">
        <v>1201</v>
      </c>
      <c r="D202" s="280" t="s">
        <v>1219</v>
      </c>
      <c r="E202" s="80">
        <v>5424.4704436012444</v>
      </c>
      <c r="F202" s="80">
        <v>708876</v>
      </c>
      <c r="G202" s="80">
        <v>1</v>
      </c>
      <c r="H202" s="280" t="s">
        <v>1394</v>
      </c>
      <c r="I202" s="80"/>
    </row>
    <row r="203" spans="1:9">
      <c r="A203" s="280" t="s">
        <v>1598</v>
      </c>
      <c r="B203" s="280" t="s">
        <v>1457</v>
      </c>
      <c r="C203" s="280" t="s">
        <v>1201</v>
      </c>
      <c r="D203" s="280" t="s">
        <v>1347</v>
      </c>
      <c r="E203" s="80">
        <v>0.24072405452487441</v>
      </c>
      <c r="F203" s="80">
        <v>708876</v>
      </c>
      <c r="G203" s="80">
        <v>1</v>
      </c>
      <c r="H203" s="280" t="s">
        <v>1394</v>
      </c>
      <c r="I203" s="80"/>
    </row>
    <row r="204" spans="1:9">
      <c r="A204" s="280" t="s">
        <v>1599</v>
      </c>
      <c r="B204" s="280" t="s">
        <v>1457</v>
      </c>
      <c r="C204" s="280" t="s">
        <v>1201</v>
      </c>
      <c r="D204" s="280" t="s">
        <v>1344</v>
      </c>
      <c r="E204" s="80">
        <v>0.51291725026786561</v>
      </c>
      <c r="F204" s="80">
        <v>708876</v>
      </c>
      <c r="G204" s="80">
        <v>1</v>
      </c>
      <c r="H204" s="280" t="s">
        <v>1394</v>
      </c>
      <c r="I204" s="80"/>
    </row>
    <row r="205" spans="1:9">
      <c r="A205" s="280" t="s">
        <v>1600</v>
      </c>
      <c r="B205" s="280" t="s">
        <v>1457</v>
      </c>
      <c r="C205" s="280" t="s">
        <v>1202</v>
      </c>
      <c r="D205" s="280" t="s">
        <v>1211</v>
      </c>
      <c r="E205" s="80">
        <v>5.2933885727070853E-3</v>
      </c>
      <c r="F205" s="80">
        <v>708876</v>
      </c>
      <c r="G205" s="80">
        <v>1</v>
      </c>
      <c r="H205" s="280" t="s">
        <v>1394</v>
      </c>
      <c r="I205" s="80"/>
    </row>
    <row r="206" spans="1:9">
      <c r="A206" s="280" t="s">
        <v>1601</v>
      </c>
      <c r="B206" s="280" t="s">
        <v>1457</v>
      </c>
      <c r="C206" s="280" t="s">
        <v>1202</v>
      </c>
      <c r="D206" s="280" t="s">
        <v>1212</v>
      </c>
      <c r="E206" s="80">
        <v>5.2933885727070853E-3</v>
      </c>
      <c r="F206" s="80">
        <v>708876</v>
      </c>
      <c r="G206" s="80">
        <v>1</v>
      </c>
      <c r="H206" s="280" t="s">
        <v>1394</v>
      </c>
      <c r="I206" s="80"/>
    </row>
    <row r="207" spans="1:9">
      <c r="A207" s="280" t="s">
        <v>1602</v>
      </c>
      <c r="B207" s="280" t="s">
        <v>1457</v>
      </c>
      <c r="C207" s="280" t="s">
        <v>1202</v>
      </c>
      <c r="D207" s="280" t="s">
        <v>1213</v>
      </c>
      <c r="E207" s="80">
        <v>5.2933885727070853E-3</v>
      </c>
      <c r="F207" s="80">
        <v>708876</v>
      </c>
      <c r="G207" s="80">
        <v>1</v>
      </c>
      <c r="H207" s="280" t="s">
        <v>1394</v>
      </c>
      <c r="I207" s="80"/>
    </row>
    <row r="208" spans="1:9">
      <c r="A208" s="280" t="s">
        <v>1603</v>
      </c>
      <c r="B208" s="280" t="s">
        <v>1457</v>
      </c>
      <c r="C208" s="280" t="s">
        <v>1202</v>
      </c>
      <c r="D208" s="280" t="s">
        <v>1214</v>
      </c>
      <c r="E208" s="80">
        <v>5.2933885727070853E-3</v>
      </c>
      <c r="F208" s="80">
        <v>708876</v>
      </c>
      <c r="G208" s="80">
        <v>1</v>
      </c>
      <c r="H208" s="280" t="s">
        <v>1394</v>
      </c>
      <c r="I208" s="80"/>
    </row>
    <row r="209" spans="1:9">
      <c r="A209" s="280" t="s">
        <v>1604</v>
      </c>
      <c r="B209" s="280" t="s">
        <v>1457</v>
      </c>
      <c r="C209" s="280" t="s">
        <v>1202</v>
      </c>
      <c r="D209" s="280" t="s">
        <v>1215</v>
      </c>
      <c r="E209" s="80">
        <v>3.2137323635150245E-3</v>
      </c>
      <c r="F209" s="80">
        <v>708876</v>
      </c>
      <c r="G209" s="80">
        <v>1</v>
      </c>
      <c r="H209" s="280" t="s">
        <v>1394</v>
      </c>
      <c r="I209" s="80"/>
    </row>
    <row r="210" spans="1:9">
      <c r="A210" s="280" t="s">
        <v>1605</v>
      </c>
      <c r="B210" s="280" t="s">
        <v>1457</v>
      </c>
      <c r="C210" s="280" t="s">
        <v>1202</v>
      </c>
      <c r="D210" s="280" t="s">
        <v>1216</v>
      </c>
      <c r="E210" s="80">
        <v>2.7609830410541486E-3</v>
      </c>
      <c r="F210" s="80">
        <v>708876</v>
      </c>
      <c r="G210" s="80">
        <v>1</v>
      </c>
      <c r="H210" s="280" t="s">
        <v>1394</v>
      </c>
      <c r="I210" s="80"/>
    </row>
    <row r="211" spans="1:9">
      <c r="A211" s="280" t="s">
        <v>1606</v>
      </c>
      <c r="B211" s="280" t="s">
        <v>1457</v>
      </c>
      <c r="C211" s="280" t="s">
        <v>1202</v>
      </c>
      <c r="D211" s="280" t="s">
        <v>1217</v>
      </c>
      <c r="E211" s="80">
        <v>2.4115653515445687E-3</v>
      </c>
      <c r="F211" s="80">
        <v>708876</v>
      </c>
      <c r="G211" s="80">
        <v>1</v>
      </c>
      <c r="H211" s="280" t="s">
        <v>1394</v>
      </c>
      <c r="I211" s="80"/>
    </row>
    <row r="212" spans="1:9">
      <c r="A212" s="280" t="s">
        <v>1607</v>
      </c>
      <c r="B212" s="280" t="s">
        <v>1457</v>
      </c>
      <c r="C212" s="280" t="s">
        <v>1202</v>
      </c>
      <c r="D212" s="280" t="s">
        <v>1218</v>
      </c>
      <c r="E212" s="80">
        <v>1.0605436362261171E-3</v>
      </c>
      <c r="F212" s="80">
        <v>708876</v>
      </c>
      <c r="G212" s="80">
        <v>1</v>
      </c>
      <c r="H212" s="280" t="s">
        <v>1394</v>
      </c>
      <c r="I212" s="80"/>
    </row>
    <row r="213" spans="1:9">
      <c r="A213" s="280" t="s">
        <v>1608</v>
      </c>
      <c r="B213" s="280" t="s">
        <v>1457</v>
      </c>
      <c r="C213" s="280" t="s">
        <v>1202</v>
      </c>
      <c r="D213" s="280" t="s">
        <v>1219</v>
      </c>
      <c r="E213" s="80">
        <v>749.77501903811321</v>
      </c>
      <c r="F213" s="80">
        <v>708876</v>
      </c>
      <c r="G213" s="80">
        <v>1</v>
      </c>
      <c r="H213" s="280" t="s">
        <v>1394</v>
      </c>
      <c r="I213" s="80"/>
    </row>
    <row r="214" spans="1:9">
      <c r="A214" s="280" t="s">
        <v>1609</v>
      </c>
      <c r="B214" s="280" t="s">
        <v>1457</v>
      </c>
      <c r="C214" s="280" t="s">
        <v>1202</v>
      </c>
      <c r="D214" s="280" t="s">
        <v>1347</v>
      </c>
      <c r="E214" s="80">
        <v>2.4835513831481105E-3</v>
      </c>
      <c r="F214" s="80">
        <v>708876</v>
      </c>
      <c r="G214" s="80">
        <v>1</v>
      </c>
      <c r="H214" s="280" t="s">
        <v>1394</v>
      </c>
      <c r="I214" s="80"/>
    </row>
    <row r="215" spans="1:9">
      <c r="A215" s="280" t="s">
        <v>1610</v>
      </c>
      <c r="B215" s="280" t="s">
        <v>1457</v>
      </c>
      <c r="C215" s="280" t="s">
        <v>1202</v>
      </c>
      <c r="D215" s="280" t="s">
        <v>1344</v>
      </c>
      <c r="E215" s="80">
        <v>5.5297343113806996E-3</v>
      </c>
      <c r="F215" s="80">
        <v>708876</v>
      </c>
      <c r="G215" s="80">
        <v>1</v>
      </c>
      <c r="H215" s="280" t="s">
        <v>1394</v>
      </c>
      <c r="I215" s="80"/>
    </row>
    <row r="216" spans="1:9">
      <c r="A216" s="280" t="s">
        <v>1611</v>
      </c>
      <c r="B216" s="280" t="s">
        <v>1457</v>
      </c>
      <c r="C216" s="280" t="s">
        <v>1203</v>
      </c>
      <c r="D216" s="280" t="s">
        <v>1211</v>
      </c>
      <c r="E216" s="80">
        <v>5.1233221912426975E-3</v>
      </c>
      <c r="F216" s="80">
        <v>708876</v>
      </c>
      <c r="G216" s="80">
        <v>1</v>
      </c>
      <c r="H216" s="280" t="s">
        <v>1394</v>
      </c>
      <c r="I216" s="80"/>
    </row>
    <row r="217" spans="1:9">
      <c r="A217" s="280" t="s">
        <v>1612</v>
      </c>
      <c r="B217" s="280" t="s">
        <v>1457</v>
      </c>
      <c r="C217" s="280" t="s">
        <v>1203</v>
      </c>
      <c r="D217" s="280" t="s">
        <v>1212</v>
      </c>
      <c r="E217" s="80">
        <v>5.1237469471237486E-3</v>
      </c>
      <c r="F217" s="80">
        <v>708876</v>
      </c>
      <c r="G217" s="80">
        <v>1</v>
      </c>
      <c r="H217" s="280" t="s">
        <v>1394</v>
      </c>
      <c r="I217" s="80"/>
    </row>
    <row r="218" spans="1:9">
      <c r="A218" s="280" t="s">
        <v>1613</v>
      </c>
      <c r="B218" s="280" t="s">
        <v>1457</v>
      </c>
      <c r="C218" s="280" t="s">
        <v>1203</v>
      </c>
      <c r="D218" s="280" t="s">
        <v>1213</v>
      </c>
      <c r="E218" s="80">
        <v>5.1233221912426975E-3</v>
      </c>
      <c r="F218" s="80">
        <v>708876</v>
      </c>
      <c r="G218" s="80">
        <v>1</v>
      </c>
      <c r="H218" s="280" t="s">
        <v>1394</v>
      </c>
      <c r="I218" s="80"/>
    </row>
    <row r="219" spans="1:9">
      <c r="A219" s="280" t="s">
        <v>1614</v>
      </c>
      <c r="B219" s="280" t="s">
        <v>1457</v>
      </c>
      <c r="C219" s="280" t="s">
        <v>1203</v>
      </c>
      <c r="D219" s="280" t="s">
        <v>1214</v>
      </c>
      <c r="E219" s="80">
        <v>5.1233221912426975E-3</v>
      </c>
      <c r="F219" s="80">
        <v>708876</v>
      </c>
      <c r="G219" s="80">
        <v>1</v>
      </c>
      <c r="H219" s="280" t="s">
        <v>1394</v>
      </c>
      <c r="I219" s="80"/>
    </row>
    <row r="220" spans="1:9">
      <c r="A220" s="280" t="s">
        <v>1615</v>
      </c>
      <c r="B220" s="280" t="s">
        <v>1457</v>
      </c>
      <c r="C220" s="280" t="s">
        <v>1203</v>
      </c>
      <c r="D220" s="280" t="s">
        <v>1215</v>
      </c>
      <c r="E220" s="80">
        <v>4.2989250396093534E-3</v>
      </c>
      <c r="F220" s="80">
        <v>708876</v>
      </c>
      <c r="G220" s="80">
        <v>1</v>
      </c>
      <c r="H220" s="280" t="s">
        <v>1394</v>
      </c>
      <c r="I220" s="80"/>
    </row>
    <row r="221" spans="1:9">
      <c r="A221" s="280" t="s">
        <v>1616</v>
      </c>
      <c r="B221" s="280" t="s">
        <v>1457</v>
      </c>
      <c r="C221" s="280" t="s">
        <v>1203</v>
      </c>
      <c r="D221" s="280" t="s">
        <v>1216</v>
      </c>
      <c r="E221" s="80">
        <v>4.1119944773653754E-3</v>
      </c>
      <c r="F221" s="80">
        <v>708876</v>
      </c>
      <c r="G221" s="80">
        <v>1</v>
      </c>
      <c r="H221" s="280" t="s">
        <v>1394</v>
      </c>
      <c r="I221" s="80"/>
    </row>
    <row r="222" spans="1:9">
      <c r="A222" s="280" t="s">
        <v>1617</v>
      </c>
      <c r="B222" s="280" t="s">
        <v>1457</v>
      </c>
      <c r="C222" s="280" t="s">
        <v>1203</v>
      </c>
      <c r="D222" s="280" t="s">
        <v>1217</v>
      </c>
      <c r="E222" s="80">
        <v>2.3607215801538018E-3</v>
      </c>
      <c r="F222" s="80">
        <v>708876</v>
      </c>
      <c r="G222" s="80">
        <v>1</v>
      </c>
      <c r="H222" s="280" t="s">
        <v>1394</v>
      </c>
      <c r="I222" s="80"/>
    </row>
    <row r="223" spans="1:9">
      <c r="A223" s="280" t="s">
        <v>1618</v>
      </c>
      <c r="B223" s="280" t="s">
        <v>1457</v>
      </c>
      <c r="C223" s="280" t="s">
        <v>1203</v>
      </c>
      <c r="D223" s="280" t="s">
        <v>1218</v>
      </c>
      <c r="E223" s="80">
        <v>1.3835373248780442E-3</v>
      </c>
      <c r="F223" s="80">
        <v>708876</v>
      </c>
      <c r="G223" s="80">
        <v>1</v>
      </c>
      <c r="H223" s="280" t="s">
        <v>1394</v>
      </c>
      <c r="I223" s="80"/>
    </row>
    <row r="224" spans="1:9">
      <c r="A224" s="280" t="s">
        <v>1619</v>
      </c>
      <c r="B224" s="280" t="s">
        <v>1457</v>
      </c>
      <c r="C224" s="280" t="s">
        <v>1203</v>
      </c>
      <c r="D224" s="280" t="s">
        <v>1219</v>
      </c>
      <c r="E224" s="80">
        <v>85.633190447495238</v>
      </c>
      <c r="F224" s="80">
        <v>708876</v>
      </c>
      <c r="G224" s="80">
        <v>1</v>
      </c>
      <c r="H224" s="280" t="s">
        <v>1394</v>
      </c>
      <c r="I224" s="80"/>
    </row>
    <row r="225" spans="1:9">
      <c r="A225" s="280" t="s">
        <v>1620</v>
      </c>
      <c r="B225" s="280" t="s">
        <v>1457</v>
      </c>
      <c r="C225" s="280" t="s">
        <v>1203</v>
      </c>
      <c r="D225" s="280" t="s">
        <v>1347</v>
      </c>
      <c r="E225" s="80">
        <v>1.7424377548333871E-3</v>
      </c>
      <c r="F225" s="80">
        <v>708876</v>
      </c>
      <c r="G225" s="80">
        <v>1</v>
      </c>
      <c r="H225" s="280" t="s">
        <v>1394</v>
      </c>
      <c r="I225" s="80"/>
    </row>
    <row r="226" spans="1:9">
      <c r="A226" s="280" t="s">
        <v>1621</v>
      </c>
      <c r="B226" s="280" t="s">
        <v>1457</v>
      </c>
      <c r="C226" s="280" t="s">
        <v>1203</v>
      </c>
      <c r="D226" s="280" t="s">
        <v>1344</v>
      </c>
      <c r="E226" s="80">
        <v>3.7103024013746002E-3</v>
      </c>
      <c r="F226" s="80">
        <v>708876</v>
      </c>
      <c r="G226" s="80">
        <v>1</v>
      </c>
      <c r="H226" s="280" t="s">
        <v>1394</v>
      </c>
      <c r="I226" s="80"/>
    </row>
    <row r="227" spans="1:9">
      <c r="A227" s="280" t="s">
        <v>1622</v>
      </c>
      <c r="B227" s="280" t="s">
        <v>1457</v>
      </c>
      <c r="C227" s="280" t="s">
        <v>1204</v>
      </c>
      <c r="D227" s="280" t="s">
        <v>1211</v>
      </c>
      <c r="E227" s="80">
        <v>2.5839160457058301</v>
      </c>
      <c r="F227" s="80">
        <v>708876</v>
      </c>
      <c r="G227" s="80">
        <v>1</v>
      </c>
      <c r="H227" s="280" t="s">
        <v>1394</v>
      </c>
      <c r="I227" s="80"/>
    </row>
    <row r="228" spans="1:9">
      <c r="A228" s="280" t="s">
        <v>1623</v>
      </c>
      <c r="B228" s="280" t="s">
        <v>1457</v>
      </c>
      <c r="C228" s="280" t="s">
        <v>1204</v>
      </c>
      <c r="D228" s="280" t="s">
        <v>1212</v>
      </c>
      <c r="E228" s="80">
        <v>2.5848456139760301</v>
      </c>
      <c r="F228" s="80">
        <v>708876</v>
      </c>
      <c r="G228" s="80">
        <v>1</v>
      </c>
      <c r="H228" s="280" t="s">
        <v>1394</v>
      </c>
      <c r="I228" s="80"/>
    </row>
    <row r="229" spans="1:9">
      <c r="A229" s="280" t="s">
        <v>1624</v>
      </c>
      <c r="B229" s="280" t="s">
        <v>1457</v>
      </c>
      <c r="C229" s="280" t="s">
        <v>1204</v>
      </c>
      <c r="D229" s="280" t="s">
        <v>1213</v>
      </c>
      <c r="E229" s="80">
        <v>2.5839160457058301</v>
      </c>
      <c r="F229" s="80">
        <v>708876</v>
      </c>
      <c r="G229" s="80">
        <v>1</v>
      </c>
      <c r="H229" s="280" t="s">
        <v>1394</v>
      </c>
      <c r="I229" s="80"/>
    </row>
    <row r="230" spans="1:9">
      <c r="A230" s="280" t="s">
        <v>1625</v>
      </c>
      <c r="B230" s="280" t="s">
        <v>1457</v>
      </c>
      <c r="C230" s="280" t="s">
        <v>1204</v>
      </c>
      <c r="D230" s="280" t="s">
        <v>1214</v>
      </c>
      <c r="E230" s="80">
        <v>2.5840124760892196</v>
      </c>
      <c r="F230" s="80">
        <v>708876</v>
      </c>
      <c r="G230" s="80">
        <v>1</v>
      </c>
      <c r="H230" s="280" t="s">
        <v>1394</v>
      </c>
      <c r="I230" s="80"/>
    </row>
    <row r="231" spans="1:9">
      <c r="A231" s="280" t="s">
        <v>1626</v>
      </c>
      <c r="B231" s="280" t="s">
        <v>1457</v>
      </c>
      <c r="C231" s="280" t="s">
        <v>1204</v>
      </c>
      <c r="D231" s="280" t="s">
        <v>1215</v>
      </c>
      <c r="E231" s="80">
        <v>2.2295586270208365</v>
      </c>
      <c r="F231" s="80">
        <v>708876</v>
      </c>
      <c r="G231" s="80">
        <v>1</v>
      </c>
      <c r="H231" s="280" t="s">
        <v>1394</v>
      </c>
      <c r="I231" s="80"/>
    </row>
    <row r="232" spans="1:9">
      <c r="A232" s="280" t="s">
        <v>1627</v>
      </c>
      <c r="B232" s="280" t="s">
        <v>1457</v>
      </c>
      <c r="C232" s="280" t="s">
        <v>1204</v>
      </c>
      <c r="D232" s="280" t="s">
        <v>1216</v>
      </c>
      <c r="E232" s="80">
        <v>2.2045450441372787</v>
      </c>
      <c r="F232" s="80">
        <v>708876</v>
      </c>
      <c r="G232" s="80">
        <v>1</v>
      </c>
      <c r="H232" s="280" t="s">
        <v>1394</v>
      </c>
      <c r="I232" s="80"/>
    </row>
    <row r="233" spans="1:9">
      <c r="A233" s="280" t="s">
        <v>1628</v>
      </c>
      <c r="B233" s="280" t="s">
        <v>1457</v>
      </c>
      <c r="C233" s="280" t="s">
        <v>1204</v>
      </c>
      <c r="D233" s="280" t="s">
        <v>1217</v>
      </c>
      <c r="E233" s="80">
        <v>1.2924987313724532</v>
      </c>
      <c r="F233" s="80">
        <v>708876</v>
      </c>
      <c r="G233" s="80">
        <v>1</v>
      </c>
      <c r="H233" s="280" t="s">
        <v>1394</v>
      </c>
      <c r="I233" s="80"/>
    </row>
    <row r="234" spans="1:9">
      <c r="A234" s="280" t="s">
        <v>1629</v>
      </c>
      <c r="B234" s="280" t="s">
        <v>1457</v>
      </c>
      <c r="C234" s="280" t="s">
        <v>1204</v>
      </c>
      <c r="D234" s="280" t="s">
        <v>1218</v>
      </c>
      <c r="E234" s="80">
        <v>0.42243394868534739</v>
      </c>
      <c r="F234" s="80">
        <v>708876</v>
      </c>
      <c r="G234" s="80">
        <v>1</v>
      </c>
      <c r="H234" s="280" t="s">
        <v>1394</v>
      </c>
      <c r="I234" s="80"/>
    </row>
    <row r="235" spans="1:9">
      <c r="A235" s="280" t="s">
        <v>1630</v>
      </c>
      <c r="B235" s="280" t="s">
        <v>1457</v>
      </c>
      <c r="C235" s="280" t="s">
        <v>1204</v>
      </c>
      <c r="D235" s="280" t="s">
        <v>1219</v>
      </c>
      <c r="E235" s="80">
        <v>24589.112941226282</v>
      </c>
      <c r="F235" s="80">
        <v>708876</v>
      </c>
      <c r="G235" s="80">
        <v>1</v>
      </c>
      <c r="H235" s="280" t="s">
        <v>1394</v>
      </c>
      <c r="I235" s="80"/>
    </row>
    <row r="236" spans="1:9">
      <c r="A236" s="280" t="s">
        <v>1631</v>
      </c>
      <c r="B236" s="280" t="s">
        <v>1457</v>
      </c>
      <c r="C236" s="280" t="s">
        <v>1204</v>
      </c>
      <c r="D236" s="280" t="s">
        <v>1347</v>
      </c>
      <c r="E236" s="80">
        <v>0.88616780700496312</v>
      </c>
      <c r="F236" s="80">
        <v>708876</v>
      </c>
      <c r="G236" s="80">
        <v>1</v>
      </c>
      <c r="H236" s="280" t="s">
        <v>1394</v>
      </c>
      <c r="I236" s="80"/>
    </row>
    <row r="237" spans="1:9">
      <c r="A237" s="280" t="s">
        <v>1632</v>
      </c>
      <c r="B237" s="280" t="s">
        <v>1457</v>
      </c>
      <c r="C237" s="280" t="s">
        <v>1204</v>
      </c>
      <c r="D237" s="280" t="s">
        <v>1344</v>
      </c>
      <c r="E237" s="80">
        <v>1.8992642025122297</v>
      </c>
      <c r="F237" s="80">
        <v>708876</v>
      </c>
      <c r="G237" s="80">
        <v>1</v>
      </c>
      <c r="H237" s="280" t="s">
        <v>1394</v>
      </c>
      <c r="I237" s="80"/>
    </row>
    <row r="238" spans="1:9">
      <c r="A238" s="280" t="s">
        <v>1633</v>
      </c>
      <c r="B238" s="280" t="s">
        <v>1457</v>
      </c>
      <c r="C238" s="280" t="s">
        <v>1205</v>
      </c>
      <c r="D238" s="280" t="s">
        <v>1211</v>
      </c>
      <c r="E238" s="80">
        <v>0.63188729977786251</v>
      </c>
      <c r="F238" s="80">
        <v>708876</v>
      </c>
      <c r="G238" s="80">
        <v>1</v>
      </c>
      <c r="H238" s="280" t="s">
        <v>1394</v>
      </c>
      <c r="I238" s="80"/>
    </row>
    <row r="239" spans="1:9">
      <c r="A239" s="280" t="s">
        <v>1634</v>
      </c>
      <c r="B239" s="280" t="s">
        <v>1457</v>
      </c>
      <c r="C239" s="280" t="s">
        <v>1205</v>
      </c>
      <c r="D239" s="280" t="s">
        <v>1212</v>
      </c>
      <c r="E239" s="80">
        <v>0.63263944954833173</v>
      </c>
      <c r="F239" s="80">
        <v>708876</v>
      </c>
      <c r="G239" s="80">
        <v>1</v>
      </c>
      <c r="H239" s="280" t="s">
        <v>1394</v>
      </c>
      <c r="I239" s="80"/>
    </row>
    <row r="240" spans="1:9">
      <c r="A240" s="280" t="s">
        <v>1635</v>
      </c>
      <c r="B240" s="280" t="s">
        <v>1457</v>
      </c>
      <c r="C240" s="280" t="s">
        <v>1205</v>
      </c>
      <c r="D240" s="280" t="s">
        <v>1213</v>
      </c>
      <c r="E240" s="80">
        <v>0.63188729977786251</v>
      </c>
      <c r="F240" s="80">
        <v>708876</v>
      </c>
      <c r="G240" s="80">
        <v>1</v>
      </c>
      <c r="H240" s="280" t="s">
        <v>1394</v>
      </c>
      <c r="I240" s="80"/>
    </row>
    <row r="241" spans="1:9">
      <c r="A241" s="280" t="s">
        <v>1636</v>
      </c>
      <c r="B241" s="280" t="s">
        <v>1457</v>
      </c>
      <c r="C241" s="280" t="s">
        <v>1205</v>
      </c>
      <c r="D241" s="280" t="s">
        <v>1214</v>
      </c>
      <c r="E241" s="80">
        <v>0.63202868415586089</v>
      </c>
      <c r="F241" s="80">
        <v>708876</v>
      </c>
      <c r="G241" s="80">
        <v>1</v>
      </c>
      <c r="H241" s="280" t="s">
        <v>1394</v>
      </c>
      <c r="I241" s="80"/>
    </row>
    <row r="242" spans="1:9">
      <c r="A242" s="280" t="s">
        <v>1637</v>
      </c>
      <c r="B242" s="280" t="s">
        <v>1457</v>
      </c>
      <c r="C242" s="280" t="s">
        <v>1205</v>
      </c>
      <c r="D242" s="280" t="s">
        <v>1215</v>
      </c>
      <c r="E242" s="80">
        <v>0.54128618590897692</v>
      </c>
      <c r="F242" s="80">
        <v>708876</v>
      </c>
      <c r="G242" s="80">
        <v>1</v>
      </c>
      <c r="H242" s="280" t="s">
        <v>1394</v>
      </c>
      <c r="I242" s="80"/>
    </row>
    <row r="243" spans="1:9">
      <c r="A243" s="280" t="s">
        <v>1638</v>
      </c>
      <c r="B243" s="280" t="s">
        <v>1457</v>
      </c>
      <c r="C243" s="280" t="s">
        <v>1205</v>
      </c>
      <c r="D243" s="280" t="s">
        <v>1216</v>
      </c>
      <c r="E243" s="80">
        <v>0.45559451279586632</v>
      </c>
      <c r="F243" s="80">
        <v>708876</v>
      </c>
      <c r="G243" s="80">
        <v>1</v>
      </c>
      <c r="H243" s="280" t="s">
        <v>1394</v>
      </c>
      <c r="I243" s="80"/>
    </row>
    <row r="244" spans="1:9">
      <c r="A244" s="280" t="s">
        <v>1639</v>
      </c>
      <c r="B244" s="280" t="s">
        <v>1457</v>
      </c>
      <c r="C244" s="280" t="s">
        <v>1205</v>
      </c>
      <c r="D244" s="280" t="s">
        <v>1217</v>
      </c>
      <c r="E244" s="80">
        <v>0.29510051669842524</v>
      </c>
      <c r="F244" s="80">
        <v>708876</v>
      </c>
      <c r="G244" s="80">
        <v>1</v>
      </c>
      <c r="H244" s="280" t="s">
        <v>1394</v>
      </c>
      <c r="I244" s="80"/>
    </row>
    <row r="245" spans="1:9">
      <c r="A245" s="280" t="s">
        <v>1640</v>
      </c>
      <c r="B245" s="280" t="s">
        <v>1457</v>
      </c>
      <c r="C245" s="280" t="s">
        <v>1205</v>
      </c>
      <c r="D245" s="280" t="s">
        <v>1218</v>
      </c>
      <c r="E245" s="80">
        <v>8.1557272909782874E-2</v>
      </c>
      <c r="F245" s="80">
        <v>708876</v>
      </c>
      <c r="G245" s="80">
        <v>1</v>
      </c>
      <c r="H245" s="280" t="s">
        <v>1394</v>
      </c>
      <c r="I245" s="80"/>
    </row>
    <row r="246" spans="1:9">
      <c r="A246" s="280" t="s">
        <v>1641</v>
      </c>
      <c r="B246" s="280" t="s">
        <v>1457</v>
      </c>
      <c r="C246" s="280" t="s">
        <v>1205</v>
      </c>
      <c r="D246" s="280" t="s">
        <v>1219</v>
      </c>
      <c r="E246" s="80">
        <v>3455.0277037241895</v>
      </c>
      <c r="F246" s="80">
        <v>708876</v>
      </c>
      <c r="G246" s="80">
        <v>1</v>
      </c>
      <c r="H246" s="280" t="s">
        <v>1394</v>
      </c>
      <c r="I246" s="80"/>
    </row>
    <row r="247" spans="1:9">
      <c r="A247" s="280" t="s">
        <v>1642</v>
      </c>
      <c r="B247" s="280" t="s">
        <v>1457</v>
      </c>
      <c r="C247" s="280" t="s">
        <v>1205</v>
      </c>
      <c r="D247" s="280" t="s">
        <v>1347</v>
      </c>
      <c r="E247" s="80">
        <v>0.20480175322496486</v>
      </c>
      <c r="F247" s="80">
        <v>708876</v>
      </c>
      <c r="G247" s="80">
        <v>1</v>
      </c>
      <c r="H247" s="280" t="s">
        <v>1394</v>
      </c>
      <c r="I247" s="80"/>
    </row>
    <row r="248" spans="1:9">
      <c r="A248" s="280" t="s">
        <v>1643</v>
      </c>
      <c r="B248" s="280" t="s">
        <v>1457</v>
      </c>
      <c r="C248" s="280" t="s">
        <v>1205</v>
      </c>
      <c r="D248" s="280" t="s">
        <v>1344</v>
      </c>
      <c r="E248" s="80">
        <v>0.43297957772367562</v>
      </c>
      <c r="F248" s="80">
        <v>708876</v>
      </c>
      <c r="G248" s="80">
        <v>1</v>
      </c>
      <c r="H248" s="280" t="s">
        <v>1394</v>
      </c>
      <c r="I248" s="80"/>
    </row>
    <row r="249" spans="1:9">
      <c r="A249" s="280" t="s">
        <v>1644</v>
      </c>
      <c r="B249" s="280" t="s">
        <v>1457</v>
      </c>
      <c r="C249" s="280" t="s">
        <v>1206</v>
      </c>
      <c r="D249" s="280" t="s">
        <v>1211</v>
      </c>
      <c r="E249" s="80">
        <v>3.7443390869967862E-2</v>
      </c>
      <c r="F249" s="80">
        <v>708876</v>
      </c>
      <c r="G249" s="80">
        <v>1</v>
      </c>
      <c r="H249" s="280" t="s">
        <v>1394</v>
      </c>
      <c r="I249" s="80"/>
    </row>
    <row r="250" spans="1:9">
      <c r="A250" s="280" t="s">
        <v>1645</v>
      </c>
      <c r="B250" s="280" t="s">
        <v>1457</v>
      </c>
      <c r="C250" s="280" t="s">
        <v>1206</v>
      </c>
      <c r="D250" s="280" t="s">
        <v>1212</v>
      </c>
      <c r="E250" s="80">
        <v>3.7443390869967862E-2</v>
      </c>
      <c r="F250" s="80">
        <v>708876</v>
      </c>
      <c r="G250" s="80">
        <v>1</v>
      </c>
      <c r="H250" s="280" t="s">
        <v>1394</v>
      </c>
      <c r="I250" s="80"/>
    </row>
    <row r="251" spans="1:9">
      <c r="A251" s="280" t="s">
        <v>1646</v>
      </c>
      <c r="B251" s="280" t="s">
        <v>1457</v>
      </c>
      <c r="C251" s="280" t="s">
        <v>1206</v>
      </c>
      <c r="D251" s="280" t="s">
        <v>1213</v>
      </c>
      <c r="E251" s="80">
        <v>3.7443390869967862E-2</v>
      </c>
      <c r="F251" s="80">
        <v>708876</v>
      </c>
      <c r="G251" s="80">
        <v>1</v>
      </c>
      <c r="H251" s="280" t="s">
        <v>1394</v>
      </c>
      <c r="I251" s="80"/>
    </row>
    <row r="252" spans="1:9">
      <c r="A252" s="280" t="s">
        <v>1647</v>
      </c>
      <c r="B252" s="280" t="s">
        <v>1457</v>
      </c>
      <c r="C252" s="280" t="s">
        <v>1206</v>
      </c>
      <c r="D252" s="280" t="s">
        <v>1214</v>
      </c>
      <c r="E252" s="80">
        <v>3.7443390869967862E-2</v>
      </c>
      <c r="F252" s="80">
        <v>708876</v>
      </c>
      <c r="G252" s="80">
        <v>1</v>
      </c>
      <c r="H252" s="280" t="s">
        <v>1394</v>
      </c>
      <c r="I252" s="80"/>
    </row>
    <row r="253" spans="1:9">
      <c r="A253" s="280" t="s">
        <v>1648</v>
      </c>
      <c r="B253" s="280" t="s">
        <v>1457</v>
      </c>
      <c r="C253" s="280" t="s">
        <v>1206</v>
      </c>
      <c r="D253" s="280" t="s">
        <v>1215</v>
      </c>
      <c r="E253" s="80">
        <v>3.7443390869967862E-2</v>
      </c>
      <c r="F253" s="80">
        <v>708876</v>
      </c>
      <c r="G253" s="80">
        <v>1</v>
      </c>
      <c r="H253" s="280" t="s">
        <v>1394</v>
      </c>
      <c r="I253" s="80"/>
    </row>
    <row r="254" spans="1:9">
      <c r="A254" s="280" t="s">
        <v>1649</v>
      </c>
      <c r="B254" s="280" t="s">
        <v>1457</v>
      </c>
      <c r="C254" s="280" t="s">
        <v>1206</v>
      </c>
      <c r="D254" s="280" t="s">
        <v>1216</v>
      </c>
      <c r="E254" s="80">
        <v>3.7499267998482355E-2</v>
      </c>
      <c r="F254" s="80">
        <v>708876</v>
      </c>
      <c r="G254" s="80">
        <v>1</v>
      </c>
      <c r="H254" s="280" t="s">
        <v>1394</v>
      </c>
      <c r="I254" s="80"/>
    </row>
    <row r="255" spans="1:9">
      <c r="A255" s="280" t="s">
        <v>1650</v>
      </c>
      <c r="B255" s="280" t="s">
        <v>1457</v>
      </c>
      <c r="C255" s="280" t="s">
        <v>1206</v>
      </c>
      <c r="D255" s="280" t="s">
        <v>1217</v>
      </c>
      <c r="E255" s="80">
        <v>2.4635701430963913E-2</v>
      </c>
      <c r="F255" s="80">
        <v>708876</v>
      </c>
      <c r="G255" s="80">
        <v>1</v>
      </c>
      <c r="H255" s="280" t="s">
        <v>1394</v>
      </c>
      <c r="I255" s="80"/>
    </row>
    <row r="256" spans="1:9">
      <c r="A256" s="280" t="s">
        <v>1651</v>
      </c>
      <c r="B256" s="280" t="s">
        <v>1457</v>
      </c>
      <c r="C256" s="280" t="s">
        <v>1206</v>
      </c>
      <c r="D256" s="280" t="s">
        <v>1218</v>
      </c>
      <c r="E256" s="80">
        <v>5.9218661799663713E-3</v>
      </c>
      <c r="F256" s="80">
        <v>708876</v>
      </c>
      <c r="G256" s="80">
        <v>1</v>
      </c>
      <c r="H256" s="280" t="s">
        <v>1394</v>
      </c>
      <c r="I256" s="80"/>
    </row>
    <row r="257" spans="1:9">
      <c r="A257" s="280" t="s">
        <v>1652</v>
      </c>
      <c r="B257" s="280" t="s">
        <v>1457</v>
      </c>
      <c r="C257" s="280" t="s">
        <v>1206</v>
      </c>
      <c r="D257" s="280" t="s">
        <v>1219</v>
      </c>
      <c r="E257" s="80">
        <v>2.2141685135871177E-2</v>
      </c>
      <c r="F257" s="80">
        <v>708876</v>
      </c>
      <c r="G257" s="80">
        <v>1</v>
      </c>
      <c r="H257" s="280" t="s">
        <v>1394</v>
      </c>
      <c r="I257" s="80"/>
    </row>
    <row r="258" spans="1:9">
      <c r="A258" s="280" t="s">
        <v>1653</v>
      </c>
      <c r="B258" s="280" t="s">
        <v>1457</v>
      </c>
      <c r="C258" s="280" t="s">
        <v>1206</v>
      </c>
      <c r="D258" s="280" t="s">
        <v>1347</v>
      </c>
      <c r="E258" s="80">
        <v>1.8081918984773192E-2</v>
      </c>
      <c r="F258" s="80">
        <v>708876</v>
      </c>
      <c r="G258" s="80">
        <v>1</v>
      </c>
      <c r="H258" s="280" t="s">
        <v>1394</v>
      </c>
      <c r="I258" s="80"/>
    </row>
    <row r="259" spans="1:9">
      <c r="A259" s="280" t="s">
        <v>1654</v>
      </c>
      <c r="B259" s="280" t="s">
        <v>1457</v>
      </c>
      <c r="C259" s="280" t="s">
        <v>1206</v>
      </c>
      <c r="D259" s="280" t="s">
        <v>1344</v>
      </c>
      <c r="E259" s="80">
        <v>3.6893697043867725E-2</v>
      </c>
      <c r="F259" s="80">
        <v>708876</v>
      </c>
      <c r="G259" s="80">
        <v>1</v>
      </c>
      <c r="H259" s="280" t="s">
        <v>1394</v>
      </c>
      <c r="I259" s="80"/>
    </row>
    <row r="260" spans="1:9">
      <c r="A260" s="280" t="s">
        <v>1655</v>
      </c>
      <c r="B260" s="280" t="s">
        <v>1457</v>
      </c>
      <c r="C260" s="280" t="s">
        <v>1207</v>
      </c>
      <c r="D260" s="280" t="s">
        <v>1211</v>
      </c>
      <c r="E260" s="80">
        <v>4.3726879088069132E-2</v>
      </c>
      <c r="F260" s="80">
        <v>708876</v>
      </c>
      <c r="G260" s="80">
        <v>1</v>
      </c>
      <c r="H260" s="280" t="s">
        <v>1394</v>
      </c>
      <c r="I260" s="80"/>
    </row>
    <row r="261" spans="1:9">
      <c r="A261" s="280" t="s">
        <v>1656</v>
      </c>
      <c r="B261" s="280" t="s">
        <v>1457</v>
      </c>
      <c r="C261" s="280" t="s">
        <v>1207</v>
      </c>
      <c r="D261" s="280" t="s">
        <v>1212</v>
      </c>
      <c r="E261" s="80">
        <v>4.3732057631030649E-2</v>
      </c>
      <c r="F261" s="80">
        <v>708876</v>
      </c>
      <c r="G261" s="80">
        <v>1</v>
      </c>
      <c r="H261" s="280" t="s">
        <v>1394</v>
      </c>
      <c r="I261" s="80"/>
    </row>
    <row r="262" spans="1:9">
      <c r="A262" s="280" t="s">
        <v>1657</v>
      </c>
      <c r="B262" s="280" t="s">
        <v>1457</v>
      </c>
      <c r="C262" s="280" t="s">
        <v>1207</v>
      </c>
      <c r="D262" s="280" t="s">
        <v>1213</v>
      </c>
      <c r="E262" s="80">
        <v>4.3726879088069132E-2</v>
      </c>
      <c r="F262" s="80">
        <v>708876</v>
      </c>
      <c r="G262" s="80">
        <v>1</v>
      </c>
      <c r="H262" s="280" t="s">
        <v>1394</v>
      </c>
      <c r="I262" s="80"/>
    </row>
    <row r="263" spans="1:9">
      <c r="A263" s="280" t="s">
        <v>1658</v>
      </c>
      <c r="B263" s="280" t="s">
        <v>1457</v>
      </c>
      <c r="C263" s="280" t="s">
        <v>1207</v>
      </c>
      <c r="D263" s="280" t="s">
        <v>1214</v>
      </c>
      <c r="E263" s="80">
        <v>4.3731535378907865E-2</v>
      </c>
      <c r="F263" s="80">
        <v>708876</v>
      </c>
      <c r="G263" s="80">
        <v>1</v>
      </c>
      <c r="H263" s="280" t="s">
        <v>1394</v>
      </c>
      <c r="I263" s="80"/>
    </row>
    <row r="264" spans="1:9">
      <c r="A264" s="280" t="s">
        <v>1659</v>
      </c>
      <c r="B264" s="280" t="s">
        <v>1457</v>
      </c>
      <c r="C264" s="280" t="s">
        <v>1207</v>
      </c>
      <c r="D264" s="280" t="s">
        <v>1215</v>
      </c>
      <c r="E264" s="80">
        <v>3.6530654869631321E-2</v>
      </c>
      <c r="F264" s="80">
        <v>708876</v>
      </c>
      <c r="G264" s="80">
        <v>1</v>
      </c>
      <c r="H264" s="280" t="s">
        <v>1394</v>
      </c>
      <c r="I264" s="80"/>
    </row>
    <row r="265" spans="1:9">
      <c r="A265" s="280" t="s">
        <v>1660</v>
      </c>
      <c r="B265" s="280" t="s">
        <v>1457</v>
      </c>
      <c r="C265" s="280" t="s">
        <v>1207</v>
      </c>
      <c r="D265" s="280" t="s">
        <v>1216</v>
      </c>
      <c r="E265" s="80">
        <v>3.3308437376620412E-2</v>
      </c>
      <c r="F265" s="80">
        <v>708876</v>
      </c>
      <c r="G265" s="80">
        <v>1</v>
      </c>
      <c r="H265" s="280" t="s">
        <v>1394</v>
      </c>
      <c r="I265" s="80"/>
    </row>
    <row r="266" spans="1:9">
      <c r="A266" s="280" t="s">
        <v>1661</v>
      </c>
      <c r="B266" s="280" t="s">
        <v>1457</v>
      </c>
      <c r="C266" s="280" t="s">
        <v>1207</v>
      </c>
      <c r="D266" s="280" t="s">
        <v>1217</v>
      </c>
      <c r="E266" s="80">
        <v>2.1154121630812449E-2</v>
      </c>
      <c r="F266" s="80">
        <v>708876</v>
      </c>
      <c r="G266" s="80">
        <v>1</v>
      </c>
      <c r="H266" s="280" t="s">
        <v>1394</v>
      </c>
      <c r="I266" s="80"/>
    </row>
    <row r="267" spans="1:9">
      <c r="A267" s="280" t="s">
        <v>1662</v>
      </c>
      <c r="B267" s="280" t="s">
        <v>1457</v>
      </c>
      <c r="C267" s="280" t="s">
        <v>1207</v>
      </c>
      <c r="D267" s="280" t="s">
        <v>1218</v>
      </c>
      <c r="E267" s="80">
        <v>7.7355130723529442E-3</v>
      </c>
      <c r="F267" s="80">
        <v>708876</v>
      </c>
      <c r="G267" s="80">
        <v>1</v>
      </c>
      <c r="H267" s="280" t="s">
        <v>1394</v>
      </c>
      <c r="I267" s="80"/>
    </row>
    <row r="268" spans="1:9">
      <c r="A268" s="280" t="s">
        <v>1663</v>
      </c>
      <c r="B268" s="280" t="s">
        <v>1457</v>
      </c>
      <c r="C268" s="280" t="s">
        <v>1207</v>
      </c>
      <c r="D268" s="280" t="s">
        <v>1219</v>
      </c>
      <c r="E268" s="80">
        <v>408.13362308779364</v>
      </c>
      <c r="F268" s="80">
        <v>708876</v>
      </c>
      <c r="G268" s="80">
        <v>1</v>
      </c>
      <c r="H268" s="280" t="s">
        <v>1394</v>
      </c>
      <c r="I268" s="80"/>
    </row>
    <row r="269" spans="1:9">
      <c r="A269" s="280" t="s">
        <v>1664</v>
      </c>
      <c r="B269" s="280" t="s">
        <v>1457</v>
      </c>
      <c r="C269" s="280" t="s">
        <v>1207</v>
      </c>
      <c r="D269" s="280" t="s">
        <v>1347</v>
      </c>
      <c r="E269" s="80">
        <v>1.5142394775051337E-2</v>
      </c>
      <c r="F269" s="80">
        <v>708876</v>
      </c>
      <c r="G269" s="80">
        <v>1</v>
      </c>
      <c r="H269" s="280" t="s">
        <v>1394</v>
      </c>
      <c r="I269" s="80"/>
    </row>
    <row r="270" spans="1:9">
      <c r="A270" s="280" t="s">
        <v>1665</v>
      </c>
      <c r="B270" s="280" t="s">
        <v>1457</v>
      </c>
      <c r="C270" s="280" t="s">
        <v>1207</v>
      </c>
      <c r="D270" s="280" t="s">
        <v>1344</v>
      </c>
      <c r="E270" s="80">
        <v>3.2275622727717758E-2</v>
      </c>
      <c r="F270" s="80">
        <v>708876</v>
      </c>
      <c r="G270" s="80">
        <v>1</v>
      </c>
      <c r="H270" s="280" t="s">
        <v>1394</v>
      </c>
      <c r="I270" s="80"/>
    </row>
    <row r="271" spans="1:9">
      <c r="A271" s="280" t="s">
        <v>1666</v>
      </c>
      <c r="B271" s="280" t="s">
        <v>1457</v>
      </c>
      <c r="C271" s="280" t="s">
        <v>1208</v>
      </c>
      <c r="D271" s="280" t="s">
        <v>1211</v>
      </c>
      <c r="E271" s="80">
        <v>4.5586466146161318E-2</v>
      </c>
      <c r="F271" s="80">
        <v>708876</v>
      </c>
      <c r="G271" s="80">
        <v>1</v>
      </c>
      <c r="H271" s="280" t="s">
        <v>1394</v>
      </c>
      <c r="I271" s="80"/>
    </row>
    <row r="272" spans="1:9">
      <c r="A272" s="280" t="s">
        <v>1667</v>
      </c>
      <c r="B272" s="280" t="s">
        <v>1457</v>
      </c>
      <c r="C272" s="280" t="s">
        <v>1208</v>
      </c>
      <c r="D272" s="280" t="s">
        <v>1212</v>
      </c>
      <c r="E272" s="80">
        <v>4.5599998922514443E-2</v>
      </c>
      <c r="F272" s="80">
        <v>708876</v>
      </c>
      <c r="G272" s="80">
        <v>1</v>
      </c>
      <c r="H272" s="280" t="s">
        <v>1394</v>
      </c>
      <c r="I272" s="80"/>
    </row>
    <row r="273" spans="1:9">
      <c r="A273" s="280" t="s">
        <v>1668</v>
      </c>
      <c r="B273" s="280" t="s">
        <v>1457</v>
      </c>
      <c r="C273" s="280" t="s">
        <v>1208</v>
      </c>
      <c r="D273" s="280" t="s">
        <v>1213</v>
      </c>
      <c r="E273" s="80">
        <v>4.5586466146161318E-2</v>
      </c>
      <c r="F273" s="80">
        <v>708876</v>
      </c>
      <c r="G273" s="80">
        <v>1</v>
      </c>
      <c r="H273" s="280" t="s">
        <v>1394</v>
      </c>
      <c r="I273" s="80"/>
    </row>
    <row r="274" spans="1:9">
      <c r="A274" s="280" t="s">
        <v>1669</v>
      </c>
      <c r="B274" s="280" t="s">
        <v>1457</v>
      </c>
      <c r="C274" s="280" t="s">
        <v>1208</v>
      </c>
      <c r="D274" s="280" t="s">
        <v>1214</v>
      </c>
      <c r="E274" s="80">
        <v>4.5590583057240411E-2</v>
      </c>
      <c r="F274" s="80">
        <v>708876</v>
      </c>
      <c r="G274" s="80">
        <v>1</v>
      </c>
      <c r="H274" s="280" t="s">
        <v>1394</v>
      </c>
      <c r="I274" s="80"/>
    </row>
    <row r="275" spans="1:9">
      <c r="A275" s="280" t="s">
        <v>1670</v>
      </c>
      <c r="B275" s="280" t="s">
        <v>1457</v>
      </c>
      <c r="C275" s="280" t="s">
        <v>1208</v>
      </c>
      <c r="D275" s="280" t="s">
        <v>1215</v>
      </c>
      <c r="E275" s="80">
        <v>3.8089997383527391E-2</v>
      </c>
      <c r="F275" s="80">
        <v>708876</v>
      </c>
      <c r="G275" s="80">
        <v>1</v>
      </c>
      <c r="H275" s="280" t="s">
        <v>1394</v>
      </c>
      <c r="I275" s="80"/>
    </row>
    <row r="276" spans="1:9">
      <c r="A276" s="280" t="s">
        <v>1671</v>
      </c>
      <c r="B276" s="280" t="s">
        <v>1457</v>
      </c>
      <c r="C276" s="280" t="s">
        <v>1208</v>
      </c>
      <c r="D276" s="280" t="s">
        <v>1216</v>
      </c>
      <c r="E276" s="80">
        <v>3.7772802365714647E-2</v>
      </c>
      <c r="F276" s="80">
        <v>708876</v>
      </c>
      <c r="G276" s="80">
        <v>1</v>
      </c>
      <c r="H276" s="280" t="s">
        <v>1394</v>
      </c>
      <c r="I276" s="80"/>
    </row>
    <row r="277" spans="1:9">
      <c r="A277" s="280" t="s">
        <v>1672</v>
      </c>
      <c r="B277" s="280" t="s">
        <v>1457</v>
      </c>
      <c r="C277" s="280" t="s">
        <v>1208</v>
      </c>
      <c r="D277" s="280" t="s">
        <v>1217</v>
      </c>
      <c r="E277" s="80">
        <v>2.1870397089859009E-2</v>
      </c>
      <c r="F277" s="80">
        <v>708876</v>
      </c>
      <c r="G277" s="80">
        <v>1</v>
      </c>
      <c r="H277" s="280" t="s">
        <v>1394</v>
      </c>
      <c r="I277" s="80"/>
    </row>
    <row r="278" spans="1:9">
      <c r="A278" s="280" t="s">
        <v>1673</v>
      </c>
      <c r="B278" s="280" t="s">
        <v>1457</v>
      </c>
      <c r="C278" s="280" t="s">
        <v>1208</v>
      </c>
      <c r="D278" s="280" t="s">
        <v>1218</v>
      </c>
      <c r="E278" s="80">
        <v>7.933233771736806E-3</v>
      </c>
      <c r="F278" s="80">
        <v>708876</v>
      </c>
      <c r="G278" s="80">
        <v>1</v>
      </c>
      <c r="H278" s="280" t="s">
        <v>1394</v>
      </c>
      <c r="I278" s="80"/>
    </row>
    <row r="279" spans="1:9">
      <c r="A279" s="280" t="s">
        <v>1674</v>
      </c>
      <c r="B279" s="280" t="s">
        <v>1457</v>
      </c>
      <c r="C279" s="280" t="s">
        <v>1208</v>
      </c>
      <c r="D279" s="280" t="s">
        <v>1219</v>
      </c>
      <c r="E279" s="80">
        <v>495.46404435677414</v>
      </c>
      <c r="F279" s="80">
        <v>708876</v>
      </c>
      <c r="G279" s="80">
        <v>1</v>
      </c>
      <c r="H279" s="280" t="s">
        <v>1394</v>
      </c>
      <c r="I279" s="80"/>
    </row>
    <row r="280" spans="1:9">
      <c r="A280" s="280" t="s">
        <v>1675</v>
      </c>
      <c r="B280" s="280" t="s">
        <v>1457</v>
      </c>
      <c r="C280" s="280" t="s">
        <v>1208</v>
      </c>
      <c r="D280" s="280" t="s">
        <v>1347</v>
      </c>
      <c r="E280" s="80">
        <v>1.5115334456027115E-2</v>
      </c>
      <c r="F280" s="80">
        <v>708876</v>
      </c>
      <c r="G280" s="80">
        <v>1</v>
      </c>
      <c r="H280" s="280" t="s">
        <v>1394</v>
      </c>
      <c r="I280" s="80"/>
    </row>
    <row r="281" spans="1:9">
      <c r="A281" s="280" t="s">
        <v>1676</v>
      </c>
      <c r="B281" s="280" t="s">
        <v>1457</v>
      </c>
      <c r="C281" s="280" t="s">
        <v>1208</v>
      </c>
      <c r="D281" s="280" t="s">
        <v>1344</v>
      </c>
      <c r="E281" s="80">
        <v>3.2379031063291284E-2</v>
      </c>
      <c r="F281" s="80">
        <v>708876</v>
      </c>
      <c r="G281" s="80">
        <v>1</v>
      </c>
      <c r="H281" s="280" t="s">
        <v>1394</v>
      </c>
      <c r="I281" s="80"/>
    </row>
    <row r="282" spans="1:9">
      <c r="A282" s="280" t="s">
        <v>1677</v>
      </c>
      <c r="B282" s="280" t="s">
        <v>1457</v>
      </c>
      <c r="C282" s="280" t="s">
        <v>1209</v>
      </c>
      <c r="D282" s="280" t="s">
        <v>1211</v>
      </c>
      <c r="E282" s="80">
        <v>0.1886496812630756</v>
      </c>
      <c r="F282" s="80">
        <v>708876</v>
      </c>
      <c r="G282" s="80">
        <v>1</v>
      </c>
      <c r="H282" s="280" t="s">
        <v>1394</v>
      </c>
      <c r="I282" s="80"/>
    </row>
    <row r="283" spans="1:9">
      <c r="A283" s="280" t="s">
        <v>1678</v>
      </c>
      <c r="B283" s="280" t="s">
        <v>1457</v>
      </c>
      <c r="C283" s="280" t="s">
        <v>1209</v>
      </c>
      <c r="D283" s="280" t="s">
        <v>1212</v>
      </c>
      <c r="E283" s="80">
        <v>0.18865879606520042</v>
      </c>
      <c r="F283" s="80">
        <v>708876</v>
      </c>
      <c r="G283" s="80">
        <v>1</v>
      </c>
      <c r="H283" s="280" t="s">
        <v>1394</v>
      </c>
      <c r="I283" s="80"/>
    </row>
    <row r="284" spans="1:9">
      <c r="A284" s="280" t="s">
        <v>1679</v>
      </c>
      <c r="B284" s="280" t="s">
        <v>1457</v>
      </c>
      <c r="C284" s="280" t="s">
        <v>1209</v>
      </c>
      <c r="D284" s="280" t="s">
        <v>1213</v>
      </c>
      <c r="E284" s="80">
        <v>0.1886496812630756</v>
      </c>
      <c r="F284" s="80">
        <v>708876</v>
      </c>
      <c r="G284" s="80">
        <v>1</v>
      </c>
      <c r="H284" s="280" t="s">
        <v>1394</v>
      </c>
      <c r="I284" s="80"/>
    </row>
    <row r="285" spans="1:9">
      <c r="A285" s="280" t="s">
        <v>1680</v>
      </c>
      <c r="B285" s="280" t="s">
        <v>1457</v>
      </c>
      <c r="C285" s="280" t="s">
        <v>1209</v>
      </c>
      <c r="D285" s="280" t="s">
        <v>1214</v>
      </c>
      <c r="E285" s="80">
        <v>0.1886496812630756</v>
      </c>
      <c r="F285" s="80">
        <v>708876</v>
      </c>
      <c r="G285" s="80">
        <v>1</v>
      </c>
      <c r="H285" s="280" t="s">
        <v>1394</v>
      </c>
      <c r="I285" s="80"/>
    </row>
    <row r="286" spans="1:9">
      <c r="A286" s="280" t="s">
        <v>1681</v>
      </c>
      <c r="B286" s="280" t="s">
        <v>1457</v>
      </c>
      <c r="C286" s="280" t="s">
        <v>1209</v>
      </c>
      <c r="D286" s="280" t="s">
        <v>1215</v>
      </c>
      <c r="E286" s="80">
        <v>0.17798286401315763</v>
      </c>
      <c r="F286" s="80">
        <v>708876</v>
      </c>
      <c r="G286" s="80">
        <v>1</v>
      </c>
      <c r="H286" s="280" t="s">
        <v>1394</v>
      </c>
      <c r="I286" s="80"/>
    </row>
    <row r="287" spans="1:9">
      <c r="A287" s="280" t="s">
        <v>1682</v>
      </c>
      <c r="B287" s="280" t="s">
        <v>1457</v>
      </c>
      <c r="C287" s="280" t="s">
        <v>1209</v>
      </c>
      <c r="D287" s="280" t="s">
        <v>1216</v>
      </c>
      <c r="E287" s="80">
        <v>-0.19203470807324019</v>
      </c>
      <c r="F287" s="80">
        <v>708876</v>
      </c>
      <c r="G287" s="80">
        <v>1</v>
      </c>
      <c r="H287" s="280" t="s">
        <v>1394</v>
      </c>
      <c r="I287" s="80"/>
    </row>
    <row r="288" spans="1:9">
      <c r="A288" s="280" t="s">
        <v>1683</v>
      </c>
      <c r="B288" s="280" t="s">
        <v>1457</v>
      </c>
      <c r="C288" s="280" t="s">
        <v>1209</v>
      </c>
      <c r="D288" s="280" t="s">
        <v>1217</v>
      </c>
      <c r="E288" s="80">
        <v>9.9124420481855047E-2</v>
      </c>
      <c r="F288" s="80">
        <v>708876</v>
      </c>
      <c r="G288" s="80">
        <v>1</v>
      </c>
      <c r="H288" s="280" t="s">
        <v>1394</v>
      </c>
      <c r="I288" s="80"/>
    </row>
    <row r="289" spans="1:9">
      <c r="A289" s="280" t="s">
        <v>1684</v>
      </c>
      <c r="B289" s="280" t="s">
        <v>1457</v>
      </c>
      <c r="C289" s="280" t="s">
        <v>1209</v>
      </c>
      <c r="D289" s="280" t="s">
        <v>1218</v>
      </c>
      <c r="E289" s="80">
        <v>-0.46264163412952952</v>
      </c>
      <c r="F289" s="80">
        <v>708876</v>
      </c>
      <c r="G289" s="80">
        <v>1</v>
      </c>
      <c r="H289" s="280" t="s">
        <v>1394</v>
      </c>
      <c r="I289" s="80"/>
    </row>
    <row r="290" spans="1:9">
      <c r="A290" s="280" t="s">
        <v>1685</v>
      </c>
      <c r="B290" s="280" t="s">
        <v>1457</v>
      </c>
      <c r="C290" s="280" t="s">
        <v>1209</v>
      </c>
      <c r="D290" s="280" t="s">
        <v>1219</v>
      </c>
      <c r="E290" s="80">
        <v>7.4541941945029916E-2</v>
      </c>
      <c r="F290" s="80">
        <v>708876</v>
      </c>
      <c r="G290" s="80">
        <v>1</v>
      </c>
      <c r="H290" s="280" t="s">
        <v>1394</v>
      </c>
      <c r="I290" s="80"/>
    </row>
    <row r="291" spans="1:9">
      <c r="A291" s="280" t="s">
        <v>1686</v>
      </c>
      <c r="B291" s="280" t="s">
        <v>1457</v>
      </c>
      <c r="C291" s="280" t="s">
        <v>1209</v>
      </c>
      <c r="D291" s="280" t="s">
        <v>1347</v>
      </c>
      <c r="E291" s="80">
        <v>6.4478789780212695E-2</v>
      </c>
      <c r="F291" s="80">
        <v>708876</v>
      </c>
      <c r="G291" s="80">
        <v>1</v>
      </c>
      <c r="H291" s="280" t="s">
        <v>1394</v>
      </c>
      <c r="I291" s="80"/>
    </row>
    <row r="292" spans="1:9">
      <c r="A292" s="280" t="s">
        <v>1687</v>
      </c>
      <c r="B292" s="280" t="s">
        <v>1457</v>
      </c>
      <c r="C292" s="280" t="s">
        <v>1209</v>
      </c>
      <c r="D292" s="280" t="s">
        <v>1344</v>
      </c>
      <c r="E292" s="80">
        <v>0.13914757173675255</v>
      </c>
      <c r="F292" s="80">
        <v>708876</v>
      </c>
      <c r="G292" s="80">
        <v>1</v>
      </c>
      <c r="H292" s="280" t="s">
        <v>1394</v>
      </c>
      <c r="I292" s="80"/>
    </row>
    <row r="293" spans="1:9">
      <c r="A293" s="280" t="s">
        <v>1688</v>
      </c>
      <c r="B293" s="280" t="s">
        <v>1457</v>
      </c>
      <c r="C293" s="280" t="s">
        <v>1182</v>
      </c>
      <c r="D293" s="280" t="s">
        <v>1211</v>
      </c>
      <c r="E293" s="80">
        <v>0</v>
      </c>
      <c r="F293" s="80">
        <v>708876</v>
      </c>
      <c r="G293" s="80">
        <v>1</v>
      </c>
      <c r="H293" s="280" t="s">
        <v>1394</v>
      </c>
      <c r="I293" s="80"/>
    </row>
    <row r="294" spans="1:9">
      <c r="A294" s="280" t="s">
        <v>1689</v>
      </c>
      <c r="B294" s="280" t="s">
        <v>1457</v>
      </c>
      <c r="C294" s="280" t="s">
        <v>1182</v>
      </c>
      <c r="D294" s="280" t="s">
        <v>1212</v>
      </c>
      <c r="E294" s="80">
        <v>0</v>
      </c>
      <c r="F294" s="80">
        <v>708876</v>
      </c>
      <c r="G294" s="80">
        <v>1</v>
      </c>
      <c r="H294" s="280" t="s">
        <v>1394</v>
      </c>
      <c r="I294" s="80"/>
    </row>
    <row r="295" spans="1:9">
      <c r="A295" s="280" t="s">
        <v>1690</v>
      </c>
      <c r="B295" s="280" t="s">
        <v>1457</v>
      </c>
      <c r="C295" s="280" t="s">
        <v>1182</v>
      </c>
      <c r="D295" s="280" t="s">
        <v>1213</v>
      </c>
      <c r="E295" s="80">
        <v>0</v>
      </c>
      <c r="F295" s="80">
        <v>708876</v>
      </c>
      <c r="G295" s="80">
        <v>1</v>
      </c>
      <c r="H295" s="280" t="s">
        <v>1394</v>
      </c>
      <c r="I295" s="80"/>
    </row>
    <row r="296" spans="1:9">
      <c r="A296" s="280" t="s">
        <v>1691</v>
      </c>
      <c r="B296" s="280" t="s">
        <v>1457</v>
      </c>
      <c r="C296" s="280" t="s">
        <v>1182</v>
      </c>
      <c r="D296" s="280" t="s">
        <v>1214</v>
      </c>
      <c r="E296" s="80">
        <v>0</v>
      </c>
      <c r="F296" s="80">
        <v>708876</v>
      </c>
      <c r="G296" s="80">
        <v>1</v>
      </c>
      <c r="H296" s="280" t="s">
        <v>1394</v>
      </c>
      <c r="I296" s="80"/>
    </row>
    <row r="297" spans="1:9">
      <c r="A297" s="280" t="s">
        <v>1692</v>
      </c>
      <c r="B297" s="280" t="s">
        <v>1457</v>
      </c>
      <c r="C297" s="280" t="s">
        <v>1182</v>
      </c>
      <c r="D297" s="280" t="s">
        <v>1215</v>
      </c>
      <c r="E297" s="80">
        <v>0</v>
      </c>
      <c r="F297" s="80">
        <v>708876</v>
      </c>
      <c r="G297" s="80">
        <v>1</v>
      </c>
      <c r="H297" s="280" t="s">
        <v>1394</v>
      </c>
      <c r="I297" s="80"/>
    </row>
    <row r="298" spans="1:9">
      <c r="A298" s="280" t="s">
        <v>1693</v>
      </c>
      <c r="B298" s="280" t="s">
        <v>1457</v>
      </c>
      <c r="C298" s="280" t="s">
        <v>1182</v>
      </c>
      <c r="D298" s="280" t="s">
        <v>1216</v>
      </c>
      <c r="E298" s="80">
        <v>0</v>
      </c>
      <c r="F298" s="80">
        <v>708876</v>
      </c>
      <c r="G298" s="80">
        <v>1</v>
      </c>
      <c r="H298" s="280" t="s">
        <v>1394</v>
      </c>
      <c r="I298" s="80"/>
    </row>
    <row r="299" spans="1:9">
      <c r="A299" s="280" t="s">
        <v>1694</v>
      </c>
      <c r="B299" s="280" t="s">
        <v>1457</v>
      </c>
      <c r="C299" s="280" t="s">
        <v>1182</v>
      </c>
      <c r="D299" s="280" t="s">
        <v>1217</v>
      </c>
      <c r="E299" s="80">
        <v>0</v>
      </c>
      <c r="F299" s="80">
        <v>708876</v>
      </c>
      <c r="G299" s="80">
        <v>1</v>
      </c>
      <c r="H299" s="280" t="s">
        <v>1394</v>
      </c>
      <c r="I299" s="80"/>
    </row>
    <row r="300" spans="1:9">
      <c r="A300" s="280" t="s">
        <v>1695</v>
      </c>
      <c r="B300" s="280" t="s">
        <v>1457</v>
      </c>
      <c r="C300" s="280" t="s">
        <v>1182</v>
      </c>
      <c r="D300" s="280" t="s">
        <v>1218</v>
      </c>
      <c r="E300" s="80">
        <v>0</v>
      </c>
      <c r="F300" s="80">
        <v>708876</v>
      </c>
      <c r="G300" s="80">
        <v>1</v>
      </c>
      <c r="H300" s="280" t="s">
        <v>1394</v>
      </c>
      <c r="I300" s="80"/>
    </row>
    <row r="301" spans="1:9">
      <c r="A301" s="280" t="s">
        <v>1696</v>
      </c>
      <c r="B301" s="280" t="s">
        <v>1457</v>
      </c>
      <c r="C301" s="280" t="s">
        <v>1182</v>
      </c>
      <c r="D301" s="280" t="s">
        <v>1219</v>
      </c>
      <c r="E301" s="80">
        <v>0</v>
      </c>
      <c r="F301" s="80">
        <v>708876</v>
      </c>
      <c r="G301" s="80">
        <v>1</v>
      </c>
      <c r="H301" s="280" t="s">
        <v>1394</v>
      </c>
      <c r="I301" s="80"/>
    </row>
    <row r="302" spans="1:9">
      <c r="A302" s="280" t="s">
        <v>1697</v>
      </c>
      <c r="B302" s="280" t="s">
        <v>1457</v>
      </c>
      <c r="C302" s="280" t="s">
        <v>1182</v>
      </c>
      <c r="D302" s="280" t="s">
        <v>1347</v>
      </c>
      <c r="E302" s="80">
        <v>0</v>
      </c>
      <c r="F302" s="80">
        <v>708876</v>
      </c>
      <c r="G302" s="80">
        <v>1</v>
      </c>
      <c r="H302" s="280" t="s">
        <v>1394</v>
      </c>
      <c r="I302" s="80"/>
    </row>
    <row r="303" spans="1:9">
      <c r="A303" s="280" t="s">
        <v>1698</v>
      </c>
      <c r="B303" s="280" t="s">
        <v>1457</v>
      </c>
      <c r="C303" s="280" t="s">
        <v>1182</v>
      </c>
      <c r="D303" s="280" t="s">
        <v>1344</v>
      </c>
      <c r="E303" s="80">
        <v>0</v>
      </c>
      <c r="F303" s="80">
        <v>708876</v>
      </c>
      <c r="G303" s="80">
        <v>1</v>
      </c>
      <c r="H303" s="280" t="s">
        <v>1394</v>
      </c>
      <c r="I303" s="80"/>
    </row>
    <row r="304" spans="1:9">
      <c r="A304" s="280" t="s">
        <v>1699</v>
      </c>
      <c r="B304" s="280" t="s">
        <v>1457</v>
      </c>
      <c r="C304" s="280" t="s">
        <v>1210</v>
      </c>
      <c r="D304" s="280" t="s">
        <v>1211</v>
      </c>
      <c r="E304" s="80">
        <v>9.2481923260997065E-2</v>
      </c>
      <c r="F304" s="80">
        <v>708876</v>
      </c>
      <c r="G304" s="80">
        <v>1</v>
      </c>
      <c r="H304" s="280" t="s">
        <v>1394</v>
      </c>
      <c r="I304" s="80"/>
    </row>
    <row r="305" spans="1:9">
      <c r="A305" s="280" t="s">
        <v>1700</v>
      </c>
      <c r="B305" s="280" t="s">
        <v>1457</v>
      </c>
      <c r="C305" s="280" t="s">
        <v>1210</v>
      </c>
      <c r="D305" s="280" t="s">
        <v>1212</v>
      </c>
      <c r="E305" s="80">
        <v>9.2499922631759393E-2</v>
      </c>
      <c r="F305" s="80">
        <v>708876</v>
      </c>
      <c r="G305" s="80">
        <v>1</v>
      </c>
      <c r="H305" s="280" t="s">
        <v>1394</v>
      </c>
      <c r="I305" s="80"/>
    </row>
    <row r="306" spans="1:9">
      <c r="A306" s="280" t="s">
        <v>1701</v>
      </c>
      <c r="B306" s="280" t="s">
        <v>1457</v>
      </c>
      <c r="C306" s="280" t="s">
        <v>1210</v>
      </c>
      <c r="D306" s="280" t="s">
        <v>1213</v>
      </c>
      <c r="E306" s="80">
        <v>9.2481923260997065E-2</v>
      </c>
      <c r="F306" s="80">
        <v>708876</v>
      </c>
      <c r="G306" s="80">
        <v>1</v>
      </c>
      <c r="H306" s="280" t="s">
        <v>1394</v>
      </c>
      <c r="I306" s="80"/>
    </row>
    <row r="307" spans="1:9">
      <c r="A307" s="280" t="s">
        <v>1702</v>
      </c>
      <c r="B307" s="280" t="s">
        <v>1457</v>
      </c>
      <c r="C307" s="280" t="s">
        <v>1210</v>
      </c>
      <c r="D307" s="280" t="s">
        <v>1214</v>
      </c>
      <c r="E307" s="80">
        <v>9.248931751353863E-2</v>
      </c>
      <c r="F307" s="80">
        <v>708876</v>
      </c>
      <c r="G307" s="80">
        <v>1</v>
      </c>
      <c r="H307" s="280" t="s">
        <v>1394</v>
      </c>
      <c r="I307" s="80"/>
    </row>
    <row r="308" spans="1:9">
      <c r="A308" s="280" t="s">
        <v>1703</v>
      </c>
      <c r="B308" s="280" t="s">
        <v>1457</v>
      </c>
      <c r="C308" s="280" t="s">
        <v>1210</v>
      </c>
      <c r="D308" s="280" t="s">
        <v>1215</v>
      </c>
      <c r="E308" s="80">
        <v>8.2659838978125413E-2</v>
      </c>
      <c r="F308" s="80">
        <v>708876</v>
      </c>
      <c r="G308" s="80">
        <v>1</v>
      </c>
      <c r="H308" s="280" t="s">
        <v>1394</v>
      </c>
      <c r="I308" s="80"/>
    </row>
    <row r="309" spans="1:9">
      <c r="A309" s="280" t="s">
        <v>1704</v>
      </c>
      <c r="B309" s="280" t="s">
        <v>1457</v>
      </c>
      <c r="C309" s="280" t="s">
        <v>1210</v>
      </c>
      <c r="D309" s="280" t="s">
        <v>1216</v>
      </c>
      <c r="E309" s="80">
        <v>4.8318081770743225E-2</v>
      </c>
      <c r="F309" s="80">
        <v>708876</v>
      </c>
      <c r="G309" s="80">
        <v>1</v>
      </c>
      <c r="H309" s="280" t="s">
        <v>1394</v>
      </c>
      <c r="I309" s="80"/>
    </row>
    <row r="310" spans="1:9">
      <c r="A310" s="280" t="s">
        <v>1705</v>
      </c>
      <c r="B310" s="280" t="s">
        <v>1457</v>
      </c>
      <c r="C310" s="280" t="s">
        <v>1210</v>
      </c>
      <c r="D310" s="280" t="s">
        <v>1217</v>
      </c>
      <c r="E310" s="80">
        <v>4.5098257441342313E-2</v>
      </c>
      <c r="F310" s="80">
        <v>708876</v>
      </c>
      <c r="G310" s="80">
        <v>1</v>
      </c>
      <c r="H310" s="280" t="s">
        <v>1394</v>
      </c>
      <c r="I310" s="80"/>
    </row>
    <row r="311" spans="1:9">
      <c r="A311" s="280" t="s">
        <v>1706</v>
      </c>
      <c r="B311" s="280" t="s">
        <v>1457</v>
      </c>
      <c r="C311" s="280" t="s">
        <v>1210</v>
      </c>
      <c r="D311" s="280" t="s">
        <v>1218</v>
      </c>
      <c r="E311" s="80">
        <v>2.3686592046075809E-2</v>
      </c>
      <c r="F311" s="80">
        <v>708876</v>
      </c>
      <c r="G311" s="80">
        <v>1</v>
      </c>
      <c r="H311" s="280" t="s">
        <v>1394</v>
      </c>
      <c r="I311" s="80"/>
    </row>
    <row r="312" spans="1:9">
      <c r="A312" s="280" t="s">
        <v>1707</v>
      </c>
      <c r="B312" s="280" t="s">
        <v>1457</v>
      </c>
      <c r="C312" s="280" t="s">
        <v>1210</v>
      </c>
      <c r="D312" s="280" t="s">
        <v>1219</v>
      </c>
      <c r="E312" s="80">
        <v>1171.3150639039027</v>
      </c>
      <c r="F312" s="80">
        <v>708876</v>
      </c>
      <c r="G312" s="80">
        <v>1</v>
      </c>
      <c r="H312" s="280" t="s">
        <v>1394</v>
      </c>
      <c r="I312" s="80"/>
    </row>
    <row r="313" spans="1:9">
      <c r="A313" s="280" t="s">
        <v>1708</v>
      </c>
      <c r="B313" s="280" t="s">
        <v>1457</v>
      </c>
      <c r="C313" s="280" t="s">
        <v>1210</v>
      </c>
      <c r="D313" s="280" t="s">
        <v>1347</v>
      </c>
      <c r="E313" s="80">
        <v>3.2667936991958746E-2</v>
      </c>
      <c r="F313" s="80">
        <v>708876</v>
      </c>
      <c r="G313" s="80">
        <v>1</v>
      </c>
      <c r="H313" s="280" t="s">
        <v>1394</v>
      </c>
      <c r="I313" s="80"/>
    </row>
    <row r="314" spans="1:9">
      <c r="A314" s="280" t="s">
        <v>1709</v>
      </c>
      <c r="B314" s="280" t="s">
        <v>1457</v>
      </c>
      <c r="C314" s="280" t="s">
        <v>1210</v>
      </c>
      <c r="D314" s="280" t="s">
        <v>1344</v>
      </c>
      <c r="E314" s="80">
        <v>6.9292322694851693E-2</v>
      </c>
      <c r="F314" s="80">
        <v>708876</v>
      </c>
      <c r="G314" s="80">
        <v>1</v>
      </c>
      <c r="H314" s="280" t="s">
        <v>1394</v>
      </c>
      <c r="I314" s="80"/>
    </row>
    <row r="315" spans="1:9">
      <c r="A315" s="280" t="s">
        <v>1710</v>
      </c>
      <c r="B315" s="280" t="s">
        <v>1457</v>
      </c>
      <c r="C315" s="280" t="s">
        <v>1211</v>
      </c>
      <c r="D315" s="280" t="s">
        <v>1211</v>
      </c>
      <c r="E315" s="80">
        <v>1</v>
      </c>
      <c r="F315" s="80">
        <v>708876</v>
      </c>
      <c r="G315" s="80">
        <v>1</v>
      </c>
      <c r="H315" s="280" t="s">
        <v>1394</v>
      </c>
      <c r="I315" s="80"/>
    </row>
    <row r="316" spans="1:9">
      <c r="A316" s="280" t="s">
        <v>1711</v>
      </c>
      <c r="B316" s="280" t="s">
        <v>1457</v>
      </c>
      <c r="C316" s="280" t="s">
        <v>1211</v>
      </c>
      <c r="D316" s="280" t="s">
        <v>1212</v>
      </c>
      <c r="E316" s="80">
        <v>1.0003534389710991</v>
      </c>
      <c r="F316" s="80">
        <v>708876</v>
      </c>
      <c r="G316" s="80">
        <v>1</v>
      </c>
      <c r="H316" s="280" t="s">
        <v>1394</v>
      </c>
      <c r="I316" s="80"/>
    </row>
    <row r="317" spans="1:9">
      <c r="A317" s="280" t="s">
        <v>1712</v>
      </c>
      <c r="B317" s="280" t="s">
        <v>1457</v>
      </c>
      <c r="C317" s="280" t="s">
        <v>1211</v>
      </c>
      <c r="D317" s="280" t="s">
        <v>1213</v>
      </c>
      <c r="E317" s="80">
        <v>1</v>
      </c>
      <c r="F317" s="80">
        <v>708876</v>
      </c>
      <c r="G317" s="80">
        <v>1</v>
      </c>
      <c r="H317" s="280" t="s">
        <v>1394</v>
      </c>
      <c r="I317" s="80"/>
    </row>
    <row r="318" spans="1:9">
      <c r="A318" s="280" t="s">
        <v>1713</v>
      </c>
      <c r="B318" s="280" t="s">
        <v>1457</v>
      </c>
      <c r="C318" s="280" t="s">
        <v>1211</v>
      </c>
      <c r="D318" s="280" t="s">
        <v>1214</v>
      </c>
      <c r="E318" s="80">
        <v>1.0001018700374573</v>
      </c>
      <c r="F318" s="80">
        <v>708876</v>
      </c>
      <c r="G318" s="80">
        <v>1</v>
      </c>
      <c r="H318" s="280" t="s">
        <v>1394</v>
      </c>
      <c r="I318" s="80"/>
    </row>
    <row r="319" spans="1:9">
      <c r="A319" s="280" t="s">
        <v>1714</v>
      </c>
      <c r="B319" s="280" t="s">
        <v>1457</v>
      </c>
      <c r="C319" s="280" t="s">
        <v>1211</v>
      </c>
      <c r="D319" s="280" t="s">
        <v>1215</v>
      </c>
      <c r="E319" s="80">
        <v>0.9225007675201653</v>
      </c>
      <c r="F319" s="80">
        <v>708876</v>
      </c>
      <c r="G319" s="80">
        <v>1</v>
      </c>
      <c r="H319" s="280" t="s">
        <v>1394</v>
      </c>
      <c r="I319" s="80"/>
    </row>
    <row r="320" spans="1:9">
      <c r="A320" s="280" t="s">
        <v>1715</v>
      </c>
      <c r="B320" s="280" t="s">
        <v>1457</v>
      </c>
      <c r="C320" s="280" t="s">
        <v>1211</v>
      </c>
      <c r="D320" s="280" t="s">
        <v>1216</v>
      </c>
      <c r="E320" s="80">
        <v>0.78388792168444199</v>
      </c>
      <c r="F320" s="80">
        <v>708876</v>
      </c>
      <c r="G320" s="80">
        <v>1</v>
      </c>
      <c r="H320" s="280" t="s">
        <v>1394</v>
      </c>
      <c r="I320" s="80"/>
    </row>
    <row r="321" spans="1:9">
      <c r="A321" s="280" t="s">
        <v>1716</v>
      </c>
      <c r="B321" s="280" t="s">
        <v>1457</v>
      </c>
      <c r="C321" s="280" t="s">
        <v>1211</v>
      </c>
      <c r="D321" s="280" t="s">
        <v>1217</v>
      </c>
      <c r="E321" s="80">
        <v>0.56542458212987079</v>
      </c>
      <c r="F321" s="80">
        <v>708876</v>
      </c>
      <c r="G321" s="80">
        <v>1</v>
      </c>
      <c r="H321" s="280" t="s">
        <v>1394</v>
      </c>
      <c r="I321" s="80"/>
    </row>
    <row r="322" spans="1:9">
      <c r="A322" s="280" t="s">
        <v>1717</v>
      </c>
      <c r="B322" s="280" t="s">
        <v>1457</v>
      </c>
      <c r="C322" s="280" t="s">
        <v>1211</v>
      </c>
      <c r="D322" s="280" t="s">
        <v>1218</v>
      </c>
      <c r="E322" s="80">
        <v>-8.2017533049322921E-3</v>
      </c>
      <c r="F322" s="80">
        <v>708876</v>
      </c>
      <c r="G322" s="80">
        <v>1</v>
      </c>
      <c r="H322" s="280" t="s">
        <v>1394</v>
      </c>
      <c r="I322" s="80"/>
    </row>
    <row r="323" spans="1:9">
      <c r="A323" s="280" t="s">
        <v>1718</v>
      </c>
      <c r="B323" s="280" t="s">
        <v>1457</v>
      </c>
      <c r="C323" s="280" t="s">
        <v>1211</v>
      </c>
      <c r="D323" s="280" t="s">
        <v>1219</v>
      </c>
      <c r="E323" s="80">
        <v>11384.614004188426</v>
      </c>
      <c r="F323" s="80">
        <v>708876</v>
      </c>
      <c r="G323" s="80">
        <v>1</v>
      </c>
      <c r="H323" s="280" t="s">
        <v>1394</v>
      </c>
      <c r="I323" s="80"/>
    </row>
    <row r="324" spans="1:9">
      <c r="A324" s="280" t="s">
        <v>1719</v>
      </c>
      <c r="B324" s="280" t="s">
        <v>1457</v>
      </c>
      <c r="C324" s="280" t="s">
        <v>1211</v>
      </c>
      <c r="D324" s="280" t="s">
        <v>1347</v>
      </c>
      <c r="E324" s="80">
        <v>0.41024369043131259</v>
      </c>
      <c r="F324" s="80">
        <v>708876</v>
      </c>
      <c r="G324" s="80">
        <v>1</v>
      </c>
      <c r="H324" s="280" t="s">
        <v>1394</v>
      </c>
      <c r="I324" s="80"/>
    </row>
    <row r="325" spans="1:9">
      <c r="A325" s="280" t="s">
        <v>1720</v>
      </c>
      <c r="B325" s="280" t="s">
        <v>1457</v>
      </c>
      <c r="C325" s="280" t="s">
        <v>1211</v>
      </c>
      <c r="D325" s="280" t="s">
        <v>1344</v>
      </c>
      <c r="E325" s="80">
        <v>0.87718459713121</v>
      </c>
      <c r="F325" s="80">
        <v>708876</v>
      </c>
      <c r="G325" s="80">
        <v>1</v>
      </c>
      <c r="H325" s="280" t="s">
        <v>1394</v>
      </c>
      <c r="I325" s="80"/>
    </row>
    <row r="326" spans="1:9">
      <c r="A326" s="280" t="s">
        <v>1721</v>
      </c>
      <c r="B326" s="280" t="s">
        <v>1457</v>
      </c>
      <c r="C326" s="280" t="s">
        <v>1212</v>
      </c>
      <c r="D326" s="280" t="s">
        <v>1211</v>
      </c>
      <c r="E326" s="80">
        <v>0.99965924389577243</v>
      </c>
      <c r="F326" s="80">
        <v>708876</v>
      </c>
      <c r="G326" s="80">
        <v>1</v>
      </c>
      <c r="H326" s="280" t="s">
        <v>1394</v>
      </c>
      <c r="I326" s="80"/>
    </row>
    <row r="327" spans="1:9">
      <c r="A327" s="280" t="s">
        <v>1722</v>
      </c>
      <c r="B327" s="280" t="s">
        <v>1457</v>
      </c>
      <c r="C327" s="280" t="s">
        <v>1212</v>
      </c>
      <c r="D327" s="280" t="s">
        <v>1212</v>
      </c>
      <c r="E327" s="80">
        <v>1</v>
      </c>
      <c r="F327" s="80">
        <v>708876</v>
      </c>
      <c r="G327" s="80">
        <v>1</v>
      </c>
      <c r="H327" s="280" t="s">
        <v>1394</v>
      </c>
      <c r="I327" s="80"/>
    </row>
    <row r="328" spans="1:9">
      <c r="A328" s="280" t="s">
        <v>1723</v>
      </c>
      <c r="B328" s="280" t="s">
        <v>1457</v>
      </c>
      <c r="C328" s="280" t="s">
        <v>1212</v>
      </c>
      <c r="D328" s="280" t="s">
        <v>1213</v>
      </c>
      <c r="E328" s="80">
        <v>0.99965924389577243</v>
      </c>
      <c r="F328" s="80">
        <v>708876</v>
      </c>
      <c r="G328" s="80">
        <v>1</v>
      </c>
      <c r="H328" s="280" t="s">
        <v>1394</v>
      </c>
      <c r="I328" s="80"/>
    </row>
    <row r="329" spans="1:9">
      <c r="A329" s="280" t="s">
        <v>1724</v>
      </c>
      <c r="B329" s="280" t="s">
        <v>1457</v>
      </c>
      <c r="C329" s="280" t="s">
        <v>1212</v>
      </c>
      <c r="D329" s="280" t="s">
        <v>1214</v>
      </c>
      <c r="E329" s="80">
        <v>0.99975623316136408</v>
      </c>
      <c r="F329" s="80">
        <v>708876</v>
      </c>
      <c r="G329" s="80">
        <v>1</v>
      </c>
      <c r="H329" s="280" t="s">
        <v>1394</v>
      </c>
      <c r="I329" s="80"/>
    </row>
    <row r="330" spans="1:9">
      <c r="A330" s="280" t="s">
        <v>1725</v>
      </c>
      <c r="B330" s="280" t="s">
        <v>1457</v>
      </c>
      <c r="C330" s="280" t="s">
        <v>1212</v>
      </c>
      <c r="D330" s="280" t="s">
        <v>1215</v>
      </c>
      <c r="E330" s="80">
        <v>0.9221656153833262</v>
      </c>
      <c r="F330" s="80">
        <v>708876</v>
      </c>
      <c r="G330" s="80">
        <v>1</v>
      </c>
      <c r="H330" s="280" t="s">
        <v>1394</v>
      </c>
      <c r="I330" s="80"/>
    </row>
    <row r="331" spans="1:9">
      <c r="A331" s="280" t="s">
        <v>1726</v>
      </c>
      <c r="B331" s="280" t="s">
        <v>1457</v>
      </c>
      <c r="C331" s="280" t="s">
        <v>1212</v>
      </c>
      <c r="D331" s="280" t="s">
        <v>1216</v>
      </c>
      <c r="E331" s="80">
        <v>0.78361601289672478</v>
      </c>
      <c r="F331" s="80">
        <v>708876</v>
      </c>
      <c r="G331" s="80">
        <v>1</v>
      </c>
      <c r="H331" s="280" t="s">
        <v>1394</v>
      </c>
      <c r="I331" s="80"/>
    </row>
    <row r="332" spans="1:9">
      <c r="A332" s="280" t="s">
        <v>1727</v>
      </c>
      <c r="B332" s="280" t="s">
        <v>1457</v>
      </c>
      <c r="C332" s="280" t="s">
        <v>1212</v>
      </c>
      <c r="D332" s="280" t="s">
        <v>1217</v>
      </c>
      <c r="E332" s="80">
        <v>0.56522414088501183</v>
      </c>
      <c r="F332" s="80">
        <v>708876</v>
      </c>
      <c r="G332" s="80">
        <v>1</v>
      </c>
      <c r="H332" s="280" t="s">
        <v>1394</v>
      </c>
      <c r="I332" s="80"/>
    </row>
    <row r="333" spans="1:9">
      <c r="A333" s="280" t="s">
        <v>1728</v>
      </c>
      <c r="B333" s="280" t="s">
        <v>1457</v>
      </c>
      <c r="C333" s="280" t="s">
        <v>1212</v>
      </c>
      <c r="D333" s="280" t="s">
        <v>1218</v>
      </c>
      <c r="E333" s="80">
        <v>-8.2770508139787796E-3</v>
      </c>
      <c r="F333" s="80">
        <v>708876</v>
      </c>
      <c r="G333" s="80">
        <v>1</v>
      </c>
      <c r="H333" s="280" t="s">
        <v>1394</v>
      </c>
      <c r="I333" s="80"/>
    </row>
    <row r="334" spans="1:9">
      <c r="A334" s="280" t="s">
        <v>1729</v>
      </c>
      <c r="B334" s="280" t="s">
        <v>1457</v>
      </c>
      <c r="C334" s="280" t="s">
        <v>1212</v>
      </c>
      <c r="D334" s="280" t="s">
        <v>1219</v>
      </c>
      <c r="E334" s="80">
        <v>11337.009004354519</v>
      </c>
      <c r="F334" s="80">
        <v>708876</v>
      </c>
      <c r="G334" s="80">
        <v>1</v>
      </c>
      <c r="H334" s="280" t="s">
        <v>1394</v>
      </c>
      <c r="I334" s="80"/>
    </row>
    <row r="335" spans="1:9">
      <c r="A335" s="280" t="s">
        <v>1730</v>
      </c>
      <c r="B335" s="280" t="s">
        <v>1457</v>
      </c>
      <c r="C335" s="280" t="s">
        <v>1212</v>
      </c>
      <c r="D335" s="280" t="s">
        <v>1347</v>
      </c>
      <c r="E335" s="80">
        <v>0.41010662500863404</v>
      </c>
      <c r="F335" s="80">
        <v>708876</v>
      </c>
      <c r="G335" s="80">
        <v>1</v>
      </c>
      <c r="H335" s="280" t="s">
        <v>1394</v>
      </c>
      <c r="I335" s="80"/>
    </row>
    <row r="336" spans="1:9">
      <c r="A336" s="280" t="s">
        <v>1731</v>
      </c>
      <c r="B336" s="280" t="s">
        <v>1457</v>
      </c>
      <c r="C336" s="280" t="s">
        <v>1212</v>
      </c>
      <c r="D336" s="280" t="s">
        <v>1344</v>
      </c>
      <c r="E336" s="80">
        <v>0.87690031341564278</v>
      </c>
      <c r="F336" s="80">
        <v>708876</v>
      </c>
      <c r="G336" s="80">
        <v>1</v>
      </c>
      <c r="H336" s="280" t="s">
        <v>1394</v>
      </c>
      <c r="I336" s="80"/>
    </row>
    <row r="337" spans="1:9">
      <c r="A337" s="280" t="s">
        <v>1732</v>
      </c>
      <c r="B337" s="280" t="s">
        <v>1457</v>
      </c>
      <c r="C337" s="280" t="s">
        <v>1213</v>
      </c>
      <c r="D337" s="280" t="s">
        <v>1211</v>
      </c>
      <c r="E337" s="80">
        <v>1</v>
      </c>
      <c r="F337" s="80">
        <v>708876</v>
      </c>
      <c r="G337" s="80">
        <v>1</v>
      </c>
      <c r="H337" s="280" t="s">
        <v>1394</v>
      </c>
      <c r="I337" s="80"/>
    </row>
    <row r="338" spans="1:9">
      <c r="A338" s="280" t="s">
        <v>1733</v>
      </c>
      <c r="B338" s="280" t="s">
        <v>1457</v>
      </c>
      <c r="C338" s="280" t="s">
        <v>1213</v>
      </c>
      <c r="D338" s="280" t="s">
        <v>1212</v>
      </c>
      <c r="E338" s="80">
        <v>1.0003534389710991</v>
      </c>
      <c r="F338" s="80">
        <v>708876</v>
      </c>
      <c r="G338" s="80">
        <v>1</v>
      </c>
      <c r="H338" s="280" t="s">
        <v>1394</v>
      </c>
      <c r="I338" s="80"/>
    </row>
    <row r="339" spans="1:9">
      <c r="A339" s="280" t="s">
        <v>1734</v>
      </c>
      <c r="B339" s="280" t="s">
        <v>1457</v>
      </c>
      <c r="C339" s="280" t="s">
        <v>1213</v>
      </c>
      <c r="D339" s="280" t="s">
        <v>1213</v>
      </c>
      <c r="E339" s="80">
        <v>1</v>
      </c>
      <c r="F339" s="80">
        <v>708876</v>
      </c>
      <c r="G339" s="80">
        <v>1</v>
      </c>
      <c r="H339" s="280" t="s">
        <v>1394</v>
      </c>
      <c r="I339" s="80"/>
    </row>
    <row r="340" spans="1:9">
      <c r="A340" s="280" t="s">
        <v>1735</v>
      </c>
      <c r="B340" s="280" t="s">
        <v>1457</v>
      </c>
      <c r="C340" s="280" t="s">
        <v>1213</v>
      </c>
      <c r="D340" s="280" t="s">
        <v>1214</v>
      </c>
      <c r="E340" s="80">
        <v>1.0001018700374573</v>
      </c>
      <c r="F340" s="80">
        <v>708876</v>
      </c>
      <c r="G340" s="80">
        <v>1</v>
      </c>
      <c r="H340" s="280" t="s">
        <v>1394</v>
      </c>
      <c r="I340" s="80"/>
    </row>
    <row r="341" spans="1:9">
      <c r="A341" s="280" t="s">
        <v>1736</v>
      </c>
      <c r="B341" s="280" t="s">
        <v>1457</v>
      </c>
      <c r="C341" s="280" t="s">
        <v>1213</v>
      </c>
      <c r="D341" s="280" t="s">
        <v>1215</v>
      </c>
      <c r="E341" s="80">
        <v>0.9225007675201653</v>
      </c>
      <c r="F341" s="80">
        <v>708876</v>
      </c>
      <c r="G341" s="80">
        <v>1</v>
      </c>
      <c r="H341" s="280" t="s">
        <v>1394</v>
      </c>
      <c r="I341" s="80"/>
    </row>
    <row r="342" spans="1:9">
      <c r="A342" s="280" t="s">
        <v>1737</v>
      </c>
      <c r="B342" s="280" t="s">
        <v>1457</v>
      </c>
      <c r="C342" s="280" t="s">
        <v>1213</v>
      </c>
      <c r="D342" s="280" t="s">
        <v>1216</v>
      </c>
      <c r="E342" s="80">
        <v>0.78388792168444199</v>
      </c>
      <c r="F342" s="80">
        <v>708876</v>
      </c>
      <c r="G342" s="80">
        <v>1</v>
      </c>
      <c r="H342" s="280" t="s">
        <v>1394</v>
      </c>
      <c r="I342" s="80"/>
    </row>
    <row r="343" spans="1:9">
      <c r="A343" s="280" t="s">
        <v>1738</v>
      </c>
      <c r="B343" s="280" t="s">
        <v>1457</v>
      </c>
      <c r="C343" s="280" t="s">
        <v>1213</v>
      </c>
      <c r="D343" s="280" t="s">
        <v>1217</v>
      </c>
      <c r="E343" s="80">
        <v>0.56542458212987079</v>
      </c>
      <c r="F343" s="80">
        <v>708876</v>
      </c>
      <c r="G343" s="80">
        <v>1</v>
      </c>
      <c r="H343" s="280" t="s">
        <v>1394</v>
      </c>
      <c r="I343" s="80"/>
    </row>
    <row r="344" spans="1:9">
      <c r="A344" s="280" t="s">
        <v>1739</v>
      </c>
      <c r="B344" s="280" t="s">
        <v>1457</v>
      </c>
      <c r="C344" s="280" t="s">
        <v>1213</v>
      </c>
      <c r="D344" s="280" t="s">
        <v>1218</v>
      </c>
      <c r="E344" s="80">
        <v>-8.2017533049322921E-3</v>
      </c>
      <c r="F344" s="80">
        <v>708876</v>
      </c>
      <c r="G344" s="80">
        <v>1</v>
      </c>
      <c r="H344" s="280" t="s">
        <v>1394</v>
      </c>
      <c r="I344" s="80"/>
    </row>
    <row r="345" spans="1:9">
      <c r="A345" s="280" t="s">
        <v>1740</v>
      </c>
      <c r="B345" s="280" t="s">
        <v>1457</v>
      </c>
      <c r="C345" s="280" t="s">
        <v>1213</v>
      </c>
      <c r="D345" s="280" t="s">
        <v>1219</v>
      </c>
      <c r="E345" s="80">
        <v>11384.614004188426</v>
      </c>
      <c r="F345" s="80">
        <v>708876</v>
      </c>
      <c r="G345" s="80">
        <v>1</v>
      </c>
      <c r="H345" s="280" t="s">
        <v>1394</v>
      </c>
      <c r="I345" s="80"/>
    </row>
    <row r="346" spans="1:9">
      <c r="A346" s="280" t="s">
        <v>1741</v>
      </c>
      <c r="B346" s="280" t="s">
        <v>1457</v>
      </c>
      <c r="C346" s="280" t="s">
        <v>1213</v>
      </c>
      <c r="D346" s="280" t="s">
        <v>1347</v>
      </c>
      <c r="E346" s="80">
        <v>0.41024369043131259</v>
      </c>
      <c r="F346" s="80">
        <v>708876</v>
      </c>
      <c r="G346" s="80">
        <v>1</v>
      </c>
      <c r="H346" s="280" t="s">
        <v>1394</v>
      </c>
      <c r="I346" s="80"/>
    </row>
    <row r="347" spans="1:9">
      <c r="A347" s="280" t="s">
        <v>1742</v>
      </c>
      <c r="B347" s="280" t="s">
        <v>1457</v>
      </c>
      <c r="C347" s="280" t="s">
        <v>1213</v>
      </c>
      <c r="D347" s="280" t="s">
        <v>1344</v>
      </c>
      <c r="E347" s="80">
        <v>0.87718459713121</v>
      </c>
      <c r="F347" s="80">
        <v>708876</v>
      </c>
      <c r="G347" s="80">
        <v>1</v>
      </c>
      <c r="H347" s="280" t="s">
        <v>1394</v>
      </c>
      <c r="I347" s="80"/>
    </row>
    <row r="348" spans="1:9">
      <c r="A348" s="280" t="s">
        <v>1743</v>
      </c>
      <c r="B348" s="280" t="s">
        <v>1457</v>
      </c>
      <c r="C348" s="280" t="s">
        <v>1214</v>
      </c>
      <c r="D348" s="280" t="s">
        <v>1211</v>
      </c>
      <c r="E348" s="80">
        <v>0.99990301073440824</v>
      </c>
      <c r="F348" s="80">
        <v>708876</v>
      </c>
      <c r="G348" s="80">
        <v>1</v>
      </c>
      <c r="H348" s="280" t="s">
        <v>1394</v>
      </c>
      <c r="I348" s="80"/>
    </row>
    <row r="349" spans="1:9">
      <c r="A349" s="280" t="s">
        <v>1744</v>
      </c>
      <c r="B349" s="280" t="s">
        <v>1457</v>
      </c>
      <c r="C349" s="280" t="s">
        <v>1214</v>
      </c>
      <c r="D349" s="280" t="s">
        <v>1212</v>
      </c>
      <c r="E349" s="80">
        <v>1.0002515689336418</v>
      </c>
      <c r="F349" s="80">
        <v>708876</v>
      </c>
      <c r="G349" s="80">
        <v>1</v>
      </c>
      <c r="H349" s="280" t="s">
        <v>1394</v>
      </c>
      <c r="I349" s="80"/>
    </row>
    <row r="350" spans="1:9">
      <c r="A350" s="280" t="s">
        <v>1745</v>
      </c>
      <c r="B350" s="280" t="s">
        <v>1457</v>
      </c>
      <c r="C350" s="280" t="s">
        <v>1214</v>
      </c>
      <c r="D350" s="280" t="s">
        <v>1213</v>
      </c>
      <c r="E350" s="80">
        <v>0.99990301073440824</v>
      </c>
      <c r="F350" s="80">
        <v>708876</v>
      </c>
      <c r="G350" s="80">
        <v>1</v>
      </c>
      <c r="H350" s="280" t="s">
        <v>1394</v>
      </c>
      <c r="I350" s="80"/>
    </row>
    <row r="351" spans="1:9">
      <c r="A351" s="280" t="s">
        <v>1746</v>
      </c>
      <c r="B351" s="280" t="s">
        <v>1457</v>
      </c>
      <c r="C351" s="280" t="s">
        <v>1214</v>
      </c>
      <c r="D351" s="280" t="s">
        <v>1214</v>
      </c>
      <c r="E351" s="80">
        <v>1</v>
      </c>
      <c r="F351" s="80">
        <v>708876</v>
      </c>
      <c r="G351" s="80">
        <v>1</v>
      </c>
      <c r="H351" s="280" t="s">
        <v>1394</v>
      </c>
      <c r="I351" s="80"/>
    </row>
    <row r="352" spans="1:9">
      <c r="A352" s="280" t="s">
        <v>1747</v>
      </c>
      <c r="B352" s="280" t="s">
        <v>1457</v>
      </c>
      <c r="C352" s="280" t="s">
        <v>1214</v>
      </c>
      <c r="D352" s="280" t="s">
        <v>1215</v>
      </c>
      <c r="E352" s="80">
        <v>0.92240734779999944</v>
      </c>
      <c r="F352" s="80">
        <v>708876</v>
      </c>
      <c r="G352" s="80">
        <v>1</v>
      </c>
      <c r="H352" s="280" t="s">
        <v>1394</v>
      </c>
      <c r="I352" s="80"/>
    </row>
    <row r="353" spans="1:9">
      <c r="A353" s="280" t="s">
        <v>1748</v>
      </c>
      <c r="B353" s="280" t="s">
        <v>1457</v>
      </c>
      <c r="C353" s="280" t="s">
        <v>1214</v>
      </c>
      <c r="D353" s="280" t="s">
        <v>1216</v>
      </c>
      <c r="E353" s="80">
        <v>0.78379192595783065</v>
      </c>
      <c r="F353" s="80">
        <v>708876</v>
      </c>
      <c r="G353" s="80">
        <v>1</v>
      </c>
      <c r="H353" s="280" t="s">
        <v>1394</v>
      </c>
      <c r="I353" s="80"/>
    </row>
    <row r="354" spans="1:9">
      <c r="A354" s="280" t="s">
        <v>1749</v>
      </c>
      <c r="B354" s="280" t="s">
        <v>1457</v>
      </c>
      <c r="C354" s="280" t="s">
        <v>1214</v>
      </c>
      <c r="D354" s="280" t="s">
        <v>1217</v>
      </c>
      <c r="E354" s="80">
        <v>0.56535981711777339</v>
      </c>
      <c r="F354" s="80">
        <v>708876</v>
      </c>
      <c r="G354" s="80">
        <v>1</v>
      </c>
      <c r="H354" s="280" t="s">
        <v>1394</v>
      </c>
      <c r="I354" s="80"/>
    </row>
    <row r="355" spans="1:9">
      <c r="A355" s="280" t="s">
        <v>1750</v>
      </c>
      <c r="B355" s="280" t="s">
        <v>1457</v>
      </c>
      <c r="C355" s="280" t="s">
        <v>1214</v>
      </c>
      <c r="D355" s="280" t="s">
        <v>1218</v>
      </c>
      <c r="E355" s="80">
        <v>-8.2225741319121998E-3</v>
      </c>
      <c r="F355" s="80">
        <v>708876</v>
      </c>
      <c r="G355" s="80">
        <v>1</v>
      </c>
      <c r="H355" s="280" t="s">
        <v>1394</v>
      </c>
      <c r="I355" s="80"/>
    </row>
    <row r="356" spans="1:9">
      <c r="A356" s="280" t="s">
        <v>1751</v>
      </c>
      <c r="B356" s="280" t="s">
        <v>1457</v>
      </c>
      <c r="C356" s="280" t="s">
        <v>1214</v>
      </c>
      <c r="D356" s="280" t="s">
        <v>1219</v>
      </c>
      <c r="E356" s="80">
        <v>11337.009144429256</v>
      </c>
      <c r="F356" s="80">
        <v>708876</v>
      </c>
      <c r="G356" s="80">
        <v>1</v>
      </c>
      <c r="H356" s="280" t="s">
        <v>1394</v>
      </c>
      <c r="I356" s="80"/>
    </row>
    <row r="357" spans="1:9">
      <c r="A357" s="280" t="s">
        <v>1752</v>
      </c>
      <c r="B357" s="280" t="s">
        <v>1457</v>
      </c>
      <c r="C357" s="280" t="s">
        <v>1214</v>
      </c>
      <c r="D357" s="280" t="s">
        <v>1347</v>
      </c>
      <c r="E357" s="80">
        <v>0.41018530599952552</v>
      </c>
      <c r="F357" s="80">
        <v>708876</v>
      </c>
      <c r="G357" s="80">
        <v>1</v>
      </c>
      <c r="H357" s="280" t="s">
        <v>1394</v>
      </c>
      <c r="I357" s="80"/>
    </row>
    <row r="358" spans="1:9">
      <c r="A358" s="280" t="s">
        <v>1753</v>
      </c>
      <c r="B358" s="280" t="s">
        <v>1457</v>
      </c>
      <c r="C358" s="280" t="s">
        <v>1214</v>
      </c>
      <c r="D358" s="280" t="s">
        <v>1344</v>
      </c>
      <c r="E358" s="80">
        <v>0.87706547163682835</v>
      </c>
      <c r="F358" s="80">
        <v>708876</v>
      </c>
      <c r="G358" s="80">
        <v>1</v>
      </c>
      <c r="H358" s="280" t="s">
        <v>1394</v>
      </c>
      <c r="I358" s="80"/>
    </row>
    <row r="359" spans="1:9">
      <c r="A359" s="280" t="s">
        <v>1754</v>
      </c>
      <c r="B359" s="280" t="s">
        <v>1457</v>
      </c>
      <c r="C359" s="280" t="s">
        <v>1215</v>
      </c>
      <c r="D359" s="280" t="s">
        <v>1211</v>
      </c>
      <c r="E359" s="80">
        <v>1.0942659777027099</v>
      </c>
      <c r="F359" s="80">
        <v>708876</v>
      </c>
      <c r="G359" s="80">
        <v>1</v>
      </c>
      <c r="H359" s="280" t="s">
        <v>1394</v>
      </c>
      <c r="I359" s="80"/>
    </row>
    <row r="360" spans="1:9">
      <c r="A360" s="280" t="s">
        <v>1755</v>
      </c>
      <c r="B360" s="280" t="s">
        <v>1457</v>
      </c>
      <c r="C360" s="280" t="s">
        <v>1215</v>
      </c>
      <c r="D360" s="280" t="s">
        <v>1212</v>
      </c>
      <c r="E360" s="80">
        <v>1.094625445126252</v>
      </c>
      <c r="F360" s="80">
        <v>708876</v>
      </c>
      <c r="G360" s="80">
        <v>1</v>
      </c>
      <c r="H360" s="280" t="s">
        <v>1394</v>
      </c>
      <c r="I360" s="80"/>
    </row>
    <row r="361" spans="1:9">
      <c r="A361" s="280" t="s">
        <v>1756</v>
      </c>
      <c r="B361" s="280" t="s">
        <v>1457</v>
      </c>
      <c r="C361" s="280" t="s">
        <v>1215</v>
      </c>
      <c r="D361" s="280" t="s">
        <v>1213</v>
      </c>
      <c r="E361" s="80">
        <v>1.0942659777027099</v>
      </c>
      <c r="F361" s="80">
        <v>708876</v>
      </c>
      <c r="G361" s="80">
        <v>1</v>
      </c>
      <c r="H361" s="280" t="s">
        <v>1394</v>
      </c>
      <c r="I361" s="80"/>
    </row>
    <row r="362" spans="1:9">
      <c r="A362" s="280" t="s">
        <v>1757</v>
      </c>
      <c r="B362" s="280" t="s">
        <v>1457</v>
      </c>
      <c r="C362" s="280" t="s">
        <v>1215</v>
      </c>
      <c r="D362" s="280" t="s">
        <v>1214</v>
      </c>
      <c r="E362" s="80">
        <v>1.0943717401702195</v>
      </c>
      <c r="F362" s="80">
        <v>708876</v>
      </c>
      <c r="G362" s="80">
        <v>1</v>
      </c>
      <c r="H362" s="280" t="s">
        <v>1394</v>
      </c>
      <c r="I362" s="80"/>
    </row>
    <row r="363" spans="1:9">
      <c r="A363" s="280" t="s">
        <v>1758</v>
      </c>
      <c r="B363" s="280" t="s">
        <v>1457</v>
      </c>
      <c r="C363" s="280" t="s">
        <v>1215</v>
      </c>
      <c r="D363" s="280" t="s">
        <v>1215</v>
      </c>
      <c r="E363" s="80">
        <v>1</v>
      </c>
      <c r="F363" s="80">
        <v>708876</v>
      </c>
      <c r="G363" s="80">
        <v>1</v>
      </c>
      <c r="H363" s="280" t="s">
        <v>1394</v>
      </c>
      <c r="I363" s="80"/>
    </row>
    <row r="364" spans="1:9">
      <c r="A364" s="280" t="s">
        <v>1759</v>
      </c>
      <c r="B364" s="280" t="s">
        <v>1457</v>
      </c>
      <c r="C364" s="280" t="s">
        <v>1215</v>
      </c>
      <c r="D364" s="280" t="s">
        <v>1216</v>
      </c>
      <c r="E364" s="80">
        <v>0.85745823568011381</v>
      </c>
      <c r="F364" s="80">
        <v>708876</v>
      </c>
      <c r="G364" s="80">
        <v>1</v>
      </c>
      <c r="H364" s="280" t="s">
        <v>1394</v>
      </c>
      <c r="I364" s="80"/>
    </row>
    <row r="365" spans="1:9">
      <c r="A365" s="280" t="s">
        <v>1760</v>
      </c>
      <c r="B365" s="280" t="s">
        <v>1457</v>
      </c>
      <c r="C365" s="280" t="s">
        <v>1215</v>
      </c>
      <c r="D365" s="280" t="s">
        <v>1217</v>
      </c>
      <c r="E365" s="80">
        <v>0.61066022495722783</v>
      </c>
      <c r="F365" s="80">
        <v>708876</v>
      </c>
      <c r="G365" s="80">
        <v>1</v>
      </c>
      <c r="H365" s="280" t="s">
        <v>1394</v>
      </c>
      <c r="I365" s="80"/>
    </row>
    <row r="366" spans="1:9">
      <c r="A366" s="280" t="s">
        <v>1761</v>
      </c>
      <c r="B366" s="280" t="s">
        <v>1457</v>
      </c>
      <c r="C366" s="280" t="s">
        <v>1215</v>
      </c>
      <c r="D366" s="280" t="s">
        <v>1218</v>
      </c>
      <c r="E366" s="80">
        <v>8.4522396663370934E-3</v>
      </c>
      <c r="F366" s="80">
        <v>708876</v>
      </c>
      <c r="G366" s="80">
        <v>1</v>
      </c>
      <c r="H366" s="280" t="s">
        <v>1394</v>
      </c>
      <c r="I366" s="80"/>
    </row>
    <row r="367" spans="1:9">
      <c r="A367" s="280" t="s">
        <v>1762</v>
      </c>
      <c r="B367" s="280" t="s">
        <v>1457</v>
      </c>
      <c r="C367" s="280" t="s">
        <v>1215</v>
      </c>
      <c r="D367" s="280" t="s">
        <v>1219</v>
      </c>
      <c r="E367" s="80">
        <v>12990.381690837197</v>
      </c>
      <c r="F367" s="80">
        <v>708876</v>
      </c>
      <c r="G367" s="80">
        <v>1</v>
      </c>
      <c r="H367" s="280" t="s">
        <v>1394</v>
      </c>
      <c r="I367" s="80"/>
    </row>
    <row r="368" spans="1:9">
      <c r="A368" s="280" t="s">
        <v>1763</v>
      </c>
      <c r="B368" s="280" t="s">
        <v>1457</v>
      </c>
      <c r="C368" s="280" t="s">
        <v>1215</v>
      </c>
      <c r="D368" s="280" t="s">
        <v>1347</v>
      </c>
      <c r="E368" s="80">
        <v>0.44284790562286058</v>
      </c>
      <c r="F368" s="80">
        <v>708876</v>
      </c>
      <c r="G368" s="80">
        <v>1</v>
      </c>
      <c r="H368" s="280" t="s">
        <v>1394</v>
      </c>
      <c r="I368" s="80"/>
    </row>
    <row r="369" spans="1:9">
      <c r="A369" s="280" t="s">
        <v>1764</v>
      </c>
      <c r="B369" s="280" t="s">
        <v>1457</v>
      </c>
      <c r="C369" s="280" t="s">
        <v>1215</v>
      </c>
      <c r="D369" s="280" t="s">
        <v>1344</v>
      </c>
      <c r="E369" s="80">
        <v>0.9470847015180327</v>
      </c>
      <c r="F369" s="80">
        <v>708876</v>
      </c>
      <c r="G369" s="80">
        <v>1</v>
      </c>
      <c r="H369" s="280" t="s">
        <v>1394</v>
      </c>
      <c r="I369" s="80"/>
    </row>
    <row r="370" spans="1:9">
      <c r="A370" s="280" t="s">
        <v>1765</v>
      </c>
      <c r="B370" s="280" t="s">
        <v>1457</v>
      </c>
      <c r="C370" s="280" t="s">
        <v>1216</v>
      </c>
      <c r="D370" s="280" t="s">
        <v>1211</v>
      </c>
      <c r="E370" s="80">
        <v>1.3675339655741774</v>
      </c>
      <c r="F370" s="80">
        <v>708876</v>
      </c>
      <c r="G370" s="80">
        <v>1</v>
      </c>
      <c r="H370" s="280" t="s">
        <v>1394</v>
      </c>
      <c r="I370" s="80"/>
    </row>
    <row r="371" spans="1:9">
      <c r="A371" s="280" t="s">
        <v>1766</v>
      </c>
      <c r="B371" s="280" t="s">
        <v>1457</v>
      </c>
      <c r="C371" s="280" t="s">
        <v>1216</v>
      </c>
      <c r="D371" s="280" t="s">
        <v>1212</v>
      </c>
      <c r="E371" s="80">
        <v>1.3679879014676311</v>
      </c>
      <c r="F371" s="80">
        <v>708876</v>
      </c>
      <c r="G371" s="80">
        <v>1</v>
      </c>
      <c r="H371" s="280" t="s">
        <v>1394</v>
      </c>
      <c r="I371" s="80"/>
    </row>
    <row r="372" spans="1:9">
      <c r="A372" s="280" t="s">
        <v>1767</v>
      </c>
      <c r="B372" s="280" t="s">
        <v>1457</v>
      </c>
      <c r="C372" s="280" t="s">
        <v>1216</v>
      </c>
      <c r="D372" s="280" t="s">
        <v>1213</v>
      </c>
      <c r="E372" s="80">
        <v>1.3675339655741774</v>
      </c>
      <c r="F372" s="80">
        <v>708876</v>
      </c>
      <c r="G372" s="80">
        <v>1</v>
      </c>
      <c r="H372" s="280" t="s">
        <v>1394</v>
      </c>
      <c r="I372" s="80"/>
    </row>
    <row r="373" spans="1:9">
      <c r="A373" s="280" t="s">
        <v>1768</v>
      </c>
      <c r="B373" s="280" t="s">
        <v>1457</v>
      </c>
      <c r="C373" s="280" t="s">
        <v>1216</v>
      </c>
      <c r="D373" s="280" t="s">
        <v>1214</v>
      </c>
      <c r="E373" s="80">
        <v>1.3676368899487048</v>
      </c>
      <c r="F373" s="80">
        <v>708876</v>
      </c>
      <c r="G373" s="80">
        <v>1</v>
      </c>
      <c r="H373" s="280" t="s">
        <v>1394</v>
      </c>
      <c r="I373" s="80"/>
    </row>
    <row r="374" spans="1:9">
      <c r="A374" s="280" t="s">
        <v>1769</v>
      </c>
      <c r="B374" s="280" t="s">
        <v>1457</v>
      </c>
      <c r="C374" s="280" t="s">
        <v>1216</v>
      </c>
      <c r="D374" s="280" t="s">
        <v>1215</v>
      </c>
      <c r="E374" s="80">
        <v>1.2383194046132826</v>
      </c>
      <c r="F374" s="80">
        <v>708876</v>
      </c>
      <c r="G374" s="80">
        <v>1</v>
      </c>
      <c r="H374" s="280" t="s">
        <v>1394</v>
      </c>
      <c r="I374" s="80"/>
    </row>
    <row r="375" spans="1:9">
      <c r="A375" s="280" t="s">
        <v>1770</v>
      </c>
      <c r="B375" s="280" t="s">
        <v>1457</v>
      </c>
      <c r="C375" s="280" t="s">
        <v>1216</v>
      </c>
      <c r="D375" s="280" t="s">
        <v>1216</v>
      </c>
      <c r="E375" s="80">
        <v>1</v>
      </c>
      <c r="F375" s="80">
        <v>708876</v>
      </c>
      <c r="G375" s="80">
        <v>1</v>
      </c>
      <c r="H375" s="280" t="s">
        <v>1394</v>
      </c>
      <c r="I375" s="80"/>
    </row>
    <row r="376" spans="1:9">
      <c r="A376" s="280" t="s">
        <v>1771</v>
      </c>
      <c r="B376" s="280" t="s">
        <v>1457</v>
      </c>
      <c r="C376" s="280" t="s">
        <v>1216</v>
      </c>
      <c r="D376" s="280" t="s">
        <v>1217</v>
      </c>
      <c r="E376" s="80">
        <v>0.71980921904195494</v>
      </c>
      <c r="F376" s="80">
        <v>708876</v>
      </c>
      <c r="G376" s="80">
        <v>1</v>
      </c>
      <c r="H376" s="280" t="s">
        <v>1394</v>
      </c>
      <c r="I376" s="80"/>
    </row>
    <row r="377" spans="1:9">
      <c r="A377" s="280" t="s">
        <v>1772</v>
      </c>
      <c r="B377" s="280" t="s">
        <v>1457</v>
      </c>
      <c r="C377" s="280" t="s">
        <v>1216</v>
      </c>
      <c r="D377" s="280" t="s">
        <v>1218</v>
      </c>
      <c r="E377" s="80">
        <v>0.41968026164444705</v>
      </c>
      <c r="F377" s="80">
        <v>708876</v>
      </c>
      <c r="G377" s="80">
        <v>1</v>
      </c>
      <c r="H377" s="280" t="s">
        <v>1394</v>
      </c>
      <c r="I377" s="80"/>
    </row>
    <row r="378" spans="1:9">
      <c r="A378" s="280" t="s">
        <v>1773</v>
      </c>
      <c r="B378" s="280" t="s">
        <v>1457</v>
      </c>
      <c r="C378" s="280" t="s">
        <v>1216</v>
      </c>
      <c r="D378" s="280" t="s">
        <v>1219</v>
      </c>
      <c r="E378" s="80">
        <v>12743.189173542958</v>
      </c>
      <c r="F378" s="80">
        <v>708876</v>
      </c>
      <c r="G378" s="80">
        <v>1</v>
      </c>
      <c r="H378" s="280" t="s">
        <v>1394</v>
      </c>
      <c r="I378" s="80"/>
    </row>
    <row r="379" spans="1:9">
      <c r="A379" s="280" t="s">
        <v>1774</v>
      </c>
      <c r="B379" s="280" t="s">
        <v>1457</v>
      </c>
      <c r="C379" s="280" t="s">
        <v>1216</v>
      </c>
      <c r="D379" s="280" t="s">
        <v>1347</v>
      </c>
      <c r="E379" s="80">
        <v>0.52327956130405806</v>
      </c>
      <c r="F379" s="80">
        <v>708876</v>
      </c>
      <c r="G379" s="80">
        <v>1</v>
      </c>
      <c r="H379" s="280" t="s">
        <v>1394</v>
      </c>
      <c r="I379" s="80"/>
    </row>
    <row r="380" spans="1:9">
      <c r="A380" s="280" t="s">
        <v>1775</v>
      </c>
      <c r="B380" s="280" t="s">
        <v>1457</v>
      </c>
      <c r="C380" s="280" t="s">
        <v>1216</v>
      </c>
      <c r="D380" s="280" t="s">
        <v>1344</v>
      </c>
      <c r="E380" s="80">
        <v>1.1171245148228248</v>
      </c>
      <c r="F380" s="80">
        <v>708876</v>
      </c>
      <c r="G380" s="80">
        <v>1</v>
      </c>
      <c r="H380" s="280" t="s">
        <v>1394</v>
      </c>
      <c r="I380" s="80"/>
    </row>
    <row r="381" spans="1:9">
      <c r="A381" s="280" t="s">
        <v>1776</v>
      </c>
      <c r="B381" s="280" t="s">
        <v>1457</v>
      </c>
      <c r="C381" s="280" t="s">
        <v>1217</v>
      </c>
      <c r="D381" s="280" t="s">
        <v>1211</v>
      </c>
      <c r="E381" s="80">
        <v>1.8860011199205338</v>
      </c>
      <c r="F381" s="80">
        <v>708876</v>
      </c>
      <c r="G381" s="80">
        <v>1</v>
      </c>
      <c r="H381" s="280" t="s">
        <v>1394</v>
      </c>
      <c r="I381" s="80"/>
    </row>
    <row r="382" spans="1:9">
      <c r="A382" s="280" t="s">
        <v>1777</v>
      </c>
      <c r="B382" s="280" t="s">
        <v>1457</v>
      </c>
      <c r="C382" s="280" t="s">
        <v>1217</v>
      </c>
      <c r="D382" s="280" t="s">
        <v>1212</v>
      </c>
      <c r="E382" s="80">
        <v>1.8866098160317184</v>
      </c>
      <c r="F382" s="80">
        <v>708876</v>
      </c>
      <c r="G382" s="80">
        <v>1</v>
      </c>
      <c r="H382" s="280" t="s">
        <v>1394</v>
      </c>
      <c r="I382" s="80"/>
    </row>
    <row r="383" spans="1:9">
      <c r="A383" s="280" t="s">
        <v>1778</v>
      </c>
      <c r="B383" s="280" t="s">
        <v>1457</v>
      </c>
      <c r="C383" s="280" t="s">
        <v>1217</v>
      </c>
      <c r="D383" s="280" t="s">
        <v>1213</v>
      </c>
      <c r="E383" s="80">
        <v>1.8860011199205338</v>
      </c>
      <c r="F383" s="80">
        <v>708876</v>
      </c>
      <c r="G383" s="80">
        <v>1</v>
      </c>
      <c r="H383" s="280" t="s">
        <v>1394</v>
      </c>
      <c r="I383" s="80"/>
    </row>
    <row r="384" spans="1:9">
      <c r="A384" s="280" t="s">
        <v>1779</v>
      </c>
      <c r="B384" s="280" t="s">
        <v>1457</v>
      </c>
      <c r="C384" s="280" t="s">
        <v>1217</v>
      </c>
      <c r="D384" s="280" t="s">
        <v>1214</v>
      </c>
      <c r="E384" s="80">
        <v>1.8861536760584674</v>
      </c>
      <c r="F384" s="80">
        <v>708876</v>
      </c>
      <c r="G384" s="80">
        <v>1</v>
      </c>
      <c r="H384" s="280" t="s">
        <v>1394</v>
      </c>
      <c r="I384" s="80"/>
    </row>
    <row r="385" spans="1:9">
      <c r="A385" s="280" t="s">
        <v>1780</v>
      </c>
      <c r="B385" s="280" t="s">
        <v>1457</v>
      </c>
      <c r="C385" s="280" t="s">
        <v>1217</v>
      </c>
      <c r="D385" s="280" t="s">
        <v>1215</v>
      </c>
      <c r="E385" s="80">
        <v>1.7122672406980097</v>
      </c>
      <c r="F385" s="80">
        <v>708876</v>
      </c>
      <c r="G385" s="80">
        <v>1</v>
      </c>
      <c r="H385" s="280" t="s">
        <v>1394</v>
      </c>
      <c r="I385" s="80"/>
    </row>
    <row r="386" spans="1:9">
      <c r="A386" s="280" t="s">
        <v>1781</v>
      </c>
      <c r="B386" s="280" t="s">
        <v>1457</v>
      </c>
      <c r="C386" s="280" t="s">
        <v>1217</v>
      </c>
      <c r="D386" s="280" t="s">
        <v>1216</v>
      </c>
      <c r="E386" s="80">
        <v>1.1073183822966646</v>
      </c>
      <c r="F386" s="80">
        <v>708876</v>
      </c>
      <c r="G386" s="80">
        <v>1</v>
      </c>
      <c r="H386" s="280" t="s">
        <v>1394</v>
      </c>
      <c r="I386" s="80"/>
    </row>
    <row r="387" spans="1:9">
      <c r="A387" s="280" t="s">
        <v>1782</v>
      </c>
      <c r="B387" s="280" t="s">
        <v>1457</v>
      </c>
      <c r="C387" s="280" t="s">
        <v>1217</v>
      </c>
      <c r="D387" s="280" t="s">
        <v>1217</v>
      </c>
      <c r="E387" s="80">
        <v>1</v>
      </c>
      <c r="F387" s="80">
        <v>708876</v>
      </c>
      <c r="G387" s="80">
        <v>1</v>
      </c>
      <c r="H387" s="280" t="s">
        <v>1394</v>
      </c>
      <c r="I387" s="80"/>
    </row>
    <row r="388" spans="1:9">
      <c r="A388" s="280" t="s">
        <v>1783</v>
      </c>
      <c r="B388" s="280" t="s">
        <v>1457</v>
      </c>
      <c r="C388" s="280" t="s">
        <v>1217</v>
      </c>
      <c r="D388" s="280" t="s">
        <v>1218</v>
      </c>
      <c r="E388" s="80">
        <v>8.9287438199241648E-2</v>
      </c>
      <c r="F388" s="80">
        <v>708876</v>
      </c>
      <c r="G388" s="80">
        <v>1</v>
      </c>
      <c r="H388" s="280" t="s">
        <v>1394</v>
      </c>
      <c r="I388" s="80"/>
    </row>
    <row r="389" spans="1:9">
      <c r="A389" s="280" t="s">
        <v>1784</v>
      </c>
      <c r="B389" s="280" t="s">
        <v>1457</v>
      </c>
      <c r="C389" s="280" t="s">
        <v>1217</v>
      </c>
      <c r="D389" s="280" t="s">
        <v>1219</v>
      </c>
      <c r="E389" s="80">
        <v>19698.555339169059</v>
      </c>
      <c r="F389" s="80">
        <v>708876</v>
      </c>
      <c r="G389" s="80">
        <v>1</v>
      </c>
      <c r="H389" s="280" t="s">
        <v>1394</v>
      </c>
      <c r="I389" s="80"/>
    </row>
    <row r="390" spans="1:9">
      <c r="A390" s="280" t="s">
        <v>1785</v>
      </c>
      <c r="B390" s="280" t="s">
        <v>1457</v>
      </c>
      <c r="C390" s="280" t="s">
        <v>1217</v>
      </c>
      <c r="D390" s="280" t="s">
        <v>1347</v>
      </c>
      <c r="E390" s="80">
        <v>0.72084667558501669</v>
      </c>
      <c r="F390" s="80">
        <v>708876</v>
      </c>
      <c r="G390" s="80">
        <v>1</v>
      </c>
      <c r="H390" s="280" t="s">
        <v>1394</v>
      </c>
      <c r="I390" s="80"/>
    </row>
    <row r="391" spans="1:9">
      <c r="A391" s="280" t="s">
        <v>1786</v>
      </c>
      <c r="B391" s="280" t="s">
        <v>1457</v>
      </c>
      <c r="C391" s="280" t="s">
        <v>1217</v>
      </c>
      <c r="D391" s="280" t="s">
        <v>1344</v>
      </c>
      <c r="E391" s="80">
        <v>1.539518084416625</v>
      </c>
      <c r="F391" s="80">
        <v>708876</v>
      </c>
      <c r="G391" s="80">
        <v>1</v>
      </c>
      <c r="H391" s="280" t="s">
        <v>1394</v>
      </c>
      <c r="I391" s="80"/>
    </row>
    <row r="392" spans="1:9">
      <c r="A392" s="280" t="s">
        <v>1787</v>
      </c>
      <c r="B392" s="280" t="s">
        <v>1457</v>
      </c>
      <c r="C392" s="280" t="s">
        <v>1218</v>
      </c>
      <c r="D392" s="280" t="s">
        <v>1211</v>
      </c>
      <c r="E392" s="80">
        <v>5.0331590505891102</v>
      </c>
      <c r="F392" s="80">
        <v>708876</v>
      </c>
      <c r="G392" s="80">
        <v>1</v>
      </c>
      <c r="H392" s="280" t="s">
        <v>1394</v>
      </c>
      <c r="I392" s="80"/>
    </row>
    <row r="393" spans="1:9">
      <c r="A393" s="280" t="s">
        <v>1788</v>
      </c>
      <c r="B393" s="280" t="s">
        <v>1457</v>
      </c>
      <c r="C393" s="280" t="s">
        <v>1218</v>
      </c>
      <c r="D393" s="280" t="s">
        <v>1212</v>
      </c>
      <c r="E393" s="80">
        <v>5.0355597409790755</v>
      </c>
      <c r="F393" s="80">
        <v>708876</v>
      </c>
      <c r="G393" s="80">
        <v>1</v>
      </c>
      <c r="H393" s="280" t="s">
        <v>1394</v>
      </c>
      <c r="I393" s="80"/>
    </row>
    <row r="394" spans="1:9">
      <c r="A394" s="280" t="s">
        <v>1789</v>
      </c>
      <c r="B394" s="280" t="s">
        <v>1457</v>
      </c>
      <c r="C394" s="280" t="s">
        <v>1218</v>
      </c>
      <c r="D394" s="280" t="s">
        <v>1213</v>
      </c>
      <c r="E394" s="80">
        <v>5.0331590505891102</v>
      </c>
      <c r="F394" s="80">
        <v>708876</v>
      </c>
      <c r="G394" s="80">
        <v>1</v>
      </c>
      <c r="H394" s="280" t="s">
        <v>1394</v>
      </c>
      <c r="I394" s="80"/>
    </row>
    <row r="395" spans="1:9">
      <c r="A395" s="280" t="s">
        <v>1790</v>
      </c>
      <c r="B395" s="280" t="s">
        <v>1457</v>
      </c>
      <c r="C395" s="280" t="s">
        <v>1218</v>
      </c>
      <c r="D395" s="280" t="s">
        <v>1214</v>
      </c>
      <c r="E395" s="80">
        <v>5.0336335898630944</v>
      </c>
      <c r="F395" s="80">
        <v>708876</v>
      </c>
      <c r="G395" s="80">
        <v>1</v>
      </c>
      <c r="H395" s="280" t="s">
        <v>1394</v>
      </c>
      <c r="I395" s="80"/>
    </row>
    <row r="396" spans="1:9">
      <c r="A396" s="280" t="s">
        <v>1791</v>
      </c>
      <c r="B396" s="280" t="s">
        <v>1457</v>
      </c>
      <c r="C396" s="280" t="s">
        <v>1218</v>
      </c>
      <c r="D396" s="280" t="s">
        <v>1215</v>
      </c>
      <c r="E396" s="80">
        <v>4.4135632575340775</v>
      </c>
      <c r="F396" s="80">
        <v>708876</v>
      </c>
      <c r="G396" s="80">
        <v>1</v>
      </c>
      <c r="H396" s="280" t="s">
        <v>1394</v>
      </c>
      <c r="I396" s="80"/>
    </row>
    <row r="397" spans="1:9">
      <c r="A397" s="280" t="s">
        <v>1792</v>
      </c>
      <c r="B397" s="280" t="s">
        <v>1457</v>
      </c>
      <c r="C397" s="280" t="s">
        <v>1218</v>
      </c>
      <c r="D397" s="280" t="s">
        <v>1216</v>
      </c>
      <c r="E397" s="80">
        <v>4.0139370958688536</v>
      </c>
      <c r="F397" s="80">
        <v>708876</v>
      </c>
      <c r="G397" s="80">
        <v>1</v>
      </c>
      <c r="H397" s="280" t="s">
        <v>1394</v>
      </c>
      <c r="I397" s="80"/>
    </row>
    <row r="398" spans="1:9">
      <c r="A398" s="280" t="s">
        <v>1793</v>
      </c>
      <c r="B398" s="280" t="s">
        <v>1457</v>
      </c>
      <c r="C398" s="280" t="s">
        <v>1218</v>
      </c>
      <c r="D398" s="280" t="s">
        <v>1217</v>
      </c>
      <c r="E398" s="80">
        <v>2.5413150899060946</v>
      </c>
      <c r="F398" s="80">
        <v>708876</v>
      </c>
      <c r="G398" s="80">
        <v>1</v>
      </c>
      <c r="H398" s="280" t="s">
        <v>1394</v>
      </c>
      <c r="I398" s="80"/>
    </row>
    <row r="399" spans="1:9">
      <c r="A399" s="280" t="s">
        <v>1794</v>
      </c>
      <c r="B399" s="280" t="s">
        <v>1457</v>
      </c>
      <c r="C399" s="280" t="s">
        <v>1218</v>
      </c>
      <c r="D399" s="280" t="s">
        <v>1218</v>
      </c>
      <c r="E399" s="80">
        <v>1</v>
      </c>
      <c r="F399" s="80">
        <v>708876</v>
      </c>
      <c r="G399" s="80">
        <v>1</v>
      </c>
      <c r="H399" s="280" t="s">
        <v>1394</v>
      </c>
      <c r="I399" s="80"/>
    </row>
    <row r="400" spans="1:9">
      <c r="A400" s="280" t="s">
        <v>1795</v>
      </c>
      <c r="B400" s="280" t="s">
        <v>1457</v>
      </c>
      <c r="C400" s="280" t="s">
        <v>1218</v>
      </c>
      <c r="D400" s="280" t="s">
        <v>1219</v>
      </c>
      <c r="E400" s="80">
        <v>45215.667008909048</v>
      </c>
      <c r="F400" s="80">
        <v>708876</v>
      </c>
      <c r="G400" s="80">
        <v>1</v>
      </c>
      <c r="H400" s="280" t="s">
        <v>1394</v>
      </c>
      <c r="I400" s="80"/>
    </row>
    <row r="401" spans="1:9">
      <c r="A401" s="280" t="s">
        <v>1796</v>
      </c>
      <c r="B401" s="280" t="s">
        <v>1457</v>
      </c>
      <c r="C401" s="280" t="s">
        <v>1218</v>
      </c>
      <c r="D401" s="280" t="s">
        <v>1347</v>
      </c>
      <c r="E401" s="80">
        <v>1.7753686701265792</v>
      </c>
      <c r="F401" s="80">
        <v>708876</v>
      </c>
      <c r="G401" s="80">
        <v>1</v>
      </c>
      <c r="H401" s="280" t="s">
        <v>1394</v>
      </c>
      <c r="I401" s="80"/>
    </row>
    <row r="402" spans="1:9">
      <c r="A402" s="280" t="s">
        <v>1797</v>
      </c>
      <c r="B402" s="280" t="s">
        <v>1457</v>
      </c>
      <c r="C402" s="280" t="s">
        <v>1218</v>
      </c>
      <c r="D402" s="280" t="s">
        <v>1344</v>
      </c>
      <c r="E402" s="80">
        <v>3.7921063895603688</v>
      </c>
      <c r="F402" s="80">
        <v>708876</v>
      </c>
      <c r="G402" s="80">
        <v>1</v>
      </c>
      <c r="H402" s="280" t="s">
        <v>1394</v>
      </c>
      <c r="I402" s="80"/>
    </row>
    <row r="403" spans="1:9">
      <c r="A403" s="280" t="s">
        <v>1798</v>
      </c>
      <c r="B403" s="280" t="s">
        <v>1457</v>
      </c>
      <c r="C403" s="280" t="s">
        <v>1219</v>
      </c>
      <c r="D403" s="280" t="s">
        <v>1211</v>
      </c>
      <c r="E403" s="80">
        <v>1.8060037511126075</v>
      </c>
      <c r="F403" s="80">
        <v>708876</v>
      </c>
      <c r="G403" s="80">
        <v>1</v>
      </c>
      <c r="H403" s="280" t="s">
        <v>1394</v>
      </c>
      <c r="I403" s="80"/>
    </row>
    <row r="404" spans="1:9">
      <c r="A404" s="280" t="s">
        <v>1799</v>
      </c>
      <c r="B404" s="280" t="s">
        <v>1457</v>
      </c>
      <c r="C404" s="280" t="s">
        <v>1219</v>
      </c>
      <c r="D404" s="280" t="s">
        <v>1212</v>
      </c>
      <c r="E404" s="80">
        <v>1.8064487107902716</v>
      </c>
      <c r="F404" s="80">
        <v>708876</v>
      </c>
      <c r="G404" s="80">
        <v>1</v>
      </c>
      <c r="H404" s="280" t="s">
        <v>1394</v>
      </c>
      <c r="I404" s="80"/>
    </row>
    <row r="405" spans="1:9">
      <c r="A405" s="280" t="s">
        <v>1800</v>
      </c>
      <c r="B405" s="280" t="s">
        <v>1457</v>
      </c>
      <c r="C405" s="280" t="s">
        <v>1219</v>
      </c>
      <c r="D405" s="280" t="s">
        <v>1213</v>
      </c>
      <c r="E405" s="80">
        <v>1.8060037511126075</v>
      </c>
      <c r="F405" s="80">
        <v>708876</v>
      </c>
      <c r="G405" s="80">
        <v>1</v>
      </c>
      <c r="H405" s="280" t="s">
        <v>1394</v>
      </c>
      <c r="I405" s="80"/>
    </row>
    <row r="406" spans="1:9">
      <c r="A406" s="280" t="s">
        <v>1801</v>
      </c>
      <c r="B406" s="280" t="s">
        <v>1457</v>
      </c>
      <c r="C406" s="280" t="s">
        <v>1219</v>
      </c>
      <c r="D406" s="280" t="s">
        <v>1214</v>
      </c>
      <c r="E406" s="80">
        <v>1.8060037513201557</v>
      </c>
      <c r="F406" s="80">
        <v>708876</v>
      </c>
      <c r="G406" s="80">
        <v>1</v>
      </c>
      <c r="H406" s="280" t="s">
        <v>1394</v>
      </c>
      <c r="I406" s="80"/>
    </row>
    <row r="407" spans="1:9">
      <c r="A407" s="280" t="s">
        <v>1802</v>
      </c>
      <c r="B407" s="280" t="s">
        <v>1457</v>
      </c>
      <c r="C407" s="280" t="s">
        <v>1219</v>
      </c>
      <c r="D407" s="280" t="s">
        <v>1215</v>
      </c>
      <c r="E407" s="80">
        <v>1.6557445374420361</v>
      </c>
      <c r="F407" s="80">
        <v>708876</v>
      </c>
      <c r="G407" s="80">
        <v>1</v>
      </c>
      <c r="H407" s="280" t="s">
        <v>1394</v>
      </c>
      <c r="I407" s="80"/>
    </row>
    <row r="408" spans="1:9">
      <c r="A408" s="280" t="s">
        <v>1803</v>
      </c>
      <c r="B408" s="280" t="s">
        <v>1457</v>
      </c>
      <c r="C408" s="280" t="s">
        <v>1219</v>
      </c>
      <c r="D408" s="280" t="s">
        <v>1216</v>
      </c>
      <c r="E408" s="80">
        <v>1.0523945187151995</v>
      </c>
      <c r="F408" s="80">
        <v>708876</v>
      </c>
      <c r="G408" s="80">
        <v>1</v>
      </c>
      <c r="H408" s="280" t="s">
        <v>1394</v>
      </c>
      <c r="I408" s="80"/>
    </row>
    <row r="409" spans="1:9">
      <c r="A409" s="280" t="s">
        <v>1804</v>
      </c>
      <c r="B409" s="280" t="s">
        <v>1457</v>
      </c>
      <c r="C409" s="280" t="s">
        <v>1219</v>
      </c>
      <c r="D409" s="280" t="s">
        <v>1217</v>
      </c>
      <c r="E409" s="80">
        <v>0.9770661939387304</v>
      </c>
      <c r="F409" s="80">
        <v>708876</v>
      </c>
      <c r="G409" s="80">
        <v>1</v>
      </c>
      <c r="H409" s="280" t="s">
        <v>1394</v>
      </c>
      <c r="I409" s="80"/>
    </row>
    <row r="410" spans="1:9">
      <c r="A410" s="280" t="s">
        <v>1805</v>
      </c>
      <c r="B410" s="280" t="s">
        <v>1457</v>
      </c>
      <c r="C410" s="280" t="s">
        <v>1219</v>
      </c>
      <c r="D410" s="280" t="s">
        <v>1218</v>
      </c>
      <c r="E410" s="80">
        <v>-0.37702003355861308</v>
      </c>
      <c r="F410" s="80">
        <v>708876</v>
      </c>
      <c r="G410" s="80">
        <v>1</v>
      </c>
      <c r="H410" s="280" t="s">
        <v>1394</v>
      </c>
      <c r="I410" s="80"/>
    </row>
    <row r="411" spans="1:9">
      <c r="A411" s="280" t="s">
        <v>1806</v>
      </c>
      <c r="B411" s="280" t="s">
        <v>1457</v>
      </c>
      <c r="C411" s="280" t="s">
        <v>1219</v>
      </c>
      <c r="D411" s="280" t="s">
        <v>1219</v>
      </c>
      <c r="E411" s="80">
        <v>1</v>
      </c>
      <c r="F411" s="80">
        <v>708876</v>
      </c>
      <c r="G411" s="80">
        <v>1</v>
      </c>
      <c r="H411" s="280" t="s">
        <v>1394</v>
      </c>
      <c r="I411" s="80"/>
    </row>
    <row r="412" spans="1:9">
      <c r="A412" s="280" t="s">
        <v>1807</v>
      </c>
      <c r="B412" s="280" t="s">
        <v>1457</v>
      </c>
      <c r="C412" s="280" t="s">
        <v>1219</v>
      </c>
      <c r="D412" s="280" t="s">
        <v>1347</v>
      </c>
      <c r="E412" s="80">
        <v>0.68514513761162998</v>
      </c>
      <c r="F412" s="80">
        <v>708876</v>
      </c>
      <c r="G412" s="80">
        <v>1</v>
      </c>
      <c r="H412" s="280" t="s">
        <v>1394</v>
      </c>
      <c r="I412" s="80"/>
    </row>
    <row r="413" spans="1:9">
      <c r="A413" s="280" t="s">
        <v>1808</v>
      </c>
      <c r="B413" s="280" t="s">
        <v>1457</v>
      </c>
      <c r="C413" s="280" t="s">
        <v>1219</v>
      </c>
      <c r="D413" s="280" t="s">
        <v>1344</v>
      </c>
      <c r="E413" s="80">
        <v>1.4652085208039505</v>
      </c>
      <c r="F413" s="80">
        <v>708876</v>
      </c>
      <c r="G413" s="80">
        <v>1</v>
      </c>
      <c r="H413" s="280" t="s">
        <v>1394</v>
      </c>
      <c r="I413" s="80"/>
    </row>
    <row r="414" spans="1:9">
      <c r="A414" s="280" t="s">
        <v>1809</v>
      </c>
      <c r="B414" s="280" t="s">
        <v>1457</v>
      </c>
      <c r="C414" s="280" t="s">
        <v>1183</v>
      </c>
      <c r="D414" s="280" t="s">
        <v>1211</v>
      </c>
      <c r="E414" s="80">
        <v>0.39908619789704158</v>
      </c>
      <c r="F414" s="80">
        <v>708876</v>
      </c>
      <c r="G414" s="80">
        <v>1</v>
      </c>
      <c r="H414" s="280" t="s">
        <v>1394</v>
      </c>
      <c r="I414" s="80"/>
    </row>
    <row r="415" spans="1:9">
      <c r="A415" s="280" t="s">
        <v>1810</v>
      </c>
      <c r="B415" s="280" t="s">
        <v>1457</v>
      </c>
      <c r="C415" s="280" t="s">
        <v>1183</v>
      </c>
      <c r="D415" s="280" t="s">
        <v>1212</v>
      </c>
      <c r="E415" s="80">
        <v>0.39921976259134695</v>
      </c>
      <c r="F415" s="80">
        <v>708876</v>
      </c>
      <c r="G415" s="80">
        <v>1</v>
      </c>
      <c r="H415" s="280" t="s">
        <v>1394</v>
      </c>
      <c r="I415" s="80"/>
    </row>
    <row r="416" spans="1:9">
      <c r="A416" s="280" t="s">
        <v>1811</v>
      </c>
      <c r="B416" s="280" t="s">
        <v>1457</v>
      </c>
      <c r="C416" s="280" t="s">
        <v>1183</v>
      </c>
      <c r="D416" s="280" t="s">
        <v>1213</v>
      </c>
      <c r="E416" s="80">
        <v>0.39908619789704158</v>
      </c>
      <c r="F416" s="80">
        <v>708876</v>
      </c>
      <c r="G416" s="80">
        <v>1</v>
      </c>
      <c r="H416" s="280" t="s">
        <v>1394</v>
      </c>
      <c r="I416" s="80"/>
    </row>
    <row r="417" spans="1:9">
      <c r="A417" s="280" t="s">
        <v>1812</v>
      </c>
      <c r="B417" s="280" t="s">
        <v>1457</v>
      </c>
      <c r="C417" s="280" t="s">
        <v>1183</v>
      </c>
      <c r="D417" s="280" t="s">
        <v>1214</v>
      </c>
      <c r="E417" s="80">
        <v>0.39912737293340561</v>
      </c>
      <c r="F417" s="80">
        <v>708876</v>
      </c>
      <c r="G417" s="80">
        <v>1</v>
      </c>
      <c r="H417" s="280" t="s">
        <v>1394</v>
      </c>
      <c r="I417" s="80"/>
    </row>
    <row r="418" spans="1:9">
      <c r="A418" s="280" t="s">
        <v>1813</v>
      </c>
      <c r="B418" s="280" t="s">
        <v>1457</v>
      </c>
      <c r="C418" s="280" t="s">
        <v>1183</v>
      </c>
      <c r="D418" s="280" t="s">
        <v>1215</v>
      </c>
      <c r="E418" s="80">
        <v>0.36684768070792229</v>
      </c>
      <c r="F418" s="80">
        <v>708876</v>
      </c>
      <c r="G418" s="80">
        <v>1</v>
      </c>
      <c r="H418" s="280" t="s">
        <v>1394</v>
      </c>
      <c r="I418" s="80"/>
    </row>
    <row r="419" spans="1:9">
      <c r="A419" s="280" t="s">
        <v>1814</v>
      </c>
      <c r="B419" s="280" t="s">
        <v>1457</v>
      </c>
      <c r="C419" s="280" t="s">
        <v>1183</v>
      </c>
      <c r="D419" s="280" t="s">
        <v>1216</v>
      </c>
      <c r="E419" s="80">
        <v>5.1987682728773257E-2</v>
      </c>
      <c r="F419" s="80">
        <v>708876</v>
      </c>
      <c r="G419" s="80">
        <v>1</v>
      </c>
      <c r="H419" s="280" t="s">
        <v>1394</v>
      </c>
      <c r="I419" s="80"/>
    </row>
    <row r="420" spans="1:9">
      <c r="A420" s="280" t="s">
        <v>1815</v>
      </c>
      <c r="B420" s="280" t="s">
        <v>1457</v>
      </c>
      <c r="C420" s="280" t="s">
        <v>1183</v>
      </c>
      <c r="D420" s="280" t="s">
        <v>1217</v>
      </c>
      <c r="E420" s="80">
        <v>0.22078272040221045</v>
      </c>
      <c r="F420" s="80">
        <v>708876</v>
      </c>
      <c r="G420" s="80">
        <v>1</v>
      </c>
      <c r="H420" s="280" t="s">
        <v>1394</v>
      </c>
      <c r="I420" s="80"/>
    </row>
    <row r="421" spans="1:9">
      <c r="A421" s="280" t="s">
        <v>1816</v>
      </c>
      <c r="B421" s="280" t="s">
        <v>1457</v>
      </c>
      <c r="C421" s="280" t="s">
        <v>1183</v>
      </c>
      <c r="D421" s="280" t="s">
        <v>1218</v>
      </c>
      <c r="E421" s="80">
        <v>-0.35761538156814426</v>
      </c>
      <c r="F421" s="80">
        <v>708876</v>
      </c>
      <c r="G421" s="80">
        <v>1</v>
      </c>
      <c r="H421" s="280" t="s">
        <v>1394</v>
      </c>
      <c r="I421" s="80"/>
    </row>
    <row r="422" spans="1:9">
      <c r="A422" s="280" t="s">
        <v>1817</v>
      </c>
      <c r="B422" s="280" t="s">
        <v>1457</v>
      </c>
      <c r="C422" s="280" t="s">
        <v>1183</v>
      </c>
      <c r="D422" s="280" t="s">
        <v>1219</v>
      </c>
      <c r="E422" s="80">
        <v>5589.1175914148816</v>
      </c>
      <c r="F422" s="80">
        <v>708876</v>
      </c>
      <c r="G422" s="80">
        <v>1</v>
      </c>
      <c r="H422" s="280" t="s">
        <v>1394</v>
      </c>
      <c r="I422" s="80"/>
    </row>
    <row r="423" spans="1:9">
      <c r="A423" s="280" t="s">
        <v>1818</v>
      </c>
      <c r="B423" s="280" t="s">
        <v>1457</v>
      </c>
      <c r="C423" s="280" t="s">
        <v>1183</v>
      </c>
      <c r="D423" s="280" t="s">
        <v>1347</v>
      </c>
      <c r="E423" s="80">
        <v>0.15485641090883956</v>
      </c>
      <c r="F423" s="80">
        <v>708876</v>
      </c>
      <c r="G423" s="80">
        <v>1</v>
      </c>
      <c r="H423" s="280" t="s">
        <v>1394</v>
      </c>
      <c r="I423" s="80"/>
    </row>
    <row r="424" spans="1:9">
      <c r="A424" s="280" t="s">
        <v>1819</v>
      </c>
      <c r="B424" s="280" t="s">
        <v>1457</v>
      </c>
      <c r="C424" s="280" t="s">
        <v>1183</v>
      </c>
      <c r="D424" s="280" t="s">
        <v>1344</v>
      </c>
      <c r="E424" s="80">
        <v>0.33178370266209989</v>
      </c>
      <c r="F424" s="80">
        <v>708876</v>
      </c>
      <c r="G424" s="80">
        <v>1</v>
      </c>
      <c r="H424" s="280" t="s">
        <v>1394</v>
      </c>
      <c r="I424" s="80"/>
    </row>
    <row r="425" spans="1:9">
      <c r="A425" s="280" t="s">
        <v>1820</v>
      </c>
      <c r="B425" s="280" t="s">
        <v>1457</v>
      </c>
      <c r="C425" s="280" t="s">
        <v>1184</v>
      </c>
      <c r="D425" s="280" t="s">
        <v>1211</v>
      </c>
      <c r="E425" s="80">
        <v>2.6899033188317961E-2</v>
      </c>
      <c r="F425" s="80">
        <v>708876</v>
      </c>
      <c r="G425" s="80">
        <v>1</v>
      </c>
      <c r="H425" s="280" t="s">
        <v>1394</v>
      </c>
      <c r="I425" s="80"/>
    </row>
    <row r="426" spans="1:9">
      <c r="A426" s="280" t="s">
        <v>1821</v>
      </c>
      <c r="B426" s="280" t="s">
        <v>1457</v>
      </c>
      <c r="C426" s="280" t="s">
        <v>1184</v>
      </c>
      <c r="D426" s="280" t="s">
        <v>1212</v>
      </c>
      <c r="E426" s="80">
        <v>2.6902229340980757E-2</v>
      </c>
      <c r="F426" s="80">
        <v>708876</v>
      </c>
      <c r="G426" s="80">
        <v>1</v>
      </c>
      <c r="H426" s="280" t="s">
        <v>1394</v>
      </c>
      <c r="I426" s="80"/>
    </row>
    <row r="427" spans="1:9">
      <c r="A427" s="280" t="s">
        <v>1822</v>
      </c>
      <c r="B427" s="280" t="s">
        <v>1457</v>
      </c>
      <c r="C427" s="280" t="s">
        <v>1184</v>
      </c>
      <c r="D427" s="280" t="s">
        <v>1213</v>
      </c>
      <c r="E427" s="80">
        <v>2.6899033188317961E-2</v>
      </c>
      <c r="F427" s="80">
        <v>708876</v>
      </c>
      <c r="G427" s="80">
        <v>1</v>
      </c>
      <c r="H427" s="280" t="s">
        <v>1394</v>
      </c>
      <c r="I427" s="80"/>
    </row>
    <row r="428" spans="1:9">
      <c r="A428" s="280" t="s">
        <v>1823</v>
      </c>
      <c r="B428" s="280" t="s">
        <v>1457</v>
      </c>
      <c r="C428" s="280" t="s">
        <v>1184</v>
      </c>
      <c r="D428" s="280" t="s">
        <v>1214</v>
      </c>
      <c r="E428" s="80">
        <v>2.6900095662818396E-2</v>
      </c>
      <c r="F428" s="80">
        <v>708876</v>
      </c>
      <c r="G428" s="80">
        <v>1</v>
      </c>
      <c r="H428" s="280" t="s">
        <v>1394</v>
      </c>
      <c r="I428" s="80"/>
    </row>
    <row r="429" spans="1:9">
      <c r="A429" s="280" t="s">
        <v>1824</v>
      </c>
      <c r="B429" s="280" t="s">
        <v>1457</v>
      </c>
      <c r="C429" s="280" t="s">
        <v>1184</v>
      </c>
      <c r="D429" s="280" t="s">
        <v>1215</v>
      </c>
      <c r="E429" s="80">
        <v>2.4440316398679413E-2</v>
      </c>
      <c r="F429" s="80">
        <v>708876</v>
      </c>
      <c r="G429" s="80">
        <v>1</v>
      </c>
      <c r="H429" s="280" t="s">
        <v>1394</v>
      </c>
      <c r="I429" s="80"/>
    </row>
    <row r="430" spans="1:9">
      <c r="A430" s="280" t="s">
        <v>1825</v>
      </c>
      <c r="B430" s="280" t="s">
        <v>1457</v>
      </c>
      <c r="C430" s="280" t="s">
        <v>1184</v>
      </c>
      <c r="D430" s="280" t="s">
        <v>1216</v>
      </c>
      <c r="E430" s="80">
        <v>7.0126177971481778E-3</v>
      </c>
      <c r="F430" s="80">
        <v>708876</v>
      </c>
      <c r="G430" s="80">
        <v>1</v>
      </c>
      <c r="H430" s="280" t="s">
        <v>1394</v>
      </c>
      <c r="I430" s="80"/>
    </row>
    <row r="431" spans="1:9">
      <c r="A431" s="280" t="s">
        <v>1826</v>
      </c>
      <c r="B431" s="280" t="s">
        <v>1457</v>
      </c>
      <c r="C431" s="280" t="s">
        <v>1184</v>
      </c>
      <c r="D431" s="280" t="s">
        <v>1217</v>
      </c>
      <c r="E431" s="80">
        <v>1.4309803114492235E-2</v>
      </c>
      <c r="F431" s="80">
        <v>708876</v>
      </c>
      <c r="G431" s="80">
        <v>1</v>
      </c>
      <c r="H431" s="280" t="s">
        <v>1394</v>
      </c>
      <c r="I431" s="80"/>
    </row>
    <row r="432" spans="1:9">
      <c r="A432" s="280" t="s">
        <v>1827</v>
      </c>
      <c r="B432" s="280" t="s">
        <v>1457</v>
      </c>
      <c r="C432" s="280" t="s">
        <v>1184</v>
      </c>
      <c r="D432" s="280" t="s">
        <v>1218</v>
      </c>
      <c r="E432" s="80">
        <v>3.5359660768629741E-3</v>
      </c>
      <c r="F432" s="80">
        <v>708876</v>
      </c>
      <c r="G432" s="80">
        <v>1</v>
      </c>
      <c r="H432" s="280" t="s">
        <v>1394</v>
      </c>
      <c r="I432" s="80"/>
    </row>
    <row r="433" spans="1:9">
      <c r="A433" s="280" t="s">
        <v>1828</v>
      </c>
      <c r="B433" s="280" t="s">
        <v>1457</v>
      </c>
      <c r="C433" s="280" t="s">
        <v>1184</v>
      </c>
      <c r="D433" s="280" t="s">
        <v>1219</v>
      </c>
      <c r="E433" s="80">
        <v>194.93351030731679</v>
      </c>
      <c r="F433" s="80">
        <v>708876</v>
      </c>
      <c r="G433" s="80">
        <v>1</v>
      </c>
      <c r="H433" s="280" t="s">
        <v>1394</v>
      </c>
      <c r="I433" s="80"/>
    </row>
    <row r="434" spans="1:9">
      <c r="A434" s="280" t="s">
        <v>1829</v>
      </c>
      <c r="B434" s="280" t="s">
        <v>1457</v>
      </c>
      <c r="C434" s="280" t="s">
        <v>1184</v>
      </c>
      <c r="D434" s="280" t="s">
        <v>1347</v>
      </c>
      <c r="E434" s="80">
        <v>1.0042766380160413E-2</v>
      </c>
      <c r="F434" s="80">
        <v>708876</v>
      </c>
      <c r="G434" s="80">
        <v>1</v>
      </c>
      <c r="H434" s="280" t="s">
        <v>1394</v>
      </c>
      <c r="I434" s="80"/>
    </row>
    <row r="435" spans="1:9">
      <c r="A435" s="280" t="s">
        <v>1830</v>
      </c>
      <c r="B435" s="280" t="s">
        <v>1457</v>
      </c>
      <c r="C435" s="280" t="s">
        <v>1184</v>
      </c>
      <c r="D435" s="280" t="s">
        <v>1344</v>
      </c>
      <c r="E435" s="80">
        <v>2.1317544236848864E-2</v>
      </c>
      <c r="F435" s="80">
        <v>708876</v>
      </c>
      <c r="G435" s="80">
        <v>1</v>
      </c>
      <c r="H435" s="280" t="s">
        <v>1394</v>
      </c>
      <c r="I435" s="80"/>
    </row>
    <row r="436" spans="1:9">
      <c r="A436" s="280" t="s">
        <v>1831</v>
      </c>
      <c r="B436" s="280" t="s">
        <v>1457</v>
      </c>
      <c r="C436" s="280" t="s">
        <v>1185</v>
      </c>
      <c r="D436" s="280" t="s">
        <v>1211</v>
      </c>
      <c r="E436" s="80">
        <v>9.6989265591797337E-5</v>
      </c>
      <c r="F436" s="80">
        <v>708876</v>
      </c>
      <c r="G436" s="80">
        <v>1</v>
      </c>
      <c r="H436" s="280" t="s">
        <v>1394</v>
      </c>
      <c r="I436" s="80"/>
    </row>
    <row r="437" spans="1:9">
      <c r="A437" s="280" t="s">
        <v>1832</v>
      </c>
      <c r="B437" s="280" t="s">
        <v>1457</v>
      </c>
      <c r="C437" s="280" t="s">
        <v>1185</v>
      </c>
      <c r="D437" s="280" t="s">
        <v>1212</v>
      </c>
      <c r="E437" s="80">
        <v>1.0187003745730933E-4</v>
      </c>
      <c r="F437" s="80">
        <v>708876</v>
      </c>
      <c r="G437" s="80">
        <v>1</v>
      </c>
      <c r="H437" s="280" t="s">
        <v>1394</v>
      </c>
      <c r="I437" s="80"/>
    </row>
    <row r="438" spans="1:9">
      <c r="A438" s="280" t="s">
        <v>1833</v>
      </c>
      <c r="B438" s="280" t="s">
        <v>1457</v>
      </c>
      <c r="C438" s="280" t="s">
        <v>1185</v>
      </c>
      <c r="D438" s="280" t="s">
        <v>1213</v>
      </c>
      <c r="E438" s="80">
        <v>9.6989265591797337E-5</v>
      </c>
      <c r="F438" s="80">
        <v>708876</v>
      </c>
      <c r="G438" s="80">
        <v>1</v>
      </c>
      <c r="H438" s="280" t="s">
        <v>1394</v>
      </c>
      <c r="I438" s="80"/>
    </row>
    <row r="439" spans="1:9">
      <c r="A439" s="280" t="s">
        <v>1834</v>
      </c>
      <c r="B439" s="280" t="s">
        <v>1457</v>
      </c>
      <c r="C439" s="280" t="s">
        <v>1185</v>
      </c>
      <c r="D439" s="280" t="s">
        <v>1214</v>
      </c>
      <c r="E439" s="80">
        <v>1.0187003745730933E-4</v>
      </c>
      <c r="F439" s="80">
        <v>708876</v>
      </c>
      <c r="G439" s="80">
        <v>1</v>
      </c>
      <c r="H439" s="280" t="s">
        <v>1394</v>
      </c>
      <c r="I439" s="80"/>
    </row>
    <row r="440" spans="1:9">
      <c r="A440" s="280" t="s">
        <v>1835</v>
      </c>
      <c r="B440" s="280" t="s">
        <v>1457</v>
      </c>
      <c r="C440" s="280" t="s">
        <v>1185</v>
      </c>
      <c r="D440" s="280" t="s">
        <v>1215</v>
      </c>
      <c r="E440" s="80">
        <v>9.3419720165796973E-5</v>
      </c>
      <c r="F440" s="80">
        <v>708876</v>
      </c>
      <c r="G440" s="80">
        <v>1</v>
      </c>
      <c r="H440" s="280" t="s">
        <v>1394</v>
      </c>
      <c r="I440" s="80"/>
    </row>
    <row r="441" spans="1:9">
      <c r="A441" s="280" t="s">
        <v>1836</v>
      </c>
      <c r="B441" s="280" t="s">
        <v>1457</v>
      </c>
      <c r="C441" s="280" t="s">
        <v>1185</v>
      </c>
      <c r="D441" s="280" t="s">
        <v>1216</v>
      </c>
      <c r="E441" s="80">
        <v>9.5995726611272213E-5</v>
      </c>
      <c r="F441" s="80">
        <v>708876</v>
      </c>
      <c r="G441" s="80">
        <v>1</v>
      </c>
      <c r="H441" s="280" t="s">
        <v>1394</v>
      </c>
      <c r="I441" s="80"/>
    </row>
    <row r="442" spans="1:9">
      <c r="A442" s="280" t="s">
        <v>1837</v>
      </c>
      <c r="B442" s="280" t="s">
        <v>1457</v>
      </c>
      <c r="C442" s="280" t="s">
        <v>1185</v>
      </c>
      <c r="D442" s="280" t="s">
        <v>1217</v>
      </c>
      <c r="E442" s="80">
        <v>6.4765012097310845E-5</v>
      </c>
      <c r="F442" s="80">
        <v>708876</v>
      </c>
      <c r="G442" s="80">
        <v>1</v>
      </c>
      <c r="H442" s="280" t="s">
        <v>1394</v>
      </c>
      <c r="I442" s="80"/>
    </row>
    <row r="443" spans="1:9">
      <c r="A443" s="280" t="s">
        <v>1838</v>
      </c>
      <c r="B443" s="280" t="s">
        <v>1457</v>
      </c>
      <c r="C443" s="280" t="s">
        <v>1185</v>
      </c>
      <c r="D443" s="280" t="s">
        <v>1218</v>
      </c>
      <c r="E443" s="80">
        <v>2.0820826979906711E-5</v>
      </c>
      <c r="F443" s="80">
        <v>708876</v>
      </c>
      <c r="G443" s="80">
        <v>1</v>
      </c>
      <c r="H443" s="280" t="s">
        <v>1394</v>
      </c>
      <c r="I443" s="80"/>
    </row>
    <row r="444" spans="1:9">
      <c r="A444" s="280" t="s">
        <v>1839</v>
      </c>
      <c r="B444" s="280" t="s">
        <v>1457</v>
      </c>
      <c r="C444" s="280" t="s">
        <v>1185</v>
      </c>
      <c r="D444" s="280" t="s">
        <v>1219</v>
      </c>
      <c r="E444" s="80">
        <v>47.604859759172761</v>
      </c>
      <c r="F444" s="80">
        <v>708876</v>
      </c>
      <c r="G444" s="80">
        <v>1</v>
      </c>
      <c r="H444" s="280" t="s">
        <v>1394</v>
      </c>
      <c r="I444" s="80"/>
    </row>
    <row r="445" spans="1:9">
      <c r="A445" s="280" t="s">
        <v>1840</v>
      </c>
      <c r="B445" s="280" t="s">
        <v>1457</v>
      </c>
      <c r="C445" s="280" t="s">
        <v>1185</v>
      </c>
      <c r="D445" s="280" t="s">
        <v>1347</v>
      </c>
      <c r="E445" s="80">
        <v>5.8384431787091747E-5</v>
      </c>
      <c r="F445" s="80">
        <v>708876</v>
      </c>
      <c r="G445" s="80">
        <v>1</v>
      </c>
      <c r="H445" s="280" t="s">
        <v>1394</v>
      </c>
      <c r="I445" s="80"/>
    </row>
    <row r="446" spans="1:9">
      <c r="A446" s="280" t="s">
        <v>1841</v>
      </c>
      <c r="B446" s="280" t="s">
        <v>1457</v>
      </c>
      <c r="C446" s="280" t="s">
        <v>1185</v>
      </c>
      <c r="D446" s="280" t="s">
        <v>1344</v>
      </c>
      <c r="E446" s="80">
        <v>1.1912549438172049E-4</v>
      </c>
      <c r="F446" s="80">
        <v>708876</v>
      </c>
      <c r="G446" s="80">
        <v>1</v>
      </c>
      <c r="H446" s="280" t="s">
        <v>1394</v>
      </c>
      <c r="I446" s="80"/>
    </row>
    <row r="447" spans="1:9">
      <c r="A447" s="280" t="s">
        <v>1842</v>
      </c>
      <c r="B447" s="280" t="s">
        <v>1457</v>
      </c>
      <c r="C447" s="280" t="s">
        <v>1186</v>
      </c>
      <c r="D447" s="280" t="s">
        <v>1211</v>
      </c>
      <c r="E447" s="80">
        <v>0</v>
      </c>
      <c r="F447" s="80">
        <v>708876</v>
      </c>
      <c r="G447" s="80">
        <v>1</v>
      </c>
      <c r="H447" s="280" t="s">
        <v>1394</v>
      </c>
      <c r="I447" s="80"/>
    </row>
    <row r="448" spans="1:9">
      <c r="A448" s="280" t="s">
        <v>1843</v>
      </c>
      <c r="B448" s="280" t="s">
        <v>1457</v>
      </c>
      <c r="C448" s="280" t="s">
        <v>1186</v>
      </c>
      <c r="D448" s="280" t="s">
        <v>1212</v>
      </c>
      <c r="E448" s="80">
        <v>0</v>
      </c>
      <c r="F448" s="80">
        <v>708876</v>
      </c>
      <c r="G448" s="80">
        <v>1</v>
      </c>
      <c r="H448" s="280" t="s">
        <v>1394</v>
      </c>
      <c r="I448" s="80"/>
    </row>
    <row r="449" spans="1:9">
      <c r="A449" s="280" t="s">
        <v>1844</v>
      </c>
      <c r="B449" s="280" t="s">
        <v>1457</v>
      </c>
      <c r="C449" s="280" t="s">
        <v>1186</v>
      </c>
      <c r="D449" s="280" t="s">
        <v>1213</v>
      </c>
      <c r="E449" s="80">
        <v>0</v>
      </c>
      <c r="F449" s="80">
        <v>708876</v>
      </c>
      <c r="G449" s="80">
        <v>1</v>
      </c>
      <c r="H449" s="280" t="s">
        <v>1394</v>
      </c>
      <c r="I449" s="80"/>
    </row>
    <row r="450" spans="1:9">
      <c r="A450" s="280" t="s">
        <v>1845</v>
      </c>
      <c r="B450" s="280" t="s">
        <v>1457</v>
      </c>
      <c r="C450" s="280" t="s">
        <v>1186</v>
      </c>
      <c r="D450" s="280" t="s">
        <v>1214</v>
      </c>
      <c r="E450" s="80">
        <v>0</v>
      </c>
      <c r="F450" s="80">
        <v>708876</v>
      </c>
      <c r="G450" s="80">
        <v>1</v>
      </c>
      <c r="H450" s="280" t="s">
        <v>1394</v>
      </c>
      <c r="I450" s="80"/>
    </row>
    <row r="451" spans="1:9">
      <c r="A451" s="280" t="s">
        <v>1846</v>
      </c>
      <c r="B451" s="280" t="s">
        <v>1457</v>
      </c>
      <c r="C451" s="280" t="s">
        <v>1186</v>
      </c>
      <c r="D451" s="280" t="s">
        <v>1215</v>
      </c>
      <c r="E451" s="80">
        <v>0</v>
      </c>
      <c r="F451" s="80">
        <v>708876</v>
      </c>
      <c r="G451" s="80">
        <v>1</v>
      </c>
      <c r="H451" s="280" t="s">
        <v>1394</v>
      </c>
      <c r="I451" s="80"/>
    </row>
    <row r="452" spans="1:9">
      <c r="A452" s="280" t="s">
        <v>1847</v>
      </c>
      <c r="B452" s="280" t="s">
        <v>1457</v>
      </c>
      <c r="C452" s="280" t="s">
        <v>1186</v>
      </c>
      <c r="D452" s="280" t="s">
        <v>1216</v>
      </c>
      <c r="E452" s="80">
        <v>0</v>
      </c>
      <c r="F452" s="80">
        <v>708876</v>
      </c>
      <c r="G452" s="80">
        <v>1</v>
      </c>
      <c r="H452" s="280" t="s">
        <v>1394</v>
      </c>
      <c r="I452" s="80"/>
    </row>
    <row r="453" spans="1:9">
      <c r="A453" s="280" t="s">
        <v>1848</v>
      </c>
      <c r="B453" s="280" t="s">
        <v>1457</v>
      </c>
      <c r="C453" s="280" t="s">
        <v>1186</v>
      </c>
      <c r="D453" s="280" t="s">
        <v>1217</v>
      </c>
      <c r="E453" s="80">
        <v>0</v>
      </c>
      <c r="F453" s="80">
        <v>708876</v>
      </c>
      <c r="G453" s="80">
        <v>1</v>
      </c>
      <c r="H453" s="280" t="s">
        <v>1394</v>
      </c>
      <c r="I453" s="80"/>
    </row>
    <row r="454" spans="1:9">
      <c r="A454" s="280" t="s">
        <v>1849</v>
      </c>
      <c r="B454" s="280" t="s">
        <v>1457</v>
      </c>
      <c r="C454" s="280" t="s">
        <v>1186</v>
      </c>
      <c r="D454" s="280" t="s">
        <v>1218</v>
      </c>
      <c r="E454" s="80">
        <v>0</v>
      </c>
      <c r="F454" s="80">
        <v>708876</v>
      </c>
      <c r="G454" s="80">
        <v>1</v>
      </c>
      <c r="H454" s="280" t="s">
        <v>1394</v>
      </c>
      <c r="I454" s="80"/>
    </row>
    <row r="455" spans="1:9">
      <c r="A455" s="280" t="s">
        <v>1850</v>
      </c>
      <c r="B455" s="280" t="s">
        <v>1457</v>
      </c>
      <c r="C455" s="280" t="s">
        <v>1186</v>
      </c>
      <c r="D455" s="280" t="s">
        <v>1219</v>
      </c>
      <c r="E455" s="80">
        <v>0</v>
      </c>
      <c r="F455" s="80">
        <v>708876</v>
      </c>
      <c r="G455" s="80">
        <v>1</v>
      </c>
      <c r="H455" s="280" t="s">
        <v>1394</v>
      </c>
      <c r="I455" s="80"/>
    </row>
    <row r="456" spans="1:9">
      <c r="A456" s="280" t="s">
        <v>1851</v>
      </c>
      <c r="B456" s="280" t="s">
        <v>1457</v>
      </c>
      <c r="C456" s="280" t="s">
        <v>1186</v>
      </c>
      <c r="D456" s="280" t="s">
        <v>1347</v>
      </c>
      <c r="E456" s="80">
        <v>0</v>
      </c>
      <c r="F456" s="80">
        <v>708876</v>
      </c>
      <c r="G456" s="80">
        <v>1</v>
      </c>
      <c r="H456" s="280" t="s">
        <v>1394</v>
      </c>
      <c r="I456" s="80"/>
    </row>
    <row r="457" spans="1:9">
      <c r="A457" s="280" t="s">
        <v>1852</v>
      </c>
      <c r="B457" s="280" t="s">
        <v>1457</v>
      </c>
      <c r="C457" s="280" t="s">
        <v>1186</v>
      </c>
      <c r="D457" s="280" t="s">
        <v>1344</v>
      </c>
      <c r="E457" s="80">
        <v>0</v>
      </c>
      <c r="F457" s="80">
        <v>708876</v>
      </c>
      <c r="G457" s="80">
        <v>1</v>
      </c>
      <c r="H457" s="280" t="s">
        <v>1394</v>
      </c>
      <c r="I457" s="80"/>
    </row>
    <row r="458" spans="1:9">
      <c r="A458" s="280" t="s">
        <v>1853</v>
      </c>
      <c r="B458" s="280" t="s">
        <v>1457</v>
      </c>
      <c r="C458" s="280" t="s">
        <v>1187</v>
      </c>
      <c r="D458" s="280" t="s">
        <v>1211</v>
      </c>
      <c r="E458" s="80">
        <v>2.4376683863582018E-4</v>
      </c>
      <c r="F458" s="80">
        <v>708876</v>
      </c>
      <c r="G458" s="80">
        <v>1</v>
      </c>
      <c r="H458" s="280" t="s">
        <v>1394</v>
      </c>
      <c r="I458" s="80"/>
    </row>
    <row r="459" spans="1:9">
      <c r="A459" s="280" t="s">
        <v>1854</v>
      </c>
      <c r="B459" s="280" t="s">
        <v>1457</v>
      </c>
      <c r="C459" s="280" t="s">
        <v>1187</v>
      </c>
      <c r="D459" s="280" t="s">
        <v>1212</v>
      </c>
      <c r="E459" s="80">
        <v>2.515689336417115E-4</v>
      </c>
      <c r="F459" s="80">
        <v>708876</v>
      </c>
      <c r="G459" s="80">
        <v>1</v>
      </c>
      <c r="H459" s="280" t="s">
        <v>1394</v>
      </c>
      <c r="I459" s="80"/>
    </row>
    <row r="460" spans="1:9">
      <c r="A460" s="280" t="s">
        <v>1855</v>
      </c>
      <c r="B460" s="280" t="s">
        <v>1457</v>
      </c>
      <c r="C460" s="280" t="s">
        <v>1187</v>
      </c>
      <c r="D460" s="280" t="s">
        <v>1213</v>
      </c>
      <c r="E460" s="80">
        <v>2.4376683863582018E-4</v>
      </c>
      <c r="F460" s="80">
        <v>708876</v>
      </c>
      <c r="G460" s="80">
        <v>1</v>
      </c>
      <c r="H460" s="280" t="s">
        <v>1394</v>
      </c>
      <c r="I460" s="80"/>
    </row>
    <row r="461" spans="1:9">
      <c r="A461" s="280" t="s">
        <v>1856</v>
      </c>
      <c r="B461" s="280" t="s">
        <v>1457</v>
      </c>
      <c r="C461" s="280" t="s">
        <v>1187</v>
      </c>
      <c r="D461" s="280" t="s">
        <v>1214</v>
      </c>
      <c r="E461" s="80">
        <v>2.4376683863582018E-4</v>
      </c>
      <c r="F461" s="80">
        <v>708876</v>
      </c>
      <c r="G461" s="80">
        <v>1</v>
      </c>
      <c r="H461" s="280" t="s">
        <v>1394</v>
      </c>
      <c r="I461" s="80"/>
    </row>
    <row r="462" spans="1:9">
      <c r="A462" s="280" t="s">
        <v>1857</v>
      </c>
      <c r="B462" s="280" t="s">
        <v>1457</v>
      </c>
      <c r="C462" s="280" t="s">
        <v>1187</v>
      </c>
      <c r="D462" s="280" t="s">
        <v>1215</v>
      </c>
      <c r="E462" s="80">
        <v>2.4173241667316473E-4</v>
      </c>
      <c r="F462" s="80">
        <v>708876</v>
      </c>
      <c r="G462" s="80">
        <v>1</v>
      </c>
      <c r="H462" s="280" t="s">
        <v>1394</v>
      </c>
      <c r="I462" s="80"/>
    </row>
    <row r="463" spans="1:9">
      <c r="A463" s="280" t="s">
        <v>1858</v>
      </c>
      <c r="B463" s="280" t="s">
        <v>1457</v>
      </c>
      <c r="C463" s="280" t="s">
        <v>1187</v>
      </c>
      <c r="D463" s="280" t="s">
        <v>1216</v>
      </c>
      <c r="E463" s="80">
        <v>1.7591306110594852E-4</v>
      </c>
      <c r="F463" s="80">
        <v>708876</v>
      </c>
      <c r="G463" s="80">
        <v>1</v>
      </c>
      <c r="H463" s="280" t="s">
        <v>1394</v>
      </c>
      <c r="I463" s="80"/>
    </row>
    <row r="464" spans="1:9">
      <c r="A464" s="280" t="s">
        <v>1859</v>
      </c>
      <c r="B464" s="280" t="s">
        <v>1457</v>
      </c>
      <c r="C464" s="280" t="s">
        <v>1187</v>
      </c>
      <c r="D464" s="280" t="s">
        <v>1217</v>
      </c>
      <c r="E464" s="80">
        <v>1.3567623276161759E-4</v>
      </c>
      <c r="F464" s="80">
        <v>708876</v>
      </c>
      <c r="G464" s="80">
        <v>1</v>
      </c>
      <c r="H464" s="280" t="s">
        <v>1394</v>
      </c>
      <c r="I464" s="80"/>
    </row>
    <row r="465" spans="1:9">
      <c r="A465" s="280" t="s">
        <v>1860</v>
      </c>
      <c r="B465" s="280" t="s">
        <v>1457</v>
      </c>
      <c r="C465" s="280" t="s">
        <v>1187</v>
      </c>
      <c r="D465" s="280" t="s">
        <v>1218</v>
      </c>
      <c r="E465" s="80">
        <v>5.4476682066579748E-5</v>
      </c>
      <c r="F465" s="80">
        <v>708876</v>
      </c>
      <c r="G465" s="80">
        <v>1</v>
      </c>
      <c r="H465" s="280" t="s">
        <v>1394</v>
      </c>
      <c r="I465" s="80"/>
    </row>
    <row r="466" spans="1:9">
      <c r="A466" s="280" t="s">
        <v>1861</v>
      </c>
      <c r="B466" s="280" t="s">
        <v>1457</v>
      </c>
      <c r="C466" s="280" t="s">
        <v>1187</v>
      </c>
      <c r="D466" s="280" t="s">
        <v>1219</v>
      </c>
      <c r="E466" s="80">
        <v>1.4007473662965369E-4</v>
      </c>
      <c r="F466" s="80">
        <v>708876</v>
      </c>
      <c r="G466" s="80">
        <v>1</v>
      </c>
      <c r="H466" s="280" t="s">
        <v>1394</v>
      </c>
      <c r="I466" s="80"/>
    </row>
    <row r="467" spans="1:9">
      <c r="A467" s="280" t="s">
        <v>1862</v>
      </c>
      <c r="B467" s="280" t="s">
        <v>1457</v>
      </c>
      <c r="C467" s="280" t="s">
        <v>1187</v>
      </c>
      <c r="D467" s="280" t="s">
        <v>1347</v>
      </c>
      <c r="E467" s="80">
        <v>7.8680990891444782E-5</v>
      </c>
      <c r="F467" s="80">
        <v>708876</v>
      </c>
      <c r="G467" s="80">
        <v>1</v>
      </c>
      <c r="H467" s="280" t="s">
        <v>1394</v>
      </c>
      <c r="I467" s="80"/>
    </row>
    <row r="468" spans="1:9">
      <c r="A468" s="280" t="s">
        <v>1863</v>
      </c>
      <c r="B468" s="280" t="s">
        <v>1457</v>
      </c>
      <c r="C468" s="280" t="s">
        <v>1187</v>
      </c>
      <c r="D468" s="280" t="s">
        <v>1344</v>
      </c>
      <c r="E468" s="80">
        <v>1.6515822118544034E-4</v>
      </c>
      <c r="F468" s="80">
        <v>708876</v>
      </c>
      <c r="G468" s="80">
        <v>1</v>
      </c>
      <c r="H468" s="280" t="s">
        <v>1394</v>
      </c>
      <c r="I468" s="80"/>
    </row>
    <row r="469" spans="1:9">
      <c r="A469" s="280" t="s">
        <v>1864</v>
      </c>
      <c r="B469" s="280" t="s">
        <v>1457</v>
      </c>
      <c r="C469" s="280" t="s">
        <v>1188</v>
      </c>
      <c r="D469" s="280" t="s">
        <v>1211</v>
      </c>
      <c r="E469" s="80">
        <v>0</v>
      </c>
      <c r="F469" s="80">
        <v>708876</v>
      </c>
      <c r="G469" s="80">
        <v>1</v>
      </c>
      <c r="H469" s="280" t="s">
        <v>1394</v>
      </c>
      <c r="I469" s="80"/>
    </row>
    <row r="470" spans="1:9">
      <c r="A470" s="280" t="s">
        <v>1865</v>
      </c>
      <c r="B470" s="280" t="s">
        <v>1457</v>
      </c>
      <c r="C470" s="280" t="s">
        <v>1188</v>
      </c>
      <c r="D470" s="280" t="s">
        <v>1212</v>
      </c>
      <c r="E470" s="80">
        <v>0</v>
      </c>
      <c r="F470" s="80">
        <v>708876</v>
      </c>
      <c r="G470" s="80">
        <v>1</v>
      </c>
      <c r="H470" s="280" t="s">
        <v>1394</v>
      </c>
      <c r="I470" s="80"/>
    </row>
    <row r="471" spans="1:9">
      <c r="A471" s="280" t="s">
        <v>1866</v>
      </c>
      <c r="B471" s="280" t="s">
        <v>1457</v>
      </c>
      <c r="C471" s="280" t="s">
        <v>1188</v>
      </c>
      <c r="D471" s="280" t="s">
        <v>1213</v>
      </c>
      <c r="E471" s="80">
        <v>0</v>
      </c>
      <c r="F471" s="80">
        <v>708876</v>
      </c>
      <c r="G471" s="80">
        <v>1</v>
      </c>
      <c r="H471" s="280" t="s">
        <v>1394</v>
      </c>
      <c r="I471" s="80"/>
    </row>
    <row r="472" spans="1:9">
      <c r="A472" s="280" t="s">
        <v>1867</v>
      </c>
      <c r="B472" s="280" t="s">
        <v>1457</v>
      </c>
      <c r="C472" s="280" t="s">
        <v>1188</v>
      </c>
      <c r="D472" s="280" t="s">
        <v>1214</v>
      </c>
      <c r="E472" s="80">
        <v>0</v>
      </c>
      <c r="F472" s="80">
        <v>708876</v>
      </c>
      <c r="G472" s="80">
        <v>1</v>
      </c>
      <c r="H472" s="280" t="s">
        <v>1394</v>
      </c>
      <c r="I472" s="80"/>
    </row>
    <row r="473" spans="1:9">
      <c r="A473" s="280" t="s">
        <v>1868</v>
      </c>
      <c r="B473" s="280" t="s">
        <v>1457</v>
      </c>
      <c r="C473" s="280" t="s">
        <v>1188</v>
      </c>
      <c r="D473" s="280" t="s">
        <v>1215</v>
      </c>
      <c r="E473" s="80">
        <v>0</v>
      </c>
      <c r="F473" s="80">
        <v>708876</v>
      </c>
      <c r="G473" s="80">
        <v>1</v>
      </c>
      <c r="H473" s="280" t="s">
        <v>1394</v>
      </c>
      <c r="I473" s="80"/>
    </row>
    <row r="474" spans="1:9">
      <c r="A474" s="280" t="s">
        <v>1869</v>
      </c>
      <c r="B474" s="280" t="s">
        <v>1457</v>
      </c>
      <c r="C474" s="280" t="s">
        <v>1188</v>
      </c>
      <c r="D474" s="280" t="s">
        <v>1216</v>
      </c>
      <c r="E474" s="80">
        <v>0</v>
      </c>
      <c r="F474" s="80">
        <v>708876</v>
      </c>
      <c r="G474" s="80">
        <v>1</v>
      </c>
      <c r="H474" s="280" t="s">
        <v>1394</v>
      </c>
      <c r="I474" s="80"/>
    </row>
    <row r="475" spans="1:9">
      <c r="A475" s="280" t="s">
        <v>1870</v>
      </c>
      <c r="B475" s="280" t="s">
        <v>1457</v>
      </c>
      <c r="C475" s="280" t="s">
        <v>1188</v>
      </c>
      <c r="D475" s="280" t="s">
        <v>1217</v>
      </c>
      <c r="E475" s="80">
        <v>0</v>
      </c>
      <c r="F475" s="80">
        <v>708876</v>
      </c>
      <c r="G475" s="80">
        <v>1</v>
      </c>
      <c r="H475" s="280" t="s">
        <v>1394</v>
      </c>
      <c r="I475" s="80"/>
    </row>
    <row r="476" spans="1:9">
      <c r="A476" s="280" t="s">
        <v>1871</v>
      </c>
      <c r="B476" s="280" t="s">
        <v>1457</v>
      </c>
      <c r="C476" s="280" t="s">
        <v>1188</v>
      </c>
      <c r="D476" s="280" t="s">
        <v>1218</v>
      </c>
      <c r="E476" s="80">
        <v>0</v>
      </c>
      <c r="F476" s="80">
        <v>708876</v>
      </c>
      <c r="G476" s="80">
        <v>1</v>
      </c>
      <c r="H476" s="280" t="s">
        <v>1394</v>
      </c>
      <c r="I476" s="80"/>
    </row>
    <row r="477" spans="1:9">
      <c r="A477" s="280" t="s">
        <v>1872</v>
      </c>
      <c r="B477" s="280" t="s">
        <v>1457</v>
      </c>
      <c r="C477" s="280" t="s">
        <v>1188</v>
      </c>
      <c r="D477" s="280" t="s">
        <v>1219</v>
      </c>
      <c r="E477" s="80">
        <v>0</v>
      </c>
      <c r="F477" s="80">
        <v>708876</v>
      </c>
      <c r="G477" s="80">
        <v>1</v>
      </c>
      <c r="H477" s="280" t="s">
        <v>1394</v>
      </c>
      <c r="I477" s="80"/>
    </row>
    <row r="478" spans="1:9">
      <c r="A478" s="280" t="s">
        <v>1873</v>
      </c>
      <c r="B478" s="280" t="s">
        <v>1457</v>
      </c>
      <c r="C478" s="280" t="s">
        <v>1188</v>
      </c>
      <c r="D478" s="280" t="s">
        <v>1347</v>
      </c>
      <c r="E478" s="80">
        <v>0</v>
      </c>
      <c r="F478" s="80">
        <v>708876</v>
      </c>
      <c r="G478" s="80">
        <v>1</v>
      </c>
      <c r="H478" s="280" t="s">
        <v>1394</v>
      </c>
      <c r="I478" s="80"/>
    </row>
    <row r="479" spans="1:9">
      <c r="A479" s="280" t="s">
        <v>1874</v>
      </c>
      <c r="B479" s="280" t="s">
        <v>1457</v>
      </c>
      <c r="C479" s="280" t="s">
        <v>1188</v>
      </c>
      <c r="D479" s="280" t="s">
        <v>1344</v>
      </c>
      <c r="E479" s="80">
        <v>0</v>
      </c>
      <c r="F479" s="80">
        <v>708876</v>
      </c>
      <c r="G479" s="80">
        <v>1</v>
      </c>
      <c r="H479" s="280" t="s">
        <v>1394</v>
      </c>
      <c r="I479" s="80"/>
    </row>
    <row r="480" spans="1:9">
      <c r="A480" s="280" t="s">
        <v>1875</v>
      </c>
      <c r="B480" s="280" t="s">
        <v>1457</v>
      </c>
      <c r="C480" s="280" t="s">
        <v>1189</v>
      </c>
      <c r="D480" s="280" t="s">
        <v>1211</v>
      </c>
      <c r="E480" s="80">
        <v>0</v>
      </c>
      <c r="F480" s="80">
        <v>708876</v>
      </c>
      <c r="G480" s="80">
        <v>1</v>
      </c>
      <c r="H480" s="280" t="s">
        <v>1394</v>
      </c>
      <c r="I480" s="80"/>
    </row>
    <row r="481" spans="1:9">
      <c r="A481" s="280" t="s">
        <v>1876</v>
      </c>
      <c r="B481" s="280" t="s">
        <v>1457</v>
      </c>
      <c r="C481" s="280" t="s">
        <v>1189</v>
      </c>
      <c r="D481" s="280" t="s">
        <v>1212</v>
      </c>
      <c r="E481" s="80">
        <v>0</v>
      </c>
      <c r="F481" s="80">
        <v>708876</v>
      </c>
      <c r="G481" s="80">
        <v>1</v>
      </c>
      <c r="H481" s="280" t="s">
        <v>1394</v>
      </c>
      <c r="I481" s="80"/>
    </row>
    <row r="482" spans="1:9">
      <c r="A482" s="280" t="s">
        <v>1877</v>
      </c>
      <c r="B482" s="280" t="s">
        <v>1457</v>
      </c>
      <c r="C482" s="280" t="s">
        <v>1189</v>
      </c>
      <c r="D482" s="280" t="s">
        <v>1213</v>
      </c>
      <c r="E482" s="80">
        <v>0</v>
      </c>
      <c r="F482" s="80">
        <v>708876</v>
      </c>
      <c r="G482" s="80">
        <v>1</v>
      </c>
      <c r="H482" s="280" t="s">
        <v>1394</v>
      </c>
      <c r="I482" s="80"/>
    </row>
    <row r="483" spans="1:9">
      <c r="A483" s="280" t="s">
        <v>1878</v>
      </c>
      <c r="B483" s="280" t="s">
        <v>1457</v>
      </c>
      <c r="C483" s="280" t="s">
        <v>1189</v>
      </c>
      <c r="D483" s="280" t="s">
        <v>1214</v>
      </c>
      <c r="E483" s="80">
        <v>0</v>
      </c>
      <c r="F483" s="80">
        <v>708876</v>
      </c>
      <c r="G483" s="80">
        <v>1</v>
      </c>
      <c r="H483" s="280" t="s">
        <v>1394</v>
      </c>
      <c r="I483" s="80"/>
    </row>
    <row r="484" spans="1:9">
      <c r="A484" s="280" t="s">
        <v>1879</v>
      </c>
      <c r="B484" s="280" t="s">
        <v>1457</v>
      </c>
      <c r="C484" s="280" t="s">
        <v>1189</v>
      </c>
      <c r="D484" s="280" t="s">
        <v>1215</v>
      </c>
      <c r="E484" s="80">
        <v>0</v>
      </c>
      <c r="F484" s="80">
        <v>708876</v>
      </c>
      <c r="G484" s="80">
        <v>1</v>
      </c>
      <c r="H484" s="280" t="s">
        <v>1394</v>
      </c>
      <c r="I484" s="80"/>
    </row>
    <row r="485" spans="1:9">
      <c r="A485" s="280" t="s">
        <v>1880</v>
      </c>
      <c r="B485" s="280" t="s">
        <v>1457</v>
      </c>
      <c r="C485" s="280" t="s">
        <v>1189</v>
      </c>
      <c r="D485" s="280" t="s">
        <v>1216</v>
      </c>
      <c r="E485" s="80">
        <v>0</v>
      </c>
      <c r="F485" s="80">
        <v>708876</v>
      </c>
      <c r="G485" s="80">
        <v>1</v>
      </c>
      <c r="H485" s="280" t="s">
        <v>1394</v>
      </c>
      <c r="I485" s="80"/>
    </row>
    <row r="486" spans="1:9">
      <c r="A486" s="280" t="s">
        <v>1881</v>
      </c>
      <c r="B486" s="280" t="s">
        <v>1457</v>
      </c>
      <c r="C486" s="280" t="s">
        <v>1189</v>
      </c>
      <c r="D486" s="280" t="s">
        <v>1217</v>
      </c>
      <c r="E486" s="80">
        <v>0</v>
      </c>
      <c r="F486" s="80">
        <v>708876</v>
      </c>
      <c r="G486" s="80">
        <v>1</v>
      </c>
      <c r="H486" s="280" t="s">
        <v>1394</v>
      </c>
      <c r="I486" s="80"/>
    </row>
    <row r="487" spans="1:9">
      <c r="A487" s="280" t="s">
        <v>1882</v>
      </c>
      <c r="B487" s="280" t="s">
        <v>1457</v>
      </c>
      <c r="C487" s="280" t="s">
        <v>1189</v>
      </c>
      <c r="D487" s="280" t="s">
        <v>1218</v>
      </c>
      <c r="E487" s="80">
        <v>0</v>
      </c>
      <c r="F487" s="80">
        <v>708876</v>
      </c>
      <c r="G487" s="80">
        <v>1</v>
      </c>
      <c r="H487" s="280" t="s">
        <v>1394</v>
      </c>
      <c r="I487" s="80"/>
    </row>
    <row r="488" spans="1:9">
      <c r="A488" s="280" t="s">
        <v>1883</v>
      </c>
      <c r="B488" s="280" t="s">
        <v>1457</v>
      </c>
      <c r="C488" s="280" t="s">
        <v>1189</v>
      </c>
      <c r="D488" s="280" t="s">
        <v>1219</v>
      </c>
      <c r="E488" s="80">
        <v>0</v>
      </c>
      <c r="F488" s="80">
        <v>708876</v>
      </c>
      <c r="G488" s="80">
        <v>1</v>
      </c>
      <c r="H488" s="280" t="s">
        <v>1394</v>
      </c>
      <c r="I488" s="80"/>
    </row>
    <row r="489" spans="1:9">
      <c r="A489" s="280" t="s">
        <v>1884</v>
      </c>
      <c r="B489" s="280" t="s">
        <v>1457</v>
      </c>
      <c r="C489" s="280" t="s">
        <v>1189</v>
      </c>
      <c r="D489" s="280" t="s">
        <v>1347</v>
      </c>
      <c r="E489" s="80">
        <v>0</v>
      </c>
      <c r="F489" s="80">
        <v>708876</v>
      </c>
      <c r="G489" s="80">
        <v>1</v>
      </c>
      <c r="H489" s="280" t="s">
        <v>1394</v>
      </c>
      <c r="I489" s="80"/>
    </row>
    <row r="490" spans="1:9">
      <c r="A490" s="280" t="s">
        <v>1885</v>
      </c>
      <c r="B490" s="280" t="s">
        <v>1457</v>
      </c>
      <c r="C490" s="280" t="s">
        <v>1189</v>
      </c>
      <c r="D490" s="280" t="s">
        <v>1344</v>
      </c>
      <c r="E490" s="80">
        <v>0</v>
      </c>
      <c r="F490" s="80">
        <v>708876</v>
      </c>
      <c r="G490" s="80">
        <v>1</v>
      </c>
      <c r="H490" s="280" t="s">
        <v>1394</v>
      </c>
      <c r="I490" s="80"/>
    </row>
    <row r="491" spans="1:9">
      <c r="A491" s="280" t="s">
        <v>1886</v>
      </c>
      <c r="B491" s="280" t="s">
        <v>1457</v>
      </c>
      <c r="C491" s="280" t="s">
        <v>1190</v>
      </c>
      <c r="D491" s="280" t="s">
        <v>1211</v>
      </c>
      <c r="E491" s="80">
        <v>3.0905295467011981E-6</v>
      </c>
      <c r="F491" s="80">
        <v>707367</v>
      </c>
      <c r="G491" s="80">
        <v>2</v>
      </c>
      <c r="H491" s="280" t="s">
        <v>1394</v>
      </c>
      <c r="I491" s="80"/>
    </row>
    <row r="492" spans="1:9">
      <c r="A492" s="280" t="s">
        <v>1887</v>
      </c>
      <c r="B492" s="280" t="s">
        <v>1457</v>
      </c>
      <c r="C492" s="280" t="s">
        <v>1190</v>
      </c>
      <c r="D492" s="280" t="s">
        <v>1212</v>
      </c>
      <c r="E492" s="80">
        <v>3.1201867674612253E-6</v>
      </c>
      <c r="F492" s="80">
        <v>707367</v>
      </c>
      <c r="G492" s="80">
        <v>2</v>
      </c>
      <c r="H492" s="280" t="s">
        <v>1394</v>
      </c>
      <c r="I492" s="80"/>
    </row>
    <row r="493" spans="1:9">
      <c r="A493" s="280" t="s">
        <v>1888</v>
      </c>
      <c r="B493" s="280" t="s">
        <v>1457</v>
      </c>
      <c r="C493" s="280" t="s">
        <v>1190</v>
      </c>
      <c r="D493" s="280" t="s">
        <v>1213</v>
      </c>
      <c r="E493" s="80">
        <v>3.1201867674612253E-6</v>
      </c>
      <c r="F493" s="80">
        <v>707367</v>
      </c>
      <c r="G493" s="80">
        <v>2</v>
      </c>
      <c r="H493" s="280" t="s">
        <v>1394</v>
      </c>
      <c r="I493" s="80"/>
    </row>
    <row r="494" spans="1:9">
      <c r="A494" s="280" t="s">
        <v>1889</v>
      </c>
      <c r="B494" s="280" t="s">
        <v>1457</v>
      </c>
      <c r="C494" s="280" t="s">
        <v>1190</v>
      </c>
      <c r="D494" s="280" t="s">
        <v>1214</v>
      </c>
      <c r="E494" s="80">
        <v>3.1201867674612253E-6</v>
      </c>
      <c r="F494" s="80">
        <v>707367</v>
      </c>
      <c r="G494" s="80">
        <v>2</v>
      </c>
      <c r="H494" s="280" t="s">
        <v>1394</v>
      </c>
      <c r="I494" s="80"/>
    </row>
    <row r="495" spans="1:9">
      <c r="A495" s="280" t="s">
        <v>1890</v>
      </c>
      <c r="B495" s="280" t="s">
        <v>1457</v>
      </c>
      <c r="C495" s="280" t="s">
        <v>1190</v>
      </c>
      <c r="D495" s="280" t="s">
        <v>1215</v>
      </c>
      <c r="E495" s="80">
        <v>3.1201867674612253E-6</v>
      </c>
      <c r="F495" s="80">
        <v>707367</v>
      </c>
      <c r="G495" s="80">
        <v>2</v>
      </c>
      <c r="H495" s="280" t="s">
        <v>1394</v>
      </c>
      <c r="I495" s="80"/>
    </row>
    <row r="496" spans="1:9">
      <c r="A496" s="280" t="s">
        <v>1891</v>
      </c>
      <c r="B496" s="280" t="s">
        <v>1457</v>
      </c>
      <c r="C496" s="280" t="s">
        <v>1190</v>
      </c>
      <c r="D496" s="280" t="s">
        <v>1216</v>
      </c>
      <c r="E496" s="80">
        <v>3.3037452435211448E-6</v>
      </c>
      <c r="F496" s="80">
        <v>707367</v>
      </c>
      <c r="G496" s="80">
        <v>2</v>
      </c>
      <c r="H496" s="280" t="s">
        <v>1394</v>
      </c>
      <c r="I496" s="80"/>
    </row>
    <row r="497" spans="1:9">
      <c r="A497" s="280" t="s">
        <v>1892</v>
      </c>
      <c r="B497" s="280" t="s">
        <v>1457</v>
      </c>
      <c r="C497" s="280" t="s">
        <v>1190</v>
      </c>
      <c r="D497" s="280" t="s">
        <v>1217</v>
      </c>
      <c r="E497" s="80">
        <v>2.4498642285546608E-6</v>
      </c>
      <c r="F497" s="80">
        <v>707367</v>
      </c>
      <c r="G497" s="80">
        <v>2</v>
      </c>
      <c r="H497" s="280" t="s">
        <v>1394</v>
      </c>
      <c r="I497" s="80"/>
    </row>
    <row r="498" spans="1:9">
      <c r="A498" s="280" t="s">
        <v>1893</v>
      </c>
      <c r="B498" s="280" t="s">
        <v>1457</v>
      </c>
      <c r="C498" s="280" t="s">
        <v>1190</v>
      </c>
      <c r="D498" s="280" t="s">
        <v>1218</v>
      </c>
      <c r="E498" s="80">
        <v>3.1138173498756071E-6</v>
      </c>
      <c r="F498" s="80">
        <v>707367</v>
      </c>
      <c r="G498" s="80">
        <v>2</v>
      </c>
      <c r="H498" s="280" t="s">
        <v>1394</v>
      </c>
      <c r="I498" s="80"/>
    </row>
    <row r="499" spans="1:9">
      <c r="A499" s="280" t="s">
        <v>1894</v>
      </c>
      <c r="B499" s="280" t="s">
        <v>1457</v>
      </c>
      <c r="C499" s="280" t="s">
        <v>1190</v>
      </c>
      <c r="D499" s="280" t="s">
        <v>1219</v>
      </c>
      <c r="E499" s="80">
        <v>1.4405919359199467E-6</v>
      </c>
      <c r="F499" s="80">
        <v>707367</v>
      </c>
      <c r="G499" s="80">
        <v>2</v>
      </c>
      <c r="H499" s="280" t="s">
        <v>1394</v>
      </c>
      <c r="I499" s="80"/>
    </row>
    <row r="500" spans="1:9">
      <c r="A500" s="280" t="s">
        <v>1895</v>
      </c>
      <c r="B500" s="280" t="s">
        <v>1457</v>
      </c>
      <c r="C500" s="280" t="s">
        <v>1190</v>
      </c>
      <c r="D500" s="280" t="s">
        <v>1347</v>
      </c>
      <c r="E500" s="80">
        <v>1.8861829249606084E-6</v>
      </c>
      <c r="F500" s="80">
        <v>707367</v>
      </c>
      <c r="G500" s="80">
        <v>2</v>
      </c>
      <c r="H500" s="280" t="s">
        <v>1394</v>
      </c>
      <c r="I500" s="80"/>
    </row>
    <row r="501" spans="1:9">
      <c r="A501" s="280" t="s">
        <v>1896</v>
      </c>
      <c r="B501" s="280" t="s">
        <v>1457</v>
      </c>
      <c r="C501" s="280" t="s">
        <v>1190</v>
      </c>
      <c r="D501" s="280" t="s">
        <v>1344</v>
      </c>
      <c r="E501" s="80">
        <v>4.9470212425001704E-6</v>
      </c>
      <c r="F501" s="80">
        <v>707367</v>
      </c>
      <c r="G501" s="80">
        <v>2</v>
      </c>
      <c r="H501" s="280" t="s">
        <v>1394</v>
      </c>
      <c r="I501" s="80"/>
    </row>
    <row r="502" spans="1:9">
      <c r="A502" s="280" t="s">
        <v>1897</v>
      </c>
      <c r="B502" s="280" t="s">
        <v>1457</v>
      </c>
      <c r="C502" s="280" t="s">
        <v>1191</v>
      </c>
      <c r="D502" s="280" t="s">
        <v>1211</v>
      </c>
      <c r="E502" s="80">
        <v>3.0905295467011981E-6</v>
      </c>
      <c r="F502" s="80">
        <v>707367</v>
      </c>
      <c r="G502" s="80">
        <v>2</v>
      </c>
      <c r="H502" s="280" t="s">
        <v>1394</v>
      </c>
      <c r="I502" s="80"/>
    </row>
    <row r="503" spans="1:9">
      <c r="A503" s="280" t="s">
        <v>1898</v>
      </c>
      <c r="B503" s="280" t="s">
        <v>1457</v>
      </c>
      <c r="C503" s="280" t="s">
        <v>1191</v>
      </c>
      <c r="D503" s="280" t="s">
        <v>1212</v>
      </c>
      <c r="E503" s="80">
        <v>3.1201867674612253E-6</v>
      </c>
      <c r="F503" s="80">
        <v>707367</v>
      </c>
      <c r="G503" s="80">
        <v>2</v>
      </c>
      <c r="H503" s="280" t="s">
        <v>1394</v>
      </c>
      <c r="I503" s="80"/>
    </row>
    <row r="504" spans="1:9">
      <c r="A504" s="280" t="s">
        <v>1899</v>
      </c>
      <c r="B504" s="280" t="s">
        <v>1457</v>
      </c>
      <c r="C504" s="280" t="s">
        <v>1191</v>
      </c>
      <c r="D504" s="280" t="s">
        <v>1213</v>
      </c>
      <c r="E504" s="80">
        <v>3.1201867674612253E-6</v>
      </c>
      <c r="F504" s="80">
        <v>707367</v>
      </c>
      <c r="G504" s="80">
        <v>2</v>
      </c>
      <c r="H504" s="280" t="s">
        <v>1394</v>
      </c>
      <c r="I504" s="80"/>
    </row>
    <row r="505" spans="1:9">
      <c r="A505" s="280" t="s">
        <v>1900</v>
      </c>
      <c r="B505" s="280" t="s">
        <v>1457</v>
      </c>
      <c r="C505" s="280" t="s">
        <v>1191</v>
      </c>
      <c r="D505" s="280" t="s">
        <v>1214</v>
      </c>
      <c r="E505" s="80">
        <v>3.1201867674612253E-6</v>
      </c>
      <c r="F505" s="80">
        <v>707367</v>
      </c>
      <c r="G505" s="80">
        <v>2</v>
      </c>
      <c r="H505" s="280" t="s">
        <v>1394</v>
      </c>
      <c r="I505" s="80"/>
    </row>
    <row r="506" spans="1:9">
      <c r="A506" s="280" t="s">
        <v>1901</v>
      </c>
      <c r="B506" s="280" t="s">
        <v>1457</v>
      </c>
      <c r="C506" s="280" t="s">
        <v>1191</v>
      </c>
      <c r="D506" s="280" t="s">
        <v>1215</v>
      </c>
      <c r="E506" s="80">
        <v>3.1201867674612253E-6</v>
      </c>
      <c r="F506" s="80">
        <v>707367</v>
      </c>
      <c r="G506" s="80">
        <v>2</v>
      </c>
      <c r="H506" s="280" t="s">
        <v>1394</v>
      </c>
      <c r="I506" s="80"/>
    </row>
    <row r="507" spans="1:9">
      <c r="A507" s="280" t="s">
        <v>1902</v>
      </c>
      <c r="B507" s="280" t="s">
        <v>1457</v>
      </c>
      <c r="C507" s="280" t="s">
        <v>1191</v>
      </c>
      <c r="D507" s="280" t="s">
        <v>1216</v>
      </c>
      <c r="E507" s="80">
        <v>3.3037452435211448E-6</v>
      </c>
      <c r="F507" s="80">
        <v>707367</v>
      </c>
      <c r="G507" s="80">
        <v>2</v>
      </c>
      <c r="H507" s="280" t="s">
        <v>1394</v>
      </c>
      <c r="I507" s="80"/>
    </row>
    <row r="508" spans="1:9">
      <c r="A508" s="280" t="s">
        <v>1903</v>
      </c>
      <c r="B508" s="280" t="s">
        <v>1457</v>
      </c>
      <c r="C508" s="280" t="s">
        <v>1191</v>
      </c>
      <c r="D508" s="280" t="s">
        <v>1217</v>
      </c>
      <c r="E508" s="80">
        <v>2.4498642285546608E-6</v>
      </c>
      <c r="F508" s="80">
        <v>707367</v>
      </c>
      <c r="G508" s="80">
        <v>2</v>
      </c>
      <c r="H508" s="280" t="s">
        <v>1394</v>
      </c>
      <c r="I508" s="80"/>
    </row>
    <row r="509" spans="1:9">
      <c r="A509" s="280" t="s">
        <v>1904</v>
      </c>
      <c r="B509" s="280" t="s">
        <v>1457</v>
      </c>
      <c r="C509" s="280" t="s">
        <v>1191</v>
      </c>
      <c r="D509" s="280" t="s">
        <v>1218</v>
      </c>
      <c r="E509" s="80">
        <v>3.1138173498756071E-6</v>
      </c>
      <c r="F509" s="80">
        <v>707367</v>
      </c>
      <c r="G509" s="80">
        <v>2</v>
      </c>
      <c r="H509" s="280" t="s">
        <v>1394</v>
      </c>
      <c r="I509" s="80"/>
    </row>
    <row r="510" spans="1:9">
      <c r="A510" s="280" t="s">
        <v>1905</v>
      </c>
      <c r="B510" s="280" t="s">
        <v>1457</v>
      </c>
      <c r="C510" s="280" t="s">
        <v>1191</v>
      </c>
      <c r="D510" s="280" t="s">
        <v>1219</v>
      </c>
      <c r="E510" s="80">
        <v>1.4405919359199467E-6</v>
      </c>
      <c r="F510" s="80">
        <v>707367</v>
      </c>
      <c r="G510" s="80">
        <v>2</v>
      </c>
      <c r="H510" s="280" t="s">
        <v>1394</v>
      </c>
      <c r="I510" s="80"/>
    </row>
    <row r="511" spans="1:9">
      <c r="A511" s="280" t="s">
        <v>1906</v>
      </c>
      <c r="B511" s="280" t="s">
        <v>1457</v>
      </c>
      <c r="C511" s="280" t="s">
        <v>1191</v>
      </c>
      <c r="D511" s="280" t="s">
        <v>1347</v>
      </c>
      <c r="E511" s="80">
        <v>1.8861829249606084E-6</v>
      </c>
      <c r="F511" s="80">
        <v>707367</v>
      </c>
      <c r="G511" s="80">
        <v>2</v>
      </c>
      <c r="H511" s="280" t="s">
        <v>1394</v>
      </c>
      <c r="I511" s="80"/>
    </row>
    <row r="512" spans="1:9">
      <c r="A512" s="280" t="s">
        <v>1907</v>
      </c>
      <c r="B512" s="280" t="s">
        <v>1457</v>
      </c>
      <c r="C512" s="280" t="s">
        <v>1191</v>
      </c>
      <c r="D512" s="280" t="s">
        <v>1344</v>
      </c>
      <c r="E512" s="80">
        <v>4.9470212425001704E-6</v>
      </c>
      <c r="F512" s="80">
        <v>707367</v>
      </c>
      <c r="G512" s="80">
        <v>2</v>
      </c>
      <c r="H512" s="280" t="s">
        <v>1394</v>
      </c>
      <c r="I512" s="80"/>
    </row>
    <row r="513" spans="1:9">
      <c r="A513" s="280" t="s">
        <v>1908</v>
      </c>
      <c r="B513" s="280" t="s">
        <v>1457</v>
      </c>
      <c r="C513" s="280" t="s">
        <v>1192</v>
      </c>
      <c r="D513" s="280" t="s">
        <v>1211</v>
      </c>
      <c r="E513" s="80">
        <v>3.9760604142235974E-4</v>
      </c>
      <c r="F513" s="80">
        <v>707367</v>
      </c>
      <c r="G513" s="80">
        <v>2</v>
      </c>
      <c r="H513" s="280" t="s">
        <v>1394</v>
      </c>
      <c r="I513" s="80"/>
    </row>
    <row r="514" spans="1:9">
      <c r="A514" s="280" t="s">
        <v>1909</v>
      </c>
      <c r="B514" s="280" t="s">
        <v>1457</v>
      </c>
      <c r="C514" s="280" t="s">
        <v>1192</v>
      </c>
      <c r="D514" s="280" t="s">
        <v>1212</v>
      </c>
      <c r="E514" s="80">
        <v>4.0829817527237867E-4</v>
      </c>
      <c r="F514" s="80">
        <v>707367</v>
      </c>
      <c r="G514" s="80">
        <v>2</v>
      </c>
      <c r="H514" s="280" t="s">
        <v>1394</v>
      </c>
      <c r="I514" s="80"/>
    </row>
    <row r="515" spans="1:9">
      <c r="A515" s="280" t="s">
        <v>1910</v>
      </c>
      <c r="B515" s="280" t="s">
        <v>1457</v>
      </c>
      <c r="C515" s="280" t="s">
        <v>1192</v>
      </c>
      <c r="D515" s="280" t="s">
        <v>1213</v>
      </c>
      <c r="E515" s="80">
        <v>3.9763569864311973E-4</v>
      </c>
      <c r="F515" s="80">
        <v>707367</v>
      </c>
      <c r="G515" s="80">
        <v>2</v>
      </c>
      <c r="H515" s="280" t="s">
        <v>1394</v>
      </c>
      <c r="I515" s="80"/>
    </row>
    <row r="516" spans="1:9">
      <c r="A516" s="280" t="s">
        <v>1911</v>
      </c>
      <c r="B516" s="280" t="s">
        <v>1457</v>
      </c>
      <c r="C516" s="280" t="s">
        <v>1192</v>
      </c>
      <c r="D516" s="280" t="s">
        <v>1214</v>
      </c>
      <c r="E516" s="80">
        <v>3.9763569864311973E-4</v>
      </c>
      <c r="F516" s="80">
        <v>707367</v>
      </c>
      <c r="G516" s="80">
        <v>2</v>
      </c>
      <c r="H516" s="280" t="s">
        <v>1394</v>
      </c>
      <c r="I516" s="80"/>
    </row>
    <row r="517" spans="1:9">
      <c r="A517" s="280" t="s">
        <v>1912</v>
      </c>
      <c r="B517" s="280" t="s">
        <v>1457</v>
      </c>
      <c r="C517" s="280" t="s">
        <v>1192</v>
      </c>
      <c r="D517" s="280" t="s">
        <v>1215</v>
      </c>
      <c r="E517" s="80">
        <v>4.0414919604016248E-4</v>
      </c>
      <c r="F517" s="80">
        <v>707367</v>
      </c>
      <c r="G517" s="80">
        <v>2</v>
      </c>
      <c r="H517" s="280" t="s">
        <v>1394</v>
      </c>
      <c r="I517" s="80"/>
    </row>
    <row r="518" spans="1:9">
      <c r="A518" s="280" t="s">
        <v>1913</v>
      </c>
      <c r="B518" s="280" t="s">
        <v>1457</v>
      </c>
      <c r="C518" s="280" t="s">
        <v>1192</v>
      </c>
      <c r="D518" s="280" t="s">
        <v>1216</v>
      </c>
      <c r="E518" s="80">
        <v>4.5010812671247467E-4</v>
      </c>
      <c r="F518" s="80">
        <v>707367</v>
      </c>
      <c r="G518" s="80">
        <v>2</v>
      </c>
      <c r="H518" s="280" t="s">
        <v>1394</v>
      </c>
      <c r="I518" s="80"/>
    </row>
    <row r="519" spans="1:9">
      <c r="A519" s="280" t="s">
        <v>1914</v>
      </c>
      <c r="B519" s="280" t="s">
        <v>1457</v>
      </c>
      <c r="C519" s="280" t="s">
        <v>1192</v>
      </c>
      <c r="D519" s="280" t="s">
        <v>1217</v>
      </c>
      <c r="E519" s="80">
        <v>3.0237242938463443E-4</v>
      </c>
      <c r="F519" s="80">
        <v>707367</v>
      </c>
      <c r="G519" s="80">
        <v>2</v>
      </c>
      <c r="H519" s="280" t="s">
        <v>1394</v>
      </c>
      <c r="I519" s="80"/>
    </row>
    <row r="520" spans="1:9">
      <c r="A520" s="280" t="s">
        <v>1915</v>
      </c>
      <c r="B520" s="280" t="s">
        <v>1457</v>
      </c>
      <c r="C520" s="280" t="s">
        <v>1192</v>
      </c>
      <c r="D520" s="280" t="s">
        <v>1218</v>
      </c>
      <c r="E520" s="80">
        <v>2.6668362866545062E-4</v>
      </c>
      <c r="F520" s="80">
        <v>707367</v>
      </c>
      <c r="G520" s="80">
        <v>2</v>
      </c>
      <c r="H520" s="280" t="s">
        <v>1394</v>
      </c>
      <c r="I520" s="80"/>
    </row>
    <row r="521" spans="1:9">
      <c r="A521" s="280" t="s">
        <v>1916</v>
      </c>
      <c r="B521" s="280" t="s">
        <v>1457</v>
      </c>
      <c r="C521" s="280" t="s">
        <v>1192</v>
      </c>
      <c r="D521" s="280" t="s">
        <v>1219</v>
      </c>
      <c r="E521" s="80">
        <v>3.4258546880353106E-4</v>
      </c>
      <c r="F521" s="80">
        <v>707367</v>
      </c>
      <c r="G521" s="80">
        <v>2</v>
      </c>
      <c r="H521" s="280" t="s">
        <v>1394</v>
      </c>
      <c r="I521" s="80"/>
    </row>
    <row r="522" spans="1:9">
      <c r="A522" s="280" t="s">
        <v>1917</v>
      </c>
      <c r="B522" s="280" t="s">
        <v>1457</v>
      </c>
      <c r="C522" s="280" t="s">
        <v>1192</v>
      </c>
      <c r="D522" s="280" t="s">
        <v>1347</v>
      </c>
      <c r="E522" s="80">
        <v>2.5794609871241904E-4</v>
      </c>
      <c r="F522" s="80">
        <v>707367</v>
      </c>
      <c r="G522" s="80">
        <v>2</v>
      </c>
      <c r="H522" s="280" t="s">
        <v>1394</v>
      </c>
      <c r="I522" s="80"/>
    </row>
    <row r="523" spans="1:9">
      <c r="A523" s="280" t="s">
        <v>1918</v>
      </c>
      <c r="B523" s="280" t="s">
        <v>1457</v>
      </c>
      <c r="C523" s="280" t="s">
        <v>1192</v>
      </c>
      <c r="D523" s="280" t="s">
        <v>1344</v>
      </c>
      <c r="E523" s="80">
        <v>6.2390291185531268E-4</v>
      </c>
      <c r="F523" s="80">
        <v>707367</v>
      </c>
      <c r="G523" s="80">
        <v>2</v>
      </c>
      <c r="H523" s="280" t="s">
        <v>1394</v>
      </c>
      <c r="I523" s="80"/>
    </row>
    <row r="524" spans="1:9">
      <c r="A524" s="280" t="s">
        <v>1919</v>
      </c>
      <c r="B524" s="280" t="s">
        <v>1457</v>
      </c>
      <c r="C524" s="280" t="s">
        <v>1193</v>
      </c>
      <c r="D524" s="280" t="s">
        <v>1211</v>
      </c>
      <c r="E524" s="80">
        <v>0</v>
      </c>
      <c r="F524" s="80">
        <v>707367</v>
      </c>
      <c r="G524" s="80">
        <v>2</v>
      </c>
      <c r="H524" s="280" t="s">
        <v>1394</v>
      </c>
      <c r="I524" s="80"/>
    </row>
    <row r="525" spans="1:9">
      <c r="A525" s="280" t="s">
        <v>1920</v>
      </c>
      <c r="B525" s="280" t="s">
        <v>1457</v>
      </c>
      <c r="C525" s="280" t="s">
        <v>1193</v>
      </c>
      <c r="D525" s="280" t="s">
        <v>1212</v>
      </c>
      <c r="E525" s="80">
        <v>0</v>
      </c>
      <c r="F525" s="80">
        <v>707367</v>
      </c>
      <c r="G525" s="80">
        <v>2</v>
      </c>
      <c r="H525" s="280" t="s">
        <v>1394</v>
      </c>
      <c r="I525" s="80"/>
    </row>
    <row r="526" spans="1:9">
      <c r="A526" s="280" t="s">
        <v>1921</v>
      </c>
      <c r="B526" s="280" t="s">
        <v>1457</v>
      </c>
      <c r="C526" s="280" t="s">
        <v>1193</v>
      </c>
      <c r="D526" s="280" t="s">
        <v>1213</v>
      </c>
      <c r="E526" s="80">
        <v>0</v>
      </c>
      <c r="F526" s="80">
        <v>707367</v>
      </c>
      <c r="G526" s="80">
        <v>2</v>
      </c>
      <c r="H526" s="280" t="s">
        <v>1394</v>
      </c>
      <c r="I526" s="80"/>
    </row>
    <row r="527" spans="1:9">
      <c r="A527" s="280" t="s">
        <v>1922</v>
      </c>
      <c r="B527" s="280" t="s">
        <v>1457</v>
      </c>
      <c r="C527" s="280" t="s">
        <v>1193</v>
      </c>
      <c r="D527" s="280" t="s">
        <v>1214</v>
      </c>
      <c r="E527" s="80">
        <v>0</v>
      </c>
      <c r="F527" s="80">
        <v>707367</v>
      </c>
      <c r="G527" s="80">
        <v>2</v>
      </c>
      <c r="H527" s="280" t="s">
        <v>1394</v>
      </c>
      <c r="I527" s="80"/>
    </row>
    <row r="528" spans="1:9">
      <c r="A528" s="280" t="s">
        <v>1923</v>
      </c>
      <c r="B528" s="280" t="s">
        <v>1457</v>
      </c>
      <c r="C528" s="280" t="s">
        <v>1193</v>
      </c>
      <c r="D528" s="280" t="s">
        <v>1215</v>
      </c>
      <c r="E528" s="80">
        <v>0</v>
      </c>
      <c r="F528" s="80">
        <v>707367</v>
      </c>
      <c r="G528" s="80">
        <v>2</v>
      </c>
      <c r="H528" s="280" t="s">
        <v>1394</v>
      </c>
      <c r="I528" s="80"/>
    </row>
    <row r="529" spans="1:9">
      <c r="A529" s="280" t="s">
        <v>1924</v>
      </c>
      <c r="B529" s="280" t="s">
        <v>1457</v>
      </c>
      <c r="C529" s="280" t="s">
        <v>1193</v>
      </c>
      <c r="D529" s="280" t="s">
        <v>1216</v>
      </c>
      <c r="E529" s="80">
        <v>0</v>
      </c>
      <c r="F529" s="80">
        <v>707367</v>
      </c>
      <c r="G529" s="80">
        <v>2</v>
      </c>
      <c r="H529" s="280" t="s">
        <v>1394</v>
      </c>
      <c r="I529" s="80"/>
    </row>
    <row r="530" spans="1:9">
      <c r="A530" s="280" t="s">
        <v>1925</v>
      </c>
      <c r="B530" s="280" t="s">
        <v>1457</v>
      </c>
      <c r="C530" s="280" t="s">
        <v>1193</v>
      </c>
      <c r="D530" s="280" t="s">
        <v>1217</v>
      </c>
      <c r="E530" s="80">
        <v>0</v>
      </c>
      <c r="F530" s="80">
        <v>707367</v>
      </c>
      <c r="G530" s="80">
        <v>2</v>
      </c>
      <c r="H530" s="280" t="s">
        <v>1394</v>
      </c>
      <c r="I530" s="80"/>
    </row>
    <row r="531" spans="1:9">
      <c r="A531" s="280" t="s">
        <v>1926</v>
      </c>
      <c r="B531" s="280" t="s">
        <v>1457</v>
      </c>
      <c r="C531" s="280" t="s">
        <v>1193</v>
      </c>
      <c r="D531" s="280" t="s">
        <v>1218</v>
      </c>
      <c r="E531" s="80">
        <v>0</v>
      </c>
      <c r="F531" s="80">
        <v>707367</v>
      </c>
      <c r="G531" s="80">
        <v>2</v>
      </c>
      <c r="H531" s="280" t="s">
        <v>1394</v>
      </c>
      <c r="I531" s="80"/>
    </row>
    <row r="532" spans="1:9">
      <c r="A532" s="280" t="s">
        <v>1927</v>
      </c>
      <c r="B532" s="280" t="s">
        <v>1457</v>
      </c>
      <c r="C532" s="280" t="s">
        <v>1193</v>
      </c>
      <c r="D532" s="280" t="s">
        <v>1219</v>
      </c>
      <c r="E532" s="80">
        <v>0</v>
      </c>
      <c r="F532" s="80">
        <v>707367</v>
      </c>
      <c r="G532" s="80">
        <v>2</v>
      </c>
      <c r="H532" s="280" t="s">
        <v>1394</v>
      </c>
      <c r="I532" s="80"/>
    </row>
    <row r="533" spans="1:9">
      <c r="A533" s="280" t="s">
        <v>1928</v>
      </c>
      <c r="B533" s="280" t="s">
        <v>1457</v>
      </c>
      <c r="C533" s="280" t="s">
        <v>1193</v>
      </c>
      <c r="D533" s="280" t="s">
        <v>1347</v>
      </c>
      <c r="E533" s="80">
        <v>0</v>
      </c>
      <c r="F533" s="80">
        <v>707367</v>
      </c>
      <c r="G533" s="80">
        <v>2</v>
      </c>
      <c r="H533" s="280" t="s">
        <v>1394</v>
      </c>
      <c r="I533" s="80"/>
    </row>
    <row r="534" spans="1:9">
      <c r="A534" s="280" t="s">
        <v>1929</v>
      </c>
      <c r="B534" s="280" t="s">
        <v>1457</v>
      </c>
      <c r="C534" s="280" t="s">
        <v>1193</v>
      </c>
      <c r="D534" s="280" t="s">
        <v>1344</v>
      </c>
      <c r="E534" s="80">
        <v>0</v>
      </c>
      <c r="F534" s="80">
        <v>707367</v>
      </c>
      <c r="G534" s="80">
        <v>2</v>
      </c>
      <c r="H534" s="280" t="s">
        <v>1394</v>
      </c>
      <c r="I534" s="80"/>
    </row>
    <row r="535" spans="1:9">
      <c r="A535" s="280" t="s">
        <v>1930</v>
      </c>
      <c r="B535" s="280" t="s">
        <v>1457</v>
      </c>
      <c r="C535" s="280" t="s">
        <v>1194</v>
      </c>
      <c r="D535" s="280" t="s">
        <v>1211</v>
      </c>
      <c r="E535" s="80">
        <v>3.9451551187565846E-4</v>
      </c>
      <c r="F535" s="80">
        <v>707367</v>
      </c>
      <c r="G535" s="80">
        <v>2</v>
      </c>
      <c r="H535" s="280" t="s">
        <v>1394</v>
      </c>
      <c r="I535" s="80"/>
    </row>
    <row r="536" spans="1:9">
      <c r="A536" s="280" t="s">
        <v>1931</v>
      </c>
      <c r="B536" s="280" t="s">
        <v>1457</v>
      </c>
      <c r="C536" s="280" t="s">
        <v>1194</v>
      </c>
      <c r="D536" s="280" t="s">
        <v>1212</v>
      </c>
      <c r="E536" s="80">
        <v>4.0517798850491752E-4</v>
      </c>
      <c r="F536" s="80">
        <v>707367</v>
      </c>
      <c r="G536" s="80">
        <v>2</v>
      </c>
      <c r="H536" s="280" t="s">
        <v>1394</v>
      </c>
      <c r="I536" s="80"/>
    </row>
    <row r="537" spans="1:9">
      <c r="A537" s="280" t="s">
        <v>1932</v>
      </c>
      <c r="B537" s="280" t="s">
        <v>1457</v>
      </c>
      <c r="C537" s="280" t="s">
        <v>1194</v>
      </c>
      <c r="D537" s="280" t="s">
        <v>1213</v>
      </c>
      <c r="E537" s="80">
        <v>3.9451551187565846E-4</v>
      </c>
      <c r="F537" s="80">
        <v>707367</v>
      </c>
      <c r="G537" s="80">
        <v>2</v>
      </c>
      <c r="H537" s="280" t="s">
        <v>1394</v>
      </c>
      <c r="I537" s="80"/>
    </row>
    <row r="538" spans="1:9">
      <c r="A538" s="280" t="s">
        <v>1933</v>
      </c>
      <c r="B538" s="280" t="s">
        <v>1457</v>
      </c>
      <c r="C538" s="280" t="s">
        <v>1194</v>
      </c>
      <c r="D538" s="280" t="s">
        <v>1214</v>
      </c>
      <c r="E538" s="80">
        <v>3.9451551187565846E-4</v>
      </c>
      <c r="F538" s="80">
        <v>707367</v>
      </c>
      <c r="G538" s="80">
        <v>2</v>
      </c>
      <c r="H538" s="280" t="s">
        <v>1394</v>
      </c>
      <c r="I538" s="80"/>
    </row>
    <row r="539" spans="1:9">
      <c r="A539" s="280" t="s">
        <v>1934</v>
      </c>
      <c r="B539" s="280" t="s">
        <v>1457</v>
      </c>
      <c r="C539" s="280" t="s">
        <v>1194</v>
      </c>
      <c r="D539" s="280" t="s">
        <v>1215</v>
      </c>
      <c r="E539" s="80">
        <v>4.0102900927270133E-4</v>
      </c>
      <c r="F539" s="80">
        <v>707367</v>
      </c>
      <c r="G539" s="80">
        <v>2</v>
      </c>
      <c r="H539" s="280" t="s">
        <v>1394</v>
      </c>
      <c r="I539" s="80"/>
    </row>
    <row r="540" spans="1:9">
      <c r="A540" s="280" t="s">
        <v>1935</v>
      </c>
      <c r="B540" s="280" t="s">
        <v>1457</v>
      </c>
      <c r="C540" s="280" t="s">
        <v>1194</v>
      </c>
      <c r="D540" s="280" t="s">
        <v>1216</v>
      </c>
      <c r="E540" s="80">
        <v>4.4680438146895351E-4</v>
      </c>
      <c r="F540" s="80">
        <v>707367</v>
      </c>
      <c r="G540" s="80">
        <v>2</v>
      </c>
      <c r="H540" s="280" t="s">
        <v>1394</v>
      </c>
      <c r="I540" s="80"/>
    </row>
    <row r="541" spans="1:9">
      <c r="A541" s="280" t="s">
        <v>1936</v>
      </c>
      <c r="B541" s="280" t="s">
        <v>1457</v>
      </c>
      <c r="C541" s="280" t="s">
        <v>1194</v>
      </c>
      <c r="D541" s="280" t="s">
        <v>1217</v>
      </c>
      <c r="E541" s="80">
        <v>2.9992256515607975E-4</v>
      </c>
      <c r="F541" s="80">
        <v>707367</v>
      </c>
      <c r="G541" s="80">
        <v>2</v>
      </c>
      <c r="H541" s="280" t="s">
        <v>1394</v>
      </c>
      <c r="I541" s="80"/>
    </row>
    <row r="542" spans="1:9">
      <c r="A542" s="280" t="s">
        <v>1937</v>
      </c>
      <c r="B542" s="280" t="s">
        <v>1457</v>
      </c>
      <c r="C542" s="280" t="s">
        <v>1194</v>
      </c>
      <c r="D542" s="280" t="s">
        <v>1218</v>
      </c>
      <c r="E542" s="80">
        <v>2.6356981131557501E-4</v>
      </c>
      <c r="F542" s="80">
        <v>707367</v>
      </c>
      <c r="G542" s="80">
        <v>2</v>
      </c>
      <c r="H542" s="280" t="s">
        <v>1394</v>
      </c>
      <c r="I542" s="80"/>
    </row>
    <row r="543" spans="1:9">
      <c r="A543" s="280" t="s">
        <v>1938</v>
      </c>
      <c r="B543" s="280" t="s">
        <v>1457</v>
      </c>
      <c r="C543" s="280" t="s">
        <v>1194</v>
      </c>
      <c r="D543" s="280" t="s">
        <v>1219</v>
      </c>
      <c r="E543" s="80">
        <v>3.4114487686761106E-4</v>
      </c>
      <c r="F543" s="80">
        <v>707367</v>
      </c>
      <c r="G543" s="80">
        <v>2</v>
      </c>
      <c r="H543" s="280" t="s">
        <v>1394</v>
      </c>
      <c r="I543" s="80"/>
    </row>
    <row r="544" spans="1:9">
      <c r="A544" s="280" t="s">
        <v>1939</v>
      </c>
      <c r="B544" s="280" t="s">
        <v>1457</v>
      </c>
      <c r="C544" s="280" t="s">
        <v>1194</v>
      </c>
      <c r="D544" s="280" t="s">
        <v>1347</v>
      </c>
      <c r="E544" s="80">
        <v>2.5605991578745845E-4</v>
      </c>
      <c r="F544" s="80">
        <v>707367</v>
      </c>
      <c r="G544" s="80">
        <v>2</v>
      </c>
      <c r="H544" s="280" t="s">
        <v>1394</v>
      </c>
      <c r="I544" s="80"/>
    </row>
    <row r="545" spans="1:9">
      <c r="A545" s="280" t="s">
        <v>1940</v>
      </c>
      <c r="B545" s="280" t="s">
        <v>1457</v>
      </c>
      <c r="C545" s="280" t="s">
        <v>1194</v>
      </c>
      <c r="D545" s="280" t="s">
        <v>1344</v>
      </c>
      <c r="E545" s="80">
        <v>6.1895589061281247E-4</v>
      </c>
      <c r="F545" s="80">
        <v>707367</v>
      </c>
      <c r="G545" s="80">
        <v>2</v>
      </c>
      <c r="H545" s="280" t="s">
        <v>1394</v>
      </c>
      <c r="I545" s="80"/>
    </row>
    <row r="546" spans="1:9">
      <c r="A546" s="280" t="s">
        <v>1941</v>
      </c>
      <c r="B546" s="280" t="s">
        <v>1457</v>
      </c>
      <c r="C546" s="280" t="s">
        <v>1195</v>
      </c>
      <c r="D546" s="280" t="s">
        <v>1211</v>
      </c>
      <c r="E546" s="80">
        <v>2.3392008046059339E-2</v>
      </c>
      <c r="F546" s="80">
        <v>707367</v>
      </c>
      <c r="G546" s="80">
        <v>2</v>
      </c>
      <c r="H546" s="280" t="s">
        <v>1394</v>
      </c>
      <c r="I546" s="80"/>
    </row>
    <row r="547" spans="1:9">
      <c r="A547" s="280" t="s">
        <v>1942</v>
      </c>
      <c r="B547" s="280" t="s">
        <v>1457</v>
      </c>
      <c r="C547" s="280" t="s">
        <v>1195</v>
      </c>
      <c r="D547" s="280" t="s">
        <v>1212</v>
      </c>
      <c r="E547" s="80">
        <v>2.3460569780184147E-2</v>
      </c>
      <c r="F547" s="80">
        <v>707367</v>
      </c>
      <c r="G547" s="80">
        <v>2</v>
      </c>
      <c r="H547" s="280" t="s">
        <v>1394</v>
      </c>
      <c r="I547" s="80"/>
    </row>
    <row r="548" spans="1:9">
      <c r="A548" s="280" t="s">
        <v>1943</v>
      </c>
      <c r="B548" s="280" t="s">
        <v>1457</v>
      </c>
      <c r="C548" s="280" t="s">
        <v>1195</v>
      </c>
      <c r="D548" s="280" t="s">
        <v>1213</v>
      </c>
      <c r="E548" s="80">
        <v>2.3392008046059339E-2</v>
      </c>
      <c r="F548" s="80">
        <v>707367</v>
      </c>
      <c r="G548" s="80">
        <v>2</v>
      </c>
      <c r="H548" s="280" t="s">
        <v>1394</v>
      </c>
      <c r="I548" s="80"/>
    </row>
    <row r="549" spans="1:9">
      <c r="A549" s="280" t="s">
        <v>1944</v>
      </c>
      <c r="B549" s="280" t="s">
        <v>1457</v>
      </c>
      <c r="C549" s="280" t="s">
        <v>1195</v>
      </c>
      <c r="D549" s="280" t="s">
        <v>1214</v>
      </c>
      <c r="E549" s="80">
        <v>2.3448157055648434E-2</v>
      </c>
      <c r="F549" s="80">
        <v>707367</v>
      </c>
      <c r="G549" s="80">
        <v>2</v>
      </c>
      <c r="H549" s="280" t="s">
        <v>1394</v>
      </c>
      <c r="I549" s="80"/>
    </row>
    <row r="550" spans="1:9">
      <c r="A550" s="280" t="s">
        <v>1945</v>
      </c>
      <c r="B550" s="280" t="s">
        <v>1457</v>
      </c>
      <c r="C550" s="280" t="s">
        <v>1195</v>
      </c>
      <c r="D550" s="280" t="s">
        <v>1215</v>
      </c>
      <c r="E550" s="80">
        <v>2.239410537264875E-2</v>
      </c>
      <c r="F550" s="80">
        <v>707367</v>
      </c>
      <c r="G550" s="80">
        <v>2</v>
      </c>
      <c r="H550" s="280" t="s">
        <v>1394</v>
      </c>
      <c r="I550" s="80"/>
    </row>
    <row r="551" spans="1:9">
      <c r="A551" s="280" t="s">
        <v>1946</v>
      </c>
      <c r="B551" s="280" t="s">
        <v>1457</v>
      </c>
      <c r="C551" s="280" t="s">
        <v>1195</v>
      </c>
      <c r="D551" s="280" t="s">
        <v>1216</v>
      </c>
      <c r="E551" s="80">
        <v>1.8626313324111913E-2</v>
      </c>
      <c r="F551" s="80">
        <v>707367</v>
      </c>
      <c r="G551" s="80">
        <v>2</v>
      </c>
      <c r="H551" s="280" t="s">
        <v>1394</v>
      </c>
      <c r="I551" s="80"/>
    </row>
    <row r="552" spans="1:9">
      <c r="A552" s="280" t="s">
        <v>1947</v>
      </c>
      <c r="B552" s="280" t="s">
        <v>1457</v>
      </c>
      <c r="C552" s="280" t="s">
        <v>1195</v>
      </c>
      <c r="D552" s="280" t="s">
        <v>1217</v>
      </c>
      <c r="E552" s="80">
        <v>1.6986291419064568E-2</v>
      </c>
      <c r="F552" s="80">
        <v>707367</v>
      </c>
      <c r="G552" s="80">
        <v>2</v>
      </c>
      <c r="H552" s="280" t="s">
        <v>1394</v>
      </c>
      <c r="I552" s="80"/>
    </row>
    <row r="553" spans="1:9">
      <c r="A553" s="280" t="s">
        <v>1948</v>
      </c>
      <c r="B553" s="280" t="s">
        <v>1457</v>
      </c>
      <c r="C553" s="280" t="s">
        <v>1195</v>
      </c>
      <c r="D553" s="280" t="s">
        <v>1218</v>
      </c>
      <c r="E553" s="80">
        <v>1.0222342483299252E-2</v>
      </c>
      <c r="F553" s="80">
        <v>707367</v>
      </c>
      <c r="G553" s="80">
        <v>2</v>
      </c>
      <c r="H553" s="280" t="s">
        <v>1394</v>
      </c>
      <c r="I553" s="80"/>
    </row>
    <row r="554" spans="1:9">
      <c r="A554" s="280" t="s">
        <v>1949</v>
      </c>
      <c r="B554" s="280" t="s">
        <v>1457</v>
      </c>
      <c r="C554" s="280" t="s">
        <v>1195</v>
      </c>
      <c r="D554" s="280" t="s">
        <v>1219</v>
      </c>
      <c r="E554" s="80">
        <v>1940.1822701480671</v>
      </c>
      <c r="F554" s="80">
        <v>707367</v>
      </c>
      <c r="G554" s="80">
        <v>2</v>
      </c>
      <c r="H554" s="280" t="s">
        <v>1394</v>
      </c>
      <c r="I554" s="80"/>
    </row>
    <row r="555" spans="1:9">
      <c r="A555" s="280" t="s">
        <v>1950</v>
      </c>
      <c r="B555" s="280" t="s">
        <v>1457</v>
      </c>
      <c r="C555" s="280" t="s">
        <v>1195</v>
      </c>
      <c r="D555" s="280" t="s">
        <v>1347</v>
      </c>
      <c r="E555" s="80">
        <v>1.8493542504628386E-2</v>
      </c>
      <c r="F555" s="80">
        <v>707367</v>
      </c>
      <c r="G555" s="80">
        <v>2</v>
      </c>
      <c r="H555" s="280" t="s">
        <v>1394</v>
      </c>
      <c r="I555" s="80"/>
    </row>
    <row r="556" spans="1:9">
      <c r="A556" s="280" t="s">
        <v>1951</v>
      </c>
      <c r="B556" s="280" t="s">
        <v>1457</v>
      </c>
      <c r="C556" s="280" t="s">
        <v>1195</v>
      </c>
      <c r="D556" s="280" t="s">
        <v>1344</v>
      </c>
      <c r="E556" s="80">
        <v>3.8718741514189192E-2</v>
      </c>
      <c r="F556" s="80">
        <v>707367</v>
      </c>
      <c r="G556" s="80">
        <v>2</v>
      </c>
      <c r="H556" s="280" t="s">
        <v>1394</v>
      </c>
      <c r="I556" s="80"/>
    </row>
    <row r="557" spans="1:9">
      <c r="A557" s="280" t="s">
        <v>1952</v>
      </c>
      <c r="B557" s="280" t="s">
        <v>1457</v>
      </c>
      <c r="C557" s="280" t="s">
        <v>1196</v>
      </c>
      <c r="D557" s="280" t="s">
        <v>1211</v>
      </c>
      <c r="E557" s="80">
        <v>9.4120951882908685E-2</v>
      </c>
      <c r="F557" s="80">
        <v>707367</v>
      </c>
      <c r="G557" s="80">
        <v>2</v>
      </c>
      <c r="H557" s="280" t="s">
        <v>1394</v>
      </c>
      <c r="I557" s="80"/>
    </row>
    <row r="558" spans="1:9">
      <c r="A558" s="280" t="s">
        <v>1953</v>
      </c>
      <c r="B558" s="280" t="s">
        <v>1457</v>
      </c>
      <c r="C558" s="280" t="s">
        <v>1196</v>
      </c>
      <c r="D558" s="280" t="s">
        <v>1212</v>
      </c>
      <c r="E558" s="80">
        <v>9.4346269120341927E-2</v>
      </c>
      <c r="F558" s="80">
        <v>707367</v>
      </c>
      <c r="G558" s="80">
        <v>2</v>
      </c>
      <c r="H558" s="280" t="s">
        <v>1394</v>
      </c>
      <c r="I558" s="80"/>
    </row>
    <row r="559" spans="1:9">
      <c r="A559" s="280" t="s">
        <v>1954</v>
      </c>
      <c r="B559" s="280" t="s">
        <v>1457</v>
      </c>
      <c r="C559" s="280" t="s">
        <v>1196</v>
      </c>
      <c r="D559" s="280" t="s">
        <v>1213</v>
      </c>
      <c r="E559" s="80">
        <v>9.4121477062836814E-2</v>
      </c>
      <c r="F559" s="80">
        <v>707367</v>
      </c>
      <c r="G559" s="80">
        <v>2</v>
      </c>
      <c r="H559" s="280" t="s">
        <v>1394</v>
      </c>
      <c r="I559" s="80"/>
    </row>
    <row r="560" spans="1:9">
      <c r="A560" s="280" t="s">
        <v>1955</v>
      </c>
      <c r="B560" s="280" t="s">
        <v>1457</v>
      </c>
      <c r="C560" s="280" t="s">
        <v>1196</v>
      </c>
      <c r="D560" s="280" t="s">
        <v>1214</v>
      </c>
      <c r="E560" s="80">
        <v>9.4341520330595077E-2</v>
      </c>
      <c r="F560" s="80">
        <v>707367</v>
      </c>
      <c r="G560" s="80">
        <v>2</v>
      </c>
      <c r="H560" s="280" t="s">
        <v>1394</v>
      </c>
      <c r="I560" s="80"/>
    </row>
    <row r="561" spans="1:9">
      <c r="A561" s="280" t="s">
        <v>1956</v>
      </c>
      <c r="B561" s="280" t="s">
        <v>1457</v>
      </c>
      <c r="C561" s="280" t="s">
        <v>1196</v>
      </c>
      <c r="D561" s="280" t="s">
        <v>1215</v>
      </c>
      <c r="E561" s="80">
        <v>9.2027619829682134E-2</v>
      </c>
      <c r="F561" s="80">
        <v>707367</v>
      </c>
      <c r="G561" s="80">
        <v>2</v>
      </c>
      <c r="H561" s="280" t="s">
        <v>1394</v>
      </c>
      <c r="I561" s="80"/>
    </row>
    <row r="562" spans="1:9">
      <c r="A562" s="280" t="s">
        <v>1957</v>
      </c>
      <c r="B562" s="280" t="s">
        <v>1457</v>
      </c>
      <c r="C562" s="280" t="s">
        <v>1196</v>
      </c>
      <c r="D562" s="280" t="s">
        <v>1216</v>
      </c>
      <c r="E562" s="80">
        <v>9.400678350461017E-2</v>
      </c>
      <c r="F562" s="80">
        <v>707367</v>
      </c>
      <c r="G562" s="80">
        <v>2</v>
      </c>
      <c r="H562" s="280" t="s">
        <v>1394</v>
      </c>
      <c r="I562" s="80"/>
    </row>
    <row r="563" spans="1:9">
      <c r="A563" s="280" t="s">
        <v>1958</v>
      </c>
      <c r="B563" s="280" t="s">
        <v>1457</v>
      </c>
      <c r="C563" s="280" t="s">
        <v>1196</v>
      </c>
      <c r="D563" s="280" t="s">
        <v>1217</v>
      </c>
      <c r="E563" s="80">
        <v>6.9055096162284627E-2</v>
      </c>
      <c r="F563" s="80">
        <v>707367</v>
      </c>
      <c r="G563" s="80">
        <v>2</v>
      </c>
      <c r="H563" s="280" t="s">
        <v>1394</v>
      </c>
      <c r="I563" s="80"/>
    </row>
    <row r="564" spans="1:9">
      <c r="A564" s="280" t="s">
        <v>1959</v>
      </c>
      <c r="B564" s="280" t="s">
        <v>1457</v>
      </c>
      <c r="C564" s="280" t="s">
        <v>1196</v>
      </c>
      <c r="D564" s="280" t="s">
        <v>1218</v>
      </c>
      <c r="E564" s="80">
        <v>4.261702519523896E-2</v>
      </c>
      <c r="F564" s="80">
        <v>707367</v>
      </c>
      <c r="G564" s="80">
        <v>2</v>
      </c>
      <c r="H564" s="280" t="s">
        <v>1394</v>
      </c>
      <c r="I564" s="80"/>
    </row>
    <row r="565" spans="1:9">
      <c r="A565" s="280" t="s">
        <v>1960</v>
      </c>
      <c r="B565" s="280" t="s">
        <v>1457</v>
      </c>
      <c r="C565" s="280" t="s">
        <v>1196</v>
      </c>
      <c r="D565" s="280" t="s">
        <v>1219</v>
      </c>
      <c r="E565" s="80">
        <v>1882.3201042334604</v>
      </c>
      <c r="F565" s="80">
        <v>707367</v>
      </c>
      <c r="G565" s="80">
        <v>2</v>
      </c>
      <c r="H565" s="280" t="s">
        <v>1394</v>
      </c>
      <c r="I565" s="80"/>
    </row>
    <row r="566" spans="1:9">
      <c r="A566" s="280" t="s">
        <v>1961</v>
      </c>
      <c r="B566" s="280" t="s">
        <v>1457</v>
      </c>
      <c r="C566" s="280" t="s">
        <v>1196</v>
      </c>
      <c r="D566" s="280" t="s">
        <v>1347</v>
      </c>
      <c r="E566" s="80">
        <v>6.8097326288743987E-2</v>
      </c>
      <c r="F566" s="80">
        <v>707367</v>
      </c>
      <c r="G566" s="80">
        <v>2</v>
      </c>
      <c r="H566" s="280" t="s">
        <v>1394</v>
      </c>
      <c r="I566" s="80"/>
    </row>
    <row r="567" spans="1:9">
      <c r="A567" s="280" t="s">
        <v>1962</v>
      </c>
      <c r="B567" s="280" t="s">
        <v>1457</v>
      </c>
      <c r="C567" s="280" t="s">
        <v>1196</v>
      </c>
      <c r="D567" s="280" t="s">
        <v>1344</v>
      </c>
      <c r="E567" s="80">
        <v>0.15290812056105782</v>
      </c>
      <c r="F567" s="80">
        <v>707367</v>
      </c>
      <c r="G567" s="80">
        <v>2</v>
      </c>
      <c r="H567" s="280" t="s">
        <v>1394</v>
      </c>
      <c r="I567" s="80"/>
    </row>
    <row r="568" spans="1:9">
      <c r="A568" s="280" t="s">
        <v>1963</v>
      </c>
      <c r="B568" s="280" t="s">
        <v>1457</v>
      </c>
      <c r="C568" s="280" t="s">
        <v>1197</v>
      </c>
      <c r="D568" s="280" t="s">
        <v>1211</v>
      </c>
      <c r="E568" s="80">
        <v>5.1903053105827948E-2</v>
      </c>
      <c r="F568" s="80">
        <v>707367</v>
      </c>
      <c r="G568" s="80">
        <v>2</v>
      </c>
      <c r="H568" s="280" t="s">
        <v>1394</v>
      </c>
      <c r="I568" s="80"/>
    </row>
    <row r="569" spans="1:9">
      <c r="A569" s="280" t="s">
        <v>1964</v>
      </c>
      <c r="B569" s="280" t="s">
        <v>1457</v>
      </c>
      <c r="C569" s="280" t="s">
        <v>1197</v>
      </c>
      <c r="D569" s="280" t="s">
        <v>1212</v>
      </c>
      <c r="E569" s="80">
        <v>5.1945105926575065E-2</v>
      </c>
      <c r="F569" s="80">
        <v>707367</v>
      </c>
      <c r="G569" s="80">
        <v>2</v>
      </c>
      <c r="H569" s="280" t="s">
        <v>1394</v>
      </c>
      <c r="I569" s="80"/>
    </row>
    <row r="570" spans="1:9">
      <c r="A570" s="280" t="s">
        <v>1965</v>
      </c>
      <c r="B570" s="280" t="s">
        <v>1457</v>
      </c>
      <c r="C570" s="280" t="s">
        <v>1197</v>
      </c>
      <c r="D570" s="280" t="s">
        <v>1213</v>
      </c>
      <c r="E570" s="80">
        <v>5.1906760258422953E-2</v>
      </c>
      <c r="F570" s="80">
        <v>707367</v>
      </c>
      <c r="G570" s="80">
        <v>2</v>
      </c>
      <c r="H570" s="280" t="s">
        <v>1394</v>
      </c>
      <c r="I570" s="80"/>
    </row>
    <row r="571" spans="1:9">
      <c r="A571" s="280" t="s">
        <v>1966</v>
      </c>
      <c r="B571" s="280" t="s">
        <v>1457</v>
      </c>
      <c r="C571" s="280" t="s">
        <v>1197</v>
      </c>
      <c r="D571" s="280" t="s">
        <v>1214</v>
      </c>
      <c r="E571" s="80">
        <v>5.1933547959022899E-2</v>
      </c>
      <c r="F571" s="80">
        <v>707367</v>
      </c>
      <c r="G571" s="80">
        <v>2</v>
      </c>
      <c r="H571" s="280" t="s">
        <v>1394</v>
      </c>
      <c r="I571" s="80"/>
    </row>
    <row r="572" spans="1:9">
      <c r="A572" s="280" t="s">
        <v>1967</v>
      </c>
      <c r="B572" s="280" t="s">
        <v>1457</v>
      </c>
      <c r="C572" s="280" t="s">
        <v>1197</v>
      </c>
      <c r="D572" s="280" t="s">
        <v>1215</v>
      </c>
      <c r="E572" s="80">
        <v>5.1195770609196757E-2</v>
      </c>
      <c r="F572" s="80">
        <v>707367</v>
      </c>
      <c r="G572" s="80">
        <v>2</v>
      </c>
      <c r="H572" s="280" t="s">
        <v>1394</v>
      </c>
      <c r="I572" s="80"/>
    </row>
    <row r="573" spans="1:9">
      <c r="A573" s="280" t="s">
        <v>1968</v>
      </c>
      <c r="B573" s="280" t="s">
        <v>1457</v>
      </c>
      <c r="C573" s="280" t="s">
        <v>1197</v>
      </c>
      <c r="D573" s="280" t="s">
        <v>1216</v>
      </c>
      <c r="E573" s="80">
        <v>5.5402715933527295E-2</v>
      </c>
      <c r="F573" s="80">
        <v>707367</v>
      </c>
      <c r="G573" s="80">
        <v>2</v>
      </c>
      <c r="H573" s="280" t="s">
        <v>1394</v>
      </c>
      <c r="I573" s="80"/>
    </row>
    <row r="574" spans="1:9">
      <c r="A574" s="280" t="s">
        <v>1969</v>
      </c>
      <c r="B574" s="280" t="s">
        <v>1457</v>
      </c>
      <c r="C574" s="280" t="s">
        <v>1197</v>
      </c>
      <c r="D574" s="280" t="s">
        <v>1217</v>
      </c>
      <c r="E574" s="80">
        <v>3.7536241017835849E-2</v>
      </c>
      <c r="F574" s="80">
        <v>707367</v>
      </c>
      <c r="G574" s="80">
        <v>2</v>
      </c>
      <c r="H574" s="280" t="s">
        <v>1394</v>
      </c>
      <c r="I574" s="80"/>
    </row>
    <row r="575" spans="1:9">
      <c r="A575" s="280" t="s">
        <v>1970</v>
      </c>
      <c r="B575" s="280" t="s">
        <v>1457</v>
      </c>
      <c r="C575" s="280" t="s">
        <v>1197</v>
      </c>
      <c r="D575" s="280" t="s">
        <v>1218</v>
      </c>
      <c r="E575" s="80">
        <v>-9.3236184444954948E-3</v>
      </c>
      <c r="F575" s="80">
        <v>707367</v>
      </c>
      <c r="G575" s="80">
        <v>2</v>
      </c>
      <c r="H575" s="280" t="s">
        <v>1394</v>
      </c>
      <c r="I575" s="80"/>
    </row>
    <row r="576" spans="1:9">
      <c r="A576" s="280" t="s">
        <v>1971</v>
      </c>
      <c r="B576" s="280" t="s">
        <v>1457</v>
      </c>
      <c r="C576" s="280" t="s">
        <v>1197</v>
      </c>
      <c r="D576" s="280" t="s">
        <v>1219</v>
      </c>
      <c r="E576" s="80">
        <v>1552.8692418855335</v>
      </c>
      <c r="F576" s="80">
        <v>707367</v>
      </c>
      <c r="G576" s="80">
        <v>2</v>
      </c>
      <c r="H576" s="280" t="s">
        <v>1394</v>
      </c>
      <c r="I576" s="80"/>
    </row>
    <row r="577" spans="1:9">
      <c r="A577" s="280" t="s">
        <v>1972</v>
      </c>
      <c r="B577" s="280" t="s">
        <v>1457</v>
      </c>
      <c r="C577" s="280" t="s">
        <v>1197</v>
      </c>
      <c r="D577" s="280" t="s">
        <v>1347</v>
      </c>
      <c r="E577" s="80">
        <v>3.8767030975689357E-2</v>
      </c>
      <c r="F577" s="80">
        <v>707367</v>
      </c>
      <c r="G577" s="80">
        <v>2</v>
      </c>
      <c r="H577" s="280" t="s">
        <v>1394</v>
      </c>
      <c r="I577" s="80"/>
    </row>
    <row r="578" spans="1:9">
      <c r="A578" s="280" t="s">
        <v>1973</v>
      </c>
      <c r="B578" s="280" t="s">
        <v>1457</v>
      </c>
      <c r="C578" s="280" t="s">
        <v>1197</v>
      </c>
      <c r="D578" s="280" t="s">
        <v>1344</v>
      </c>
      <c r="E578" s="80">
        <v>8.4248831470777746E-2</v>
      </c>
      <c r="F578" s="80">
        <v>707367</v>
      </c>
      <c r="G578" s="80">
        <v>2</v>
      </c>
      <c r="H578" s="280" t="s">
        <v>1394</v>
      </c>
      <c r="I578" s="80"/>
    </row>
    <row r="579" spans="1:9">
      <c r="A579" s="280" t="s">
        <v>1974</v>
      </c>
      <c r="B579" s="280" t="s">
        <v>1457</v>
      </c>
      <c r="C579" s="280" t="s">
        <v>1198</v>
      </c>
      <c r="D579" s="280" t="s">
        <v>1211</v>
      </c>
      <c r="E579" s="80">
        <v>9.0848724597532011E-4</v>
      </c>
      <c r="F579" s="80">
        <v>707367</v>
      </c>
      <c r="G579" s="80">
        <v>2</v>
      </c>
      <c r="H579" s="280" t="s">
        <v>1394</v>
      </c>
      <c r="I579" s="80"/>
    </row>
    <row r="580" spans="1:9">
      <c r="A580" s="280" t="s">
        <v>1975</v>
      </c>
      <c r="B580" s="280" t="s">
        <v>1457</v>
      </c>
      <c r="C580" s="280" t="s">
        <v>1198</v>
      </c>
      <c r="D580" s="280" t="s">
        <v>1212</v>
      </c>
      <c r="E580" s="80">
        <v>9.0848724597532011E-4</v>
      </c>
      <c r="F580" s="80">
        <v>707367</v>
      </c>
      <c r="G580" s="80">
        <v>2</v>
      </c>
      <c r="H580" s="280" t="s">
        <v>1394</v>
      </c>
      <c r="I580" s="80"/>
    </row>
    <row r="581" spans="1:9">
      <c r="A581" s="280" t="s">
        <v>1976</v>
      </c>
      <c r="B581" s="280" t="s">
        <v>1457</v>
      </c>
      <c r="C581" s="280" t="s">
        <v>1198</v>
      </c>
      <c r="D581" s="280" t="s">
        <v>1213</v>
      </c>
      <c r="E581" s="80">
        <v>9.0848724597532011E-4</v>
      </c>
      <c r="F581" s="80">
        <v>707367</v>
      </c>
      <c r="G581" s="80">
        <v>2</v>
      </c>
      <c r="H581" s="280" t="s">
        <v>1394</v>
      </c>
      <c r="I581" s="80"/>
    </row>
    <row r="582" spans="1:9">
      <c r="A582" s="280" t="s">
        <v>1977</v>
      </c>
      <c r="B582" s="280" t="s">
        <v>1457</v>
      </c>
      <c r="C582" s="280" t="s">
        <v>1198</v>
      </c>
      <c r="D582" s="280" t="s">
        <v>1214</v>
      </c>
      <c r="E582" s="80">
        <v>9.0848724597532011E-4</v>
      </c>
      <c r="F582" s="80">
        <v>707367</v>
      </c>
      <c r="G582" s="80">
        <v>2</v>
      </c>
      <c r="H582" s="280" t="s">
        <v>1394</v>
      </c>
      <c r="I582" s="80"/>
    </row>
    <row r="583" spans="1:9">
      <c r="A583" s="280" t="s">
        <v>1978</v>
      </c>
      <c r="B583" s="280" t="s">
        <v>1457</v>
      </c>
      <c r="C583" s="280" t="s">
        <v>1198</v>
      </c>
      <c r="D583" s="280" t="s">
        <v>1215</v>
      </c>
      <c r="E583" s="80">
        <v>8.81535318589973E-4</v>
      </c>
      <c r="F583" s="80">
        <v>707367</v>
      </c>
      <c r="G583" s="80">
        <v>2</v>
      </c>
      <c r="H583" s="280" t="s">
        <v>1394</v>
      </c>
      <c r="I583" s="80"/>
    </row>
    <row r="584" spans="1:9">
      <c r="A584" s="280" t="s">
        <v>1979</v>
      </c>
      <c r="B584" s="280" t="s">
        <v>1457</v>
      </c>
      <c r="C584" s="280" t="s">
        <v>1198</v>
      </c>
      <c r="D584" s="280" t="s">
        <v>1216</v>
      </c>
      <c r="E584" s="80">
        <v>8.5454830196067153E-4</v>
      </c>
      <c r="F584" s="80">
        <v>707367</v>
      </c>
      <c r="G584" s="80">
        <v>2</v>
      </c>
      <c r="H584" s="280" t="s">
        <v>1394</v>
      </c>
      <c r="I584" s="80"/>
    </row>
    <row r="585" spans="1:9">
      <c r="A585" s="280" t="s">
        <v>1980</v>
      </c>
      <c r="B585" s="280" t="s">
        <v>1457</v>
      </c>
      <c r="C585" s="280" t="s">
        <v>1198</v>
      </c>
      <c r="D585" s="280" t="s">
        <v>1217</v>
      </c>
      <c r="E585" s="80">
        <v>6.911387704354536E-4</v>
      </c>
      <c r="F585" s="80">
        <v>707367</v>
      </c>
      <c r="G585" s="80">
        <v>2</v>
      </c>
      <c r="H585" s="280" t="s">
        <v>1394</v>
      </c>
      <c r="I585" s="80"/>
    </row>
    <row r="586" spans="1:9">
      <c r="A586" s="280" t="s">
        <v>1981</v>
      </c>
      <c r="B586" s="280" t="s">
        <v>1457</v>
      </c>
      <c r="C586" s="280" t="s">
        <v>1198</v>
      </c>
      <c r="D586" s="280" t="s">
        <v>1218</v>
      </c>
      <c r="E586" s="80">
        <v>5.6091733453261295E-4</v>
      </c>
      <c r="F586" s="80">
        <v>707367</v>
      </c>
      <c r="G586" s="80">
        <v>2</v>
      </c>
      <c r="H586" s="280" t="s">
        <v>1394</v>
      </c>
      <c r="I586" s="80"/>
    </row>
    <row r="587" spans="1:9">
      <c r="A587" s="280" t="s">
        <v>1982</v>
      </c>
      <c r="B587" s="280" t="s">
        <v>1457</v>
      </c>
      <c r="C587" s="280" t="s">
        <v>1198</v>
      </c>
      <c r="D587" s="280" t="s">
        <v>1219</v>
      </c>
      <c r="E587" s="80">
        <v>6.6316824173980613E-4</v>
      </c>
      <c r="F587" s="80">
        <v>707367</v>
      </c>
      <c r="G587" s="80">
        <v>2</v>
      </c>
      <c r="H587" s="280" t="s">
        <v>1394</v>
      </c>
      <c r="I587" s="80"/>
    </row>
    <row r="588" spans="1:9">
      <c r="A588" s="280" t="s">
        <v>1983</v>
      </c>
      <c r="B588" s="280" t="s">
        <v>1457</v>
      </c>
      <c r="C588" s="280" t="s">
        <v>1198</v>
      </c>
      <c r="D588" s="280" t="s">
        <v>1347</v>
      </c>
      <c r="E588" s="80">
        <v>6.8165773671947439E-4</v>
      </c>
      <c r="F588" s="80">
        <v>707367</v>
      </c>
      <c r="G588" s="80">
        <v>2</v>
      </c>
      <c r="H588" s="280" t="s">
        <v>1394</v>
      </c>
      <c r="I588" s="80"/>
    </row>
    <row r="589" spans="1:9">
      <c r="A589" s="280" t="s">
        <v>1984</v>
      </c>
      <c r="B589" s="280" t="s">
        <v>1457</v>
      </c>
      <c r="C589" s="280" t="s">
        <v>1198</v>
      </c>
      <c r="D589" s="280" t="s">
        <v>1344</v>
      </c>
      <c r="E589" s="80">
        <v>1.4617191303017594E-3</v>
      </c>
      <c r="F589" s="80">
        <v>707367</v>
      </c>
      <c r="G589" s="80">
        <v>2</v>
      </c>
      <c r="H589" s="280" t="s">
        <v>1394</v>
      </c>
      <c r="I589" s="80"/>
    </row>
    <row r="590" spans="1:9">
      <c r="A590" s="280" t="s">
        <v>1985</v>
      </c>
      <c r="B590" s="280" t="s">
        <v>1457</v>
      </c>
      <c r="C590" s="280" t="s">
        <v>1199</v>
      </c>
      <c r="D590" s="280" t="s">
        <v>1211</v>
      </c>
      <c r="E590" s="80">
        <v>3.3139915557664533E-3</v>
      </c>
      <c r="F590" s="80">
        <v>707367</v>
      </c>
      <c r="G590" s="80">
        <v>2</v>
      </c>
      <c r="H590" s="280" t="s">
        <v>1394</v>
      </c>
      <c r="I590" s="80"/>
    </row>
    <row r="591" spans="1:9">
      <c r="A591" s="280" t="s">
        <v>1986</v>
      </c>
      <c r="B591" s="280" t="s">
        <v>1457</v>
      </c>
      <c r="C591" s="280" t="s">
        <v>1199</v>
      </c>
      <c r="D591" s="280" t="s">
        <v>1212</v>
      </c>
      <c r="E591" s="80">
        <v>3.3200029314752913E-3</v>
      </c>
      <c r="F591" s="80">
        <v>707367</v>
      </c>
      <c r="G591" s="80">
        <v>2</v>
      </c>
      <c r="H591" s="280" t="s">
        <v>1394</v>
      </c>
      <c r="I591" s="80"/>
    </row>
    <row r="592" spans="1:9">
      <c r="A592" s="280" t="s">
        <v>1987</v>
      </c>
      <c r="B592" s="280" t="s">
        <v>1457</v>
      </c>
      <c r="C592" s="280" t="s">
        <v>1199</v>
      </c>
      <c r="D592" s="280" t="s">
        <v>1213</v>
      </c>
      <c r="E592" s="80">
        <v>3.3139915557664533E-3</v>
      </c>
      <c r="F592" s="80">
        <v>707367</v>
      </c>
      <c r="G592" s="80">
        <v>2</v>
      </c>
      <c r="H592" s="280" t="s">
        <v>1394</v>
      </c>
      <c r="I592" s="80"/>
    </row>
    <row r="593" spans="1:9">
      <c r="A593" s="280" t="s">
        <v>1988</v>
      </c>
      <c r="B593" s="280" t="s">
        <v>1457</v>
      </c>
      <c r="C593" s="280" t="s">
        <v>1199</v>
      </c>
      <c r="D593" s="280" t="s">
        <v>1214</v>
      </c>
      <c r="E593" s="80">
        <v>3.3182058884744024E-3</v>
      </c>
      <c r="F593" s="80">
        <v>707367</v>
      </c>
      <c r="G593" s="80">
        <v>2</v>
      </c>
      <c r="H593" s="280" t="s">
        <v>1394</v>
      </c>
      <c r="I593" s="80"/>
    </row>
    <row r="594" spans="1:9">
      <c r="A594" s="280" t="s">
        <v>1989</v>
      </c>
      <c r="B594" s="280" t="s">
        <v>1457</v>
      </c>
      <c r="C594" s="280" t="s">
        <v>1199</v>
      </c>
      <c r="D594" s="280" t="s">
        <v>1215</v>
      </c>
      <c r="E594" s="80">
        <v>3.1949470887283676E-3</v>
      </c>
      <c r="F594" s="80">
        <v>707367</v>
      </c>
      <c r="G594" s="80">
        <v>2</v>
      </c>
      <c r="H594" s="280" t="s">
        <v>1394</v>
      </c>
      <c r="I594" s="80"/>
    </row>
    <row r="595" spans="1:9">
      <c r="A595" s="280" t="s">
        <v>1990</v>
      </c>
      <c r="B595" s="280" t="s">
        <v>1457</v>
      </c>
      <c r="C595" s="280" t="s">
        <v>1199</v>
      </c>
      <c r="D595" s="280" t="s">
        <v>1216</v>
      </c>
      <c r="E595" s="80">
        <v>3.1372945591573074E-3</v>
      </c>
      <c r="F595" s="80">
        <v>707367</v>
      </c>
      <c r="G595" s="80">
        <v>2</v>
      </c>
      <c r="H595" s="280" t="s">
        <v>1394</v>
      </c>
      <c r="I595" s="80"/>
    </row>
    <row r="596" spans="1:9">
      <c r="A596" s="280" t="s">
        <v>1991</v>
      </c>
      <c r="B596" s="280" t="s">
        <v>1457</v>
      </c>
      <c r="C596" s="280" t="s">
        <v>1199</v>
      </c>
      <c r="D596" s="280" t="s">
        <v>1217</v>
      </c>
      <c r="E596" s="80">
        <v>2.3904435712807561E-3</v>
      </c>
      <c r="F596" s="80">
        <v>707367</v>
      </c>
      <c r="G596" s="80">
        <v>2</v>
      </c>
      <c r="H596" s="280" t="s">
        <v>1394</v>
      </c>
      <c r="I596" s="80"/>
    </row>
    <row r="597" spans="1:9">
      <c r="A597" s="280" t="s">
        <v>1992</v>
      </c>
      <c r="B597" s="280" t="s">
        <v>1457</v>
      </c>
      <c r="C597" s="280" t="s">
        <v>1199</v>
      </c>
      <c r="D597" s="280" t="s">
        <v>1218</v>
      </c>
      <c r="E597" s="80">
        <v>1.6002103940152351E-3</v>
      </c>
      <c r="F597" s="80">
        <v>707367</v>
      </c>
      <c r="G597" s="80">
        <v>2</v>
      </c>
      <c r="H597" s="280" t="s">
        <v>1394</v>
      </c>
      <c r="I597" s="80"/>
    </row>
    <row r="598" spans="1:9">
      <c r="A598" s="280" t="s">
        <v>1993</v>
      </c>
      <c r="B598" s="280" t="s">
        <v>1457</v>
      </c>
      <c r="C598" s="280" t="s">
        <v>1199</v>
      </c>
      <c r="D598" s="280" t="s">
        <v>1219</v>
      </c>
      <c r="E598" s="80">
        <v>154.13344593692315</v>
      </c>
      <c r="F598" s="80">
        <v>707367</v>
      </c>
      <c r="G598" s="80">
        <v>2</v>
      </c>
      <c r="H598" s="280" t="s">
        <v>1394</v>
      </c>
      <c r="I598" s="80"/>
    </row>
    <row r="599" spans="1:9">
      <c r="A599" s="280" t="s">
        <v>1994</v>
      </c>
      <c r="B599" s="280" t="s">
        <v>1457</v>
      </c>
      <c r="C599" s="280" t="s">
        <v>1199</v>
      </c>
      <c r="D599" s="280" t="s">
        <v>1347</v>
      </c>
      <c r="E599" s="80">
        <v>2.5694566274977286E-3</v>
      </c>
      <c r="F599" s="80">
        <v>707367</v>
      </c>
      <c r="G599" s="80">
        <v>2</v>
      </c>
      <c r="H599" s="280" t="s">
        <v>1394</v>
      </c>
      <c r="I599" s="80"/>
    </row>
    <row r="600" spans="1:9">
      <c r="A600" s="280" t="s">
        <v>1995</v>
      </c>
      <c r="B600" s="280" t="s">
        <v>1457</v>
      </c>
      <c r="C600" s="280" t="s">
        <v>1199</v>
      </c>
      <c r="D600" s="280" t="s">
        <v>1344</v>
      </c>
      <c r="E600" s="80">
        <v>5.4390817655275425E-3</v>
      </c>
      <c r="F600" s="80">
        <v>707367</v>
      </c>
      <c r="G600" s="80">
        <v>2</v>
      </c>
      <c r="H600" s="280" t="s">
        <v>1394</v>
      </c>
      <c r="I600" s="80"/>
    </row>
    <row r="601" spans="1:9">
      <c r="A601" s="280" t="s">
        <v>1996</v>
      </c>
      <c r="B601" s="280" t="s">
        <v>1457</v>
      </c>
      <c r="C601" s="280" t="s">
        <v>1181</v>
      </c>
      <c r="D601" s="280" t="s">
        <v>1211</v>
      </c>
      <c r="E601" s="80">
        <v>0</v>
      </c>
      <c r="F601" s="80">
        <v>707367</v>
      </c>
      <c r="G601" s="80">
        <v>2</v>
      </c>
      <c r="H601" s="280" t="s">
        <v>1394</v>
      </c>
      <c r="I601" s="80"/>
    </row>
    <row r="602" spans="1:9">
      <c r="A602" s="280" t="s">
        <v>1997</v>
      </c>
      <c r="B602" s="280" t="s">
        <v>1457</v>
      </c>
      <c r="C602" s="280" t="s">
        <v>1181</v>
      </c>
      <c r="D602" s="280" t="s">
        <v>1212</v>
      </c>
      <c r="E602" s="80">
        <v>0</v>
      </c>
      <c r="F602" s="80">
        <v>707367</v>
      </c>
      <c r="G602" s="80">
        <v>2</v>
      </c>
      <c r="H602" s="280" t="s">
        <v>1394</v>
      </c>
      <c r="I602" s="80"/>
    </row>
    <row r="603" spans="1:9">
      <c r="A603" s="280" t="s">
        <v>1998</v>
      </c>
      <c r="B603" s="280" t="s">
        <v>1457</v>
      </c>
      <c r="C603" s="280" t="s">
        <v>1181</v>
      </c>
      <c r="D603" s="280" t="s">
        <v>1213</v>
      </c>
      <c r="E603" s="80">
        <v>0</v>
      </c>
      <c r="F603" s="80">
        <v>707367</v>
      </c>
      <c r="G603" s="80">
        <v>2</v>
      </c>
      <c r="H603" s="280" t="s">
        <v>1394</v>
      </c>
      <c r="I603" s="80"/>
    </row>
    <row r="604" spans="1:9">
      <c r="A604" s="280" t="s">
        <v>1999</v>
      </c>
      <c r="B604" s="280" t="s">
        <v>1457</v>
      </c>
      <c r="C604" s="280" t="s">
        <v>1181</v>
      </c>
      <c r="D604" s="280" t="s">
        <v>1214</v>
      </c>
      <c r="E604" s="80">
        <v>0</v>
      </c>
      <c r="F604" s="80">
        <v>707367</v>
      </c>
      <c r="G604" s="80">
        <v>2</v>
      </c>
      <c r="H604" s="280" t="s">
        <v>1394</v>
      </c>
      <c r="I604" s="80"/>
    </row>
    <row r="605" spans="1:9">
      <c r="A605" s="280" t="s">
        <v>2000</v>
      </c>
      <c r="B605" s="280" t="s">
        <v>1457</v>
      </c>
      <c r="C605" s="280" t="s">
        <v>1181</v>
      </c>
      <c r="D605" s="280" t="s">
        <v>1215</v>
      </c>
      <c r="E605" s="80">
        <v>0</v>
      </c>
      <c r="F605" s="80">
        <v>707367</v>
      </c>
      <c r="G605" s="80">
        <v>2</v>
      </c>
      <c r="H605" s="280" t="s">
        <v>1394</v>
      </c>
      <c r="I605" s="80"/>
    </row>
    <row r="606" spans="1:9">
      <c r="A606" s="280" t="s">
        <v>2001</v>
      </c>
      <c r="B606" s="280" t="s">
        <v>1457</v>
      </c>
      <c r="C606" s="280" t="s">
        <v>1181</v>
      </c>
      <c r="D606" s="280" t="s">
        <v>1216</v>
      </c>
      <c r="E606" s="80">
        <v>0</v>
      </c>
      <c r="F606" s="80">
        <v>707367</v>
      </c>
      <c r="G606" s="80">
        <v>2</v>
      </c>
      <c r="H606" s="280" t="s">
        <v>1394</v>
      </c>
      <c r="I606" s="80"/>
    </row>
    <row r="607" spans="1:9">
      <c r="A607" s="280" t="s">
        <v>2002</v>
      </c>
      <c r="B607" s="280" t="s">
        <v>1457</v>
      </c>
      <c r="C607" s="280" t="s">
        <v>1181</v>
      </c>
      <c r="D607" s="280" t="s">
        <v>1217</v>
      </c>
      <c r="E607" s="80">
        <v>0</v>
      </c>
      <c r="F607" s="80">
        <v>707367</v>
      </c>
      <c r="G607" s="80">
        <v>2</v>
      </c>
      <c r="H607" s="280" t="s">
        <v>1394</v>
      </c>
      <c r="I607" s="80"/>
    </row>
    <row r="608" spans="1:9">
      <c r="A608" s="280" t="s">
        <v>2003</v>
      </c>
      <c r="B608" s="280" t="s">
        <v>1457</v>
      </c>
      <c r="C608" s="280" t="s">
        <v>1181</v>
      </c>
      <c r="D608" s="280" t="s">
        <v>1218</v>
      </c>
      <c r="E608" s="80">
        <v>0</v>
      </c>
      <c r="F608" s="80">
        <v>707367</v>
      </c>
      <c r="G608" s="80">
        <v>2</v>
      </c>
      <c r="H608" s="280" t="s">
        <v>1394</v>
      </c>
      <c r="I608" s="80"/>
    </row>
    <row r="609" spans="1:9">
      <c r="A609" s="280" t="s">
        <v>2004</v>
      </c>
      <c r="B609" s="280" t="s">
        <v>1457</v>
      </c>
      <c r="C609" s="280" t="s">
        <v>1181</v>
      </c>
      <c r="D609" s="280" t="s">
        <v>1219</v>
      </c>
      <c r="E609" s="80">
        <v>0</v>
      </c>
      <c r="F609" s="80">
        <v>707367</v>
      </c>
      <c r="G609" s="80">
        <v>2</v>
      </c>
      <c r="H609" s="280" t="s">
        <v>1394</v>
      </c>
      <c r="I609" s="80"/>
    </row>
    <row r="610" spans="1:9">
      <c r="A610" s="280" t="s">
        <v>2005</v>
      </c>
      <c r="B610" s="280" t="s">
        <v>1457</v>
      </c>
      <c r="C610" s="280" t="s">
        <v>1181</v>
      </c>
      <c r="D610" s="280" t="s">
        <v>1347</v>
      </c>
      <c r="E610" s="80">
        <v>0</v>
      </c>
      <c r="F610" s="80">
        <v>707367</v>
      </c>
      <c r="G610" s="80">
        <v>2</v>
      </c>
      <c r="H610" s="280" t="s">
        <v>1394</v>
      </c>
      <c r="I610" s="80"/>
    </row>
    <row r="611" spans="1:9">
      <c r="A611" s="280" t="s">
        <v>2006</v>
      </c>
      <c r="B611" s="280" t="s">
        <v>1457</v>
      </c>
      <c r="C611" s="280" t="s">
        <v>1181</v>
      </c>
      <c r="D611" s="280" t="s">
        <v>1344</v>
      </c>
      <c r="E611" s="80">
        <v>0</v>
      </c>
      <c r="F611" s="80">
        <v>707367</v>
      </c>
      <c r="G611" s="80">
        <v>2</v>
      </c>
      <c r="H611" s="280" t="s">
        <v>1394</v>
      </c>
      <c r="I611" s="80"/>
    </row>
    <row r="612" spans="1:9">
      <c r="A612" s="280" t="s">
        <v>2007</v>
      </c>
      <c r="B612" s="280" t="s">
        <v>1457</v>
      </c>
      <c r="C612" s="280" t="s">
        <v>1200</v>
      </c>
      <c r="D612" s="280" t="s">
        <v>1211</v>
      </c>
      <c r="E612" s="80">
        <v>4.9936786876720396E-3</v>
      </c>
      <c r="F612" s="80">
        <v>707367</v>
      </c>
      <c r="G612" s="80">
        <v>2</v>
      </c>
      <c r="H612" s="280" t="s">
        <v>1394</v>
      </c>
      <c r="I612" s="80"/>
    </row>
    <row r="613" spans="1:9">
      <c r="A613" s="280" t="s">
        <v>2008</v>
      </c>
      <c r="B613" s="280" t="s">
        <v>1457</v>
      </c>
      <c r="C613" s="280" t="s">
        <v>1200</v>
      </c>
      <c r="D613" s="280" t="s">
        <v>1212</v>
      </c>
      <c r="E613" s="80">
        <v>5.0305190047370439E-3</v>
      </c>
      <c r="F613" s="80">
        <v>707367</v>
      </c>
      <c r="G613" s="80">
        <v>2</v>
      </c>
      <c r="H613" s="280" t="s">
        <v>1394</v>
      </c>
      <c r="I613" s="80"/>
    </row>
    <row r="614" spans="1:9">
      <c r="A614" s="280" t="s">
        <v>2009</v>
      </c>
      <c r="B614" s="280" t="s">
        <v>1457</v>
      </c>
      <c r="C614" s="280" t="s">
        <v>1200</v>
      </c>
      <c r="D614" s="280" t="s">
        <v>1213</v>
      </c>
      <c r="E614" s="80">
        <v>4.9936786876720396E-3</v>
      </c>
      <c r="F614" s="80">
        <v>707367</v>
      </c>
      <c r="G614" s="80">
        <v>2</v>
      </c>
      <c r="H614" s="280" t="s">
        <v>1394</v>
      </c>
      <c r="I614" s="80"/>
    </row>
    <row r="615" spans="1:9">
      <c r="A615" s="280" t="s">
        <v>2010</v>
      </c>
      <c r="B615" s="280" t="s">
        <v>1457</v>
      </c>
      <c r="C615" s="280" t="s">
        <v>1200</v>
      </c>
      <c r="D615" s="280" t="s">
        <v>1214</v>
      </c>
      <c r="E615" s="80">
        <v>5.0264645618794098E-3</v>
      </c>
      <c r="F615" s="80">
        <v>707367</v>
      </c>
      <c r="G615" s="80">
        <v>2</v>
      </c>
      <c r="H615" s="280" t="s">
        <v>1394</v>
      </c>
      <c r="I615" s="80"/>
    </row>
    <row r="616" spans="1:9">
      <c r="A616" s="280" t="s">
        <v>2011</v>
      </c>
      <c r="B616" s="280" t="s">
        <v>1457</v>
      </c>
      <c r="C616" s="280" t="s">
        <v>1200</v>
      </c>
      <c r="D616" s="280" t="s">
        <v>1215</v>
      </c>
      <c r="E616" s="80">
        <v>4.8123371171348061E-3</v>
      </c>
      <c r="F616" s="80">
        <v>707367</v>
      </c>
      <c r="G616" s="80">
        <v>2</v>
      </c>
      <c r="H616" s="280" t="s">
        <v>1394</v>
      </c>
      <c r="I616" s="80"/>
    </row>
    <row r="617" spans="1:9">
      <c r="A617" s="280" t="s">
        <v>2012</v>
      </c>
      <c r="B617" s="280" t="s">
        <v>1457</v>
      </c>
      <c r="C617" s="280" t="s">
        <v>1200</v>
      </c>
      <c r="D617" s="280" t="s">
        <v>1216</v>
      </c>
      <c r="E617" s="80">
        <v>5.6879316586863453E-3</v>
      </c>
      <c r="F617" s="80">
        <v>707367</v>
      </c>
      <c r="G617" s="80">
        <v>2</v>
      </c>
      <c r="H617" s="280" t="s">
        <v>1394</v>
      </c>
      <c r="I617" s="80"/>
    </row>
    <row r="618" spans="1:9">
      <c r="A618" s="280" t="s">
        <v>2013</v>
      </c>
      <c r="B618" s="280" t="s">
        <v>1457</v>
      </c>
      <c r="C618" s="280" t="s">
        <v>1200</v>
      </c>
      <c r="D618" s="280" t="s">
        <v>1217</v>
      </c>
      <c r="E618" s="80">
        <v>3.7123932895262923E-3</v>
      </c>
      <c r="F618" s="80">
        <v>707367</v>
      </c>
      <c r="G618" s="80">
        <v>2</v>
      </c>
      <c r="H618" s="280" t="s">
        <v>1394</v>
      </c>
      <c r="I618" s="80"/>
    </row>
    <row r="619" spans="1:9">
      <c r="A619" s="280" t="s">
        <v>2014</v>
      </c>
      <c r="B619" s="280" t="s">
        <v>1457</v>
      </c>
      <c r="C619" s="280" t="s">
        <v>1200</v>
      </c>
      <c r="D619" s="280" t="s">
        <v>1218</v>
      </c>
      <c r="E619" s="80">
        <v>6.5131278741603659E-4</v>
      </c>
      <c r="F619" s="80">
        <v>707367</v>
      </c>
      <c r="G619" s="80">
        <v>2</v>
      </c>
      <c r="H619" s="280" t="s">
        <v>1394</v>
      </c>
      <c r="I619" s="80"/>
    </row>
    <row r="620" spans="1:9">
      <c r="A620" s="280" t="s">
        <v>2015</v>
      </c>
      <c r="B620" s="280" t="s">
        <v>1457</v>
      </c>
      <c r="C620" s="280" t="s">
        <v>1200</v>
      </c>
      <c r="D620" s="280" t="s">
        <v>1219</v>
      </c>
      <c r="E620" s="80">
        <v>4.4639347686718936E-3</v>
      </c>
      <c r="F620" s="80">
        <v>707367</v>
      </c>
      <c r="G620" s="80">
        <v>2</v>
      </c>
      <c r="H620" s="280" t="s">
        <v>1394</v>
      </c>
      <c r="I620" s="80"/>
    </row>
    <row r="621" spans="1:9">
      <c r="A621" s="280" t="s">
        <v>2016</v>
      </c>
      <c r="B621" s="280" t="s">
        <v>1457</v>
      </c>
      <c r="C621" s="280" t="s">
        <v>1200</v>
      </c>
      <c r="D621" s="280" t="s">
        <v>1347</v>
      </c>
      <c r="E621" s="80">
        <v>2.9882375540197423E-3</v>
      </c>
      <c r="F621" s="80">
        <v>707367</v>
      </c>
      <c r="G621" s="80">
        <v>2</v>
      </c>
      <c r="H621" s="280" t="s">
        <v>1394</v>
      </c>
      <c r="I621" s="80"/>
    </row>
    <row r="622" spans="1:9">
      <c r="A622" s="280" t="s">
        <v>2017</v>
      </c>
      <c r="B622" s="280" t="s">
        <v>1457</v>
      </c>
      <c r="C622" s="280" t="s">
        <v>1200</v>
      </c>
      <c r="D622" s="280" t="s">
        <v>1344</v>
      </c>
      <c r="E622" s="80">
        <v>7.8374554565968958E-3</v>
      </c>
      <c r="F622" s="80">
        <v>707367</v>
      </c>
      <c r="G622" s="80">
        <v>2</v>
      </c>
      <c r="H622" s="280" t="s">
        <v>1394</v>
      </c>
      <c r="I622" s="80"/>
    </row>
    <row r="623" spans="1:9">
      <c r="A623" s="280" t="s">
        <v>2018</v>
      </c>
      <c r="B623" s="280" t="s">
        <v>1457</v>
      </c>
      <c r="C623" s="280" t="s">
        <v>1201</v>
      </c>
      <c r="D623" s="280" t="s">
        <v>1211</v>
      </c>
      <c r="E623" s="80">
        <v>0.29531801161231558</v>
      </c>
      <c r="F623" s="80">
        <v>707367</v>
      </c>
      <c r="G623" s="80">
        <v>2</v>
      </c>
      <c r="H623" s="280" t="s">
        <v>1394</v>
      </c>
      <c r="I623" s="80"/>
    </row>
    <row r="624" spans="1:9">
      <c r="A624" s="280" t="s">
        <v>2019</v>
      </c>
      <c r="B624" s="280" t="s">
        <v>1457</v>
      </c>
      <c r="C624" s="280" t="s">
        <v>1201</v>
      </c>
      <c r="D624" s="280" t="s">
        <v>1212</v>
      </c>
      <c r="E624" s="80">
        <v>0.29640770937306199</v>
      </c>
      <c r="F624" s="80">
        <v>707367</v>
      </c>
      <c r="G624" s="80">
        <v>2</v>
      </c>
      <c r="H624" s="280" t="s">
        <v>1394</v>
      </c>
      <c r="I624" s="80"/>
    </row>
    <row r="625" spans="1:9">
      <c r="A625" s="280" t="s">
        <v>2020</v>
      </c>
      <c r="B625" s="280" t="s">
        <v>1457</v>
      </c>
      <c r="C625" s="280" t="s">
        <v>1201</v>
      </c>
      <c r="D625" s="280" t="s">
        <v>1213</v>
      </c>
      <c r="E625" s="80">
        <v>0.29531885723126383</v>
      </c>
      <c r="F625" s="80">
        <v>707367</v>
      </c>
      <c r="G625" s="80">
        <v>2</v>
      </c>
      <c r="H625" s="280" t="s">
        <v>1394</v>
      </c>
      <c r="I625" s="80"/>
    </row>
    <row r="626" spans="1:9">
      <c r="A626" s="280" t="s">
        <v>2021</v>
      </c>
      <c r="B626" s="280" t="s">
        <v>1457</v>
      </c>
      <c r="C626" s="280" t="s">
        <v>1201</v>
      </c>
      <c r="D626" s="280" t="s">
        <v>1214</v>
      </c>
      <c r="E626" s="80">
        <v>0.29628082489100599</v>
      </c>
      <c r="F626" s="80">
        <v>707367</v>
      </c>
      <c r="G626" s="80">
        <v>2</v>
      </c>
      <c r="H626" s="280" t="s">
        <v>1394</v>
      </c>
      <c r="I626" s="80"/>
    </row>
    <row r="627" spans="1:9">
      <c r="A627" s="280" t="s">
        <v>2022</v>
      </c>
      <c r="B627" s="280" t="s">
        <v>1457</v>
      </c>
      <c r="C627" s="280" t="s">
        <v>1201</v>
      </c>
      <c r="D627" s="280" t="s">
        <v>1215</v>
      </c>
      <c r="E627" s="80">
        <v>0.2866375859090865</v>
      </c>
      <c r="F627" s="80">
        <v>707367</v>
      </c>
      <c r="G627" s="80">
        <v>2</v>
      </c>
      <c r="H627" s="280" t="s">
        <v>1394</v>
      </c>
      <c r="I627" s="80"/>
    </row>
    <row r="628" spans="1:9">
      <c r="A628" s="280" t="s">
        <v>2023</v>
      </c>
      <c r="B628" s="280" t="s">
        <v>1457</v>
      </c>
      <c r="C628" s="280" t="s">
        <v>1201</v>
      </c>
      <c r="D628" s="280" t="s">
        <v>1216</v>
      </c>
      <c r="E628" s="80">
        <v>0.3111848563079474</v>
      </c>
      <c r="F628" s="80">
        <v>707367</v>
      </c>
      <c r="G628" s="80">
        <v>2</v>
      </c>
      <c r="H628" s="280" t="s">
        <v>1394</v>
      </c>
      <c r="I628" s="80"/>
    </row>
    <row r="629" spans="1:9">
      <c r="A629" s="280" t="s">
        <v>2024</v>
      </c>
      <c r="B629" s="280" t="s">
        <v>1457</v>
      </c>
      <c r="C629" s="280" t="s">
        <v>1201</v>
      </c>
      <c r="D629" s="280" t="s">
        <v>1217</v>
      </c>
      <c r="E629" s="80">
        <v>0.20824155611822276</v>
      </c>
      <c r="F629" s="80">
        <v>707367</v>
      </c>
      <c r="G629" s="80">
        <v>2</v>
      </c>
      <c r="H629" s="280" t="s">
        <v>1394</v>
      </c>
      <c r="I629" s="80"/>
    </row>
    <row r="630" spans="1:9">
      <c r="A630" s="280" t="s">
        <v>2025</v>
      </c>
      <c r="B630" s="280" t="s">
        <v>1457</v>
      </c>
      <c r="C630" s="280" t="s">
        <v>1201</v>
      </c>
      <c r="D630" s="280" t="s">
        <v>1218</v>
      </c>
      <c r="E630" s="80">
        <v>0.14650827553543311</v>
      </c>
      <c r="F630" s="80">
        <v>707367</v>
      </c>
      <c r="G630" s="80">
        <v>2</v>
      </c>
      <c r="H630" s="280" t="s">
        <v>1394</v>
      </c>
      <c r="I630" s="80"/>
    </row>
    <row r="631" spans="1:9">
      <c r="A631" s="280" t="s">
        <v>2026</v>
      </c>
      <c r="B631" s="280" t="s">
        <v>1457</v>
      </c>
      <c r="C631" s="280" t="s">
        <v>1201</v>
      </c>
      <c r="D631" s="280" t="s">
        <v>1219</v>
      </c>
      <c r="E631" s="80">
        <v>17326.656545819613</v>
      </c>
      <c r="F631" s="80">
        <v>707367</v>
      </c>
      <c r="G631" s="80">
        <v>2</v>
      </c>
      <c r="H631" s="280" t="s">
        <v>1394</v>
      </c>
      <c r="I631" s="80"/>
    </row>
    <row r="632" spans="1:9">
      <c r="A632" s="280" t="s">
        <v>2027</v>
      </c>
      <c r="B632" s="280" t="s">
        <v>1457</v>
      </c>
      <c r="C632" s="280" t="s">
        <v>1201</v>
      </c>
      <c r="D632" s="280" t="s">
        <v>1347</v>
      </c>
      <c r="E632" s="80">
        <v>0.22196363559882726</v>
      </c>
      <c r="F632" s="80">
        <v>707367</v>
      </c>
      <c r="G632" s="80">
        <v>2</v>
      </c>
      <c r="H632" s="280" t="s">
        <v>1394</v>
      </c>
      <c r="I632" s="80"/>
    </row>
    <row r="633" spans="1:9">
      <c r="A633" s="280" t="s">
        <v>2028</v>
      </c>
      <c r="B633" s="280" t="s">
        <v>1457</v>
      </c>
      <c r="C633" s="280" t="s">
        <v>1201</v>
      </c>
      <c r="D633" s="280" t="s">
        <v>1344</v>
      </c>
      <c r="E633" s="80">
        <v>0.48487645345579555</v>
      </c>
      <c r="F633" s="80">
        <v>707367</v>
      </c>
      <c r="G633" s="80">
        <v>2</v>
      </c>
      <c r="H633" s="280" t="s">
        <v>1394</v>
      </c>
      <c r="I633" s="80"/>
    </row>
    <row r="634" spans="1:9">
      <c r="A634" s="280" t="s">
        <v>2029</v>
      </c>
      <c r="B634" s="280" t="s">
        <v>1457</v>
      </c>
      <c r="C634" s="280" t="s">
        <v>1202</v>
      </c>
      <c r="D634" s="280" t="s">
        <v>1211</v>
      </c>
      <c r="E634" s="80">
        <v>2.6993335566447424E-3</v>
      </c>
      <c r="F634" s="80">
        <v>707367</v>
      </c>
      <c r="G634" s="80">
        <v>2</v>
      </c>
      <c r="H634" s="280" t="s">
        <v>1394</v>
      </c>
      <c r="I634" s="80"/>
    </row>
    <row r="635" spans="1:9">
      <c r="A635" s="280" t="s">
        <v>2030</v>
      </c>
      <c r="B635" s="280" t="s">
        <v>1457</v>
      </c>
      <c r="C635" s="280" t="s">
        <v>1202</v>
      </c>
      <c r="D635" s="280" t="s">
        <v>1212</v>
      </c>
      <c r="E635" s="80">
        <v>2.6993335566447424E-3</v>
      </c>
      <c r="F635" s="80">
        <v>707367</v>
      </c>
      <c r="G635" s="80">
        <v>2</v>
      </c>
      <c r="H635" s="280" t="s">
        <v>1394</v>
      </c>
      <c r="I635" s="80"/>
    </row>
    <row r="636" spans="1:9">
      <c r="A636" s="280" t="s">
        <v>2031</v>
      </c>
      <c r="B636" s="280" t="s">
        <v>1457</v>
      </c>
      <c r="C636" s="280" t="s">
        <v>1202</v>
      </c>
      <c r="D636" s="280" t="s">
        <v>1213</v>
      </c>
      <c r="E636" s="80">
        <v>2.6993335566447424E-3</v>
      </c>
      <c r="F636" s="80">
        <v>707367</v>
      </c>
      <c r="G636" s="80">
        <v>2</v>
      </c>
      <c r="H636" s="280" t="s">
        <v>1394</v>
      </c>
      <c r="I636" s="80"/>
    </row>
    <row r="637" spans="1:9">
      <c r="A637" s="280" t="s">
        <v>2032</v>
      </c>
      <c r="B637" s="280" t="s">
        <v>1457</v>
      </c>
      <c r="C637" s="280" t="s">
        <v>1202</v>
      </c>
      <c r="D637" s="280" t="s">
        <v>1214</v>
      </c>
      <c r="E637" s="80">
        <v>2.6993335566447424E-3</v>
      </c>
      <c r="F637" s="80">
        <v>707367</v>
      </c>
      <c r="G637" s="80">
        <v>2</v>
      </c>
      <c r="H637" s="280" t="s">
        <v>1394</v>
      </c>
      <c r="I637" s="80"/>
    </row>
    <row r="638" spans="1:9">
      <c r="A638" s="280" t="s">
        <v>2033</v>
      </c>
      <c r="B638" s="280" t="s">
        <v>1457</v>
      </c>
      <c r="C638" s="280" t="s">
        <v>1202</v>
      </c>
      <c r="D638" s="280" t="s">
        <v>1215</v>
      </c>
      <c r="E638" s="80">
        <v>1.9650612530771809E-3</v>
      </c>
      <c r="F638" s="80">
        <v>707367</v>
      </c>
      <c r="G638" s="80">
        <v>2</v>
      </c>
      <c r="H638" s="280" t="s">
        <v>1394</v>
      </c>
      <c r="I638" s="80"/>
    </row>
    <row r="639" spans="1:9">
      <c r="A639" s="280" t="s">
        <v>2034</v>
      </c>
      <c r="B639" s="280" t="s">
        <v>1457</v>
      </c>
      <c r="C639" s="280" t="s">
        <v>1202</v>
      </c>
      <c r="D639" s="280" t="s">
        <v>1216</v>
      </c>
      <c r="E639" s="80">
        <v>2.1429579240424034E-3</v>
      </c>
      <c r="F639" s="80">
        <v>707367</v>
      </c>
      <c r="G639" s="80">
        <v>2</v>
      </c>
      <c r="H639" s="280" t="s">
        <v>1394</v>
      </c>
      <c r="I639" s="80"/>
    </row>
    <row r="640" spans="1:9">
      <c r="A640" s="280" t="s">
        <v>2035</v>
      </c>
      <c r="B640" s="280" t="s">
        <v>1457</v>
      </c>
      <c r="C640" s="280" t="s">
        <v>1202</v>
      </c>
      <c r="D640" s="280" t="s">
        <v>1217</v>
      </c>
      <c r="E640" s="80">
        <v>1.5936627468355925E-3</v>
      </c>
      <c r="F640" s="80">
        <v>707367</v>
      </c>
      <c r="G640" s="80">
        <v>2</v>
      </c>
      <c r="H640" s="280" t="s">
        <v>1394</v>
      </c>
      <c r="I640" s="80"/>
    </row>
    <row r="641" spans="1:9">
      <c r="A641" s="280" t="s">
        <v>2036</v>
      </c>
      <c r="B641" s="280" t="s">
        <v>1457</v>
      </c>
      <c r="C641" s="280" t="s">
        <v>1202</v>
      </c>
      <c r="D641" s="280" t="s">
        <v>1218</v>
      </c>
      <c r="E641" s="80">
        <v>7.1824135073714668E-4</v>
      </c>
      <c r="F641" s="80">
        <v>707367</v>
      </c>
      <c r="G641" s="80">
        <v>2</v>
      </c>
      <c r="H641" s="280" t="s">
        <v>1394</v>
      </c>
      <c r="I641" s="80"/>
    </row>
    <row r="642" spans="1:9">
      <c r="A642" s="280" t="s">
        <v>2037</v>
      </c>
      <c r="B642" s="280" t="s">
        <v>1457</v>
      </c>
      <c r="C642" s="280" t="s">
        <v>1202</v>
      </c>
      <c r="D642" s="280" t="s">
        <v>1219</v>
      </c>
      <c r="E642" s="80">
        <v>1.9219696395180116E-3</v>
      </c>
      <c r="F642" s="80">
        <v>707367</v>
      </c>
      <c r="G642" s="80">
        <v>2</v>
      </c>
      <c r="H642" s="280" t="s">
        <v>1394</v>
      </c>
      <c r="I642" s="80"/>
    </row>
    <row r="643" spans="1:9">
      <c r="A643" s="280" t="s">
        <v>2038</v>
      </c>
      <c r="B643" s="280" t="s">
        <v>1457</v>
      </c>
      <c r="C643" s="280" t="s">
        <v>1202</v>
      </c>
      <c r="D643" s="280" t="s">
        <v>1347</v>
      </c>
      <c r="E643" s="80">
        <v>2.0524901977295351E-3</v>
      </c>
      <c r="F643" s="80">
        <v>707367</v>
      </c>
      <c r="G643" s="80">
        <v>2</v>
      </c>
      <c r="H643" s="280" t="s">
        <v>1394</v>
      </c>
      <c r="I643" s="80"/>
    </row>
    <row r="644" spans="1:9">
      <c r="A644" s="280" t="s">
        <v>2039</v>
      </c>
      <c r="B644" s="280" t="s">
        <v>1457</v>
      </c>
      <c r="C644" s="280" t="s">
        <v>1202</v>
      </c>
      <c r="D644" s="280" t="s">
        <v>1344</v>
      </c>
      <c r="E644" s="80">
        <v>4.6609077072525045E-3</v>
      </c>
      <c r="F644" s="80">
        <v>707367</v>
      </c>
      <c r="G644" s="80">
        <v>2</v>
      </c>
      <c r="H644" s="280" t="s">
        <v>1394</v>
      </c>
      <c r="I644" s="80"/>
    </row>
    <row r="645" spans="1:9">
      <c r="A645" s="280" t="s">
        <v>2040</v>
      </c>
      <c r="B645" s="280" t="s">
        <v>1457</v>
      </c>
      <c r="C645" s="280" t="s">
        <v>1203</v>
      </c>
      <c r="D645" s="280" t="s">
        <v>1211</v>
      </c>
      <c r="E645" s="80">
        <v>2.6706211303498496E-3</v>
      </c>
      <c r="F645" s="80">
        <v>707367</v>
      </c>
      <c r="G645" s="80">
        <v>2</v>
      </c>
      <c r="H645" s="280" t="s">
        <v>1394</v>
      </c>
      <c r="I645" s="80"/>
    </row>
    <row r="646" spans="1:9">
      <c r="A646" s="280" t="s">
        <v>2041</v>
      </c>
      <c r="B646" s="280" t="s">
        <v>1457</v>
      </c>
      <c r="C646" s="280" t="s">
        <v>1203</v>
      </c>
      <c r="D646" s="280" t="s">
        <v>1212</v>
      </c>
      <c r="E646" s="80">
        <v>2.6791117212109491E-3</v>
      </c>
      <c r="F646" s="80">
        <v>707367</v>
      </c>
      <c r="G646" s="80">
        <v>2</v>
      </c>
      <c r="H646" s="280" t="s">
        <v>1394</v>
      </c>
      <c r="I646" s="80"/>
    </row>
    <row r="647" spans="1:9">
      <c r="A647" s="280" t="s">
        <v>2042</v>
      </c>
      <c r="B647" s="280" t="s">
        <v>1457</v>
      </c>
      <c r="C647" s="280" t="s">
        <v>1203</v>
      </c>
      <c r="D647" s="280" t="s">
        <v>1213</v>
      </c>
      <c r="E647" s="80">
        <v>2.6706211303498496E-3</v>
      </c>
      <c r="F647" s="80">
        <v>707367</v>
      </c>
      <c r="G647" s="80">
        <v>2</v>
      </c>
      <c r="H647" s="280" t="s">
        <v>1394</v>
      </c>
      <c r="I647" s="80"/>
    </row>
    <row r="648" spans="1:9">
      <c r="A648" s="280" t="s">
        <v>2043</v>
      </c>
      <c r="B648" s="280" t="s">
        <v>1457</v>
      </c>
      <c r="C648" s="280" t="s">
        <v>1203</v>
      </c>
      <c r="D648" s="280" t="s">
        <v>1214</v>
      </c>
      <c r="E648" s="80">
        <v>2.6778360471459558E-3</v>
      </c>
      <c r="F648" s="80">
        <v>707367</v>
      </c>
      <c r="G648" s="80">
        <v>2</v>
      </c>
      <c r="H648" s="280" t="s">
        <v>1394</v>
      </c>
      <c r="I648" s="80"/>
    </row>
    <row r="649" spans="1:9">
      <c r="A649" s="280" t="s">
        <v>2044</v>
      </c>
      <c r="B649" s="280" t="s">
        <v>1457</v>
      </c>
      <c r="C649" s="280" t="s">
        <v>1203</v>
      </c>
      <c r="D649" s="280" t="s">
        <v>1215</v>
      </c>
      <c r="E649" s="80">
        <v>2.5386281419135653E-3</v>
      </c>
      <c r="F649" s="80">
        <v>707367</v>
      </c>
      <c r="G649" s="80">
        <v>2</v>
      </c>
      <c r="H649" s="280" t="s">
        <v>1394</v>
      </c>
      <c r="I649" s="80"/>
    </row>
    <row r="650" spans="1:9">
      <c r="A650" s="280" t="s">
        <v>2045</v>
      </c>
      <c r="B650" s="280" t="s">
        <v>1457</v>
      </c>
      <c r="C650" s="280" t="s">
        <v>1203</v>
      </c>
      <c r="D650" s="280" t="s">
        <v>1216</v>
      </c>
      <c r="E650" s="80">
        <v>2.2386829168480008E-3</v>
      </c>
      <c r="F650" s="80">
        <v>707367</v>
      </c>
      <c r="G650" s="80">
        <v>2</v>
      </c>
      <c r="H650" s="280" t="s">
        <v>1394</v>
      </c>
      <c r="I650" s="80"/>
    </row>
    <row r="651" spans="1:9">
      <c r="A651" s="280" t="s">
        <v>2046</v>
      </c>
      <c r="B651" s="280" t="s">
        <v>1457</v>
      </c>
      <c r="C651" s="280" t="s">
        <v>1203</v>
      </c>
      <c r="D651" s="280" t="s">
        <v>1217</v>
      </c>
      <c r="E651" s="80">
        <v>1.8902089149446914E-3</v>
      </c>
      <c r="F651" s="80">
        <v>707367</v>
      </c>
      <c r="G651" s="80">
        <v>2</v>
      </c>
      <c r="H651" s="280" t="s">
        <v>1394</v>
      </c>
      <c r="I651" s="80"/>
    </row>
    <row r="652" spans="1:9">
      <c r="A652" s="280" t="s">
        <v>2047</v>
      </c>
      <c r="B652" s="280" t="s">
        <v>1457</v>
      </c>
      <c r="C652" s="280" t="s">
        <v>1203</v>
      </c>
      <c r="D652" s="280" t="s">
        <v>1218</v>
      </c>
      <c r="E652" s="80">
        <v>1.2963713117456206E-3</v>
      </c>
      <c r="F652" s="80">
        <v>707367</v>
      </c>
      <c r="G652" s="80">
        <v>2</v>
      </c>
      <c r="H652" s="280" t="s">
        <v>1394</v>
      </c>
      <c r="I652" s="80"/>
    </row>
    <row r="653" spans="1:9">
      <c r="A653" s="280" t="s">
        <v>2048</v>
      </c>
      <c r="B653" s="280" t="s">
        <v>1457</v>
      </c>
      <c r="C653" s="280" t="s">
        <v>1203</v>
      </c>
      <c r="D653" s="280" t="s">
        <v>1219</v>
      </c>
      <c r="E653" s="80">
        <v>260.16038551729736</v>
      </c>
      <c r="F653" s="80">
        <v>707367</v>
      </c>
      <c r="G653" s="80">
        <v>2</v>
      </c>
      <c r="H653" s="280" t="s">
        <v>1394</v>
      </c>
      <c r="I653" s="80"/>
    </row>
    <row r="654" spans="1:9">
      <c r="A654" s="280" t="s">
        <v>2049</v>
      </c>
      <c r="B654" s="280" t="s">
        <v>1457</v>
      </c>
      <c r="C654" s="280" t="s">
        <v>1203</v>
      </c>
      <c r="D654" s="280" t="s">
        <v>1347</v>
      </c>
      <c r="E654" s="80">
        <v>1.8886707977590494E-3</v>
      </c>
      <c r="F654" s="80">
        <v>707367</v>
      </c>
      <c r="G654" s="80">
        <v>2</v>
      </c>
      <c r="H654" s="280" t="s">
        <v>1394</v>
      </c>
      <c r="I654" s="80"/>
    </row>
    <row r="655" spans="1:9">
      <c r="A655" s="280" t="s">
        <v>2050</v>
      </c>
      <c r="B655" s="280" t="s">
        <v>1457</v>
      </c>
      <c r="C655" s="280" t="s">
        <v>1203</v>
      </c>
      <c r="D655" s="280" t="s">
        <v>1344</v>
      </c>
      <c r="E655" s="80">
        <v>4.2637582198077366E-3</v>
      </c>
      <c r="F655" s="80">
        <v>707367</v>
      </c>
      <c r="G655" s="80">
        <v>2</v>
      </c>
      <c r="H655" s="280" t="s">
        <v>1394</v>
      </c>
      <c r="I655" s="80"/>
    </row>
    <row r="656" spans="1:9">
      <c r="A656" s="280" t="s">
        <v>2051</v>
      </c>
      <c r="B656" s="280" t="s">
        <v>1457</v>
      </c>
      <c r="C656" s="280" t="s">
        <v>1204</v>
      </c>
      <c r="D656" s="280" t="s">
        <v>1211</v>
      </c>
      <c r="E656" s="80">
        <v>0.92841189174626138</v>
      </c>
      <c r="F656" s="80">
        <v>707367</v>
      </c>
      <c r="G656" s="80">
        <v>2</v>
      </c>
      <c r="H656" s="280" t="s">
        <v>1394</v>
      </c>
      <c r="I656" s="80"/>
    </row>
    <row r="657" spans="1:9">
      <c r="A657" s="280" t="s">
        <v>2052</v>
      </c>
      <c r="B657" s="280" t="s">
        <v>1457</v>
      </c>
      <c r="C657" s="280" t="s">
        <v>1204</v>
      </c>
      <c r="D657" s="280" t="s">
        <v>1212</v>
      </c>
      <c r="E657" s="80">
        <v>0.93244790294728475</v>
      </c>
      <c r="F657" s="80">
        <v>707367</v>
      </c>
      <c r="G657" s="80">
        <v>2</v>
      </c>
      <c r="H657" s="280" t="s">
        <v>1394</v>
      </c>
      <c r="I657" s="80"/>
    </row>
    <row r="658" spans="1:9">
      <c r="A658" s="280" t="s">
        <v>2053</v>
      </c>
      <c r="B658" s="280" t="s">
        <v>1457</v>
      </c>
      <c r="C658" s="280" t="s">
        <v>1204</v>
      </c>
      <c r="D658" s="280" t="s">
        <v>1213</v>
      </c>
      <c r="E658" s="80">
        <v>0.92841189174626138</v>
      </c>
      <c r="F658" s="80">
        <v>707367</v>
      </c>
      <c r="G658" s="80">
        <v>2</v>
      </c>
      <c r="H658" s="280" t="s">
        <v>1394</v>
      </c>
      <c r="I658" s="80"/>
    </row>
    <row r="659" spans="1:9">
      <c r="A659" s="280" t="s">
        <v>2054</v>
      </c>
      <c r="B659" s="280" t="s">
        <v>1457</v>
      </c>
      <c r="C659" s="280" t="s">
        <v>1204</v>
      </c>
      <c r="D659" s="280" t="s">
        <v>1214</v>
      </c>
      <c r="E659" s="80">
        <v>0.93217119640271617</v>
      </c>
      <c r="F659" s="80">
        <v>707367</v>
      </c>
      <c r="G659" s="80">
        <v>2</v>
      </c>
      <c r="H659" s="280" t="s">
        <v>1394</v>
      </c>
      <c r="I659" s="80"/>
    </row>
    <row r="660" spans="1:9">
      <c r="A660" s="280" t="s">
        <v>2055</v>
      </c>
      <c r="B660" s="280" t="s">
        <v>1457</v>
      </c>
      <c r="C660" s="280" t="s">
        <v>1204</v>
      </c>
      <c r="D660" s="280" t="s">
        <v>1215</v>
      </c>
      <c r="E660" s="80">
        <v>0.88375180195432279</v>
      </c>
      <c r="F660" s="80">
        <v>707367</v>
      </c>
      <c r="G660" s="80">
        <v>2</v>
      </c>
      <c r="H660" s="280" t="s">
        <v>1394</v>
      </c>
      <c r="I660" s="80"/>
    </row>
    <row r="661" spans="1:9">
      <c r="A661" s="280" t="s">
        <v>2056</v>
      </c>
      <c r="B661" s="280" t="s">
        <v>1457</v>
      </c>
      <c r="C661" s="280" t="s">
        <v>1204</v>
      </c>
      <c r="D661" s="280" t="s">
        <v>1216</v>
      </c>
      <c r="E661" s="80">
        <v>0.85971221450317925</v>
      </c>
      <c r="F661" s="80">
        <v>707367</v>
      </c>
      <c r="G661" s="80">
        <v>2</v>
      </c>
      <c r="H661" s="280" t="s">
        <v>1394</v>
      </c>
      <c r="I661" s="80"/>
    </row>
    <row r="662" spans="1:9">
      <c r="A662" s="280" t="s">
        <v>2057</v>
      </c>
      <c r="B662" s="280" t="s">
        <v>1457</v>
      </c>
      <c r="C662" s="280" t="s">
        <v>1204</v>
      </c>
      <c r="D662" s="280" t="s">
        <v>1217</v>
      </c>
      <c r="E662" s="80">
        <v>0.66659876098727422</v>
      </c>
      <c r="F662" s="80">
        <v>707367</v>
      </c>
      <c r="G662" s="80">
        <v>2</v>
      </c>
      <c r="H662" s="280" t="s">
        <v>1394</v>
      </c>
      <c r="I662" s="80"/>
    </row>
    <row r="663" spans="1:9">
      <c r="A663" s="280" t="s">
        <v>2058</v>
      </c>
      <c r="B663" s="280" t="s">
        <v>1457</v>
      </c>
      <c r="C663" s="280" t="s">
        <v>1204</v>
      </c>
      <c r="D663" s="280" t="s">
        <v>1218</v>
      </c>
      <c r="E663" s="80">
        <v>0.32322213263434757</v>
      </c>
      <c r="F663" s="80">
        <v>707367</v>
      </c>
      <c r="G663" s="80">
        <v>2</v>
      </c>
      <c r="H663" s="280" t="s">
        <v>1394</v>
      </c>
      <c r="I663" s="80"/>
    </row>
    <row r="664" spans="1:9">
      <c r="A664" s="280" t="s">
        <v>2059</v>
      </c>
      <c r="B664" s="280" t="s">
        <v>1457</v>
      </c>
      <c r="C664" s="280" t="s">
        <v>1204</v>
      </c>
      <c r="D664" s="280" t="s">
        <v>1219</v>
      </c>
      <c r="E664" s="80">
        <v>59817.14884587397</v>
      </c>
      <c r="F664" s="80">
        <v>707367</v>
      </c>
      <c r="G664" s="80">
        <v>2</v>
      </c>
      <c r="H664" s="280" t="s">
        <v>1394</v>
      </c>
      <c r="I664" s="80"/>
    </row>
    <row r="665" spans="1:9">
      <c r="A665" s="280" t="s">
        <v>2060</v>
      </c>
      <c r="B665" s="280" t="s">
        <v>1457</v>
      </c>
      <c r="C665" s="280" t="s">
        <v>1204</v>
      </c>
      <c r="D665" s="280" t="s">
        <v>1347</v>
      </c>
      <c r="E665" s="80">
        <v>0.68233799087126035</v>
      </c>
      <c r="F665" s="80">
        <v>707367</v>
      </c>
      <c r="G665" s="80">
        <v>2</v>
      </c>
      <c r="H665" s="280" t="s">
        <v>1394</v>
      </c>
      <c r="I665" s="80"/>
    </row>
    <row r="666" spans="1:9">
      <c r="A666" s="280" t="s">
        <v>2061</v>
      </c>
      <c r="B666" s="280" t="s">
        <v>1457</v>
      </c>
      <c r="C666" s="280" t="s">
        <v>1204</v>
      </c>
      <c r="D666" s="280" t="s">
        <v>1344</v>
      </c>
      <c r="E666" s="80">
        <v>1.5003035006405936</v>
      </c>
      <c r="F666" s="80">
        <v>707367</v>
      </c>
      <c r="G666" s="80">
        <v>2</v>
      </c>
      <c r="H666" s="280" t="s">
        <v>1394</v>
      </c>
      <c r="I666" s="80"/>
    </row>
    <row r="667" spans="1:9">
      <c r="A667" s="280" t="s">
        <v>2062</v>
      </c>
      <c r="B667" s="280" t="s">
        <v>1457</v>
      </c>
      <c r="C667" s="280" t="s">
        <v>1205</v>
      </c>
      <c r="D667" s="280" t="s">
        <v>1211</v>
      </c>
      <c r="E667" s="80">
        <v>0.25497006575548303</v>
      </c>
      <c r="F667" s="80">
        <v>707367</v>
      </c>
      <c r="G667" s="80">
        <v>2</v>
      </c>
      <c r="H667" s="280" t="s">
        <v>1394</v>
      </c>
      <c r="I667" s="80"/>
    </row>
    <row r="668" spans="1:9">
      <c r="A668" s="280" t="s">
        <v>2063</v>
      </c>
      <c r="B668" s="280" t="s">
        <v>1457</v>
      </c>
      <c r="C668" s="280" t="s">
        <v>1205</v>
      </c>
      <c r="D668" s="280" t="s">
        <v>1212</v>
      </c>
      <c r="E668" s="80">
        <v>0.25678454227245712</v>
      </c>
      <c r="F668" s="80">
        <v>707367</v>
      </c>
      <c r="G668" s="80">
        <v>2</v>
      </c>
      <c r="H668" s="280" t="s">
        <v>1394</v>
      </c>
      <c r="I668" s="80"/>
    </row>
    <row r="669" spans="1:9">
      <c r="A669" s="280" t="s">
        <v>2064</v>
      </c>
      <c r="B669" s="280" t="s">
        <v>1457</v>
      </c>
      <c r="C669" s="280" t="s">
        <v>1205</v>
      </c>
      <c r="D669" s="280" t="s">
        <v>1213</v>
      </c>
      <c r="E669" s="80">
        <v>0.25497006575548303</v>
      </c>
      <c r="F669" s="80">
        <v>707367</v>
      </c>
      <c r="G669" s="80">
        <v>2</v>
      </c>
      <c r="H669" s="280" t="s">
        <v>1394</v>
      </c>
      <c r="I669" s="80"/>
    </row>
    <row r="670" spans="1:9">
      <c r="A670" s="280" t="s">
        <v>2065</v>
      </c>
      <c r="B670" s="280" t="s">
        <v>1457</v>
      </c>
      <c r="C670" s="280" t="s">
        <v>1205</v>
      </c>
      <c r="D670" s="280" t="s">
        <v>1214</v>
      </c>
      <c r="E670" s="80">
        <v>0.25663569146834581</v>
      </c>
      <c r="F670" s="80">
        <v>707367</v>
      </c>
      <c r="G670" s="80">
        <v>2</v>
      </c>
      <c r="H670" s="280" t="s">
        <v>1394</v>
      </c>
      <c r="I670" s="80"/>
    </row>
    <row r="671" spans="1:9">
      <c r="A671" s="280" t="s">
        <v>2066</v>
      </c>
      <c r="B671" s="280" t="s">
        <v>1457</v>
      </c>
      <c r="C671" s="280" t="s">
        <v>1205</v>
      </c>
      <c r="D671" s="280" t="s">
        <v>1215</v>
      </c>
      <c r="E671" s="80">
        <v>0.245270908164549</v>
      </c>
      <c r="F671" s="80">
        <v>707367</v>
      </c>
      <c r="G671" s="80">
        <v>2</v>
      </c>
      <c r="H671" s="280" t="s">
        <v>1394</v>
      </c>
      <c r="I671" s="80"/>
    </row>
    <row r="672" spans="1:9">
      <c r="A672" s="280" t="s">
        <v>2067</v>
      </c>
      <c r="B672" s="280" t="s">
        <v>1457</v>
      </c>
      <c r="C672" s="280" t="s">
        <v>1205</v>
      </c>
      <c r="D672" s="280" t="s">
        <v>1216</v>
      </c>
      <c r="E672" s="80">
        <v>0.15636367595537468</v>
      </c>
      <c r="F672" s="80">
        <v>707367</v>
      </c>
      <c r="G672" s="80">
        <v>2</v>
      </c>
      <c r="H672" s="280" t="s">
        <v>1394</v>
      </c>
      <c r="I672" s="80"/>
    </row>
    <row r="673" spans="1:9">
      <c r="A673" s="280" t="s">
        <v>2068</v>
      </c>
      <c r="B673" s="280" t="s">
        <v>1457</v>
      </c>
      <c r="C673" s="280" t="s">
        <v>1205</v>
      </c>
      <c r="D673" s="280" t="s">
        <v>1217</v>
      </c>
      <c r="E673" s="80">
        <v>0.18519559277013098</v>
      </c>
      <c r="F673" s="80">
        <v>707367</v>
      </c>
      <c r="G673" s="80">
        <v>2</v>
      </c>
      <c r="H673" s="280" t="s">
        <v>1394</v>
      </c>
      <c r="I673" s="80"/>
    </row>
    <row r="674" spans="1:9">
      <c r="A674" s="280" t="s">
        <v>2069</v>
      </c>
      <c r="B674" s="280" t="s">
        <v>1457</v>
      </c>
      <c r="C674" s="280" t="s">
        <v>1205</v>
      </c>
      <c r="D674" s="280" t="s">
        <v>1218</v>
      </c>
      <c r="E674" s="80">
        <v>8.1142898386378198E-2</v>
      </c>
      <c r="F674" s="80">
        <v>707367</v>
      </c>
      <c r="G674" s="80">
        <v>2</v>
      </c>
      <c r="H674" s="280" t="s">
        <v>1394</v>
      </c>
      <c r="I674" s="80"/>
    </row>
    <row r="675" spans="1:9">
      <c r="A675" s="280" t="s">
        <v>2070</v>
      </c>
      <c r="B675" s="280" t="s">
        <v>1457</v>
      </c>
      <c r="C675" s="280" t="s">
        <v>1205</v>
      </c>
      <c r="D675" s="280" t="s">
        <v>1219</v>
      </c>
      <c r="E675" s="80">
        <v>6409.1348267368785</v>
      </c>
      <c r="F675" s="80">
        <v>707367</v>
      </c>
      <c r="G675" s="80">
        <v>2</v>
      </c>
      <c r="H675" s="280" t="s">
        <v>1394</v>
      </c>
      <c r="I675" s="80"/>
    </row>
    <row r="676" spans="1:9">
      <c r="A676" s="280" t="s">
        <v>2071</v>
      </c>
      <c r="B676" s="280" t="s">
        <v>1457</v>
      </c>
      <c r="C676" s="280" t="s">
        <v>1205</v>
      </c>
      <c r="D676" s="280" t="s">
        <v>1347</v>
      </c>
      <c r="E676" s="80">
        <v>0.18423520600416884</v>
      </c>
      <c r="F676" s="80">
        <v>707367</v>
      </c>
      <c r="G676" s="80">
        <v>2</v>
      </c>
      <c r="H676" s="280" t="s">
        <v>1394</v>
      </c>
      <c r="I676" s="80"/>
    </row>
    <row r="677" spans="1:9">
      <c r="A677" s="280" t="s">
        <v>2072</v>
      </c>
      <c r="B677" s="280" t="s">
        <v>1457</v>
      </c>
      <c r="C677" s="280" t="s">
        <v>1205</v>
      </c>
      <c r="D677" s="280" t="s">
        <v>1344</v>
      </c>
      <c r="E677" s="80">
        <v>0.42075087066143357</v>
      </c>
      <c r="F677" s="80">
        <v>707367</v>
      </c>
      <c r="G677" s="80">
        <v>2</v>
      </c>
      <c r="H677" s="280" t="s">
        <v>1394</v>
      </c>
      <c r="I677" s="80"/>
    </row>
    <row r="678" spans="1:9">
      <c r="A678" s="280" t="s">
        <v>2073</v>
      </c>
      <c r="B678" s="280" t="s">
        <v>1457</v>
      </c>
      <c r="C678" s="280" t="s">
        <v>1206</v>
      </c>
      <c r="D678" s="280" t="s">
        <v>1211</v>
      </c>
      <c r="E678" s="80">
        <v>5.5715782444025912E-2</v>
      </c>
      <c r="F678" s="80">
        <v>707367</v>
      </c>
      <c r="G678" s="80">
        <v>2</v>
      </c>
      <c r="H678" s="280" t="s">
        <v>1394</v>
      </c>
      <c r="I678" s="80"/>
    </row>
    <row r="679" spans="1:9">
      <c r="A679" s="280" t="s">
        <v>2074</v>
      </c>
      <c r="B679" s="280" t="s">
        <v>1457</v>
      </c>
      <c r="C679" s="280" t="s">
        <v>1206</v>
      </c>
      <c r="D679" s="280" t="s">
        <v>1212</v>
      </c>
      <c r="E679" s="80">
        <v>5.5715782444025912E-2</v>
      </c>
      <c r="F679" s="80">
        <v>707367</v>
      </c>
      <c r="G679" s="80">
        <v>2</v>
      </c>
      <c r="H679" s="280" t="s">
        <v>1394</v>
      </c>
      <c r="I679" s="80"/>
    </row>
    <row r="680" spans="1:9">
      <c r="A680" s="280" t="s">
        <v>2075</v>
      </c>
      <c r="B680" s="280" t="s">
        <v>1457</v>
      </c>
      <c r="C680" s="280" t="s">
        <v>1206</v>
      </c>
      <c r="D680" s="280" t="s">
        <v>1213</v>
      </c>
      <c r="E680" s="80">
        <v>5.5715782444025912E-2</v>
      </c>
      <c r="F680" s="80">
        <v>707367</v>
      </c>
      <c r="G680" s="80">
        <v>2</v>
      </c>
      <c r="H680" s="280" t="s">
        <v>1394</v>
      </c>
      <c r="I680" s="80"/>
    </row>
    <row r="681" spans="1:9">
      <c r="A681" s="280" t="s">
        <v>2076</v>
      </c>
      <c r="B681" s="280" t="s">
        <v>1457</v>
      </c>
      <c r="C681" s="280" t="s">
        <v>1206</v>
      </c>
      <c r="D681" s="280" t="s">
        <v>1214</v>
      </c>
      <c r="E681" s="80">
        <v>5.5715782444025912E-2</v>
      </c>
      <c r="F681" s="80">
        <v>707367</v>
      </c>
      <c r="G681" s="80">
        <v>2</v>
      </c>
      <c r="H681" s="280" t="s">
        <v>1394</v>
      </c>
      <c r="I681" s="80"/>
    </row>
    <row r="682" spans="1:9">
      <c r="A682" s="280" t="s">
        <v>2077</v>
      </c>
      <c r="B682" s="280" t="s">
        <v>1457</v>
      </c>
      <c r="C682" s="280" t="s">
        <v>1206</v>
      </c>
      <c r="D682" s="280" t="s">
        <v>1215</v>
      </c>
      <c r="E682" s="80">
        <v>5.3597134532596236E-2</v>
      </c>
      <c r="F682" s="80">
        <v>707367</v>
      </c>
      <c r="G682" s="80">
        <v>2</v>
      </c>
      <c r="H682" s="280" t="s">
        <v>1394</v>
      </c>
      <c r="I682" s="80"/>
    </row>
    <row r="683" spans="1:9">
      <c r="A683" s="280" t="s">
        <v>2078</v>
      </c>
      <c r="B683" s="280" t="s">
        <v>1457</v>
      </c>
      <c r="C683" s="280" t="s">
        <v>1206</v>
      </c>
      <c r="D683" s="280" t="s">
        <v>1216</v>
      </c>
      <c r="E683" s="80">
        <v>5.4537554267803462E-2</v>
      </c>
      <c r="F683" s="80">
        <v>707367</v>
      </c>
      <c r="G683" s="80">
        <v>2</v>
      </c>
      <c r="H683" s="280" t="s">
        <v>1394</v>
      </c>
      <c r="I683" s="80"/>
    </row>
    <row r="684" spans="1:9">
      <c r="A684" s="280" t="s">
        <v>2079</v>
      </c>
      <c r="B684" s="280" t="s">
        <v>1457</v>
      </c>
      <c r="C684" s="280" t="s">
        <v>1206</v>
      </c>
      <c r="D684" s="280" t="s">
        <v>1217</v>
      </c>
      <c r="E684" s="80">
        <v>3.9706186993319965E-2</v>
      </c>
      <c r="F684" s="80">
        <v>707367</v>
      </c>
      <c r="G684" s="80">
        <v>2</v>
      </c>
      <c r="H684" s="280" t="s">
        <v>1394</v>
      </c>
      <c r="I684" s="80"/>
    </row>
    <row r="685" spans="1:9">
      <c r="A685" s="280" t="s">
        <v>2080</v>
      </c>
      <c r="B685" s="280" t="s">
        <v>1457</v>
      </c>
      <c r="C685" s="280" t="s">
        <v>1206</v>
      </c>
      <c r="D685" s="280" t="s">
        <v>1218</v>
      </c>
      <c r="E685" s="80">
        <v>7.6256604356451929E-3</v>
      </c>
      <c r="F685" s="80">
        <v>707367</v>
      </c>
      <c r="G685" s="80">
        <v>2</v>
      </c>
      <c r="H685" s="280" t="s">
        <v>1394</v>
      </c>
      <c r="I685" s="80"/>
    </row>
    <row r="686" spans="1:9">
      <c r="A686" s="280" t="s">
        <v>2081</v>
      </c>
      <c r="B686" s="280" t="s">
        <v>1457</v>
      </c>
      <c r="C686" s="280" t="s">
        <v>1206</v>
      </c>
      <c r="D686" s="280" t="s">
        <v>1219</v>
      </c>
      <c r="E686" s="80">
        <v>4.4385212783880891E-2</v>
      </c>
      <c r="F686" s="80">
        <v>707367</v>
      </c>
      <c r="G686" s="80">
        <v>2</v>
      </c>
      <c r="H686" s="280" t="s">
        <v>1394</v>
      </c>
      <c r="I686" s="80"/>
    </row>
    <row r="687" spans="1:9">
      <c r="A687" s="280" t="s">
        <v>2082</v>
      </c>
      <c r="B687" s="280" t="s">
        <v>1457</v>
      </c>
      <c r="C687" s="280" t="s">
        <v>1206</v>
      </c>
      <c r="D687" s="280" t="s">
        <v>1347</v>
      </c>
      <c r="E687" s="80">
        <v>3.2782386429984323E-2</v>
      </c>
      <c r="F687" s="80">
        <v>707367</v>
      </c>
      <c r="G687" s="80">
        <v>2</v>
      </c>
      <c r="H687" s="280" t="s">
        <v>1394</v>
      </c>
      <c r="I687" s="80"/>
    </row>
    <row r="688" spans="1:9">
      <c r="A688" s="280" t="s">
        <v>2083</v>
      </c>
      <c r="B688" s="280" t="s">
        <v>1457</v>
      </c>
      <c r="C688" s="280" t="s">
        <v>1206</v>
      </c>
      <c r="D688" s="280" t="s">
        <v>1344</v>
      </c>
      <c r="E688" s="80">
        <v>8.5980611902935475E-2</v>
      </c>
      <c r="F688" s="80">
        <v>707367</v>
      </c>
      <c r="G688" s="80">
        <v>2</v>
      </c>
      <c r="H688" s="280" t="s">
        <v>1394</v>
      </c>
      <c r="I688" s="80"/>
    </row>
    <row r="689" spans="1:9">
      <c r="A689" s="280" t="s">
        <v>2084</v>
      </c>
      <c r="B689" s="280" t="s">
        <v>1457</v>
      </c>
      <c r="C689" s="280" t="s">
        <v>1207</v>
      </c>
      <c r="D689" s="280" t="s">
        <v>1211</v>
      </c>
      <c r="E689" s="80">
        <v>1.5455130293631077E-2</v>
      </c>
      <c r="F689" s="80">
        <v>707367</v>
      </c>
      <c r="G689" s="80">
        <v>2</v>
      </c>
      <c r="H689" s="280" t="s">
        <v>1394</v>
      </c>
      <c r="I689" s="80"/>
    </row>
    <row r="690" spans="1:9">
      <c r="A690" s="280" t="s">
        <v>2085</v>
      </c>
      <c r="B690" s="280" t="s">
        <v>1457</v>
      </c>
      <c r="C690" s="280" t="s">
        <v>1207</v>
      </c>
      <c r="D690" s="280" t="s">
        <v>1212</v>
      </c>
      <c r="E690" s="80">
        <v>1.5515597887150352E-2</v>
      </c>
      <c r="F690" s="80">
        <v>707367</v>
      </c>
      <c r="G690" s="80">
        <v>2</v>
      </c>
      <c r="H690" s="280" t="s">
        <v>1394</v>
      </c>
      <c r="I690" s="80"/>
    </row>
    <row r="691" spans="1:9">
      <c r="A691" s="280" t="s">
        <v>2086</v>
      </c>
      <c r="B691" s="280" t="s">
        <v>1457</v>
      </c>
      <c r="C691" s="280" t="s">
        <v>1207</v>
      </c>
      <c r="D691" s="280" t="s">
        <v>1213</v>
      </c>
      <c r="E691" s="80">
        <v>1.5455130293631077E-2</v>
      </c>
      <c r="F691" s="80">
        <v>707367</v>
      </c>
      <c r="G691" s="80">
        <v>2</v>
      </c>
      <c r="H691" s="280" t="s">
        <v>1394</v>
      </c>
      <c r="I691" s="80"/>
    </row>
    <row r="692" spans="1:9">
      <c r="A692" s="280" t="s">
        <v>2087</v>
      </c>
      <c r="B692" s="280" t="s">
        <v>1457</v>
      </c>
      <c r="C692" s="280" t="s">
        <v>1207</v>
      </c>
      <c r="D692" s="280" t="s">
        <v>1214</v>
      </c>
      <c r="E692" s="80">
        <v>1.5513183317412308E-2</v>
      </c>
      <c r="F692" s="80">
        <v>707367</v>
      </c>
      <c r="G692" s="80">
        <v>2</v>
      </c>
      <c r="H692" s="280" t="s">
        <v>1394</v>
      </c>
      <c r="I692" s="80"/>
    </row>
    <row r="693" spans="1:9">
      <c r="A693" s="280" t="s">
        <v>2088</v>
      </c>
      <c r="B693" s="280" t="s">
        <v>1457</v>
      </c>
      <c r="C693" s="280" t="s">
        <v>1207</v>
      </c>
      <c r="D693" s="280" t="s">
        <v>1215</v>
      </c>
      <c r="E693" s="80">
        <v>1.4426154884113702E-2</v>
      </c>
      <c r="F693" s="80">
        <v>707367</v>
      </c>
      <c r="G693" s="80">
        <v>2</v>
      </c>
      <c r="H693" s="280" t="s">
        <v>1394</v>
      </c>
      <c r="I693" s="80"/>
    </row>
    <row r="694" spans="1:9">
      <c r="A694" s="280" t="s">
        <v>2089</v>
      </c>
      <c r="B694" s="280" t="s">
        <v>1457</v>
      </c>
      <c r="C694" s="280" t="s">
        <v>1207</v>
      </c>
      <c r="D694" s="280" t="s">
        <v>1216</v>
      </c>
      <c r="E694" s="80">
        <v>1.4555592321368516E-2</v>
      </c>
      <c r="F694" s="80">
        <v>707367</v>
      </c>
      <c r="G694" s="80">
        <v>2</v>
      </c>
      <c r="H694" s="280" t="s">
        <v>1394</v>
      </c>
      <c r="I694" s="80"/>
    </row>
    <row r="695" spans="1:9">
      <c r="A695" s="280" t="s">
        <v>2090</v>
      </c>
      <c r="B695" s="280" t="s">
        <v>1457</v>
      </c>
      <c r="C695" s="280" t="s">
        <v>1207</v>
      </c>
      <c r="D695" s="280" t="s">
        <v>1217</v>
      </c>
      <c r="E695" s="80">
        <v>1.1038482873678257E-2</v>
      </c>
      <c r="F695" s="80">
        <v>707367</v>
      </c>
      <c r="G695" s="80">
        <v>2</v>
      </c>
      <c r="H695" s="280" t="s">
        <v>1394</v>
      </c>
      <c r="I695" s="80"/>
    </row>
    <row r="696" spans="1:9">
      <c r="A696" s="280" t="s">
        <v>2091</v>
      </c>
      <c r="B696" s="280" t="s">
        <v>1457</v>
      </c>
      <c r="C696" s="280" t="s">
        <v>1207</v>
      </c>
      <c r="D696" s="280" t="s">
        <v>1218</v>
      </c>
      <c r="E696" s="80">
        <v>5.9041462096424318E-3</v>
      </c>
      <c r="F696" s="80">
        <v>707367</v>
      </c>
      <c r="G696" s="80">
        <v>2</v>
      </c>
      <c r="H696" s="280" t="s">
        <v>1394</v>
      </c>
      <c r="I696" s="80"/>
    </row>
    <row r="697" spans="1:9">
      <c r="A697" s="280" t="s">
        <v>2092</v>
      </c>
      <c r="B697" s="280" t="s">
        <v>1457</v>
      </c>
      <c r="C697" s="280" t="s">
        <v>1207</v>
      </c>
      <c r="D697" s="280" t="s">
        <v>1219</v>
      </c>
      <c r="E697" s="80">
        <v>943.43577501174025</v>
      </c>
      <c r="F697" s="80">
        <v>707367</v>
      </c>
      <c r="G697" s="80">
        <v>2</v>
      </c>
      <c r="H697" s="280" t="s">
        <v>1394</v>
      </c>
      <c r="I697" s="80"/>
    </row>
    <row r="698" spans="1:9">
      <c r="A698" s="280" t="s">
        <v>2093</v>
      </c>
      <c r="B698" s="280" t="s">
        <v>1457</v>
      </c>
      <c r="C698" s="280" t="s">
        <v>1207</v>
      </c>
      <c r="D698" s="280" t="s">
        <v>1347</v>
      </c>
      <c r="E698" s="80">
        <v>1.138747395439306E-2</v>
      </c>
      <c r="F698" s="80">
        <v>707367</v>
      </c>
      <c r="G698" s="80">
        <v>2</v>
      </c>
      <c r="H698" s="280" t="s">
        <v>1394</v>
      </c>
      <c r="I698" s="80"/>
    </row>
    <row r="699" spans="1:9">
      <c r="A699" s="280" t="s">
        <v>2094</v>
      </c>
      <c r="B699" s="280" t="s">
        <v>1457</v>
      </c>
      <c r="C699" s="280" t="s">
        <v>1207</v>
      </c>
      <c r="D699" s="280" t="s">
        <v>1344</v>
      </c>
      <c r="E699" s="80">
        <v>2.4841640131139962E-2</v>
      </c>
      <c r="F699" s="80">
        <v>707367</v>
      </c>
      <c r="G699" s="80">
        <v>2</v>
      </c>
      <c r="H699" s="280" t="s">
        <v>1394</v>
      </c>
      <c r="I699" s="80"/>
    </row>
    <row r="700" spans="1:9">
      <c r="A700" s="280" t="s">
        <v>2095</v>
      </c>
      <c r="B700" s="280" t="s">
        <v>1457</v>
      </c>
      <c r="C700" s="280" t="s">
        <v>1208</v>
      </c>
      <c r="D700" s="280" t="s">
        <v>1211</v>
      </c>
      <c r="E700" s="80">
        <v>1.8092371644318136E-2</v>
      </c>
      <c r="F700" s="80">
        <v>707367</v>
      </c>
      <c r="G700" s="80">
        <v>2</v>
      </c>
      <c r="H700" s="280" t="s">
        <v>1394</v>
      </c>
      <c r="I700" s="80"/>
    </row>
    <row r="701" spans="1:9">
      <c r="A701" s="280" t="s">
        <v>2096</v>
      </c>
      <c r="B701" s="280" t="s">
        <v>1457</v>
      </c>
      <c r="C701" s="280" t="s">
        <v>1208</v>
      </c>
      <c r="D701" s="280" t="s">
        <v>1212</v>
      </c>
      <c r="E701" s="80">
        <v>1.8168068004703723E-2</v>
      </c>
      <c r="F701" s="80">
        <v>707367</v>
      </c>
      <c r="G701" s="80">
        <v>2</v>
      </c>
      <c r="H701" s="280" t="s">
        <v>1394</v>
      </c>
      <c r="I701" s="80"/>
    </row>
    <row r="702" spans="1:9">
      <c r="A702" s="280" t="s">
        <v>2097</v>
      </c>
      <c r="B702" s="280" t="s">
        <v>1457</v>
      </c>
      <c r="C702" s="280" t="s">
        <v>1208</v>
      </c>
      <c r="D702" s="280" t="s">
        <v>1213</v>
      </c>
      <c r="E702" s="80">
        <v>1.8092371644318136E-2</v>
      </c>
      <c r="F702" s="80">
        <v>707367</v>
      </c>
      <c r="G702" s="80">
        <v>2</v>
      </c>
      <c r="H702" s="280" t="s">
        <v>1394</v>
      </c>
      <c r="I702" s="80"/>
    </row>
    <row r="703" spans="1:9">
      <c r="A703" s="280" t="s">
        <v>2098</v>
      </c>
      <c r="B703" s="280" t="s">
        <v>1457</v>
      </c>
      <c r="C703" s="280" t="s">
        <v>1208</v>
      </c>
      <c r="D703" s="280" t="s">
        <v>1214</v>
      </c>
      <c r="E703" s="80">
        <v>1.8166300615869976E-2</v>
      </c>
      <c r="F703" s="80">
        <v>707367</v>
      </c>
      <c r="G703" s="80">
        <v>2</v>
      </c>
      <c r="H703" s="280" t="s">
        <v>1394</v>
      </c>
      <c r="I703" s="80"/>
    </row>
    <row r="704" spans="1:9">
      <c r="A704" s="280" t="s">
        <v>2099</v>
      </c>
      <c r="B704" s="280" t="s">
        <v>1457</v>
      </c>
      <c r="C704" s="280" t="s">
        <v>1208</v>
      </c>
      <c r="D704" s="280" t="s">
        <v>1215</v>
      </c>
      <c r="E704" s="80">
        <v>1.7114752255707862E-2</v>
      </c>
      <c r="F704" s="80">
        <v>707367</v>
      </c>
      <c r="G704" s="80">
        <v>2</v>
      </c>
      <c r="H704" s="280" t="s">
        <v>1394</v>
      </c>
      <c r="I704" s="80"/>
    </row>
    <row r="705" spans="1:9">
      <c r="A705" s="280" t="s">
        <v>2100</v>
      </c>
      <c r="B705" s="280" t="s">
        <v>1457</v>
      </c>
      <c r="C705" s="280" t="s">
        <v>1208</v>
      </c>
      <c r="D705" s="280" t="s">
        <v>1216</v>
      </c>
      <c r="E705" s="80">
        <v>1.7753148039417115E-2</v>
      </c>
      <c r="F705" s="80">
        <v>707367</v>
      </c>
      <c r="G705" s="80">
        <v>2</v>
      </c>
      <c r="H705" s="280" t="s">
        <v>1394</v>
      </c>
      <c r="I705" s="80"/>
    </row>
    <row r="706" spans="1:9">
      <c r="A706" s="280" t="s">
        <v>2101</v>
      </c>
      <c r="B706" s="280" t="s">
        <v>1457</v>
      </c>
      <c r="C706" s="280" t="s">
        <v>1208</v>
      </c>
      <c r="D706" s="280" t="s">
        <v>1217</v>
      </c>
      <c r="E706" s="80">
        <v>1.2946019102006852E-2</v>
      </c>
      <c r="F706" s="80">
        <v>707367</v>
      </c>
      <c r="G706" s="80">
        <v>2</v>
      </c>
      <c r="H706" s="280" t="s">
        <v>1394</v>
      </c>
      <c r="I706" s="80"/>
    </row>
    <row r="707" spans="1:9">
      <c r="A707" s="280" t="s">
        <v>2102</v>
      </c>
      <c r="B707" s="280" t="s">
        <v>1457</v>
      </c>
      <c r="C707" s="280" t="s">
        <v>1208</v>
      </c>
      <c r="D707" s="280" t="s">
        <v>1218</v>
      </c>
      <c r="E707" s="80">
        <v>6.7818232590694206E-3</v>
      </c>
      <c r="F707" s="80">
        <v>707367</v>
      </c>
      <c r="G707" s="80">
        <v>2</v>
      </c>
      <c r="H707" s="280" t="s">
        <v>1394</v>
      </c>
      <c r="I707" s="80"/>
    </row>
    <row r="708" spans="1:9">
      <c r="A708" s="280" t="s">
        <v>2103</v>
      </c>
      <c r="B708" s="280" t="s">
        <v>1457</v>
      </c>
      <c r="C708" s="280" t="s">
        <v>1208</v>
      </c>
      <c r="D708" s="280" t="s">
        <v>1219</v>
      </c>
      <c r="E708" s="80">
        <v>1195.1880070130198</v>
      </c>
      <c r="F708" s="80">
        <v>707367</v>
      </c>
      <c r="G708" s="80">
        <v>2</v>
      </c>
      <c r="H708" s="280" t="s">
        <v>1394</v>
      </c>
      <c r="I708" s="80"/>
    </row>
    <row r="709" spans="1:9">
      <c r="A709" s="280" t="s">
        <v>2104</v>
      </c>
      <c r="B709" s="280" t="s">
        <v>1457</v>
      </c>
      <c r="C709" s="280" t="s">
        <v>1208</v>
      </c>
      <c r="D709" s="280" t="s">
        <v>1347</v>
      </c>
      <c r="E709" s="80">
        <v>1.3300607777628044E-2</v>
      </c>
      <c r="F709" s="80">
        <v>707367</v>
      </c>
      <c r="G709" s="80">
        <v>2</v>
      </c>
      <c r="H709" s="280" t="s">
        <v>1394</v>
      </c>
      <c r="I709" s="80"/>
    </row>
    <row r="710" spans="1:9">
      <c r="A710" s="280" t="s">
        <v>2105</v>
      </c>
      <c r="B710" s="280" t="s">
        <v>1457</v>
      </c>
      <c r="C710" s="280" t="s">
        <v>1208</v>
      </c>
      <c r="D710" s="280" t="s">
        <v>1344</v>
      </c>
      <c r="E710" s="80">
        <v>2.9491320433218043E-2</v>
      </c>
      <c r="F710" s="80">
        <v>707367</v>
      </c>
      <c r="G710" s="80">
        <v>2</v>
      </c>
      <c r="H710" s="280" t="s">
        <v>1394</v>
      </c>
      <c r="I710" s="80"/>
    </row>
    <row r="711" spans="1:9">
      <c r="A711" s="280" t="s">
        <v>2106</v>
      </c>
      <c r="B711" s="280" t="s">
        <v>1457</v>
      </c>
      <c r="C711" s="280" t="s">
        <v>1209</v>
      </c>
      <c r="D711" s="280" t="s">
        <v>1211</v>
      </c>
      <c r="E711" s="80">
        <v>6.7105446731594215E-2</v>
      </c>
      <c r="F711" s="80">
        <v>707367</v>
      </c>
      <c r="G711" s="80">
        <v>2</v>
      </c>
      <c r="H711" s="280" t="s">
        <v>1394</v>
      </c>
      <c r="I711" s="80"/>
    </row>
    <row r="712" spans="1:9">
      <c r="A712" s="280" t="s">
        <v>2107</v>
      </c>
      <c r="B712" s="280" t="s">
        <v>1457</v>
      </c>
      <c r="C712" s="280" t="s">
        <v>1209</v>
      </c>
      <c r="D712" s="280" t="s">
        <v>1212</v>
      </c>
      <c r="E712" s="80">
        <v>6.7181030155825633E-2</v>
      </c>
      <c r="F712" s="80">
        <v>707367</v>
      </c>
      <c r="G712" s="80">
        <v>2</v>
      </c>
      <c r="H712" s="280" t="s">
        <v>1394</v>
      </c>
      <c r="I712" s="80"/>
    </row>
    <row r="713" spans="1:9">
      <c r="A713" s="280" t="s">
        <v>2108</v>
      </c>
      <c r="B713" s="280" t="s">
        <v>1457</v>
      </c>
      <c r="C713" s="280" t="s">
        <v>1209</v>
      </c>
      <c r="D713" s="280" t="s">
        <v>1213</v>
      </c>
      <c r="E713" s="80">
        <v>6.7108722491126524E-2</v>
      </c>
      <c r="F713" s="80">
        <v>707367</v>
      </c>
      <c r="G713" s="80">
        <v>2</v>
      </c>
      <c r="H713" s="280" t="s">
        <v>1394</v>
      </c>
      <c r="I713" s="80"/>
    </row>
    <row r="714" spans="1:9">
      <c r="A714" s="280" t="s">
        <v>2109</v>
      </c>
      <c r="B714" s="280" t="s">
        <v>1457</v>
      </c>
      <c r="C714" s="280" t="s">
        <v>1209</v>
      </c>
      <c r="D714" s="280" t="s">
        <v>1214</v>
      </c>
      <c r="E714" s="80">
        <v>6.7170817163127644E-2</v>
      </c>
      <c r="F714" s="80">
        <v>707367</v>
      </c>
      <c r="G714" s="80">
        <v>2</v>
      </c>
      <c r="H714" s="280" t="s">
        <v>1394</v>
      </c>
      <c r="I714" s="80"/>
    </row>
    <row r="715" spans="1:9">
      <c r="A715" s="280" t="s">
        <v>2110</v>
      </c>
      <c r="B715" s="280" t="s">
        <v>1457</v>
      </c>
      <c r="C715" s="280" t="s">
        <v>1209</v>
      </c>
      <c r="D715" s="280" t="s">
        <v>1215</v>
      </c>
      <c r="E715" s="80">
        <v>6.6175930395210872E-2</v>
      </c>
      <c r="F715" s="80">
        <v>707367</v>
      </c>
      <c r="G715" s="80">
        <v>2</v>
      </c>
      <c r="H715" s="280" t="s">
        <v>1394</v>
      </c>
      <c r="I715" s="80"/>
    </row>
    <row r="716" spans="1:9">
      <c r="A716" s="280" t="s">
        <v>2111</v>
      </c>
      <c r="B716" s="280" t="s">
        <v>1457</v>
      </c>
      <c r="C716" s="280" t="s">
        <v>1209</v>
      </c>
      <c r="D716" s="280" t="s">
        <v>1216</v>
      </c>
      <c r="E716" s="80">
        <v>6.8119964879801875E-2</v>
      </c>
      <c r="F716" s="80">
        <v>707367</v>
      </c>
      <c r="G716" s="80">
        <v>2</v>
      </c>
      <c r="H716" s="280" t="s">
        <v>1394</v>
      </c>
      <c r="I716" s="80"/>
    </row>
    <row r="717" spans="1:9">
      <c r="A717" s="280" t="s">
        <v>2112</v>
      </c>
      <c r="B717" s="280" t="s">
        <v>1457</v>
      </c>
      <c r="C717" s="280" t="s">
        <v>1209</v>
      </c>
      <c r="D717" s="280" t="s">
        <v>1217</v>
      </c>
      <c r="E717" s="80">
        <v>4.8830534641879829E-2</v>
      </c>
      <c r="F717" s="80">
        <v>707367</v>
      </c>
      <c r="G717" s="80">
        <v>2</v>
      </c>
      <c r="H717" s="280" t="s">
        <v>1394</v>
      </c>
      <c r="I717" s="80"/>
    </row>
    <row r="718" spans="1:9">
      <c r="A718" s="280" t="s">
        <v>2113</v>
      </c>
      <c r="B718" s="280" t="s">
        <v>1457</v>
      </c>
      <c r="C718" s="280" t="s">
        <v>1209</v>
      </c>
      <c r="D718" s="280" t="s">
        <v>1218</v>
      </c>
      <c r="E718" s="80">
        <v>-1.7927347392576094E-3</v>
      </c>
      <c r="F718" s="80">
        <v>707367</v>
      </c>
      <c r="G718" s="80">
        <v>2</v>
      </c>
      <c r="H718" s="280" t="s">
        <v>1394</v>
      </c>
      <c r="I718" s="80"/>
    </row>
    <row r="719" spans="1:9">
      <c r="A719" s="280" t="s">
        <v>2114</v>
      </c>
      <c r="B719" s="280" t="s">
        <v>1457</v>
      </c>
      <c r="C719" s="280" t="s">
        <v>1209</v>
      </c>
      <c r="D719" s="280" t="s">
        <v>1219</v>
      </c>
      <c r="E719" s="80">
        <v>2116.6536498311821</v>
      </c>
      <c r="F719" s="80">
        <v>707367</v>
      </c>
      <c r="G719" s="80">
        <v>2</v>
      </c>
      <c r="H719" s="280" t="s">
        <v>1394</v>
      </c>
      <c r="I719" s="80"/>
    </row>
    <row r="720" spans="1:9">
      <c r="A720" s="280" t="s">
        <v>2115</v>
      </c>
      <c r="B720" s="280" t="s">
        <v>1457</v>
      </c>
      <c r="C720" s="280" t="s">
        <v>1209</v>
      </c>
      <c r="D720" s="280" t="s">
        <v>1347</v>
      </c>
      <c r="E720" s="80">
        <v>5.05859395112815E-2</v>
      </c>
      <c r="F720" s="80">
        <v>707367</v>
      </c>
      <c r="G720" s="80">
        <v>2</v>
      </c>
      <c r="H720" s="280" t="s">
        <v>1394</v>
      </c>
      <c r="I720" s="80"/>
    </row>
    <row r="721" spans="1:9">
      <c r="A721" s="280" t="s">
        <v>2116</v>
      </c>
      <c r="B721" s="280" t="s">
        <v>1457</v>
      </c>
      <c r="C721" s="280" t="s">
        <v>1209</v>
      </c>
      <c r="D721" s="280" t="s">
        <v>1344</v>
      </c>
      <c r="E721" s="80">
        <v>0.10981388869892843</v>
      </c>
      <c r="F721" s="80">
        <v>707367</v>
      </c>
      <c r="G721" s="80">
        <v>2</v>
      </c>
      <c r="H721" s="280" t="s">
        <v>1394</v>
      </c>
      <c r="I721" s="80"/>
    </row>
    <row r="722" spans="1:9">
      <c r="A722" s="280" t="s">
        <v>2117</v>
      </c>
      <c r="B722" s="280" t="s">
        <v>1457</v>
      </c>
      <c r="C722" s="280" t="s">
        <v>1182</v>
      </c>
      <c r="D722" s="280" t="s">
        <v>1211</v>
      </c>
      <c r="E722" s="80">
        <v>0</v>
      </c>
      <c r="F722" s="80">
        <v>707367</v>
      </c>
      <c r="G722" s="80">
        <v>2</v>
      </c>
      <c r="H722" s="280" t="s">
        <v>1394</v>
      </c>
      <c r="I722" s="80"/>
    </row>
    <row r="723" spans="1:9">
      <c r="A723" s="280" t="s">
        <v>2118</v>
      </c>
      <c r="B723" s="280" t="s">
        <v>1457</v>
      </c>
      <c r="C723" s="280" t="s">
        <v>1182</v>
      </c>
      <c r="D723" s="280" t="s">
        <v>1212</v>
      </c>
      <c r="E723" s="80">
        <v>0</v>
      </c>
      <c r="F723" s="80">
        <v>707367</v>
      </c>
      <c r="G723" s="80">
        <v>2</v>
      </c>
      <c r="H723" s="280" t="s">
        <v>1394</v>
      </c>
      <c r="I723" s="80"/>
    </row>
    <row r="724" spans="1:9">
      <c r="A724" s="280" t="s">
        <v>2119</v>
      </c>
      <c r="B724" s="280" t="s">
        <v>1457</v>
      </c>
      <c r="C724" s="280" t="s">
        <v>1182</v>
      </c>
      <c r="D724" s="280" t="s">
        <v>1213</v>
      </c>
      <c r="E724" s="80">
        <v>0</v>
      </c>
      <c r="F724" s="80">
        <v>707367</v>
      </c>
      <c r="G724" s="80">
        <v>2</v>
      </c>
      <c r="H724" s="280" t="s">
        <v>1394</v>
      </c>
      <c r="I724" s="80"/>
    </row>
    <row r="725" spans="1:9">
      <c r="A725" s="280" t="s">
        <v>2120</v>
      </c>
      <c r="B725" s="280" t="s">
        <v>1457</v>
      </c>
      <c r="C725" s="280" t="s">
        <v>1182</v>
      </c>
      <c r="D725" s="280" t="s">
        <v>1214</v>
      </c>
      <c r="E725" s="80">
        <v>0</v>
      </c>
      <c r="F725" s="80">
        <v>707367</v>
      </c>
      <c r="G725" s="80">
        <v>2</v>
      </c>
      <c r="H725" s="280" t="s">
        <v>1394</v>
      </c>
      <c r="I725" s="80"/>
    </row>
    <row r="726" spans="1:9">
      <c r="A726" s="280" t="s">
        <v>2121</v>
      </c>
      <c r="B726" s="280" t="s">
        <v>1457</v>
      </c>
      <c r="C726" s="280" t="s">
        <v>1182</v>
      </c>
      <c r="D726" s="280" t="s">
        <v>1215</v>
      </c>
      <c r="E726" s="80">
        <v>0</v>
      </c>
      <c r="F726" s="80">
        <v>707367</v>
      </c>
      <c r="G726" s="80">
        <v>2</v>
      </c>
      <c r="H726" s="280" t="s">
        <v>1394</v>
      </c>
      <c r="I726" s="80"/>
    </row>
    <row r="727" spans="1:9">
      <c r="A727" s="280" t="s">
        <v>2122</v>
      </c>
      <c r="B727" s="280" t="s">
        <v>1457</v>
      </c>
      <c r="C727" s="280" t="s">
        <v>1182</v>
      </c>
      <c r="D727" s="280" t="s">
        <v>1216</v>
      </c>
      <c r="E727" s="80">
        <v>0</v>
      </c>
      <c r="F727" s="80">
        <v>707367</v>
      </c>
      <c r="G727" s="80">
        <v>2</v>
      </c>
      <c r="H727" s="280" t="s">
        <v>1394</v>
      </c>
      <c r="I727" s="80"/>
    </row>
    <row r="728" spans="1:9">
      <c r="A728" s="280" t="s">
        <v>2123</v>
      </c>
      <c r="B728" s="280" t="s">
        <v>1457</v>
      </c>
      <c r="C728" s="280" t="s">
        <v>1182</v>
      </c>
      <c r="D728" s="280" t="s">
        <v>1217</v>
      </c>
      <c r="E728" s="80">
        <v>0</v>
      </c>
      <c r="F728" s="80">
        <v>707367</v>
      </c>
      <c r="G728" s="80">
        <v>2</v>
      </c>
      <c r="H728" s="280" t="s">
        <v>1394</v>
      </c>
      <c r="I728" s="80"/>
    </row>
    <row r="729" spans="1:9">
      <c r="A729" s="280" t="s">
        <v>2124</v>
      </c>
      <c r="B729" s="280" t="s">
        <v>1457</v>
      </c>
      <c r="C729" s="280" t="s">
        <v>1182</v>
      </c>
      <c r="D729" s="280" t="s">
        <v>1218</v>
      </c>
      <c r="E729" s="80">
        <v>0</v>
      </c>
      <c r="F729" s="80">
        <v>707367</v>
      </c>
      <c r="G729" s="80">
        <v>2</v>
      </c>
      <c r="H729" s="280" t="s">
        <v>1394</v>
      </c>
      <c r="I729" s="80"/>
    </row>
    <row r="730" spans="1:9">
      <c r="A730" s="280" t="s">
        <v>2125</v>
      </c>
      <c r="B730" s="280" t="s">
        <v>1457</v>
      </c>
      <c r="C730" s="280" t="s">
        <v>1182</v>
      </c>
      <c r="D730" s="280" t="s">
        <v>1219</v>
      </c>
      <c r="E730" s="80">
        <v>0</v>
      </c>
      <c r="F730" s="80">
        <v>707367</v>
      </c>
      <c r="G730" s="80">
        <v>2</v>
      </c>
      <c r="H730" s="280" t="s">
        <v>1394</v>
      </c>
      <c r="I730" s="80"/>
    </row>
    <row r="731" spans="1:9">
      <c r="A731" s="280" t="s">
        <v>2126</v>
      </c>
      <c r="B731" s="280" t="s">
        <v>1457</v>
      </c>
      <c r="C731" s="280" t="s">
        <v>1182</v>
      </c>
      <c r="D731" s="280" t="s">
        <v>1347</v>
      </c>
      <c r="E731" s="80">
        <v>0</v>
      </c>
      <c r="F731" s="80">
        <v>707367</v>
      </c>
      <c r="G731" s="80">
        <v>2</v>
      </c>
      <c r="H731" s="280" t="s">
        <v>1394</v>
      </c>
      <c r="I731" s="80"/>
    </row>
    <row r="732" spans="1:9">
      <c r="A732" s="280" t="s">
        <v>2127</v>
      </c>
      <c r="B732" s="280" t="s">
        <v>1457</v>
      </c>
      <c r="C732" s="280" t="s">
        <v>1182</v>
      </c>
      <c r="D732" s="280" t="s">
        <v>1344</v>
      </c>
      <c r="E732" s="80">
        <v>0</v>
      </c>
      <c r="F732" s="80">
        <v>707367</v>
      </c>
      <c r="G732" s="80">
        <v>2</v>
      </c>
      <c r="H732" s="280" t="s">
        <v>1394</v>
      </c>
      <c r="I732" s="80"/>
    </row>
    <row r="733" spans="1:9">
      <c r="A733" s="280" t="s">
        <v>2128</v>
      </c>
      <c r="B733" s="280" t="s">
        <v>1457</v>
      </c>
      <c r="C733" s="280" t="s">
        <v>1210</v>
      </c>
      <c r="D733" s="280" t="s">
        <v>1211</v>
      </c>
      <c r="E733" s="80">
        <v>4.5583487928165849E-2</v>
      </c>
      <c r="F733" s="80">
        <v>707367</v>
      </c>
      <c r="G733" s="80">
        <v>2</v>
      </c>
      <c r="H733" s="280" t="s">
        <v>1394</v>
      </c>
      <c r="I733" s="80"/>
    </row>
    <row r="734" spans="1:9">
      <c r="A734" s="280" t="s">
        <v>2129</v>
      </c>
      <c r="B734" s="280" t="s">
        <v>1457</v>
      </c>
      <c r="C734" s="280" t="s">
        <v>1210</v>
      </c>
      <c r="D734" s="280" t="s">
        <v>1212</v>
      </c>
      <c r="E734" s="80">
        <v>4.5859283073596879E-2</v>
      </c>
      <c r="F734" s="80">
        <v>707367</v>
      </c>
      <c r="G734" s="80">
        <v>2</v>
      </c>
      <c r="H734" s="280" t="s">
        <v>1394</v>
      </c>
      <c r="I734" s="80"/>
    </row>
    <row r="735" spans="1:9">
      <c r="A735" s="280" t="s">
        <v>2130</v>
      </c>
      <c r="B735" s="280" t="s">
        <v>1457</v>
      </c>
      <c r="C735" s="280" t="s">
        <v>1210</v>
      </c>
      <c r="D735" s="280" t="s">
        <v>1213</v>
      </c>
      <c r="E735" s="80">
        <v>4.5583487928165849E-2</v>
      </c>
      <c r="F735" s="80">
        <v>707367</v>
      </c>
      <c r="G735" s="80">
        <v>2</v>
      </c>
      <c r="H735" s="280" t="s">
        <v>1394</v>
      </c>
      <c r="I735" s="80"/>
    </row>
    <row r="736" spans="1:9">
      <c r="A736" s="280" t="s">
        <v>2131</v>
      </c>
      <c r="B736" s="280" t="s">
        <v>1457</v>
      </c>
      <c r="C736" s="280" t="s">
        <v>1210</v>
      </c>
      <c r="D736" s="280" t="s">
        <v>1214</v>
      </c>
      <c r="E736" s="80">
        <v>4.584522140737976E-2</v>
      </c>
      <c r="F736" s="80">
        <v>707367</v>
      </c>
      <c r="G736" s="80">
        <v>2</v>
      </c>
      <c r="H736" s="280" t="s">
        <v>1394</v>
      </c>
      <c r="I736" s="80"/>
    </row>
    <row r="737" spans="1:9">
      <c r="A737" s="280" t="s">
        <v>2132</v>
      </c>
      <c r="B737" s="280" t="s">
        <v>1457</v>
      </c>
      <c r="C737" s="280" t="s">
        <v>1210</v>
      </c>
      <c r="D737" s="280" t="s">
        <v>1215</v>
      </c>
      <c r="E737" s="80">
        <v>4.4358925805418517E-2</v>
      </c>
      <c r="F737" s="80">
        <v>707367</v>
      </c>
      <c r="G737" s="80">
        <v>2</v>
      </c>
      <c r="H737" s="280" t="s">
        <v>1394</v>
      </c>
      <c r="I737" s="80"/>
    </row>
    <row r="738" spans="1:9">
      <c r="A738" s="280" t="s">
        <v>2133</v>
      </c>
      <c r="B738" s="280" t="s">
        <v>1457</v>
      </c>
      <c r="C738" s="280" t="s">
        <v>1210</v>
      </c>
      <c r="D738" s="280" t="s">
        <v>1216</v>
      </c>
      <c r="E738" s="80">
        <v>4.5754026000212028E-2</v>
      </c>
      <c r="F738" s="80">
        <v>707367</v>
      </c>
      <c r="G738" s="80">
        <v>2</v>
      </c>
      <c r="H738" s="280" t="s">
        <v>1394</v>
      </c>
      <c r="I738" s="80"/>
    </row>
    <row r="739" spans="1:9">
      <c r="A739" s="280" t="s">
        <v>2134</v>
      </c>
      <c r="B739" s="280" t="s">
        <v>1457</v>
      </c>
      <c r="C739" s="280" t="s">
        <v>1210</v>
      </c>
      <c r="D739" s="280" t="s">
        <v>1217</v>
      </c>
      <c r="E739" s="80">
        <v>3.2188779232505391E-2</v>
      </c>
      <c r="F739" s="80">
        <v>707367</v>
      </c>
      <c r="G739" s="80">
        <v>2</v>
      </c>
      <c r="H739" s="280" t="s">
        <v>1394</v>
      </c>
      <c r="I739" s="80"/>
    </row>
    <row r="740" spans="1:9">
      <c r="A740" s="280" t="s">
        <v>2135</v>
      </c>
      <c r="B740" s="280" t="s">
        <v>1457</v>
      </c>
      <c r="C740" s="280" t="s">
        <v>1210</v>
      </c>
      <c r="D740" s="280" t="s">
        <v>1218</v>
      </c>
      <c r="E740" s="80">
        <v>2.2030893353118967E-2</v>
      </c>
      <c r="F740" s="80">
        <v>707367</v>
      </c>
      <c r="G740" s="80">
        <v>2</v>
      </c>
      <c r="H740" s="280" t="s">
        <v>1394</v>
      </c>
      <c r="I740" s="80"/>
    </row>
    <row r="741" spans="1:9">
      <c r="A741" s="280" t="s">
        <v>2136</v>
      </c>
      <c r="B741" s="280" t="s">
        <v>1457</v>
      </c>
      <c r="C741" s="280" t="s">
        <v>1210</v>
      </c>
      <c r="D741" s="280" t="s">
        <v>1219</v>
      </c>
      <c r="E741" s="80">
        <v>2700.6227683549464</v>
      </c>
      <c r="F741" s="80">
        <v>707367</v>
      </c>
      <c r="G741" s="80">
        <v>2</v>
      </c>
      <c r="H741" s="280" t="s">
        <v>1394</v>
      </c>
      <c r="I741" s="80"/>
    </row>
    <row r="742" spans="1:9">
      <c r="A742" s="280" t="s">
        <v>2137</v>
      </c>
      <c r="B742" s="280" t="s">
        <v>1457</v>
      </c>
      <c r="C742" s="280" t="s">
        <v>1210</v>
      </c>
      <c r="D742" s="280" t="s">
        <v>1347</v>
      </c>
      <c r="E742" s="80">
        <v>3.4414154580546488E-2</v>
      </c>
      <c r="F742" s="80">
        <v>707367</v>
      </c>
      <c r="G742" s="80">
        <v>2</v>
      </c>
      <c r="H742" s="280" t="s">
        <v>1394</v>
      </c>
      <c r="I742" s="80"/>
    </row>
    <row r="743" spans="1:9">
      <c r="A743" s="280" t="s">
        <v>2138</v>
      </c>
      <c r="B743" s="280" t="s">
        <v>1457</v>
      </c>
      <c r="C743" s="280" t="s">
        <v>1210</v>
      </c>
      <c r="D743" s="280" t="s">
        <v>1344</v>
      </c>
      <c r="E743" s="80">
        <v>7.4732210162386556E-2</v>
      </c>
      <c r="F743" s="80">
        <v>707367</v>
      </c>
      <c r="G743" s="80">
        <v>2</v>
      </c>
      <c r="H743" s="280" t="s">
        <v>1394</v>
      </c>
      <c r="I743" s="80"/>
    </row>
    <row r="744" spans="1:9">
      <c r="A744" s="280" t="s">
        <v>2139</v>
      </c>
      <c r="B744" s="280" t="s">
        <v>1457</v>
      </c>
      <c r="C744" s="280" t="s">
        <v>1211</v>
      </c>
      <c r="D744" s="280" t="s">
        <v>1211</v>
      </c>
      <c r="E744" s="80">
        <v>1</v>
      </c>
      <c r="F744" s="80">
        <v>707367</v>
      </c>
      <c r="G744" s="80">
        <v>2</v>
      </c>
      <c r="H744" s="280" t="s">
        <v>1394</v>
      </c>
      <c r="I744" s="80"/>
    </row>
    <row r="745" spans="1:9">
      <c r="A745" s="280" t="s">
        <v>2140</v>
      </c>
      <c r="B745" s="280" t="s">
        <v>1457</v>
      </c>
      <c r="C745" s="280" t="s">
        <v>1211</v>
      </c>
      <c r="D745" s="280" t="s">
        <v>1212</v>
      </c>
      <c r="E745" s="80">
        <v>1.0045557252394288</v>
      </c>
      <c r="F745" s="80">
        <v>707367</v>
      </c>
      <c r="G745" s="80">
        <v>2</v>
      </c>
      <c r="H745" s="280" t="s">
        <v>1394</v>
      </c>
      <c r="I745" s="80"/>
    </row>
    <row r="746" spans="1:9">
      <c r="A746" s="280" t="s">
        <v>2141</v>
      </c>
      <c r="B746" s="280" t="s">
        <v>1457</v>
      </c>
      <c r="C746" s="280" t="s">
        <v>1211</v>
      </c>
      <c r="D746" s="280" t="s">
        <v>1213</v>
      </c>
      <c r="E746" s="80">
        <v>1.0000031201867674</v>
      </c>
      <c r="F746" s="80">
        <v>707367</v>
      </c>
      <c r="G746" s="80">
        <v>2</v>
      </c>
      <c r="H746" s="280" t="s">
        <v>1394</v>
      </c>
      <c r="I746" s="80"/>
    </row>
    <row r="747" spans="1:9">
      <c r="A747" s="280" t="s">
        <v>2142</v>
      </c>
      <c r="B747" s="280" t="s">
        <v>1457</v>
      </c>
      <c r="C747" s="280" t="s">
        <v>1211</v>
      </c>
      <c r="D747" s="280" t="s">
        <v>1214</v>
      </c>
      <c r="E747" s="80">
        <v>1.0041505472509238</v>
      </c>
      <c r="F747" s="80">
        <v>707367</v>
      </c>
      <c r="G747" s="80">
        <v>2</v>
      </c>
      <c r="H747" s="280" t="s">
        <v>1394</v>
      </c>
      <c r="I747" s="80"/>
    </row>
    <row r="748" spans="1:9">
      <c r="A748" s="280" t="s">
        <v>2143</v>
      </c>
      <c r="B748" s="280" t="s">
        <v>1457</v>
      </c>
      <c r="C748" s="280" t="s">
        <v>1211</v>
      </c>
      <c r="D748" s="280" t="s">
        <v>1215</v>
      </c>
      <c r="E748" s="80">
        <v>0.97090744739025037</v>
      </c>
      <c r="F748" s="80">
        <v>707367</v>
      </c>
      <c r="G748" s="80">
        <v>2</v>
      </c>
      <c r="H748" s="280" t="s">
        <v>1394</v>
      </c>
      <c r="I748" s="80"/>
    </row>
    <row r="749" spans="1:9">
      <c r="A749" s="280" t="s">
        <v>2144</v>
      </c>
      <c r="B749" s="280" t="s">
        <v>1457</v>
      </c>
      <c r="C749" s="280" t="s">
        <v>1211</v>
      </c>
      <c r="D749" s="280" t="s">
        <v>1216</v>
      </c>
      <c r="E749" s="80">
        <v>1.0698544077004859</v>
      </c>
      <c r="F749" s="80">
        <v>707367</v>
      </c>
      <c r="G749" s="80">
        <v>2</v>
      </c>
      <c r="H749" s="280" t="s">
        <v>1394</v>
      </c>
      <c r="I749" s="80"/>
    </row>
    <row r="750" spans="1:9">
      <c r="A750" s="280" t="s">
        <v>2145</v>
      </c>
      <c r="B750" s="280" t="s">
        <v>1457</v>
      </c>
      <c r="C750" s="280" t="s">
        <v>1211</v>
      </c>
      <c r="D750" s="280" t="s">
        <v>1217</v>
      </c>
      <c r="E750" s="80">
        <v>0.73124589131351903</v>
      </c>
      <c r="F750" s="80">
        <v>707367</v>
      </c>
      <c r="G750" s="80">
        <v>2</v>
      </c>
      <c r="H750" s="280" t="s">
        <v>1394</v>
      </c>
      <c r="I750" s="80"/>
    </row>
    <row r="751" spans="1:9">
      <c r="A751" s="280" t="s">
        <v>2146</v>
      </c>
      <c r="B751" s="280" t="s">
        <v>1457</v>
      </c>
      <c r="C751" s="280" t="s">
        <v>1211</v>
      </c>
      <c r="D751" s="280" t="s">
        <v>1218</v>
      </c>
      <c r="E751" s="80">
        <v>0.44333766473306818</v>
      </c>
      <c r="F751" s="80">
        <v>707367</v>
      </c>
      <c r="G751" s="80">
        <v>2</v>
      </c>
      <c r="H751" s="280" t="s">
        <v>1394</v>
      </c>
      <c r="I751" s="80"/>
    </row>
    <row r="752" spans="1:9">
      <c r="A752" s="280" t="s">
        <v>2147</v>
      </c>
      <c r="B752" s="280" t="s">
        <v>1457</v>
      </c>
      <c r="C752" s="280" t="s">
        <v>1211</v>
      </c>
      <c r="D752" s="280" t="s">
        <v>1219</v>
      </c>
      <c r="E752" s="80">
        <v>67463.456632118512</v>
      </c>
      <c r="F752" s="80">
        <v>707367</v>
      </c>
      <c r="G752" s="80">
        <v>2</v>
      </c>
      <c r="H752" s="280" t="s">
        <v>1394</v>
      </c>
      <c r="I752" s="80"/>
    </row>
    <row r="753" spans="1:9">
      <c r="A753" s="280" t="s">
        <v>2148</v>
      </c>
      <c r="B753" s="280" t="s">
        <v>1457</v>
      </c>
      <c r="C753" s="280" t="s">
        <v>1211</v>
      </c>
      <c r="D753" s="280" t="s">
        <v>1347</v>
      </c>
      <c r="E753" s="80">
        <v>0.75533305576552889</v>
      </c>
      <c r="F753" s="80">
        <v>707367</v>
      </c>
      <c r="G753" s="80">
        <v>2</v>
      </c>
      <c r="H753" s="280" t="s">
        <v>1394</v>
      </c>
      <c r="I753" s="80"/>
    </row>
    <row r="754" spans="1:9">
      <c r="A754" s="280" t="s">
        <v>2149</v>
      </c>
      <c r="B754" s="280" t="s">
        <v>1457</v>
      </c>
      <c r="C754" s="280" t="s">
        <v>1211</v>
      </c>
      <c r="D754" s="280" t="s">
        <v>1344</v>
      </c>
      <c r="E754" s="80">
        <v>1.6594024513945325</v>
      </c>
      <c r="F754" s="80">
        <v>707367</v>
      </c>
      <c r="G754" s="80">
        <v>2</v>
      </c>
      <c r="H754" s="280" t="s">
        <v>1394</v>
      </c>
      <c r="I754" s="80"/>
    </row>
    <row r="755" spans="1:9">
      <c r="A755" s="280" t="s">
        <v>2150</v>
      </c>
      <c r="B755" s="280" t="s">
        <v>1457</v>
      </c>
      <c r="C755" s="280" t="s">
        <v>1212</v>
      </c>
      <c r="D755" s="280" t="s">
        <v>1211</v>
      </c>
      <c r="E755" s="80">
        <v>0.99581085234203237</v>
      </c>
      <c r="F755" s="80">
        <v>707367</v>
      </c>
      <c r="G755" s="80">
        <v>2</v>
      </c>
      <c r="H755" s="280" t="s">
        <v>1394</v>
      </c>
      <c r="I755" s="80"/>
    </row>
    <row r="756" spans="1:9">
      <c r="A756" s="280" t="s">
        <v>2151</v>
      </c>
      <c r="B756" s="280" t="s">
        <v>1457</v>
      </c>
      <c r="C756" s="280" t="s">
        <v>1212</v>
      </c>
      <c r="D756" s="280" t="s">
        <v>1212</v>
      </c>
      <c r="E756" s="80">
        <v>1</v>
      </c>
      <c r="F756" s="80">
        <v>707367</v>
      </c>
      <c r="G756" s="80">
        <v>2</v>
      </c>
      <c r="H756" s="280" t="s">
        <v>1394</v>
      </c>
      <c r="I756" s="80"/>
    </row>
    <row r="757" spans="1:9">
      <c r="A757" s="280" t="s">
        <v>2152</v>
      </c>
      <c r="B757" s="280" t="s">
        <v>1457</v>
      </c>
      <c r="C757" s="280" t="s">
        <v>1212</v>
      </c>
      <c r="D757" s="280" t="s">
        <v>1213</v>
      </c>
      <c r="E757" s="80">
        <v>0.99581394287157909</v>
      </c>
      <c r="F757" s="80">
        <v>707367</v>
      </c>
      <c r="G757" s="80">
        <v>2</v>
      </c>
      <c r="H757" s="280" t="s">
        <v>1394</v>
      </c>
      <c r="I757" s="80"/>
    </row>
    <row r="758" spans="1:9">
      <c r="A758" s="280" t="s">
        <v>2153</v>
      </c>
      <c r="B758" s="280" t="s">
        <v>1457</v>
      </c>
      <c r="C758" s="280" t="s">
        <v>1212</v>
      </c>
      <c r="D758" s="280" t="s">
        <v>1214</v>
      </c>
      <c r="E758" s="80">
        <v>0.99960548448812436</v>
      </c>
      <c r="F758" s="80">
        <v>707367</v>
      </c>
      <c r="G758" s="80">
        <v>2</v>
      </c>
      <c r="H758" s="280" t="s">
        <v>1394</v>
      </c>
      <c r="I758" s="80"/>
    </row>
    <row r="759" spans="1:9">
      <c r="A759" s="280" t="s">
        <v>2154</v>
      </c>
      <c r="B759" s="280" t="s">
        <v>1457</v>
      </c>
      <c r="C759" s="280" t="s">
        <v>1212</v>
      </c>
      <c r="D759" s="280" t="s">
        <v>1215</v>
      </c>
      <c r="E759" s="80">
        <v>0.96649403160710123</v>
      </c>
      <c r="F759" s="80">
        <v>707367</v>
      </c>
      <c r="G759" s="80">
        <v>2</v>
      </c>
      <c r="H759" s="280" t="s">
        <v>1394</v>
      </c>
      <c r="I759" s="80"/>
    </row>
    <row r="760" spans="1:9">
      <c r="A760" s="280" t="s">
        <v>2155</v>
      </c>
      <c r="B760" s="280" t="s">
        <v>1457</v>
      </c>
      <c r="C760" s="280" t="s">
        <v>1212</v>
      </c>
      <c r="D760" s="280" t="s">
        <v>1216</v>
      </c>
      <c r="E760" s="80">
        <v>1.0650035661331161</v>
      </c>
      <c r="F760" s="80">
        <v>707367</v>
      </c>
      <c r="G760" s="80">
        <v>2</v>
      </c>
      <c r="H760" s="280" t="s">
        <v>1394</v>
      </c>
      <c r="I760" s="80"/>
    </row>
    <row r="761" spans="1:9">
      <c r="A761" s="280" t="s">
        <v>2156</v>
      </c>
      <c r="B761" s="280" t="s">
        <v>1457</v>
      </c>
      <c r="C761" s="280" t="s">
        <v>1212</v>
      </c>
      <c r="D761" s="280" t="s">
        <v>1217</v>
      </c>
      <c r="E761" s="80">
        <v>0.72788866306594413</v>
      </c>
      <c r="F761" s="80">
        <v>707367</v>
      </c>
      <c r="G761" s="80">
        <v>2</v>
      </c>
      <c r="H761" s="280" t="s">
        <v>1394</v>
      </c>
      <c r="I761" s="80"/>
    </row>
    <row r="762" spans="1:9">
      <c r="A762" s="280" t="s">
        <v>2157</v>
      </c>
      <c r="B762" s="280" t="s">
        <v>1457</v>
      </c>
      <c r="C762" s="280" t="s">
        <v>1212</v>
      </c>
      <c r="D762" s="280" t="s">
        <v>1218</v>
      </c>
      <c r="E762" s="80">
        <v>0.44158877020082127</v>
      </c>
      <c r="F762" s="80">
        <v>707367</v>
      </c>
      <c r="G762" s="80">
        <v>2</v>
      </c>
      <c r="H762" s="280" t="s">
        <v>1394</v>
      </c>
      <c r="I762" s="80"/>
    </row>
    <row r="763" spans="1:9">
      <c r="A763" s="280" t="s">
        <v>2158</v>
      </c>
      <c r="B763" s="280" t="s">
        <v>1457</v>
      </c>
      <c r="C763" s="280" t="s">
        <v>1212</v>
      </c>
      <c r="D763" s="280" t="s">
        <v>1219</v>
      </c>
      <c r="E763" s="80">
        <v>67146.182108814581</v>
      </c>
      <c r="F763" s="80">
        <v>707367</v>
      </c>
      <c r="G763" s="80">
        <v>2</v>
      </c>
      <c r="H763" s="280" t="s">
        <v>1394</v>
      </c>
      <c r="I763" s="80"/>
    </row>
    <row r="764" spans="1:9">
      <c r="A764" s="280" t="s">
        <v>2159</v>
      </c>
      <c r="B764" s="280" t="s">
        <v>1457</v>
      </c>
      <c r="C764" s="280" t="s">
        <v>1212</v>
      </c>
      <c r="D764" s="280" t="s">
        <v>1347</v>
      </c>
      <c r="E764" s="80">
        <v>0.75215548216237393</v>
      </c>
      <c r="F764" s="80">
        <v>707367</v>
      </c>
      <c r="G764" s="80">
        <v>2</v>
      </c>
      <c r="H764" s="280" t="s">
        <v>1394</v>
      </c>
      <c r="I764" s="80"/>
    </row>
    <row r="765" spans="1:9">
      <c r="A765" s="280" t="s">
        <v>2160</v>
      </c>
      <c r="B765" s="280" t="s">
        <v>1457</v>
      </c>
      <c r="C765" s="280" t="s">
        <v>1212</v>
      </c>
      <c r="D765" s="280" t="s">
        <v>1344</v>
      </c>
      <c r="E765" s="80">
        <v>1.6520544836821713</v>
      </c>
      <c r="F765" s="80">
        <v>707367</v>
      </c>
      <c r="G765" s="80">
        <v>2</v>
      </c>
      <c r="H765" s="280" t="s">
        <v>1394</v>
      </c>
      <c r="I765" s="80"/>
    </row>
    <row r="766" spans="1:9">
      <c r="A766" s="280" t="s">
        <v>2161</v>
      </c>
      <c r="B766" s="280" t="s">
        <v>1457</v>
      </c>
      <c r="C766" s="280" t="s">
        <v>1213</v>
      </c>
      <c r="D766" s="280" t="s">
        <v>1211</v>
      </c>
      <c r="E766" s="80">
        <v>0.99999690947045328</v>
      </c>
      <c r="F766" s="80">
        <v>707367</v>
      </c>
      <c r="G766" s="80">
        <v>2</v>
      </c>
      <c r="H766" s="280" t="s">
        <v>1394</v>
      </c>
      <c r="I766" s="80"/>
    </row>
    <row r="767" spans="1:9">
      <c r="A767" s="280" t="s">
        <v>2162</v>
      </c>
      <c r="B767" s="280" t="s">
        <v>1457</v>
      </c>
      <c r="C767" s="280" t="s">
        <v>1213</v>
      </c>
      <c r="D767" s="280" t="s">
        <v>1212</v>
      </c>
      <c r="E767" s="80">
        <v>1.0045526050526612</v>
      </c>
      <c r="F767" s="80">
        <v>707367</v>
      </c>
      <c r="G767" s="80">
        <v>2</v>
      </c>
      <c r="H767" s="280" t="s">
        <v>1394</v>
      </c>
      <c r="I767" s="80"/>
    </row>
    <row r="768" spans="1:9">
      <c r="A768" s="280" t="s">
        <v>2163</v>
      </c>
      <c r="B768" s="280" t="s">
        <v>1457</v>
      </c>
      <c r="C768" s="280" t="s">
        <v>1213</v>
      </c>
      <c r="D768" s="280" t="s">
        <v>1213</v>
      </c>
      <c r="E768" s="80">
        <v>1</v>
      </c>
      <c r="F768" s="80">
        <v>707367</v>
      </c>
      <c r="G768" s="80">
        <v>2</v>
      </c>
      <c r="H768" s="280" t="s">
        <v>1394</v>
      </c>
      <c r="I768" s="80"/>
    </row>
    <row r="769" spans="1:9">
      <c r="A769" s="280" t="s">
        <v>2164</v>
      </c>
      <c r="B769" s="280" t="s">
        <v>1457</v>
      </c>
      <c r="C769" s="280" t="s">
        <v>1213</v>
      </c>
      <c r="D769" s="280" t="s">
        <v>1214</v>
      </c>
      <c r="E769" s="80">
        <v>1.0041474270641564</v>
      </c>
      <c r="F769" s="80">
        <v>707367</v>
      </c>
      <c r="G769" s="80">
        <v>2</v>
      </c>
      <c r="H769" s="280" t="s">
        <v>1394</v>
      </c>
      <c r="I769" s="80"/>
    </row>
    <row r="770" spans="1:9">
      <c r="A770" s="280" t="s">
        <v>2165</v>
      </c>
      <c r="B770" s="280" t="s">
        <v>1457</v>
      </c>
      <c r="C770" s="280" t="s">
        <v>1213</v>
      </c>
      <c r="D770" s="280" t="s">
        <v>1215</v>
      </c>
      <c r="E770" s="80">
        <v>0.97090432720348285</v>
      </c>
      <c r="F770" s="80">
        <v>707367</v>
      </c>
      <c r="G770" s="80">
        <v>2</v>
      </c>
      <c r="H770" s="280" t="s">
        <v>1394</v>
      </c>
      <c r="I770" s="80"/>
    </row>
    <row r="771" spans="1:9">
      <c r="A771" s="280" t="s">
        <v>2166</v>
      </c>
      <c r="B771" s="280" t="s">
        <v>1457</v>
      </c>
      <c r="C771" s="280" t="s">
        <v>1213</v>
      </c>
      <c r="D771" s="280" t="s">
        <v>1216</v>
      </c>
      <c r="E771" s="80">
        <v>1.0698511039552423</v>
      </c>
      <c r="F771" s="80">
        <v>707367</v>
      </c>
      <c r="G771" s="80">
        <v>2</v>
      </c>
      <c r="H771" s="280" t="s">
        <v>1394</v>
      </c>
      <c r="I771" s="80"/>
    </row>
    <row r="772" spans="1:9">
      <c r="A772" s="280" t="s">
        <v>2167</v>
      </c>
      <c r="B772" s="280" t="s">
        <v>1457</v>
      </c>
      <c r="C772" s="280" t="s">
        <v>1213</v>
      </c>
      <c r="D772" s="280" t="s">
        <v>1217</v>
      </c>
      <c r="E772" s="80">
        <v>0.73124344144929054</v>
      </c>
      <c r="F772" s="80">
        <v>707367</v>
      </c>
      <c r="G772" s="80">
        <v>2</v>
      </c>
      <c r="H772" s="280" t="s">
        <v>1394</v>
      </c>
      <c r="I772" s="80"/>
    </row>
    <row r="773" spans="1:9">
      <c r="A773" s="280" t="s">
        <v>2168</v>
      </c>
      <c r="B773" s="280" t="s">
        <v>1457</v>
      </c>
      <c r="C773" s="280" t="s">
        <v>1213</v>
      </c>
      <c r="D773" s="280" t="s">
        <v>1218</v>
      </c>
      <c r="E773" s="80">
        <v>0.44333455091571827</v>
      </c>
      <c r="F773" s="80">
        <v>707367</v>
      </c>
      <c r="G773" s="80">
        <v>2</v>
      </c>
      <c r="H773" s="280" t="s">
        <v>1394</v>
      </c>
      <c r="I773" s="80"/>
    </row>
    <row r="774" spans="1:9">
      <c r="A774" s="280" t="s">
        <v>2169</v>
      </c>
      <c r="B774" s="280" t="s">
        <v>1457</v>
      </c>
      <c r="C774" s="280" t="s">
        <v>1213</v>
      </c>
      <c r="D774" s="280" t="s">
        <v>1219</v>
      </c>
      <c r="E774" s="80">
        <v>67463.456630677916</v>
      </c>
      <c r="F774" s="80">
        <v>707367</v>
      </c>
      <c r="G774" s="80">
        <v>2</v>
      </c>
      <c r="H774" s="280" t="s">
        <v>1394</v>
      </c>
      <c r="I774" s="80"/>
    </row>
    <row r="775" spans="1:9">
      <c r="A775" s="280" t="s">
        <v>2170</v>
      </c>
      <c r="B775" s="280" t="s">
        <v>1457</v>
      </c>
      <c r="C775" s="280" t="s">
        <v>1213</v>
      </c>
      <c r="D775" s="280" t="s">
        <v>1347</v>
      </c>
      <c r="E775" s="80">
        <v>0.75533116958260393</v>
      </c>
      <c r="F775" s="80">
        <v>707367</v>
      </c>
      <c r="G775" s="80">
        <v>2</v>
      </c>
      <c r="H775" s="280" t="s">
        <v>1394</v>
      </c>
      <c r="I775" s="80"/>
    </row>
    <row r="776" spans="1:9">
      <c r="A776" s="280" t="s">
        <v>2171</v>
      </c>
      <c r="B776" s="280" t="s">
        <v>1457</v>
      </c>
      <c r="C776" s="280" t="s">
        <v>1213</v>
      </c>
      <c r="D776" s="280" t="s">
        <v>1344</v>
      </c>
      <c r="E776" s="80">
        <v>1.65939750437329</v>
      </c>
      <c r="F776" s="80">
        <v>707367</v>
      </c>
      <c r="G776" s="80">
        <v>2</v>
      </c>
      <c r="H776" s="280" t="s">
        <v>1394</v>
      </c>
      <c r="I776" s="80"/>
    </row>
    <row r="777" spans="1:9">
      <c r="A777" s="280" t="s">
        <v>2172</v>
      </c>
      <c r="B777" s="280" t="s">
        <v>1457</v>
      </c>
      <c r="C777" s="280" t="s">
        <v>1214</v>
      </c>
      <c r="D777" s="280" t="s">
        <v>1211</v>
      </c>
      <c r="E777" s="80">
        <v>0.99620536785390812</v>
      </c>
      <c r="F777" s="80">
        <v>707367</v>
      </c>
      <c r="G777" s="80">
        <v>2</v>
      </c>
      <c r="H777" s="280" t="s">
        <v>1394</v>
      </c>
      <c r="I777" s="80"/>
    </row>
    <row r="778" spans="1:9">
      <c r="A778" s="280" t="s">
        <v>2173</v>
      </c>
      <c r="B778" s="280" t="s">
        <v>1457</v>
      </c>
      <c r="C778" s="280" t="s">
        <v>1214</v>
      </c>
      <c r="D778" s="280" t="s">
        <v>1212</v>
      </c>
      <c r="E778" s="80">
        <v>1.0004051779885048</v>
      </c>
      <c r="F778" s="80">
        <v>707367</v>
      </c>
      <c r="G778" s="80">
        <v>2</v>
      </c>
      <c r="H778" s="280" t="s">
        <v>1394</v>
      </c>
      <c r="I778" s="80"/>
    </row>
    <row r="779" spans="1:9">
      <c r="A779" s="280" t="s">
        <v>2174</v>
      </c>
      <c r="B779" s="280" t="s">
        <v>1457</v>
      </c>
      <c r="C779" s="280" t="s">
        <v>1214</v>
      </c>
      <c r="D779" s="280" t="s">
        <v>1213</v>
      </c>
      <c r="E779" s="80">
        <v>0.99620845838345473</v>
      </c>
      <c r="F779" s="80">
        <v>707367</v>
      </c>
      <c r="G779" s="80">
        <v>2</v>
      </c>
      <c r="H779" s="280" t="s">
        <v>1394</v>
      </c>
      <c r="I779" s="80"/>
    </row>
    <row r="780" spans="1:9">
      <c r="A780" s="280" t="s">
        <v>2175</v>
      </c>
      <c r="B780" s="280" t="s">
        <v>1457</v>
      </c>
      <c r="C780" s="280" t="s">
        <v>1214</v>
      </c>
      <c r="D780" s="280" t="s">
        <v>1214</v>
      </c>
      <c r="E780" s="80">
        <v>1</v>
      </c>
      <c r="F780" s="80">
        <v>707367</v>
      </c>
      <c r="G780" s="80">
        <v>2</v>
      </c>
      <c r="H780" s="280" t="s">
        <v>1394</v>
      </c>
      <c r="I780" s="80"/>
    </row>
    <row r="781" spans="1:9">
      <c r="A781" s="280" t="s">
        <v>2176</v>
      </c>
      <c r="B781" s="280" t="s">
        <v>1457</v>
      </c>
      <c r="C781" s="280" t="s">
        <v>1214</v>
      </c>
      <c r="D781" s="280" t="s">
        <v>1215</v>
      </c>
      <c r="E781" s="80">
        <v>0.96689506061637387</v>
      </c>
      <c r="F781" s="80">
        <v>707367</v>
      </c>
      <c r="G781" s="80">
        <v>2</v>
      </c>
      <c r="H781" s="280" t="s">
        <v>1394</v>
      </c>
      <c r="I781" s="80"/>
    </row>
    <row r="782" spans="1:9">
      <c r="A782" s="280" t="s">
        <v>2177</v>
      </c>
      <c r="B782" s="280" t="s">
        <v>1457</v>
      </c>
      <c r="C782" s="280" t="s">
        <v>1214</v>
      </c>
      <c r="D782" s="280" t="s">
        <v>1216</v>
      </c>
      <c r="E782" s="80">
        <v>1.065450370514585</v>
      </c>
      <c r="F782" s="80">
        <v>707367</v>
      </c>
      <c r="G782" s="80">
        <v>2</v>
      </c>
      <c r="H782" s="280" t="s">
        <v>1394</v>
      </c>
      <c r="I782" s="80"/>
    </row>
    <row r="783" spans="1:9">
      <c r="A783" s="280" t="s">
        <v>2178</v>
      </c>
      <c r="B783" s="280" t="s">
        <v>1457</v>
      </c>
      <c r="C783" s="280" t="s">
        <v>1214</v>
      </c>
      <c r="D783" s="280" t="s">
        <v>1217</v>
      </c>
      <c r="E783" s="80">
        <v>0.72818858563110023</v>
      </c>
      <c r="F783" s="80">
        <v>707367</v>
      </c>
      <c r="G783" s="80">
        <v>2</v>
      </c>
      <c r="H783" s="280" t="s">
        <v>1394</v>
      </c>
      <c r="I783" s="80"/>
    </row>
    <row r="784" spans="1:9">
      <c r="A784" s="280" t="s">
        <v>2179</v>
      </c>
      <c r="B784" s="280" t="s">
        <v>1457</v>
      </c>
      <c r="C784" s="280" t="s">
        <v>1214</v>
      </c>
      <c r="D784" s="280" t="s">
        <v>1218</v>
      </c>
      <c r="E784" s="80">
        <v>0.44185234001213675</v>
      </c>
      <c r="F784" s="80">
        <v>707367</v>
      </c>
      <c r="G784" s="80">
        <v>2</v>
      </c>
      <c r="H784" s="280" t="s">
        <v>1394</v>
      </c>
      <c r="I784" s="80"/>
    </row>
    <row r="785" spans="1:9">
      <c r="A785" s="280" t="s">
        <v>2180</v>
      </c>
      <c r="B785" s="280" t="s">
        <v>1457</v>
      </c>
      <c r="C785" s="280" t="s">
        <v>1214</v>
      </c>
      <c r="D785" s="280" t="s">
        <v>1219</v>
      </c>
      <c r="E785" s="80">
        <v>67146.182449959451</v>
      </c>
      <c r="F785" s="80">
        <v>707367</v>
      </c>
      <c r="G785" s="80">
        <v>2</v>
      </c>
      <c r="H785" s="280" t="s">
        <v>1394</v>
      </c>
      <c r="I785" s="80"/>
    </row>
    <row r="786" spans="1:9">
      <c r="A786" s="280" t="s">
        <v>2181</v>
      </c>
      <c r="B786" s="280" t="s">
        <v>1457</v>
      </c>
      <c r="C786" s="280" t="s">
        <v>1214</v>
      </c>
      <c r="D786" s="280" t="s">
        <v>1347</v>
      </c>
      <c r="E786" s="80">
        <v>0.7524115420781613</v>
      </c>
      <c r="F786" s="80">
        <v>707367</v>
      </c>
      <c r="G786" s="80">
        <v>2</v>
      </c>
      <c r="H786" s="280" t="s">
        <v>1394</v>
      </c>
      <c r="I786" s="80"/>
    </row>
    <row r="787" spans="1:9">
      <c r="A787" s="280" t="s">
        <v>2182</v>
      </c>
      <c r="B787" s="280" t="s">
        <v>1457</v>
      </c>
      <c r="C787" s="280" t="s">
        <v>1214</v>
      </c>
      <c r="D787" s="280" t="s">
        <v>1344</v>
      </c>
      <c r="E787" s="80">
        <v>1.6526734395727842</v>
      </c>
      <c r="F787" s="80">
        <v>707367</v>
      </c>
      <c r="G787" s="80">
        <v>2</v>
      </c>
      <c r="H787" s="280" t="s">
        <v>1394</v>
      </c>
      <c r="I787" s="80"/>
    </row>
    <row r="788" spans="1:9">
      <c r="A788" s="280" t="s">
        <v>2183</v>
      </c>
      <c r="B788" s="280" t="s">
        <v>1457</v>
      </c>
      <c r="C788" s="280" t="s">
        <v>1215</v>
      </c>
      <c r="D788" s="280" t="s">
        <v>1211</v>
      </c>
      <c r="E788" s="80">
        <v>1.0320576878366263</v>
      </c>
      <c r="F788" s="80">
        <v>707367</v>
      </c>
      <c r="G788" s="80">
        <v>2</v>
      </c>
      <c r="H788" s="280" t="s">
        <v>1394</v>
      </c>
      <c r="I788" s="80"/>
    </row>
    <row r="789" spans="1:9">
      <c r="A789" s="280" t="s">
        <v>2184</v>
      </c>
      <c r="B789" s="280" t="s">
        <v>1457</v>
      </c>
      <c r="C789" s="280" t="s">
        <v>1215</v>
      </c>
      <c r="D789" s="280" t="s">
        <v>1212</v>
      </c>
      <c r="E789" s="80">
        <v>1.036382999448499</v>
      </c>
      <c r="F789" s="80">
        <v>707367</v>
      </c>
      <c r="G789" s="80">
        <v>2</v>
      </c>
      <c r="H789" s="280" t="s">
        <v>1394</v>
      </c>
      <c r="I789" s="80"/>
    </row>
    <row r="790" spans="1:9">
      <c r="A790" s="280" t="s">
        <v>2185</v>
      </c>
      <c r="B790" s="280" t="s">
        <v>1457</v>
      </c>
      <c r="C790" s="280" t="s">
        <v>1215</v>
      </c>
      <c r="D790" s="280" t="s">
        <v>1213</v>
      </c>
      <c r="E790" s="80">
        <v>1.032060778366173</v>
      </c>
      <c r="F790" s="80">
        <v>707367</v>
      </c>
      <c r="G790" s="80">
        <v>2</v>
      </c>
      <c r="H790" s="280" t="s">
        <v>1394</v>
      </c>
      <c r="I790" s="80"/>
    </row>
    <row r="791" spans="1:9">
      <c r="A791" s="280" t="s">
        <v>2186</v>
      </c>
      <c r="B791" s="280" t="s">
        <v>1457</v>
      </c>
      <c r="C791" s="280" t="s">
        <v>1215</v>
      </c>
      <c r="D791" s="280" t="s">
        <v>1214</v>
      </c>
      <c r="E791" s="80">
        <v>1.0359843019780512</v>
      </c>
      <c r="F791" s="80">
        <v>707367</v>
      </c>
      <c r="G791" s="80">
        <v>2</v>
      </c>
      <c r="H791" s="280" t="s">
        <v>1394</v>
      </c>
      <c r="I791" s="80"/>
    </row>
    <row r="792" spans="1:9">
      <c r="A792" s="280" t="s">
        <v>2187</v>
      </c>
      <c r="B792" s="280" t="s">
        <v>1457</v>
      </c>
      <c r="C792" s="280" t="s">
        <v>1215</v>
      </c>
      <c r="D792" s="280" t="s">
        <v>1215</v>
      </c>
      <c r="E792" s="80">
        <v>1</v>
      </c>
      <c r="F792" s="80">
        <v>707367</v>
      </c>
      <c r="G792" s="80">
        <v>2</v>
      </c>
      <c r="H792" s="280" t="s">
        <v>1394</v>
      </c>
      <c r="I792" s="80"/>
    </row>
    <row r="793" spans="1:9">
      <c r="A793" s="280" t="s">
        <v>2188</v>
      </c>
      <c r="B793" s="280" t="s">
        <v>1457</v>
      </c>
      <c r="C793" s="280" t="s">
        <v>1215</v>
      </c>
      <c r="D793" s="280" t="s">
        <v>1216</v>
      </c>
      <c r="E793" s="80">
        <v>1.0994552644179441</v>
      </c>
      <c r="F793" s="80">
        <v>707367</v>
      </c>
      <c r="G793" s="80">
        <v>2</v>
      </c>
      <c r="H793" s="280" t="s">
        <v>1394</v>
      </c>
      <c r="I793" s="80"/>
    </row>
    <row r="794" spans="1:9">
      <c r="A794" s="280" t="s">
        <v>2189</v>
      </c>
      <c r="B794" s="280" t="s">
        <v>1457</v>
      </c>
      <c r="C794" s="280" t="s">
        <v>1215</v>
      </c>
      <c r="D794" s="280" t="s">
        <v>1217</v>
      </c>
      <c r="E794" s="80">
        <v>0.75346682778846485</v>
      </c>
      <c r="F794" s="80">
        <v>707367</v>
      </c>
      <c r="G794" s="80">
        <v>2</v>
      </c>
      <c r="H794" s="280" t="s">
        <v>1394</v>
      </c>
      <c r="I794" s="80"/>
    </row>
    <row r="795" spans="1:9">
      <c r="A795" s="280" t="s">
        <v>2190</v>
      </c>
      <c r="B795" s="280" t="s">
        <v>1457</v>
      </c>
      <c r="C795" s="280" t="s">
        <v>1215</v>
      </c>
      <c r="D795" s="280" t="s">
        <v>1218</v>
      </c>
      <c r="E795" s="80">
        <v>0.45499298102027019</v>
      </c>
      <c r="F795" s="80">
        <v>707367</v>
      </c>
      <c r="G795" s="80">
        <v>2</v>
      </c>
      <c r="H795" s="280" t="s">
        <v>1394</v>
      </c>
      <c r="I795" s="80"/>
    </row>
    <row r="796" spans="1:9">
      <c r="A796" s="280" t="s">
        <v>2191</v>
      </c>
      <c r="B796" s="280" t="s">
        <v>1457</v>
      </c>
      <c r="C796" s="280" t="s">
        <v>1215</v>
      </c>
      <c r="D796" s="280" t="s">
        <v>1219</v>
      </c>
      <c r="E796" s="80">
        <v>69284.807812808969</v>
      </c>
      <c r="F796" s="80">
        <v>707367</v>
      </c>
      <c r="G796" s="80">
        <v>2</v>
      </c>
      <c r="H796" s="280" t="s">
        <v>1394</v>
      </c>
      <c r="I796" s="80"/>
    </row>
    <row r="797" spans="1:9">
      <c r="A797" s="280" t="s">
        <v>2192</v>
      </c>
      <c r="B797" s="280" t="s">
        <v>1457</v>
      </c>
      <c r="C797" s="280" t="s">
        <v>1215</v>
      </c>
      <c r="D797" s="280" t="s">
        <v>1347</v>
      </c>
      <c r="E797" s="80">
        <v>0.77889605409212448</v>
      </c>
      <c r="F797" s="80">
        <v>707367</v>
      </c>
      <c r="G797" s="80">
        <v>2</v>
      </c>
      <c r="H797" s="280" t="s">
        <v>1394</v>
      </c>
      <c r="I797" s="80"/>
    </row>
    <row r="798" spans="1:9">
      <c r="A798" s="280" t="s">
        <v>2193</v>
      </c>
      <c r="B798" s="280" t="s">
        <v>1457</v>
      </c>
      <c r="C798" s="280" t="s">
        <v>1215</v>
      </c>
      <c r="D798" s="280" t="s">
        <v>1344</v>
      </c>
      <c r="E798" s="80">
        <v>1.7110483519537818</v>
      </c>
      <c r="F798" s="80">
        <v>707367</v>
      </c>
      <c r="G798" s="80">
        <v>2</v>
      </c>
      <c r="H798" s="280" t="s">
        <v>1394</v>
      </c>
      <c r="I798" s="80"/>
    </row>
    <row r="799" spans="1:9">
      <c r="A799" s="280" t="s">
        <v>2194</v>
      </c>
      <c r="B799" s="280" t="s">
        <v>1457</v>
      </c>
      <c r="C799" s="280" t="s">
        <v>1216</v>
      </c>
      <c r="D799" s="280" t="s">
        <v>1211</v>
      </c>
      <c r="E799" s="80">
        <v>0.9884196672913832</v>
      </c>
      <c r="F799" s="80">
        <v>707367</v>
      </c>
      <c r="G799" s="80">
        <v>2</v>
      </c>
      <c r="H799" s="280" t="s">
        <v>1394</v>
      </c>
      <c r="I799" s="80"/>
    </row>
    <row r="800" spans="1:9">
      <c r="A800" s="280" t="s">
        <v>2195</v>
      </c>
      <c r="B800" s="280" t="s">
        <v>1457</v>
      </c>
      <c r="C800" s="280" t="s">
        <v>1216</v>
      </c>
      <c r="D800" s="280" t="s">
        <v>1212</v>
      </c>
      <c r="E800" s="80">
        <v>0.99257257017812361</v>
      </c>
      <c r="F800" s="80">
        <v>707367</v>
      </c>
      <c r="G800" s="80">
        <v>2</v>
      </c>
      <c r="H800" s="280" t="s">
        <v>1394</v>
      </c>
      <c r="I800" s="80"/>
    </row>
    <row r="801" spans="1:9">
      <c r="A801" s="280" t="s">
        <v>2196</v>
      </c>
      <c r="B801" s="280" t="s">
        <v>1457</v>
      </c>
      <c r="C801" s="280" t="s">
        <v>1216</v>
      </c>
      <c r="D801" s="280" t="s">
        <v>1213</v>
      </c>
      <c r="E801" s="80">
        <v>0.98842258610887224</v>
      </c>
      <c r="F801" s="80">
        <v>707367</v>
      </c>
      <c r="G801" s="80">
        <v>2</v>
      </c>
      <c r="H801" s="280" t="s">
        <v>1394</v>
      </c>
      <c r="I801" s="80"/>
    </row>
    <row r="802" spans="1:9">
      <c r="A802" s="280" t="s">
        <v>2197</v>
      </c>
      <c r="B802" s="280" t="s">
        <v>1457</v>
      </c>
      <c r="C802" s="280" t="s">
        <v>1216</v>
      </c>
      <c r="D802" s="280" t="s">
        <v>1214</v>
      </c>
      <c r="E802" s="80">
        <v>0.99212054013827866</v>
      </c>
      <c r="F802" s="80">
        <v>707367</v>
      </c>
      <c r="G802" s="80">
        <v>2</v>
      </c>
      <c r="H802" s="280" t="s">
        <v>1394</v>
      </c>
      <c r="I802" s="80"/>
    </row>
    <row r="803" spans="1:9">
      <c r="A803" s="280" t="s">
        <v>2198</v>
      </c>
      <c r="B803" s="280" t="s">
        <v>1457</v>
      </c>
      <c r="C803" s="280" t="s">
        <v>1216</v>
      </c>
      <c r="D803" s="280" t="s">
        <v>1215</v>
      </c>
      <c r="E803" s="80">
        <v>0.958157885292509</v>
      </c>
      <c r="F803" s="80">
        <v>707367</v>
      </c>
      <c r="G803" s="80">
        <v>2</v>
      </c>
      <c r="H803" s="280" t="s">
        <v>1394</v>
      </c>
      <c r="I803" s="80"/>
    </row>
    <row r="804" spans="1:9">
      <c r="A804" s="280" t="s">
        <v>2199</v>
      </c>
      <c r="B804" s="280" t="s">
        <v>1457</v>
      </c>
      <c r="C804" s="280" t="s">
        <v>1216</v>
      </c>
      <c r="D804" s="280" t="s">
        <v>1216</v>
      </c>
      <c r="E804" s="80">
        <v>1</v>
      </c>
      <c r="F804" s="80">
        <v>707367</v>
      </c>
      <c r="G804" s="80">
        <v>2</v>
      </c>
      <c r="H804" s="280" t="s">
        <v>1394</v>
      </c>
      <c r="I804" s="80"/>
    </row>
    <row r="805" spans="1:9">
      <c r="A805" s="280" t="s">
        <v>2200</v>
      </c>
      <c r="B805" s="280" t="s">
        <v>1457</v>
      </c>
      <c r="C805" s="280" t="s">
        <v>1216</v>
      </c>
      <c r="D805" s="280" t="s">
        <v>1217</v>
      </c>
      <c r="E805" s="80">
        <v>0.7142825509656876</v>
      </c>
      <c r="F805" s="80">
        <v>707367</v>
      </c>
      <c r="G805" s="80">
        <v>2</v>
      </c>
      <c r="H805" s="280" t="s">
        <v>1394</v>
      </c>
      <c r="I805" s="80"/>
    </row>
    <row r="806" spans="1:9">
      <c r="A806" s="280" t="s">
        <v>2201</v>
      </c>
      <c r="B806" s="280" t="s">
        <v>1457</v>
      </c>
      <c r="C806" s="280" t="s">
        <v>1216</v>
      </c>
      <c r="D806" s="280" t="s">
        <v>1218</v>
      </c>
      <c r="E806" s="80">
        <v>0.50746800600564179</v>
      </c>
      <c r="F806" s="80">
        <v>707367</v>
      </c>
      <c r="G806" s="80">
        <v>2</v>
      </c>
      <c r="H806" s="280" t="s">
        <v>1394</v>
      </c>
      <c r="I806" s="80"/>
    </row>
    <row r="807" spans="1:9">
      <c r="A807" s="280" t="s">
        <v>2202</v>
      </c>
      <c r="B807" s="280" t="s">
        <v>1457</v>
      </c>
      <c r="C807" s="280" t="s">
        <v>1216</v>
      </c>
      <c r="D807" s="280" t="s">
        <v>1219</v>
      </c>
      <c r="E807" s="80">
        <v>63575.625879464293</v>
      </c>
      <c r="F807" s="80">
        <v>707367</v>
      </c>
      <c r="G807" s="80">
        <v>2</v>
      </c>
      <c r="H807" s="280" t="s">
        <v>1394</v>
      </c>
      <c r="I807" s="80"/>
    </row>
    <row r="808" spans="1:9">
      <c r="A808" s="280" t="s">
        <v>2203</v>
      </c>
      <c r="B808" s="280" t="s">
        <v>1457</v>
      </c>
      <c r="C808" s="280" t="s">
        <v>1216</v>
      </c>
      <c r="D808" s="280" t="s">
        <v>1347</v>
      </c>
      <c r="E808" s="80">
        <v>0.74444187415638474</v>
      </c>
      <c r="F808" s="80">
        <v>707367</v>
      </c>
      <c r="G808" s="80">
        <v>2</v>
      </c>
      <c r="H808" s="280" t="s">
        <v>1394</v>
      </c>
      <c r="I808" s="80"/>
    </row>
    <row r="809" spans="1:9">
      <c r="A809" s="280" t="s">
        <v>2204</v>
      </c>
      <c r="B809" s="280" t="s">
        <v>1457</v>
      </c>
      <c r="C809" s="280" t="s">
        <v>1216</v>
      </c>
      <c r="D809" s="280" t="s">
        <v>1344</v>
      </c>
      <c r="E809" s="80">
        <v>1.6331776291483855</v>
      </c>
      <c r="F809" s="80">
        <v>707367</v>
      </c>
      <c r="G809" s="80">
        <v>2</v>
      </c>
      <c r="H809" s="280" t="s">
        <v>1394</v>
      </c>
      <c r="I809" s="80"/>
    </row>
    <row r="810" spans="1:9">
      <c r="A810" s="280" t="s">
        <v>2205</v>
      </c>
      <c r="B810" s="280" t="s">
        <v>1457</v>
      </c>
      <c r="C810" s="280" t="s">
        <v>1217</v>
      </c>
      <c r="D810" s="280" t="s">
        <v>1211</v>
      </c>
      <c r="E810" s="80">
        <v>1.3812668576205462</v>
      </c>
      <c r="F810" s="80">
        <v>707367</v>
      </c>
      <c r="G810" s="80">
        <v>2</v>
      </c>
      <c r="H810" s="280" t="s">
        <v>1394</v>
      </c>
      <c r="I810" s="80"/>
    </row>
    <row r="811" spans="1:9">
      <c r="A811" s="280" t="s">
        <v>2206</v>
      </c>
      <c r="B811" s="280" t="s">
        <v>1457</v>
      </c>
      <c r="C811" s="280" t="s">
        <v>1217</v>
      </c>
      <c r="D811" s="280" t="s">
        <v>1212</v>
      </c>
      <c r="E811" s="80">
        <v>1.3870005138313699</v>
      </c>
      <c r="F811" s="80">
        <v>707367</v>
      </c>
      <c r="G811" s="80">
        <v>2</v>
      </c>
      <c r="H811" s="280" t="s">
        <v>1394</v>
      </c>
      <c r="I811" s="80"/>
    </row>
    <row r="812" spans="1:9">
      <c r="A812" s="280" t="s">
        <v>2207</v>
      </c>
      <c r="B812" s="280" t="s">
        <v>1457</v>
      </c>
      <c r="C812" s="280" t="s">
        <v>1217</v>
      </c>
      <c r="D812" s="280" t="s">
        <v>1213</v>
      </c>
      <c r="E812" s="80">
        <v>1.3812707937690414</v>
      </c>
      <c r="F812" s="80">
        <v>707367</v>
      </c>
      <c r="G812" s="80">
        <v>2</v>
      </c>
      <c r="H812" s="280" t="s">
        <v>1394</v>
      </c>
      <c r="I812" s="80"/>
    </row>
    <row r="813" spans="1:9">
      <c r="A813" s="280" t="s">
        <v>2208</v>
      </c>
      <c r="B813" s="280" t="s">
        <v>1457</v>
      </c>
      <c r="C813" s="280" t="s">
        <v>1217</v>
      </c>
      <c r="D813" s="280" t="s">
        <v>1214</v>
      </c>
      <c r="E813" s="80">
        <v>1.386455018726791</v>
      </c>
      <c r="F813" s="80">
        <v>707367</v>
      </c>
      <c r="G813" s="80">
        <v>2</v>
      </c>
      <c r="H813" s="280" t="s">
        <v>1394</v>
      </c>
      <c r="I813" s="80"/>
    </row>
    <row r="814" spans="1:9">
      <c r="A814" s="280" t="s">
        <v>2209</v>
      </c>
      <c r="B814" s="280" t="s">
        <v>1457</v>
      </c>
      <c r="C814" s="280" t="s">
        <v>1217</v>
      </c>
      <c r="D814" s="280" t="s">
        <v>1215</v>
      </c>
      <c r="E814" s="80">
        <v>1.3390037959203682</v>
      </c>
      <c r="F814" s="80">
        <v>707367</v>
      </c>
      <c r="G814" s="80">
        <v>2</v>
      </c>
      <c r="H814" s="280" t="s">
        <v>1394</v>
      </c>
      <c r="I814" s="80"/>
    </row>
    <row r="815" spans="1:9">
      <c r="A815" s="280" t="s">
        <v>2210</v>
      </c>
      <c r="B815" s="280" t="s">
        <v>1457</v>
      </c>
      <c r="C815" s="280" t="s">
        <v>1217</v>
      </c>
      <c r="D815" s="280" t="s">
        <v>1216</v>
      </c>
      <c r="E815" s="80">
        <v>1.4652193729439473</v>
      </c>
      <c r="F815" s="80">
        <v>707367</v>
      </c>
      <c r="G815" s="80">
        <v>2</v>
      </c>
      <c r="H815" s="280" t="s">
        <v>1394</v>
      </c>
      <c r="I815" s="80"/>
    </row>
    <row r="816" spans="1:9">
      <c r="A816" s="280" t="s">
        <v>2211</v>
      </c>
      <c r="B816" s="280" t="s">
        <v>1457</v>
      </c>
      <c r="C816" s="280" t="s">
        <v>1217</v>
      </c>
      <c r="D816" s="280" t="s">
        <v>1217</v>
      </c>
      <c r="E816" s="80">
        <v>1</v>
      </c>
      <c r="F816" s="80">
        <v>707367</v>
      </c>
      <c r="G816" s="80">
        <v>2</v>
      </c>
      <c r="H816" s="280" t="s">
        <v>1394</v>
      </c>
      <c r="I816" s="80"/>
    </row>
    <row r="817" spans="1:9">
      <c r="A817" s="280" t="s">
        <v>2212</v>
      </c>
      <c r="B817" s="280" t="s">
        <v>1457</v>
      </c>
      <c r="C817" s="280" t="s">
        <v>1217</v>
      </c>
      <c r="D817" s="280" t="s">
        <v>1218</v>
      </c>
      <c r="E817" s="80">
        <v>0.62578367309025362</v>
      </c>
      <c r="F817" s="80">
        <v>707367</v>
      </c>
      <c r="G817" s="80">
        <v>2</v>
      </c>
      <c r="H817" s="280" t="s">
        <v>1394</v>
      </c>
      <c r="I817" s="80"/>
    </row>
    <row r="818" spans="1:9">
      <c r="A818" s="280" t="s">
        <v>2213</v>
      </c>
      <c r="B818" s="280" t="s">
        <v>1457</v>
      </c>
      <c r="C818" s="280" t="s">
        <v>1217</v>
      </c>
      <c r="D818" s="280" t="s">
        <v>1219</v>
      </c>
      <c r="E818" s="80">
        <v>89466.225036855234</v>
      </c>
      <c r="F818" s="80">
        <v>707367</v>
      </c>
      <c r="G818" s="80">
        <v>2</v>
      </c>
      <c r="H818" s="280" t="s">
        <v>1394</v>
      </c>
      <c r="I818" s="80"/>
    </row>
    <row r="819" spans="1:9">
      <c r="A819" s="280" t="s">
        <v>2214</v>
      </c>
      <c r="B819" s="280" t="s">
        <v>1457</v>
      </c>
      <c r="C819" s="280" t="s">
        <v>1217</v>
      </c>
      <c r="D819" s="280" t="s">
        <v>1347</v>
      </c>
      <c r="E819" s="80">
        <v>1.0408315384530158</v>
      </c>
      <c r="F819" s="80">
        <v>707367</v>
      </c>
      <c r="G819" s="80">
        <v>2</v>
      </c>
      <c r="H819" s="280" t="s">
        <v>1394</v>
      </c>
      <c r="I819" s="80"/>
    </row>
    <row r="820" spans="1:9">
      <c r="A820" s="280" t="s">
        <v>2215</v>
      </c>
      <c r="B820" s="280" t="s">
        <v>1457</v>
      </c>
      <c r="C820" s="280" t="s">
        <v>1217</v>
      </c>
      <c r="D820" s="280" t="s">
        <v>1344</v>
      </c>
      <c r="E820" s="80">
        <v>2.2839335527940885</v>
      </c>
      <c r="F820" s="80">
        <v>707367</v>
      </c>
      <c r="G820" s="80">
        <v>2</v>
      </c>
      <c r="H820" s="280" t="s">
        <v>1394</v>
      </c>
      <c r="I820" s="80"/>
    </row>
    <row r="821" spans="1:9">
      <c r="A821" s="280" t="s">
        <v>2216</v>
      </c>
      <c r="B821" s="280" t="s">
        <v>1457</v>
      </c>
      <c r="C821" s="280" t="s">
        <v>1218</v>
      </c>
      <c r="D821" s="280" t="s">
        <v>1211</v>
      </c>
      <c r="E821" s="80">
        <v>2.4290425550951973</v>
      </c>
      <c r="F821" s="80">
        <v>707367</v>
      </c>
      <c r="G821" s="80">
        <v>2</v>
      </c>
      <c r="H821" s="280" t="s">
        <v>1394</v>
      </c>
      <c r="I821" s="80"/>
    </row>
    <row r="822" spans="1:9">
      <c r="A822" s="280" t="s">
        <v>2217</v>
      </c>
      <c r="B822" s="280" t="s">
        <v>1457</v>
      </c>
      <c r="C822" s="280" t="s">
        <v>1218</v>
      </c>
      <c r="D822" s="280" t="s">
        <v>1212</v>
      </c>
      <c r="E822" s="80">
        <v>2.4412777021132084</v>
      </c>
      <c r="F822" s="80">
        <v>707367</v>
      </c>
      <c r="G822" s="80">
        <v>2</v>
      </c>
      <c r="H822" s="280" t="s">
        <v>1394</v>
      </c>
      <c r="I822" s="80"/>
    </row>
    <row r="823" spans="1:9">
      <c r="A823" s="280" t="s">
        <v>2218</v>
      </c>
      <c r="B823" s="280" t="s">
        <v>1457</v>
      </c>
      <c r="C823" s="280" t="s">
        <v>1218</v>
      </c>
      <c r="D823" s="280" t="s">
        <v>1213</v>
      </c>
      <c r="E823" s="80">
        <v>2.429045651946526</v>
      </c>
      <c r="F823" s="80">
        <v>707367</v>
      </c>
      <c r="G823" s="80">
        <v>2</v>
      </c>
      <c r="H823" s="280" t="s">
        <v>1394</v>
      </c>
      <c r="I823" s="80"/>
    </row>
    <row r="824" spans="1:9">
      <c r="A824" s="280" t="s">
        <v>2219</v>
      </c>
      <c r="B824" s="280" t="s">
        <v>1457</v>
      </c>
      <c r="C824" s="280" t="s">
        <v>1218</v>
      </c>
      <c r="D824" s="280" t="s">
        <v>1214</v>
      </c>
      <c r="E824" s="80">
        <v>2.4403419351226958</v>
      </c>
      <c r="F824" s="80">
        <v>707367</v>
      </c>
      <c r="G824" s="80">
        <v>2</v>
      </c>
      <c r="H824" s="280" t="s">
        <v>1394</v>
      </c>
      <c r="I824" s="80"/>
    </row>
    <row r="825" spans="1:9">
      <c r="A825" s="280" t="s">
        <v>2220</v>
      </c>
      <c r="B825" s="280" t="s">
        <v>1457</v>
      </c>
      <c r="C825" s="280" t="s">
        <v>1218</v>
      </c>
      <c r="D825" s="280" t="s">
        <v>1215</v>
      </c>
      <c r="E825" s="80">
        <v>2.3368498183391893</v>
      </c>
      <c r="F825" s="80">
        <v>707367</v>
      </c>
      <c r="G825" s="80">
        <v>2</v>
      </c>
      <c r="H825" s="280" t="s">
        <v>1394</v>
      </c>
      <c r="I825" s="80"/>
    </row>
    <row r="826" spans="1:9">
      <c r="A826" s="280" t="s">
        <v>2221</v>
      </c>
      <c r="B826" s="280" t="s">
        <v>1457</v>
      </c>
      <c r="C826" s="280" t="s">
        <v>1218</v>
      </c>
      <c r="D826" s="280" t="s">
        <v>1216</v>
      </c>
      <c r="E826" s="80">
        <v>2.2642696414786592</v>
      </c>
      <c r="F826" s="80">
        <v>707367</v>
      </c>
      <c r="G826" s="80">
        <v>2</v>
      </c>
      <c r="H826" s="280" t="s">
        <v>1394</v>
      </c>
      <c r="I826" s="80"/>
    </row>
    <row r="827" spans="1:9">
      <c r="A827" s="280" t="s">
        <v>2222</v>
      </c>
      <c r="B827" s="280" t="s">
        <v>1457</v>
      </c>
      <c r="C827" s="280" t="s">
        <v>1218</v>
      </c>
      <c r="D827" s="280" t="s">
        <v>1217</v>
      </c>
      <c r="E827" s="80">
        <v>1.7537250270371845</v>
      </c>
      <c r="F827" s="80">
        <v>707367</v>
      </c>
      <c r="G827" s="80">
        <v>2</v>
      </c>
      <c r="H827" s="280" t="s">
        <v>1394</v>
      </c>
      <c r="I827" s="80"/>
    </row>
    <row r="828" spans="1:9">
      <c r="A828" s="280" t="s">
        <v>2223</v>
      </c>
      <c r="B828" s="280" t="s">
        <v>1457</v>
      </c>
      <c r="C828" s="280" t="s">
        <v>1218</v>
      </c>
      <c r="D828" s="280" t="s">
        <v>1218</v>
      </c>
      <c r="E828" s="80">
        <v>1</v>
      </c>
      <c r="F828" s="80">
        <v>707367</v>
      </c>
      <c r="G828" s="80">
        <v>2</v>
      </c>
      <c r="H828" s="280" t="s">
        <v>1394</v>
      </c>
      <c r="I828" s="80"/>
    </row>
    <row r="829" spans="1:9">
      <c r="A829" s="280" t="s">
        <v>2224</v>
      </c>
      <c r="B829" s="280" t="s">
        <v>1457</v>
      </c>
      <c r="C829" s="280" t="s">
        <v>1218</v>
      </c>
      <c r="D829" s="280" t="s">
        <v>1219</v>
      </c>
      <c r="E829" s="80">
        <v>144969.49059721007</v>
      </c>
      <c r="F829" s="80">
        <v>707367</v>
      </c>
      <c r="G829" s="80">
        <v>2</v>
      </c>
      <c r="H829" s="280" t="s">
        <v>1394</v>
      </c>
      <c r="I829" s="80"/>
    </row>
    <row r="830" spans="1:9">
      <c r="A830" s="280" t="s">
        <v>2225</v>
      </c>
      <c r="B830" s="280" t="s">
        <v>1457</v>
      </c>
      <c r="C830" s="280" t="s">
        <v>1218</v>
      </c>
      <c r="D830" s="280" t="s">
        <v>1347</v>
      </c>
      <c r="E830" s="80">
        <v>1.7933128458246819</v>
      </c>
      <c r="F830" s="80">
        <v>707367</v>
      </c>
      <c r="G830" s="80">
        <v>2</v>
      </c>
      <c r="H830" s="280" t="s">
        <v>1394</v>
      </c>
      <c r="I830" s="80"/>
    </row>
    <row r="831" spans="1:9">
      <c r="A831" s="280" t="s">
        <v>2226</v>
      </c>
      <c r="B831" s="280" t="s">
        <v>1457</v>
      </c>
      <c r="C831" s="280" t="s">
        <v>1218</v>
      </c>
      <c r="D831" s="280" t="s">
        <v>1344</v>
      </c>
      <c r="E831" s="80">
        <v>3.9712929651756332</v>
      </c>
      <c r="F831" s="80">
        <v>707367</v>
      </c>
      <c r="G831" s="80">
        <v>2</v>
      </c>
      <c r="H831" s="280" t="s">
        <v>1394</v>
      </c>
      <c r="I831" s="80"/>
    </row>
    <row r="832" spans="1:9">
      <c r="A832" s="280" t="s">
        <v>2227</v>
      </c>
      <c r="B832" s="280" t="s">
        <v>1457</v>
      </c>
      <c r="C832" s="280" t="s">
        <v>1219</v>
      </c>
      <c r="D832" s="280" t="s">
        <v>1211</v>
      </c>
      <c r="E832" s="80">
        <v>1.1708691937558895</v>
      </c>
      <c r="F832" s="80">
        <v>707367</v>
      </c>
      <c r="G832" s="80">
        <v>2</v>
      </c>
      <c r="H832" s="280" t="s">
        <v>1394</v>
      </c>
      <c r="I832" s="80"/>
    </row>
    <row r="833" spans="1:9">
      <c r="A833" s="280" t="s">
        <v>2228</v>
      </c>
      <c r="B833" s="280" t="s">
        <v>1457</v>
      </c>
      <c r="C833" s="280" t="s">
        <v>1219</v>
      </c>
      <c r="D833" s="280" t="s">
        <v>1212</v>
      </c>
      <c r="E833" s="80">
        <v>1.175263595809295</v>
      </c>
      <c r="F833" s="80">
        <v>707367</v>
      </c>
      <c r="G833" s="80">
        <v>2</v>
      </c>
      <c r="H833" s="280" t="s">
        <v>1394</v>
      </c>
      <c r="I833" s="80"/>
    </row>
    <row r="834" spans="1:9">
      <c r="A834" s="280" t="s">
        <v>2229</v>
      </c>
      <c r="B834" s="280" t="s">
        <v>1457</v>
      </c>
      <c r="C834" s="280" t="s">
        <v>1219</v>
      </c>
      <c r="D834" s="280" t="s">
        <v>1213</v>
      </c>
      <c r="E834" s="80">
        <v>1.1708758875524847</v>
      </c>
      <c r="F834" s="80">
        <v>707367</v>
      </c>
      <c r="G834" s="80">
        <v>2</v>
      </c>
      <c r="H834" s="280" t="s">
        <v>1394</v>
      </c>
      <c r="I834" s="80"/>
    </row>
    <row r="835" spans="1:9">
      <c r="A835" s="280" t="s">
        <v>2230</v>
      </c>
      <c r="B835" s="280" t="s">
        <v>1457</v>
      </c>
      <c r="C835" s="280" t="s">
        <v>1219</v>
      </c>
      <c r="D835" s="280" t="s">
        <v>1214</v>
      </c>
      <c r="E835" s="80">
        <v>1.1747811445647296</v>
      </c>
      <c r="F835" s="80">
        <v>707367</v>
      </c>
      <c r="G835" s="80">
        <v>2</v>
      </c>
      <c r="H835" s="280" t="s">
        <v>1394</v>
      </c>
      <c r="I835" s="80"/>
    </row>
    <row r="836" spans="1:9">
      <c r="A836" s="280" t="s">
        <v>2231</v>
      </c>
      <c r="B836" s="280" t="s">
        <v>1457</v>
      </c>
      <c r="C836" s="280" t="s">
        <v>1219</v>
      </c>
      <c r="D836" s="280" t="s">
        <v>1215</v>
      </c>
      <c r="E836" s="80">
        <v>1.1353698001665449</v>
      </c>
      <c r="F836" s="80">
        <v>707367</v>
      </c>
      <c r="G836" s="80">
        <v>2</v>
      </c>
      <c r="H836" s="280" t="s">
        <v>1394</v>
      </c>
      <c r="I836" s="80"/>
    </row>
    <row r="837" spans="1:9">
      <c r="A837" s="280" t="s">
        <v>2232</v>
      </c>
      <c r="B837" s="280" t="s">
        <v>1457</v>
      </c>
      <c r="C837" s="280" t="s">
        <v>1219</v>
      </c>
      <c r="D837" s="280" t="s">
        <v>1216</v>
      </c>
      <c r="E837" s="80">
        <v>1.1139861477399038</v>
      </c>
      <c r="F837" s="80">
        <v>707367</v>
      </c>
      <c r="G837" s="80">
        <v>2</v>
      </c>
      <c r="H837" s="280" t="s">
        <v>1394</v>
      </c>
      <c r="I837" s="80"/>
    </row>
    <row r="838" spans="1:9">
      <c r="A838" s="280" t="s">
        <v>2233</v>
      </c>
      <c r="B838" s="280" t="s">
        <v>1457</v>
      </c>
      <c r="C838" s="280" t="s">
        <v>1219</v>
      </c>
      <c r="D838" s="280" t="s">
        <v>1217</v>
      </c>
      <c r="E838" s="80">
        <v>0.85115665685132369</v>
      </c>
      <c r="F838" s="80">
        <v>707367</v>
      </c>
      <c r="G838" s="80">
        <v>2</v>
      </c>
      <c r="H838" s="280" t="s">
        <v>1394</v>
      </c>
      <c r="I838" s="80"/>
    </row>
    <row r="839" spans="1:9">
      <c r="A839" s="280" t="s">
        <v>2234</v>
      </c>
      <c r="B839" s="280" t="s">
        <v>1457</v>
      </c>
      <c r="C839" s="280" t="s">
        <v>1219</v>
      </c>
      <c r="D839" s="280" t="s">
        <v>1218</v>
      </c>
      <c r="E839" s="80">
        <v>0.49349939226016137</v>
      </c>
      <c r="F839" s="80">
        <v>707367</v>
      </c>
      <c r="G839" s="80">
        <v>2</v>
      </c>
      <c r="H839" s="280" t="s">
        <v>1394</v>
      </c>
      <c r="I839" s="80"/>
    </row>
    <row r="840" spans="1:9">
      <c r="A840" s="280" t="s">
        <v>2235</v>
      </c>
      <c r="B840" s="280" t="s">
        <v>1457</v>
      </c>
      <c r="C840" s="280" t="s">
        <v>1219</v>
      </c>
      <c r="D840" s="280" t="s">
        <v>1219</v>
      </c>
      <c r="E840" s="80">
        <v>1</v>
      </c>
      <c r="F840" s="80">
        <v>707367</v>
      </c>
      <c r="G840" s="80">
        <v>2</v>
      </c>
      <c r="H840" s="280" t="s">
        <v>1394</v>
      </c>
      <c r="I840" s="80"/>
    </row>
    <row r="841" spans="1:9">
      <c r="A841" s="280" t="s">
        <v>2236</v>
      </c>
      <c r="B841" s="280" t="s">
        <v>1457</v>
      </c>
      <c r="C841" s="280" t="s">
        <v>1219</v>
      </c>
      <c r="D841" s="280" t="s">
        <v>1347</v>
      </c>
      <c r="E841" s="80">
        <v>0.87499802991421105</v>
      </c>
      <c r="F841" s="80">
        <v>707367</v>
      </c>
      <c r="G841" s="80">
        <v>2</v>
      </c>
      <c r="H841" s="280" t="s">
        <v>1394</v>
      </c>
      <c r="I841" s="80"/>
    </row>
    <row r="842" spans="1:9">
      <c r="A842" s="280" t="s">
        <v>2237</v>
      </c>
      <c r="B842" s="280" t="s">
        <v>1457</v>
      </c>
      <c r="C842" s="280" t="s">
        <v>1219</v>
      </c>
      <c r="D842" s="280" t="s">
        <v>1344</v>
      </c>
      <c r="E842" s="80">
        <v>1.9258212335557632</v>
      </c>
      <c r="F842" s="80">
        <v>707367</v>
      </c>
      <c r="G842" s="80">
        <v>2</v>
      </c>
      <c r="H842" s="280" t="s">
        <v>1394</v>
      </c>
      <c r="I842" s="80"/>
    </row>
    <row r="843" spans="1:9">
      <c r="A843" s="280" t="s">
        <v>2238</v>
      </c>
      <c r="B843" s="280" t="s">
        <v>1457</v>
      </c>
      <c r="C843" s="280" t="s">
        <v>1183</v>
      </c>
      <c r="D843" s="280" t="s">
        <v>1211</v>
      </c>
      <c r="E843" s="80">
        <v>0.32447198097138896</v>
      </c>
      <c r="F843" s="80">
        <v>707367</v>
      </c>
      <c r="G843" s="80">
        <v>2</v>
      </c>
      <c r="H843" s="280" t="s">
        <v>1394</v>
      </c>
      <c r="I843" s="80"/>
    </row>
    <row r="844" spans="1:9">
      <c r="A844" s="280" t="s">
        <v>2239</v>
      </c>
      <c r="B844" s="280" t="s">
        <v>1457</v>
      </c>
      <c r="C844" s="280" t="s">
        <v>1183</v>
      </c>
      <c r="D844" s="280" t="s">
        <v>1212</v>
      </c>
      <c r="E844" s="80">
        <v>0.32570269408181696</v>
      </c>
      <c r="F844" s="80">
        <v>707367</v>
      </c>
      <c r="G844" s="80">
        <v>2</v>
      </c>
      <c r="H844" s="280" t="s">
        <v>1394</v>
      </c>
      <c r="I844" s="80"/>
    </row>
    <row r="845" spans="1:9">
      <c r="A845" s="280" t="s">
        <v>2240</v>
      </c>
      <c r="B845" s="280" t="s">
        <v>1457</v>
      </c>
      <c r="C845" s="280" t="s">
        <v>1183</v>
      </c>
      <c r="D845" s="280" t="s">
        <v>1213</v>
      </c>
      <c r="E845" s="80">
        <v>0.32447284524344111</v>
      </c>
      <c r="F845" s="80">
        <v>707367</v>
      </c>
      <c r="G845" s="80">
        <v>2</v>
      </c>
      <c r="H845" s="280" t="s">
        <v>1394</v>
      </c>
      <c r="I845" s="80"/>
    </row>
    <row r="846" spans="1:9">
      <c r="A846" s="280" t="s">
        <v>2241</v>
      </c>
      <c r="B846" s="280" t="s">
        <v>1457</v>
      </c>
      <c r="C846" s="280" t="s">
        <v>1183</v>
      </c>
      <c r="D846" s="280" t="s">
        <v>1214</v>
      </c>
      <c r="E846" s="80">
        <v>0.32562893767998619</v>
      </c>
      <c r="F846" s="80">
        <v>707367</v>
      </c>
      <c r="G846" s="80">
        <v>2</v>
      </c>
      <c r="H846" s="280" t="s">
        <v>1394</v>
      </c>
      <c r="I846" s="80"/>
    </row>
    <row r="847" spans="1:9">
      <c r="A847" s="280" t="s">
        <v>2242</v>
      </c>
      <c r="B847" s="280" t="s">
        <v>1457</v>
      </c>
      <c r="C847" s="280" t="s">
        <v>1183</v>
      </c>
      <c r="D847" s="280" t="s">
        <v>1215</v>
      </c>
      <c r="E847" s="80">
        <v>0.31439097974897734</v>
      </c>
      <c r="F847" s="80">
        <v>707367</v>
      </c>
      <c r="G847" s="80">
        <v>2</v>
      </c>
      <c r="H847" s="280" t="s">
        <v>1394</v>
      </c>
      <c r="I847" s="80"/>
    </row>
    <row r="848" spans="1:9">
      <c r="A848" s="280" t="s">
        <v>2243</v>
      </c>
      <c r="B848" s="280" t="s">
        <v>1457</v>
      </c>
      <c r="C848" s="280" t="s">
        <v>1183</v>
      </c>
      <c r="D848" s="280" t="s">
        <v>1216</v>
      </c>
      <c r="E848" s="80">
        <v>0.39689255156538344</v>
      </c>
      <c r="F848" s="80">
        <v>707367</v>
      </c>
      <c r="G848" s="80">
        <v>2</v>
      </c>
      <c r="H848" s="280" t="s">
        <v>1394</v>
      </c>
      <c r="I848" s="80"/>
    </row>
    <row r="849" spans="1:9">
      <c r="A849" s="280" t="s">
        <v>2244</v>
      </c>
      <c r="B849" s="280" t="s">
        <v>1457</v>
      </c>
      <c r="C849" s="280" t="s">
        <v>1183</v>
      </c>
      <c r="D849" s="280" t="s">
        <v>1217</v>
      </c>
      <c r="E849" s="80">
        <v>0.23685991504038639</v>
      </c>
      <c r="F849" s="80">
        <v>707367</v>
      </c>
      <c r="G849" s="80">
        <v>2</v>
      </c>
      <c r="H849" s="280" t="s">
        <v>1394</v>
      </c>
      <c r="I849" s="80"/>
    </row>
    <row r="850" spans="1:9">
      <c r="A850" s="280" t="s">
        <v>2245</v>
      </c>
      <c r="B850" s="280" t="s">
        <v>1457</v>
      </c>
      <c r="C850" s="280" t="s">
        <v>1183</v>
      </c>
      <c r="D850" s="280" t="s">
        <v>1218</v>
      </c>
      <c r="E850" s="80">
        <v>9.2643769929722383E-2</v>
      </c>
      <c r="F850" s="80">
        <v>707367</v>
      </c>
      <c r="G850" s="80">
        <v>2</v>
      </c>
      <c r="H850" s="280" t="s">
        <v>1394</v>
      </c>
      <c r="I850" s="80"/>
    </row>
    <row r="851" spans="1:9">
      <c r="A851" s="280" t="s">
        <v>2246</v>
      </c>
      <c r="B851" s="280" t="s">
        <v>1457</v>
      </c>
      <c r="C851" s="280" t="s">
        <v>1183</v>
      </c>
      <c r="D851" s="280" t="s">
        <v>1219</v>
      </c>
      <c r="E851" s="80">
        <v>21661.737720799876</v>
      </c>
      <c r="F851" s="80">
        <v>707367</v>
      </c>
      <c r="G851" s="80">
        <v>2</v>
      </c>
      <c r="H851" s="280" t="s">
        <v>1394</v>
      </c>
      <c r="I851" s="80"/>
    </row>
    <row r="852" spans="1:9">
      <c r="A852" s="280" t="s">
        <v>2247</v>
      </c>
      <c r="B852" s="280" t="s">
        <v>1457</v>
      </c>
      <c r="C852" s="280" t="s">
        <v>1183</v>
      </c>
      <c r="D852" s="280" t="s">
        <v>1347</v>
      </c>
      <c r="E852" s="80">
        <v>0.24473264791291804</v>
      </c>
      <c r="F852" s="80">
        <v>707367</v>
      </c>
      <c r="G852" s="80">
        <v>2</v>
      </c>
      <c r="H852" s="280" t="s">
        <v>1394</v>
      </c>
      <c r="I852" s="80"/>
    </row>
    <row r="853" spans="1:9">
      <c r="A853" s="280" t="s">
        <v>2248</v>
      </c>
      <c r="B853" s="280" t="s">
        <v>1457</v>
      </c>
      <c r="C853" s="280" t="s">
        <v>1183</v>
      </c>
      <c r="D853" s="280" t="s">
        <v>1344</v>
      </c>
      <c r="E853" s="80">
        <v>0.53816649651665782</v>
      </c>
      <c r="F853" s="80">
        <v>707367</v>
      </c>
      <c r="G853" s="80">
        <v>2</v>
      </c>
      <c r="H853" s="280" t="s">
        <v>1394</v>
      </c>
      <c r="I853" s="80"/>
    </row>
    <row r="854" spans="1:9">
      <c r="A854" s="280" t="s">
        <v>2249</v>
      </c>
      <c r="B854" s="280" t="s">
        <v>1457</v>
      </c>
      <c r="C854" s="280" t="s">
        <v>1184</v>
      </c>
      <c r="D854" s="280" t="s">
        <v>1211</v>
      </c>
      <c r="E854" s="80">
        <v>2.2791721429608267E-2</v>
      </c>
      <c r="F854" s="80">
        <v>707367</v>
      </c>
      <c r="G854" s="80">
        <v>2</v>
      </c>
      <c r="H854" s="280" t="s">
        <v>1394</v>
      </c>
      <c r="I854" s="80"/>
    </row>
    <row r="855" spans="1:9">
      <c r="A855" s="280" t="s">
        <v>2250</v>
      </c>
      <c r="B855" s="280" t="s">
        <v>1457</v>
      </c>
      <c r="C855" s="280" t="s">
        <v>1184</v>
      </c>
      <c r="D855" s="280" t="s">
        <v>1212</v>
      </c>
      <c r="E855" s="80">
        <v>2.2865966497832523E-2</v>
      </c>
      <c r="F855" s="80">
        <v>707367</v>
      </c>
      <c r="G855" s="80">
        <v>2</v>
      </c>
      <c r="H855" s="280" t="s">
        <v>1394</v>
      </c>
      <c r="I855" s="80"/>
    </row>
    <row r="856" spans="1:9">
      <c r="A856" s="280" t="s">
        <v>2251</v>
      </c>
      <c r="B856" s="280" t="s">
        <v>1457</v>
      </c>
      <c r="C856" s="280" t="s">
        <v>1184</v>
      </c>
      <c r="D856" s="280" t="s">
        <v>1213</v>
      </c>
      <c r="E856" s="80">
        <v>2.2791874488562014E-2</v>
      </c>
      <c r="F856" s="80">
        <v>707367</v>
      </c>
      <c r="G856" s="80">
        <v>2</v>
      </c>
      <c r="H856" s="280" t="s">
        <v>1394</v>
      </c>
      <c r="I856" s="80"/>
    </row>
    <row r="857" spans="1:9">
      <c r="A857" s="280" t="s">
        <v>2252</v>
      </c>
      <c r="B857" s="280" t="s">
        <v>1457</v>
      </c>
      <c r="C857" s="280" t="s">
        <v>1184</v>
      </c>
      <c r="D857" s="280" t="s">
        <v>1214</v>
      </c>
      <c r="E857" s="80">
        <v>2.2860319501146396E-2</v>
      </c>
      <c r="F857" s="80">
        <v>707367</v>
      </c>
      <c r="G857" s="80">
        <v>2</v>
      </c>
      <c r="H857" s="280" t="s">
        <v>1394</v>
      </c>
      <c r="I857" s="80"/>
    </row>
    <row r="858" spans="1:9">
      <c r="A858" s="280" t="s">
        <v>2253</v>
      </c>
      <c r="B858" s="280" t="s">
        <v>1457</v>
      </c>
      <c r="C858" s="280" t="s">
        <v>1184</v>
      </c>
      <c r="D858" s="280" t="s">
        <v>1215</v>
      </c>
      <c r="E858" s="80">
        <v>2.2096005073463279E-2</v>
      </c>
      <c r="F858" s="80">
        <v>707367</v>
      </c>
      <c r="G858" s="80">
        <v>2</v>
      </c>
      <c r="H858" s="280" t="s">
        <v>1394</v>
      </c>
      <c r="I858" s="80"/>
    </row>
    <row r="859" spans="1:9">
      <c r="A859" s="280" t="s">
        <v>2254</v>
      </c>
      <c r="B859" s="280" t="s">
        <v>1457</v>
      </c>
      <c r="C859" s="280" t="s">
        <v>1184</v>
      </c>
      <c r="D859" s="280" t="s">
        <v>1216</v>
      </c>
      <c r="E859" s="80">
        <v>2.257279537835169E-2</v>
      </c>
      <c r="F859" s="80">
        <v>707367</v>
      </c>
      <c r="G859" s="80">
        <v>2</v>
      </c>
      <c r="H859" s="280" t="s">
        <v>1394</v>
      </c>
      <c r="I859" s="80"/>
    </row>
    <row r="860" spans="1:9">
      <c r="A860" s="280" t="s">
        <v>2255</v>
      </c>
      <c r="B860" s="280" t="s">
        <v>1457</v>
      </c>
      <c r="C860" s="280" t="s">
        <v>1184</v>
      </c>
      <c r="D860" s="280" t="s">
        <v>1217</v>
      </c>
      <c r="E860" s="80">
        <v>1.6668754761420653E-2</v>
      </c>
      <c r="F860" s="80">
        <v>707367</v>
      </c>
      <c r="G860" s="80">
        <v>2</v>
      </c>
      <c r="H860" s="280" t="s">
        <v>1394</v>
      </c>
      <c r="I860" s="80"/>
    </row>
    <row r="861" spans="1:9">
      <c r="A861" s="280" t="s">
        <v>2256</v>
      </c>
      <c r="B861" s="280" t="s">
        <v>1457</v>
      </c>
      <c r="C861" s="280" t="s">
        <v>1184</v>
      </c>
      <c r="D861" s="280" t="s">
        <v>1218</v>
      </c>
      <c r="E861" s="80">
        <v>3.6410038017704147E-3</v>
      </c>
      <c r="F861" s="80">
        <v>707367</v>
      </c>
      <c r="G861" s="80">
        <v>2</v>
      </c>
      <c r="H861" s="280" t="s">
        <v>1394</v>
      </c>
      <c r="I861" s="80"/>
    </row>
    <row r="862" spans="1:9">
      <c r="A862" s="280" t="s">
        <v>2257</v>
      </c>
      <c r="B862" s="280" t="s">
        <v>1457</v>
      </c>
      <c r="C862" s="280" t="s">
        <v>1184</v>
      </c>
      <c r="D862" s="280" t="s">
        <v>1219</v>
      </c>
      <c r="E862" s="80">
        <v>1528.2386682361043</v>
      </c>
      <c r="F862" s="80">
        <v>707367</v>
      </c>
      <c r="G862" s="80">
        <v>2</v>
      </c>
      <c r="H862" s="280" t="s">
        <v>1394</v>
      </c>
      <c r="I862" s="80"/>
    </row>
    <row r="863" spans="1:9">
      <c r="A863" s="280" t="s">
        <v>2258</v>
      </c>
      <c r="B863" s="280" t="s">
        <v>1457</v>
      </c>
      <c r="C863" s="280" t="s">
        <v>1184</v>
      </c>
      <c r="D863" s="280" t="s">
        <v>1347</v>
      </c>
      <c r="E863" s="80">
        <v>1.7242861803166608E-2</v>
      </c>
      <c r="F863" s="80">
        <v>707367</v>
      </c>
      <c r="G863" s="80">
        <v>2</v>
      </c>
      <c r="H863" s="280" t="s">
        <v>1394</v>
      </c>
      <c r="I863" s="80"/>
    </row>
    <row r="864" spans="1:9">
      <c r="A864" s="280" t="s">
        <v>2259</v>
      </c>
      <c r="B864" s="280" t="s">
        <v>1457</v>
      </c>
      <c r="C864" s="280" t="s">
        <v>1184</v>
      </c>
      <c r="D864" s="280" t="s">
        <v>1344</v>
      </c>
      <c r="E864" s="80">
        <v>3.7857216966658669E-2</v>
      </c>
      <c r="F864" s="80">
        <v>707367</v>
      </c>
      <c r="G864" s="80">
        <v>2</v>
      </c>
      <c r="H864" s="280" t="s">
        <v>1394</v>
      </c>
      <c r="I864" s="80"/>
    </row>
    <row r="865" spans="1:9">
      <c r="A865" s="280" t="s">
        <v>2260</v>
      </c>
      <c r="B865" s="280" t="s">
        <v>1457</v>
      </c>
      <c r="C865" s="280" t="s">
        <v>1185</v>
      </c>
      <c r="D865" s="280" t="s">
        <v>1211</v>
      </c>
      <c r="E865" s="80">
        <v>3.7915416165452166E-3</v>
      </c>
      <c r="F865" s="80">
        <v>707367</v>
      </c>
      <c r="G865" s="80">
        <v>2</v>
      </c>
      <c r="H865" s="280" t="s">
        <v>1394</v>
      </c>
      <c r="I865" s="80"/>
    </row>
    <row r="866" spans="1:9">
      <c r="A866" s="280" t="s">
        <v>2261</v>
      </c>
      <c r="B866" s="280" t="s">
        <v>1457</v>
      </c>
      <c r="C866" s="280" t="s">
        <v>1185</v>
      </c>
      <c r="D866" s="280" t="s">
        <v>1212</v>
      </c>
      <c r="E866" s="80">
        <v>4.1474270641564046E-3</v>
      </c>
      <c r="F866" s="80">
        <v>707367</v>
      </c>
      <c r="G866" s="80">
        <v>2</v>
      </c>
      <c r="H866" s="280" t="s">
        <v>1394</v>
      </c>
      <c r="I866" s="80"/>
    </row>
    <row r="867" spans="1:9">
      <c r="A867" s="280" t="s">
        <v>2262</v>
      </c>
      <c r="B867" s="280" t="s">
        <v>1457</v>
      </c>
      <c r="C867" s="280" t="s">
        <v>1185</v>
      </c>
      <c r="D867" s="280" t="s">
        <v>1213</v>
      </c>
      <c r="E867" s="80">
        <v>3.7915416165452166E-3</v>
      </c>
      <c r="F867" s="80">
        <v>707367</v>
      </c>
      <c r="G867" s="80">
        <v>2</v>
      </c>
      <c r="H867" s="280" t="s">
        <v>1394</v>
      </c>
      <c r="I867" s="80"/>
    </row>
    <row r="868" spans="1:9">
      <c r="A868" s="280" t="s">
        <v>2263</v>
      </c>
      <c r="B868" s="280" t="s">
        <v>1457</v>
      </c>
      <c r="C868" s="280" t="s">
        <v>1185</v>
      </c>
      <c r="D868" s="280" t="s">
        <v>1214</v>
      </c>
      <c r="E868" s="80">
        <v>4.1474270641564046E-3</v>
      </c>
      <c r="F868" s="80">
        <v>707367</v>
      </c>
      <c r="G868" s="80">
        <v>2</v>
      </c>
      <c r="H868" s="280" t="s">
        <v>1394</v>
      </c>
      <c r="I868" s="80"/>
    </row>
    <row r="869" spans="1:9">
      <c r="A869" s="280" t="s">
        <v>2264</v>
      </c>
      <c r="B869" s="280" t="s">
        <v>1457</v>
      </c>
      <c r="C869" s="280" t="s">
        <v>1185</v>
      </c>
      <c r="D869" s="280" t="s">
        <v>1215</v>
      </c>
      <c r="E869" s="80">
        <v>4.009266587108924E-3</v>
      </c>
      <c r="F869" s="80">
        <v>707367</v>
      </c>
      <c r="G869" s="80">
        <v>2</v>
      </c>
      <c r="H869" s="280" t="s">
        <v>1394</v>
      </c>
      <c r="I869" s="80"/>
    </row>
    <row r="870" spans="1:9">
      <c r="A870" s="280" t="s">
        <v>2265</v>
      </c>
      <c r="B870" s="280" t="s">
        <v>1457</v>
      </c>
      <c r="C870" s="280" t="s">
        <v>1185</v>
      </c>
      <c r="D870" s="280" t="s">
        <v>1216</v>
      </c>
      <c r="E870" s="80">
        <v>4.4007334406572923E-3</v>
      </c>
      <c r="F870" s="80">
        <v>707367</v>
      </c>
      <c r="G870" s="80">
        <v>2</v>
      </c>
      <c r="H870" s="280" t="s">
        <v>1394</v>
      </c>
      <c r="I870" s="80"/>
    </row>
    <row r="871" spans="1:9">
      <c r="A871" s="280" t="s">
        <v>2266</v>
      </c>
      <c r="B871" s="280" t="s">
        <v>1457</v>
      </c>
      <c r="C871" s="280" t="s">
        <v>1185</v>
      </c>
      <c r="D871" s="280" t="s">
        <v>1217</v>
      </c>
      <c r="E871" s="80">
        <v>3.0548558181902772E-3</v>
      </c>
      <c r="F871" s="80">
        <v>707367</v>
      </c>
      <c r="G871" s="80">
        <v>2</v>
      </c>
      <c r="H871" s="280" t="s">
        <v>1394</v>
      </c>
      <c r="I871" s="80"/>
    </row>
    <row r="872" spans="1:9">
      <c r="A872" s="280" t="s">
        <v>2267</v>
      </c>
      <c r="B872" s="280" t="s">
        <v>1457</v>
      </c>
      <c r="C872" s="280" t="s">
        <v>1185</v>
      </c>
      <c r="D872" s="280" t="s">
        <v>1218</v>
      </c>
      <c r="E872" s="80">
        <v>1.482210903581486E-3</v>
      </c>
      <c r="F872" s="80">
        <v>707367</v>
      </c>
      <c r="G872" s="80">
        <v>2</v>
      </c>
      <c r="H872" s="280" t="s">
        <v>1394</v>
      </c>
      <c r="I872" s="80"/>
    </row>
    <row r="873" spans="1:9">
      <c r="A873" s="280" t="s">
        <v>2268</v>
      </c>
      <c r="B873" s="280" t="s">
        <v>1457</v>
      </c>
      <c r="C873" s="280" t="s">
        <v>1185</v>
      </c>
      <c r="D873" s="280" t="s">
        <v>1219</v>
      </c>
      <c r="E873" s="80">
        <v>317.27418071846574</v>
      </c>
      <c r="F873" s="80">
        <v>707367</v>
      </c>
      <c r="G873" s="80">
        <v>2</v>
      </c>
      <c r="H873" s="280" t="s">
        <v>1394</v>
      </c>
      <c r="I873" s="80"/>
    </row>
    <row r="874" spans="1:9">
      <c r="A874" s="280" t="s">
        <v>2269</v>
      </c>
      <c r="B874" s="280" t="s">
        <v>1457</v>
      </c>
      <c r="C874" s="280" t="s">
        <v>1185</v>
      </c>
      <c r="D874" s="280" t="s">
        <v>1347</v>
      </c>
      <c r="E874" s="80">
        <v>2.9196275044425599E-3</v>
      </c>
      <c r="F874" s="80">
        <v>707367</v>
      </c>
      <c r="G874" s="80">
        <v>2</v>
      </c>
      <c r="H874" s="280" t="s">
        <v>1394</v>
      </c>
      <c r="I874" s="80"/>
    </row>
    <row r="875" spans="1:9">
      <c r="A875" s="280" t="s">
        <v>2270</v>
      </c>
      <c r="B875" s="280" t="s">
        <v>1457</v>
      </c>
      <c r="C875" s="280" t="s">
        <v>1185</v>
      </c>
      <c r="D875" s="280" t="s">
        <v>1344</v>
      </c>
      <c r="E875" s="80">
        <v>6.7240648005058535E-3</v>
      </c>
      <c r="F875" s="80">
        <v>707367</v>
      </c>
      <c r="G875" s="80">
        <v>2</v>
      </c>
      <c r="H875" s="280" t="s">
        <v>1394</v>
      </c>
      <c r="I875" s="80"/>
    </row>
    <row r="876" spans="1:9">
      <c r="A876" s="280" t="s">
        <v>2271</v>
      </c>
      <c r="B876" s="280" t="s">
        <v>1457</v>
      </c>
      <c r="C876" s="280" t="s">
        <v>1186</v>
      </c>
      <c r="D876" s="280" t="s">
        <v>1211</v>
      </c>
      <c r="E876" s="80">
        <v>0</v>
      </c>
      <c r="F876" s="80">
        <v>707367</v>
      </c>
      <c r="G876" s="80">
        <v>2</v>
      </c>
      <c r="H876" s="280" t="s">
        <v>1394</v>
      </c>
      <c r="I876" s="80"/>
    </row>
    <row r="877" spans="1:9">
      <c r="A877" s="280" t="s">
        <v>2272</v>
      </c>
      <c r="B877" s="280" t="s">
        <v>1457</v>
      </c>
      <c r="C877" s="280" t="s">
        <v>1186</v>
      </c>
      <c r="D877" s="280" t="s">
        <v>1212</v>
      </c>
      <c r="E877" s="80">
        <v>0</v>
      </c>
      <c r="F877" s="80">
        <v>707367</v>
      </c>
      <c r="G877" s="80">
        <v>2</v>
      </c>
      <c r="H877" s="280" t="s">
        <v>1394</v>
      </c>
      <c r="I877" s="80"/>
    </row>
    <row r="878" spans="1:9">
      <c r="A878" s="280" t="s">
        <v>2273</v>
      </c>
      <c r="B878" s="280" t="s">
        <v>1457</v>
      </c>
      <c r="C878" s="280" t="s">
        <v>1186</v>
      </c>
      <c r="D878" s="280" t="s">
        <v>1213</v>
      </c>
      <c r="E878" s="80">
        <v>0</v>
      </c>
      <c r="F878" s="80">
        <v>707367</v>
      </c>
      <c r="G878" s="80">
        <v>2</v>
      </c>
      <c r="H878" s="280" t="s">
        <v>1394</v>
      </c>
      <c r="I878" s="80"/>
    </row>
    <row r="879" spans="1:9">
      <c r="A879" s="280" t="s">
        <v>2274</v>
      </c>
      <c r="B879" s="280" t="s">
        <v>1457</v>
      </c>
      <c r="C879" s="280" t="s">
        <v>1186</v>
      </c>
      <c r="D879" s="280" t="s">
        <v>1214</v>
      </c>
      <c r="E879" s="80">
        <v>0</v>
      </c>
      <c r="F879" s="80">
        <v>707367</v>
      </c>
      <c r="G879" s="80">
        <v>2</v>
      </c>
      <c r="H879" s="280" t="s">
        <v>1394</v>
      </c>
      <c r="I879" s="80"/>
    </row>
    <row r="880" spans="1:9">
      <c r="A880" s="280" t="s">
        <v>2275</v>
      </c>
      <c r="B880" s="280" t="s">
        <v>1457</v>
      </c>
      <c r="C880" s="280" t="s">
        <v>1186</v>
      </c>
      <c r="D880" s="280" t="s">
        <v>1215</v>
      </c>
      <c r="E880" s="80">
        <v>0</v>
      </c>
      <c r="F880" s="80">
        <v>707367</v>
      </c>
      <c r="G880" s="80">
        <v>2</v>
      </c>
      <c r="H880" s="280" t="s">
        <v>1394</v>
      </c>
      <c r="I880" s="80"/>
    </row>
    <row r="881" spans="1:9">
      <c r="A881" s="280" t="s">
        <v>2276</v>
      </c>
      <c r="B881" s="280" t="s">
        <v>1457</v>
      </c>
      <c r="C881" s="280" t="s">
        <v>1186</v>
      </c>
      <c r="D881" s="280" t="s">
        <v>1216</v>
      </c>
      <c r="E881" s="80">
        <v>0</v>
      </c>
      <c r="F881" s="80">
        <v>707367</v>
      </c>
      <c r="G881" s="80">
        <v>2</v>
      </c>
      <c r="H881" s="280" t="s">
        <v>1394</v>
      </c>
      <c r="I881" s="80"/>
    </row>
    <row r="882" spans="1:9">
      <c r="A882" s="280" t="s">
        <v>2277</v>
      </c>
      <c r="B882" s="280" t="s">
        <v>1457</v>
      </c>
      <c r="C882" s="280" t="s">
        <v>1186</v>
      </c>
      <c r="D882" s="280" t="s">
        <v>1217</v>
      </c>
      <c r="E882" s="80">
        <v>0</v>
      </c>
      <c r="F882" s="80">
        <v>707367</v>
      </c>
      <c r="G882" s="80">
        <v>2</v>
      </c>
      <c r="H882" s="280" t="s">
        <v>1394</v>
      </c>
      <c r="I882" s="80"/>
    </row>
    <row r="883" spans="1:9">
      <c r="A883" s="280" t="s">
        <v>2278</v>
      </c>
      <c r="B883" s="280" t="s">
        <v>1457</v>
      </c>
      <c r="C883" s="280" t="s">
        <v>1186</v>
      </c>
      <c r="D883" s="280" t="s">
        <v>1218</v>
      </c>
      <c r="E883" s="80">
        <v>0</v>
      </c>
      <c r="F883" s="80">
        <v>707367</v>
      </c>
      <c r="G883" s="80">
        <v>2</v>
      </c>
      <c r="H883" s="280" t="s">
        <v>1394</v>
      </c>
      <c r="I883" s="80"/>
    </row>
    <row r="884" spans="1:9">
      <c r="A884" s="280" t="s">
        <v>2279</v>
      </c>
      <c r="B884" s="280" t="s">
        <v>1457</v>
      </c>
      <c r="C884" s="280" t="s">
        <v>1186</v>
      </c>
      <c r="D884" s="280" t="s">
        <v>1219</v>
      </c>
      <c r="E884" s="80">
        <v>0</v>
      </c>
      <c r="F884" s="80">
        <v>707367</v>
      </c>
      <c r="G884" s="80">
        <v>2</v>
      </c>
      <c r="H884" s="280" t="s">
        <v>1394</v>
      </c>
      <c r="I884" s="80"/>
    </row>
    <row r="885" spans="1:9">
      <c r="A885" s="280" t="s">
        <v>2280</v>
      </c>
      <c r="B885" s="280" t="s">
        <v>1457</v>
      </c>
      <c r="C885" s="280" t="s">
        <v>1186</v>
      </c>
      <c r="D885" s="280" t="s">
        <v>1347</v>
      </c>
      <c r="E885" s="80">
        <v>0</v>
      </c>
      <c r="F885" s="80">
        <v>707367</v>
      </c>
      <c r="G885" s="80">
        <v>2</v>
      </c>
      <c r="H885" s="280" t="s">
        <v>1394</v>
      </c>
      <c r="I885" s="80"/>
    </row>
    <row r="886" spans="1:9">
      <c r="A886" s="280" t="s">
        <v>2281</v>
      </c>
      <c r="B886" s="280" t="s">
        <v>1457</v>
      </c>
      <c r="C886" s="280" t="s">
        <v>1186</v>
      </c>
      <c r="D886" s="280" t="s">
        <v>1344</v>
      </c>
      <c r="E886" s="80">
        <v>0</v>
      </c>
      <c r="F886" s="80">
        <v>707367</v>
      </c>
      <c r="G886" s="80">
        <v>2</v>
      </c>
      <c r="H886" s="280" t="s">
        <v>1394</v>
      </c>
      <c r="I886" s="80"/>
    </row>
    <row r="887" spans="1:9">
      <c r="A887" s="280" t="s">
        <v>2282</v>
      </c>
      <c r="B887" s="280" t="s">
        <v>1457</v>
      </c>
      <c r="C887" s="280" t="s">
        <v>1187</v>
      </c>
      <c r="D887" s="280" t="s">
        <v>1211</v>
      </c>
      <c r="E887" s="80">
        <v>3.9451551187565846E-4</v>
      </c>
      <c r="F887" s="80">
        <v>707367</v>
      </c>
      <c r="G887" s="80">
        <v>2</v>
      </c>
      <c r="H887" s="280" t="s">
        <v>1394</v>
      </c>
      <c r="I887" s="80"/>
    </row>
    <row r="888" spans="1:9">
      <c r="A888" s="280" t="s">
        <v>2283</v>
      </c>
      <c r="B888" s="280" t="s">
        <v>1457</v>
      </c>
      <c r="C888" s="280" t="s">
        <v>1187</v>
      </c>
      <c r="D888" s="280" t="s">
        <v>1212</v>
      </c>
      <c r="E888" s="80">
        <v>4.0517798850491752E-4</v>
      </c>
      <c r="F888" s="80">
        <v>707367</v>
      </c>
      <c r="G888" s="80">
        <v>2</v>
      </c>
      <c r="H888" s="280" t="s">
        <v>1394</v>
      </c>
      <c r="I888" s="80"/>
    </row>
    <row r="889" spans="1:9">
      <c r="A889" s="280" t="s">
        <v>2284</v>
      </c>
      <c r="B889" s="280" t="s">
        <v>1457</v>
      </c>
      <c r="C889" s="280" t="s">
        <v>1187</v>
      </c>
      <c r="D889" s="280" t="s">
        <v>1213</v>
      </c>
      <c r="E889" s="80">
        <v>3.9451551187565846E-4</v>
      </c>
      <c r="F889" s="80">
        <v>707367</v>
      </c>
      <c r="G889" s="80">
        <v>2</v>
      </c>
      <c r="H889" s="280" t="s">
        <v>1394</v>
      </c>
      <c r="I889" s="80"/>
    </row>
    <row r="890" spans="1:9">
      <c r="A890" s="280" t="s">
        <v>2285</v>
      </c>
      <c r="B890" s="280" t="s">
        <v>1457</v>
      </c>
      <c r="C890" s="280" t="s">
        <v>1187</v>
      </c>
      <c r="D890" s="280" t="s">
        <v>1214</v>
      </c>
      <c r="E890" s="80">
        <v>3.9451551187565846E-4</v>
      </c>
      <c r="F890" s="80">
        <v>707367</v>
      </c>
      <c r="G890" s="80">
        <v>2</v>
      </c>
      <c r="H890" s="280" t="s">
        <v>1394</v>
      </c>
      <c r="I890" s="80"/>
    </row>
    <row r="891" spans="1:9">
      <c r="A891" s="280" t="s">
        <v>2286</v>
      </c>
      <c r="B891" s="280" t="s">
        <v>1457</v>
      </c>
      <c r="C891" s="280" t="s">
        <v>1187</v>
      </c>
      <c r="D891" s="280" t="s">
        <v>1215</v>
      </c>
      <c r="E891" s="80">
        <v>4.0102900927270133E-4</v>
      </c>
      <c r="F891" s="80">
        <v>707367</v>
      </c>
      <c r="G891" s="80">
        <v>2</v>
      </c>
      <c r="H891" s="280" t="s">
        <v>1394</v>
      </c>
      <c r="I891" s="80"/>
    </row>
    <row r="892" spans="1:9">
      <c r="A892" s="280" t="s">
        <v>2287</v>
      </c>
      <c r="B892" s="280" t="s">
        <v>1457</v>
      </c>
      <c r="C892" s="280" t="s">
        <v>1187</v>
      </c>
      <c r="D892" s="280" t="s">
        <v>1216</v>
      </c>
      <c r="E892" s="80">
        <v>4.4680438146895351E-4</v>
      </c>
      <c r="F892" s="80">
        <v>707367</v>
      </c>
      <c r="G892" s="80">
        <v>2</v>
      </c>
      <c r="H892" s="280" t="s">
        <v>1394</v>
      </c>
      <c r="I892" s="80"/>
    </row>
    <row r="893" spans="1:9">
      <c r="A893" s="280" t="s">
        <v>2288</v>
      </c>
      <c r="B893" s="280" t="s">
        <v>1457</v>
      </c>
      <c r="C893" s="280" t="s">
        <v>1187</v>
      </c>
      <c r="D893" s="280" t="s">
        <v>1217</v>
      </c>
      <c r="E893" s="80">
        <v>2.9992256515607975E-4</v>
      </c>
      <c r="F893" s="80">
        <v>707367</v>
      </c>
      <c r="G893" s="80">
        <v>2</v>
      </c>
      <c r="H893" s="280" t="s">
        <v>1394</v>
      </c>
      <c r="I893" s="80"/>
    </row>
    <row r="894" spans="1:9">
      <c r="A894" s="280" t="s">
        <v>2289</v>
      </c>
      <c r="B894" s="280" t="s">
        <v>1457</v>
      </c>
      <c r="C894" s="280" t="s">
        <v>1187</v>
      </c>
      <c r="D894" s="280" t="s">
        <v>1218</v>
      </c>
      <c r="E894" s="80">
        <v>2.6356981131557501E-4</v>
      </c>
      <c r="F894" s="80">
        <v>707367</v>
      </c>
      <c r="G894" s="80">
        <v>2</v>
      </c>
      <c r="H894" s="280" t="s">
        <v>1394</v>
      </c>
      <c r="I894" s="80"/>
    </row>
    <row r="895" spans="1:9">
      <c r="A895" s="280" t="s">
        <v>2290</v>
      </c>
      <c r="B895" s="280" t="s">
        <v>1457</v>
      </c>
      <c r="C895" s="280" t="s">
        <v>1187</v>
      </c>
      <c r="D895" s="280" t="s">
        <v>1219</v>
      </c>
      <c r="E895" s="80">
        <v>3.4114487686761106E-4</v>
      </c>
      <c r="F895" s="80">
        <v>707367</v>
      </c>
      <c r="G895" s="80">
        <v>2</v>
      </c>
      <c r="H895" s="280" t="s">
        <v>1394</v>
      </c>
      <c r="I895" s="80"/>
    </row>
    <row r="896" spans="1:9">
      <c r="A896" s="280" t="s">
        <v>2291</v>
      </c>
      <c r="B896" s="280" t="s">
        <v>1457</v>
      </c>
      <c r="C896" s="280" t="s">
        <v>1187</v>
      </c>
      <c r="D896" s="280" t="s">
        <v>1347</v>
      </c>
      <c r="E896" s="80">
        <v>2.5605991578745845E-4</v>
      </c>
      <c r="F896" s="80">
        <v>707367</v>
      </c>
      <c r="G896" s="80">
        <v>2</v>
      </c>
      <c r="H896" s="280" t="s">
        <v>1394</v>
      </c>
      <c r="I896" s="80"/>
    </row>
    <row r="897" spans="1:9">
      <c r="A897" s="280" t="s">
        <v>2292</v>
      </c>
      <c r="B897" s="280" t="s">
        <v>1457</v>
      </c>
      <c r="C897" s="280" t="s">
        <v>1187</v>
      </c>
      <c r="D897" s="280" t="s">
        <v>1344</v>
      </c>
      <c r="E897" s="80">
        <v>6.1895589061281247E-4</v>
      </c>
      <c r="F897" s="80">
        <v>707367</v>
      </c>
      <c r="G897" s="80">
        <v>2</v>
      </c>
      <c r="H897" s="280" t="s">
        <v>1394</v>
      </c>
      <c r="I897" s="80"/>
    </row>
    <row r="898" spans="1:9">
      <c r="A898" s="280" t="s">
        <v>2293</v>
      </c>
      <c r="B898" s="280" t="s">
        <v>1457</v>
      </c>
      <c r="C898" s="280" t="s">
        <v>1188</v>
      </c>
      <c r="D898" s="280" t="s">
        <v>1211</v>
      </c>
      <c r="E898" s="80">
        <v>0</v>
      </c>
      <c r="F898" s="80">
        <v>707367</v>
      </c>
      <c r="G898" s="80">
        <v>2</v>
      </c>
      <c r="H898" s="280" t="s">
        <v>1394</v>
      </c>
      <c r="I898" s="80"/>
    </row>
    <row r="899" spans="1:9">
      <c r="A899" s="280" t="s">
        <v>2294</v>
      </c>
      <c r="B899" s="280" t="s">
        <v>1457</v>
      </c>
      <c r="C899" s="280" t="s">
        <v>1188</v>
      </c>
      <c r="D899" s="280" t="s">
        <v>1212</v>
      </c>
      <c r="E899" s="80">
        <v>0</v>
      </c>
      <c r="F899" s="80">
        <v>707367</v>
      </c>
      <c r="G899" s="80">
        <v>2</v>
      </c>
      <c r="H899" s="280" t="s">
        <v>1394</v>
      </c>
      <c r="I899" s="80"/>
    </row>
    <row r="900" spans="1:9">
      <c r="A900" s="280" t="s">
        <v>2295</v>
      </c>
      <c r="B900" s="280" t="s">
        <v>1457</v>
      </c>
      <c r="C900" s="280" t="s">
        <v>1188</v>
      </c>
      <c r="D900" s="280" t="s">
        <v>1213</v>
      </c>
      <c r="E900" s="80">
        <v>0</v>
      </c>
      <c r="F900" s="80">
        <v>707367</v>
      </c>
      <c r="G900" s="80">
        <v>2</v>
      </c>
      <c r="H900" s="280" t="s">
        <v>1394</v>
      </c>
      <c r="I900" s="80"/>
    </row>
    <row r="901" spans="1:9">
      <c r="A901" s="280" t="s">
        <v>2296</v>
      </c>
      <c r="B901" s="280" t="s">
        <v>1457</v>
      </c>
      <c r="C901" s="280" t="s">
        <v>1188</v>
      </c>
      <c r="D901" s="280" t="s">
        <v>1214</v>
      </c>
      <c r="E901" s="80">
        <v>0</v>
      </c>
      <c r="F901" s="80">
        <v>707367</v>
      </c>
      <c r="G901" s="80">
        <v>2</v>
      </c>
      <c r="H901" s="280" t="s">
        <v>1394</v>
      </c>
      <c r="I901" s="80"/>
    </row>
    <row r="902" spans="1:9">
      <c r="A902" s="280" t="s">
        <v>2297</v>
      </c>
      <c r="B902" s="280" t="s">
        <v>1457</v>
      </c>
      <c r="C902" s="280" t="s">
        <v>1188</v>
      </c>
      <c r="D902" s="280" t="s">
        <v>1215</v>
      </c>
      <c r="E902" s="80">
        <v>0</v>
      </c>
      <c r="F902" s="80">
        <v>707367</v>
      </c>
      <c r="G902" s="80">
        <v>2</v>
      </c>
      <c r="H902" s="280" t="s">
        <v>1394</v>
      </c>
      <c r="I902" s="80"/>
    </row>
    <row r="903" spans="1:9">
      <c r="A903" s="280" t="s">
        <v>2298</v>
      </c>
      <c r="B903" s="280" t="s">
        <v>1457</v>
      </c>
      <c r="C903" s="280" t="s">
        <v>1188</v>
      </c>
      <c r="D903" s="280" t="s">
        <v>1216</v>
      </c>
      <c r="E903" s="80">
        <v>0</v>
      </c>
      <c r="F903" s="80">
        <v>707367</v>
      </c>
      <c r="G903" s="80">
        <v>2</v>
      </c>
      <c r="H903" s="280" t="s">
        <v>1394</v>
      </c>
      <c r="I903" s="80"/>
    </row>
    <row r="904" spans="1:9">
      <c r="A904" s="280" t="s">
        <v>2299</v>
      </c>
      <c r="B904" s="280" t="s">
        <v>1457</v>
      </c>
      <c r="C904" s="280" t="s">
        <v>1188</v>
      </c>
      <c r="D904" s="280" t="s">
        <v>1217</v>
      </c>
      <c r="E904" s="80">
        <v>0</v>
      </c>
      <c r="F904" s="80">
        <v>707367</v>
      </c>
      <c r="G904" s="80">
        <v>2</v>
      </c>
      <c r="H904" s="280" t="s">
        <v>1394</v>
      </c>
      <c r="I904" s="80"/>
    </row>
    <row r="905" spans="1:9">
      <c r="A905" s="280" t="s">
        <v>2300</v>
      </c>
      <c r="B905" s="280" t="s">
        <v>1457</v>
      </c>
      <c r="C905" s="280" t="s">
        <v>1188</v>
      </c>
      <c r="D905" s="280" t="s">
        <v>1218</v>
      </c>
      <c r="E905" s="80">
        <v>0</v>
      </c>
      <c r="F905" s="80">
        <v>707367</v>
      </c>
      <c r="G905" s="80">
        <v>2</v>
      </c>
      <c r="H905" s="280" t="s">
        <v>1394</v>
      </c>
      <c r="I905" s="80"/>
    </row>
    <row r="906" spans="1:9">
      <c r="A906" s="280" t="s">
        <v>2301</v>
      </c>
      <c r="B906" s="280" t="s">
        <v>1457</v>
      </c>
      <c r="C906" s="280" t="s">
        <v>1188</v>
      </c>
      <c r="D906" s="280" t="s">
        <v>1219</v>
      </c>
      <c r="E906" s="80">
        <v>0</v>
      </c>
      <c r="F906" s="80">
        <v>707367</v>
      </c>
      <c r="G906" s="80">
        <v>2</v>
      </c>
      <c r="H906" s="280" t="s">
        <v>1394</v>
      </c>
      <c r="I906" s="80"/>
    </row>
    <row r="907" spans="1:9">
      <c r="A907" s="280" t="s">
        <v>2302</v>
      </c>
      <c r="B907" s="280" t="s">
        <v>1457</v>
      </c>
      <c r="C907" s="280" t="s">
        <v>1188</v>
      </c>
      <c r="D907" s="280" t="s">
        <v>1347</v>
      </c>
      <c r="E907" s="80">
        <v>0</v>
      </c>
      <c r="F907" s="80">
        <v>707367</v>
      </c>
      <c r="G907" s="80">
        <v>2</v>
      </c>
      <c r="H907" s="280" t="s">
        <v>1394</v>
      </c>
      <c r="I907" s="80"/>
    </row>
    <row r="908" spans="1:9">
      <c r="A908" s="280" t="s">
        <v>2303</v>
      </c>
      <c r="B908" s="280" t="s">
        <v>1457</v>
      </c>
      <c r="C908" s="280" t="s">
        <v>1188</v>
      </c>
      <c r="D908" s="280" t="s">
        <v>1344</v>
      </c>
      <c r="E908" s="80">
        <v>0</v>
      </c>
      <c r="F908" s="80">
        <v>707367</v>
      </c>
      <c r="G908" s="80">
        <v>2</v>
      </c>
      <c r="H908" s="280" t="s">
        <v>1394</v>
      </c>
      <c r="I908" s="80"/>
    </row>
    <row r="909" spans="1:9">
      <c r="A909" s="280" t="s">
        <v>2304</v>
      </c>
      <c r="B909" s="280" t="s">
        <v>1457</v>
      </c>
      <c r="C909" s="280" t="s">
        <v>1189</v>
      </c>
      <c r="D909" s="280" t="s">
        <v>1211</v>
      </c>
      <c r="E909" s="80">
        <v>3.0905295467011981E-6</v>
      </c>
      <c r="F909" s="80">
        <v>707367</v>
      </c>
      <c r="G909" s="80">
        <v>2</v>
      </c>
      <c r="H909" s="280" t="s">
        <v>1394</v>
      </c>
      <c r="I909" s="80"/>
    </row>
    <row r="910" spans="1:9">
      <c r="A910" s="280" t="s">
        <v>2305</v>
      </c>
      <c r="B910" s="280" t="s">
        <v>1457</v>
      </c>
      <c r="C910" s="280" t="s">
        <v>1189</v>
      </c>
      <c r="D910" s="280" t="s">
        <v>1212</v>
      </c>
      <c r="E910" s="80">
        <v>3.1201867674612253E-6</v>
      </c>
      <c r="F910" s="80">
        <v>707367</v>
      </c>
      <c r="G910" s="80">
        <v>2</v>
      </c>
      <c r="H910" s="280" t="s">
        <v>1394</v>
      </c>
      <c r="I910" s="80"/>
    </row>
    <row r="911" spans="1:9">
      <c r="A911" s="280" t="s">
        <v>2306</v>
      </c>
      <c r="B911" s="280" t="s">
        <v>1457</v>
      </c>
      <c r="C911" s="280" t="s">
        <v>1189</v>
      </c>
      <c r="D911" s="280" t="s">
        <v>1213</v>
      </c>
      <c r="E911" s="80">
        <v>3.1201867674612253E-6</v>
      </c>
      <c r="F911" s="80">
        <v>707367</v>
      </c>
      <c r="G911" s="80">
        <v>2</v>
      </c>
      <c r="H911" s="280" t="s">
        <v>1394</v>
      </c>
      <c r="I911" s="80"/>
    </row>
    <row r="912" spans="1:9">
      <c r="A912" s="280" t="s">
        <v>2307</v>
      </c>
      <c r="B912" s="280" t="s">
        <v>1457</v>
      </c>
      <c r="C912" s="280" t="s">
        <v>1189</v>
      </c>
      <c r="D912" s="280" t="s">
        <v>1214</v>
      </c>
      <c r="E912" s="80">
        <v>3.1201867674612253E-6</v>
      </c>
      <c r="F912" s="80">
        <v>707367</v>
      </c>
      <c r="G912" s="80">
        <v>2</v>
      </c>
      <c r="H912" s="280" t="s">
        <v>1394</v>
      </c>
      <c r="I912" s="80"/>
    </row>
    <row r="913" spans="1:9">
      <c r="A913" s="280" t="s">
        <v>2308</v>
      </c>
      <c r="B913" s="280" t="s">
        <v>1457</v>
      </c>
      <c r="C913" s="280" t="s">
        <v>1189</v>
      </c>
      <c r="D913" s="280" t="s">
        <v>1215</v>
      </c>
      <c r="E913" s="80">
        <v>3.1201867674612253E-6</v>
      </c>
      <c r="F913" s="80">
        <v>707367</v>
      </c>
      <c r="G913" s="80">
        <v>2</v>
      </c>
      <c r="H913" s="280" t="s">
        <v>1394</v>
      </c>
      <c r="I913" s="80"/>
    </row>
    <row r="914" spans="1:9">
      <c r="A914" s="280" t="s">
        <v>2309</v>
      </c>
      <c r="B914" s="280" t="s">
        <v>1457</v>
      </c>
      <c r="C914" s="280" t="s">
        <v>1189</v>
      </c>
      <c r="D914" s="280" t="s">
        <v>1216</v>
      </c>
      <c r="E914" s="80">
        <v>3.3037452435211448E-6</v>
      </c>
      <c r="F914" s="80">
        <v>707367</v>
      </c>
      <c r="G914" s="80">
        <v>2</v>
      </c>
      <c r="H914" s="280" t="s">
        <v>1394</v>
      </c>
      <c r="I914" s="80"/>
    </row>
    <row r="915" spans="1:9">
      <c r="A915" s="280" t="s">
        <v>2310</v>
      </c>
      <c r="B915" s="280" t="s">
        <v>1457</v>
      </c>
      <c r="C915" s="280" t="s">
        <v>1189</v>
      </c>
      <c r="D915" s="280" t="s">
        <v>1217</v>
      </c>
      <c r="E915" s="80">
        <v>2.4498642285546608E-6</v>
      </c>
      <c r="F915" s="80">
        <v>707367</v>
      </c>
      <c r="G915" s="80">
        <v>2</v>
      </c>
      <c r="H915" s="280" t="s">
        <v>1394</v>
      </c>
      <c r="I915" s="80"/>
    </row>
    <row r="916" spans="1:9">
      <c r="A916" s="280" t="s">
        <v>2311</v>
      </c>
      <c r="B916" s="280" t="s">
        <v>1457</v>
      </c>
      <c r="C916" s="280" t="s">
        <v>1189</v>
      </c>
      <c r="D916" s="280" t="s">
        <v>1218</v>
      </c>
      <c r="E916" s="80">
        <v>3.1138173498756071E-6</v>
      </c>
      <c r="F916" s="80">
        <v>707367</v>
      </c>
      <c r="G916" s="80">
        <v>2</v>
      </c>
      <c r="H916" s="280" t="s">
        <v>1394</v>
      </c>
      <c r="I916" s="80"/>
    </row>
    <row r="917" spans="1:9">
      <c r="A917" s="280" t="s">
        <v>2312</v>
      </c>
      <c r="B917" s="280" t="s">
        <v>1457</v>
      </c>
      <c r="C917" s="280" t="s">
        <v>1189</v>
      </c>
      <c r="D917" s="280" t="s">
        <v>1219</v>
      </c>
      <c r="E917" s="80">
        <v>1.4405919359199467E-6</v>
      </c>
      <c r="F917" s="80">
        <v>707367</v>
      </c>
      <c r="G917" s="80">
        <v>2</v>
      </c>
      <c r="H917" s="280" t="s">
        <v>1394</v>
      </c>
      <c r="I917" s="80"/>
    </row>
    <row r="918" spans="1:9">
      <c r="A918" s="280" t="s">
        <v>2313</v>
      </c>
      <c r="B918" s="280" t="s">
        <v>1457</v>
      </c>
      <c r="C918" s="280" t="s">
        <v>1189</v>
      </c>
      <c r="D918" s="280" t="s">
        <v>1347</v>
      </c>
      <c r="E918" s="80">
        <v>1.8861829249606084E-6</v>
      </c>
      <c r="F918" s="80">
        <v>707367</v>
      </c>
      <c r="G918" s="80">
        <v>2</v>
      </c>
      <c r="H918" s="280" t="s">
        <v>1394</v>
      </c>
      <c r="I918" s="80"/>
    </row>
    <row r="919" spans="1:9">
      <c r="A919" s="280" t="s">
        <v>2314</v>
      </c>
      <c r="B919" s="280" t="s">
        <v>1457</v>
      </c>
      <c r="C919" s="280" t="s">
        <v>1189</v>
      </c>
      <c r="D919" s="280" t="s">
        <v>1344</v>
      </c>
      <c r="E919" s="80">
        <v>4.9470212425001704E-6</v>
      </c>
      <c r="F919" s="80">
        <v>707367</v>
      </c>
      <c r="G919" s="80">
        <v>2</v>
      </c>
      <c r="H919" s="280" t="s">
        <v>1394</v>
      </c>
      <c r="I919" s="80"/>
    </row>
    <row r="920" spans="1:9">
      <c r="A920" s="280" t="s">
        <v>2315</v>
      </c>
      <c r="B920" s="280" t="s">
        <v>1457</v>
      </c>
      <c r="C920" s="280" t="s">
        <v>1190</v>
      </c>
      <c r="D920" s="280" t="s">
        <v>1211</v>
      </c>
      <c r="E920" s="80">
        <v>0</v>
      </c>
      <c r="F920" s="80">
        <v>708511</v>
      </c>
      <c r="G920" s="80">
        <v>3</v>
      </c>
      <c r="H920" s="280" t="s">
        <v>1394</v>
      </c>
      <c r="I920" s="80"/>
    </row>
    <row r="921" spans="1:9">
      <c r="A921" s="280" t="s">
        <v>2316</v>
      </c>
      <c r="B921" s="280" t="s">
        <v>1457</v>
      </c>
      <c r="C921" s="280" t="s">
        <v>1190</v>
      </c>
      <c r="D921" s="280" t="s">
        <v>1212</v>
      </c>
      <c r="E921" s="80">
        <v>0</v>
      </c>
      <c r="F921" s="80">
        <v>708511</v>
      </c>
      <c r="G921" s="80">
        <v>3</v>
      </c>
      <c r="H921" s="280" t="s">
        <v>1394</v>
      </c>
      <c r="I921" s="80"/>
    </row>
    <row r="922" spans="1:9">
      <c r="A922" s="280" t="s">
        <v>2317</v>
      </c>
      <c r="B922" s="280" t="s">
        <v>1457</v>
      </c>
      <c r="C922" s="280" t="s">
        <v>1190</v>
      </c>
      <c r="D922" s="280" t="s">
        <v>1213</v>
      </c>
      <c r="E922" s="80">
        <v>0</v>
      </c>
      <c r="F922" s="80">
        <v>708511</v>
      </c>
      <c r="G922" s="80">
        <v>3</v>
      </c>
      <c r="H922" s="280" t="s">
        <v>1394</v>
      </c>
      <c r="I922" s="80"/>
    </row>
    <row r="923" spans="1:9">
      <c r="A923" s="280" t="s">
        <v>2318</v>
      </c>
      <c r="B923" s="280" t="s">
        <v>1457</v>
      </c>
      <c r="C923" s="280" t="s">
        <v>1190</v>
      </c>
      <c r="D923" s="280" t="s">
        <v>1214</v>
      </c>
      <c r="E923" s="80">
        <v>0</v>
      </c>
      <c r="F923" s="80">
        <v>708511</v>
      </c>
      <c r="G923" s="80">
        <v>3</v>
      </c>
      <c r="H923" s="280" t="s">
        <v>1394</v>
      </c>
      <c r="I923" s="80"/>
    </row>
    <row r="924" spans="1:9">
      <c r="A924" s="280" t="s">
        <v>2319</v>
      </c>
      <c r="B924" s="280" t="s">
        <v>1457</v>
      </c>
      <c r="C924" s="280" t="s">
        <v>1190</v>
      </c>
      <c r="D924" s="280" t="s">
        <v>1215</v>
      </c>
      <c r="E924" s="80">
        <v>0</v>
      </c>
      <c r="F924" s="80">
        <v>708511</v>
      </c>
      <c r="G924" s="80">
        <v>3</v>
      </c>
      <c r="H924" s="280" t="s">
        <v>1394</v>
      </c>
      <c r="I924" s="80"/>
    </row>
    <row r="925" spans="1:9">
      <c r="A925" s="280" t="s">
        <v>2320</v>
      </c>
      <c r="B925" s="280" t="s">
        <v>1457</v>
      </c>
      <c r="C925" s="280" t="s">
        <v>1190</v>
      </c>
      <c r="D925" s="280" t="s">
        <v>1216</v>
      </c>
      <c r="E925" s="80">
        <v>0</v>
      </c>
      <c r="F925" s="80">
        <v>708511</v>
      </c>
      <c r="G925" s="80">
        <v>3</v>
      </c>
      <c r="H925" s="280" t="s">
        <v>1394</v>
      </c>
      <c r="I925" s="80"/>
    </row>
    <row r="926" spans="1:9">
      <c r="A926" s="280" t="s">
        <v>2321</v>
      </c>
      <c r="B926" s="280" t="s">
        <v>1457</v>
      </c>
      <c r="C926" s="280" t="s">
        <v>1190</v>
      </c>
      <c r="D926" s="280" t="s">
        <v>1217</v>
      </c>
      <c r="E926" s="80">
        <v>0</v>
      </c>
      <c r="F926" s="80">
        <v>708511</v>
      </c>
      <c r="G926" s="80">
        <v>3</v>
      </c>
      <c r="H926" s="280" t="s">
        <v>1394</v>
      </c>
      <c r="I926" s="80"/>
    </row>
    <row r="927" spans="1:9">
      <c r="A927" s="280" t="s">
        <v>2322</v>
      </c>
      <c r="B927" s="280" t="s">
        <v>1457</v>
      </c>
      <c r="C927" s="280" t="s">
        <v>1190</v>
      </c>
      <c r="D927" s="280" t="s">
        <v>1218</v>
      </c>
      <c r="E927" s="80">
        <v>0</v>
      </c>
      <c r="F927" s="80">
        <v>708511</v>
      </c>
      <c r="G927" s="80">
        <v>3</v>
      </c>
      <c r="H927" s="280" t="s">
        <v>1394</v>
      </c>
      <c r="I927" s="80"/>
    </row>
    <row r="928" spans="1:9">
      <c r="A928" s="280" t="s">
        <v>2323</v>
      </c>
      <c r="B928" s="280" t="s">
        <v>1457</v>
      </c>
      <c r="C928" s="280" t="s">
        <v>1190</v>
      </c>
      <c r="D928" s="280" t="s">
        <v>1219</v>
      </c>
      <c r="E928" s="80">
        <v>0</v>
      </c>
      <c r="F928" s="80">
        <v>708511</v>
      </c>
      <c r="G928" s="80">
        <v>3</v>
      </c>
      <c r="H928" s="280" t="s">
        <v>1394</v>
      </c>
      <c r="I928" s="80"/>
    </row>
    <row r="929" spans="1:9">
      <c r="A929" s="280" t="s">
        <v>2324</v>
      </c>
      <c r="B929" s="280" t="s">
        <v>1457</v>
      </c>
      <c r="C929" s="280" t="s">
        <v>1190</v>
      </c>
      <c r="D929" s="280" t="s">
        <v>1347</v>
      </c>
      <c r="E929" s="80">
        <v>0</v>
      </c>
      <c r="F929" s="80">
        <v>708511</v>
      </c>
      <c r="G929" s="80">
        <v>3</v>
      </c>
      <c r="H929" s="280" t="s">
        <v>1394</v>
      </c>
      <c r="I929" s="80"/>
    </row>
    <row r="930" spans="1:9">
      <c r="A930" s="280" t="s">
        <v>2325</v>
      </c>
      <c r="B930" s="280" t="s">
        <v>1457</v>
      </c>
      <c r="C930" s="280" t="s">
        <v>1190</v>
      </c>
      <c r="D930" s="280" t="s">
        <v>1344</v>
      </c>
      <c r="E930" s="80">
        <v>0</v>
      </c>
      <c r="F930" s="80">
        <v>708511</v>
      </c>
      <c r="G930" s="80">
        <v>3</v>
      </c>
      <c r="H930" s="280" t="s">
        <v>1394</v>
      </c>
      <c r="I930" s="80"/>
    </row>
    <row r="931" spans="1:9">
      <c r="A931" s="280" t="s">
        <v>2326</v>
      </c>
      <c r="B931" s="280" t="s">
        <v>1457</v>
      </c>
      <c r="C931" s="280" t="s">
        <v>1191</v>
      </c>
      <c r="D931" s="280" t="s">
        <v>1211</v>
      </c>
      <c r="E931" s="80">
        <v>0</v>
      </c>
      <c r="F931" s="80">
        <v>708511</v>
      </c>
      <c r="G931" s="80">
        <v>3</v>
      </c>
      <c r="H931" s="280" t="s">
        <v>1394</v>
      </c>
      <c r="I931" s="80"/>
    </row>
    <row r="932" spans="1:9">
      <c r="A932" s="280" t="s">
        <v>2327</v>
      </c>
      <c r="B932" s="280" t="s">
        <v>1457</v>
      </c>
      <c r="C932" s="280" t="s">
        <v>1191</v>
      </c>
      <c r="D932" s="280" t="s">
        <v>1212</v>
      </c>
      <c r="E932" s="80">
        <v>0</v>
      </c>
      <c r="F932" s="80">
        <v>708511</v>
      </c>
      <c r="G932" s="80">
        <v>3</v>
      </c>
      <c r="H932" s="280" t="s">
        <v>1394</v>
      </c>
      <c r="I932" s="80"/>
    </row>
    <row r="933" spans="1:9">
      <c r="A933" s="280" t="s">
        <v>2328</v>
      </c>
      <c r="B933" s="280" t="s">
        <v>1457</v>
      </c>
      <c r="C933" s="280" t="s">
        <v>1191</v>
      </c>
      <c r="D933" s="280" t="s">
        <v>1213</v>
      </c>
      <c r="E933" s="80">
        <v>0</v>
      </c>
      <c r="F933" s="80">
        <v>708511</v>
      </c>
      <c r="G933" s="80">
        <v>3</v>
      </c>
      <c r="H933" s="280" t="s">
        <v>1394</v>
      </c>
      <c r="I933" s="80"/>
    </row>
    <row r="934" spans="1:9">
      <c r="A934" s="280" t="s">
        <v>2329</v>
      </c>
      <c r="B934" s="280" t="s">
        <v>1457</v>
      </c>
      <c r="C934" s="280" t="s">
        <v>1191</v>
      </c>
      <c r="D934" s="280" t="s">
        <v>1214</v>
      </c>
      <c r="E934" s="80">
        <v>0</v>
      </c>
      <c r="F934" s="80">
        <v>708511</v>
      </c>
      <c r="G934" s="80">
        <v>3</v>
      </c>
      <c r="H934" s="280" t="s">
        <v>1394</v>
      </c>
      <c r="I934" s="80"/>
    </row>
    <row r="935" spans="1:9">
      <c r="A935" s="280" t="s">
        <v>2330</v>
      </c>
      <c r="B935" s="280" t="s">
        <v>1457</v>
      </c>
      <c r="C935" s="280" t="s">
        <v>1191</v>
      </c>
      <c r="D935" s="280" t="s">
        <v>1215</v>
      </c>
      <c r="E935" s="80">
        <v>0</v>
      </c>
      <c r="F935" s="80">
        <v>708511</v>
      </c>
      <c r="G935" s="80">
        <v>3</v>
      </c>
      <c r="H935" s="280" t="s">
        <v>1394</v>
      </c>
      <c r="I935" s="80"/>
    </row>
    <row r="936" spans="1:9">
      <c r="A936" s="280" t="s">
        <v>2331</v>
      </c>
      <c r="B936" s="280" t="s">
        <v>1457</v>
      </c>
      <c r="C936" s="280" t="s">
        <v>1191</v>
      </c>
      <c r="D936" s="280" t="s">
        <v>1216</v>
      </c>
      <c r="E936" s="80">
        <v>0</v>
      </c>
      <c r="F936" s="80">
        <v>708511</v>
      </c>
      <c r="G936" s="80">
        <v>3</v>
      </c>
      <c r="H936" s="280" t="s">
        <v>1394</v>
      </c>
      <c r="I936" s="80"/>
    </row>
    <row r="937" spans="1:9">
      <c r="A937" s="280" t="s">
        <v>2332</v>
      </c>
      <c r="B937" s="280" t="s">
        <v>1457</v>
      </c>
      <c r="C937" s="280" t="s">
        <v>1191</v>
      </c>
      <c r="D937" s="280" t="s">
        <v>1217</v>
      </c>
      <c r="E937" s="80">
        <v>0</v>
      </c>
      <c r="F937" s="80">
        <v>708511</v>
      </c>
      <c r="G937" s="80">
        <v>3</v>
      </c>
      <c r="H937" s="280" t="s">
        <v>1394</v>
      </c>
      <c r="I937" s="80"/>
    </row>
    <row r="938" spans="1:9">
      <c r="A938" s="280" t="s">
        <v>2333</v>
      </c>
      <c r="B938" s="280" t="s">
        <v>1457</v>
      </c>
      <c r="C938" s="280" t="s">
        <v>1191</v>
      </c>
      <c r="D938" s="280" t="s">
        <v>1218</v>
      </c>
      <c r="E938" s="80">
        <v>0</v>
      </c>
      <c r="F938" s="80">
        <v>708511</v>
      </c>
      <c r="G938" s="80">
        <v>3</v>
      </c>
      <c r="H938" s="280" t="s">
        <v>1394</v>
      </c>
      <c r="I938" s="80"/>
    </row>
    <row r="939" spans="1:9">
      <c r="A939" s="280" t="s">
        <v>2334</v>
      </c>
      <c r="B939" s="280" t="s">
        <v>1457</v>
      </c>
      <c r="C939" s="280" t="s">
        <v>1191</v>
      </c>
      <c r="D939" s="280" t="s">
        <v>1219</v>
      </c>
      <c r="E939" s="80">
        <v>0</v>
      </c>
      <c r="F939" s="80">
        <v>708511</v>
      </c>
      <c r="G939" s="80">
        <v>3</v>
      </c>
      <c r="H939" s="280" t="s">
        <v>1394</v>
      </c>
      <c r="I939" s="80"/>
    </row>
    <row r="940" spans="1:9">
      <c r="A940" s="280" t="s">
        <v>2335</v>
      </c>
      <c r="B940" s="280" t="s">
        <v>1457</v>
      </c>
      <c r="C940" s="280" t="s">
        <v>1191</v>
      </c>
      <c r="D940" s="280" t="s">
        <v>1347</v>
      </c>
      <c r="E940" s="80">
        <v>0</v>
      </c>
      <c r="F940" s="80">
        <v>708511</v>
      </c>
      <c r="G940" s="80">
        <v>3</v>
      </c>
      <c r="H940" s="280" t="s">
        <v>1394</v>
      </c>
      <c r="I940" s="80"/>
    </row>
    <row r="941" spans="1:9">
      <c r="A941" s="280" t="s">
        <v>2336</v>
      </c>
      <c r="B941" s="280" t="s">
        <v>1457</v>
      </c>
      <c r="C941" s="280" t="s">
        <v>1191</v>
      </c>
      <c r="D941" s="280" t="s">
        <v>1344</v>
      </c>
      <c r="E941" s="80">
        <v>0</v>
      </c>
      <c r="F941" s="80">
        <v>708511</v>
      </c>
      <c r="G941" s="80">
        <v>3</v>
      </c>
      <c r="H941" s="280" t="s">
        <v>1394</v>
      </c>
      <c r="I941" s="80"/>
    </row>
    <row r="942" spans="1:9">
      <c r="A942" s="280" t="s">
        <v>2337</v>
      </c>
      <c r="B942" s="280" t="s">
        <v>1457</v>
      </c>
      <c r="C942" s="280" t="s">
        <v>1192</v>
      </c>
      <c r="D942" s="280" t="s">
        <v>1211</v>
      </c>
      <c r="E942" s="80">
        <v>9.7000361094487064E-4</v>
      </c>
      <c r="F942" s="80">
        <v>708511</v>
      </c>
      <c r="G942" s="80">
        <v>3</v>
      </c>
      <c r="H942" s="280" t="s">
        <v>1394</v>
      </c>
      <c r="I942" s="80"/>
    </row>
    <row r="943" spans="1:9">
      <c r="A943" s="280" t="s">
        <v>2338</v>
      </c>
      <c r="B943" s="280" t="s">
        <v>1457</v>
      </c>
      <c r="C943" s="280" t="s">
        <v>1192</v>
      </c>
      <c r="D943" s="280" t="s">
        <v>1212</v>
      </c>
      <c r="E943" s="80">
        <v>9.9362616490792461E-4</v>
      </c>
      <c r="F943" s="80">
        <v>708511</v>
      </c>
      <c r="G943" s="80">
        <v>3</v>
      </c>
      <c r="H943" s="280" t="s">
        <v>1394</v>
      </c>
      <c r="I943" s="80"/>
    </row>
    <row r="944" spans="1:9">
      <c r="A944" s="280" t="s">
        <v>2339</v>
      </c>
      <c r="B944" s="280" t="s">
        <v>1457</v>
      </c>
      <c r="C944" s="280" t="s">
        <v>1192</v>
      </c>
      <c r="D944" s="280" t="s">
        <v>1213</v>
      </c>
      <c r="E944" s="80">
        <v>9.7000361094487064E-4</v>
      </c>
      <c r="F944" s="80">
        <v>708511</v>
      </c>
      <c r="G944" s="80">
        <v>3</v>
      </c>
      <c r="H944" s="280" t="s">
        <v>1394</v>
      </c>
      <c r="I944" s="80"/>
    </row>
    <row r="945" spans="1:9">
      <c r="A945" s="280" t="s">
        <v>2340</v>
      </c>
      <c r="B945" s="280" t="s">
        <v>1457</v>
      </c>
      <c r="C945" s="280" t="s">
        <v>1192</v>
      </c>
      <c r="D945" s="280" t="s">
        <v>1214</v>
      </c>
      <c r="E945" s="80">
        <v>9.7000361094487064E-4</v>
      </c>
      <c r="F945" s="80">
        <v>708511</v>
      </c>
      <c r="G945" s="80">
        <v>3</v>
      </c>
      <c r="H945" s="280" t="s">
        <v>1394</v>
      </c>
      <c r="I945" s="80"/>
    </row>
    <row r="946" spans="1:9">
      <c r="A946" s="280" t="s">
        <v>2341</v>
      </c>
      <c r="B946" s="280" t="s">
        <v>1457</v>
      </c>
      <c r="C946" s="280" t="s">
        <v>1192</v>
      </c>
      <c r="D946" s="280" t="s">
        <v>1215</v>
      </c>
      <c r="E946" s="80">
        <v>9.7389727620989994E-4</v>
      </c>
      <c r="F946" s="80">
        <v>708511</v>
      </c>
      <c r="G946" s="80">
        <v>3</v>
      </c>
      <c r="H946" s="280" t="s">
        <v>1394</v>
      </c>
      <c r="I946" s="80"/>
    </row>
    <row r="947" spans="1:9">
      <c r="A947" s="280" t="s">
        <v>2342</v>
      </c>
      <c r="B947" s="280" t="s">
        <v>1457</v>
      </c>
      <c r="C947" s="280" t="s">
        <v>1192</v>
      </c>
      <c r="D947" s="280" t="s">
        <v>1216</v>
      </c>
      <c r="E947" s="80">
        <v>1.0609020837938261E-3</v>
      </c>
      <c r="F947" s="80">
        <v>708511</v>
      </c>
      <c r="G947" s="80">
        <v>3</v>
      </c>
      <c r="H947" s="280" t="s">
        <v>1394</v>
      </c>
      <c r="I947" s="80"/>
    </row>
    <row r="948" spans="1:9">
      <c r="A948" s="280" t="s">
        <v>2343</v>
      </c>
      <c r="B948" s="280" t="s">
        <v>1457</v>
      </c>
      <c r="C948" s="280" t="s">
        <v>1192</v>
      </c>
      <c r="D948" s="280" t="s">
        <v>1217</v>
      </c>
      <c r="E948" s="80">
        <v>8.0674424598921519E-4</v>
      </c>
      <c r="F948" s="80">
        <v>708511</v>
      </c>
      <c r="G948" s="80">
        <v>3</v>
      </c>
      <c r="H948" s="280" t="s">
        <v>1394</v>
      </c>
      <c r="I948" s="80"/>
    </row>
    <row r="949" spans="1:9">
      <c r="A949" s="280" t="s">
        <v>2344</v>
      </c>
      <c r="B949" s="280" t="s">
        <v>1457</v>
      </c>
      <c r="C949" s="280" t="s">
        <v>1192</v>
      </c>
      <c r="D949" s="280" t="s">
        <v>1218</v>
      </c>
      <c r="E949" s="80">
        <v>3.3250305734718695E-4</v>
      </c>
      <c r="F949" s="80">
        <v>708511</v>
      </c>
      <c r="G949" s="80">
        <v>3</v>
      </c>
      <c r="H949" s="280" t="s">
        <v>1394</v>
      </c>
      <c r="I949" s="80"/>
    </row>
    <row r="950" spans="1:9">
      <c r="A950" s="280" t="s">
        <v>2345</v>
      </c>
      <c r="B950" s="280" t="s">
        <v>1457</v>
      </c>
      <c r="C950" s="280" t="s">
        <v>1192</v>
      </c>
      <c r="D950" s="280" t="s">
        <v>1219</v>
      </c>
      <c r="E950" s="80">
        <v>7.9063167600581206E-4</v>
      </c>
      <c r="F950" s="80">
        <v>708511</v>
      </c>
      <c r="G950" s="80">
        <v>3</v>
      </c>
      <c r="H950" s="280" t="s">
        <v>1394</v>
      </c>
      <c r="I950" s="80"/>
    </row>
    <row r="951" spans="1:9">
      <c r="A951" s="280" t="s">
        <v>2346</v>
      </c>
      <c r="B951" s="280" t="s">
        <v>1457</v>
      </c>
      <c r="C951" s="280" t="s">
        <v>1192</v>
      </c>
      <c r="D951" s="280" t="s">
        <v>1347</v>
      </c>
      <c r="E951" s="80">
        <v>8.9653997272825083E-4</v>
      </c>
      <c r="F951" s="80">
        <v>708511</v>
      </c>
      <c r="G951" s="80">
        <v>3</v>
      </c>
      <c r="H951" s="280" t="s">
        <v>1394</v>
      </c>
      <c r="I951" s="80"/>
    </row>
    <row r="952" spans="1:9">
      <c r="A952" s="280" t="s">
        <v>2347</v>
      </c>
      <c r="B952" s="280" t="s">
        <v>1457</v>
      </c>
      <c r="C952" s="280" t="s">
        <v>1192</v>
      </c>
      <c r="D952" s="280" t="s">
        <v>1344</v>
      </c>
      <c r="E952" s="80">
        <v>2.2776408012851654E-3</v>
      </c>
      <c r="F952" s="80">
        <v>708511</v>
      </c>
      <c r="G952" s="80">
        <v>3</v>
      </c>
      <c r="H952" s="280" t="s">
        <v>1394</v>
      </c>
      <c r="I952" s="80"/>
    </row>
    <row r="953" spans="1:9">
      <c r="A953" s="280" t="s">
        <v>2348</v>
      </c>
      <c r="B953" s="280" t="s">
        <v>1457</v>
      </c>
      <c r="C953" s="280" t="s">
        <v>1193</v>
      </c>
      <c r="D953" s="280" t="s">
        <v>1211</v>
      </c>
      <c r="E953" s="80">
        <v>0</v>
      </c>
      <c r="F953" s="80">
        <v>708511</v>
      </c>
      <c r="G953" s="80">
        <v>3</v>
      </c>
      <c r="H953" s="280" t="s">
        <v>1394</v>
      </c>
      <c r="I953" s="80"/>
    </row>
    <row r="954" spans="1:9">
      <c r="A954" s="280" t="s">
        <v>2349</v>
      </c>
      <c r="B954" s="280" t="s">
        <v>1457</v>
      </c>
      <c r="C954" s="280" t="s">
        <v>1193</v>
      </c>
      <c r="D954" s="280" t="s">
        <v>1212</v>
      </c>
      <c r="E954" s="80">
        <v>0</v>
      </c>
      <c r="F954" s="80">
        <v>708511</v>
      </c>
      <c r="G954" s="80">
        <v>3</v>
      </c>
      <c r="H954" s="280" t="s">
        <v>1394</v>
      </c>
      <c r="I954" s="80"/>
    </row>
    <row r="955" spans="1:9">
      <c r="A955" s="280" t="s">
        <v>2350</v>
      </c>
      <c r="B955" s="280" t="s">
        <v>1457</v>
      </c>
      <c r="C955" s="280" t="s">
        <v>1193</v>
      </c>
      <c r="D955" s="280" t="s">
        <v>1213</v>
      </c>
      <c r="E955" s="80">
        <v>0</v>
      </c>
      <c r="F955" s="80">
        <v>708511</v>
      </c>
      <c r="G955" s="80">
        <v>3</v>
      </c>
      <c r="H955" s="280" t="s">
        <v>1394</v>
      </c>
      <c r="I955" s="80"/>
    </row>
    <row r="956" spans="1:9">
      <c r="A956" s="280" t="s">
        <v>2351</v>
      </c>
      <c r="B956" s="280" t="s">
        <v>1457</v>
      </c>
      <c r="C956" s="280" t="s">
        <v>1193</v>
      </c>
      <c r="D956" s="280" t="s">
        <v>1214</v>
      </c>
      <c r="E956" s="80">
        <v>0</v>
      </c>
      <c r="F956" s="80">
        <v>708511</v>
      </c>
      <c r="G956" s="80">
        <v>3</v>
      </c>
      <c r="H956" s="280" t="s">
        <v>1394</v>
      </c>
      <c r="I956" s="80"/>
    </row>
    <row r="957" spans="1:9">
      <c r="A957" s="280" t="s">
        <v>2352</v>
      </c>
      <c r="B957" s="280" t="s">
        <v>1457</v>
      </c>
      <c r="C957" s="280" t="s">
        <v>1193</v>
      </c>
      <c r="D957" s="280" t="s">
        <v>1215</v>
      </c>
      <c r="E957" s="80">
        <v>0</v>
      </c>
      <c r="F957" s="80">
        <v>708511</v>
      </c>
      <c r="G957" s="80">
        <v>3</v>
      </c>
      <c r="H957" s="280" t="s">
        <v>1394</v>
      </c>
      <c r="I957" s="80"/>
    </row>
    <row r="958" spans="1:9">
      <c r="A958" s="280" t="s">
        <v>2353</v>
      </c>
      <c r="B958" s="280" t="s">
        <v>1457</v>
      </c>
      <c r="C958" s="280" t="s">
        <v>1193</v>
      </c>
      <c r="D958" s="280" t="s">
        <v>1216</v>
      </c>
      <c r="E958" s="80">
        <v>0</v>
      </c>
      <c r="F958" s="80">
        <v>708511</v>
      </c>
      <c r="G958" s="80">
        <v>3</v>
      </c>
      <c r="H958" s="280" t="s">
        <v>1394</v>
      </c>
      <c r="I958" s="80"/>
    </row>
    <row r="959" spans="1:9">
      <c r="A959" s="280" t="s">
        <v>2354</v>
      </c>
      <c r="B959" s="280" t="s">
        <v>1457</v>
      </c>
      <c r="C959" s="280" t="s">
        <v>1193</v>
      </c>
      <c r="D959" s="280" t="s">
        <v>1217</v>
      </c>
      <c r="E959" s="80">
        <v>0</v>
      </c>
      <c r="F959" s="80">
        <v>708511</v>
      </c>
      <c r="G959" s="80">
        <v>3</v>
      </c>
      <c r="H959" s="280" t="s">
        <v>1394</v>
      </c>
      <c r="I959" s="80"/>
    </row>
    <row r="960" spans="1:9">
      <c r="A960" s="280" t="s">
        <v>2355</v>
      </c>
      <c r="B960" s="280" t="s">
        <v>1457</v>
      </c>
      <c r="C960" s="280" t="s">
        <v>1193</v>
      </c>
      <c r="D960" s="280" t="s">
        <v>1218</v>
      </c>
      <c r="E960" s="80">
        <v>0</v>
      </c>
      <c r="F960" s="80">
        <v>708511</v>
      </c>
      <c r="G960" s="80">
        <v>3</v>
      </c>
      <c r="H960" s="280" t="s">
        <v>1394</v>
      </c>
      <c r="I960" s="80"/>
    </row>
    <row r="961" spans="1:9">
      <c r="A961" s="280" t="s">
        <v>2356</v>
      </c>
      <c r="B961" s="280" t="s">
        <v>1457</v>
      </c>
      <c r="C961" s="280" t="s">
        <v>1193</v>
      </c>
      <c r="D961" s="280" t="s">
        <v>1219</v>
      </c>
      <c r="E961" s="80">
        <v>0</v>
      </c>
      <c r="F961" s="80">
        <v>708511</v>
      </c>
      <c r="G961" s="80">
        <v>3</v>
      </c>
      <c r="H961" s="280" t="s">
        <v>1394</v>
      </c>
      <c r="I961" s="80"/>
    </row>
    <row r="962" spans="1:9">
      <c r="A962" s="280" t="s">
        <v>2357</v>
      </c>
      <c r="B962" s="280" t="s">
        <v>1457</v>
      </c>
      <c r="C962" s="280" t="s">
        <v>1193</v>
      </c>
      <c r="D962" s="280" t="s">
        <v>1347</v>
      </c>
      <c r="E962" s="80">
        <v>0</v>
      </c>
      <c r="F962" s="80">
        <v>708511</v>
      </c>
      <c r="G962" s="80">
        <v>3</v>
      </c>
      <c r="H962" s="280" t="s">
        <v>1394</v>
      </c>
      <c r="I962" s="80"/>
    </row>
    <row r="963" spans="1:9">
      <c r="A963" s="280" t="s">
        <v>2358</v>
      </c>
      <c r="B963" s="280" t="s">
        <v>1457</v>
      </c>
      <c r="C963" s="280" t="s">
        <v>1193</v>
      </c>
      <c r="D963" s="280" t="s">
        <v>1344</v>
      </c>
      <c r="E963" s="80">
        <v>0</v>
      </c>
      <c r="F963" s="80">
        <v>708511</v>
      </c>
      <c r="G963" s="80">
        <v>3</v>
      </c>
      <c r="H963" s="280" t="s">
        <v>1394</v>
      </c>
      <c r="I963" s="80"/>
    </row>
    <row r="964" spans="1:9">
      <c r="A964" s="280" t="s">
        <v>2359</v>
      </c>
      <c r="B964" s="280" t="s">
        <v>1457</v>
      </c>
      <c r="C964" s="280" t="s">
        <v>1194</v>
      </c>
      <c r="D964" s="280" t="s">
        <v>1211</v>
      </c>
      <c r="E964" s="80">
        <v>9.7000361094487064E-4</v>
      </c>
      <c r="F964" s="80">
        <v>708511</v>
      </c>
      <c r="G964" s="80">
        <v>3</v>
      </c>
      <c r="H964" s="280" t="s">
        <v>1394</v>
      </c>
      <c r="I964" s="80"/>
    </row>
    <row r="965" spans="1:9">
      <c r="A965" s="280" t="s">
        <v>2360</v>
      </c>
      <c r="B965" s="280" t="s">
        <v>1457</v>
      </c>
      <c r="C965" s="280" t="s">
        <v>1194</v>
      </c>
      <c r="D965" s="280" t="s">
        <v>1212</v>
      </c>
      <c r="E965" s="80">
        <v>9.9362616490792461E-4</v>
      </c>
      <c r="F965" s="80">
        <v>708511</v>
      </c>
      <c r="G965" s="80">
        <v>3</v>
      </c>
      <c r="H965" s="280" t="s">
        <v>1394</v>
      </c>
      <c r="I965" s="80"/>
    </row>
    <row r="966" spans="1:9">
      <c r="A966" s="280" t="s">
        <v>2361</v>
      </c>
      <c r="B966" s="280" t="s">
        <v>1457</v>
      </c>
      <c r="C966" s="280" t="s">
        <v>1194</v>
      </c>
      <c r="D966" s="280" t="s">
        <v>1213</v>
      </c>
      <c r="E966" s="80">
        <v>9.7000361094487064E-4</v>
      </c>
      <c r="F966" s="80">
        <v>708511</v>
      </c>
      <c r="G966" s="80">
        <v>3</v>
      </c>
      <c r="H966" s="280" t="s">
        <v>1394</v>
      </c>
      <c r="I966" s="80"/>
    </row>
    <row r="967" spans="1:9">
      <c r="A967" s="280" t="s">
        <v>2362</v>
      </c>
      <c r="B967" s="280" t="s">
        <v>1457</v>
      </c>
      <c r="C967" s="280" t="s">
        <v>1194</v>
      </c>
      <c r="D967" s="280" t="s">
        <v>1214</v>
      </c>
      <c r="E967" s="80">
        <v>9.7000361094487064E-4</v>
      </c>
      <c r="F967" s="80">
        <v>708511</v>
      </c>
      <c r="G967" s="80">
        <v>3</v>
      </c>
      <c r="H967" s="280" t="s">
        <v>1394</v>
      </c>
      <c r="I967" s="80"/>
    </row>
    <row r="968" spans="1:9">
      <c r="A968" s="280" t="s">
        <v>2363</v>
      </c>
      <c r="B968" s="280" t="s">
        <v>1457</v>
      </c>
      <c r="C968" s="280" t="s">
        <v>1194</v>
      </c>
      <c r="D968" s="280" t="s">
        <v>1215</v>
      </c>
      <c r="E968" s="80">
        <v>9.7389727620989994E-4</v>
      </c>
      <c r="F968" s="80">
        <v>708511</v>
      </c>
      <c r="G968" s="80">
        <v>3</v>
      </c>
      <c r="H968" s="280" t="s">
        <v>1394</v>
      </c>
      <c r="I968" s="80"/>
    </row>
    <row r="969" spans="1:9">
      <c r="A969" s="280" t="s">
        <v>2364</v>
      </c>
      <c r="B969" s="280" t="s">
        <v>1457</v>
      </c>
      <c r="C969" s="280" t="s">
        <v>1194</v>
      </c>
      <c r="D969" s="280" t="s">
        <v>1216</v>
      </c>
      <c r="E969" s="80">
        <v>1.0609020837938261E-3</v>
      </c>
      <c r="F969" s="80">
        <v>708511</v>
      </c>
      <c r="G969" s="80">
        <v>3</v>
      </c>
      <c r="H969" s="280" t="s">
        <v>1394</v>
      </c>
      <c r="I969" s="80"/>
    </row>
    <row r="970" spans="1:9">
      <c r="A970" s="280" t="s">
        <v>2365</v>
      </c>
      <c r="B970" s="280" t="s">
        <v>1457</v>
      </c>
      <c r="C970" s="280" t="s">
        <v>1194</v>
      </c>
      <c r="D970" s="280" t="s">
        <v>1217</v>
      </c>
      <c r="E970" s="80">
        <v>8.0674424598921519E-4</v>
      </c>
      <c r="F970" s="80">
        <v>708511</v>
      </c>
      <c r="G970" s="80">
        <v>3</v>
      </c>
      <c r="H970" s="280" t="s">
        <v>1394</v>
      </c>
      <c r="I970" s="80"/>
    </row>
    <row r="971" spans="1:9">
      <c r="A971" s="280" t="s">
        <v>2366</v>
      </c>
      <c r="B971" s="280" t="s">
        <v>1457</v>
      </c>
      <c r="C971" s="280" t="s">
        <v>1194</v>
      </c>
      <c r="D971" s="280" t="s">
        <v>1218</v>
      </c>
      <c r="E971" s="80">
        <v>3.3250305734718695E-4</v>
      </c>
      <c r="F971" s="80">
        <v>708511</v>
      </c>
      <c r="G971" s="80">
        <v>3</v>
      </c>
      <c r="H971" s="280" t="s">
        <v>1394</v>
      </c>
      <c r="I971" s="80"/>
    </row>
    <row r="972" spans="1:9">
      <c r="A972" s="280" t="s">
        <v>2367</v>
      </c>
      <c r="B972" s="280" t="s">
        <v>1457</v>
      </c>
      <c r="C972" s="280" t="s">
        <v>1194</v>
      </c>
      <c r="D972" s="280" t="s">
        <v>1219</v>
      </c>
      <c r="E972" s="80">
        <v>7.9063167600581206E-4</v>
      </c>
      <c r="F972" s="80">
        <v>708511</v>
      </c>
      <c r="G972" s="80">
        <v>3</v>
      </c>
      <c r="H972" s="280" t="s">
        <v>1394</v>
      </c>
      <c r="I972" s="80"/>
    </row>
    <row r="973" spans="1:9">
      <c r="A973" s="280" t="s">
        <v>2368</v>
      </c>
      <c r="B973" s="280" t="s">
        <v>1457</v>
      </c>
      <c r="C973" s="280" t="s">
        <v>1194</v>
      </c>
      <c r="D973" s="280" t="s">
        <v>1347</v>
      </c>
      <c r="E973" s="80">
        <v>8.9653997272825083E-4</v>
      </c>
      <c r="F973" s="80">
        <v>708511</v>
      </c>
      <c r="G973" s="80">
        <v>3</v>
      </c>
      <c r="H973" s="280" t="s">
        <v>1394</v>
      </c>
      <c r="I973" s="80"/>
    </row>
    <row r="974" spans="1:9">
      <c r="A974" s="280" t="s">
        <v>2369</v>
      </c>
      <c r="B974" s="280" t="s">
        <v>1457</v>
      </c>
      <c r="C974" s="280" t="s">
        <v>1194</v>
      </c>
      <c r="D974" s="280" t="s">
        <v>1344</v>
      </c>
      <c r="E974" s="80">
        <v>2.2776408012851654E-3</v>
      </c>
      <c r="F974" s="80">
        <v>708511</v>
      </c>
      <c r="G974" s="80">
        <v>3</v>
      </c>
      <c r="H974" s="280" t="s">
        <v>1394</v>
      </c>
      <c r="I974" s="80"/>
    </row>
    <row r="975" spans="1:9">
      <c r="A975" s="280" t="s">
        <v>2370</v>
      </c>
      <c r="B975" s="280" t="s">
        <v>1457</v>
      </c>
      <c r="C975" s="280" t="s">
        <v>1195</v>
      </c>
      <c r="D975" s="280" t="s">
        <v>1211</v>
      </c>
      <c r="E975" s="80">
        <v>1.2912394765099065E-2</v>
      </c>
      <c r="F975" s="80">
        <v>708511</v>
      </c>
      <c r="G975" s="80">
        <v>3</v>
      </c>
      <c r="H975" s="280" t="s">
        <v>1394</v>
      </c>
      <c r="I975" s="80"/>
    </row>
    <row r="976" spans="1:9">
      <c r="A976" s="280" t="s">
        <v>2371</v>
      </c>
      <c r="B976" s="280" t="s">
        <v>1457</v>
      </c>
      <c r="C976" s="280" t="s">
        <v>1195</v>
      </c>
      <c r="D976" s="280" t="s">
        <v>1212</v>
      </c>
      <c r="E976" s="80">
        <v>1.2953029558022112E-2</v>
      </c>
      <c r="F976" s="80">
        <v>708511</v>
      </c>
      <c r="G976" s="80">
        <v>3</v>
      </c>
      <c r="H976" s="280" t="s">
        <v>1394</v>
      </c>
      <c r="I976" s="80"/>
    </row>
    <row r="977" spans="1:9">
      <c r="A977" s="280" t="s">
        <v>2372</v>
      </c>
      <c r="B977" s="280" t="s">
        <v>1457</v>
      </c>
      <c r="C977" s="280" t="s">
        <v>1195</v>
      </c>
      <c r="D977" s="280" t="s">
        <v>1213</v>
      </c>
      <c r="E977" s="80">
        <v>1.2912394765099065E-2</v>
      </c>
      <c r="F977" s="80">
        <v>708511</v>
      </c>
      <c r="G977" s="80">
        <v>3</v>
      </c>
      <c r="H977" s="280" t="s">
        <v>1394</v>
      </c>
      <c r="I977" s="80"/>
    </row>
    <row r="978" spans="1:9">
      <c r="A978" s="280" t="s">
        <v>2373</v>
      </c>
      <c r="B978" s="280" t="s">
        <v>1457</v>
      </c>
      <c r="C978" s="280" t="s">
        <v>1195</v>
      </c>
      <c r="D978" s="280" t="s">
        <v>1214</v>
      </c>
      <c r="E978" s="80">
        <v>1.2947057772569418E-2</v>
      </c>
      <c r="F978" s="80">
        <v>708511</v>
      </c>
      <c r="G978" s="80">
        <v>3</v>
      </c>
      <c r="H978" s="280" t="s">
        <v>1394</v>
      </c>
      <c r="I978" s="80"/>
    </row>
    <row r="979" spans="1:9">
      <c r="A979" s="280" t="s">
        <v>2374</v>
      </c>
      <c r="B979" s="280" t="s">
        <v>1457</v>
      </c>
      <c r="C979" s="280" t="s">
        <v>1195</v>
      </c>
      <c r="D979" s="280" t="s">
        <v>1215</v>
      </c>
      <c r="E979" s="80">
        <v>1.2607999374345655E-2</v>
      </c>
      <c r="F979" s="80">
        <v>708511</v>
      </c>
      <c r="G979" s="80">
        <v>3</v>
      </c>
      <c r="H979" s="280" t="s">
        <v>1394</v>
      </c>
      <c r="I979" s="80"/>
    </row>
    <row r="980" spans="1:9">
      <c r="A980" s="280" t="s">
        <v>2375</v>
      </c>
      <c r="B980" s="280" t="s">
        <v>1457</v>
      </c>
      <c r="C980" s="280" t="s">
        <v>1195</v>
      </c>
      <c r="D980" s="280" t="s">
        <v>1216</v>
      </c>
      <c r="E980" s="80">
        <v>-1.2688134502014869E-3</v>
      </c>
      <c r="F980" s="80">
        <v>708511</v>
      </c>
      <c r="G980" s="80">
        <v>3</v>
      </c>
      <c r="H980" s="280" t="s">
        <v>1394</v>
      </c>
      <c r="I980" s="80"/>
    </row>
    <row r="981" spans="1:9">
      <c r="A981" s="280" t="s">
        <v>2376</v>
      </c>
      <c r="B981" s="280" t="s">
        <v>1457</v>
      </c>
      <c r="C981" s="280" t="s">
        <v>1195</v>
      </c>
      <c r="D981" s="280" t="s">
        <v>1217</v>
      </c>
      <c r="E981" s="80">
        <v>1.0296177797854498E-2</v>
      </c>
      <c r="F981" s="80">
        <v>708511</v>
      </c>
      <c r="G981" s="80">
        <v>3</v>
      </c>
      <c r="H981" s="280" t="s">
        <v>1394</v>
      </c>
      <c r="I981" s="80"/>
    </row>
    <row r="982" spans="1:9">
      <c r="A982" s="280" t="s">
        <v>2377</v>
      </c>
      <c r="B982" s="280" t="s">
        <v>1457</v>
      </c>
      <c r="C982" s="280" t="s">
        <v>1195</v>
      </c>
      <c r="D982" s="280" t="s">
        <v>1218</v>
      </c>
      <c r="E982" s="80">
        <v>1.1169794659554391E-2</v>
      </c>
      <c r="F982" s="80">
        <v>708511</v>
      </c>
      <c r="G982" s="80">
        <v>3</v>
      </c>
      <c r="H982" s="280" t="s">
        <v>1394</v>
      </c>
      <c r="I982" s="80"/>
    </row>
    <row r="983" spans="1:9">
      <c r="A983" s="280" t="s">
        <v>2378</v>
      </c>
      <c r="B983" s="280" t="s">
        <v>1457</v>
      </c>
      <c r="C983" s="280" t="s">
        <v>1195</v>
      </c>
      <c r="D983" s="280" t="s">
        <v>1219</v>
      </c>
      <c r="E983" s="80">
        <v>3047.0155674788416</v>
      </c>
      <c r="F983" s="80">
        <v>708511</v>
      </c>
      <c r="G983" s="80">
        <v>3</v>
      </c>
      <c r="H983" s="280" t="s">
        <v>1394</v>
      </c>
      <c r="I983" s="80"/>
    </row>
    <row r="984" spans="1:9">
      <c r="A984" s="280" t="s">
        <v>2379</v>
      </c>
      <c r="B984" s="280" t="s">
        <v>1457</v>
      </c>
      <c r="C984" s="280" t="s">
        <v>1195</v>
      </c>
      <c r="D984" s="280" t="s">
        <v>1347</v>
      </c>
      <c r="E984" s="80">
        <v>1.3670780257704707E-2</v>
      </c>
      <c r="F984" s="80">
        <v>708511</v>
      </c>
      <c r="G984" s="80">
        <v>3</v>
      </c>
      <c r="H984" s="280" t="s">
        <v>1394</v>
      </c>
      <c r="I984" s="80"/>
    </row>
    <row r="985" spans="1:9">
      <c r="A985" s="280" t="s">
        <v>2380</v>
      </c>
      <c r="B985" s="280" t="s">
        <v>1457</v>
      </c>
      <c r="C985" s="280" t="s">
        <v>1195</v>
      </c>
      <c r="D985" s="280" t="s">
        <v>1344</v>
      </c>
      <c r="E985" s="80">
        <v>2.9498712471995814E-2</v>
      </c>
      <c r="F985" s="80">
        <v>708511</v>
      </c>
      <c r="G985" s="80">
        <v>3</v>
      </c>
      <c r="H985" s="280" t="s">
        <v>1394</v>
      </c>
      <c r="I985" s="80"/>
    </row>
    <row r="986" spans="1:9">
      <c r="A986" s="280" t="s">
        <v>2381</v>
      </c>
      <c r="B986" s="280" t="s">
        <v>1457</v>
      </c>
      <c r="C986" s="280" t="s">
        <v>1196</v>
      </c>
      <c r="D986" s="280" t="s">
        <v>1211</v>
      </c>
      <c r="E986" s="80">
        <v>9.4398651875712433E-2</v>
      </c>
      <c r="F986" s="80">
        <v>708511</v>
      </c>
      <c r="G986" s="80">
        <v>3</v>
      </c>
      <c r="H986" s="280" t="s">
        <v>1394</v>
      </c>
      <c r="I986" s="80"/>
    </row>
    <row r="987" spans="1:9">
      <c r="A987" s="280" t="s">
        <v>2382</v>
      </c>
      <c r="B987" s="280" t="s">
        <v>1457</v>
      </c>
      <c r="C987" s="280" t="s">
        <v>1196</v>
      </c>
      <c r="D987" s="280" t="s">
        <v>1212</v>
      </c>
      <c r="E987" s="80">
        <v>9.4857733194118971E-2</v>
      </c>
      <c r="F987" s="80">
        <v>708511</v>
      </c>
      <c r="G987" s="80">
        <v>3</v>
      </c>
      <c r="H987" s="280" t="s">
        <v>1394</v>
      </c>
      <c r="I987" s="80"/>
    </row>
    <row r="988" spans="1:9">
      <c r="A988" s="280" t="s">
        <v>2383</v>
      </c>
      <c r="B988" s="280" t="s">
        <v>1457</v>
      </c>
      <c r="C988" s="280" t="s">
        <v>1196</v>
      </c>
      <c r="D988" s="280" t="s">
        <v>1213</v>
      </c>
      <c r="E988" s="80">
        <v>9.4398651875712433E-2</v>
      </c>
      <c r="F988" s="80">
        <v>708511</v>
      </c>
      <c r="G988" s="80">
        <v>3</v>
      </c>
      <c r="H988" s="280" t="s">
        <v>1394</v>
      </c>
      <c r="I988" s="80"/>
    </row>
    <row r="989" spans="1:9">
      <c r="A989" s="280" t="s">
        <v>2384</v>
      </c>
      <c r="B989" s="280" t="s">
        <v>1457</v>
      </c>
      <c r="C989" s="280" t="s">
        <v>1196</v>
      </c>
      <c r="D989" s="280" t="s">
        <v>1214</v>
      </c>
      <c r="E989" s="80">
        <v>9.4739595177252486E-2</v>
      </c>
      <c r="F989" s="80">
        <v>708511</v>
      </c>
      <c r="G989" s="80">
        <v>3</v>
      </c>
      <c r="H989" s="280" t="s">
        <v>1394</v>
      </c>
      <c r="I989" s="80"/>
    </row>
    <row r="990" spans="1:9">
      <c r="A990" s="280" t="s">
        <v>2385</v>
      </c>
      <c r="B990" s="280" t="s">
        <v>1457</v>
      </c>
      <c r="C990" s="280" t="s">
        <v>1196</v>
      </c>
      <c r="D990" s="280" t="s">
        <v>1215</v>
      </c>
      <c r="E990" s="80">
        <v>9.1848245054422378E-2</v>
      </c>
      <c r="F990" s="80">
        <v>708511</v>
      </c>
      <c r="G990" s="80">
        <v>3</v>
      </c>
      <c r="H990" s="280" t="s">
        <v>1394</v>
      </c>
      <c r="I990" s="80"/>
    </row>
    <row r="991" spans="1:9">
      <c r="A991" s="280" t="s">
        <v>2386</v>
      </c>
      <c r="B991" s="280" t="s">
        <v>1457</v>
      </c>
      <c r="C991" s="280" t="s">
        <v>1196</v>
      </c>
      <c r="D991" s="280" t="s">
        <v>1216</v>
      </c>
      <c r="E991" s="80">
        <v>-5.6471287055426082E-3</v>
      </c>
      <c r="F991" s="80">
        <v>708511</v>
      </c>
      <c r="G991" s="80">
        <v>3</v>
      </c>
      <c r="H991" s="280" t="s">
        <v>1394</v>
      </c>
      <c r="I991" s="80"/>
    </row>
    <row r="992" spans="1:9">
      <c r="A992" s="280" t="s">
        <v>2387</v>
      </c>
      <c r="B992" s="280" t="s">
        <v>1457</v>
      </c>
      <c r="C992" s="280" t="s">
        <v>1196</v>
      </c>
      <c r="D992" s="280" t="s">
        <v>1217</v>
      </c>
      <c r="E992" s="80">
        <v>7.3832405231291406E-2</v>
      </c>
      <c r="F992" s="80">
        <v>708511</v>
      </c>
      <c r="G992" s="80">
        <v>3</v>
      </c>
      <c r="H992" s="280" t="s">
        <v>1394</v>
      </c>
      <c r="I992" s="80"/>
    </row>
    <row r="993" spans="1:9">
      <c r="A993" s="280" t="s">
        <v>2388</v>
      </c>
      <c r="B993" s="280" t="s">
        <v>1457</v>
      </c>
      <c r="C993" s="280" t="s">
        <v>1196</v>
      </c>
      <c r="D993" s="280" t="s">
        <v>1218</v>
      </c>
      <c r="E993" s="80">
        <v>4.0238797216627556E-2</v>
      </c>
      <c r="F993" s="80">
        <v>708511</v>
      </c>
      <c r="G993" s="80">
        <v>3</v>
      </c>
      <c r="H993" s="280" t="s">
        <v>1394</v>
      </c>
      <c r="I993" s="80"/>
    </row>
    <row r="994" spans="1:9">
      <c r="A994" s="280" t="s">
        <v>2389</v>
      </c>
      <c r="B994" s="280" t="s">
        <v>1457</v>
      </c>
      <c r="C994" s="280" t="s">
        <v>1196</v>
      </c>
      <c r="D994" s="280" t="s">
        <v>1219</v>
      </c>
      <c r="E994" s="80">
        <v>2915.4151981477175</v>
      </c>
      <c r="F994" s="80">
        <v>708511</v>
      </c>
      <c r="G994" s="80">
        <v>3</v>
      </c>
      <c r="H994" s="280" t="s">
        <v>1394</v>
      </c>
      <c r="I994" s="80"/>
    </row>
    <row r="995" spans="1:9">
      <c r="A995" s="280" t="s">
        <v>2390</v>
      </c>
      <c r="B995" s="280" t="s">
        <v>1457</v>
      </c>
      <c r="C995" s="280" t="s">
        <v>1196</v>
      </c>
      <c r="D995" s="280" t="s">
        <v>1347</v>
      </c>
      <c r="E995" s="80">
        <v>9.0221372419212395E-2</v>
      </c>
      <c r="F995" s="80">
        <v>708511</v>
      </c>
      <c r="G995" s="80">
        <v>3</v>
      </c>
      <c r="H995" s="280" t="s">
        <v>1394</v>
      </c>
      <c r="I995" s="80"/>
    </row>
    <row r="996" spans="1:9">
      <c r="A996" s="280" t="s">
        <v>2391</v>
      </c>
      <c r="B996" s="280" t="s">
        <v>1457</v>
      </c>
      <c r="C996" s="280" t="s">
        <v>1196</v>
      </c>
      <c r="D996" s="280" t="s">
        <v>1344</v>
      </c>
      <c r="E996" s="80">
        <v>0.21196325105200245</v>
      </c>
      <c r="F996" s="80">
        <v>708511</v>
      </c>
      <c r="G996" s="80">
        <v>3</v>
      </c>
      <c r="H996" s="280" t="s">
        <v>1394</v>
      </c>
      <c r="I996" s="80"/>
    </row>
    <row r="997" spans="1:9">
      <c r="A997" s="280" t="s">
        <v>2392</v>
      </c>
      <c r="B997" s="280" t="s">
        <v>1457</v>
      </c>
      <c r="C997" s="280" t="s">
        <v>1197</v>
      </c>
      <c r="D997" s="280" t="s">
        <v>1211</v>
      </c>
      <c r="E997" s="80">
        <v>3.0092871631990488E-2</v>
      </c>
      <c r="F997" s="80">
        <v>708511</v>
      </c>
      <c r="G997" s="80">
        <v>3</v>
      </c>
      <c r="H997" s="280" t="s">
        <v>1394</v>
      </c>
      <c r="I997" s="80"/>
    </row>
    <row r="998" spans="1:9">
      <c r="A998" s="280" t="s">
        <v>2393</v>
      </c>
      <c r="B998" s="280" t="s">
        <v>1457</v>
      </c>
      <c r="C998" s="280" t="s">
        <v>1197</v>
      </c>
      <c r="D998" s="280" t="s">
        <v>1212</v>
      </c>
      <c r="E998" s="80">
        <v>3.0207859719547418E-2</v>
      </c>
      <c r="F998" s="80">
        <v>708511</v>
      </c>
      <c r="G998" s="80">
        <v>3</v>
      </c>
      <c r="H998" s="280" t="s">
        <v>1394</v>
      </c>
      <c r="I998" s="80"/>
    </row>
    <row r="999" spans="1:9">
      <c r="A999" s="280" t="s">
        <v>2394</v>
      </c>
      <c r="B999" s="280" t="s">
        <v>1457</v>
      </c>
      <c r="C999" s="280" t="s">
        <v>1197</v>
      </c>
      <c r="D999" s="280" t="s">
        <v>1213</v>
      </c>
      <c r="E999" s="80">
        <v>3.0092871631990488E-2</v>
      </c>
      <c r="F999" s="80">
        <v>708511</v>
      </c>
      <c r="G999" s="80">
        <v>3</v>
      </c>
      <c r="H999" s="280" t="s">
        <v>1394</v>
      </c>
      <c r="I999" s="80"/>
    </row>
    <row r="1000" spans="1:9">
      <c r="A1000" s="280" t="s">
        <v>2395</v>
      </c>
      <c r="B1000" s="280" t="s">
        <v>1457</v>
      </c>
      <c r="C1000" s="280" t="s">
        <v>1197</v>
      </c>
      <c r="D1000" s="280" t="s">
        <v>1214</v>
      </c>
      <c r="E1000" s="80">
        <v>3.0185680512699008E-2</v>
      </c>
      <c r="F1000" s="80">
        <v>708511</v>
      </c>
      <c r="G1000" s="80">
        <v>3</v>
      </c>
      <c r="H1000" s="280" t="s">
        <v>1394</v>
      </c>
      <c r="I1000" s="80"/>
    </row>
    <row r="1001" spans="1:9">
      <c r="A1001" s="280" t="s">
        <v>2396</v>
      </c>
      <c r="B1001" s="280" t="s">
        <v>1457</v>
      </c>
      <c r="C1001" s="280" t="s">
        <v>1197</v>
      </c>
      <c r="D1001" s="280" t="s">
        <v>1215</v>
      </c>
      <c r="E1001" s="80">
        <v>2.9974526780615119E-2</v>
      </c>
      <c r="F1001" s="80">
        <v>708511</v>
      </c>
      <c r="G1001" s="80">
        <v>3</v>
      </c>
      <c r="H1001" s="280" t="s">
        <v>1394</v>
      </c>
      <c r="I1001" s="80"/>
    </row>
    <row r="1002" spans="1:9">
      <c r="A1002" s="280" t="s">
        <v>2397</v>
      </c>
      <c r="B1002" s="280" t="s">
        <v>1457</v>
      </c>
      <c r="C1002" s="280" t="s">
        <v>1197</v>
      </c>
      <c r="D1002" s="280" t="s">
        <v>1216</v>
      </c>
      <c r="E1002" s="80">
        <v>-4.1909232268653569E-2</v>
      </c>
      <c r="F1002" s="80">
        <v>708511</v>
      </c>
      <c r="G1002" s="80">
        <v>3</v>
      </c>
      <c r="H1002" s="280" t="s">
        <v>1394</v>
      </c>
      <c r="I1002" s="80"/>
    </row>
    <row r="1003" spans="1:9">
      <c r="A1003" s="280" t="s">
        <v>2398</v>
      </c>
      <c r="B1003" s="280" t="s">
        <v>1457</v>
      </c>
      <c r="C1003" s="280" t="s">
        <v>1197</v>
      </c>
      <c r="D1003" s="280" t="s">
        <v>1217</v>
      </c>
      <c r="E1003" s="80">
        <v>2.3992412422739775E-2</v>
      </c>
      <c r="F1003" s="80">
        <v>708511</v>
      </c>
      <c r="G1003" s="80">
        <v>3</v>
      </c>
      <c r="H1003" s="280" t="s">
        <v>1394</v>
      </c>
      <c r="I1003" s="80"/>
    </row>
    <row r="1004" spans="1:9">
      <c r="A1004" s="280" t="s">
        <v>2399</v>
      </c>
      <c r="B1004" s="280" t="s">
        <v>1457</v>
      </c>
      <c r="C1004" s="280" t="s">
        <v>1197</v>
      </c>
      <c r="D1004" s="280" t="s">
        <v>1218</v>
      </c>
      <c r="E1004" s="80">
        <v>-2.8411500133916131E-3</v>
      </c>
      <c r="F1004" s="80">
        <v>708511</v>
      </c>
      <c r="G1004" s="80">
        <v>3</v>
      </c>
      <c r="H1004" s="280" t="s">
        <v>1394</v>
      </c>
      <c r="I1004" s="80"/>
    </row>
    <row r="1005" spans="1:9">
      <c r="A1005" s="280" t="s">
        <v>2400</v>
      </c>
      <c r="B1005" s="280" t="s">
        <v>1457</v>
      </c>
      <c r="C1005" s="280" t="s">
        <v>1197</v>
      </c>
      <c r="D1005" s="280" t="s">
        <v>1219</v>
      </c>
      <c r="E1005" s="80">
        <v>570.87569530685596</v>
      </c>
      <c r="F1005" s="80">
        <v>708511</v>
      </c>
      <c r="G1005" s="80">
        <v>3</v>
      </c>
      <c r="H1005" s="280" t="s">
        <v>1394</v>
      </c>
      <c r="I1005" s="80"/>
    </row>
    <row r="1006" spans="1:9">
      <c r="A1006" s="280" t="s">
        <v>2401</v>
      </c>
      <c r="B1006" s="280" t="s">
        <v>1457</v>
      </c>
      <c r="C1006" s="280" t="s">
        <v>1197</v>
      </c>
      <c r="D1006" s="280" t="s">
        <v>1347</v>
      </c>
      <c r="E1006" s="80">
        <v>3.0000497114141614E-2</v>
      </c>
      <c r="F1006" s="80">
        <v>708511</v>
      </c>
      <c r="G1006" s="80">
        <v>3</v>
      </c>
      <c r="H1006" s="280" t="s">
        <v>1394</v>
      </c>
      <c r="I1006" s="80"/>
    </row>
    <row r="1007" spans="1:9">
      <c r="A1007" s="280" t="s">
        <v>2402</v>
      </c>
      <c r="B1007" s="280" t="s">
        <v>1457</v>
      </c>
      <c r="C1007" s="280" t="s">
        <v>1197</v>
      </c>
      <c r="D1007" s="280" t="s">
        <v>1344</v>
      </c>
      <c r="E1007" s="80">
        <v>6.7924220406800517E-2</v>
      </c>
      <c r="F1007" s="80">
        <v>708511</v>
      </c>
      <c r="G1007" s="80">
        <v>3</v>
      </c>
      <c r="H1007" s="280" t="s">
        <v>1394</v>
      </c>
      <c r="I1007" s="80"/>
    </row>
    <row r="1008" spans="1:9">
      <c r="A1008" s="280" t="s">
        <v>2403</v>
      </c>
      <c r="B1008" s="280" t="s">
        <v>1457</v>
      </c>
      <c r="C1008" s="280" t="s">
        <v>1198</v>
      </c>
      <c r="D1008" s="280" t="s">
        <v>1211</v>
      </c>
      <c r="E1008" s="80">
        <v>1.9490132679396625E-4</v>
      </c>
      <c r="F1008" s="80">
        <v>708511</v>
      </c>
      <c r="G1008" s="80">
        <v>3</v>
      </c>
      <c r="H1008" s="280" t="s">
        <v>1394</v>
      </c>
      <c r="I1008" s="80"/>
    </row>
    <row r="1009" spans="1:9">
      <c r="A1009" s="280" t="s">
        <v>2404</v>
      </c>
      <c r="B1009" s="280" t="s">
        <v>1457</v>
      </c>
      <c r="C1009" s="280" t="s">
        <v>1198</v>
      </c>
      <c r="D1009" s="280" t="s">
        <v>1212</v>
      </c>
      <c r="E1009" s="80">
        <v>1.951760830780635E-4</v>
      </c>
      <c r="F1009" s="80">
        <v>708511</v>
      </c>
      <c r="G1009" s="80">
        <v>3</v>
      </c>
      <c r="H1009" s="280" t="s">
        <v>1394</v>
      </c>
      <c r="I1009" s="80"/>
    </row>
    <row r="1010" spans="1:9">
      <c r="A1010" s="280" t="s">
        <v>2405</v>
      </c>
      <c r="B1010" s="280" t="s">
        <v>1457</v>
      </c>
      <c r="C1010" s="280" t="s">
        <v>1198</v>
      </c>
      <c r="D1010" s="280" t="s">
        <v>1213</v>
      </c>
      <c r="E1010" s="80">
        <v>1.9490132679396625E-4</v>
      </c>
      <c r="F1010" s="80">
        <v>708511</v>
      </c>
      <c r="G1010" s="80">
        <v>3</v>
      </c>
      <c r="H1010" s="280" t="s">
        <v>1394</v>
      </c>
      <c r="I1010" s="80"/>
    </row>
    <row r="1011" spans="1:9">
      <c r="A1011" s="280" t="s">
        <v>2406</v>
      </c>
      <c r="B1011" s="280" t="s">
        <v>1457</v>
      </c>
      <c r="C1011" s="280" t="s">
        <v>1198</v>
      </c>
      <c r="D1011" s="280" t="s">
        <v>1214</v>
      </c>
      <c r="E1011" s="80">
        <v>1.9490132679396625E-4</v>
      </c>
      <c r="F1011" s="80">
        <v>708511</v>
      </c>
      <c r="G1011" s="80">
        <v>3</v>
      </c>
      <c r="H1011" s="280" t="s">
        <v>1394</v>
      </c>
      <c r="I1011" s="80"/>
    </row>
    <row r="1012" spans="1:9">
      <c r="A1012" s="280" t="s">
        <v>2407</v>
      </c>
      <c r="B1012" s="280" t="s">
        <v>1457</v>
      </c>
      <c r="C1012" s="280" t="s">
        <v>1198</v>
      </c>
      <c r="D1012" s="280" t="s">
        <v>1215</v>
      </c>
      <c r="E1012" s="80">
        <v>1.9452780671094908E-4</v>
      </c>
      <c r="F1012" s="80">
        <v>708511</v>
      </c>
      <c r="G1012" s="80">
        <v>3</v>
      </c>
      <c r="H1012" s="280" t="s">
        <v>1394</v>
      </c>
      <c r="I1012" s="80"/>
    </row>
    <row r="1013" spans="1:9">
      <c r="A1013" s="280" t="s">
        <v>2408</v>
      </c>
      <c r="B1013" s="280" t="s">
        <v>1457</v>
      </c>
      <c r="C1013" s="280" t="s">
        <v>1198</v>
      </c>
      <c r="D1013" s="280" t="s">
        <v>1216</v>
      </c>
      <c r="E1013" s="80">
        <v>-4.8450337859967255E-3</v>
      </c>
      <c r="F1013" s="80">
        <v>708511</v>
      </c>
      <c r="G1013" s="80">
        <v>3</v>
      </c>
      <c r="H1013" s="280" t="s">
        <v>1394</v>
      </c>
      <c r="I1013" s="80"/>
    </row>
    <row r="1014" spans="1:9">
      <c r="A1014" s="280" t="s">
        <v>2409</v>
      </c>
      <c r="B1014" s="280" t="s">
        <v>1457</v>
      </c>
      <c r="C1014" s="280" t="s">
        <v>1198</v>
      </c>
      <c r="D1014" s="280" t="s">
        <v>1217</v>
      </c>
      <c r="E1014" s="80">
        <v>1.8347576514898549E-4</v>
      </c>
      <c r="F1014" s="80">
        <v>708511</v>
      </c>
      <c r="G1014" s="80">
        <v>3</v>
      </c>
      <c r="H1014" s="280" t="s">
        <v>1394</v>
      </c>
      <c r="I1014" s="80"/>
    </row>
    <row r="1015" spans="1:9">
      <c r="A1015" s="280" t="s">
        <v>2410</v>
      </c>
      <c r="B1015" s="280" t="s">
        <v>1457</v>
      </c>
      <c r="C1015" s="280" t="s">
        <v>1198</v>
      </c>
      <c r="D1015" s="280" t="s">
        <v>1218</v>
      </c>
      <c r="E1015" s="80">
        <v>2.720849478236637E-4</v>
      </c>
      <c r="F1015" s="80">
        <v>708511</v>
      </c>
      <c r="G1015" s="80">
        <v>3</v>
      </c>
      <c r="H1015" s="280" t="s">
        <v>1394</v>
      </c>
      <c r="I1015" s="80"/>
    </row>
    <row r="1016" spans="1:9">
      <c r="A1016" s="280" t="s">
        <v>2411</v>
      </c>
      <c r="B1016" s="280" t="s">
        <v>1457</v>
      </c>
      <c r="C1016" s="280" t="s">
        <v>1198</v>
      </c>
      <c r="D1016" s="280" t="s">
        <v>1219</v>
      </c>
      <c r="E1016" s="80">
        <v>20.809757254541381</v>
      </c>
      <c r="F1016" s="80">
        <v>708511</v>
      </c>
      <c r="G1016" s="80">
        <v>3</v>
      </c>
      <c r="H1016" s="280" t="s">
        <v>1394</v>
      </c>
      <c r="I1016" s="80"/>
    </row>
    <row r="1017" spans="1:9">
      <c r="A1017" s="280" t="s">
        <v>2412</v>
      </c>
      <c r="B1017" s="280" t="s">
        <v>1457</v>
      </c>
      <c r="C1017" s="280" t="s">
        <v>1198</v>
      </c>
      <c r="D1017" s="280" t="s">
        <v>1347</v>
      </c>
      <c r="E1017" s="80">
        <v>2.0877161304893324E-4</v>
      </c>
      <c r="F1017" s="80">
        <v>708511</v>
      </c>
      <c r="G1017" s="80">
        <v>3</v>
      </c>
      <c r="H1017" s="280" t="s">
        <v>1394</v>
      </c>
      <c r="I1017" s="80"/>
    </row>
    <row r="1018" spans="1:9">
      <c r="A1018" s="280" t="s">
        <v>2413</v>
      </c>
      <c r="B1018" s="280" t="s">
        <v>1457</v>
      </c>
      <c r="C1018" s="280" t="s">
        <v>1198</v>
      </c>
      <c r="D1018" s="280" t="s">
        <v>1344</v>
      </c>
      <c r="E1018" s="80">
        <v>4.5475516388620907E-4</v>
      </c>
      <c r="F1018" s="80">
        <v>708511</v>
      </c>
      <c r="G1018" s="80">
        <v>3</v>
      </c>
      <c r="H1018" s="280" t="s">
        <v>1394</v>
      </c>
      <c r="I1018" s="80"/>
    </row>
    <row r="1019" spans="1:9">
      <c r="A1019" s="280" t="s">
        <v>2414</v>
      </c>
      <c r="B1019" s="280" t="s">
        <v>1457</v>
      </c>
      <c r="C1019" s="280" t="s">
        <v>1199</v>
      </c>
      <c r="D1019" s="280" t="s">
        <v>1211</v>
      </c>
      <c r="E1019" s="80">
        <v>1.9811115466983171E-3</v>
      </c>
      <c r="F1019" s="80">
        <v>708511</v>
      </c>
      <c r="G1019" s="80">
        <v>3</v>
      </c>
      <c r="H1019" s="280" t="s">
        <v>1394</v>
      </c>
      <c r="I1019" s="80"/>
    </row>
    <row r="1020" spans="1:9">
      <c r="A1020" s="280" t="s">
        <v>2415</v>
      </c>
      <c r="B1020" s="280" t="s">
        <v>1457</v>
      </c>
      <c r="C1020" s="280" t="s">
        <v>1199</v>
      </c>
      <c r="D1020" s="280" t="s">
        <v>1212</v>
      </c>
      <c r="E1020" s="80">
        <v>1.9956007604209412E-3</v>
      </c>
      <c r="F1020" s="80">
        <v>708511</v>
      </c>
      <c r="G1020" s="80">
        <v>3</v>
      </c>
      <c r="H1020" s="280" t="s">
        <v>1394</v>
      </c>
      <c r="I1020" s="80"/>
    </row>
    <row r="1021" spans="1:9">
      <c r="A1021" s="280" t="s">
        <v>2416</v>
      </c>
      <c r="B1021" s="280" t="s">
        <v>1457</v>
      </c>
      <c r="C1021" s="280" t="s">
        <v>1199</v>
      </c>
      <c r="D1021" s="280" t="s">
        <v>1213</v>
      </c>
      <c r="E1021" s="80">
        <v>1.9811115466983171E-3</v>
      </c>
      <c r="F1021" s="80">
        <v>708511</v>
      </c>
      <c r="G1021" s="80">
        <v>3</v>
      </c>
      <c r="H1021" s="280" t="s">
        <v>1394</v>
      </c>
      <c r="I1021" s="80"/>
    </row>
    <row r="1022" spans="1:9">
      <c r="A1022" s="280" t="s">
        <v>2417</v>
      </c>
      <c r="B1022" s="280" t="s">
        <v>1457</v>
      </c>
      <c r="C1022" s="280" t="s">
        <v>1199</v>
      </c>
      <c r="D1022" s="280" t="s">
        <v>1214</v>
      </c>
      <c r="E1022" s="80">
        <v>1.9935572566215183E-3</v>
      </c>
      <c r="F1022" s="80">
        <v>708511</v>
      </c>
      <c r="G1022" s="80">
        <v>3</v>
      </c>
      <c r="H1022" s="280" t="s">
        <v>1394</v>
      </c>
      <c r="I1022" s="80"/>
    </row>
    <row r="1023" spans="1:9">
      <c r="A1023" s="280" t="s">
        <v>2418</v>
      </c>
      <c r="B1023" s="280" t="s">
        <v>1457</v>
      </c>
      <c r="C1023" s="280" t="s">
        <v>1199</v>
      </c>
      <c r="D1023" s="280" t="s">
        <v>1215</v>
      </c>
      <c r="E1023" s="80">
        <v>1.9358113985070858E-3</v>
      </c>
      <c r="F1023" s="80">
        <v>708511</v>
      </c>
      <c r="G1023" s="80">
        <v>3</v>
      </c>
      <c r="H1023" s="280" t="s">
        <v>1394</v>
      </c>
      <c r="I1023" s="80"/>
    </row>
    <row r="1024" spans="1:9">
      <c r="A1024" s="280" t="s">
        <v>2419</v>
      </c>
      <c r="B1024" s="280" t="s">
        <v>1457</v>
      </c>
      <c r="C1024" s="280" t="s">
        <v>1199</v>
      </c>
      <c r="D1024" s="280" t="s">
        <v>1216</v>
      </c>
      <c r="E1024" s="80">
        <v>-1.0386843553910443E-4</v>
      </c>
      <c r="F1024" s="80">
        <v>708511</v>
      </c>
      <c r="G1024" s="80">
        <v>3</v>
      </c>
      <c r="H1024" s="280" t="s">
        <v>1394</v>
      </c>
      <c r="I1024" s="80"/>
    </row>
    <row r="1025" spans="1:9">
      <c r="A1025" s="280" t="s">
        <v>2420</v>
      </c>
      <c r="B1025" s="280" t="s">
        <v>1457</v>
      </c>
      <c r="C1025" s="280" t="s">
        <v>1199</v>
      </c>
      <c r="D1025" s="280" t="s">
        <v>1217</v>
      </c>
      <c r="E1025" s="80">
        <v>1.5667343544201393E-3</v>
      </c>
      <c r="F1025" s="80">
        <v>708511</v>
      </c>
      <c r="G1025" s="80">
        <v>3</v>
      </c>
      <c r="H1025" s="280" t="s">
        <v>1394</v>
      </c>
      <c r="I1025" s="80"/>
    </row>
    <row r="1026" spans="1:9">
      <c r="A1026" s="280" t="s">
        <v>2421</v>
      </c>
      <c r="B1026" s="280" t="s">
        <v>1457</v>
      </c>
      <c r="C1026" s="280" t="s">
        <v>1199</v>
      </c>
      <c r="D1026" s="280" t="s">
        <v>1218</v>
      </c>
      <c r="E1026" s="80">
        <v>1.5571024315818923E-3</v>
      </c>
      <c r="F1026" s="80">
        <v>708511</v>
      </c>
      <c r="G1026" s="80">
        <v>3</v>
      </c>
      <c r="H1026" s="280" t="s">
        <v>1394</v>
      </c>
      <c r="I1026" s="80"/>
    </row>
    <row r="1027" spans="1:9">
      <c r="A1027" s="280" t="s">
        <v>2422</v>
      </c>
      <c r="B1027" s="280" t="s">
        <v>1457</v>
      </c>
      <c r="C1027" s="280" t="s">
        <v>1199</v>
      </c>
      <c r="D1027" s="280" t="s">
        <v>1219</v>
      </c>
      <c r="E1027" s="80">
        <v>303.40571304196692</v>
      </c>
      <c r="F1027" s="80">
        <v>708511</v>
      </c>
      <c r="G1027" s="80">
        <v>3</v>
      </c>
      <c r="H1027" s="280" t="s">
        <v>1394</v>
      </c>
      <c r="I1027" s="80"/>
    </row>
    <row r="1028" spans="1:9">
      <c r="A1028" s="280" t="s">
        <v>2423</v>
      </c>
      <c r="B1028" s="280" t="s">
        <v>1457</v>
      </c>
      <c r="C1028" s="280" t="s">
        <v>1199</v>
      </c>
      <c r="D1028" s="280" t="s">
        <v>1347</v>
      </c>
      <c r="E1028" s="80">
        <v>2.0237271039677284E-3</v>
      </c>
      <c r="F1028" s="80">
        <v>708511</v>
      </c>
      <c r="G1028" s="80">
        <v>3</v>
      </c>
      <c r="H1028" s="280" t="s">
        <v>1394</v>
      </c>
      <c r="I1028" s="80"/>
    </row>
    <row r="1029" spans="1:9">
      <c r="A1029" s="280" t="s">
        <v>2424</v>
      </c>
      <c r="B1029" s="280" t="s">
        <v>1457</v>
      </c>
      <c r="C1029" s="280" t="s">
        <v>1199</v>
      </c>
      <c r="D1029" s="280" t="s">
        <v>1344</v>
      </c>
      <c r="E1029" s="80">
        <v>4.499602414091931E-3</v>
      </c>
      <c r="F1029" s="80">
        <v>708511</v>
      </c>
      <c r="G1029" s="80">
        <v>3</v>
      </c>
      <c r="H1029" s="280" t="s">
        <v>1394</v>
      </c>
      <c r="I1029" s="80"/>
    </row>
    <row r="1030" spans="1:9">
      <c r="A1030" s="280" t="s">
        <v>2425</v>
      </c>
      <c r="B1030" s="280" t="s">
        <v>1457</v>
      </c>
      <c r="C1030" s="280" t="s">
        <v>1181</v>
      </c>
      <c r="D1030" s="280" t="s">
        <v>1211</v>
      </c>
      <c r="E1030" s="80">
        <v>0</v>
      </c>
      <c r="F1030" s="80">
        <v>708511</v>
      </c>
      <c r="G1030" s="80">
        <v>3</v>
      </c>
      <c r="H1030" s="280" t="s">
        <v>1394</v>
      </c>
      <c r="I1030" s="80"/>
    </row>
    <row r="1031" spans="1:9">
      <c r="A1031" s="280" t="s">
        <v>2426</v>
      </c>
      <c r="B1031" s="280" t="s">
        <v>1457</v>
      </c>
      <c r="C1031" s="280" t="s">
        <v>1181</v>
      </c>
      <c r="D1031" s="280" t="s">
        <v>1212</v>
      </c>
      <c r="E1031" s="80">
        <v>0</v>
      </c>
      <c r="F1031" s="80">
        <v>708511</v>
      </c>
      <c r="G1031" s="80">
        <v>3</v>
      </c>
      <c r="H1031" s="280" t="s">
        <v>1394</v>
      </c>
      <c r="I1031" s="80"/>
    </row>
    <row r="1032" spans="1:9">
      <c r="A1032" s="280" t="s">
        <v>2427</v>
      </c>
      <c r="B1032" s="280" t="s">
        <v>1457</v>
      </c>
      <c r="C1032" s="280" t="s">
        <v>1181</v>
      </c>
      <c r="D1032" s="280" t="s">
        <v>1213</v>
      </c>
      <c r="E1032" s="80">
        <v>0</v>
      </c>
      <c r="F1032" s="80">
        <v>708511</v>
      </c>
      <c r="G1032" s="80">
        <v>3</v>
      </c>
      <c r="H1032" s="280" t="s">
        <v>1394</v>
      </c>
      <c r="I1032" s="80"/>
    </row>
    <row r="1033" spans="1:9">
      <c r="A1033" s="280" t="s">
        <v>2428</v>
      </c>
      <c r="B1033" s="280" t="s">
        <v>1457</v>
      </c>
      <c r="C1033" s="280" t="s">
        <v>1181</v>
      </c>
      <c r="D1033" s="280" t="s">
        <v>1214</v>
      </c>
      <c r="E1033" s="80">
        <v>0</v>
      </c>
      <c r="F1033" s="80">
        <v>708511</v>
      </c>
      <c r="G1033" s="80">
        <v>3</v>
      </c>
      <c r="H1033" s="280" t="s">
        <v>1394</v>
      </c>
      <c r="I1033" s="80"/>
    </row>
    <row r="1034" spans="1:9">
      <c r="A1034" s="280" t="s">
        <v>2429</v>
      </c>
      <c r="B1034" s="280" t="s">
        <v>1457</v>
      </c>
      <c r="C1034" s="280" t="s">
        <v>1181</v>
      </c>
      <c r="D1034" s="280" t="s">
        <v>1215</v>
      </c>
      <c r="E1034" s="80">
        <v>0</v>
      </c>
      <c r="F1034" s="80">
        <v>708511</v>
      </c>
      <c r="G1034" s="80">
        <v>3</v>
      </c>
      <c r="H1034" s="280" t="s">
        <v>1394</v>
      </c>
      <c r="I1034" s="80"/>
    </row>
    <row r="1035" spans="1:9">
      <c r="A1035" s="280" t="s">
        <v>2430</v>
      </c>
      <c r="B1035" s="280" t="s">
        <v>1457</v>
      </c>
      <c r="C1035" s="280" t="s">
        <v>1181</v>
      </c>
      <c r="D1035" s="280" t="s">
        <v>1216</v>
      </c>
      <c r="E1035" s="80">
        <v>0</v>
      </c>
      <c r="F1035" s="80">
        <v>708511</v>
      </c>
      <c r="G1035" s="80">
        <v>3</v>
      </c>
      <c r="H1035" s="280" t="s">
        <v>1394</v>
      </c>
      <c r="I1035" s="80"/>
    </row>
    <row r="1036" spans="1:9">
      <c r="A1036" s="280" t="s">
        <v>2431</v>
      </c>
      <c r="B1036" s="280" t="s">
        <v>1457</v>
      </c>
      <c r="C1036" s="280" t="s">
        <v>1181</v>
      </c>
      <c r="D1036" s="280" t="s">
        <v>1217</v>
      </c>
      <c r="E1036" s="80">
        <v>0</v>
      </c>
      <c r="F1036" s="80">
        <v>708511</v>
      </c>
      <c r="G1036" s="80">
        <v>3</v>
      </c>
      <c r="H1036" s="280" t="s">
        <v>1394</v>
      </c>
      <c r="I1036" s="80"/>
    </row>
    <row r="1037" spans="1:9">
      <c r="A1037" s="280" t="s">
        <v>2432</v>
      </c>
      <c r="B1037" s="280" t="s">
        <v>1457</v>
      </c>
      <c r="C1037" s="280" t="s">
        <v>1181</v>
      </c>
      <c r="D1037" s="280" t="s">
        <v>1218</v>
      </c>
      <c r="E1037" s="80">
        <v>0</v>
      </c>
      <c r="F1037" s="80">
        <v>708511</v>
      </c>
      <c r="G1037" s="80">
        <v>3</v>
      </c>
      <c r="H1037" s="280" t="s">
        <v>1394</v>
      </c>
      <c r="I1037" s="80"/>
    </row>
    <row r="1038" spans="1:9">
      <c r="A1038" s="280" t="s">
        <v>2433</v>
      </c>
      <c r="B1038" s="280" t="s">
        <v>1457</v>
      </c>
      <c r="C1038" s="280" t="s">
        <v>1181</v>
      </c>
      <c r="D1038" s="280" t="s">
        <v>1219</v>
      </c>
      <c r="E1038" s="80">
        <v>0</v>
      </c>
      <c r="F1038" s="80">
        <v>708511</v>
      </c>
      <c r="G1038" s="80">
        <v>3</v>
      </c>
      <c r="H1038" s="280" t="s">
        <v>1394</v>
      </c>
      <c r="I1038" s="80"/>
    </row>
    <row r="1039" spans="1:9">
      <c r="A1039" s="280" t="s">
        <v>2434</v>
      </c>
      <c r="B1039" s="280" t="s">
        <v>1457</v>
      </c>
      <c r="C1039" s="280" t="s">
        <v>1181</v>
      </c>
      <c r="D1039" s="280" t="s">
        <v>1347</v>
      </c>
      <c r="E1039" s="80">
        <v>0</v>
      </c>
      <c r="F1039" s="80">
        <v>708511</v>
      </c>
      <c r="G1039" s="80">
        <v>3</v>
      </c>
      <c r="H1039" s="280" t="s">
        <v>1394</v>
      </c>
      <c r="I1039" s="80"/>
    </row>
    <row r="1040" spans="1:9">
      <c r="A1040" s="280" t="s">
        <v>2435</v>
      </c>
      <c r="B1040" s="280" t="s">
        <v>1457</v>
      </c>
      <c r="C1040" s="280" t="s">
        <v>1181</v>
      </c>
      <c r="D1040" s="280" t="s">
        <v>1344</v>
      </c>
      <c r="E1040" s="80">
        <v>0</v>
      </c>
      <c r="F1040" s="80">
        <v>708511</v>
      </c>
      <c r="G1040" s="80">
        <v>3</v>
      </c>
      <c r="H1040" s="280" t="s">
        <v>1394</v>
      </c>
      <c r="I1040" s="80"/>
    </row>
    <row r="1041" spans="1:9">
      <c r="A1041" s="280" t="s">
        <v>2436</v>
      </c>
      <c r="B1041" s="280" t="s">
        <v>1457</v>
      </c>
      <c r="C1041" s="280" t="s">
        <v>1200</v>
      </c>
      <c r="D1041" s="280" t="s">
        <v>1211</v>
      </c>
      <c r="E1041" s="80">
        <v>4.2395191597758008E-3</v>
      </c>
      <c r="F1041" s="80">
        <v>708511</v>
      </c>
      <c r="G1041" s="80">
        <v>3</v>
      </c>
      <c r="H1041" s="280" t="s">
        <v>1394</v>
      </c>
      <c r="I1041" s="80"/>
    </row>
    <row r="1042" spans="1:9">
      <c r="A1042" s="280" t="s">
        <v>2437</v>
      </c>
      <c r="B1042" s="280" t="s">
        <v>1457</v>
      </c>
      <c r="C1042" s="280" t="s">
        <v>1200</v>
      </c>
      <c r="D1042" s="280" t="s">
        <v>1212</v>
      </c>
      <c r="E1042" s="80">
        <v>4.2990477244854311E-3</v>
      </c>
      <c r="F1042" s="80">
        <v>708511</v>
      </c>
      <c r="G1042" s="80">
        <v>3</v>
      </c>
      <c r="H1042" s="280" t="s">
        <v>1394</v>
      </c>
      <c r="I1042" s="80"/>
    </row>
    <row r="1043" spans="1:9">
      <c r="A1043" s="280" t="s">
        <v>2438</v>
      </c>
      <c r="B1043" s="280" t="s">
        <v>1457</v>
      </c>
      <c r="C1043" s="280" t="s">
        <v>1200</v>
      </c>
      <c r="D1043" s="280" t="s">
        <v>1213</v>
      </c>
      <c r="E1043" s="80">
        <v>4.2395191597758008E-3</v>
      </c>
      <c r="F1043" s="80">
        <v>708511</v>
      </c>
      <c r="G1043" s="80">
        <v>3</v>
      </c>
      <c r="H1043" s="280" t="s">
        <v>1394</v>
      </c>
      <c r="I1043" s="80"/>
    </row>
    <row r="1044" spans="1:9">
      <c r="A1044" s="280" t="s">
        <v>2439</v>
      </c>
      <c r="B1044" s="280" t="s">
        <v>1457</v>
      </c>
      <c r="C1044" s="280" t="s">
        <v>1200</v>
      </c>
      <c r="D1044" s="280" t="s">
        <v>1214</v>
      </c>
      <c r="E1044" s="80">
        <v>4.2874403106506996E-3</v>
      </c>
      <c r="F1044" s="80">
        <v>708511</v>
      </c>
      <c r="G1044" s="80">
        <v>3</v>
      </c>
      <c r="H1044" s="280" t="s">
        <v>1394</v>
      </c>
      <c r="I1044" s="80"/>
    </row>
    <row r="1045" spans="1:9">
      <c r="A1045" s="280" t="s">
        <v>2440</v>
      </c>
      <c r="B1045" s="280" t="s">
        <v>1457</v>
      </c>
      <c r="C1045" s="280" t="s">
        <v>1200</v>
      </c>
      <c r="D1045" s="280" t="s">
        <v>1215</v>
      </c>
      <c r="E1045" s="80">
        <v>4.1724888622246764E-3</v>
      </c>
      <c r="F1045" s="80">
        <v>708511</v>
      </c>
      <c r="G1045" s="80">
        <v>3</v>
      </c>
      <c r="H1045" s="280" t="s">
        <v>1394</v>
      </c>
      <c r="I1045" s="80"/>
    </row>
    <row r="1046" spans="1:9">
      <c r="A1046" s="280" t="s">
        <v>2441</v>
      </c>
      <c r="B1046" s="280" t="s">
        <v>1457</v>
      </c>
      <c r="C1046" s="280" t="s">
        <v>1200</v>
      </c>
      <c r="D1046" s="280" t="s">
        <v>1216</v>
      </c>
      <c r="E1046" s="80">
        <v>4.6957482101174491E-3</v>
      </c>
      <c r="F1046" s="80">
        <v>708511</v>
      </c>
      <c r="G1046" s="80">
        <v>3</v>
      </c>
      <c r="H1046" s="280" t="s">
        <v>1394</v>
      </c>
      <c r="I1046" s="80"/>
    </row>
    <row r="1047" spans="1:9">
      <c r="A1047" s="280" t="s">
        <v>2442</v>
      </c>
      <c r="B1047" s="280" t="s">
        <v>1457</v>
      </c>
      <c r="C1047" s="280" t="s">
        <v>1200</v>
      </c>
      <c r="D1047" s="280" t="s">
        <v>1217</v>
      </c>
      <c r="E1047" s="80">
        <v>3.4710662256476677E-3</v>
      </c>
      <c r="F1047" s="80">
        <v>708511</v>
      </c>
      <c r="G1047" s="80">
        <v>3</v>
      </c>
      <c r="H1047" s="280" t="s">
        <v>1394</v>
      </c>
      <c r="I1047" s="80"/>
    </row>
    <row r="1048" spans="1:9">
      <c r="A1048" s="280" t="s">
        <v>2443</v>
      </c>
      <c r="B1048" s="280" t="s">
        <v>1457</v>
      </c>
      <c r="C1048" s="280" t="s">
        <v>1200</v>
      </c>
      <c r="D1048" s="280" t="s">
        <v>1218</v>
      </c>
      <c r="E1048" s="80">
        <v>2.0062794232972862E-3</v>
      </c>
      <c r="F1048" s="80">
        <v>708511</v>
      </c>
      <c r="G1048" s="80">
        <v>3</v>
      </c>
      <c r="H1048" s="280" t="s">
        <v>1394</v>
      </c>
      <c r="I1048" s="80"/>
    </row>
    <row r="1049" spans="1:9">
      <c r="A1049" s="280" t="s">
        <v>2444</v>
      </c>
      <c r="B1049" s="280" t="s">
        <v>1457</v>
      </c>
      <c r="C1049" s="280" t="s">
        <v>1200</v>
      </c>
      <c r="D1049" s="280" t="s">
        <v>1219</v>
      </c>
      <c r="E1049" s="80">
        <v>3.705159369403957E-3</v>
      </c>
      <c r="F1049" s="80">
        <v>708511</v>
      </c>
      <c r="G1049" s="80">
        <v>3</v>
      </c>
      <c r="H1049" s="280" t="s">
        <v>1394</v>
      </c>
      <c r="I1049" s="80"/>
    </row>
    <row r="1050" spans="1:9">
      <c r="A1050" s="280" t="s">
        <v>2445</v>
      </c>
      <c r="B1050" s="280" t="s">
        <v>1457</v>
      </c>
      <c r="C1050" s="280" t="s">
        <v>1200</v>
      </c>
      <c r="D1050" s="280" t="s">
        <v>1347</v>
      </c>
      <c r="E1050" s="80">
        <v>3.5755722708133595E-3</v>
      </c>
      <c r="F1050" s="80">
        <v>708511</v>
      </c>
      <c r="G1050" s="80">
        <v>3</v>
      </c>
      <c r="H1050" s="280" t="s">
        <v>1394</v>
      </c>
      <c r="I1050" s="80"/>
    </row>
    <row r="1051" spans="1:9">
      <c r="A1051" s="280" t="s">
        <v>2446</v>
      </c>
      <c r="B1051" s="280" t="s">
        <v>1457</v>
      </c>
      <c r="C1051" s="280" t="s">
        <v>1200</v>
      </c>
      <c r="D1051" s="280" t="s">
        <v>1344</v>
      </c>
      <c r="E1051" s="80">
        <v>9.3778984761924231E-3</v>
      </c>
      <c r="F1051" s="80">
        <v>708511</v>
      </c>
      <c r="G1051" s="80">
        <v>3</v>
      </c>
      <c r="H1051" s="280" t="s">
        <v>1394</v>
      </c>
      <c r="I1051" s="80"/>
    </row>
    <row r="1052" spans="1:9">
      <c r="A1052" s="280" t="s">
        <v>2447</v>
      </c>
      <c r="B1052" s="280" t="s">
        <v>1457</v>
      </c>
      <c r="C1052" s="280" t="s">
        <v>1201</v>
      </c>
      <c r="D1052" s="280" t="s">
        <v>1211</v>
      </c>
      <c r="E1052" s="80">
        <v>0.20783601799031279</v>
      </c>
      <c r="F1052" s="80">
        <v>708511</v>
      </c>
      <c r="G1052" s="80">
        <v>3</v>
      </c>
      <c r="H1052" s="280" t="s">
        <v>1394</v>
      </c>
      <c r="I1052" s="80"/>
    </row>
    <row r="1053" spans="1:9">
      <c r="A1053" s="280" t="s">
        <v>2448</v>
      </c>
      <c r="B1053" s="280" t="s">
        <v>1457</v>
      </c>
      <c r="C1053" s="280" t="s">
        <v>1201</v>
      </c>
      <c r="D1053" s="280" t="s">
        <v>1212</v>
      </c>
      <c r="E1053" s="80">
        <v>0.20966245098964692</v>
      </c>
      <c r="F1053" s="80">
        <v>708511</v>
      </c>
      <c r="G1053" s="80">
        <v>3</v>
      </c>
      <c r="H1053" s="280" t="s">
        <v>1394</v>
      </c>
      <c r="I1053" s="80"/>
    </row>
    <row r="1054" spans="1:9">
      <c r="A1054" s="280" t="s">
        <v>2449</v>
      </c>
      <c r="B1054" s="280" t="s">
        <v>1457</v>
      </c>
      <c r="C1054" s="280" t="s">
        <v>1201</v>
      </c>
      <c r="D1054" s="280" t="s">
        <v>1213</v>
      </c>
      <c r="E1054" s="80">
        <v>0.20783601799031279</v>
      </c>
      <c r="F1054" s="80">
        <v>708511</v>
      </c>
      <c r="G1054" s="80">
        <v>3</v>
      </c>
      <c r="H1054" s="280" t="s">
        <v>1394</v>
      </c>
      <c r="I1054" s="80"/>
    </row>
    <row r="1055" spans="1:9">
      <c r="A1055" s="280" t="s">
        <v>2450</v>
      </c>
      <c r="B1055" s="280" t="s">
        <v>1457</v>
      </c>
      <c r="C1055" s="280" t="s">
        <v>1201</v>
      </c>
      <c r="D1055" s="280" t="s">
        <v>1214</v>
      </c>
      <c r="E1055" s="80">
        <v>0.20948785008936252</v>
      </c>
      <c r="F1055" s="80">
        <v>708511</v>
      </c>
      <c r="G1055" s="80">
        <v>3</v>
      </c>
      <c r="H1055" s="280" t="s">
        <v>1394</v>
      </c>
      <c r="I1055" s="80"/>
    </row>
    <row r="1056" spans="1:9">
      <c r="A1056" s="280" t="s">
        <v>2451</v>
      </c>
      <c r="B1056" s="280" t="s">
        <v>1457</v>
      </c>
      <c r="C1056" s="280" t="s">
        <v>1201</v>
      </c>
      <c r="D1056" s="280" t="s">
        <v>1215</v>
      </c>
      <c r="E1056" s="80">
        <v>0.20444061765600249</v>
      </c>
      <c r="F1056" s="80">
        <v>708511</v>
      </c>
      <c r="G1056" s="80">
        <v>3</v>
      </c>
      <c r="H1056" s="280" t="s">
        <v>1394</v>
      </c>
      <c r="I1056" s="80"/>
    </row>
    <row r="1057" spans="1:9">
      <c r="A1057" s="280" t="s">
        <v>2452</v>
      </c>
      <c r="B1057" s="280" t="s">
        <v>1457</v>
      </c>
      <c r="C1057" s="280" t="s">
        <v>1201</v>
      </c>
      <c r="D1057" s="280" t="s">
        <v>1216</v>
      </c>
      <c r="E1057" s="80">
        <v>0.25120754691927377</v>
      </c>
      <c r="F1057" s="80">
        <v>708511</v>
      </c>
      <c r="G1057" s="80">
        <v>3</v>
      </c>
      <c r="H1057" s="280" t="s">
        <v>1394</v>
      </c>
      <c r="I1057" s="80"/>
    </row>
    <row r="1058" spans="1:9">
      <c r="A1058" s="280" t="s">
        <v>2453</v>
      </c>
      <c r="B1058" s="280" t="s">
        <v>1457</v>
      </c>
      <c r="C1058" s="280" t="s">
        <v>1201</v>
      </c>
      <c r="D1058" s="280" t="s">
        <v>1217</v>
      </c>
      <c r="E1058" s="80">
        <v>0.16046806936607524</v>
      </c>
      <c r="F1058" s="80">
        <v>708511</v>
      </c>
      <c r="G1058" s="80">
        <v>3</v>
      </c>
      <c r="H1058" s="280" t="s">
        <v>1394</v>
      </c>
      <c r="I1058" s="80"/>
    </row>
    <row r="1059" spans="1:9">
      <c r="A1059" s="280" t="s">
        <v>2454</v>
      </c>
      <c r="B1059" s="280" t="s">
        <v>1457</v>
      </c>
      <c r="C1059" s="280" t="s">
        <v>1201</v>
      </c>
      <c r="D1059" s="280" t="s">
        <v>1218</v>
      </c>
      <c r="E1059" s="80">
        <v>0.12472633623688166</v>
      </c>
      <c r="F1059" s="80">
        <v>708511</v>
      </c>
      <c r="G1059" s="80">
        <v>3</v>
      </c>
      <c r="H1059" s="280" t="s">
        <v>1394</v>
      </c>
      <c r="I1059" s="80"/>
    </row>
    <row r="1060" spans="1:9">
      <c r="A1060" s="280" t="s">
        <v>2455</v>
      </c>
      <c r="B1060" s="280" t="s">
        <v>1457</v>
      </c>
      <c r="C1060" s="280" t="s">
        <v>1201</v>
      </c>
      <c r="D1060" s="280" t="s">
        <v>1219</v>
      </c>
      <c r="E1060" s="80">
        <v>22954.653670004293</v>
      </c>
      <c r="F1060" s="80">
        <v>708511</v>
      </c>
      <c r="G1060" s="80">
        <v>3</v>
      </c>
      <c r="H1060" s="280" t="s">
        <v>1394</v>
      </c>
      <c r="I1060" s="80"/>
    </row>
    <row r="1061" spans="1:9">
      <c r="A1061" s="280" t="s">
        <v>2456</v>
      </c>
      <c r="B1061" s="280" t="s">
        <v>1457</v>
      </c>
      <c r="C1061" s="280" t="s">
        <v>1201</v>
      </c>
      <c r="D1061" s="280" t="s">
        <v>1347</v>
      </c>
      <c r="E1061" s="80">
        <v>0.2076105104718674</v>
      </c>
      <c r="F1061" s="80">
        <v>708511</v>
      </c>
      <c r="G1061" s="80">
        <v>3</v>
      </c>
      <c r="H1061" s="280" t="s">
        <v>1394</v>
      </c>
      <c r="I1061" s="80"/>
    </row>
    <row r="1062" spans="1:9">
      <c r="A1062" s="280" t="s">
        <v>2457</v>
      </c>
      <c r="B1062" s="280" t="s">
        <v>1457</v>
      </c>
      <c r="C1062" s="280" t="s">
        <v>1201</v>
      </c>
      <c r="D1062" s="280" t="s">
        <v>1344</v>
      </c>
      <c r="E1062" s="80">
        <v>0.47347226099724687</v>
      </c>
      <c r="F1062" s="80">
        <v>708511</v>
      </c>
      <c r="G1062" s="80">
        <v>3</v>
      </c>
      <c r="H1062" s="280" t="s">
        <v>1394</v>
      </c>
      <c r="I1062" s="80"/>
    </row>
    <row r="1063" spans="1:9">
      <c r="A1063" s="280" t="s">
        <v>2458</v>
      </c>
      <c r="B1063" s="280" t="s">
        <v>1457</v>
      </c>
      <c r="C1063" s="280" t="s">
        <v>1202</v>
      </c>
      <c r="D1063" s="280" t="s">
        <v>1211</v>
      </c>
      <c r="E1063" s="80">
        <v>3.6724184286362274E-3</v>
      </c>
      <c r="F1063" s="80">
        <v>708511</v>
      </c>
      <c r="G1063" s="80">
        <v>3</v>
      </c>
      <c r="H1063" s="280" t="s">
        <v>1394</v>
      </c>
      <c r="I1063" s="80"/>
    </row>
    <row r="1064" spans="1:9">
      <c r="A1064" s="280" t="s">
        <v>2459</v>
      </c>
      <c r="B1064" s="280" t="s">
        <v>1457</v>
      </c>
      <c r="C1064" s="280" t="s">
        <v>1202</v>
      </c>
      <c r="D1064" s="280" t="s">
        <v>1212</v>
      </c>
      <c r="E1064" s="80">
        <v>3.6724184286362274E-3</v>
      </c>
      <c r="F1064" s="80">
        <v>708511</v>
      </c>
      <c r="G1064" s="80">
        <v>3</v>
      </c>
      <c r="H1064" s="280" t="s">
        <v>1394</v>
      </c>
      <c r="I1064" s="80"/>
    </row>
    <row r="1065" spans="1:9">
      <c r="A1065" s="280" t="s">
        <v>2460</v>
      </c>
      <c r="B1065" s="280" t="s">
        <v>1457</v>
      </c>
      <c r="C1065" s="280" t="s">
        <v>1202</v>
      </c>
      <c r="D1065" s="280" t="s">
        <v>1213</v>
      </c>
      <c r="E1065" s="80">
        <v>3.6724184286362274E-3</v>
      </c>
      <c r="F1065" s="80">
        <v>708511</v>
      </c>
      <c r="G1065" s="80">
        <v>3</v>
      </c>
      <c r="H1065" s="280" t="s">
        <v>1394</v>
      </c>
      <c r="I1065" s="80"/>
    </row>
    <row r="1066" spans="1:9">
      <c r="A1066" s="280" t="s">
        <v>2461</v>
      </c>
      <c r="B1066" s="280" t="s">
        <v>1457</v>
      </c>
      <c r="C1066" s="280" t="s">
        <v>1202</v>
      </c>
      <c r="D1066" s="280" t="s">
        <v>1214</v>
      </c>
      <c r="E1066" s="80">
        <v>3.6724184286362274E-3</v>
      </c>
      <c r="F1066" s="80">
        <v>708511</v>
      </c>
      <c r="G1066" s="80">
        <v>3</v>
      </c>
      <c r="H1066" s="280" t="s">
        <v>1394</v>
      </c>
      <c r="I1066" s="80"/>
    </row>
    <row r="1067" spans="1:9">
      <c r="A1067" s="280" t="s">
        <v>2462</v>
      </c>
      <c r="B1067" s="280" t="s">
        <v>1457</v>
      </c>
      <c r="C1067" s="280" t="s">
        <v>1202</v>
      </c>
      <c r="D1067" s="280" t="s">
        <v>1215</v>
      </c>
      <c r="E1067" s="80">
        <v>2.8725033012215306E-3</v>
      </c>
      <c r="F1067" s="80">
        <v>708511</v>
      </c>
      <c r="G1067" s="80">
        <v>3</v>
      </c>
      <c r="H1067" s="280" t="s">
        <v>1394</v>
      </c>
      <c r="I1067" s="80"/>
    </row>
    <row r="1068" spans="1:9">
      <c r="A1068" s="280" t="s">
        <v>2463</v>
      </c>
      <c r="B1068" s="280" t="s">
        <v>1457</v>
      </c>
      <c r="C1068" s="280" t="s">
        <v>1202</v>
      </c>
      <c r="D1068" s="280" t="s">
        <v>1216</v>
      </c>
      <c r="E1068" s="80">
        <v>3.3849534854865403E-3</v>
      </c>
      <c r="F1068" s="80">
        <v>708511</v>
      </c>
      <c r="G1068" s="80">
        <v>3</v>
      </c>
      <c r="H1068" s="280" t="s">
        <v>1394</v>
      </c>
      <c r="I1068" s="80"/>
    </row>
    <row r="1069" spans="1:9">
      <c r="A1069" s="280" t="s">
        <v>2464</v>
      </c>
      <c r="B1069" s="280" t="s">
        <v>1457</v>
      </c>
      <c r="C1069" s="280" t="s">
        <v>1202</v>
      </c>
      <c r="D1069" s="280" t="s">
        <v>1217</v>
      </c>
      <c r="E1069" s="80">
        <v>2.3818206149978692E-3</v>
      </c>
      <c r="F1069" s="80">
        <v>708511</v>
      </c>
      <c r="G1069" s="80">
        <v>3</v>
      </c>
      <c r="H1069" s="280" t="s">
        <v>1394</v>
      </c>
      <c r="I1069" s="80"/>
    </row>
    <row r="1070" spans="1:9">
      <c r="A1070" s="280" t="s">
        <v>2465</v>
      </c>
      <c r="B1070" s="280" t="s">
        <v>1457</v>
      </c>
      <c r="C1070" s="280" t="s">
        <v>1202</v>
      </c>
      <c r="D1070" s="280" t="s">
        <v>1218</v>
      </c>
      <c r="E1070" s="80">
        <v>1.268496894027296E-3</v>
      </c>
      <c r="F1070" s="80">
        <v>708511</v>
      </c>
      <c r="G1070" s="80">
        <v>3</v>
      </c>
      <c r="H1070" s="280" t="s">
        <v>1394</v>
      </c>
      <c r="I1070" s="80"/>
    </row>
    <row r="1071" spans="1:9">
      <c r="A1071" s="280" t="s">
        <v>2466</v>
      </c>
      <c r="B1071" s="280" t="s">
        <v>1457</v>
      </c>
      <c r="C1071" s="280" t="s">
        <v>1202</v>
      </c>
      <c r="D1071" s="280" t="s">
        <v>1219</v>
      </c>
      <c r="E1071" s="80">
        <v>2.8002459636992318E-3</v>
      </c>
      <c r="F1071" s="80">
        <v>708511</v>
      </c>
      <c r="G1071" s="80">
        <v>3</v>
      </c>
      <c r="H1071" s="280" t="s">
        <v>1394</v>
      </c>
      <c r="I1071" s="80"/>
    </row>
    <row r="1072" spans="1:9">
      <c r="A1072" s="280" t="s">
        <v>2467</v>
      </c>
      <c r="B1072" s="280" t="s">
        <v>1457</v>
      </c>
      <c r="C1072" s="280" t="s">
        <v>1202</v>
      </c>
      <c r="D1072" s="280" t="s">
        <v>1347</v>
      </c>
      <c r="E1072" s="80">
        <v>3.7027305068733462E-3</v>
      </c>
      <c r="F1072" s="80">
        <v>708511</v>
      </c>
      <c r="G1072" s="80">
        <v>3</v>
      </c>
      <c r="H1072" s="280" t="s">
        <v>1394</v>
      </c>
      <c r="I1072" s="80"/>
    </row>
    <row r="1073" spans="1:9">
      <c r="A1073" s="280" t="s">
        <v>2468</v>
      </c>
      <c r="B1073" s="280" t="s">
        <v>1457</v>
      </c>
      <c r="C1073" s="280" t="s">
        <v>1202</v>
      </c>
      <c r="D1073" s="280" t="s">
        <v>1344</v>
      </c>
      <c r="E1073" s="80">
        <v>8.3038690616191787E-3</v>
      </c>
      <c r="F1073" s="80">
        <v>708511</v>
      </c>
      <c r="G1073" s="80">
        <v>3</v>
      </c>
      <c r="H1073" s="280" t="s">
        <v>1394</v>
      </c>
      <c r="I1073" s="80"/>
    </row>
    <row r="1074" spans="1:9">
      <c r="A1074" s="280" t="s">
        <v>2469</v>
      </c>
      <c r="B1074" s="280" t="s">
        <v>1457</v>
      </c>
      <c r="C1074" s="280" t="s">
        <v>1203</v>
      </c>
      <c r="D1074" s="280" t="s">
        <v>1211</v>
      </c>
      <c r="E1074" s="80">
        <v>1.6247931194183901E-3</v>
      </c>
      <c r="F1074" s="80">
        <v>708511</v>
      </c>
      <c r="G1074" s="80">
        <v>3</v>
      </c>
      <c r="H1074" s="280" t="s">
        <v>1394</v>
      </c>
      <c r="I1074" s="80"/>
    </row>
    <row r="1075" spans="1:9">
      <c r="A1075" s="280" t="s">
        <v>2470</v>
      </c>
      <c r="B1075" s="280" t="s">
        <v>1457</v>
      </c>
      <c r="C1075" s="280" t="s">
        <v>1203</v>
      </c>
      <c r="D1075" s="280" t="s">
        <v>1212</v>
      </c>
      <c r="E1075" s="80">
        <v>1.6450265357857681E-3</v>
      </c>
      <c r="F1075" s="80">
        <v>708511</v>
      </c>
      <c r="G1075" s="80">
        <v>3</v>
      </c>
      <c r="H1075" s="280" t="s">
        <v>1394</v>
      </c>
      <c r="I1075" s="80"/>
    </row>
    <row r="1076" spans="1:9">
      <c r="A1076" s="280" t="s">
        <v>2471</v>
      </c>
      <c r="B1076" s="280" t="s">
        <v>1457</v>
      </c>
      <c r="C1076" s="280" t="s">
        <v>1203</v>
      </c>
      <c r="D1076" s="280" t="s">
        <v>1213</v>
      </c>
      <c r="E1076" s="80">
        <v>1.6247931194183901E-3</v>
      </c>
      <c r="F1076" s="80">
        <v>708511</v>
      </c>
      <c r="G1076" s="80">
        <v>3</v>
      </c>
      <c r="H1076" s="280" t="s">
        <v>1394</v>
      </c>
      <c r="I1076" s="80"/>
    </row>
    <row r="1077" spans="1:9">
      <c r="A1077" s="280" t="s">
        <v>2472</v>
      </c>
      <c r="B1077" s="280" t="s">
        <v>1457</v>
      </c>
      <c r="C1077" s="280" t="s">
        <v>1203</v>
      </c>
      <c r="D1077" s="280" t="s">
        <v>1214</v>
      </c>
      <c r="E1077" s="80">
        <v>1.6410651907442816E-3</v>
      </c>
      <c r="F1077" s="80">
        <v>708511</v>
      </c>
      <c r="G1077" s="80">
        <v>3</v>
      </c>
      <c r="H1077" s="280" t="s">
        <v>1394</v>
      </c>
      <c r="I1077" s="80"/>
    </row>
    <row r="1078" spans="1:9">
      <c r="A1078" s="280" t="s">
        <v>2473</v>
      </c>
      <c r="B1078" s="280" t="s">
        <v>1457</v>
      </c>
      <c r="C1078" s="280" t="s">
        <v>1203</v>
      </c>
      <c r="D1078" s="280" t="s">
        <v>1215</v>
      </c>
      <c r="E1078" s="80">
        <v>1.5774047116643652E-3</v>
      </c>
      <c r="F1078" s="80">
        <v>708511</v>
      </c>
      <c r="G1078" s="80">
        <v>3</v>
      </c>
      <c r="H1078" s="280" t="s">
        <v>1394</v>
      </c>
      <c r="I1078" s="80"/>
    </row>
    <row r="1079" spans="1:9">
      <c r="A1079" s="280" t="s">
        <v>2474</v>
      </c>
      <c r="B1079" s="280" t="s">
        <v>1457</v>
      </c>
      <c r="C1079" s="280" t="s">
        <v>1203</v>
      </c>
      <c r="D1079" s="280" t="s">
        <v>1216</v>
      </c>
      <c r="E1079" s="80">
        <v>2.3356583407907723E-3</v>
      </c>
      <c r="F1079" s="80">
        <v>708511</v>
      </c>
      <c r="G1079" s="80">
        <v>3</v>
      </c>
      <c r="H1079" s="280" t="s">
        <v>1394</v>
      </c>
      <c r="I1079" s="80"/>
    </row>
    <row r="1080" spans="1:9">
      <c r="A1080" s="280" t="s">
        <v>2475</v>
      </c>
      <c r="B1080" s="280" t="s">
        <v>1457</v>
      </c>
      <c r="C1080" s="280" t="s">
        <v>1203</v>
      </c>
      <c r="D1080" s="280" t="s">
        <v>1217</v>
      </c>
      <c r="E1080" s="80">
        <v>1.2942609025700538E-3</v>
      </c>
      <c r="F1080" s="80">
        <v>708511</v>
      </c>
      <c r="G1080" s="80">
        <v>3</v>
      </c>
      <c r="H1080" s="280" t="s">
        <v>1394</v>
      </c>
      <c r="I1080" s="80"/>
    </row>
    <row r="1081" spans="1:9">
      <c r="A1081" s="280" t="s">
        <v>2476</v>
      </c>
      <c r="B1081" s="280" t="s">
        <v>1457</v>
      </c>
      <c r="C1081" s="280" t="s">
        <v>1203</v>
      </c>
      <c r="D1081" s="280" t="s">
        <v>1218</v>
      </c>
      <c r="E1081" s="80">
        <v>9.9597460181528028E-4</v>
      </c>
      <c r="F1081" s="80">
        <v>708511</v>
      </c>
      <c r="G1081" s="80">
        <v>3</v>
      </c>
      <c r="H1081" s="280" t="s">
        <v>1394</v>
      </c>
      <c r="I1081" s="80"/>
    </row>
    <row r="1082" spans="1:9">
      <c r="A1082" s="280" t="s">
        <v>2477</v>
      </c>
      <c r="B1082" s="280" t="s">
        <v>1457</v>
      </c>
      <c r="C1082" s="280" t="s">
        <v>1203</v>
      </c>
      <c r="D1082" s="280" t="s">
        <v>1219</v>
      </c>
      <c r="E1082" s="80">
        <v>193.65522001758163</v>
      </c>
      <c r="F1082" s="80">
        <v>708511</v>
      </c>
      <c r="G1082" s="80">
        <v>3</v>
      </c>
      <c r="H1082" s="280" t="s">
        <v>1394</v>
      </c>
      <c r="I1082" s="80"/>
    </row>
    <row r="1083" spans="1:9">
      <c r="A1083" s="280" t="s">
        <v>2478</v>
      </c>
      <c r="B1083" s="280" t="s">
        <v>1457</v>
      </c>
      <c r="C1083" s="280" t="s">
        <v>1203</v>
      </c>
      <c r="D1083" s="280" t="s">
        <v>1347</v>
      </c>
      <c r="E1083" s="80">
        <v>1.5420277030234596E-3</v>
      </c>
      <c r="F1083" s="80">
        <v>708511</v>
      </c>
      <c r="G1083" s="80">
        <v>3</v>
      </c>
      <c r="H1083" s="280" t="s">
        <v>1394</v>
      </c>
      <c r="I1083" s="80"/>
    </row>
    <row r="1084" spans="1:9">
      <c r="A1084" s="280" t="s">
        <v>2479</v>
      </c>
      <c r="B1084" s="280" t="s">
        <v>1457</v>
      </c>
      <c r="C1084" s="280" t="s">
        <v>1203</v>
      </c>
      <c r="D1084" s="280" t="s">
        <v>1344</v>
      </c>
      <c r="E1084" s="80">
        <v>3.6499739823415891E-3</v>
      </c>
      <c r="F1084" s="80">
        <v>708511</v>
      </c>
      <c r="G1084" s="80">
        <v>3</v>
      </c>
      <c r="H1084" s="280" t="s">
        <v>1394</v>
      </c>
      <c r="I1084" s="80"/>
    </row>
    <row r="1085" spans="1:9">
      <c r="A1085" s="280" t="s">
        <v>2480</v>
      </c>
      <c r="B1085" s="280" t="s">
        <v>1457</v>
      </c>
      <c r="C1085" s="280" t="s">
        <v>1204</v>
      </c>
      <c r="D1085" s="280" t="s">
        <v>1211</v>
      </c>
      <c r="E1085" s="80">
        <v>0.56553191553720883</v>
      </c>
      <c r="F1085" s="80">
        <v>708511</v>
      </c>
      <c r="G1085" s="80">
        <v>3</v>
      </c>
      <c r="H1085" s="280" t="s">
        <v>1394</v>
      </c>
      <c r="I1085" s="80"/>
    </row>
    <row r="1086" spans="1:9">
      <c r="A1086" s="280" t="s">
        <v>2481</v>
      </c>
      <c r="B1086" s="280" t="s">
        <v>1457</v>
      </c>
      <c r="C1086" s="280" t="s">
        <v>1204</v>
      </c>
      <c r="D1086" s="280" t="s">
        <v>1212</v>
      </c>
      <c r="E1086" s="80">
        <v>0.57219814841246996</v>
      </c>
      <c r="F1086" s="80">
        <v>708511</v>
      </c>
      <c r="G1086" s="80">
        <v>3</v>
      </c>
      <c r="H1086" s="280" t="s">
        <v>1394</v>
      </c>
      <c r="I1086" s="80"/>
    </row>
    <row r="1087" spans="1:9">
      <c r="A1087" s="280" t="s">
        <v>2482</v>
      </c>
      <c r="B1087" s="280" t="s">
        <v>1457</v>
      </c>
      <c r="C1087" s="280" t="s">
        <v>1204</v>
      </c>
      <c r="D1087" s="280" t="s">
        <v>1213</v>
      </c>
      <c r="E1087" s="80">
        <v>0.56553191553720883</v>
      </c>
      <c r="F1087" s="80">
        <v>708511</v>
      </c>
      <c r="G1087" s="80">
        <v>3</v>
      </c>
      <c r="H1087" s="280" t="s">
        <v>1394</v>
      </c>
      <c r="I1087" s="80"/>
    </row>
    <row r="1088" spans="1:9">
      <c r="A1088" s="280" t="s">
        <v>2483</v>
      </c>
      <c r="B1088" s="280" t="s">
        <v>1457</v>
      </c>
      <c r="C1088" s="280" t="s">
        <v>1204</v>
      </c>
      <c r="D1088" s="280" t="s">
        <v>1214</v>
      </c>
      <c r="E1088" s="80">
        <v>0.57157433792078005</v>
      </c>
      <c r="F1088" s="80">
        <v>708511</v>
      </c>
      <c r="G1088" s="80">
        <v>3</v>
      </c>
      <c r="H1088" s="280" t="s">
        <v>1394</v>
      </c>
      <c r="I1088" s="80"/>
    </row>
    <row r="1089" spans="1:9">
      <c r="A1089" s="280" t="s">
        <v>2484</v>
      </c>
      <c r="B1089" s="280" t="s">
        <v>1457</v>
      </c>
      <c r="C1089" s="280" t="s">
        <v>1204</v>
      </c>
      <c r="D1089" s="280" t="s">
        <v>1215</v>
      </c>
      <c r="E1089" s="80">
        <v>0.55150732101530942</v>
      </c>
      <c r="F1089" s="80">
        <v>708511</v>
      </c>
      <c r="G1089" s="80">
        <v>3</v>
      </c>
      <c r="H1089" s="280" t="s">
        <v>1394</v>
      </c>
      <c r="I1089" s="80"/>
    </row>
    <row r="1090" spans="1:9">
      <c r="A1090" s="280" t="s">
        <v>2485</v>
      </c>
      <c r="B1090" s="280" t="s">
        <v>1457</v>
      </c>
      <c r="C1090" s="280" t="s">
        <v>1204</v>
      </c>
      <c r="D1090" s="280" t="s">
        <v>1216</v>
      </c>
      <c r="E1090" s="80">
        <v>0.53070995050141467</v>
      </c>
      <c r="F1090" s="80">
        <v>708511</v>
      </c>
      <c r="G1090" s="80">
        <v>3</v>
      </c>
      <c r="H1090" s="280" t="s">
        <v>1394</v>
      </c>
      <c r="I1090" s="80"/>
    </row>
    <row r="1091" spans="1:9">
      <c r="A1091" s="280" t="s">
        <v>2486</v>
      </c>
      <c r="B1091" s="280" t="s">
        <v>1457</v>
      </c>
      <c r="C1091" s="280" t="s">
        <v>1204</v>
      </c>
      <c r="D1091" s="280" t="s">
        <v>1217</v>
      </c>
      <c r="E1091" s="80">
        <v>0.44222424894355283</v>
      </c>
      <c r="F1091" s="80">
        <v>708511</v>
      </c>
      <c r="G1091" s="80">
        <v>3</v>
      </c>
      <c r="H1091" s="280" t="s">
        <v>1394</v>
      </c>
      <c r="I1091" s="80"/>
    </row>
    <row r="1092" spans="1:9">
      <c r="A1092" s="280" t="s">
        <v>2487</v>
      </c>
      <c r="B1092" s="280" t="s">
        <v>1457</v>
      </c>
      <c r="C1092" s="280" t="s">
        <v>1204</v>
      </c>
      <c r="D1092" s="280" t="s">
        <v>1218</v>
      </c>
      <c r="E1092" s="80">
        <v>0.27638210701259808</v>
      </c>
      <c r="F1092" s="80">
        <v>708511</v>
      </c>
      <c r="G1092" s="80">
        <v>3</v>
      </c>
      <c r="H1092" s="280" t="s">
        <v>1394</v>
      </c>
      <c r="I1092" s="80"/>
    </row>
    <row r="1093" spans="1:9">
      <c r="A1093" s="280" t="s">
        <v>2488</v>
      </c>
      <c r="B1093" s="280" t="s">
        <v>1457</v>
      </c>
      <c r="C1093" s="280" t="s">
        <v>1204</v>
      </c>
      <c r="D1093" s="280" t="s">
        <v>1219</v>
      </c>
      <c r="E1093" s="80">
        <v>81674.677587552607</v>
      </c>
      <c r="F1093" s="80">
        <v>708511</v>
      </c>
      <c r="G1093" s="80">
        <v>3</v>
      </c>
      <c r="H1093" s="280" t="s">
        <v>1394</v>
      </c>
      <c r="I1093" s="80"/>
    </row>
    <row r="1094" spans="1:9">
      <c r="A1094" s="280" t="s">
        <v>2489</v>
      </c>
      <c r="B1094" s="280" t="s">
        <v>1457</v>
      </c>
      <c r="C1094" s="280" t="s">
        <v>1204</v>
      </c>
      <c r="D1094" s="280" t="s">
        <v>1347</v>
      </c>
      <c r="E1094" s="80">
        <v>0.55691954046557035</v>
      </c>
      <c r="F1094" s="80">
        <v>708511</v>
      </c>
      <c r="G1094" s="80">
        <v>3</v>
      </c>
      <c r="H1094" s="280" t="s">
        <v>1394</v>
      </c>
      <c r="I1094" s="80"/>
    </row>
    <row r="1095" spans="1:9">
      <c r="A1095" s="280" t="s">
        <v>2490</v>
      </c>
      <c r="B1095" s="280" t="s">
        <v>1457</v>
      </c>
      <c r="C1095" s="280" t="s">
        <v>1204</v>
      </c>
      <c r="D1095" s="280" t="s">
        <v>1344</v>
      </c>
      <c r="E1095" s="80">
        <v>1.2872039079918247</v>
      </c>
      <c r="F1095" s="80">
        <v>708511</v>
      </c>
      <c r="G1095" s="80">
        <v>3</v>
      </c>
      <c r="H1095" s="280" t="s">
        <v>1394</v>
      </c>
      <c r="I1095" s="80"/>
    </row>
    <row r="1096" spans="1:9">
      <c r="A1096" s="280" t="s">
        <v>2491</v>
      </c>
      <c r="B1096" s="280" t="s">
        <v>1457</v>
      </c>
      <c r="C1096" s="280" t="s">
        <v>1205</v>
      </c>
      <c r="D1096" s="280" t="s">
        <v>1211</v>
      </c>
      <c r="E1096" s="80">
        <v>0.18935608092955111</v>
      </c>
      <c r="F1096" s="80">
        <v>708511</v>
      </c>
      <c r="G1096" s="80">
        <v>3</v>
      </c>
      <c r="H1096" s="280" t="s">
        <v>1394</v>
      </c>
      <c r="I1096" s="80"/>
    </row>
    <row r="1097" spans="1:9">
      <c r="A1097" s="280" t="s">
        <v>2492</v>
      </c>
      <c r="B1097" s="280" t="s">
        <v>1457</v>
      </c>
      <c r="C1097" s="280" t="s">
        <v>1205</v>
      </c>
      <c r="D1097" s="280" t="s">
        <v>1212</v>
      </c>
      <c r="E1097" s="80">
        <v>0.19187905988660778</v>
      </c>
      <c r="F1097" s="80">
        <v>708511</v>
      </c>
      <c r="G1097" s="80">
        <v>3</v>
      </c>
      <c r="H1097" s="280" t="s">
        <v>1394</v>
      </c>
      <c r="I1097" s="80"/>
    </row>
    <row r="1098" spans="1:9">
      <c r="A1098" s="280" t="s">
        <v>2493</v>
      </c>
      <c r="B1098" s="280" t="s">
        <v>1457</v>
      </c>
      <c r="C1098" s="280" t="s">
        <v>1205</v>
      </c>
      <c r="D1098" s="280" t="s">
        <v>1213</v>
      </c>
      <c r="E1098" s="80">
        <v>0.18935608092955111</v>
      </c>
      <c r="F1098" s="80">
        <v>708511</v>
      </c>
      <c r="G1098" s="80">
        <v>3</v>
      </c>
      <c r="H1098" s="280" t="s">
        <v>1394</v>
      </c>
      <c r="I1098" s="80"/>
    </row>
    <row r="1099" spans="1:9">
      <c r="A1099" s="280" t="s">
        <v>2494</v>
      </c>
      <c r="B1099" s="280" t="s">
        <v>1457</v>
      </c>
      <c r="C1099" s="280" t="s">
        <v>1205</v>
      </c>
      <c r="D1099" s="280" t="s">
        <v>1214</v>
      </c>
      <c r="E1099" s="80">
        <v>0.19168560228372433</v>
      </c>
      <c r="F1099" s="80">
        <v>708511</v>
      </c>
      <c r="G1099" s="80">
        <v>3</v>
      </c>
      <c r="H1099" s="280" t="s">
        <v>1394</v>
      </c>
      <c r="I1099" s="80"/>
    </row>
    <row r="1100" spans="1:9">
      <c r="A1100" s="280" t="s">
        <v>2495</v>
      </c>
      <c r="B1100" s="280" t="s">
        <v>1457</v>
      </c>
      <c r="C1100" s="280" t="s">
        <v>1205</v>
      </c>
      <c r="D1100" s="280" t="s">
        <v>1215</v>
      </c>
      <c r="E1100" s="80">
        <v>0.18407534475740653</v>
      </c>
      <c r="F1100" s="80">
        <v>708511</v>
      </c>
      <c r="G1100" s="80">
        <v>3</v>
      </c>
      <c r="H1100" s="280" t="s">
        <v>1394</v>
      </c>
      <c r="I1100" s="80"/>
    </row>
    <row r="1101" spans="1:9">
      <c r="A1101" s="280" t="s">
        <v>2496</v>
      </c>
      <c r="B1101" s="280" t="s">
        <v>1457</v>
      </c>
      <c r="C1101" s="280" t="s">
        <v>1205</v>
      </c>
      <c r="D1101" s="280" t="s">
        <v>1216</v>
      </c>
      <c r="E1101" s="80">
        <v>0.25175722084220409</v>
      </c>
      <c r="F1101" s="80">
        <v>708511</v>
      </c>
      <c r="G1101" s="80">
        <v>3</v>
      </c>
      <c r="H1101" s="280" t="s">
        <v>1394</v>
      </c>
      <c r="I1101" s="80"/>
    </row>
    <row r="1102" spans="1:9">
      <c r="A1102" s="280" t="s">
        <v>2497</v>
      </c>
      <c r="B1102" s="280" t="s">
        <v>1457</v>
      </c>
      <c r="C1102" s="280" t="s">
        <v>1205</v>
      </c>
      <c r="D1102" s="280" t="s">
        <v>1217</v>
      </c>
      <c r="E1102" s="80">
        <v>0.14967027174199382</v>
      </c>
      <c r="F1102" s="80">
        <v>708511</v>
      </c>
      <c r="G1102" s="80">
        <v>3</v>
      </c>
      <c r="H1102" s="280" t="s">
        <v>1394</v>
      </c>
      <c r="I1102" s="80"/>
    </row>
    <row r="1103" spans="1:9">
      <c r="A1103" s="280" t="s">
        <v>2498</v>
      </c>
      <c r="B1103" s="280" t="s">
        <v>1457</v>
      </c>
      <c r="C1103" s="280" t="s">
        <v>1205</v>
      </c>
      <c r="D1103" s="280" t="s">
        <v>1218</v>
      </c>
      <c r="E1103" s="80">
        <v>7.8368434632296938E-2</v>
      </c>
      <c r="F1103" s="80">
        <v>708511</v>
      </c>
      <c r="G1103" s="80">
        <v>3</v>
      </c>
      <c r="H1103" s="280" t="s">
        <v>1394</v>
      </c>
      <c r="I1103" s="80"/>
    </row>
    <row r="1104" spans="1:9">
      <c r="A1104" s="280" t="s">
        <v>2499</v>
      </c>
      <c r="B1104" s="280" t="s">
        <v>1457</v>
      </c>
      <c r="C1104" s="280" t="s">
        <v>1205</v>
      </c>
      <c r="D1104" s="280" t="s">
        <v>1219</v>
      </c>
      <c r="E1104" s="80">
        <v>16230.733652254587</v>
      </c>
      <c r="F1104" s="80">
        <v>708511</v>
      </c>
      <c r="G1104" s="80">
        <v>3</v>
      </c>
      <c r="H1104" s="280" t="s">
        <v>1394</v>
      </c>
      <c r="I1104" s="80"/>
    </row>
    <row r="1105" spans="1:9">
      <c r="A1105" s="280" t="s">
        <v>2500</v>
      </c>
      <c r="B1105" s="280" t="s">
        <v>1457</v>
      </c>
      <c r="C1105" s="280" t="s">
        <v>1205</v>
      </c>
      <c r="D1105" s="280" t="s">
        <v>1347</v>
      </c>
      <c r="E1105" s="80">
        <v>0.18382592880538323</v>
      </c>
      <c r="F1105" s="80">
        <v>708511</v>
      </c>
      <c r="G1105" s="80">
        <v>3</v>
      </c>
      <c r="H1105" s="280" t="s">
        <v>1394</v>
      </c>
      <c r="I1105" s="80"/>
    </row>
    <row r="1106" spans="1:9">
      <c r="A1106" s="280" t="s">
        <v>2501</v>
      </c>
      <c r="B1106" s="280" t="s">
        <v>1457</v>
      </c>
      <c r="C1106" s="280" t="s">
        <v>1205</v>
      </c>
      <c r="D1106" s="280" t="s">
        <v>1344</v>
      </c>
      <c r="E1106" s="80">
        <v>0.42587535141786692</v>
      </c>
      <c r="F1106" s="80">
        <v>708511</v>
      </c>
      <c r="G1106" s="80">
        <v>3</v>
      </c>
      <c r="H1106" s="280" t="s">
        <v>1394</v>
      </c>
      <c r="I1106" s="80"/>
    </row>
    <row r="1107" spans="1:9">
      <c r="A1107" s="280" t="s">
        <v>2502</v>
      </c>
      <c r="B1107" s="280" t="s">
        <v>1457</v>
      </c>
      <c r="C1107" s="280" t="s">
        <v>1206</v>
      </c>
      <c r="D1107" s="280" t="s">
        <v>1211</v>
      </c>
      <c r="E1107" s="80">
        <v>6.782983249645827E-2</v>
      </c>
      <c r="F1107" s="80">
        <v>708511</v>
      </c>
      <c r="G1107" s="80">
        <v>3</v>
      </c>
      <c r="H1107" s="280" t="s">
        <v>1394</v>
      </c>
      <c r="I1107" s="80"/>
    </row>
    <row r="1108" spans="1:9">
      <c r="A1108" s="280" t="s">
        <v>2503</v>
      </c>
      <c r="B1108" s="280" t="s">
        <v>1457</v>
      </c>
      <c r="C1108" s="280" t="s">
        <v>1206</v>
      </c>
      <c r="D1108" s="280" t="s">
        <v>1212</v>
      </c>
      <c r="E1108" s="80">
        <v>6.782983249645827E-2</v>
      </c>
      <c r="F1108" s="80">
        <v>708511</v>
      </c>
      <c r="G1108" s="80">
        <v>3</v>
      </c>
      <c r="H1108" s="280" t="s">
        <v>1394</v>
      </c>
      <c r="I1108" s="80"/>
    </row>
    <row r="1109" spans="1:9">
      <c r="A1109" s="280" t="s">
        <v>2504</v>
      </c>
      <c r="B1109" s="280" t="s">
        <v>1457</v>
      </c>
      <c r="C1109" s="280" t="s">
        <v>1206</v>
      </c>
      <c r="D1109" s="280" t="s">
        <v>1213</v>
      </c>
      <c r="E1109" s="80">
        <v>6.782983249645827E-2</v>
      </c>
      <c r="F1109" s="80">
        <v>708511</v>
      </c>
      <c r="G1109" s="80">
        <v>3</v>
      </c>
      <c r="H1109" s="280" t="s">
        <v>1394</v>
      </c>
      <c r="I1109" s="80"/>
    </row>
    <row r="1110" spans="1:9">
      <c r="A1110" s="280" t="s">
        <v>2505</v>
      </c>
      <c r="B1110" s="280" t="s">
        <v>1457</v>
      </c>
      <c r="C1110" s="280" t="s">
        <v>1206</v>
      </c>
      <c r="D1110" s="280" t="s">
        <v>1214</v>
      </c>
      <c r="E1110" s="80">
        <v>6.782983249645827E-2</v>
      </c>
      <c r="F1110" s="80">
        <v>708511</v>
      </c>
      <c r="G1110" s="80">
        <v>3</v>
      </c>
      <c r="H1110" s="280" t="s">
        <v>1394</v>
      </c>
      <c r="I1110" s="80"/>
    </row>
    <row r="1111" spans="1:9">
      <c r="A1111" s="280" t="s">
        <v>2506</v>
      </c>
      <c r="B1111" s="280" t="s">
        <v>1457</v>
      </c>
      <c r="C1111" s="280" t="s">
        <v>1206</v>
      </c>
      <c r="D1111" s="280" t="s">
        <v>1215</v>
      </c>
      <c r="E1111" s="80">
        <v>6.0857953187571687E-2</v>
      </c>
      <c r="F1111" s="80">
        <v>708511</v>
      </c>
      <c r="G1111" s="80">
        <v>3</v>
      </c>
      <c r="H1111" s="280" t="s">
        <v>1394</v>
      </c>
      <c r="I1111" s="80"/>
    </row>
    <row r="1112" spans="1:9">
      <c r="A1112" s="280" t="s">
        <v>2507</v>
      </c>
      <c r="B1112" s="280" t="s">
        <v>1457</v>
      </c>
      <c r="C1112" s="280" t="s">
        <v>1206</v>
      </c>
      <c r="D1112" s="280" t="s">
        <v>1216</v>
      </c>
      <c r="E1112" s="80">
        <v>6.3581591685696284E-2</v>
      </c>
      <c r="F1112" s="80">
        <v>708511</v>
      </c>
      <c r="G1112" s="80">
        <v>3</v>
      </c>
      <c r="H1112" s="280" t="s">
        <v>1394</v>
      </c>
      <c r="I1112" s="80"/>
    </row>
    <row r="1113" spans="1:9">
      <c r="A1113" s="280" t="s">
        <v>2508</v>
      </c>
      <c r="B1113" s="280" t="s">
        <v>1457</v>
      </c>
      <c r="C1113" s="280" t="s">
        <v>1206</v>
      </c>
      <c r="D1113" s="280" t="s">
        <v>1217</v>
      </c>
      <c r="E1113" s="80">
        <v>4.9133605937237909E-2</v>
      </c>
      <c r="F1113" s="80">
        <v>708511</v>
      </c>
      <c r="G1113" s="80">
        <v>3</v>
      </c>
      <c r="H1113" s="280" t="s">
        <v>1394</v>
      </c>
      <c r="I1113" s="80"/>
    </row>
    <row r="1114" spans="1:9">
      <c r="A1114" s="280" t="s">
        <v>2509</v>
      </c>
      <c r="B1114" s="280" t="s">
        <v>1457</v>
      </c>
      <c r="C1114" s="280" t="s">
        <v>1206</v>
      </c>
      <c r="D1114" s="280" t="s">
        <v>1218</v>
      </c>
      <c r="E1114" s="80">
        <v>1.1151953629865201E-2</v>
      </c>
      <c r="F1114" s="80">
        <v>708511</v>
      </c>
      <c r="G1114" s="80">
        <v>3</v>
      </c>
      <c r="H1114" s="280" t="s">
        <v>1394</v>
      </c>
      <c r="I1114" s="80"/>
    </row>
    <row r="1115" spans="1:9">
      <c r="A1115" s="280" t="s">
        <v>2510</v>
      </c>
      <c r="B1115" s="280" t="s">
        <v>1457</v>
      </c>
      <c r="C1115" s="280" t="s">
        <v>1206</v>
      </c>
      <c r="D1115" s="280" t="s">
        <v>1219</v>
      </c>
      <c r="E1115" s="80">
        <v>5.1115477033336645E-2</v>
      </c>
      <c r="F1115" s="80">
        <v>708511</v>
      </c>
      <c r="G1115" s="80">
        <v>3</v>
      </c>
      <c r="H1115" s="280" t="s">
        <v>1394</v>
      </c>
      <c r="I1115" s="80"/>
    </row>
    <row r="1116" spans="1:9">
      <c r="A1116" s="280" t="s">
        <v>2511</v>
      </c>
      <c r="B1116" s="280" t="s">
        <v>1457</v>
      </c>
      <c r="C1116" s="280" t="s">
        <v>1206</v>
      </c>
      <c r="D1116" s="280" t="s">
        <v>1347</v>
      </c>
      <c r="E1116" s="80">
        <v>5.5852374620813348E-2</v>
      </c>
      <c r="F1116" s="80">
        <v>708511</v>
      </c>
      <c r="G1116" s="80">
        <v>3</v>
      </c>
      <c r="H1116" s="280" t="s">
        <v>1394</v>
      </c>
      <c r="I1116" s="80"/>
    </row>
    <row r="1117" spans="1:9">
      <c r="A1117" s="280" t="s">
        <v>2512</v>
      </c>
      <c r="B1117" s="280" t="s">
        <v>1457</v>
      </c>
      <c r="C1117" s="280" t="s">
        <v>1206</v>
      </c>
      <c r="D1117" s="280" t="s">
        <v>1344</v>
      </c>
      <c r="E1117" s="80">
        <v>0.14648785122419206</v>
      </c>
      <c r="F1117" s="80">
        <v>708511</v>
      </c>
      <c r="G1117" s="80">
        <v>3</v>
      </c>
      <c r="H1117" s="280" t="s">
        <v>1394</v>
      </c>
      <c r="I1117" s="80"/>
    </row>
    <row r="1118" spans="1:9">
      <c r="A1118" s="280" t="s">
        <v>2513</v>
      </c>
      <c r="B1118" s="280" t="s">
        <v>1457</v>
      </c>
      <c r="C1118" s="280" t="s">
        <v>1207</v>
      </c>
      <c r="D1118" s="280" t="s">
        <v>1211</v>
      </c>
      <c r="E1118" s="80">
        <v>1.0462785947214094E-2</v>
      </c>
      <c r="F1118" s="80">
        <v>708511</v>
      </c>
      <c r="G1118" s="80">
        <v>3</v>
      </c>
      <c r="H1118" s="280" t="s">
        <v>1394</v>
      </c>
      <c r="I1118" s="80"/>
    </row>
    <row r="1119" spans="1:9">
      <c r="A1119" s="280" t="s">
        <v>2514</v>
      </c>
      <c r="B1119" s="280" t="s">
        <v>1457</v>
      </c>
      <c r="C1119" s="280" t="s">
        <v>1207</v>
      </c>
      <c r="D1119" s="280" t="s">
        <v>1212</v>
      </c>
      <c r="E1119" s="80">
        <v>1.0591682156702951E-2</v>
      </c>
      <c r="F1119" s="80">
        <v>708511</v>
      </c>
      <c r="G1119" s="80">
        <v>3</v>
      </c>
      <c r="H1119" s="280" t="s">
        <v>1394</v>
      </c>
      <c r="I1119" s="80"/>
    </row>
    <row r="1120" spans="1:9">
      <c r="A1120" s="280" t="s">
        <v>2515</v>
      </c>
      <c r="B1120" s="280" t="s">
        <v>1457</v>
      </c>
      <c r="C1120" s="280" t="s">
        <v>1207</v>
      </c>
      <c r="D1120" s="280" t="s">
        <v>1213</v>
      </c>
      <c r="E1120" s="80">
        <v>1.0462785947214094E-2</v>
      </c>
      <c r="F1120" s="80">
        <v>708511</v>
      </c>
      <c r="G1120" s="80">
        <v>3</v>
      </c>
      <c r="H1120" s="280" t="s">
        <v>1394</v>
      </c>
      <c r="I1120" s="80"/>
    </row>
    <row r="1121" spans="1:9">
      <c r="A1121" s="280" t="s">
        <v>2516</v>
      </c>
      <c r="B1121" s="280" t="s">
        <v>1457</v>
      </c>
      <c r="C1121" s="280" t="s">
        <v>1207</v>
      </c>
      <c r="D1121" s="280" t="s">
        <v>1214</v>
      </c>
      <c r="E1121" s="80">
        <v>1.0584963099274232E-2</v>
      </c>
      <c r="F1121" s="80">
        <v>708511</v>
      </c>
      <c r="G1121" s="80">
        <v>3</v>
      </c>
      <c r="H1121" s="280" t="s">
        <v>1394</v>
      </c>
      <c r="I1121" s="80"/>
    </row>
    <row r="1122" spans="1:9">
      <c r="A1122" s="280" t="s">
        <v>2517</v>
      </c>
      <c r="B1122" s="280" t="s">
        <v>1457</v>
      </c>
      <c r="C1122" s="280" t="s">
        <v>1207</v>
      </c>
      <c r="D1122" s="280" t="s">
        <v>1215</v>
      </c>
      <c r="E1122" s="80">
        <v>1.0090971442653453E-2</v>
      </c>
      <c r="F1122" s="80">
        <v>708511</v>
      </c>
      <c r="G1122" s="80">
        <v>3</v>
      </c>
      <c r="H1122" s="280" t="s">
        <v>1394</v>
      </c>
      <c r="I1122" s="80"/>
    </row>
    <row r="1123" spans="1:9">
      <c r="A1123" s="280" t="s">
        <v>2518</v>
      </c>
      <c r="B1123" s="280" t="s">
        <v>1457</v>
      </c>
      <c r="C1123" s="280" t="s">
        <v>1207</v>
      </c>
      <c r="D1123" s="280" t="s">
        <v>1216</v>
      </c>
      <c r="E1123" s="80">
        <v>1.3011451171866042E-2</v>
      </c>
      <c r="F1123" s="80">
        <v>708511</v>
      </c>
      <c r="G1123" s="80">
        <v>3</v>
      </c>
      <c r="H1123" s="280" t="s">
        <v>1394</v>
      </c>
      <c r="I1123" s="80"/>
    </row>
    <row r="1124" spans="1:9">
      <c r="A1124" s="280" t="s">
        <v>2519</v>
      </c>
      <c r="B1124" s="280" t="s">
        <v>1457</v>
      </c>
      <c r="C1124" s="280" t="s">
        <v>1207</v>
      </c>
      <c r="D1124" s="280" t="s">
        <v>1217</v>
      </c>
      <c r="E1124" s="80">
        <v>8.2928368317580613E-3</v>
      </c>
      <c r="F1124" s="80">
        <v>708511</v>
      </c>
      <c r="G1124" s="80">
        <v>3</v>
      </c>
      <c r="H1124" s="280" t="s">
        <v>1394</v>
      </c>
      <c r="I1124" s="80"/>
    </row>
    <row r="1125" spans="1:9">
      <c r="A1125" s="280" t="s">
        <v>2520</v>
      </c>
      <c r="B1125" s="280" t="s">
        <v>1457</v>
      </c>
      <c r="C1125" s="280" t="s">
        <v>1207</v>
      </c>
      <c r="D1125" s="280" t="s">
        <v>1218</v>
      </c>
      <c r="E1125" s="80">
        <v>5.4450194054037129E-3</v>
      </c>
      <c r="F1125" s="80">
        <v>708511</v>
      </c>
      <c r="G1125" s="80">
        <v>3</v>
      </c>
      <c r="H1125" s="280" t="s">
        <v>1394</v>
      </c>
      <c r="I1125" s="80"/>
    </row>
    <row r="1126" spans="1:9">
      <c r="A1126" s="280" t="s">
        <v>2521</v>
      </c>
      <c r="B1126" s="280" t="s">
        <v>1457</v>
      </c>
      <c r="C1126" s="280" t="s">
        <v>1207</v>
      </c>
      <c r="D1126" s="280" t="s">
        <v>1219</v>
      </c>
      <c r="E1126" s="80">
        <v>1583.3989884628099</v>
      </c>
      <c r="F1126" s="80">
        <v>708511</v>
      </c>
      <c r="G1126" s="80">
        <v>3</v>
      </c>
      <c r="H1126" s="280" t="s">
        <v>1394</v>
      </c>
      <c r="I1126" s="80"/>
    </row>
    <row r="1127" spans="1:9">
      <c r="A1127" s="280" t="s">
        <v>2522</v>
      </c>
      <c r="B1127" s="280" t="s">
        <v>1457</v>
      </c>
      <c r="C1127" s="280" t="s">
        <v>1207</v>
      </c>
      <c r="D1127" s="280" t="s">
        <v>1347</v>
      </c>
      <c r="E1127" s="80">
        <v>1.0197834505502747E-2</v>
      </c>
      <c r="F1127" s="80">
        <v>708511</v>
      </c>
      <c r="G1127" s="80">
        <v>3</v>
      </c>
      <c r="H1127" s="280" t="s">
        <v>1394</v>
      </c>
      <c r="I1127" s="80"/>
    </row>
    <row r="1128" spans="1:9">
      <c r="A1128" s="280" t="s">
        <v>2523</v>
      </c>
      <c r="B1128" s="280" t="s">
        <v>1457</v>
      </c>
      <c r="C1128" s="280" t="s">
        <v>1207</v>
      </c>
      <c r="D1128" s="280" t="s">
        <v>1344</v>
      </c>
      <c r="E1128" s="80">
        <v>2.3618223312128331E-2</v>
      </c>
      <c r="F1128" s="80">
        <v>708511</v>
      </c>
      <c r="G1128" s="80">
        <v>3</v>
      </c>
      <c r="H1128" s="280" t="s">
        <v>1394</v>
      </c>
      <c r="I1128" s="80"/>
    </row>
    <row r="1129" spans="1:9">
      <c r="A1129" s="280" t="s">
        <v>2524</v>
      </c>
      <c r="B1129" s="280" t="s">
        <v>1457</v>
      </c>
      <c r="C1129" s="280" t="s">
        <v>1208</v>
      </c>
      <c r="D1129" s="280" t="s">
        <v>1211</v>
      </c>
      <c r="E1129" s="80">
        <v>1.1595571346534758E-2</v>
      </c>
      <c r="F1129" s="80">
        <v>708511</v>
      </c>
      <c r="G1129" s="80">
        <v>3</v>
      </c>
      <c r="H1129" s="280" t="s">
        <v>1394</v>
      </c>
      <c r="I1129" s="80"/>
    </row>
    <row r="1130" spans="1:9">
      <c r="A1130" s="280" t="s">
        <v>2525</v>
      </c>
      <c r="B1130" s="280" t="s">
        <v>1457</v>
      </c>
      <c r="C1130" s="280" t="s">
        <v>1208</v>
      </c>
      <c r="D1130" s="280" t="s">
        <v>1212</v>
      </c>
      <c r="E1130" s="80">
        <v>1.1751127840926122E-2</v>
      </c>
      <c r="F1130" s="80">
        <v>708511</v>
      </c>
      <c r="G1130" s="80">
        <v>3</v>
      </c>
      <c r="H1130" s="280" t="s">
        <v>1394</v>
      </c>
      <c r="I1130" s="80"/>
    </row>
    <row r="1131" spans="1:9">
      <c r="A1131" s="280" t="s">
        <v>2526</v>
      </c>
      <c r="B1131" s="280" t="s">
        <v>1457</v>
      </c>
      <c r="C1131" s="280" t="s">
        <v>1208</v>
      </c>
      <c r="D1131" s="280" t="s">
        <v>1213</v>
      </c>
      <c r="E1131" s="80">
        <v>1.1595571346534758E-2</v>
      </c>
      <c r="F1131" s="80">
        <v>708511</v>
      </c>
      <c r="G1131" s="80">
        <v>3</v>
      </c>
      <c r="H1131" s="280" t="s">
        <v>1394</v>
      </c>
      <c r="I1131" s="80"/>
    </row>
    <row r="1132" spans="1:9">
      <c r="A1132" s="280" t="s">
        <v>2527</v>
      </c>
      <c r="B1132" s="280" t="s">
        <v>1457</v>
      </c>
      <c r="C1132" s="280" t="s">
        <v>1208</v>
      </c>
      <c r="D1132" s="280" t="s">
        <v>1214</v>
      </c>
      <c r="E1132" s="80">
        <v>1.1737949419720195E-2</v>
      </c>
      <c r="F1132" s="80">
        <v>708511</v>
      </c>
      <c r="G1132" s="80">
        <v>3</v>
      </c>
      <c r="H1132" s="280" t="s">
        <v>1394</v>
      </c>
      <c r="I1132" s="80"/>
    </row>
    <row r="1133" spans="1:9">
      <c r="A1133" s="280" t="s">
        <v>2528</v>
      </c>
      <c r="B1133" s="280" t="s">
        <v>1457</v>
      </c>
      <c r="C1133" s="280" t="s">
        <v>1208</v>
      </c>
      <c r="D1133" s="280" t="s">
        <v>1215</v>
      </c>
      <c r="E1133" s="80">
        <v>1.1250891037596543E-2</v>
      </c>
      <c r="F1133" s="80">
        <v>708511</v>
      </c>
      <c r="G1133" s="80">
        <v>3</v>
      </c>
      <c r="H1133" s="280" t="s">
        <v>1394</v>
      </c>
      <c r="I1133" s="80"/>
    </row>
    <row r="1134" spans="1:9">
      <c r="A1134" s="280" t="s">
        <v>2529</v>
      </c>
      <c r="B1134" s="280" t="s">
        <v>1457</v>
      </c>
      <c r="C1134" s="280" t="s">
        <v>1208</v>
      </c>
      <c r="D1134" s="280" t="s">
        <v>1216</v>
      </c>
      <c r="E1134" s="80">
        <v>1.0336983864356133E-2</v>
      </c>
      <c r="F1134" s="80">
        <v>708511</v>
      </c>
      <c r="G1134" s="80">
        <v>3</v>
      </c>
      <c r="H1134" s="280" t="s">
        <v>1394</v>
      </c>
      <c r="I1134" s="80"/>
    </row>
    <row r="1135" spans="1:9">
      <c r="A1135" s="280" t="s">
        <v>2530</v>
      </c>
      <c r="B1135" s="280" t="s">
        <v>1457</v>
      </c>
      <c r="C1135" s="280" t="s">
        <v>1208</v>
      </c>
      <c r="D1135" s="280" t="s">
        <v>1217</v>
      </c>
      <c r="E1135" s="80">
        <v>9.0283372209618851E-3</v>
      </c>
      <c r="F1135" s="80">
        <v>708511</v>
      </c>
      <c r="G1135" s="80">
        <v>3</v>
      </c>
      <c r="H1135" s="280" t="s">
        <v>1394</v>
      </c>
      <c r="I1135" s="80"/>
    </row>
    <row r="1136" spans="1:9">
      <c r="A1136" s="280" t="s">
        <v>2531</v>
      </c>
      <c r="B1136" s="280" t="s">
        <v>1457</v>
      </c>
      <c r="C1136" s="280" t="s">
        <v>1208</v>
      </c>
      <c r="D1136" s="280" t="s">
        <v>1218</v>
      </c>
      <c r="E1136" s="80">
        <v>5.77072964132042E-3</v>
      </c>
      <c r="F1136" s="80">
        <v>708511</v>
      </c>
      <c r="G1136" s="80">
        <v>3</v>
      </c>
      <c r="H1136" s="280" t="s">
        <v>1394</v>
      </c>
      <c r="I1136" s="80"/>
    </row>
    <row r="1137" spans="1:9">
      <c r="A1137" s="280" t="s">
        <v>2532</v>
      </c>
      <c r="B1137" s="280" t="s">
        <v>1457</v>
      </c>
      <c r="C1137" s="280" t="s">
        <v>1208</v>
      </c>
      <c r="D1137" s="280" t="s">
        <v>1219</v>
      </c>
      <c r="E1137" s="80">
        <v>1655.5203487325666</v>
      </c>
      <c r="F1137" s="80">
        <v>708511</v>
      </c>
      <c r="G1137" s="80">
        <v>3</v>
      </c>
      <c r="H1137" s="280" t="s">
        <v>1394</v>
      </c>
      <c r="I1137" s="80"/>
    </row>
    <row r="1138" spans="1:9">
      <c r="A1138" s="280" t="s">
        <v>2533</v>
      </c>
      <c r="B1138" s="280" t="s">
        <v>1457</v>
      </c>
      <c r="C1138" s="280" t="s">
        <v>1208</v>
      </c>
      <c r="D1138" s="280" t="s">
        <v>1347</v>
      </c>
      <c r="E1138" s="80">
        <v>1.1332196583746517E-2</v>
      </c>
      <c r="F1138" s="80">
        <v>708511</v>
      </c>
      <c r="G1138" s="80">
        <v>3</v>
      </c>
      <c r="H1138" s="280" t="s">
        <v>1394</v>
      </c>
      <c r="I1138" s="80"/>
    </row>
    <row r="1139" spans="1:9">
      <c r="A1139" s="280" t="s">
        <v>2534</v>
      </c>
      <c r="B1139" s="280" t="s">
        <v>1457</v>
      </c>
      <c r="C1139" s="280" t="s">
        <v>1208</v>
      </c>
      <c r="D1139" s="280" t="s">
        <v>1344</v>
      </c>
      <c r="E1139" s="80">
        <v>2.6220789634158751E-2</v>
      </c>
      <c r="F1139" s="80">
        <v>708511</v>
      </c>
      <c r="G1139" s="80">
        <v>3</v>
      </c>
      <c r="H1139" s="280" t="s">
        <v>1394</v>
      </c>
      <c r="I1139" s="80"/>
    </row>
    <row r="1140" spans="1:9">
      <c r="A1140" s="280" t="s">
        <v>2535</v>
      </c>
      <c r="B1140" s="280" t="s">
        <v>1457</v>
      </c>
      <c r="C1140" s="280" t="s">
        <v>1209</v>
      </c>
      <c r="D1140" s="280" t="s">
        <v>1211</v>
      </c>
      <c r="E1140" s="80">
        <v>4.3296690495116669E-2</v>
      </c>
      <c r="F1140" s="80">
        <v>708511</v>
      </c>
      <c r="G1140" s="80">
        <v>3</v>
      </c>
      <c r="H1140" s="280" t="s">
        <v>1394</v>
      </c>
      <c r="I1140" s="80"/>
    </row>
    <row r="1141" spans="1:9">
      <c r="A1141" s="280" t="s">
        <v>2536</v>
      </c>
      <c r="B1141" s="280" t="s">
        <v>1457</v>
      </c>
      <c r="C1141" s="280" t="s">
        <v>1209</v>
      </c>
      <c r="D1141" s="280" t="s">
        <v>1212</v>
      </c>
      <c r="E1141" s="80">
        <v>4.3456870373090442E-2</v>
      </c>
      <c r="F1141" s="80">
        <v>708511</v>
      </c>
      <c r="G1141" s="80">
        <v>3</v>
      </c>
      <c r="H1141" s="280" t="s">
        <v>1394</v>
      </c>
      <c r="I1141" s="80"/>
    </row>
    <row r="1142" spans="1:9">
      <c r="A1142" s="280" t="s">
        <v>2537</v>
      </c>
      <c r="B1142" s="280" t="s">
        <v>1457</v>
      </c>
      <c r="C1142" s="280" t="s">
        <v>1209</v>
      </c>
      <c r="D1142" s="280" t="s">
        <v>1213</v>
      </c>
      <c r="E1142" s="80">
        <v>4.3296690495116669E-2</v>
      </c>
      <c r="F1142" s="80">
        <v>708511</v>
      </c>
      <c r="G1142" s="80">
        <v>3</v>
      </c>
      <c r="H1142" s="280" t="s">
        <v>1394</v>
      </c>
      <c r="I1142" s="80"/>
    </row>
    <row r="1143" spans="1:9">
      <c r="A1143" s="280" t="s">
        <v>2538</v>
      </c>
      <c r="B1143" s="280" t="s">
        <v>1457</v>
      </c>
      <c r="C1143" s="280" t="s">
        <v>1209</v>
      </c>
      <c r="D1143" s="280" t="s">
        <v>1214</v>
      </c>
      <c r="E1143" s="80">
        <v>4.3437588577962261E-2</v>
      </c>
      <c r="F1143" s="80">
        <v>708511</v>
      </c>
      <c r="G1143" s="80">
        <v>3</v>
      </c>
      <c r="H1143" s="280" t="s">
        <v>1394</v>
      </c>
      <c r="I1143" s="80"/>
    </row>
    <row r="1144" spans="1:9">
      <c r="A1144" s="280" t="s">
        <v>2539</v>
      </c>
      <c r="B1144" s="280" t="s">
        <v>1457</v>
      </c>
      <c r="C1144" s="280" t="s">
        <v>1209</v>
      </c>
      <c r="D1144" s="280" t="s">
        <v>1215</v>
      </c>
      <c r="E1144" s="80">
        <v>4.3039093641966363E-2</v>
      </c>
      <c r="F1144" s="80">
        <v>708511</v>
      </c>
      <c r="G1144" s="80">
        <v>3</v>
      </c>
      <c r="H1144" s="280" t="s">
        <v>1394</v>
      </c>
      <c r="I1144" s="80"/>
    </row>
    <row r="1145" spans="1:9">
      <c r="A1145" s="280" t="s">
        <v>2540</v>
      </c>
      <c r="B1145" s="280" t="s">
        <v>1457</v>
      </c>
      <c r="C1145" s="280" t="s">
        <v>1209</v>
      </c>
      <c r="D1145" s="280" t="s">
        <v>1216</v>
      </c>
      <c r="E1145" s="80">
        <v>-1.3386882181584767E-2</v>
      </c>
      <c r="F1145" s="80">
        <v>708511</v>
      </c>
      <c r="G1145" s="80">
        <v>3</v>
      </c>
      <c r="H1145" s="280" t="s">
        <v>1394</v>
      </c>
      <c r="I1145" s="80"/>
    </row>
    <row r="1146" spans="1:9">
      <c r="A1146" s="280" t="s">
        <v>2541</v>
      </c>
      <c r="B1146" s="280" t="s">
        <v>1457</v>
      </c>
      <c r="C1146" s="280" t="s">
        <v>1209</v>
      </c>
      <c r="D1146" s="280" t="s">
        <v>1217</v>
      </c>
      <c r="E1146" s="80">
        <v>3.4398882598010924E-2</v>
      </c>
      <c r="F1146" s="80">
        <v>708511</v>
      </c>
      <c r="G1146" s="80">
        <v>3</v>
      </c>
      <c r="H1146" s="280" t="s">
        <v>1394</v>
      </c>
      <c r="I1146" s="80"/>
    </row>
    <row r="1147" spans="1:9">
      <c r="A1147" s="280" t="s">
        <v>2542</v>
      </c>
      <c r="B1147" s="280" t="s">
        <v>1457</v>
      </c>
      <c r="C1147" s="280" t="s">
        <v>1209</v>
      </c>
      <c r="D1147" s="280" t="s">
        <v>1218</v>
      </c>
      <c r="E1147" s="80">
        <v>1.3658842697301908E-2</v>
      </c>
      <c r="F1147" s="80">
        <v>708511</v>
      </c>
      <c r="G1147" s="80">
        <v>3</v>
      </c>
      <c r="H1147" s="280" t="s">
        <v>1394</v>
      </c>
      <c r="I1147" s="80"/>
    </row>
    <row r="1148" spans="1:9">
      <c r="A1148" s="280" t="s">
        <v>2543</v>
      </c>
      <c r="B1148" s="280" t="s">
        <v>1457</v>
      </c>
      <c r="C1148" s="280" t="s">
        <v>1209</v>
      </c>
      <c r="D1148" s="280" t="s">
        <v>1219</v>
      </c>
      <c r="E1148" s="80">
        <v>504.45942687170253</v>
      </c>
      <c r="F1148" s="80">
        <v>708511</v>
      </c>
      <c r="G1148" s="80">
        <v>3</v>
      </c>
      <c r="H1148" s="280" t="s">
        <v>1394</v>
      </c>
      <c r="I1148" s="80"/>
    </row>
    <row r="1149" spans="1:9">
      <c r="A1149" s="280" t="s">
        <v>2544</v>
      </c>
      <c r="B1149" s="280" t="s">
        <v>1457</v>
      </c>
      <c r="C1149" s="280" t="s">
        <v>1209</v>
      </c>
      <c r="D1149" s="280" t="s">
        <v>1347</v>
      </c>
      <c r="E1149" s="80">
        <v>4.3284315988613653E-2</v>
      </c>
      <c r="F1149" s="80">
        <v>708511</v>
      </c>
      <c r="G1149" s="80">
        <v>3</v>
      </c>
      <c r="H1149" s="280" t="s">
        <v>1394</v>
      </c>
      <c r="I1149" s="80"/>
    </row>
    <row r="1150" spans="1:9">
      <c r="A1150" s="280" t="s">
        <v>2545</v>
      </c>
      <c r="B1150" s="280" t="s">
        <v>1457</v>
      </c>
      <c r="C1150" s="280" t="s">
        <v>1209</v>
      </c>
      <c r="D1150" s="280" t="s">
        <v>1344</v>
      </c>
      <c r="E1150" s="80">
        <v>9.8195535059018818E-2</v>
      </c>
      <c r="F1150" s="80">
        <v>708511</v>
      </c>
      <c r="G1150" s="80">
        <v>3</v>
      </c>
      <c r="H1150" s="280" t="s">
        <v>1394</v>
      </c>
      <c r="I1150" s="80"/>
    </row>
    <row r="1151" spans="1:9">
      <c r="A1151" s="280" t="s">
        <v>2546</v>
      </c>
      <c r="B1151" s="280" t="s">
        <v>1457</v>
      </c>
      <c r="C1151" s="280" t="s">
        <v>1182</v>
      </c>
      <c r="D1151" s="280" t="s">
        <v>1211</v>
      </c>
      <c r="E1151" s="80">
        <v>0</v>
      </c>
      <c r="F1151" s="80">
        <v>708511</v>
      </c>
      <c r="G1151" s="80">
        <v>3</v>
      </c>
      <c r="H1151" s="280" t="s">
        <v>1394</v>
      </c>
      <c r="I1151" s="80"/>
    </row>
    <row r="1152" spans="1:9">
      <c r="A1152" s="280" t="s">
        <v>2547</v>
      </c>
      <c r="B1152" s="280" t="s">
        <v>1457</v>
      </c>
      <c r="C1152" s="280" t="s">
        <v>1182</v>
      </c>
      <c r="D1152" s="280" t="s">
        <v>1212</v>
      </c>
      <c r="E1152" s="80">
        <v>0</v>
      </c>
      <c r="F1152" s="80">
        <v>708511</v>
      </c>
      <c r="G1152" s="80">
        <v>3</v>
      </c>
      <c r="H1152" s="280" t="s">
        <v>1394</v>
      </c>
      <c r="I1152" s="80"/>
    </row>
    <row r="1153" spans="1:9">
      <c r="A1153" s="280" t="s">
        <v>2548</v>
      </c>
      <c r="B1153" s="280" t="s">
        <v>1457</v>
      </c>
      <c r="C1153" s="280" t="s">
        <v>1182</v>
      </c>
      <c r="D1153" s="280" t="s">
        <v>1213</v>
      </c>
      <c r="E1153" s="80">
        <v>0</v>
      </c>
      <c r="F1153" s="80">
        <v>708511</v>
      </c>
      <c r="G1153" s="80">
        <v>3</v>
      </c>
      <c r="H1153" s="280" t="s">
        <v>1394</v>
      </c>
      <c r="I1153" s="80"/>
    </row>
    <row r="1154" spans="1:9">
      <c r="A1154" s="280" t="s">
        <v>2549</v>
      </c>
      <c r="B1154" s="280" t="s">
        <v>1457</v>
      </c>
      <c r="C1154" s="280" t="s">
        <v>1182</v>
      </c>
      <c r="D1154" s="280" t="s">
        <v>1214</v>
      </c>
      <c r="E1154" s="80">
        <v>0</v>
      </c>
      <c r="F1154" s="80">
        <v>708511</v>
      </c>
      <c r="G1154" s="80">
        <v>3</v>
      </c>
      <c r="H1154" s="280" t="s">
        <v>1394</v>
      </c>
      <c r="I1154" s="80"/>
    </row>
    <row r="1155" spans="1:9">
      <c r="A1155" s="280" t="s">
        <v>2550</v>
      </c>
      <c r="B1155" s="280" t="s">
        <v>1457</v>
      </c>
      <c r="C1155" s="280" t="s">
        <v>1182</v>
      </c>
      <c r="D1155" s="280" t="s">
        <v>1215</v>
      </c>
      <c r="E1155" s="80">
        <v>0</v>
      </c>
      <c r="F1155" s="80">
        <v>708511</v>
      </c>
      <c r="G1155" s="80">
        <v>3</v>
      </c>
      <c r="H1155" s="280" t="s">
        <v>1394</v>
      </c>
      <c r="I1155" s="80"/>
    </row>
    <row r="1156" spans="1:9">
      <c r="A1156" s="280" t="s">
        <v>2551</v>
      </c>
      <c r="B1156" s="280" t="s">
        <v>1457</v>
      </c>
      <c r="C1156" s="280" t="s">
        <v>1182</v>
      </c>
      <c r="D1156" s="280" t="s">
        <v>1216</v>
      </c>
      <c r="E1156" s="80">
        <v>0</v>
      </c>
      <c r="F1156" s="80">
        <v>708511</v>
      </c>
      <c r="G1156" s="80">
        <v>3</v>
      </c>
      <c r="H1156" s="280" t="s">
        <v>1394</v>
      </c>
      <c r="I1156" s="80"/>
    </row>
    <row r="1157" spans="1:9">
      <c r="A1157" s="280" t="s">
        <v>2552</v>
      </c>
      <c r="B1157" s="280" t="s">
        <v>1457</v>
      </c>
      <c r="C1157" s="280" t="s">
        <v>1182</v>
      </c>
      <c r="D1157" s="280" t="s">
        <v>1217</v>
      </c>
      <c r="E1157" s="80">
        <v>0</v>
      </c>
      <c r="F1157" s="80">
        <v>708511</v>
      </c>
      <c r="G1157" s="80">
        <v>3</v>
      </c>
      <c r="H1157" s="280" t="s">
        <v>1394</v>
      </c>
      <c r="I1157" s="80"/>
    </row>
    <row r="1158" spans="1:9">
      <c r="A1158" s="280" t="s">
        <v>2553</v>
      </c>
      <c r="B1158" s="280" t="s">
        <v>1457</v>
      </c>
      <c r="C1158" s="280" t="s">
        <v>1182</v>
      </c>
      <c r="D1158" s="280" t="s">
        <v>1218</v>
      </c>
      <c r="E1158" s="80">
        <v>0</v>
      </c>
      <c r="F1158" s="80">
        <v>708511</v>
      </c>
      <c r="G1158" s="80">
        <v>3</v>
      </c>
      <c r="H1158" s="280" t="s">
        <v>1394</v>
      </c>
      <c r="I1158" s="80"/>
    </row>
    <row r="1159" spans="1:9">
      <c r="A1159" s="280" t="s">
        <v>2554</v>
      </c>
      <c r="B1159" s="280" t="s">
        <v>1457</v>
      </c>
      <c r="C1159" s="280" t="s">
        <v>1182</v>
      </c>
      <c r="D1159" s="280" t="s">
        <v>1219</v>
      </c>
      <c r="E1159" s="80">
        <v>0</v>
      </c>
      <c r="F1159" s="80">
        <v>708511</v>
      </c>
      <c r="G1159" s="80">
        <v>3</v>
      </c>
      <c r="H1159" s="280" t="s">
        <v>1394</v>
      </c>
      <c r="I1159" s="80"/>
    </row>
    <row r="1160" spans="1:9">
      <c r="A1160" s="280" t="s">
        <v>2555</v>
      </c>
      <c r="B1160" s="280" t="s">
        <v>1457</v>
      </c>
      <c r="C1160" s="280" t="s">
        <v>1182</v>
      </c>
      <c r="D1160" s="280" t="s">
        <v>1347</v>
      </c>
      <c r="E1160" s="80">
        <v>0</v>
      </c>
      <c r="F1160" s="80">
        <v>708511</v>
      </c>
      <c r="G1160" s="80">
        <v>3</v>
      </c>
      <c r="H1160" s="280" t="s">
        <v>1394</v>
      </c>
      <c r="I1160" s="80"/>
    </row>
    <row r="1161" spans="1:9">
      <c r="A1161" s="280" t="s">
        <v>2556</v>
      </c>
      <c r="B1161" s="280" t="s">
        <v>1457</v>
      </c>
      <c r="C1161" s="280" t="s">
        <v>1182</v>
      </c>
      <c r="D1161" s="280" t="s">
        <v>1344</v>
      </c>
      <c r="E1161" s="80">
        <v>0</v>
      </c>
      <c r="F1161" s="80">
        <v>708511</v>
      </c>
      <c r="G1161" s="80">
        <v>3</v>
      </c>
      <c r="H1161" s="280" t="s">
        <v>1394</v>
      </c>
      <c r="I1161" s="80"/>
    </row>
    <row r="1162" spans="1:9">
      <c r="A1162" s="280" t="s">
        <v>2557</v>
      </c>
      <c r="B1162" s="280" t="s">
        <v>1457</v>
      </c>
      <c r="C1162" s="280" t="s">
        <v>1210</v>
      </c>
      <c r="D1162" s="280" t="s">
        <v>1211</v>
      </c>
      <c r="E1162" s="80">
        <v>3.1591770532556934E-2</v>
      </c>
      <c r="F1162" s="80">
        <v>708511</v>
      </c>
      <c r="G1162" s="80">
        <v>3</v>
      </c>
      <c r="H1162" s="280" t="s">
        <v>1394</v>
      </c>
      <c r="I1162" s="80"/>
    </row>
    <row r="1163" spans="1:9">
      <c r="A1163" s="280" t="s">
        <v>2558</v>
      </c>
      <c r="B1163" s="280" t="s">
        <v>1457</v>
      </c>
      <c r="C1163" s="280" t="s">
        <v>1210</v>
      </c>
      <c r="D1163" s="280" t="s">
        <v>1212</v>
      </c>
      <c r="E1163" s="80">
        <v>3.1884629069638674E-2</v>
      </c>
      <c r="F1163" s="80">
        <v>708511</v>
      </c>
      <c r="G1163" s="80">
        <v>3</v>
      </c>
      <c r="H1163" s="280" t="s">
        <v>1394</v>
      </c>
      <c r="I1163" s="80"/>
    </row>
    <row r="1164" spans="1:9">
      <c r="A1164" s="280" t="s">
        <v>2559</v>
      </c>
      <c r="B1164" s="280" t="s">
        <v>1457</v>
      </c>
      <c r="C1164" s="280" t="s">
        <v>1210</v>
      </c>
      <c r="D1164" s="280" t="s">
        <v>1213</v>
      </c>
      <c r="E1164" s="80">
        <v>3.1591770532556934E-2</v>
      </c>
      <c r="F1164" s="80">
        <v>708511</v>
      </c>
      <c r="G1164" s="80">
        <v>3</v>
      </c>
      <c r="H1164" s="280" t="s">
        <v>1394</v>
      </c>
      <c r="I1164" s="80"/>
    </row>
    <row r="1165" spans="1:9">
      <c r="A1165" s="280" t="s">
        <v>2560</v>
      </c>
      <c r="B1165" s="280" t="s">
        <v>1457</v>
      </c>
      <c r="C1165" s="280" t="s">
        <v>1210</v>
      </c>
      <c r="D1165" s="280" t="s">
        <v>1214</v>
      </c>
      <c r="E1165" s="80">
        <v>3.1862141106580422E-2</v>
      </c>
      <c r="F1165" s="80">
        <v>708511</v>
      </c>
      <c r="G1165" s="80">
        <v>3</v>
      </c>
      <c r="H1165" s="280" t="s">
        <v>1394</v>
      </c>
      <c r="I1165" s="80"/>
    </row>
    <row r="1166" spans="1:9">
      <c r="A1166" s="280" t="s">
        <v>2561</v>
      </c>
      <c r="B1166" s="280" t="s">
        <v>1457</v>
      </c>
      <c r="C1166" s="280" t="s">
        <v>1210</v>
      </c>
      <c r="D1166" s="280" t="s">
        <v>1215</v>
      </c>
      <c r="E1166" s="80">
        <v>3.1104881351221844E-2</v>
      </c>
      <c r="F1166" s="80">
        <v>708511</v>
      </c>
      <c r="G1166" s="80">
        <v>3</v>
      </c>
      <c r="H1166" s="280" t="s">
        <v>1394</v>
      </c>
      <c r="I1166" s="80"/>
    </row>
    <row r="1167" spans="1:9">
      <c r="A1167" s="280" t="s">
        <v>2562</v>
      </c>
      <c r="B1167" s="280" t="s">
        <v>1457</v>
      </c>
      <c r="C1167" s="280" t="s">
        <v>1210</v>
      </c>
      <c r="D1167" s="280" t="s">
        <v>1216</v>
      </c>
      <c r="E1167" s="80">
        <v>4.1341813463482133E-2</v>
      </c>
      <c r="F1167" s="80">
        <v>708511</v>
      </c>
      <c r="G1167" s="80">
        <v>3</v>
      </c>
      <c r="H1167" s="280" t="s">
        <v>1394</v>
      </c>
      <c r="I1167" s="80"/>
    </row>
    <row r="1168" spans="1:9">
      <c r="A1168" s="280" t="s">
        <v>2563</v>
      </c>
      <c r="B1168" s="280" t="s">
        <v>1457</v>
      </c>
      <c r="C1168" s="280" t="s">
        <v>1210</v>
      </c>
      <c r="D1168" s="280" t="s">
        <v>1217</v>
      </c>
      <c r="E1168" s="80">
        <v>2.4720877848162948E-2</v>
      </c>
      <c r="F1168" s="80">
        <v>708511</v>
      </c>
      <c r="G1168" s="80">
        <v>3</v>
      </c>
      <c r="H1168" s="280" t="s">
        <v>1394</v>
      </c>
      <c r="I1168" s="80"/>
    </row>
    <row r="1169" spans="1:9">
      <c r="A1169" s="280" t="s">
        <v>2564</v>
      </c>
      <c r="B1169" s="280" t="s">
        <v>1457</v>
      </c>
      <c r="C1169" s="280" t="s">
        <v>1210</v>
      </c>
      <c r="D1169" s="280" t="s">
        <v>1218</v>
      </c>
      <c r="E1169" s="80">
        <v>2.3524558655892015E-2</v>
      </c>
      <c r="F1169" s="80">
        <v>708511</v>
      </c>
      <c r="G1169" s="80">
        <v>3</v>
      </c>
      <c r="H1169" s="280" t="s">
        <v>1394</v>
      </c>
      <c r="I1169" s="80"/>
    </row>
    <row r="1170" spans="1:9">
      <c r="A1170" s="280" t="s">
        <v>2565</v>
      </c>
      <c r="B1170" s="280" t="s">
        <v>1457</v>
      </c>
      <c r="C1170" s="280" t="s">
        <v>1210</v>
      </c>
      <c r="D1170" s="280" t="s">
        <v>1219</v>
      </c>
      <c r="E1170" s="80">
        <v>3473.320782133701</v>
      </c>
      <c r="F1170" s="80">
        <v>708511</v>
      </c>
      <c r="G1170" s="80">
        <v>3</v>
      </c>
      <c r="H1170" s="280" t="s">
        <v>1394</v>
      </c>
      <c r="I1170" s="80"/>
    </row>
    <row r="1171" spans="1:9">
      <c r="A1171" s="280" t="s">
        <v>2566</v>
      </c>
      <c r="B1171" s="280" t="s">
        <v>1457</v>
      </c>
      <c r="C1171" s="280" t="s">
        <v>1210</v>
      </c>
      <c r="D1171" s="280" t="s">
        <v>1347</v>
      </c>
      <c r="E1171" s="80">
        <v>3.1581584024047024E-2</v>
      </c>
      <c r="F1171" s="80">
        <v>708511</v>
      </c>
      <c r="G1171" s="80">
        <v>3</v>
      </c>
      <c r="H1171" s="280" t="s">
        <v>1394</v>
      </c>
      <c r="I1171" s="80"/>
    </row>
    <row r="1172" spans="1:9">
      <c r="A1172" s="280" t="s">
        <v>2567</v>
      </c>
      <c r="B1172" s="280" t="s">
        <v>1457</v>
      </c>
      <c r="C1172" s="280" t="s">
        <v>1210</v>
      </c>
      <c r="D1172" s="280" t="s">
        <v>1344</v>
      </c>
      <c r="E1172" s="80">
        <v>7.1943308310991286E-2</v>
      </c>
      <c r="F1172" s="80">
        <v>708511</v>
      </c>
      <c r="G1172" s="80">
        <v>3</v>
      </c>
      <c r="H1172" s="280" t="s">
        <v>1394</v>
      </c>
      <c r="I1172" s="80"/>
    </row>
    <row r="1173" spans="1:9">
      <c r="A1173" s="280" t="s">
        <v>2568</v>
      </c>
      <c r="B1173" s="280" t="s">
        <v>1457</v>
      </c>
      <c r="C1173" s="280" t="s">
        <v>1211</v>
      </c>
      <c r="D1173" s="280" t="s">
        <v>1211</v>
      </c>
      <c r="E1173" s="80">
        <v>1</v>
      </c>
      <c r="F1173" s="80">
        <v>708511</v>
      </c>
      <c r="G1173" s="80">
        <v>3</v>
      </c>
      <c r="H1173" s="280" t="s">
        <v>1394</v>
      </c>
      <c r="I1173" s="80"/>
    </row>
    <row r="1174" spans="1:9">
      <c r="A1174" s="280" t="s">
        <v>2569</v>
      </c>
      <c r="B1174" s="280" t="s">
        <v>1457</v>
      </c>
      <c r="C1174" s="280" t="s">
        <v>1211</v>
      </c>
      <c r="D1174" s="280" t="s">
        <v>1212</v>
      </c>
      <c r="E1174" s="80">
        <v>1.0092521722886074</v>
      </c>
      <c r="F1174" s="80">
        <v>708511</v>
      </c>
      <c r="G1174" s="80">
        <v>3</v>
      </c>
      <c r="H1174" s="280" t="s">
        <v>1394</v>
      </c>
      <c r="I1174" s="80"/>
    </row>
    <row r="1175" spans="1:9">
      <c r="A1175" s="280" t="s">
        <v>2570</v>
      </c>
      <c r="B1175" s="280" t="s">
        <v>1457</v>
      </c>
      <c r="C1175" s="280" t="s">
        <v>1211</v>
      </c>
      <c r="D1175" s="280" t="s">
        <v>1213</v>
      </c>
      <c r="E1175" s="80">
        <v>1</v>
      </c>
      <c r="F1175" s="80">
        <v>708511</v>
      </c>
      <c r="G1175" s="80">
        <v>3</v>
      </c>
      <c r="H1175" s="280" t="s">
        <v>1394</v>
      </c>
      <c r="I1175" s="80"/>
    </row>
    <row r="1176" spans="1:9">
      <c r="A1176" s="280" t="s">
        <v>2571</v>
      </c>
      <c r="B1176" s="280" t="s">
        <v>1457</v>
      </c>
      <c r="C1176" s="280" t="s">
        <v>1211</v>
      </c>
      <c r="D1176" s="280" t="s">
        <v>1214</v>
      </c>
      <c r="E1176" s="80">
        <v>1.0082585461236995</v>
      </c>
      <c r="F1176" s="80">
        <v>708511</v>
      </c>
      <c r="G1176" s="80">
        <v>3</v>
      </c>
      <c r="H1176" s="280" t="s">
        <v>1394</v>
      </c>
      <c r="I1176" s="80"/>
    </row>
    <row r="1177" spans="1:9">
      <c r="A1177" s="280" t="s">
        <v>2572</v>
      </c>
      <c r="B1177" s="280" t="s">
        <v>1457</v>
      </c>
      <c r="C1177" s="280" t="s">
        <v>1211</v>
      </c>
      <c r="D1177" s="280" t="s">
        <v>1215</v>
      </c>
      <c r="E1177" s="80">
        <v>0.98474318149505957</v>
      </c>
      <c r="F1177" s="80">
        <v>708511</v>
      </c>
      <c r="G1177" s="80">
        <v>3</v>
      </c>
      <c r="H1177" s="280" t="s">
        <v>1394</v>
      </c>
      <c r="I1177" s="80"/>
    </row>
    <row r="1178" spans="1:9">
      <c r="A1178" s="280" t="s">
        <v>2573</v>
      </c>
      <c r="B1178" s="280" t="s">
        <v>1457</v>
      </c>
      <c r="C1178" s="280" t="s">
        <v>1211</v>
      </c>
      <c r="D1178" s="280" t="s">
        <v>1216</v>
      </c>
      <c r="E1178" s="80">
        <v>0.93888065367275664</v>
      </c>
      <c r="F1178" s="80">
        <v>708511</v>
      </c>
      <c r="G1178" s="80">
        <v>3</v>
      </c>
      <c r="H1178" s="280" t="s">
        <v>1394</v>
      </c>
      <c r="I1178" s="80"/>
    </row>
    <row r="1179" spans="1:9">
      <c r="A1179" s="280" t="s">
        <v>2574</v>
      </c>
      <c r="B1179" s="280" t="s">
        <v>1457</v>
      </c>
      <c r="C1179" s="280" t="s">
        <v>1211</v>
      </c>
      <c r="D1179" s="280" t="s">
        <v>1217</v>
      </c>
      <c r="E1179" s="80">
        <v>0.79728347462592208</v>
      </c>
      <c r="F1179" s="80">
        <v>708511</v>
      </c>
      <c r="G1179" s="80">
        <v>3</v>
      </c>
      <c r="H1179" s="280" t="s">
        <v>1394</v>
      </c>
      <c r="I1179" s="80"/>
    </row>
    <row r="1180" spans="1:9">
      <c r="A1180" s="280" t="s">
        <v>2575</v>
      </c>
      <c r="B1180" s="280" t="s">
        <v>1457</v>
      </c>
      <c r="C1180" s="280" t="s">
        <v>1211</v>
      </c>
      <c r="D1180" s="280" t="s">
        <v>1218</v>
      </c>
      <c r="E1180" s="80">
        <v>0.61954808560603047</v>
      </c>
      <c r="F1180" s="80">
        <v>708511</v>
      </c>
      <c r="G1180" s="80">
        <v>3</v>
      </c>
      <c r="H1180" s="280" t="s">
        <v>1394</v>
      </c>
      <c r="I1180" s="80"/>
    </row>
    <row r="1181" spans="1:9">
      <c r="A1181" s="280" t="s">
        <v>2576</v>
      </c>
      <c r="B1181" s="280" t="s">
        <v>1457</v>
      </c>
      <c r="C1181" s="280" t="s">
        <v>1211</v>
      </c>
      <c r="D1181" s="280" t="s">
        <v>1219</v>
      </c>
      <c r="E1181" s="80">
        <v>96360.671016638647</v>
      </c>
      <c r="F1181" s="80">
        <v>708511</v>
      </c>
      <c r="G1181" s="80">
        <v>3</v>
      </c>
      <c r="H1181" s="280" t="s">
        <v>1394</v>
      </c>
      <c r="I1181" s="80"/>
    </row>
    <row r="1182" spans="1:9">
      <c r="A1182" s="280" t="s">
        <v>2577</v>
      </c>
      <c r="B1182" s="280" t="s">
        <v>1457</v>
      </c>
      <c r="C1182" s="280" t="s">
        <v>1211</v>
      </c>
      <c r="D1182" s="280" t="s">
        <v>1347</v>
      </c>
      <c r="E1182" s="80">
        <v>0.99317021192521027</v>
      </c>
      <c r="F1182" s="80">
        <v>708511</v>
      </c>
      <c r="G1182" s="80">
        <v>3</v>
      </c>
      <c r="H1182" s="280" t="s">
        <v>1394</v>
      </c>
      <c r="I1182" s="80"/>
    </row>
    <row r="1183" spans="1:9">
      <c r="A1183" s="280" t="s">
        <v>2578</v>
      </c>
      <c r="B1183" s="280" t="s">
        <v>1457</v>
      </c>
      <c r="C1183" s="280" t="s">
        <v>1211</v>
      </c>
      <c r="D1183" s="280" t="s">
        <v>1344</v>
      </c>
      <c r="E1183" s="80">
        <v>2.285255799828608</v>
      </c>
      <c r="F1183" s="80">
        <v>708511</v>
      </c>
      <c r="G1183" s="80">
        <v>3</v>
      </c>
      <c r="H1183" s="280" t="s">
        <v>1394</v>
      </c>
      <c r="I1183" s="80"/>
    </row>
    <row r="1184" spans="1:9">
      <c r="A1184" s="280" t="s">
        <v>2579</v>
      </c>
      <c r="B1184" s="280" t="s">
        <v>1457</v>
      </c>
      <c r="C1184" s="280" t="s">
        <v>1212</v>
      </c>
      <c r="D1184" s="280" t="s">
        <v>1211</v>
      </c>
      <c r="E1184" s="80">
        <v>0.99143176896863983</v>
      </c>
      <c r="F1184" s="80">
        <v>708511</v>
      </c>
      <c r="G1184" s="80">
        <v>3</v>
      </c>
      <c r="H1184" s="280" t="s">
        <v>1394</v>
      </c>
      <c r="I1184" s="80"/>
    </row>
    <row r="1185" spans="1:9">
      <c r="A1185" s="280" t="s">
        <v>2580</v>
      </c>
      <c r="B1185" s="280" t="s">
        <v>1457</v>
      </c>
      <c r="C1185" s="280" t="s">
        <v>1212</v>
      </c>
      <c r="D1185" s="280" t="s">
        <v>1212</v>
      </c>
      <c r="E1185" s="80">
        <v>1</v>
      </c>
      <c r="F1185" s="80">
        <v>708511</v>
      </c>
      <c r="G1185" s="80">
        <v>3</v>
      </c>
      <c r="H1185" s="280" t="s">
        <v>1394</v>
      </c>
      <c r="I1185" s="80"/>
    </row>
    <row r="1186" spans="1:9">
      <c r="A1186" s="280" t="s">
        <v>2581</v>
      </c>
      <c r="B1186" s="280" t="s">
        <v>1457</v>
      </c>
      <c r="C1186" s="280" t="s">
        <v>1212</v>
      </c>
      <c r="D1186" s="280" t="s">
        <v>1213</v>
      </c>
      <c r="E1186" s="80">
        <v>0.99143176896863983</v>
      </c>
      <c r="F1186" s="80">
        <v>708511</v>
      </c>
      <c r="G1186" s="80">
        <v>3</v>
      </c>
      <c r="H1186" s="280" t="s">
        <v>1394</v>
      </c>
      <c r="I1186" s="80"/>
    </row>
    <row r="1187" spans="1:9">
      <c r="A1187" s="280" t="s">
        <v>2582</v>
      </c>
      <c r="B1187" s="280" t="s">
        <v>1457</v>
      </c>
      <c r="C1187" s="280" t="s">
        <v>1212</v>
      </c>
      <c r="D1187" s="280" t="s">
        <v>1214</v>
      </c>
      <c r="E1187" s="80">
        <v>0.9990299963890551</v>
      </c>
      <c r="F1187" s="80">
        <v>708511</v>
      </c>
      <c r="G1187" s="80">
        <v>3</v>
      </c>
      <c r="H1187" s="280" t="s">
        <v>1394</v>
      </c>
      <c r="I1187" s="80"/>
    </row>
    <row r="1188" spans="1:9">
      <c r="A1188" s="280" t="s">
        <v>2583</v>
      </c>
      <c r="B1188" s="280" t="s">
        <v>1457</v>
      </c>
      <c r="C1188" s="280" t="s">
        <v>1212</v>
      </c>
      <c r="D1188" s="280" t="s">
        <v>1215</v>
      </c>
      <c r="E1188" s="80">
        <v>0.97578563421852849</v>
      </c>
      <c r="F1188" s="80">
        <v>708511</v>
      </c>
      <c r="G1188" s="80">
        <v>3</v>
      </c>
      <c r="H1188" s="280" t="s">
        <v>1394</v>
      </c>
      <c r="I1188" s="80"/>
    </row>
    <row r="1189" spans="1:9">
      <c r="A1189" s="280" t="s">
        <v>2584</v>
      </c>
      <c r="B1189" s="280" t="s">
        <v>1457</v>
      </c>
      <c r="C1189" s="280" t="s">
        <v>1212</v>
      </c>
      <c r="D1189" s="280" t="s">
        <v>1216</v>
      </c>
      <c r="E1189" s="80">
        <v>0.92981336506927914</v>
      </c>
      <c r="F1189" s="80">
        <v>708511</v>
      </c>
      <c r="G1189" s="80">
        <v>3</v>
      </c>
      <c r="H1189" s="280" t="s">
        <v>1394</v>
      </c>
      <c r="I1189" s="80"/>
    </row>
    <row r="1190" spans="1:9">
      <c r="A1190" s="280" t="s">
        <v>2585</v>
      </c>
      <c r="B1190" s="280" t="s">
        <v>1457</v>
      </c>
      <c r="C1190" s="280" t="s">
        <v>1212</v>
      </c>
      <c r="D1190" s="280" t="s">
        <v>1217</v>
      </c>
      <c r="E1190" s="80">
        <v>0.79007025753797611</v>
      </c>
      <c r="F1190" s="80">
        <v>708511</v>
      </c>
      <c r="G1190" s="80">
        <v>3</v>
      </c>
      <c r="H1190" s="280" t="s">
        <v>1394</v>
      </c>
      <c r="I1190" s="80"/>
    </row>
    <row r="1191" spans="1:9">
      <c r="A1191" s="280" t="s">
        <v>2586</v>
      </c>
      <c r="B1191" s="280" t="s">
        <v>1457</v>
      </c>
      <c r="C1191" s="280" t="s">
        <v>1212</v>
      </c>
      <c r="D1191" s="280" t="s">
        <v>1218</v>
      </c>
      <c r="E1191" s="80">
        <v>0.61533648441364763</v>
      </c>
      <c r="F1191" s="80">
        <v>708511</v>
      </c>
      <c r="G1191" s="80">
        <v>3</v>
      </c>
      <c r="H1191" s="280" t="s">
        <v>1394</v>
      </c>
      <c r="I1191" s="80"/>
    </row>
    <row r="1192" spans="1:9">
      <c r="A1192" s="280" t="s">
        <v>2587</v>
      </c>
      <c r="B1192" s="280" t="s">
        <v>1457</v>
      </c>
      <c r="C1192" s="280" t="s">
        <v>1212</v>
      </c>
      <c r="D1192" s="280" t="s">
        <v>1219</v>
      </c>
      <c r="E1192" s="80">
        <v>95078.995992419834</v>
      </c>
      <c r="F1192" s="80">
        <v>708511</v>
      </c>
      <c r="G1192" s="80">
        <v>3</v>
      </c>
      <c r="H1192" s="280" t="s">
        <v>1394</v>
      </c>
      <c r="I1192" s="80"/>
    </row>
    <row r="1193" spans="1:9">
      <c r="A1193" s="280" t="s">
        <v>2588</v>
      </c>
      <c r="B1193" s="280" t="s">
        <v>1457</v>
      </c>
      <c r="C1193" s="280" t="s">
        <v>1212</v>
      </c>
      <c r="D1193" s="280" t="s">
        <v>1347</v>
      </c>
      <c r="E1193" s="80">
        <v>0.98492373557484225</v>
      </c>
      <c r="F1193" s="80">
        <v>708511</v>
      </c>
      <c r="G1193" s="80">
        <v>3</v>
      </c>
      <c r="H1193" s="280" t="s">
        <v>1394</v>
      </c>
      <c r="I1193" s="80"/>
    </row>
    <row r="1194" spans="1:9">
      <c r="A1194" s="280" t="s">
        <v>2589</v>
      </c>
      <c r="B1194" s="280" t="s">
        <v>1457</v>
      </c>
      <c r="C1194" s="280" t="s">
        <v>1212</v>
      </c>
      <c r="D1194" s="280" t="s">
        <v>1344</v>
      </c>
      <c r="E1194" s="80">
        <v>2.265312649627373</v>
      </c>
      <c r="F1194" s="80">
        <v>708511</v>
      </c>
      <c r="G1194" s="80">
        <v>3</v>
      </c>
      <c r="H1194" s="280" t="s">
        <v>1394</v>
      </c>
      <c r="I1194" s="80"/>
    </row>
    <row r="1195" spans="1:9">
      <c r="A1195" s="280" t="s">
        <v>2590</v>
      </c>
      <c r="B1195" s="280" t="s">
        <v>1457</v>
      </c>
      <c r="C1195" s="280" t="s">
        <v>1213</v>
      </c>
      <c r="D1195" s="280" t="s">
        <v>1211</v>
      </c>
      <c r="E1195" s="80">
        <v>1</v>
      </c>
      <c r="F1195" s="80">
        <v>708511</v>
      </c>
      <c r="G1195" s="80">
        <v>3</v>
      </c>
      <c r="H1195" s="280" t="s">
        <v>1394</v>
      </c>
      <c r="I1195" s="80"/>
    </row>
    <row r="1196" spans="1:9">
      <c r="A1196" s="280" t="s">
        <v>2591</v>
      </c>
      <c r="B1196" s="280" t="s">
        <v>1457</v>
      </c>
      <c r="C1196" s="280" t="s">
        <v>1213</v>
      </c>
      <c r="D1196" s="280" t="s">
        <v>1212</v>
      </c>
      <c r="E1196" s="80">
        <v>1.0092521722886074</v>
      </c>
      <c r="F1196" s="80">
        <v>708511</v>
      </c>
      <c r="G1196" s="80">
        <v>3</v>
      </c>
      <c r="H1196" s="280" t="s">
        <v>1394</v>
      </c>
      <c r="I1196" s="80"/>
    </row>
    <row r="1197" spans="1:9">
      <c r="A1197" s="280" t="s">
        <v>2592</v>
      </c>
      <c r="B1197" s="280" t="s">
        <v>1457</v>
      </c>
      <c r="C1197" s="280" t="s">
        <v>1213</v>
      </c>
      <c r="D1197" s="280" t="s">
        <v>1213</v>
      </c>
      <c r="E1197" s="80">
        <v>1</v>
      </c>
      <c r="F1197" s="80">
        <v>708511</v>
      </c>
      <c r="G1197" s="80">
        <v>3</v>
      </c>
      <c r="H1197" s="280" t="s">
        <v>1394</v>
      </c>
      <c r="I1197" s="80"/>
    </row>
    <row r="1198" spans="1:9">
      <c r="A1198" s="280" t="s">
        <v>2593</v>
      </c>
      <c r="B1198" s="280" t="s">
        <v>1457</v>
      </c>
      <c r="C1198" s="280" t="s">
        <v>1213</v>
      </c>
      <c r="D1198" s="280" t="s">
        <v>1214</v>
      </c>
      <c r="E1198" s="80">
        <v>1.0082585461236995</v>
      </c>
      <c r="F1198" s="80">
        <v>708511</v>
      </c>
      <c r="G1198" s="80">
        <v>3</v>
      </c>
      <c r="H1198" s="280" t="s">
        <v>1394</v>
      </c>
      <c r="I1198" s="80"/>
    </row>
    <row r="1199" spans="1:9">
      <c r="A1199" s="280" t="s">
        <v>2594</v>
      </c>
      <c r="B1199" s="280" t="s">
        <v>1457</v>
      </c>
      <c r="C1199" s="280" t="s">
        <v>1213</v>
      </c>
      <c r="D1199" s="280" t="s">
        <v>1215</v>
      </c>
      <c r="E1199" s="80">
        <v>0.98474318149505957</v>
      </c>
      <c r="F1199" s="80">
        <v>708511</v>
      </c>
      <c r="G1199" s="80">
        <v>3</v>
      </c>
      <c r="H1199" s="280" t="s">
        <v>1394</v>
      </c>
      <c r="I1199" s="80"/>
    </row>
    <row r="1200" spans="1:9">
      <c r="A1200" s="280" t="s">
        <v>2595</v>
      </c>
      <c r="B1200" s="280" t="s">
        <v>1457</v>
      </c>
      <c r="C1200" s="280" t="s">
        <v>1213</v>
      </c>
      <c r="D1200" s="280" t="s">
        <v>1216</v>
      </c>
      <c r="E1200" s="80">
        <v>0.93888065367275664</v>
      </c>
      <c r="F1200" s="80">
        <v>708511</v>
      </c>
      <c r="G1200" s="80">
        <v>3</v>
      </c>
      <c r="H1200" s="280" t="s">
        <v>1394</v>
      </c>
      <c r="I1200" s="80"/>
    </row>
    <row r="1201" spans="1:9">
      <c r="A1201" s="280" t="s">
        <v>2596</v>
      </c>
      <c r="B1201" s="280" t="s">
        <v>1457</v>
      </c>
      <c r="C1201" s="280" t="s">
        <v>1213</v>
      </c>
      <c r="D1201" s="280" t="s">
        <v>1217</v>
      </c>
      <c r="E1201" s="80">
        <v>0.79728347462592208</v>
      </c>
      <c r="F1201" s="80">
        <v>708511</v>
      </c>
      <c r="G1201" s="80">
        <v>3</v>
      </c>
      <c r="H1201" s="280" t="s">
        <v>1394</v>
      </c>
      <c r="I1201" s="80"/>
    </row>
    <row r="1202" spans="1:9">
      <c r="A1202" s="280" t="s">
        <v>2597</v>
      </c>
      <c r="B1202" s="280" t="s">
        <v>1457</v>
      </c>
      <c r="C1202" s="280" t="s">
        <v>1213</v>
      </c>
      <c r="D1202" s="280" t="s">
        <v>1218</v>
      </c>
      <c r="E1202" s="80">
        <v>0.61954808560603047</v>
      </c>
      <c r="F1202" s="80">
        <v>708511</v>
      </c>
      <c r="G1202" s="80">
        <v>3</v>
      </c>
      <c r="H1202" s="280" t="s">
        <v>1394</v>
      </c>
      <c r="I1202" s="80"/>
    </row>
    <row r="1203" spans="1:9">
      <c r="A1203" s="280" t="s">
        <v>2598</v>
      </c>
      <c r="B1203" s="280" t="s">
        <v>1457</v>
      </c>
      <c r="C1203" s="280" t="s">
        <v>1213</v>
      </c>
      <c r="D1203" s="280" t="s">
        <v>1219</v>
      </c>
      <c r="E1203" s="80">
        <v>96360.671016638647</v>
      </c>
      <c r="F1203" s="80">
        <v>708511</v>
      </c>
      <c r="G1203" s="80">
        <v>3</v>
      </c>
      <c r="H1203" s="280" t="s">
        <v>1394</v>
      </c>
      <c r="I1203" s="80"/>
    </row>
    <row r="1204" spans="1:9">
      <c r="A1204" s="280" t="s">
        <v>2599</v>
      </c>
      <c r="B1204" s="280" t="s">
        <v>1457</v>
      </c>
      <c r="C1204" s="280" t="s">
        <v>1213</v>
      </c>
      <c r="D1204" s="280" t="s">
        <v>1347</v>
      </c>
      <c r="E1204" s="80">
        <v>0.99317021192521027</v>
      </c>
      <c r="F1204" s="80">
        <v>708511</v>
      </c>
      <c r="G1204" s="80">
        <v>3</v>
      </c>
      <c r="H1204" s="280" t="s">
        <v>1394</v>
      </c>
      <c r="I1204" s="80"/>
    </row>
    <row r="1205" spans="1:9">
      <c r="A1205" s="280" t="s">
        <v>2600</v>
      </c>
      <c r="B1205" s="280" t="s">
        <v>1457</v>
      </c>
      <c r="C1205" s="280" t="s">
        <v>1213</v>
      </c>
      <c r="D1205" s="280" t="s">
        <v>1344</v>
      </c>
      <c r="E1205" s="80">
        <v>2.285255799828608</v>
      </c>
      <c r="F1205" s="80">
        <v>708511</v>
      </c>
      <c r="G1205" s="80">
        <v>3</v>
      </c>
      <c r="H1205" s="280" t="s">
        <v>1394</v>
      </c>
      <c r="I1205" s="80"/>
    </row>
    <row r="1206" spans="1:9">
      <c r="A1206" s="280" t="s">
        <v>2601</v>
      </c>
      <c r="B1206" s="280" t="s">
        <v>1457</v>
      </c>
      <c r="C1206" s="280" t="s">
        <v>1214</v>
      </c>
      <c r="D1206" s="280" t="s">
        <v>1211</v>
      </c>
      <c r="E1206" s="80">
        <v>0.99240177257958462</v>
      </c>
      <c r="F1206" s="80">
        <v>708511</v>
      </c>
      <c r="G1206" s="80">
        <v>3</v>
      </c>
      <c r="H1206" s="280" t="s">
        <v>1394</v>
      </c>
      <c r="I1206" s="80"/>
    </row>
    <row r="1207" spans="1:9">
      <c r="A1207" s="280" t="s">
        <v>2602</v>
      </c>
      <c r="B1207" s="280" t="s">
        <v>1457</v>
      </c>
      <c r="C1207" s="280" t="s">
        <v>1214</v>
      </c>
      <c r="D1207" s="280" t="s">
        <v>1212</v>
      </c>
      <c r="E1207" s="80">
        <v>1.0009936261649079</v>
      </c>
      <c r="F1207" s="80">
        <v>708511</v>
      </c>
      <c r="G1207" s="80">
        <v>3</v>
      </c>
      <c r="H1207" s="280" t="s">
        <v>1394</v>
      </c>
      <c r="I1207" s="80"/>
    </row>
    <row r="1208" spans="1:9">
      <c r="A1208" s="280" t="s">
        <v>2603</v>
      </c>
      <c r="B1208" s="280" t="s">
        <v>1457</v>
      </c>
      <c r="C1208" s="280" t="s">
        <v>1214</v>
      </c>
      <c r="D1208" s="280" t="s">
        <v>1213</v>
      </c>
      <c r="E1208" s="80">
        <v>0.99240177257958462</v>
      </c>
      <c r="F1208" s="80">
        <v>708511</v>
      </c>
      <c r="G1208" s="80">
        <v>3</v>
      </c>
      <c r="H1208" s="280" t="s">
        <v>1394</v>
      </c>
      <c r="I1208" s="80"/>
    </row>
    <row r="1209" spans="1:9">
      <c r="A1209" s="280" t="s">
        <v>2604</v>
      </c>
      <c r="B1209" s="280" t="s">
        <v>1457</v>
      </c>
      <c r="C1209" s="280" t="s">
        <v>1214</v>
      </c>
      <c r="D1209" s="280" t="s">
        <v>1214</v>
      </c>
      <c r="E1209" s="80">
        <v>1</v>
      </c>
      <c r="F1209" s="80">
        <v>708511</v>
      </c>
      <c r="G1209" s="80">
        <v>3</v>
      </c>
      <c r="H1209" s="280" t="s">
        <v>1394</v>
      </c>
      <c r="I1209" s="80"/>
    </row>
    <row r="1210" spans="1:9">
      <c r="A1210" s="280" t="s">
        <v>2605</v>
      </c>
      <c r="B1210" s="280" t="s">
        <v>1457</v>
      </c>
      <c r="C1210" s="280" t="s">
        <v>1214</v>
      </c>
      <c r="D1210" s="280" t="s">
        <v>1215</v>
      </c>
      <c r="E1210" s="80">
        <v>0.97675953149473838</v>
      </c>
      <c r="F1210" s="80">
        <v>708511</v>
      </c>
      <c r="G1210" s="80">
        <v>3</v>
      </c>
      <c r="H1210" s="280" t="s">
        <v>1394</v>
      </c>
      <c r="I1210" s="80"/>
    </row>
    <row r="1211" spans="1:9">
      <c r="A1211" s="280" t="s">
        <v>2606</v>
      </c>
      <c r="B1211" s="280" t="s">
        <v>1457</v>
      </c>
      <c r="C1211" s="280" t="s">
        <v>1214</v>
      </c>
      <c r="D1211" s="280" t="s">
        <v>1216</v>
      </c>
      <c r="E1211" s="80">
        <v>0.93087426715307298</v>
      </c>
      <c r="F1211" s="80">
        <v>708511</v>
      </c>
      <c r="G1211" s="80">
        <v>3</v>
      </c>
      <c r="H1211" s="280" t="s">
        <v>1394</v>
      </c>
      <c r="I1211" s="80"/>
    </row>
    <row r="1212" spans="1:9">
      <c r="A1212" s="280" t="s">
        <v>2607</v>
      </c>
      <c r="B1212" s="280" t="s">
        <v>1457</v>
      </c>
      <c r="C1212" s="280" t="s">
        <v>1214</v>
      </c>
      <c r="D1212" s="280" t="s">
        <v>1217</v>
      </c>
      <c r="E1212" s="80">
        <v>0.79087700178396536</v>
      </c>
      <c r="F1212" s="80">
        <v>708511</v>
      </c>
      <c r="G1212" s="80">
        <v>3</v>
      </c>
      <c r="H1212" s="280" t="s">
        <v>1394</v>
      </c>
      <c r="I1212" s="80"/>
    </row>
    <row r="1213" spans="1:9">
      <c r="A1213" s="280" t="s">
        <v>2608</v>
      </c>
      <c r="B1213" s="280" t="s">
        <v>1457</v>
      </c>
      <c r="C1213" s="280" t="s">
        <v>1214</v>
      </c>
      <c r="D1213" s="280" t="s">
        <v>1218</v>
      </c>
      <c r="E1213" s="80">
        <v>0.61566898747099486</v>
      </c>
      <c r="F1213" s="80">
        <v>708511</v>
      </c>
      <c r="G1213" s="80">
        <v>3</v>
      </c>
      <c r="H1213" s="280" t="s">
        <v>1394</v>
      </c>
      <c r="I1213" s="80"/>
    </row>
    <row r="1214" spans="1:9">
      <c r="A1214" s="280" t="s">
        <v>2609</v>
      </c>
      <c r="B1214" s="280" t="s">
        <v>1457</v>
      </c>
      <c r="C1214" s="280" t="s">
        <v>1214</v>
      </c>
      <c r="D1214" s="280" t="s">
        <v>1219</v>
      </c>
      <c r="E1214" s="80">
        <v>95078.996783051523</v>
      </c>
      <c r="F1214" s="80">
        <v>708511</v>
      </c>
      <c r="G1214" s="80">
        <v>3</v>
      </c>
      <c r="H1214" s="280" t="s">
        <v>1394</v>
      </c>
      <c r="I1214" s="80"/>
    </row>
    <row r="1215" spans="1:9">
      <c r="A1215" s="280" t="s">
        <v>2610</v>
      </c>
      <c r="B1215" s="280" t="s">
        <v>1457</v>
      </c>
      <c r="C1215" s="280" t="s">
        <v>1214</v>
      </c>
      <c r="D1215" s="280" t="s">
        <v>1347</v>
      </c>
      <c r="E1215" s="80">
        <v>0.98582027554757035</v>
      </c>
      <c r="F1215" s="80">
        <v>708511</v>
      </c>
      <c r="G1215" s="80">
        <v>3</v>
      </c>
      <c r="H1215" s="280" t="s">
        <v>1394</v>
      </c>
      <c r="I1215" s="80"/>
    </row>
    <row r="1216" spans="1:9">
      <c r="A1216" s="280" t="s">
        <v>2611</v>
      </c>
      <c r="B1216" s="280" t="s">
        <v>1457</v>
      </c>
      <c r="C1216" s="280" t="s">
        <v>1214</v>
      </c>
      <c r="D1216" s="280" t="s">
        <v>1344</v>
      </c>
      <c r="E1216" s="80">
        <v>2.2675902904286582</v>
      </c>
      <c r="F1216" s="80">
        <v>708511</v>
      </c>
      <c r="G1216" s="80">
        <v>3</v>
      </c>
      <c r="H1216" s="280" t="s">
        <v>1394</v>
      </c>
      <c r="I1216" s="80"/>
    </row>
    <row r="1217" spans="1:9">
      <c r="A1217" s="280" t="s">
        <v>2612</v>
      </c>
      <c r="B1217" s="280" t="s">
        <v>1457</v>
      </c>
      <c r="C1217" s="280" t="s">
        <v>1215</v>
      </c>
      <c r="D1217" s="280" t="s">
        <v>1211</v>
      </c>
      <c r="E1217" s="80">
        <v>1.0171625446910249</v>
      </c>
      <c r="F1217" s="80">
        <v>708511</v>
      </c>
      <c r="G1217" s="80">
        <v>3</v>
      </c>
      <c r="H1217" s="280" t="s">
        <v>1394</v>
      </c>
      <c r="I1217" s="80"/>
    </row>
    <row r="1218" spans="1:9">
      <c r="A1218" s="280" t="s">
        <v>2613</v>
      </c>
      <c r="B1218" s="280" t="s">
        <v>1457</v>
      </c>
      <c r="C1218" s="280" t="s">
        <v>1215</v>
      </c>
      <c r="D1218" s="280" t="s">
        <v>1212</v>
      </c>
      <c r="E1218" s="80">
        <v>1.0260152284262654</v>
      </c>
      <c r="F1218" s="80">
        <v>708511</v>
      </c>
      <c r="G1218" s="80">
        <v>3</v>
      </c>
      <c r="H1218" s="280" t="s">
        <v>1394</v>
      </c>
      <c r="I1218" s="80"/>
    </row>
    <row r="1219" spans="1:9">
      <c r="A1219" s="280" t="s">
        <v>2614</v>
      </c>
      <c r="B1219" s="280" t="s">
        <v>1457</v>
      </c>
      <c r="C1219" s="280" t="s">
        <v>1215</v>
      </c>
      <c r="D1219" s="280" t="s">
        <v>1213</v>
      </c>
      <c r="E1219" s="80">
        <v>1.0171625446910249</v>
      </c>
      <c r="F1219" s="80">
        <v>708511</v>
      </c>
      <c r="G1219" s="80">
        <v>3</v>
      </c>
      <c r="H1219" s="280" t="s">
        <v>1394</v>
      </c>
      <c r="I1219" s="80"/>
    </row>
    <row r="1220" spans="1:9">
      <c r="A1220" s="280" t="s">
        <v>2615</v>
      </c>
      <c r="B1220" s="280" t="s">
        <v>1457</v>
      </c>
      <c r="C1220" s="280" t="s">
        <v>1215</v>
      </c>
      <c r="D1220" s="280" t="s">
        <v>1214</v>
      </c>
      <c r="E1220" s="80">
        <v>1.0250253273366858</v>
      </c>
      <c r="F1220" s="80">
        <v>708511</v>
      </c>
      <c r="G1220" s="80">
        <v>3</v>
      </c>
      <c r="H1220" s="280" t="s">
        <v>1394</v>
      </c>
      <c r="I1220" s="80"/>
    </row>
    <row r="1221" spans="1:9">
      <c r="A1221" s="280" t="s">
        <v>2616</v>
      </c>
      <c r="B1221" s="280" t="s">
        <v>1457</v>
      </c>
      <c r="C1221" s="280" t="s">
        <v>1215</v>
      </c>
      <c r="D1221" s="280" t="s">
        <v>1215</v>
      </c>
      <c r="E1221" s="80">
        <v>1</v>
      </c>
      <c r="F1221" s="80">
        <v>708511</v>
      </c>
      <c r="G1221" s="80">
        <v>3</v>
      </c>
      <c r="H1221" s="280" t="s">
        <v>1394</v>
      </c>
      <c r="I1221" s="80"/>
    </row>
    <row r="1222" spans="1:9">
      <c r="A1222" s="280" t="s">
        <v>2617</v>
      </c>
      <c r="B1222" s="280" t="s">
        <v>1457</v>
      </c>
      <c r="C1222" s="280" t="s">
        <v>1215</v>
      </c>
      <c r="D1222" s="280" t="s">
        <v>1216</v>
      </c>
      <c r="E1222" s="80">
        <v>0.95654675359098784</v>
      </c>
      <c r="F1222" s="80">
        <v>708511</v>
      </c>
      <c r="G1222" s="80">
        <v>3</v>
      </c>
      <c r="H1222" s="280" t="s">
        <v>1394</v>
      </c>
      <c r="I1222" s="80"/>
    </row>
    <row r="1223" spans="1:9">
      <c r="A1223" s="280" t="s">
        <v>2618</v>
      </c>
      <c r="B1223" s="280" t="s">
        <v>1457</v>
      </c>
      <c r="C1223" s="280" t="s">
        <v>1215</v>
      </c>
      <c r="D1223" s="280" t="s">
        <v>1217</v>
      </c>
      <c r="E1223" s="80">
        <v>0.80977325220569407</v>
      </c>
      <c r="F1223" s="80">
        <v>708511</v>
      </c>
      <c r="G1223" s="80">
        <v>3</v>
      </c>
      <c r="H1223" s="280" t="s">
        <v>1394</v>
      </c>
      <c r="I1223" s="80"/>
    </row>
    <row r="1224" spans="1:9">
      <c r="A1224" s="280" t="s">
        <v>2619</v>
      </c>
      <c r="B1224" s="280" t="s">
        <v>1457</v>
      </c>
      <c r="C1224" s="280" t="s">
        <v>1215</v>
      </c>
      <c r="D1224" s="280" t="s">
        <v>1218</v>
      </c>
      <c r="E1224" s="80">
        <v>0.627820730354399</v>
      </c>
      <c r="F1224" s="80">
        <v>708511</v>
      </c>
      <c r="G1224" s="80">
        <v>3</v>
      </c>
      <c r="H1224" s="280" t="s">
        <v>1394</v>
      </c>
      <c r="I1224" s="80"/>
    </row>
    <row r="1225" spans="1:9">
      <c r="A1225" s="280" t="s">
        <v>2620</v>
      </c>
      <c r="B1225" s="280" t="s">
        <v>1457</v>
      </c>
      <c r="C1225" s="280" t="s">
        <v>1215</v>
      </c>
      <c r="D1225" s="280" t="s">
        <v>1219</v>
      </c>
      <c r="E1225" s="80">
        <v>98317.91812986118</v>
      </c>
      <c r="F1225" s="80">
        <v>708511</v>
      </c>
      <c r="G1225" s="80">
        <v>3</v>
      </c>
      <c r="H1225" s="280" t="s">
        <v>1394</v>
      </c>
      <c r="I1225" s="80"/>
    </row>
    <row r="1226" spans="1:9">
      <c r="A1226" s="280" t="s">
        <v>2621</v>
      </c>
      <c r="B1226" s="280" t="s">
        <v>1457</v>
      </c>
      <c r="C1226" s="280" t="s">
        <v>1215</v>
      </c>
      <c r="D1226" s="280" t="s">
        <v>1347</v>
      </c>
      <c r="E1226" s="80">
        <v>1.0101564971709647</v>
      </c>
      <c r="F1226" s="80">
        <v>708511</v>
      </c>
      <c r="G1226" s="80">
        <v>3</v>
      </c>
      <c r="H1226" s="280" t="s">
        <v>1394</v>
      </c>
      <c r="I1226" s="80"/>
    </row>
    <row r="1227" spans="1:9">
      <c r="A1227" s="280" t="s">
        <v>2622</v>
      </c>
      <c r="B1227" s="280" t="s">
        <v>1457</v>
      </c>
      <c r="C1227" s="280" t="s">
        <v>1215</v>
      </c>
      <c r="D1227" s="280" t="s">
        <v>1344</v>
      </c>
      <c r="E1227" s="80">
        <v>2.3234555316352794</v>
      </c>
      <c r="F1227" s="80">
        <v>708511</v>
      </c>
      <c r="G1227" s="80">
        <v>3</v>
      </c>
      <c r="H1227" s="280" t="s">
        <v>1394</v>
      </c>
      <c r="I1227" s="80"/>
    </row>
    <row r="1228" spans="1:9">
      <c r="A1228" s="280" t="s">
        <v>2623</v>
      </c>
      <c r="B1228" s="280" t="s">
        <v>1457</v>
      </c>
      <c r="C1228" s="280" t="s">
        <v>1216</v>
      </c>
      <c r="D1228" s="280" t="s">
        <v>1211</v>
      </c>
      <c r="E1228" s="80">
        <v>0.89344514429298072</v>
      </c>
      <c r="F1228" s="80">
        <v>708511</v>
      </c>
      <c r="G1228" s="80">
        <v>3</v>
      </c>
      <c r="H1228" s="280" t="s">
        <v>1394</v>
      </c>
      <c r="I1228" s="80"/>
    </row>
    <row r="1229" spans="1:9">
      <c r="A1229" s="280" t="s">
        <v>2624</v>
      </c>
      <c r="B1229" s="280" t="s">
        <v>1457</v>
      </c>
      <c r="C1229" s="280" t="s">
        <v>1216</v>
      </c>
      <c r="D1229" s="280" t="s">
        <v>1212</v>
      </c>
      <c r="E1229" s="80">
        <v>0.90137770717075627</v>
      </c>
      <c r="F1229" s="80">
        <v>708511</v>
      </c>
      <c r="G1229" s="80">
        <v>3</v>
      </c>
      <c r="H1229" s="280" t="s">
        <v>1394</v>
      </c>
      <c r="I1229" s="80"/>
    </row>
    <row r="1230" spans="1:9">
      <c r="A1230" s="280" t="s">
        <v>2625</v>
      </c>
      <c r="B1230" s="280" t="s">
        <v>1457</v>
      </c>
      <c r="C1230" s="280" t="s">
        <v>1216</v>
      </c>
      <c r="D1230" s="280" t="s">
        <v>1213</v>
      </c>
      <c r="E1230" s="80">
        <v>0.89344514429298072</v>
      </c>
      <c r="F1230" s="80">
        <v>708511</v>
      </c>
      <c r="G1230" s="80">
        <v>3</v>
      </c>
      <c r="H1230" s="280" t="s">
        <v>1394</v>
      </c>
      <c r="I1230" s="80"/>
    </row>
    <row r="1231" spans="1:9">
      <c r="A1231" s="280" t="s">
        <v>2626</v>
      </c>
      <c r="B1231" s="280" t="s">
        <v>1457</v>
      </c>
      <c r="C1231" s="280" t="s">
        <v>1216</v>
      </c>
      <c r="D1231" s="280" t="s">
        <v>1214</v>
      </c>
      <c r="E1231" s="80">
        <v>0.90062827824503566</v>
      </c>
      <c r="F1231" s="80">
        <v>708511</v>
      </c>
      <c r="G1231" s="80">
        <v>3</v>
      </c>
      <c r="H1231" s="280" t="s">
        <v>1394</v>
      </c>
      <c r="I1231" s="80"/>
    </row>
    <row r="1232" spans="1:9">
      <c r="A1232" s="280" t="s">
        <v>2627</v>
      </c>
      <c r="B1232" s="280" t="s">
        <v>1457</v>
      </c>
      <c r="C1232" s="280" t="s">
        <v>1216</v>
      </c>
      <c r="D1232" s="280" t="s">
        <v>1215</v>
      </c>
      <c r="E1232" s="80">
        <v>0.87794592177995967</v>
      </c>
      <c r="F1232" s="80">
        <v>708511</v>
      </c>
      <c r="G1232" s="80">
        <v>3</v>
      </c>
      <c r="H1232" s="280" t="s">
        <v>1394</v>
      </c>
      <c r="I1232" s="80"/>
    </row>
    <row r="1233" spans="1:9">
      <c r="A1233" s="280" t="s">
        <v>2628</v>
      </c>
      <c r="B1233" s="280" t="s">
        <v>1457</v>
      </c>
      <c r="C1233" s="280" t="s">
        <v>1216</v>
      </c>
      <c r="D1233" s="280" t="s">
        <v>1216</v>
      </c>
      <c r="E1233" s="80">
        <v>1</v>
      </c>
      <c r="F1233" s="80">
        <v>708511</v>
      </c>
      <c r="G1233" s="80">
        <v>3</v>
      </c>
      <c r="H1233" s="280" t="s">
        <v>1394</v>
      </c>
      <c r="I1233" s="80"/>
    </row>
    <row r="1234" spans="1:9">
      <c r="A1234" s="280" t="s">
        <v>2629</v>
      </c>
      <c r="B1234" s="280" t="s">
        <v>1457</v>
      </c>
      <c r="C1234" s="280" t="s">
        <v>1216</v>
      </c>
      <c r="D1234" s="280" t="s">
        <v>1217</v>
      </c>
      <c r="E1234" s="80">
        <v>0.70582566640609368</v>
      </c>
      <c r="F1234" s="80">
        <v>708511</v>
      </c>
      <c r="G1234" s="80">
        <v>3</v>
      </c>
      <c r="H1234" s="280" t="s">
        <v>1394</v>
      </c>
      <c r="I1234" s="80"/>
    </row>
    <row r="1235" spans="1:9">
      <c r="A1235" s="280" t="s">
        <v>2630</v>
      </c>
      <c r="B1235" s="280" t="s">
        <v>1457</v>
      </c>
      <c r="C1235" s="280" t="s">
        <v>1216</v>
      </c>
      <c r="D1235" s="280" t="s">
        <v>1218</v>
      </c>
      <c r="E1235" s="80">
        <v>0.54778049546969343</v>
      </c>
      <c r="F1235" s="80">
        <v>708511</v>
      </c>
      <c r="G1235" s="80">
        <v>3</v>
      </c>
      <c r="H1235" s="280" t="s">
        <v>1394</v>
      </c>
      <c r="I1235" s="80"/>
    </row>
    <row r="1236" spans="1:9">
      <c r="A1236" s="280" t="s">
        <v>2631</v>
      </c>
      <c r="B1236" s="280" t="s">
        <v>1457</v>
      </c>
      <c r="C1236" s="280" t="s">
        <v>1216</v>
      </c>
      <c r="D1236" s="280" t="s">
        <v>1219</v>
      </c>
      <c r="E1236" s="80">
        <v>88720.998034466669</v>
      </c>
      <c r="F1236" s="80">
        <v>708511</v>
      </c>
      <c r="G1236" s="80">
        <v>3</v>
      </c>
      <c r="H1236" s="280" t="s">
        <v>1394</v>
      </c>
      <c r="I1236" s="80"/>
    </row>
    <row r="1237" spans="1:9">
      <c r="A1237" s="280" t="s">
        <v>2632</v>
      </c>
      <c r="B1237" s="280" t="s">
        <v>1457</v>
      </c>
      <c r="C1237" s="280" t="s">
        <v>1216</v>
      </c>
      <c r="D1237" s="280" t="s">
        <v>1347</v>
      </c>
      <c r="E1237" s="80">
        <v>0.88634322437317292</v>
      </c>
      <c r="F1237" s="80">
        <v>708511</v>
      </c>
      <c r="G1237" s="80">
        <v>3</v>
      </c>
      <c r="H1237" s="280" t="s">
        <v>1394</v>
      </c>
      <c r="I1237" s="80"/>
    </row>
    <row r="1238" spans="1:9">
      <c r="A1238" s="280" t="s">
        <v>2633</v>
      </c>
      <c r="B1238" s="280" t="s">
        <v>1457</v>
      </c>
      <c r="C1238" s="280" t="s">
        <v>1216</v>
      </c>
      <c r="D1238" s="280" t="s">
        <v>1344</v>
      </c>
      <c r="E1238" s="80">
        <v>2.0378230662253896</v>
      </c>
      <c r="F1238" s="80">
        <v>708511</v>
      </c>
      <c r="G1238" s="80">
        <v>3</v>
      </c>
      <c r="H1238" s="280" t="s">
        <v>1394</v>
      </c>
      <c r="I1238" s="80"/>
    </row>
    <row r="1239" spans="1:9">
      <c r="A1239" s="280" t="s">
        <v>2634</v>
      </c>
      <c r="B1239" s="280" t="s">
        <v>1457</v>
      </c>
      <c r="C1239" s="280" t="s">
        <v>1217</v>
      </c>
      <c r="D1239" s="280" t="s">
        <v>1211</v>
      </c>
      <c r="E1239" s="80">
        <v>1.2628109639203686</v>
      </c>
      <c r="F1239" s="80">
        <v>708511</v>
      </c>
      <c r="G1239" s="80">
        <v>3</v>
      </c>
      <c r="H1239" s="280" t="s">
        <v>1394</v>
      </c>
      <c r="I1239" s="80"/>
    </row>
    <row r="1240" spans="1:9">
      <c r="A1240" s="280" t="s">
        <v>2635</v>
      </c>
      <c r="B1240" s="280" t="s">
        <v>1457</v>
      </c>
      <c r="C1240" s="280" t="s">
        <v>1217</v>
      </c>
      <c r="D1240" s="280" t="s">
        <v>1212</v>
      </c>
      <c r="E1240" s="80">
        <v>1.2738569569704572</v>
      </c>
      <c r="F1240" s="80">
        <v>708511</v>
      </c>
      <c r="G1240" s="80">
        <v>3</v>
      </c>
      <c r="H1240" s="280" t="s">
        <v>1394</v>
      </c>
      <c r="I1240" s="80"/>
    </row>
    <row r="1241" spans="1:9">
      <c r="A1241" s="280" t="s">
        <v>2636</v>
      </c>
      <c r="B1241" s="280" t="s">
        <v>1457</v>
      </c>
      <c r="C1241" s="280" t="s">
        <v>1217</v>
      </c>
      <c r="D1241" s="280" t="s">
        <v>1213</v>
      </c>
      <c r="E1241" s="80">
        <v>1.2628109639203686</v>
      </c>
      <c r="F1241" s="80">
        <v>708511</v>
      </c>
      <c r="G1241" s="80">
        <v>3</v>
      </c>
      <c r="H1241" s="280" t="s">
        <v>1394</v>
      </c>
      <c r="I1241" s="80"/>
    </row>
    <row r="1242" spans="1:9">
      <c r="A1242" s="280" t="s">
        <v>2637</v>
      </c>
      <c r="B1242" s="280" t="s">
        <v>1457</v>
      </c>
      <c r="C1242" s="280" t="s">
        <v>1217</v>
      </c>
      <c r="D1242" s="280" t="s">
        <v>1214</v>
      </c>
      <c r="E1242" s="80">
        <v>1.2726563160999009</v>
      </c>
      <c r="F1242" s="80">
        <v>708511</v>
      </c>
      <c r="G1242" s="80">
        <v>3</v>
      </c>
      <c r="H1242" s="280" t="s">
        <v>1394</v>
      </c>
      <c r="I1242" s="80"/>
    </row>
    <row r="1243" spans="1:9">
      <c r="A1243" s="280" t="s">
        <v>2638</v>
      </c>
      <c r="B1243" s="280" t="s">
        <v>1457</v>
      </c>
      <c r="C1243" s="280" t="s">
        <v>1217</v>
      </c>
      <c r="D1243" s="280" t="s">
        <v>1215</v>
      </c>
      <c r="E1243" s="80">
        <v>1.2416537992679562</v>
      </c>
      <c r="F1243" s="80">
        <v>708511</v>
      </c>
      <c r="G1243" s="80">
        <v>3</v>
      </c>
      <c r="H1243" s="280" t="s">
        <v>1394</v>
      </c>
      <c r="I1243" s="80"/>
    </row>
    <row r="1244" spans="1:9">
      <c r="A1244" s="280" t="s">
        <v>2639</v>
      </c>
      <c r="B1244" s="280" t="s">
        <v>1457</v>
      </c>
      <c r="C1244" s="280" t="s">
        <v>1217</v>
      </c>
      <c r="D1244" s="280" t="s">
        <v>1216</v>
      </c>
      <c r="E1244" s="80">
        <v>1.2536879937483221</v>
      </c>
      <c r="F1244" s="80">
        <v>708511</v>
      </c>
      <c r="G1244" s="80">
        <v>3</v>
      </c>
      <c r="H1244" s="280" t="s">
        <v>1394</v>
      </c>
      <c r="I1244" s="80"/>
    </row>
    <row r="1245" spans="1:9">
      <c r="A1245" s="280" t="s">
        <v>2640</v>
      </c>
      <c r="B1245" s="280" t="s">
        <v>1457</v>
      </c>
      <c r="C1245" s="280" t="s">
        <v>1217</v>
      </c>
      <c r="D1245" s="280" t="s">
        <v>1217</v>
      </c>
      <c r="E1245" s="80">
        <v>1</v>
      </c>
      <c r="F1245" s="80">
        <v>708511</v>
      </c>
      <c r="G1245" s="80">
        <v>3</v>
      </c>
      <c r="H1245" s="280" t="s">
        <v>1394</v>
      </c>
      <c r="I1245" s="80"/>
    </row>
    <row r="1246" spans="1:9">
      <c r="A1246" s="280" t="s">
        <v>2641</v>
      </c>
      <c r="B1246" s="280" t="s">
        <v>1457</v>
      </c>
      <c r="C1246" s="280" t="s">
        <v>1217</v>
      </c>
      <c r="D1246" s="280" t="s">
        <v>1218</v>
      </c>
      <c r="E1246" s="80">
        <v>0.77963500710205191</v>
      </c>
      <c r="F1246" s="80">
        <v>708511</v>
      </c>
      <c r="G1246" s="80">
        <v>3</v>
      </c>
      <c r="H1246" s="280" t="s">
        <v>1394</v>
      </c>
      <c r="I1246" s="80"/>
    </row>
    <row r="1247" spans="1:9">
      <c r="A1247" s="280" t="s">
        <v>2642</v>
      </c>
      <c r="B1247" s="280" t="s">
        <v>1457</v>
      </c>
      <c r="C1247" s="280" t="s">
        <v>1217</v>
      </c>
      <c r="D1247" s="280" t="s">
        <v>1219</v>
      </c>
      <c r="E1247" s="80">
        <v>125049.30200020051</v>
      </c>
      <c r="F1247" s="80">
        <v>708511</v>
      </c>
      <c r="G1247" s="80">
        <v>3</v>
      </c>
      <c r="H1247" s="280" t="s">
        <v>1394</v>
      </c>
      <c r="I1247" s="80"/>
    </row>
    <row r="1248" spans="1:9">
      <c r="A1248" s="280" t="s">
        <v>2643</v>
      </c>
      <c r="B1248" s="280" t="s">
        <v>1457</v>
      </c>
      <c r="C1248" s="280" t="s">
        <v>1217</v>
      </c>
      <c r="D1248" s="280" t="s">
        <v>1347</v>
      </c>
      <c r="E1248" s="80">
        <v>1.2549478910416603</v>
      </c>
      <c r="F1248" s="80">
        <v>708511</v>
      </c>
      <c r="G1248" s="80">
        <v>3</v>
      </c>
      <c r="H1248" s="280" t="s">
        <v>1394</v>
      </c>
      <c r="I1248" s="80"/>
    </row>
    <row r="1249" spans="1:9">
      <c r="A1249" s="280" t="s">
        <v>2644</v>
      </c>
      <c r="B1249" s="280" t="s">
        <v>1457</v>
      </c>
      <c r="C1249" s="280" t="s">
        <v>1217</v>
      </c>
      <c r="D1249" s="280" t="s">
        <v>1344</v>
      </c>
      <c r="E1249" s="80">
        <v>2.8827486018338018</v>
      </c>
      <c r="F1249" s="80">
        <v>708511</v>
      </c>
      <c r="G1249" s="80">
        <v>3</v>
      </c>
      <c r="H1249" s="280" t="s">
        <v>1394</v>
      </c>
      <c r="I1249" s="80"/>
    </row>
    <row r="1250" spans="1:9">
      <c r="A1250" s="280" t="s">
        <v>2645</v>
      </c>
      <c r="B1250" s="280" t="s">
        <v>1457</v>
      </c>
      <c r="C1250" s="280" t="s">
        <v>1218</v>
      </c>
      <c r="D1250" s="280" t="s">
        <v>1211</v>
      </c>
      <c r="E1250" s="80">
        <v>1.8704329452346886</v>
      </c>
      <c r="F1250" s="80">
        <v>708511</v>
      </c>
      <c r="G1250" s="80">
        <v>3</v>
      </c>
      <c r="H1250" s="280" t="s">
        <v>1394</v>
      </c>
      <c r="I1250" s="80"/>
    </row>
    <row r="1251" spans="1:9">
      <c r="A1251" s="280" t="s">
        <v>2646</v>
      </c>
      <c r="B1251" s="280" t="s">
        <v>1457</v>
      </c>
      <c r="C1251" s="280" t="s">
        <v>1218</v>
      </c>
      <c r="D1251" s="280" t="s">
        <v>1212</v>
      </c>
      <c r="E1251" s="80">
        <v>1.8911223962210424</v>
      </c>
      <c r="F1251" s="80">
        <v>708511</v>
      </c>
      <c r="G1251" s="80">
        <v>3</v>
      </c>
      <c r="H1251" s="280" t="s">
        <v>1394</v>
      </c>
      <c r="I1251" s="80"/>
    </row>
    <row r="1252" spans="1:9">
      <c r="A1252" s="280" t="s">
        <v>2647</v>
      </c>
      <c r="B1252" s="280" t="s">
        <v>1457</v>
      </c>
      <c r="C1252" s="280" t="s">
        <v>1218</v>
      </c>
      <c r="D1252" s="280" t="s">
        <v>1213</v>
      </c>
      <c r="E1252" s="80">
        <v>1.8704329452346886</v>
      </c>
      <c r="F1252" s="80">
        <v>708511</v>
      </c>
      <c r="G1252" s="80">
        <v>3</v>
      </c>
      <c r="H1252" s="280" t="s">
        <v>1394</v>
      </c>
      <c r="I1252" s="80"/>
    </row>
    <row r="1253" spans="1:9">
      <c r="A1253" s="280" t="s">
        <v>2648</v>
      </c>
      <c r="B1253" s="280" t="s">
        <v>1457</v>
      </c>
      <c r="C1253" s="280" t="s">
        <v>1218</v>
      </c>
      <c r="D1253" s="280" t="s">
        <v>1214</v>
      </c>
      <c r="E1253" s="80">
        <v>1.8894487838849365</v>
      </c>
      <c r="F1253" s="80">
        <v>708511</v>
      </c>
      <c r="G1253" s="80">
        <v>3</v>
      </c>
      <c r="H1253" s="280" t="s">
        <v>1394</v>
      </c>
      <c r="I1253" s="80"/>
    </row>
    <row r="1254" spans="1:9">
      <c r="A1254" s="280" t="s">
        <v>2649</v>
      </c>
      <c r="B1254" s="280" t="s">
        <v>1457</v>
      </c>
      <c r="C1254" s="280" t="s">
        <v>1218</v>
      </c>
      <c r="D1254" s="280" t="s">
        <v>1215</v>
      </c>
      <c r="E1254" s="80">
        <v>1.827549947523416</v>
      </c>
      <c r="F1254" s="80">
        <v>708511</v>
      </c>
      <c r="G1254" s="80">
        <v>3</v>
      </c>
      <c r="H1254" s="280" t="s">
        <v>1394</v>
      </c>
      <c r="I1254" s="80"/>
    </row>
    <row r="1255" spans="1:9">
      <c r="A1255" s="280" t="s">
        <v>2650</v>
      </c>
      <c r="B1255" s="280" t="s">
        <v>1457</v>
      </c>
      <c r="C1255" s="280" t="s">
        <v>1218</v>
      </c>
      <c r="D1255" s="280" t="s">
        <v>1216</v>
      </c>
      <c r="E1255" s="80">
        <v>2.0162308521871641</v>
      </c>
      <c r="F1255" s="80">
        <v>708511</v>
      </c>
      <c r="G1255" s="80">
        <v>3</v>
      </c>
      <c r="H1255" s="280" t="s">
        <v>1394</v>
      </c>
      <c r="I1255" s="80"/>
    </row>
    <row r="1256" spans="1:9">
      <c r="A1256" s="280" t="s">
        <v>2651</v>
      </c>
      <c r="B1256" s="280" t="s">
        <v>1457</v>
      </c>
      <c r="C1256" s="280" t="s">
        <v>1218</v>
      </c>
      <c r="D1256" s="280" t="s">
        <v>1217</v>
      </c>
      <c r="E1256" s="80">
        <v>1.4710573271635259</v>
      </c>
      <c r="F1256" s="80">
        <v>708511</v>
      </c>
      <c r="G1256" s="80">
        <v>3</v>
      </c>
      <c r="H1256" s="280" t="s">
        <v>1394</v>
      </c>
      <c r="I1256" s="80"/>
    </row>
    <row r="1257" spans="1:9">
      <c r="A1257" s="280" t="s">
        <v>2652</v>
      </c>
      <c r="B1257" s="280" t="s">
        <v>1457</v>
      </c>
      <c r="C1257" s="280" t="s">
        <v>1218</v>
      </c>
      <c r="D1257" s="280" t="s">
        <v>1218</v>
      </c>
      <c r="E1257" s="80">
        <v>1</v>
      </c>
      <c r="F1257" s="80">
        <v>708511</v>
      </c>
      <c r="G1257" s="80">
        <v>3</v>
      </c>
      <c r="H1257" s="280" t="s">
        <v>1394</v>
      </c>
      <c r="I1257" s="80"/>
    </row>
    <row r="1258" spans="1:9">
      <c r="A1258" s="280" t="s">
        <v>2653</v>
      </c>
      <c r="B1258" s="280" t="s">
        <v>1457</v>
      </c>
      <c r="C1258" s="280" t="s">
        <v>1218</v>
      </c>
      <c r="D1258" s="280" t="s">
        <v>1219</v>
      </c>
      <c r="E1258" s="80">
        <v>207996.56841981501</v>
      </c>
      <c r="F1258" s="80">
        <v>708511</v>
      </c>
      <c r="G1258" s="80">
        <v>3</v>
      </c>
      <c r="H1258" s="280" t="s">
        <v>1394</v>
      </c>
      <c r="I1258" s="80"/>
    </row>
    <row r="1259" spans="1:9">
      <c r="A1259" s="280" t="s">
        <v>2654</v>
      </c>
      <c r="B1259" s="280" t="s">
        <v>1457</v>
      </c>
      <c r="C1259" s="280" t="s">
        <v>1218</v>
      </c>
      <c r="D1259" s="280" t="s">
        <v>1347</v>
      </c>
      <c r="E1259" s="80">
        <v>1.8346852720278892</v>
      </c>
      <c r="F1259" s="80">
        <v>708511</v>
      </c>
      <c r="G1259" s="80">
        <v>3</v>
      </c>
      <c r="H1259" s="280" t="s">
        <v>1394</v>
      </c>
      <c r="I1259" s="80"/>
    </row>
    <row r="1260" spans="1:9">
      <c r="A1260" s="280" t="s">
        <v>2655</v>
      </c>
      <c r="B1260" s="280" t="s">
        <v>1457</v>
      </c>
      <c r="C1260" s="280" t="s">
        <v>1218</v>
      </c>
      <c r="D1260" s="280" t="s">
        <v>1344</v>
      </c>
      <c r="E1260" s="80">
        <v>4.250429217775153</v>
      </c>
      <c r="F1260" s="80">
        <v>708511</v>
      </c>
      <c r="G1260" s="80">
        <v>3</v>
      </c>
      <c r="H1260" s="280" t="s">
        <v>1394</v>
      </c>
      <c r="I1260" s="80"/>
    </row>
    <row r="1261" spans="1:9">
      <c r="A1261" s="280" t="s">
        <v>2656</v>
      </c>
      <c r="B1261" s="280" t="s">
        <v>1457</v>
      </c>
      <c r="C1261" s="280" t="s">
        <v>1219</v>
      </c>
      <c r="D1261" s="280" t="s">
        <v>1211</v>
      </c>
      <c r="E1261" s="80">
        <v>1.0530255002449473</v>
      </c>
      <c r="F1261" s="80">
        <v>708511</v>
      </c>
      <c r="G1261" s="80">
        <v>3</v>
      </c>
      <c r="H1261" s="280" t="s">
        <v>1394</v>
      </c>
      <c r="I1261" s="80"/>
    </row>
    <row r="1262" spans="1:9">
      <c r="A1262" s="280" t="s">
        <v>2657</v>
      </c>
      <c r="B1262" s="280" t="s">
        <v>1457</v>
      </c>
      <c r="C1262" s="280" t="s">
        <v>1219</v>
      </c>
      <c r="D1262" s="280" t="s">
        <v>1212</v>
      </c>
      <c r="E1262" s="80">
        <v>1.0614360141592425</v>
      </c>
      <c r="F1262" s="80">
        <v>708511</v>
      </c>
      <c r="G1262" s="80">
        <v>3</v>
      </c>
      <c r="H1262" s="280" t="s">
        <v>1394</v>
      </c>
      <c r="I1262" s="80"/>
    </row>
    <row r="1263" spans="1:9">
      <c r="A1263" s="280" t="s">
        <v>2658</v>
      </c>
      <c r="B1263" s="280" t="s">
        <v>1457</v>
      </c>
      <c r="C1263" s="280" t="s">
        <v>1219</v>
      </c>
      <c r="D1263" s="280" t="s">
        <v>1213</v>
      </c>
      <c r="E1263" s="80">
        <v>1.0530255002449473</v>
      </c>
      <c r="F1263" s="80">
        <v>708511</v>
      </c>
      <c r="G1263" s="80">
        <v>3</v>
      </c>
      <c r="H1263" s="280" t="s">
        <v>1394</v>
      </c>
      <c r="I1263" s="80"/>
    </row>
    <row r="1264" spans="1:9">
      <c r="A1264" s="280" t="s">
        <v>2659</v>
      </c>
      <c r="B1264" s="280" t="s">
        <v>1457</v>
      </c>
      <c r="C1264" s="280" t="s">
        <v>1219</v>
      </c>
      <c r="D1264" s="280" t="s">
        <v>1214</v>
      </c>
      <c r="E1264" s="80">
        <v>1.0601782240739028</v>
      </c>
      <c r="F1264" s="80">
        <v>708511</v>
      </c>
      <c r="G1264" s="80">
        <v>3</v>
      </c>
      <c r="H1264" s="280" t="s">
        <v>1394</v>
      </c>
      <c r="I1264" s="80"/>
    </row>
    <row r="1265" spans="1:9">
      <c r="A1265" s="280" t="s">
        <v>2660</v>
      </c>
      <c r="B1265" s="280" t="s">
        <v>1457</v>
      </c>
      <c r="C1265" s="280" t="s">
        <v>1219</v>
      </c>
      <c r="D1265" s="280" t="s">
        <v>1215</v>
      </c>
      <c r="E1265" s="80">
        <v>1.0363464494521206</v>
      </c>
      <c r="F1265" s="80">
        <v>708511</v>
      </c>
      <c r="G1265" s="80">
        <v>3</v>
      </c>
      <c r="H1265" s="280" t="s">
        <v>1394</v>
      </c>
      <c r="I1265" s="80"/>
    </row>
    <row r="1266" spans="1:9">
      <c r="A1266" s="280" t="s">
        <v>2661</v>
      </c>
      <c r="B1266" s="280" t="s">
        <v>1457</v>
      </c>
      <c r="C1266" s="280" t="s">
        <v>1219</v>
      </c>
      <c r="D1266" s="280" t="s">
        <v>1216</v>
      </c>
      <c r="E1266" s="80">
        <v>0.68775609033512608</v>
      </c>
      <c r="F1266" s="80">
        <v>708511</v>
      </c>
      <c r="G1266" s="80">
        <v>3</v>
      </c>
      <c r="H1266" s="280" t="s">
        <v>1394</v>
      </c>
      <c r="I1266" s="80"/>
    </row>
    <row r="1267" spans="1:9">
      <c r="A1267" s="280" t="s">
        <v>2662</v>
      </c>
      <c r="B1267" s="280" t="s">
        <v>1457</v>
      </c>
      <c r="C1267" s="280" t="s">
        <v>1219</v>
      </c>
      <c r="D1267" s="280" t="s">
        <v>1217</v>
      </c>
      <c r="E1267" s="80">
        <v>0.8410721885815805</v>
      </c>
      <c r="F1267" s="80">
        <v>708511</v>
      </c>
      <c r="G1267" s="80">
        <v>3</v>
      </c>
      <c r="H1267" s="280" t="s">
        <v>1394</v>
      </c>
      <c r="I1267" s="80"/>
    </row>
    <row r="1268" spans="1:9">
      <c r="A1268" s="280" t="s">
        <v>2663</v>
      </c>
      <c r="B1268" s="280" t="s">
        <v>1457</v>
      </c>
      <c r="C1268" s="280" t="s">
        <v>1219</v>
      </c>
      <c r="D1268" s="280" t="s">
        <v>1218</v>
      </c>
      <c r="E1268" s="80">
        <v>0.62977845220418638</v>
      </c>
      <c r="F1268" s="80">
        <v>708511</v>
      </c>
      <c r="G1268" s="80">
        <v>3</v>
      </c>
      <c r="H1268" s="280" t="s">
        <v>1394</v>
      </c>
      <c r="I1268" s="80"/>
    </row>
    <row r="1269" spans="1:9">
      <c r="A1269" s="280" t="s">
        <v>2664</v>
      </c>
      <c r="B1269" s="280" t="s">
        <v>1457</v>
      </c>
      <c r="C1269" s="280" t="s">
        <v>1219</v>
      </c>
      <c r="D1269" s="280" t="s">
        <v>1219</v>
      </c>
      <c r="E1269" s="80">
        <v>1</v>
      </c>
      <c r="F1269" s="80">
        <v>708511</v>
      </c>
      <c r="G1269" s="80">
        <v>3</v>
      </c>
      <c r="H1269" s="280" t="s">
        <v>1394</v>
      </c>
      <c r="I1269" s="80"/>
    </row>
    <row r="1270" spans="1:9">
      <c r="A1270" s="280" t="s">
        <v>2665</v>
      </c>
      <c r="B1270" s="280" t="s">
        <v>1457</v>
      </c>
      <c r="C1270" s="280" t="s">
        <v>1219</v>
      </c>
      <c r="D1270" s="280" t="s">
        <v>1347</v>
      </c>
      <c r="E1270" s="80">
        <v>1.0303780475960007</v>
      </c>
      <c r="F1270" s="80">
        <v>708511</v>
      </c>
      <c r="G1270" s="80">
        <v>3</v>
      </c>
      <c r="H1270" s="280" t="s">
        <v>1394</v>
      </c>
      <c r="I1270" s="80"/>
    </row>
    <row r="1271" spans="1:9">
      <c r="A1271" s="280" t="s">
        <v>2666</v>
      </c>
      <c r="B1271" s="280" t="s">
        <v>1457</v>
      </c>
      <c r="C1271" s="280" t="s">
        <v>1219</v>
      </c>
      <c r="D1271" s="280" t="s">
        <v>1344</v>
      </c>
      <c r="E1271" s="80">
        <v>2.3989609012512427</v>
      </c>
      <c r="F1271" s="80">
        <v>708511</v>
      </c>
      <c r="G1271" s="80">
        <v>3</v>
      </c>
      <c r="H1271" s="280" t="s">
        <v>1394</v>
      </c>
      <c r="I1271" s="80"/>
    </row>
    <row r="1272" spans="1:9">
      <c r="A1272" s="280" t="s">
        <v>2667</v>
      </c>
      <c r="B1272" s="280" t="s">
        <v>1457</v>
      </c>
      <c r="C1272" s="280" t="s">
        <v>1183</v>
      </c>
      <c r="D1272" s="280" t="s">
        <v>1211</v>
      </c>
      <c r="E1272" s="80">
        <v>0.31712323200998255</v>
      </c>
      <c r="F1272" s="80">
        <v>708511</v>
      </c>
      <c r="G1272" s="80">
        <v>3</v>
      </c>
      <c r="H1272" s="280" t="s">
        <v>1394</v>
      </c>
      <c r="I1272" s="80"/>
    </row>
    <row r="1273" spans="1:9">
      <c r="A1273" s="280" t="s">
        <v>2668</v>
      </c>
      <c r="B1273" s="280" t="s">
        <v>1457</v>
      </c>
      <c r="C1273" s="280" t="s">
        <v>1183</v>
      </c>
      <c r="D1273" s="280" t="s">
        <v>1212</v>
      </c>
      <c r="E1273" s="80">
        <v>0.31977544620261755</v>
      </c>
      <c r="F1273" s="80">
        <v>708511</v>
      </c>
      <c r="G1273" s="80">
        <v>3</v>
      </c>
      <c r="H1273" s="280" t="s">
        <v>1394</v>
      </c>
      <c r="I1273" s="80"/>
    </row>
    <row r="1274" spans="1:9">
      <c r="A1274" s="280" t="s">
        <v>2669</v>
      </c>
      <c r="B1274" s="280" t="s">
        <v>1457</v>
      </c>
      <c r="C1274" s="280" t="s">
        <v>1183</v>
      </c>
      <c r="D1274" s="280" t="s">
        <v>1213</v>
      </c>
      <c r="E1274" s="80">
        <v>0.31712323200998255</v>
      </c>
      <c r="F1274" s="80">
        <v>708511</v>
      </c>
      <c r="G1274" s="80">
        <v>3</v>
      </c>
      <c r="H1274" s="280" t="s">
        <v>1394</v>
      </c>
      <c r="I1274" s="80"/>
    </row>
    <row r="1275" spans="1:9">
      <c r="A1275" s="280" t="s">
        <v>2670</v>
      </c>
      <c r="B1275" s="280" t="s">
        <v>1457</v>
      </c>
      <c r="C1275" s="280" t="s">
        <v>1183</v>
      </c>
      <c r="D1275" s="280" t="s">
        <v>1214</v>
      </c>
      <c r="E1275" s="80">
        <v>0.3193686780089961</v>
      </c>
      <c r="F1275" s="80">
        <v>708511</v>
      </c>
      <c r="G1275" s="80">
        <v>3</v>
      </c>
      <c r="H1275" s="280" t="s">
        <v>1394</v>
      </c>
      <c r="I1275" s="80"/>
    </row>
    <row r="1276" spans="1:9">
      <c r="A1276" s="280" t="s">
        <v>2671</v>
      </c>
      <c r="B1276" s="280" t="s">
        <v>1457</v>
      </c>
      <c r="C1276" s="280" t="s">
        <v>1183</v>
      </c>
      <c r="D1276" s="280" t="s">
        <v>1215</v>
      </c>
      <c r="E1276" s="80">
        <v>0.31227264274361999</v>
      </c>
      <c r="F1276" s="80">
        <v>708511</v>
      </c>
      <c r="G1276" s="80">
        <v>3</v>
      </c>
      <c r="H1276" s="280" t="s">
        <v>1394</v>
      </c>
      <c r="I1276" s="80"/>
    </row>
    <row r="1277" spans="1:9">
      <c r="A1277" s="280" t="s">
        <v>2672</v>
      </c>
      <c r="B1277" s="280" t="s">
        <v>1457</v>
      </c>
      <c r="C1277" s="280" t="s">
        <v>1183</v>
      </c>
      <c r="D1277" s="280" t="s">
        <v>1216</v>
      </c>
      <c r="E1277" s="80">
        <v>0.19339184149588648</v>
      </c>
      <c r="F1277" s="80">
        <v>708511</v>
      </c>
      <c r="G1277" s="80">
        <v>3</v>
      </c>
      <c r="H1277" s="280" t="s">
        <v>1394</v>
      </c>
      <c r="I1277" s="80"/>
    </row>
    <row r="1278" spans="1:9">
      <c r="A1278" s="280" t="s">
        <v>2673</v>
      </c>
      <c r="B1278" s="280" t="s">
        <v>1457</v>
      </c>
      <c r="C1278" s="280" t="s">
        <v>1183</v>
      </c>
      <c r="D1278" s="280" t="s">
        <v>1217</v>
      </c>
      <c r="E1278" s="80">
        <v>0.25301680131845944</v>
      </c>
      <c r="F1278" s="80">
        <v>708511</v>
      </c>
      <c r="G1278" s="80">
        <v>3</v>
      </c>
      <c r="H1278" s="280" t="s">
        <v>1394</v>
      </c>
      <c r="I1278" s="80"/>
    </row>
    <row r="1279" spans="1:9">
      <c r="A1279" s="280" t="s">
        <v>2674</v>
      </c>
      <c r="B1279" s="280" t="s">
        <v>1457</v>
      </c>
      <c r="C1279" s="280" t="s">
        <v>1183</v>
      </c>
      <c r="D1279" s="280" t="s">
        <v>1218</v>
      </c>
      <c r="E1279" s="80">
        <v>0.19651561834633419</v>
      </c>
      <c r="F1279" s="80">
        <v>708511</v>
      </c>
      <c r="G1279" s="80">
        <v>3</v>
      </c>
      <c r="H1279" s="280" t="s">
        <v>1394</v>
      </c>
      <c r="I1279" s="80"/>
    </row>
    <row r="1280" spans="1:9">
      <c r="A1280" s="280" t="s">
        <v>2675</v>
      </c>
      <c r="B1280" s="280" t="s">
        <v>1457</v>
      </c>
      <c r="C1280" s="280" t="s">
        <v>1183</v>
      </c>
      <c r="D1280" s="280" t="s">
        <v>1219</v>
      </c>
      <c r="E1280" s="80">
        <v>30883.528970419164</v>
      </c>
      <c r="F1280" s="80">
        <v>708511</v>
      </c>
      <c r="G1280" s="80">
        <v>3</v>
      </c>
      <c r="H1280" s="280" t="s">
        <v>1394</v>
      </c>
      <c r="I1280" s="80"/>
    </row>
    <row r="1281" spans="1:9">
      <c r="A1281" s="280" t="s">
        <v>2676</v>
      </c>
      <c r="B1281" s="280" t="s">
        <v>1457</v>
      </c>
      <c r="C1281" s="280" t="s">
        <v>1183</v>
      </c>
      <c r="D1281" s="280" t="s">
        <v>1347</v>
      </c>
      <c r="E1281" s="80">
        <v>0.31629148754621783</v>
      </c>
      <c r="F1281" s="80">
        <v>708511</v>
      </c>
      <c r="G1281" s="80">
        <v>3</v>
      </c>
      <c r="H1281" s="280" t="s">
        <v>1394</v>
      </c>
      <c r="I1281" s="80"/>
    </row>
    <row r="1282" spans="1:9">
      <c r="A1282" s="280" t="s">
        <v>2677</v>
      </c>
      <c r="B1282" s="280" t="s">
        <v>1457</v>
      </c>
      <c r="C1282" s="280" t="s">
        <v>1183</v>
      </c>
      <c r="D1282" s="280" t="s">
        <v>1344</v>
      </c>
      <c r="E1282" s="80">
        <v>0.72565928121244028</v>
      </c>
      <c r="F1282" s="80">
        <v>708511</v>
      </c>
      <c r="G1282" s="80">
        <v>3</v>
      </c>
      <c r="H1282" s="280" t="s">
        <v>1394</v>
      </c>
      <c r="I1282" s="80"/>
    </row>
    <row r="1283" spans="1:9">
      <c r="A1283" s="280" t="s">
        <v>2678</v>
      </c>
      <c r="B1283" s="280" t="s">
        <v>1457</v>
      </c>
      <c r="C1283" s="280" t="s">
        <v>1184</v>
      </c>
      <c r="D1283" s="280" t="s">
        <v>1211</v>
      </c>
      <c r="E1283" s="80">
        <v>2.0650817084848311E-2</v>
      </c>
      <c r="F1283" s="80">
        <v>708511</v>
      </c>
      <c r="G1283" s="80">
        <v>3</v>
      </c>
      <c r="H1283" s="280" t="s">
        <v>1394</v>
      </c>
      <c r="I1283" s="80"/>
    </row>
    <row r="1284" spans="1:9">
      <c r="A1284" s="280" t="s">
        <v>2679</v>
      </c>
      <c r="B1284" s="280" t="s">
        <v>1457</v>
      </c>
      <c r="C1284" s="280" t="s">
        <v>1184</v>
      </c>
      <c r="D1284" s="280" t="s">
        <v>1212</v>
      </c>
      <c r="E1284" s="80">
        <v>2.0819174527444678E-2</v>
      </c>
      <c r="F1284" s="80">
        <v>708511</v>
      </c>
      <c r="G1284" s="80">
        <v>3</v>
      </c>
      <c r="H1284" s="280" t="s">
        <v>1394</v>
      </c>
      <c r="I1284" s="80"/>
    </row>
    <row r="1285" spans="1:9">
      <c r="A1285" s="280" t="s">
        <v>2680</v>
      </c>
      <c r="B1285" s="280" t="s">
        <v>1457</v>
      </c>
      <c r="C1285" s="280" t="s">
        <v>1184</v>
      </c>
      <c r="D1285" s="280" t="s">
        <v>1213</v>
      </c>
      <c r="E1285" s="80">
        <v>2.0650817084848311E-2</v>
      </c>
      <c r="F1285" s="80">
        <v>708511</v>
      </c>
      <c r="G1285" s="80">
        <v>3</v>
      </c>
      <c r="H1285" s="280" t="s">
        <v>1394</v>
      </c>
      <c r="I1285" s="80"/>
    </row>
    <row r="1286" spans="1:9">
      <c r="A1286" s="280" t="s">
        <v>2681</v>
      </c>
      <c r="B1286" s="280" t="s">
        <v>1457</v>
      </c>
      <c r="C1286" s="280" t="s">
        <v>1184</v>
      </c>
      <c r="D1286" s="280" t="s">
        <v>1214</v>
      </c>
      <c r="E1286" s="80">
        <v>2.079721873928881E-2</v>
      </c>
      <c r="F1286" s="80">
        <v>708511</v>
      </c>
      <c r="G1286" s="80">
        <v>3</v>
      </c>
      <c r="H1286" s="280" t="s">
        <v>1394</v>
      </c>
      <c r="I1286" s="80"/>
    </row>
    <row r="1287" spans="1:9">
      <c r="A1287" s="280" t="s">
        <v>2682</v>
      </c>
      <c r="B1287" s="280" t="s">
        <v>1457</v>
      </c>
      <c r="C1287" s="280" t="s">
        <v>1184</v>
      </c>
      <c r="D1287" s="280" t="s">
        <v>1215</v>
      </c>
      <c r="E1287" s="80">
        <v>2.0330353393154688E-2</v>
      </c>
      <c r="F1287" s="80">
        <v>708511</v>
      </c>
      <c r="G1287" s="80">
        <v>3</v>
      </c>
      <c r="H1287" s="280" t="s">
        <v>1394</v>
      </c>
      <c r="I1287" s="80"/>
    </row>
    <row r="1288" spans="1:9">
      <c r="A1288" s="280" t="s">
        <v>2683</v>
      </c>
      <c r="B1288" s="280" t="s">
        <v>1457</v>
      </c>
      <c r="C1288" s="280" t="s">
        <v>1184</v>
      </c>
      <c r="D1288" s="280" t="s">
        <v>1216</v>
      </c>
      <c r="E1288" s="80">
        <v>1.8954338788953414E-2</v>
      </c>
      <c r="F1288" s="80">
        <v>708511</v>
      </c>
      <c r="G1288" s="80">
        <v>3</v>
      </c>
      <c r="H1288" s="280" t="s">
        <v>1394</v>
      </c>
      <c r="I1288" s="80"/>
    </row>
    <row r="1289" spans="1:9">
      <c r="A1289" s="280" t="s">
        <v>2684</v>
      </c>
      <c r="B1289" s="280" t="s">
        <v>1457</v>
      </c>
      <c r="C1289" s="280" t="s">
        <v>1184</v>
      </c>
      <c r="D1289" s="280" t="s">
        <v>1217</v>
      </c>
      <c r="E1289" s="80">
        <v>1.6436654427283901E-2</v>
      </c>
      <c r="F1289" s="80">
        <v>708511</v>
      </c>
      <c r="G1289" s="80">
        <v>3</v>
      </c>
      <c r="H1289" s="280" t="s">
        <v>1394</v>
      </c>
      <c r="I1289" s="80"/>
    </row>
    <row r="1290" spans="1:9">
      <c r="A1290" s="280" t="s">
        <v>2685</v>
      </c>
      <c r="B1290" s="280" t="s">
        <v>1457</v>
      </c>
      <c r="C1290" s="280" t="s">
        <v>1184</v>
      </c>
      <c r="D1290" s="280" t="s">
        <v>1218</v>
      </c>
      <c r="E1290" s="80">
        <v>1.1814334630132223E-2</v>
      </c>
      <c r="F1290" s="80">
        <v>708511</v>
      </c>
      <c r="G1290" s="80">
        <v>3</v>
      </c>
      <c r="H1290" s="280" t="s">
        <v>1394</v>
      </c>
      <c r="I1290" s="80"/>
    </row>
    <row r="1291" spans="1:9">
      <c r="A1291" s="280" t="s">
        <v>2686</v>
      </c>
      <c r="B1291" s="280" t="s">
        <v>1457</v>
      </c>
      <c r="C1291" s="280" t="s">
        <v>1184</v>
      </c>
      <c r="D1291" s="280" t="s">
        <v>1219</v>
      </c>
      <c r="E1291" s="80">
        <v>1971.4542131809771</v>
      </c>
      <c r="F1291" s="80">
        <v>708511</v>
      </c>
      <c r="G1291" s="80">
        <v>3</v>
      </c>
      <c r="H1291" s="280" t="s">
        <v>1394</v>
      </c>
      <c r="I1291" s="80"/>
    </row>
    <row r="1292" spans="1:9">
      <c r="A1292" s="280" t="s">
        <v>2687</v>
      </c>
      <c r="B1292" s="280" t="s">
        <v>1457</v>
      </c>
      <c r="C1292" s="280" t="s">
        <v>1184</v>
      </c>
      <c r="D1292" s="280" t="s">
        <v>1347</v>
      </c>
      <c r="E1292" s="80">
        <v>2.0731595098222508E-2</v>
      </c>
      <c r="F1292" s="80">
        <v>708511</v>
      </c>
      <c r="G1292" s="80">
        <v>3</v>
      </c>
      <c r="H1292" s="280" t="s">
        <v>1394</v>
      </c>
      <c r="I1292" s="80"/>
    </row>
    <row r="1293" spans="1:9">
      <c r="A1293" s="280" t="s">
        <v>2688</v>
      </c>
      <c r="B1293" s="280" t="s">
        <v>1457</v>
      </c>
      <c r="C1293" s="280" t="s">
        <v>1184</v>
      </c>
      <c r="D1293" s="280" t="s">
        <v>1344</v>
      </c>
      <c r="E1293" s="80">
        <v>4.7322946084980964E-2</v>
      </c>
      <c r="F1293" s="80">
        <v>708511</v>
      </c>
      <c r="G1293" s="80">
        <v>3</v>
      </c>
      <c r="H1293" s="280" t="s">
        <v>1394</v>
      </c>
      <c r="I1293" s="80"/>
    </row>
    <row r="1294" spans="1:9">
      <c r="A1294" s="280" t="s">
        <v>2689</v>
      </c>
      <c r="B1294" s="280" t="s">
        <v>1457</v>
      </c>
      <c r="C1294" s="280" t="s">
        <v>1185</v>
      </c>
      <c r="D1294" s="280" t="s">
        <v>1211</v>
      </c>
      <c r="E1294" s="80">
        <v>7.5982274204153813E-3</v>
      </c>
      <c r="F1294" s="80">
        <v>708511</v>
      </c>
      <c r="G1294" s="80">
        <v>3</v>
      </c>
      <c r="H1294" s="280" t="s">
        <v>1394</v>
      </c>
      <c r="I1294" s="80"/>
    </row>
    <row r="1295" spans="1:9">
      <c r="A1295" s="280" t="s">
        <v>2690</v>
      </c>
      <c r="B1295" s="280" t="s">
        <v>1457</v>
      </c>
      <c r="C1295" s="280" t="s">
        <v>1185</v>
      </c>
      <c r="D1295" s="280" t="s">
        <v>1212</v>
      </c>
      <c r="E1295" s="80">
        <v>8.2585461236995353E-3</v>
      </c>
      <c r="F1295" s="80">
        <v>708511</v>
      </c>
      <c r="G1295" s="80">
        <v>3</v>
      </c>
      <c r="H1295" s="280" t="s">
        <v>1394</v>
      </c>
      <c r="I1295" s="80"/>
    </row>
    <row r="1296" spans="1:9">
      <c r="A1296" s="280" t="s">
        <v>2691</v>
      </c>
      <c r="B1296" s="280" t="s">
        <v>1457</v>
      </c>
      <c r="C1296" s="280" t="s">
        <v>1185</v>
      </c>
      <c r="D1296" s="280" t="s">
        <v>1213</v>
      </c>
      <c r="E1296" s="80">
        <v>7.5982274204153813E-3</v>
      </c>
      <c r="F1296" s="80">
        <v>708511</v>
      </c>
      <c r="G1296" s="80">
        <v>3</v>
      </c>
      <c r="H1296" s="280" t="s">
        <v>1394</v>
      </c>
      <c r="I1296" s="80"/>
    </row>
    <row r="1297" spans="1:9">
      <c r="A1297" s="280" t="s">
        <v>2692</v>
      </c>
      <c r="B1297" s="280" t="s">
        <v>1457</v>
      </c>
      <c r="C1297" s="280" t="s">
        <v>1185</v>
      </c>
      <c r="D1297" s="280" t="s">
        <v>1214</v>
      </c>
      <c r="E1297" s="80">
        <v>8.2585461236995353E-3</v>
      </c>
      <c r="F1297" s="80">
        <v>708511</v>
      </c>
      <c r="G1297" s="80">
        <v>3</v>
      </c>
      <c r="H1297" s="280" t="s">
        <v>1394</v>
      </c>
      <c r="I1297" s="80"/>
    </row>
    <row r="1298" spans="1:9">
      <c r="A1298" s="280" t="s">
        <v>2693</v>
      </c>
      <c r="B1298" s="280" t="s">
        <v>1457</v>
      </c>
      <c r="C1298" s="280" t="s">
        <v>1185</v>
      </c>
      <c r="D1298" s="280" t="s">
        <v>1215</v>
      </c>
      <c r="E1298" s="80">
        <v>7.9836500003211842E-3</v>
      </c>
      <c r="F1298" s="80">
        <v>708511</v>
      </c>
      <c r="G1298" s="80">
        <v>3</v>
      </c>
      <c r="H1298" s="280" t="s">
        <v>1394</v>
      </c>
      <c r="I1298" s="80"/>
    </row>
    <row r="1299" spans="1:9">
      <c r="A1299" s="280" t="s">
        <v>2694</v>
      </c>
      <c r="B1299" s="280" t="s">
        <v>1457</v>
      </c>
      <c r="C1299" s="280" t="s">
        <v>1185</v>
      </c>
      <c r="D1299" s="280" t="s">
        <v>1216</v>
      </c>
      <c r="E1299" s="80">
        <v>8.0063865196836493E-3</v>
      </c>
      <c r="F1299" s="80">
        <v>708511</v>
      </c>
      <c r="G1299" s="80">
        <v>3</v>
      </c>
      <c r="H1299" s="280" t="s">
        <v>1394</v>
      </c>
      <c r="I1299" s="80"/>
    </row>
    <row r="1300" spans="1:9">
      <c r="A1300" s="280" t="s">
        <v>2695</v>
      </c>
      <c r="B1300" s="280" t="s">
        <v>1457</v>
      </c>
      <c r="C1300" s="280" t="s">
        <v>1185</v>
      </c>
      <c r="D1300" s="280" t="s">
        <v>1217</v>
      </c>
      <c r="E1300" s="80">
        <v>6.4064728419565981E-3</v>
      </c>
      <c r="F1300" s="80">
        <v>708511</v>
      </c>
      <c r="G1300" s="80">
        <v>3</v>
      </c>
      <c r="H1300" s="280" t="s">
        <v>1394</v>
      </c>
      <c r="I1300" s="80"/>
    </row>
    <row r="1301" spans="1:9">
      <c r="A1301" s="280" t="s">
        <v>2696</v>
      </c>
      <c r="B1301" s="280" t="s">
        <v>1457</v>
      </c>
      <c r="C1301" s="280" t="s">
        <v>1185</v>
      </c>
      <c r="D1301" s="280" t="s">
        <v>1218</v>
      </c>
      <c r="E1301" s="80">
        <v>3.8790981350356234E-3</v>
      </c>
      <c r="F1301" s="80">
        <v>708511</v>
      </c>
      <c r="G1301" s="80">
        <v>3</v>
      </c>
      <c r="H1301" s="280" t="s">
        <v>1394</v>
      </c>
      <c r="I1301" s="80"/>
    </row>
    <row r="1302" spans="1:9">
      <c r="A1302" s="280" t="s">
        <v>2697</v>
      </c>
      <c r="B1302" s="280" t="s">
        <v>1457</v>
      </c>
      <c r="C1302" s="280" t="s">
        <v>1185</v>
      </c>
      <c r="D1302" s="280" t="s">
        <v>1219</v>
      </c>
      <c r="E1302" s="80">
        <v>1281.674233587127</v>
      </c>
      <c r="F1302" s="80">
        <v>708511</v>
      </c>
      <c r="G1302" s="80">
        <v>3</v>
      </c>
      <c r="H1302" s="280" t="s">
        <v>1394</v>
      </c>
      <c r="I1302" s="80"/>
    </row>
    <row r="1303" spans="1:9">
      <c r="A1303" s="280" t="s">
        <v>2698</v>
      </c>
      <c r="B1303" s="280" t="s">
        <v>1457</v>
      </c>
      <c r="C1303" s="280" t="s">
        <v>1185</v>
      </c>
      <c r="D1303" s="280" t="s">
        <v>1347</v>
      </c>
      <c r="E1303" s="80">
        <v>7.3499363776398912E-3</v>
      </c>
      <c r="F1303" s="80">
        <v>708511</v>
      </c>
      <c r="G1303" s="80">
        <v>3</v>
      </c>
      <c r="H1303" s="280" t="s">
        <v>1394</v>
      </c>
      <c r="I1303" s="80"/>
    </row>
    <row r="1304" spans="1:9">
      <c r="A1304" s="280" t="s">
        <v>2699</v>
      </c>
      <c r="B1304" s="280" t="s">
        <v>1457</v>
      </c>
      <c r="C1304" s="280" t="s">
        <v>1185</v>
      </c>
      <c r="D1304" s="280" t="s">
        <v>1344</v>
      </c>
      <c r="E1304" s="80">
        <v>1.7665509399949972E-2</v>
      </c>
      <c r="F1304" s="80">
        <v>708511</v>
      </c>
      <c r="G1304" s="80">
        <v>3</v>
      </c>
      <c r="H1304" s="280" t="s">
        <v>1394</v>
      </c>
      <c r="I1304" s="80"/>
    </row>
    <row r="1305" spans="1:9">
      <c r="A1305" s="280" t="s">
        <v>2700</v>
      </c>
      <c r="B1305" s="280" t="s">
        <v>1457</v>
      </c>
      <c r="C1305" s="280" t="s">
        <v>1186</v>
      </c>
      <c r="D1305" s="280" t="s">
        <v>1211</v>
      </c>
      <c r="E1305" s="80">
        <v>0</v>
      </c>
      <c r="F1305" s="80">
        <v>708511</v>
      </c>
      <c r="G1305" s="80">
        <v>3</v>
      </c>
      <c r="H1305" s="280" t="s">
        <v>1394</v>
      </c>
      <c r="I1305" s="80"/>
    </row>
    <row r="1306" spans="1:9">
      <c r="A1306" s="280" t="s">
        <v>2701</v>
      </c>
      <c r="B1306" s="280" t="s">
        <v>1457</v>
      </c>
      <c r="C1306" s="280" t="s">
        <v>1186</v>
      </c>
      <c r="D1306" s="280" t="s">
        <v>1212</v>
      </c>
      <c r="E1306" s="80">
        <v>0</v>
      </c>
      <c r="F1306" s="80">
        <v>708511</v>
      </c>
      <c r="G1306" s="80">
        <v>3</v>
      </c>
      <c r="H1306" s="280" t="s">
        <v>1394</v>
      </c>
      <c r="I1306" s="80"/>
    </row>
    <row r="1307" spans="1:9">
      <c r="A1307" s="280" t="s">
        <v>2702</v>
      </c>
      <c r="B1307" s="280" t="s">
        <v>1457</v>
      </c>
      <c r="C1307" s="280" t="s">
        <v>1186</v>
      </c>
      <c r="D1307" s="280" t="s">
        <v>1213</v>
      </c>
      <c r="E1307" s="80">
        <v>0</v>
      </c>
      <c r="F1307" s="80">
        <v>708511</v>
      </c>
      <c r="G1307" s="80">
        <v>3</v>
      </c>
      <c r="H1307" s="280" t="s">
        <v>1394</v>
      </c>
      <c r="I1307" s="80"/>
    </row>
    <row r="1308" spans="1:9">
      <c r="A1308" s="280" t="s">
        <v>2703</v>
      </c>
      <c r="B1308" s="280" t="s">
        <v>1457</v>
      </c>
      <c r="C1308" s="280" t="s">
        <v>1186</v>
      </c>
      <c r="D1308" s="280" t="s">
        <v>1214</v>
      </c>
      <c r="E1308" s="80">
        <v>0</v>
      </c>
      <c r="F1308" s="80">
        <v>708511</v>
      </c>
      <c r="G1308" s="80">
        <v>3</v>
      </c>
      <c r="H1308" s="280" t="s">
        <v>1394</v>
      </c>
      <c r="I1308" s="80"/>
    </row>
    <row r="1309" spans="1:9">
      <c r="A1309" s="280" t="s">
        <v>2704</v>
      </c>
      <c r="B1309" s="280" t="s">
        <v>1457</v>
      </c>
      <c r="C1309" s="280" t="s">
        <v>1186</v>
      </c>
      <c r="D1309" s="280" t="s">
        <v>1215</v>
      </c>
      <c r="E1309" s="80">
        <v>0</v>
      </c>
      <c r="F1309" s="80">
        <v>708511</v>
      </c>
      <c r="G1309" s="80">
        <v>3</v>
      </c>
      <c r="H1309" s="280" t="s">
        <v>1394</v>
      </c>
      <c r="I1309" s="80"/>
    </row>
    <row r="1310" spans="1:9">
      <c r="A1310" s="280" t="s">
        <v>2705</v>
      </c>
      <c r="B1310" s="280" t="s">
        <v>1457</v>
      </c>
      <c r="C1310" s="280" t="s">
        <v>1186</v>
      </c>
      <c r="D1310" s="280" t="s">
        <v>1216</v>
      </c>
      <c r="E1310" s="80">
        <v>0</v>
      </c>
      <c r="F1310" s="80">
        <v>708511</v>
      </c>
      <c r="G1310" s="80">
        <v>3</v>
      </c>
      <c r="H1310" s="280" t="s">
        <v>1394</v>
      </c>
      <c r="I1310" s="80"/>
    </row>
    <row r="1311" spans="1:9">
      <c r="A1311" s="280" t="s">
        <v>2706</v>
      </c>
      <c r="B1311" s="280" t="s">
        <v>1457</v>
      </c>
      <c r="C1311" s="280" t="s">
        <v>1186</v>
      </c>
      <c r="D1311" s="280" t="s">
        <v>1217</v>
      </c>
      <c r="E1311" s="80">
        <v>0</v>
      </c>
      <c r="F1311" s="80">
        <v>708511</v>
      </c>
      <c r="G1311" s="80">
        <v>3</v>
      </c>
      <c r="H1311" s="280" t="s">
        <v>1394</v>
      </c>
      <c r="I1311" s="80"/>
    </row>
    <row r="1312" spans="1:9">
      <c r="A1312" s="280" t="s">
        <v>2707</v>
      </c>
      <c r="B1312" s="280" t="s">
        <v>1457</v>
      </c>
      <c r="C1312" s="280" t="s">
        <v>1186</v>
      </c>
      <c r="D1312" s="280" t="s">
        <v>1218</v>
      </c>
      <c r="E1312" s="80">
        <v>0</v>
      </c>
      <c r="F1312" s="80">
        <v>708511</v>
      </c>
      <c r="G1312" s="80">
        <v>3</v>
      </c>
      <c r="H1312" s="280" t="s">
        <v>1394</v>
      </c>
      <c r="I1312" s="80"/>
    </row>
    <row r="1313" spans="1:9">
      <c r="A1313" s="280" t="s">
        <v>2708</v>
      </c>
      <c r="B1313" s="280" t="s">
        <v>1457</v>
      </c>
      <c r="C1313" s="280" t="s">
        <v>1186</v>
      </c>
      <c r="D1313" s="280" t="s">
        <v>1219</v>
      </c>
      <c r="E1313" s="80">
        <v>0</v>
      </c>
      <c r="F1313" s="80">
        <v>708511</v>
      </c>
      <c r="G1313" s="80">
        <v>3</v>
      </c>
      <c r="H1313" s="280" t="s">
        <v>1394</v>
      </c>
      <c r="I1313" s="80"/>
    </row>
    <row r="1314" spans="1:9">
      <c r="A1314" s="280" t="s">
        <v>2709</v>
      </c>
      <c r="B1314" s="280" t="s">
        <v>1457</v>
      </c>
      <c r="C1314" s="280" t="s">
        <v>1186</v>
      </c>
      <c r="D1314" s="280" t="s">
        <v>1347</v>
      </c>
      <c r="E1314" s="80">
        <v>0</v>
      </c>
      <c r="F1314" s="80">
        <v>708511</v>
      </c>
      <c r="G1314" s="80">
        <v>3</v>
      </c>
      <c r="H1314" s="280" t="s">
        <v>1394</v>
      </c>
      <c r="I1314" s="80"/>
    </row>
    <row r="1315" spans="1:9">
      <c r="A1315" s="280" t="s">
        <v>2710</v>
      </c>
      <c r="B1315" s="280" t="s">
        <v>1457</v>
      </c>
      <c r="C1315" s="280" t="s">
        <v>1186</v>
      </c>
      <c r="D1315" s="280" t="s">
        <v>1344</v>
      </c>
      <c r="E1315" s="80">
        <v>0</v>
      </c>
      <c r="F1315" s="80">
        <v>708511</v>
      </c>
      <c r="G1315" s="80">
        <v>3</v>
      </c>
      <c r="H1315" s="280" t="s">
        <v>1394</v>
      </c>
      <c r="I1315" s="80"/>
    </row>
    <row r="1316" spans="1:9">
      <c r="A1316" s="280" t="s">
        <v>2711</v>
      </c>
      <c r="B1316" s="280" t="s">
        <v>1457</v>
      </c>
      <c r="C1316" s="280" t="s">
        <v>1187</v>
      </c>
      <c r="D1316" s="280" t="s">
        <v>1211</v>
      </c>
      <c r="E1316" s="80">
        <v>9.7000361094487064E-4</v>
      </c>
      <c r="F1316" s="80">
        <v>708511</v>
      </c>
      <c r="G1316" s="80">
        <v>3</v>
      </c>
      <c r="H1316" s="280" t="s">
        <v>1394</v>
      </c>
      <c r="I1316" s="80"/>
    </row>
    <row r="1317" spans="1:9">
      <c r="A1317" s="280" t="s">
        <v>2712</v>
      </c>
      <c r="B1317" s="280" t="s">
        <v>1457</v>
      </c>
      <c r="C1317" s="280" t="s">
        <v>1187</v>
      </c>
      <c r="D1317" s="280" t="s">
        <v>1212</v>
      </c>
      <c r="E1317" s="80">
        <v>9.9362616490792461E-4</v>
      </c>
      <c r="F1317" s="80">
        <v>708511</v>
      </c>
      <c r="G1317" s="80">
        <v>3</v>
      </c>
      <c r="H1317" s="280" t="s">
        <v>1394</v>
      </c>
      <c r="I1317" s="80"/>
    </row>
    <row r="1318" spans="1:9">
      <c r="A1318" s="280" t="s">
        <v>2713</v>
      </c>
      <c r="B1318" s="280" t="s">
        <v>1457</v>
      </c>
      <c r="C1318" s="280" t="s">
        <v>1187</v>
      </c>
      <c r="D1318" s="280" t="s">
        <v>1213</v>
      </c>
      <c r="E1318" s="80">
        <v>9.7000361094487064E-4</v>
      </c>
      <c r="F1318" s="80">
        <v>708511</v>
      </c>
      <c r="G1318" s="80">
        <v>3</v>
      </c>
      <c r="H1318" s="280" t="s">
        <v>1394</v>
      </c>
      <c r="I1318" s="80"/>
    </row>
    <row r="1319" spans="1:9">
      <c r="A1319" s="280" t="s">
        <v>2714</v>
      </c>
      <c r="B1319" s="280" t="s">
        <v>1457</v>
      </c>
      <c r="C1319" s="280" t="s">
        <v>1187</v>
      </c>
      <c r="D1319" s="280" t="s">
        <v>1214</v>
      </c>
      <c r="E1319" s="80">
        <v>9.7000361094487064E-4</v>
      </c>
      <c r="F1319" s="80">
        <v>708511</v>
      </c>
      <c r="G1319" s="80">
        <v>3</v>
      </c>
      <c r="H1319" s="280" t="s">
        <v>1394</v>
      </c>
      <c r="I1319" s="80"/>
    </row>
    <row r="1320" spans="1:9">
      <c r="A1320" s="280" t="s">
        <v>2715</v>
      </c>
      <c r="B1320" s="280" t="s">
        <v>1457</v>
      </c>
      <c r="C1320" s="280" t="s">
        <v>1187</v>
      </c>
      <c r="D1320" s="280" t="s">
        <v>1215</v>
      </c>
      <c r="E1320" s="80">
        <v>9.7389727620989994E-4</v>
      </c>
      <c r="F1320" s="80">
        <v>708511</v>
      </c>
      <c r="G1320" s="80">
        <v>3</v>
      </c>
      <c r="H1320" s="280" t="s">
        <v>1394</v>
      </c>
      <c r="I1320" s="80"/>
    </row>
    <row r="1321" spans="1:9">
      <c r="A1321" s="280" t="s">
        <v>2716</v>
      </c>
      <c r="B1321" s="280" t="s">
        <v>1457</v>
      </c>
      <c r="C1321" s="280" t="s">
        <v>1187</v>
      </c>
      <c r="D1321" s="280" t="s">
        <v>1216</v>
      </c>
      <c r="E1321" s="80">
        <v>1.0609020837938261E-3</v>
      </c>
      <c r="F1321" s="80">
        <v>708511</v>
      </c>
      <c r="G1321" s="80">
        <v>3</v>
      </c>
      <c r="H1321" s="280" t="s">
        <v>1394</v>
      </c>
      <c r="I1321" s="80"/>
    </row>
    <row r="1322" spans="1:9">
      <c r="A1322" s="280" t="s">
        <v>2717</v>
      </c>
      <c r="B1322" s="280" t="s">
        <v>1457</v>
      </c>
      <c r="C1322" s="280" t="s">
        <v>1187</v>
      </c>
      <c r="D1322" s="280" t="s">
        <v>1217</v>
      </c>
      <c r="E1322" s="80">
        <v>8.0674424598921519E-4</v>
      </c>
      <c r="F1322" s="80">
        <v>708511</v>
      </c>
      <c r="G1322" s="80">
        <v>3</v>
      </c>
      <c r="H1322" s="280" t="s">
        <v>1394</v>
      </c>
      <c r="I1322" s="80"/>
    </row>
    <row r="1323" spans="1:9">
      <c r="A1323" s="280" t="s">
        <v>2718</v>
      </c>
      <c r="B1323" s="280" t="s">
        <v>1457</v>
      </c>
      <c r="C1323" s="280" t="s">
        <v>1187</v>
      </c>
      <c r="D1323" s="280" t="s">
        <v>1218</v>
      </c>
      <c r="E1323" s="80">
        <v>3.3250305734718695E-4</v>
      </c>
      <c r="F1323" s="80">
        <v>708511</v>
      </c>
      <c r="G1323" s="80">
        <v>3</v>
      </c>
      <c r="H1323" s="280" t="s">
        <v>1394</v>
      </c>
      <c r="I1323" s="80"/>
    </row>
    <row r="1324" spans="1:9">
      <c r="A1324" s="280" t="s">
        <v>2719</v>
      </c>
      <c r="B1324" s="280" t="s">
        <v>1457</v>
      </c>
      <c r="C1324" s="280" t="s">
        <v>1187</v>
      </c>
      <c r="D1324" s="280" t="s">
        <v>1219</v>
      </c>
      <c r="E1324" s="80">
        <v>7.9063167600581206E-4</v>
      </c>
      <c r="F1324" s="80">
        <v>708511</v>
      </c>
      <c r="G1324" s="80">
        <v>3</v>
      </c>
      <c r="H1324" s="280" t="s">
        <v>1394</v>
      </c>
      <c r="I1324" s="80"/>
    </row>
    <row r="1325" spans="1:9">
      <c r="A1325" s="280" t="s">
        <v>2720</v>
      </c>
      <c r="B1325" s="280" t="s">
        <v>1457</v>
      </c>
      <c r="C1325" s="280" t="s">
        <v>1187</v>
      </c>
      <c r="D1325" s="280" t="s">
        <v>1347</v>
      </c>
      <c r="E1325" s="80">
        <v>8.9653997272825083E-4</v>
      </c>
      <c r="F1325" s="80">
        <v>708511</v>
      </c>
      <c r="G1325" s="80">
        <v>3</v>
      </c>
      <c r="H1325" s="280" t="s">
        <v>1394</v>
      </c>
      <c r="I1325" s="80"/>
    </row>
    <row r="1326" spans="1:9">
      <c r="A1326" s="280" t="s">
        <v>2721</v>
      </c>
      <c r="B1326" s="280" t="s">
        <v>1457</v>
      </c>
      <c r="C1326" s="280" t="s">
        <v>1187</v>
      </c>
      <c r="D1326" s="280" t="s">
        <v>1344</v>
      </c>
      <c r="E1326" s="80">
        <v>2.2776408012851654E-3</v>
      </c>
      <c r="F1326" s="80">
        <v>708511</v>
      </c>
      <c r="G1326" s="80">
        <v>3</v>
      </c>
      <c r="H1326" s="280" t="s">
        <v>1394</v>
      </c>
      <c r="I1326" s="80"/>
    </row>
    <row r="1327" spans="1:9">
      <c r="A1327" s="280" t="s">
        <v>2722</v>
      </c>
      <c r="B1327" s="280" t="s">
        <v>1457</v>
      </c>
      <c r="C1327" s="280" t="s">
        <v>1188</v>
      </c>
      <c r="D1327" s="280" t="s">
        <v>1211</v>
      </c>
      <c r="E1327" s="80">
        <v>0</v>
      </c>
      <c r="F1327" s="80">
        <v>708511</v>
      </c>
      <c r="G1327" s="80">
        <v>3</v>
      </c>
      <c r="H1327" s="280" t="s">
        <v>1394</v>
      </c>
      <c r="I1327" s="80"/>
    </row>
    <row r="1328" spans="1:9">
      <c r="A1328" s="280" t="s">
        <v>2723</v>
      </c>
      <c r="B1328" s="280" t="s">
        <v>1457</v>
      </c>
      <c r="C1328" s="280" t="s">
        <v>1188</v>
      </c>
      <c r="D1328" s="280" t="s">
        <v>1212</v>
      </c>
      <c r="E1328" s="80">
        <v>0</v>
      </c>
      <c r="F1328" s="80">
        <v>708511</v>
      </c>
      <c r="G1328" s="80">
        <v>3</v>
      </c>
      <c r="H1328" s="280" t="s">
        <v>1394</v>
      </c>
      <c r="I1328" s="80"/>
    </row>
    <row r="1329" spans="1:9">
      <c r="A1329" s="280" t="s">
        <v>2724</v>
      </c>
      <c r="B1329" s="280" t="s">
        <v>1457</v>
      </c>
      <c r="C1329" s="280" t="s">
        <v>1188</v>
      </c>
      <c r="D1329" s="280" t="s">
        <v>1213</v>
      </c>
      <c r="E1329" s="80">
        <v>0</v>
      </c>
      <c r="F1329" s="80">
        <v>708511</v>
      </c>
      <c r="G1329" s="80">
        <v>3</v>
      </c>
      <c r="H1329" s="280" t="s">
        <v>1394</v>
      </c>
      <c r="I1329" s="80"/>
    </row>
    <row r="1330" spans="1:9">
      <c r="A1330" s="280" t="s">
        <v>2725</v>
      </c>
      <c r="B1330" s="280" t="s">
        <v>1457</v>
      </c>
      <c r="C1330" s="280" t="s">
        <v>1188</v>
      </c>
      <c r="D1330" s="280" t="s">
        <v>1214</v>
      </c>
      <c r="E1330" s="80">
        <v>0</v>
      </c>
      <c r="F1330" s="80">
        <v>708511</v>
      </c>
      <c r="G1330" s="80">
        <v>3</v>
      </c>
      <c r="H1330" s="280" t="s">
        <v>1394</v>
      </c>
      <c r="I1330" s="80"/>
    </row>
    <row r="1331" spans="1:9">
      <c r="A1331" s="280" t="s">
        <v>2726</v>
      </c>
      <c r="B1331" s="280" t="s">
        <v>1457</v>
      </c>
      <c r="C1331" s="280" t="s">
        <v>1188</v>
      </c>
      <c r="D1331" s="280" t="s">
        <v>1215</v>
      </c>
      <c r="E1331" s="80">
        <v>0</v>
      </c>
      <c r="F1331" s="80">
        <v>708511</v>
      </c>
      <c r="G1331" s="80">
        <v>3</v>
      </c>
      <c r="H1331" s="280" t="s">
        <v>1394</v>
      </c>
      <c r="I1331" s="80"/>
    </row>
    <row r="1332" spans="1:9">
      <c r="A1332" s="280" t="s">
        <v>2727</v>
      </c>
      <c r="B1332" s="280" t="s">
        <v>1457</v>
      </c>
      <c r="C1332" s="280" t="s">
        <v>1188</v>
      </c>
      <c r="D1332" s="280" t="s">
        <v>1216</v>
      </c>
      <c r="E1332" s="80">
        <v>0</v>
      </c>
      <c r="F1332" s="80">
        <v>708511</v>
      </c>
      <c r="G1332" s="80">
        <v>3</v>
      </c>
      <c r="H1332" s="280" t="s">
        <v>1394</v>
      </c>
      <c r="I1332" s="80"/>
    </row>
    <row r="1333" spans="1:9">
      <c r="A1333" s="280" t="s">
        <v>2728</v>
      </c>
      <c r="B1333" s="280" t="s">
        <v>1457</v>
      </c>
      <c r="C1333" s="280" t="s">
        <v>1188</v>
      </c>
      <c r="D1333" s="280" t="s">
        <v>1217</v>
      </c>
      <c r="E1333" s="80">
        <v>0</v>
      </c>
      <c r="F1333" s="80">
        <v>708511</v>
      </c>
      <c r="G1333" s="80">
        <v>3</v>
      </c>
      <c r="H1333" s="280" t="s">
        <v>1394</v>
      </c>
      <c r="I1333" s="80"/>
    </row>
    <row r="1334" spans="1:9">
      <c r="A1334" s="280" t="s">
        <v>2729</v>
      </c>
      <c r="B1334" s="280" t="s">
        <v>1457</v>
      </c>
      <c r="C1334" s="280" t="s">
        <v>1188</v>
      </c>
      <c r="D1334" s="280" t="s">
        <v>1218</v>
      </c>
      <c r="E1334" s="80">
        <v>0</v>
      </c>
      <c r="F1334" s="80">
        <v>708511</v>
      </c>
      <c r="G1334" s="80">
        <v>3</v>
      </c>
      <c r="H1334" s="280" t="s">
        <v>1394</v>
      </c>
      <c r="I1334" s="80"/>
    </row>
    <row r="1335" spans="1:9">
      <c r="A1335" s="280" t="s">
        <v>2730</v>
      </c>
      <c r="B1335" s="280" t="s">
        <v>1457</v>
      </c>
      <c r="C1335" s="280" t="s">
        <v>1188</v>
      </c>
      <c r="D1335" s="280" t="s">
        <v>1219</v>
      </c>
      <c r="E1335" s="80">
        <v>0</v>
      </c>
      <c r="F1335" s="80">
        <v>708511</v>
      </c>
      <c r="G1335" s="80">
        <v>3</v>
      </c>
      <c r="H1335" s="280" t="s">
        <v>1394</v>
      </c>
      <c r="I1335" s="80"/>
    </row>
    <row r="1336" spans="1:9">
      <c r="A1336" s="280" t="s">
        <v>2731</v>
      </c>
      <c r="B1336" s="280" t="s">
        <v>1457</v>
      </c>
      <c r="C1336" s="280" t="s">
        <v>1188</v>
      </c>
      <c r="D1336" s="280" t="s">
        <v>1347</v>
      </c>
      <c r="E1336" s="80">
        <v>0</v>
      </c>
      <c r="F1336" s="80">
        <v>708511</v>
      </c>
      <c r="G1336" s="80">
        <v>3</v>
      </c>
      <c r="H1336" s="280" t="s">
        <v>1394</v>
      </c>
      <c r="I1336" s="80"/>
    </row>
    <row r="1337" spans="1:9">
      <c r="A1337" s="280" t="s">
        <v>2732</v>
      </c>
      <c r="B1337" s="280" t="s">
        <v>1457</v>
      </c>
      <c r="C1337" s="280" t="s">
        <v>1188</v>
      </c>
      <c r="D1337" s="280" t="s">
        <v>1344</v>
      </c>
      <c r="E1337" s="80">
        <v>0</v>
      </c>
      <c r="F1337" s="80">
        <v>708511</v>
      </c>
      <c r="G1337" s="80">
        <v>3</v>
      </c>
      <c r="H1337" s="280" t="s">
        <v>1394</v>
      </c>
      <c r="I1337" s="80"/>
    </row>
    <row r="1338" spans="1:9">
      <c r="A1338" s="280" t="s">
        <v>2733</v>
      </c>
      <c r="B1338" s="280" t="s">
        <v>1457</v>
      </c>
      <c r="C1338" s="280" t="s">
        <v>1189</v>
      </c>
      <c r="D1338" s="280" t="s">
        <v>1211</v>
      </c>
      <c r="E1338" s="80">
        <v>0</v>
      </c>
      <c r="F1338" s="80">
        <v>708511</v>
      </c>
      <c r="G1338" s="80">
        <v>3</v>
      </c>
      <c r="H1338" s="280" t="s">
        <v>1394</v>
      </c>
      <c r="I1338" s="80"/>
    </row>
    <row r="1339" spans="1:9">
      <c r="A1339" s="280" t="s">
        <v>2734</v>
      </c>
      <c r="B1339" s="280" t="s">
        <v>1457</v>
      </c>
      <c r="C1339" s="280" t="s">
        <v>1189</v>
      </c>
      <c r="D1339" s="280" t="s">
        <v>1212</v>
      </c>
      <c r="E1339" s="80">
        <v>0</v>
      </c>
      <c r="F1339" s="80">
        <v>708511</v>
      </c>
      <c r="G1339" s="80">
        <v>3</v>
      </c>
      <c r="H1339" s="280" t="s">
        <v>1394</v>
      </c>
      <c r="I1339" s="80"/>
    </row>
    <row r="1340" spans="1:9">
      <c r="A1340" s="280" t="s">
        <v>2735</v>
      </c>
      <c r="B1340" s="280" t="s">
        <v>1457</v>
      </c>
      <c r="C1340" s="280" t="s">
        <v>1189</v>
      </c>
      <c r="D1340" s="280" t="s">
        <v>1213</v>
      </c>
      <c r="E1340" s="80">
        <v>0</v>
      </c>
      <c r="F1340" s="80">
        <v>708511</v>
      </c>
      <c r="G1340" s="80">
        <v>3</v>
      </c>
      <c r="H1340" s="280" t="s">
        <v>1394</v>
      </c>
      <c r="I1340" s="80"/>
    </row>
    <row r="1341" spans="1:9">
      <c r="A1341" s="280" t="s">
        <v>2736</v>
      </c>
      <c r="B1341" s="280" t="s">
        <v>1457</v>
      </c>
      <c r="C1341" s="280" t="s">
        <v>1189</v>
      </c>
      <c r="D1341" s="280" t="s">
        <v>1214</v>
      </c>
      <c r="E1341" s="80">
        <v>0</v>
      </c>
      <c r="F1341" s="80">
        <v>708511</v>
      </c>
      <c r="G1341" s="80">
        <v>3</v>
      </c>
      <c r="H1341" s="280" t="s">
        <v>1394</v>
      </c>
      <c r="I1341" s="80"/>
    </row>
    <row r="1342" spans="1:9">
      <c r="A1342" s="280" t="s">
        <v>2737</v>
      </c>
      <c r="B1342" s="280" t="s">
        <v>1457</v>
      </c>
      <c r="C1342" s="280" t="s">
        <v>1189</v>
      </c>
      <c r="D1342" s="280" t="s">
        <v>1215</v>
      </c>
      <c r="E1342" s="80">
        <v>0</v>
      </c>
      <c r="F1342" s="80">
        <v>708511</v>
      </c>
      <c r="G1342" s="80">
        <v>3</v>
      </c>
      <c r="H1342" s="280" t="s">
        <v>1394</v>
      </c>
      <c r="I1342" s="80"/>
    </row>
    <row r="1343" spans="1:9">
      <c r="A1343" s="280" t="s">
        <v>2738</v>
      </c>
      <c r="B1343" s="280" t="s">
        <v>1457</v>
      </c>
      <c r="C1343" s="280" t="s">
        <v>1189</v>
      </c>
      <c r="D1343" s="280" t="s">
        <v>1216</v>
      </c>
      <c r="E1343" s="80">
        <v>0</v>
      </c>
      <c r="F1343" s="80">
        <v>708511</v>
      </c>
      <c r="G1343" s="80">
        <v>3</v>
      </c>
      <c r="H1343" s="280" t="s">
        <v>1394</v>
      </c>
      <c r="I1343" s="80"/>
    </row>
    <row r="1344" spans="1:9">
      <c r="A1344" s="280" t="s">
        <v>2739</v>
      </c>
      <c r="B1344" s="280" t="s">
        <v>1457</v>
      </c>
      <c r="C1344" s="280" t="s">
        <v>1189</v>
      </c>
      <c r="D1344" s="280" t="s">
        <v>1217</v>
      </c>
      <c r="E1344" s="80">
        <v>0</v>
      </c>
      <c r="F1344" s="80">
        <v>708511</v>
      </c>
      <c r="G1344" s="80">
        <v>3</v>
      </c>
      <c r="H1344" s="280" t="s">
        <v>1394</v>
      </c>
      <c r="I1344" s="80"/>
    </row>
    <row r="1345" spans="1:9">
      <c r="A1345" s="280" t="s">
        <v>2740</v>
      </c>
      <c r="B1345" s="280" t="s">
        <v>1457</v>
      </c>
      <c r="C1345" s="280" t="s">
        <v>1189</v>
      </c>
      <c r="D1345" s="280" t="s">
        <v>1218</v>
      </c>
      <c r="E1345" s="80">
        <v>0</v>
      </c>
      <c r="F1345" s="80">
        <v>708511</v>
      </c>
      <c r="G1345" s="80">
        <v>3</v>
      </c>
      <c r="H1345" s="280" t="s">
        <v>1394</v>
      </c>
      <c r="I1345" s="80"/>
    </row>
    <row r="1346" spans="1:9">
      <c r="A1346" s="280" t="s">
        <v>2741</v>
      </c>
      <c r="B1346" s="280" t="s">
        <v>1457</v>
      </c>
      <c r="C1346" s="280" t="s">
        <v>1189</v>
      </c>
      <c r="D1346" s="280" t="s">
        <v>1219</v>
      </c>
      <c r="E1346" s="80">
        <v>0</v>
      </c>
      <c r="F1346" s="80">
        <v>708511</v>
      </c>
      <c r="G1346" s="80">
        <v>3</v>
      </c>
      <c r="H1346" s="280" t="s">
        <v>1394</v>
      </c>
      <c r="I1346" s="80"/>
    </row>
    <row r="1347" spans="1:9">
      <c r="A1347" s="280" t="s">
        <v>2742</v>
      </c>
      <c r="B1347" s="280" t="s">
        <v>1457</v>
      </c>
      <c r="C1347" s="280" t="s">
        <v>1189</v>
      </c>
      <c r="D1347" s="280" t="s">
        <v>1347</v>
      </c>
      <c r="E1347" s="80">
        <v>0</v>
      </c>
      <c r="F1347" s="80">
        <v>708511</v>
      </c>
      <c r="G1347" s="80">
        <v>3</v>
      </c>
      <c r="H1347" s="280" t="s">
        <v>1394</v>
      </c>
      <c r="I1347" s="80"/>
    </row>
    <row r="1348" spans="1:9">
      <c r="A1348" s="280" t="s">
        <v>2743</v>
      </c>
      <c r="B1348" s="280" t="s">
        <v>1457</v>
      </c>
      <c r="C1348" s="280" t="s">
        <v>1189</v>
      </c>
      <c r="D1348" s="280" t="s">
        <v>1344</v>
      </c>
      <c r="E1348" s="80">
        <v>0</v>
      </c>
      <c r="F1348" s="80">
        <v>708511</v>
      </c>
      <c r="G1348" s="80">
        <v>3</v>
      </c>
      <c r="H1348" s="280" t="s">
        <v>1394</v>
      </c>
      <c r="I1348" s="80"/>
    </row>
    <row r="1349" spans="1:9">
      <c r="A1349" s="280" t="s">
        <v>2744</v>
      </c>
      <c r="B1349" s="280" t="s">
        <v>1457</v>
      </c>
      <c r="C1349" s="280" t="s">
        <v>1190</v>
      </c>
      <c r="D1349" s="280" t="s">
        <v>1211</v>
      </c>
      <c r="E1349" s="80">
        <v>8.3371155234707398E-5</v>
      </c>
      <c r="F1349" s="80">
        <v>711876</v>
      </c>
      <c r="G1349" s="80">
        <v>4</v>
      </c>
      <c r="H1349" s="280" t="s">
        <v>1394</v>
      </c>
      <c r="I1349" s="80"/>
    </row>
    <row r="1350" spans="1:9">
      <c r="A1350" s="280" t="s">
        <v>2745</v>
      </c>
      <c r="B1350" s="280" t="s">
        <v>1457</v>
      </c>
      <c r="C1350" s="280" t="s">
        <v>1190</v>
      </c>
      <c r="D1350" s="280" t="s">
        <v>1212</v>
      </c>
      <c r="E1350" s="80">
        <v>8.3955512148972677E-5</v>
      </c>
      <c r="F1350" s="80">
        <v>711876</v>
      </c>
      <c r="G1350" s="80">
        <v>4</v>
      </c>
      <c r="H1350" s="280" t="s">
        <v>1394</v>
      </c>
      <c r="I1350" s="80"/>
    </row>
    <row r="1351" spans="1:9">
      <c r="A1351" s="280" t="s">
        <v>2746</v>
      </c>
      <c r="B1351" s="280" t="s">
        <v>1457</v>
      </c>
      <c r="C1351" s="280" t="s">
        <v>1190</v>
      </c>
      <c r="D1351" s="280" t="s">
        <v>1213</v>
      </c>
      <c r="E1351" s="80">
        <v>8.3955512148972677E-5</v>
      </c>
      <c r="F1351" s="80">
        <v>711876</v>
      </c>
      <c r="G1351" s="80">
        <v>4</v>
      </c>
      <c r="H1351" s="280" t="s">
        <v>1394</v>
      </c>
      <c r="I1351" s="80"/>
    </row>
    <row r="1352" spans="1:9">
      <c r="A1352" s="280" t="s">
        <v>2747</v>
      </c>
      <c r="B1352" s="280" t="s">
        <v>1457</v>
      </c>
      <c r="C1352" s="280" t="s">
        <v>1190</v>
      </c>
      <c r="D1352" s="280" t="s">
        <v>1214</v>
      </c>
      <c r="E1352" s="80">
        <v>8.3955512148972677E-5</v>
      </c>
      <c r="F1352" s="80">
        <v>711876</v>
      </c>
      <c r="G1352" s="80">
        <v>4</v>
      </c>
      <c r="H1352" s="280" t="s">
        <v>1394</v>
      </c>
      <c r="I1352" s="80"/>
    </row>
    <row r="1353" spans="1:9">
      <c r="A1353" s="280" t="s">
        <v>2748</v>
      </c>
      <c r="B1353" s="280" t="s">
        <v>1457</v>
      </c>
      <c r="C1353" s="280" t="s">
        <v>1190</v>
      </c>
      <c r="D1353" s="280" t="s">
        <v>1215</v>
      </c>
      <c r="E1353" s="80">
        <v>8.2337052238681108E-5</v>
      </c>
      <c r="F1353" s="80">
        <v>711876</v>
      </c>
      <c r="G1353" s="80">
        <v>4</v>
      </c>
      <c r="H1353" s="280" t="s">
        <v>1394</v>
      </c>
      <c r="I1353" s="80"/>
    </row>
    <row r="1354" spans="1:9">
      <c r="A1354" s="280" t="s">
        <v>2749</v>
      </c>
      <c r="B1354" s="280" t="s">
        <v>1457</v>
      </c>
      <c r="C1354" s="280" t="s">
        <v>1190</v>
      </c>
      <c r="D1354" s="280" t="s">
        <v>1216</v>
      </c>
      <c r="E1354" s="80">
        <v>5.9044256693297327E-5</v>
      </c>
      <c r="F1354" s="80">
        <v>711876</v>
      </c>
      <c r="G1354" s="80">
        <v>4</v>
      </c>
      <c r="H1354" s="280" t="s">
        <v>1394</v>
      </c>
      <c r="I1354" s="80"/>
    </row>
    <row r="1355" spans="1:9">
      <c r="A1355" s="280" t="s">
        <v>2750</v>
      </c>
      <c r="B1355" s="280" t="s">
        <v>1457</v>
      </c>
      <c r="C1355" s="280" t="s">
        <v>1190</v>
      </c>
      <c r="D1355" s="280" t="s">
        <v>1217</v>
      </c>
      <c r="E1355" s="80">
        <v>6.9709579895781181E-5</v>
      </c>
      <c r="F1355" s="80">
        <v>711876</v>
      </c>
      <c r="G1355" s="80">
        <v>4</v>
      </c>
      <c r="H1355" s="280" t="s">
        <v>1394</v>
      </c>
      <c r="I1355" s="80"/>
    </row>
    <row r="1356" spans="1:9">
      <c r="A1356" s="280" t="s">
        <v>2751</v>
      </c>
      <c r="B1356" s="280" t="s">
        <v>1457</v>
      </c>
      <c r="C1356" s="280" t="s">
        <v>1190</v>
      </c>
      <c r="D1356" s="280" t="s">
        <v>1218</v>
      </c>
      <c r="E1356" s="80">
        <v>8.1084689360175414E-5</v>
      </c>
      <c r="F1356" s="80">
        <v>711876</v>
      </c>
      <c r="G1356" s="80">
        <v>4</v>
      </c>
      <c r="H1356" s="280" t="s">
        <v>1394</v>
      </c>
      <c r="I1356" s="80"/>
    </row>
    <row r="1357" spans="1:9">
      <c r="A1357" s="280" t="s">
        <v>2752</v>
      </c>
      <c r="B1357" s="280" t="s">
        <v>1457</v>
      </c>
      <c r="C1357" s="280" t="s">
        <v>1190</v>
      </c>
      <c r="D1357" s="280" t="s">
        <v>1219</v>
      </c>
      <c r="E1357" s="80">
        <v>19.523939686940434</v>
      </c>
      <c r="F1357" s="80">
        <v>711876</v>
      </c>
      <c r="G1357" s="80">
        <v>4</v>
      </c>
      <c r="H1357" s="280" t="s">
        <v>1394</v>
      </c>
      <c r="I1357" s="80"/>
    </row>
    <row r="1358" spans="1:9">
      <c r="A1358" s="280" t="s">
        <v>2753</v>
      </c>
      <c r="B1358" s="280" t="s">
        <v>1457</v>
      </c>
      <c r="C1358" s="280" t="s">
        <v>1190</v>
      </c>
      <c r="D1358" s="280" t="s">
        <v>1347</v>
      </c>
      <c r="E1358" s="80">
        <v>1.0325719928549261E-4</v>
      </c>
      <c r="F1358" s="80">
        <v>711876</v>
      </c>
      <c r="G1358" s="80">
        <v>4</v>
      </c>
      <c r="H1358" s="280" t="s">
        <v>1394</v>
      </c>
      <c r="I1358" s="80"/>
    </row>
    <row r="1359" spans="1:9">
      <c r="A1359" s="280" t="s">
        <v>2754</v>
      </c>
      <c r="B1359" s="280" t="s">
        <v>1457</v>
      </c>
      <c r="C1359" s="280" t="s">
        <v>1190</v>
      </c>
      <c r="D1359" s="280" t="s">
        <v>1344</v>
      </c>
      <c r="E1359" s="80">
        <v>2.4912506138271277E-4</v>
      </c>
      <c r="F1359" s="80">
        <v>711876</v>
      </c>
      <c r="G1359" s="80">
        <v>4</v>
      </c>
      <c r="H1359" s="280" t="s">
        <v>1394</v>
      </c>
      <c r="I1359" s="80"/>
    </row>
    <row r="1360" spans="1:9">
      <c r="A1360" s="280" t="s">
        <v>2755</v>
      </c>
      <c r="B1360" s="280" t="s">
        <v>1457</v>
      </c>
      <c r="C1360" s="280" t="s">
        <v>1191</v>
      </c>
      <c r="D1360" s="280" t="s">
        <v>1211</v>
      </c>
      <c r="E1360" s="80">
        <v>9.3996972648591063E-5</v>
      </c>
      <c r="F1360" s="80">
        <v>711876</v>
      </c>
      <c r="G1360" s="80">
        <v>4</v>
      </c>
      <c r="H1360" s="280" t="s">
        <v>1394</v>
      </c>
      <c r="I1360" s="80"/>
    </row>
    <row r="1361" spans="1:9">
      <c r="A1361" s="280" t="s">
        <v>2756</v>
      </c>
      <c r="B1361" s="280" t="s">
        <v>1457</v>
      </c>
      <c r="C1361" s="280" t="s">
        <v>1191</v>
      </c>
      <c r="D1361" s="280" t="s">
        <v>1212</v>
      </c>
      <c r="E1361" s="80">
        <v>9.4811416646695278E-5</v>
      </c>
      <c r="F1361" s="80">
        <v>711876</v>
      </c>
      <c r="G1361" s="80">
        <v>4</v>
      </c>
      <c r="H1361" s="280" t="s">
        <v>1394</v>
      </c>
      <c r="I1361" s="80"/>
    </row>
    <row r="1362" spans="1:9">
      <c r="A1362" s="280" t="s">
        <v>2757</v>
      </c>
      <c r="B1362" s="280" t="s">
        <v>1457</v>
      </c>
      <c r="C1362" s="280" t="s">
        <v>1191</v>
      </c>
      <c r="D1362" s="280" t="s">
        <v>1213</v>
      </c>
      <c r="E1362" s="80">
        <v>9.4581329562856356E-5</v>
      </c>
      <c r="F1362" s="80">
        <v>711876</v>
      </c>
      <c r="G1362" s="80">
        <v>4</v>
      </c>
      <c r="H1362" s="280" t="s">
        <v>1394</v>
      </c>
      <c r="I1362" s="80"/>
    </row>
    <row r="1363" spans="1:9">
      <c r="A1363" s="280" t="s">
        <v>2758</v>
      </c>
      <c r="B1363" s="280" t="s">
        <v>1457</v>
      </c>
      <c r="C1363" s="280" t="s">
        <v>1191</v>
      </c>
      <c r="D1363" s="280" t="s">
        <v>1214</v>
      </c>
      <c r="E1363" s="80">
        <v>9.4581329562856356E-5</v>
      </c>
      <c r="F1363" s="80">
        <v>711876</v>
      </c>
      <c r="G1363" s="80">
        <v>4</v>
      </c>
      <c r="H1363" s="280" t="s">
        <v>1394</v>
      </c>
      <c r="I1363" s="80"/>
    </row>
    <row r="1364" spans="1:9">
      <c r="A1364" s="280" t="s">
        <v>2759</v>
      </c>
      <c r="B1364" s="280" t="s">
        <v>1457</v>
      </c>
      <c r="C1364" s="280" t="s">
        <v>1191</v>
      </c>
      <c r="D1364" s="280" t="s">
        <v>1215</v>
      </c>
      <c r="E1364" s="80">
        <v>9.3192956736403722E-5</v>
      </c>
      <c r="F1364" s="80">
        <v>711876</v>
      </c>
      <c r="G1364" s="80">
        <v>4</v>
      </c>
      <c r="H1364" s="280" t="s">
        <v>1394</v>
      </c>
      <c r="I1364" s="80"/>
    </row>
    <row r="1365" spans="1:9">
      <c r="A1365" s="280" t="s">
        <v>2760</v>
      </c>
      <c r="B1365" s="280" t="s">
        <v>1457</v>
      </c>
      <c r="C1365" s="280" t="s">
        <v>1191</v>
      </c>
      <c r="D1365" s="280" t="s">
        <v>1216</v>
      </c>
      <c r="E1365" s="80">
        <v>7.7829654376028532E-5</v>
      </c>
      <c r="F1365" s="80">
        <v>711876</v>
      </c>
      <c r="G1365" s="80">
        <v>4</v>
      </c>
      <c r="H1365" s="280" t="s">
        <v>1394</v>
      </c>
      <c r="I1365" s="80"/>
    </row>
    <row r="1366" spans="1:9">
      <c r="A1366" s="280" t="s">
        <v>2761</v>
      </c>
      <c r="B1366" s="280" t="s">
        <v>1457</v>
      </c>
      <c r="C1366" s="280" t="s">
        <v>1191</v>
      </c>
      <c r="D1366" s="280" t="s">
        <v>1217</v>
      </c>
      <c r="E1366" s="80">
        <v>7.9185329725344855E-5</v>
      </c>
      <c r="F1366" s="80">
        <v>711876</v>
      </c>
      <c r="G1366" s="80">
        <v>4</v>
      </c>
      <c r="H1366" s="280" t="s">
        <v>1394</v>
      </c>
      <c r="I1366" s="80"/>
    </row>
    <row r="1367" spans="1:9">
      <c r="A1367" s="280" t="s">
        <v>2762</v>
      </c>
      <c r="B1367" s="280" t="s">
        <v>1457</v>
      </c>
      <c r="C1367" s="280" t="s">
        <v>1191</v>
      </c>
      <c r="D1367" s="280" t="s">
        <v>1218</v>
      </c>
      <c r="E1367" s="80">
        <v>9.8923488624048437E-5</v>
      </c>
      <c r="F1367" s="80">
        <v>711876</v>
      </c>
      <c r="G1367" s="80">
        <v>4</v>
      </c>
      <c r="H1367" s="280" t="s">
        <v>1394</v>
      </c>
      <c r="I1367" s="80"/>
    </row>
    <row r="1368" spans="1:9">
      <c r="A1368" s="280" t="s">
        <v>2763</v>
      </c>
      <c r="B1368" s="280" t="s">
        <v>1457</v>
      </c>
      <c r="C1368" s="280" t="s">
        <v>1191</v>
      </c>
      <c r="D1368" s="280" t="s">
        <v>1219</v>
      </c>
      <c r="E1368" s="80">
        <v>19.523947944315555</v>
      </c>
      <c r="F1368" s="80">
        <v>711876</v>
      </c>
      <c r="G1368" s="80">
        <v>4</v>
      </c>
      <c r="H1368" s="280" t="s">
        <v>1394</v>
      </c>
      <c r="I1368" s="80"/>
    </row>
    <row r="1369" spans="1:9">
      <c r="A1369" s="280" t="s">
        <v>2764</v>
      </c>
      <c r="B1369" s="280" t="s">
        <v>1457</v>
      </c>
      <c r="C1369" s="280" t="s">
        <v>1191</v>
      </c>
      <c r="D1369" s="280" t="s">
        <v>1347</v>
      </c>
      <c r="E1369" s="80">
        <v>1.1558521311752824E-4</v>
      </c>
      <c r="F1369" s="80">
        <v>711876</v>
      </c>
      <c r="G1369" s="80">
        <v>4</v>
      </c>
      <c r="H1369" s="280" t="s">
        <v>1394</v>
      </c>
      <c r="I1369" s="80"/>
    </row>
    <row r="1370" spans="1:9">
      <c r="A1370" s="280" t="s">
        <v>2765</v>
      </c>
      <c r="B1370" s="280" t="s">
        <v>1457</v>
      </c>
      <c r="C1370" s="280" t="s">
        <v>1191</v>
      </c>
      <c r="D1370" s="280" t="s">
        <v>1344</v>
      </c>
      <c r="E1370" s="80">
        <v>2.8145858826276863E-4</v>
      </c>
      <c r="F1370" s="80">
        <v>711876</v>
      </c>
      <c r="G1370" s="80">
        <v>4</v>
      </c>
      <c r="H1370" s="280" t="s">
        <v>1394</v>
      </c>
      <c r="I1370" s="80"/>
    </row>
    <row r="1371" spans="1:9">
      <c r="A1371" s="280" t="s">
        <v>2766</v>
      </c>
      <c r="B1371" s="280" t="s">
        <v>1457</v>
      </c>
      <c r="C1371" s="280" t="s">
        <v>1192</v>
      </c>
      <c r="D1371" s="280" t="s">
        <v>1211</v>
      </c>
      <c r="E1371" s="80">
        <v>1.2307180186602038E-3</v>
      </c>
      <c r="F1371" s="80">
        <v>711876</v>
      </c>
      <c r="G1371" s="80">
        <v>4</v>
      </c>
      <c r="H1371" s="280" t="s">
        <v>1394</v>
      </c>
      <c r="I1371" s="80"/>
    </row>
    <row r="1372" spans="1:9">
      <c r="A1372" s="280" t="s">
        <v>2767</v>
      </c>
      <c r="B1372" s="280" t="s">
        <v>1457</v>
      </c>
      <c r="C1372" s="280" t="s">
        <v>1192</v>
      </c>
      <c r="D1372" s="280" t="s">
        <v>1212</v>
      </c>
      <c r="E1372" s="80">
        <v>1.2563519638724024E-3</v>
      </c>
      <c r="F1372" s="80">
        <v>711876</v>
      </c>
      <c r="G1372" s="80">
        <v>4</v>
      </c>
      <c r="H1372" s="280" t="s">
        <v>1394</v>
      </c>
      <c r="I1372" s="80"/>
    </row>
    <row r="1373" spans="1:9">
      <c r="A1373" s="280" t="s">
        <v>2768</v>
      </c>
      <c r="B1373" s="280" t="s">
        <v>1457</v>
      </c>
      <c r="C1373" s="280" t="s">
        <v>1192</v>
      </c>
      <c r="D1373" s="280" t="s">
        <v>1213</v>
      </c>
      <c r="E1373" s="80">
        <v>1.2313023755744692E-3</v>
      </c>
      <c r="F1373" s="80">
        <v>711876</v>
      </c>
      <c r="G1373" s="80">
        <v>4</v>
      </c>
      <c r="H1373" s="280" t="s">
        <v>1394</v>
      </c>
      <c r="I1373" s="80"/>
    </row>
    <row r="1374" spans="1:9">
      <c r="A1374" s="280" t="s">
        <v>2769</v>
      </c>
      <c r="B1374" s="280" t="s">
        <v>1457</v>
      </c>
      <c r="C1374" s="280" t="s">
        <v>1192</v>
      </c>
      <c r="D1374" s="280" t="s">
        <v>1214</v>
      </c>
      <c r="E1374" s="80">
        <v>1.2327471157319442E-3</v>
      </c>
      <c r="F1374" s="80">
        <v>711876</v>
      </c>
      <c r="G1374" s="80">
        <v>4</v>
      </c>
      <c r="H1374" s="280" t="s">
        <v>1394</v>
      </c>
      <c r="I1374" s="80"/>
    </row>
    <row r="1375" spans="1:9">
      <c r="A1375" s="280" t="s">
        <v>2770</v>
      </c>
      <c r="B1375" s="280" t="s">
        <v>1457</v>
      </c>
      <c r="C1375" s="280" t="s">
        <v>1192</v>
      </c>
      <c r="D1375" s="280" t="s">
        <v>1215</v>
      </c>
      <c r="E1375" s="80">
        <v>1.2448740684421196E-3</v>
      </c>
      <c r="F1375" s="80">
        <v>711876</v>
      </c>
      <c r="G1375" s="80">
        <v>4</v>
      </c>
      <c r="H1375" s="280" t="s">
        <v>1394</v>
      </c>
      <c r="I1375" s="80"/>
    </row>
    <row r="1376" spans="1:9">
      <c r="A1376" s="280" t="s">
        <v>2771</v>
      </c>
      <c r="B1376" s="280" t="s">
        <v>1457</v>
      </c>
      <c r="C1376" s="280" t="s">
        <v>1192</v>
      </c>
      <c r="D1376" s="280" t="s">
        <v>1216</v>
      </c>
      <c r="E1376" s="80">
        <v>1.9379705108047516E-3</v>
      </c>
      <c r="F1376" s="80">
        <v>711876</v>
      </c>
      <c r="G1376" s="80">
        <v>4</v>
      </c>
      <c r="H1376" s="280" t="s">
        <v>1394</v>
      </c>
      <c r="I1376" s="80"/>
    </row>
    <row r="1377" spans="1:9">
      <c r="A1377" s="280" t="s">
        <v>2772</v>
      </c>
      <c r="B1377" s="280" t="s">
        <v>1457</v>
      </c>
      <c r="C1377" s="280" t="s">
        <v>1192</v>
      </c>
      <c r="D1377" s="280" t="s">
        <v>1217</v>
      </c>
      <c r="E1377" s="80">
        <v>1.0608690944236907E-3</v>
      </c>
      <c r="F1377" s="80">
        <v>711876</v>
      </c>
      <c r="G1377" s="80">
        <v>4</v>
      </c>
      <c r="H1377" s="280" t="s">
        <v>1394</v>
      </c>
      <c r="I1377" s="80"/>
    </row>
    <row r="1378" spans="1:9">
      <c r="A1378" s="280" t="s">
        <v>2773</v>
      </c>
      <c r="B1378" s="280" t="s">
        <v>1457</v>
      </c>
      <c r="C1378" s="280" t="s">
        <v>1192</v>
      </c>
      <c r="D1378" s="280" t="s">
        <v>1218</v>
      </c>
      <c r="E1378" s="80">
        <v>1.1096493272910221E-3</v>
      </c>
      <c r="F1378" s="80">
        <v>711876</v>
      </c>
      <c r="G1378" s="80">
        <v>4</v>
      </c>
      <c r="H1378" s="280" t="s">
        <v>1394</v>
      </c>
      <c r="I1378" s="80"/>
    </row>
    <row r="1379" spans="1:9">
      <c r="A1379" s="280" t="s">
        <v>2774</v>
      </c>
      <c r="B1379" s="280" t="s">
        <v>1457</v>
      </c>
      <c r="C1379" s="280" t="s">
        <v>1192</v>
      </c>
      <c r="D1379" s="280" t="s">
        <v>1219</v>
      </c>
      <c r="E1379" s="80">
        <v>19.524987052266273</v>
      </c>
      <c r="F1379" s="80">
        <v>711876</v>
      </c>
      <c r="G1379" s="80">
        <v>4</v>
      </c>
      <c r="H1379" s="280" t="s">
        <v>1394</v>
      </c>
      <c r="I1379" s="80"/>
    </row>
    <row r="1380" spans="1:9">
      <c r="A1380" s="280" t="s">
        <v>2775</v>
      </c>
      <c r="B1380" s="280" t="s">
        <v>1457</v>
      </c>
      <c r="C1380" s="280" t="s">
        <v>1192</v>
      </c>
      <c r="D1380" s="280" t="s">
        <v>1347</v>
      </c>
      <c r="E1380" s="80">
        <v>1.5434515752796494E-3</v>
      </c>
      <c r="F1380" s="80">
        <v>711876</v>
      </c>
      <c r="G1380" s="80">
        <v>4</v>
      </c>
      <c r="H1380" s="280" t="s">
        <v>1394</v>
      </c>
      <c r="I1380" s="80"/>
    </row>
    <row r="1381" spans="1:9">
      <c r="A1381" s="280" t="s">
        <v>2776</v>
      </c>
      <c r="B1381" s="280" t="s">
        <v>1457</v>
      </c>
      <c r="C1381" s="280" t="s">
        <v>1192</v>
      </c>
      <c r="D1381" s="280" t="s">
        <v>1344</v>
      </c>
      <c r="E1381" s="80">
        <v>3.7510920372525471E-3</v>
      </c>
      <c r="F1381" s="80">
        <v>711876</v>
      </c>
      <c r="G1381" s="80">
        <v>4</v>
      </c>
      <c r="H1381" s="280" t="s">
        <v>1394</v>
      </c>
      <c r="I1381" s="80"/>
    </row>
    <row r="1382" spans="1:9">
      <c r="A1382" s="280" t="s">
        <v>2777</v>
      </c>
      <c r="B1382" s="280" t="s">
        <v>1457</v>
      </c>
      <c r="C1382" s="280" t="s">
        <v>1193</v>
      </c>
      <c r="D1382" s="280" t="s">
        <v>1211</v>
      </c>
      <c r="E1382" s="80">
        <v>0</v>
      </c>
      <c r="F1382" s="80">
        <v>711876</v>
      </c>
      <c r="G1382" s="80">
        <v>4</v>
      </c>
      <c r="H1382" s="280" t="s">
        <v>1394</v>
      </c>
      <c r="I1382" s="80"/>
    </row>
    <row r="1383" spans="1:9">
      <c r="A1383" s="280" t="s">
        <v>2778</v>
      </c>
      <c r="B1383" s="280" t="s">
        <v>1457</v>
      </c>
      <c r="C1383" s="280" t="s">
        <v>1193</v>
      </c>
      <c r="D1383" s="280" t="s">
        <v>1212</v>
      </c>
      <c r="E1383" s="80">
        <v>0</v>
      </c>
      <c r="F1383" s="80">
        <v>711876</v>
      </c>
      <c r="G1383" s="80">
        <v>4</v>
      </c>
      <c r="H1383" s="280" t="s">
        <v>1394</v>
      </c>
      <c r="I1383" s="80"/>
    </row>
    <row r="1384" spans="1:9">
      <c r="A1384" s="280" t="s">
        <v>2779</v>
      </c>
      <c r="B1384" s="280" t="s">
        <v>1457</v>
      </c>
      <c r="C1384" s="280" t="s">
        <v>1193</v>
      </c>
      <c r="D1384" s="280" t="s">
        <v>1213</v>
      </c>
      <c r="E1384" s="80">
        <v>0</v>
      </c>
      <c r="F1384" s="80">
        <v>711876</v>
      </c>
      <c r="G1384" s="80">
        <v>4</v>
      </c>
      <c r="H1384" s="280" t="s">
        <v>1394</v>
      </c>
      <c r="I1384" s="80"/>
    </row>
    <row r="1385" spans="1:9">
      <c r="A1385" s="280" t="s">
        <v>2780</v>
      </c>
      <c r="B1385" s="280" t="s">
        <v>1457</v>
      </c>
      <c r="C1385" s="280" t="s">
        <v>1193</v>
      </c>
      <c r="D1385" s="280" t="s">
        <v>1214</v>
      </c>
      <c r="E1385" s="80">
        <v>0</v>
      </c>
      <c r="F1385" s="80">
        <v>711876</v>
      </c>
      <c r="G1385" s="80">
        <v>4</v>
      </c>
      <c r="H1385" s="280" t="s">
        <v>1394</v>
      </c>
      <c r="I1385" s="80"/>
    </row>
    <row r="1386" spans="1:9">
      <c r="A1386" s="280" t="s">
        <v>2781</v>
      </c>
      <c r="B1386" s="280" t="s">
        <v>1457</v>
      </c>
      <c r="C1386" s="280" t="s">
        <v>1193</v>
      </c>
      <c r="D1386" s="280" t="s">
        <v>1215</v>
      </c>
      <c r="E1386" s="80">
        <v>0</v>
      </c>
      <c r="F1386" s="80">
        <v>711876</v>
      </c>
      <c r="G1386" s="80">
        <v>4</v>
      </c>
      <c r="H1386" s="280" t="s">
        <v>1394</v>
      </c>
      <c r="I1386" s="80"/>
    </row>
    <row r="1387" spans="1:9">
      <c r="A1387" s="280" t="s">
        <v>2782</v>
      </c>
      <c r="B1387" s="280" t="s">
        <v>1457</v>
      </c>
      <c r="C1387" s="280" t="s">
        <v>1193</v>
      </c>
      <c r="D1387" s="280" t="s">
        <v>1216</v>
      </c>
      <c r="E1387" s="80">
        <v>0</v>
      </c>
      <c r="F1387" s="80">
        <v>711876</v>
      </c>
      <c r="G1387" s="80">
        <v>4</v>
      </c>
      <c r="H1387" s="280" t="s">
        <v>1394</v>
      </c>
      <c r="I1387" s="80"/>
    </row>
    <row r="1388" spans="1:9">
      <c r="A1388" s="280" t="s">
        <v>2783</v>
      </c>
      <c r="B1388" s="280" t="s">
        <v>1457</v>
      </c>
      <c r="C1388" s="280" t="s">
        <v>1193</v>
      </c>
      <c r="D1388" s="280" t="s">
        <v>1217</v>
      </c>
      <c r="E1388" s="80">
        <v>0</v>
      </c>
      <c r="F1388" s="80">
        <v>711876</v>
      </c>
      <c r="G1388" s="80">
        <v>4</v>
      </c>
      <c r="H1388" s="280" t="s">
        <v>1394</v>
      </c>
      <c r="I1388" s="80"/>
    </row>
    <row r="1389" spans="1:9">
      <c r="A1389" s="280" t="s">
        <v>2784</v>
      </c>
      <c r="B1389" s="280" t="s">
        <v>1457</v>
      </c>
      <c r="C1389" s="280" t="s">
        <v>1193</v>
      </c>
      <c r="D1389" s="280" t="s">
        <v>1218</v>
      </c>
      <c r="E1389" s="80">
        <v>0</v>
      </c>
      <c r="F1389" s="80">
        <v>711876</v>
      </c>
      <c r="G1389" s="80">
        <v>4</v>
      </c>
      <c r="H1389" s="280" t="s">
        <v>1394</v>
      </c>
      <c r="I1389" s="80"/>
    </row>
    <row r="1390" spans="1:9">
      <c r="A1390" s="280" t="s">
        <v>2785</v>
      </c>
      <c r="B1390" s="280" t="s">
        <v>1457</v>
      </c>
      <c r="C1390" s="280" t="s">
        <v>1193</v>
      </c>
      <c r="D1390" s="280" t="s">
        <v>1219</v>
      </c>
      <c r="E1390" s="80">
        <v>0</v>
      </c>
      <c r="F1390" s="80">
        <v>711876</v>
      </c>
      <c r="G1390" s="80">
        <v>4</v>
      </c>
      <c r="H1390" s="280" t="s">
        <v>1394</v>
      </c>
      <c r="I1390" s="80"/>
    </row>
    <row r="1391" spans="1:9">
      <c r="A1391" s="280" t="s">
        <v>2786</v>
      </c>
      <c r="B1391" s="280" t="s">
        <v>1457</v>
      </c>
      <c r="C1391" s="280" t="s">
        <v>1193</v>
      </c>
      <c r="D1391" s="280" t="s">
        <v>1347</v>
      </c>
      <c r="E1391" s="80">
        <v>0</v>
      </c>
      <c r="F1391" s="80">
        <v>711876</v>
      </c>
      <c r="G1391" s="80">
        <v>4</v>
      </c>
      <c r="H1391" s="280" t="s">
        <v>1394</v>
      </c>
      <c r="I1391" s="80"/>
    </row>
    <row r="1392" spans="1:9">
      <c r="A1392" s="280" t="s">
        <v>2787</v>
      </c>
      <c r="B1392" s="280" t="s">
        <v>1457</v>
      </c>
      <c r="C1392" s="280" t="s">
        <v>1193</v>
      </c>
      <c r="D1392" s="280" t="s">
        <v>1344</v>
      </c>
      <c r="E1392" s="80">
        <v>0</v>
      </c>
      <c r="F1392" s="80">
        <v>711876</v>
      </c>
      <c r="G1392" s="80">
        <v>4</v>
      </c>
      <c r="H1392" s="280" t="s">
        <v>1394</v>
      </c>
      <c r="I1392" s="80"/>
    </row>
    <row r="1393" spans="1:9">
      <c r="A1393" s="280" t="s">
        <v>2788</v>
      </c>
      <c r="B1393" s="280" t="s">
        <v>1457</v>
      </c>
      <c r="C1393" s="280" t="s">
        <v>1194</v>
      </c>
      <c r="D1393" s="280" t="s">
        <v>1211</v>
      </c>
      <c r="E1393" s="80">
        <v>1.1367210460116127E-3</v>
      </c>
      <c r="F1393" s="80">
        <v>711876</v>
      </c>
      <c r="G1393" s="80">
        <v>4</v>
      </c>
      <c r="H1393" s="280" t="s">
        <v>1394</v>
      </c>
      <c r="I1393" s="80"/>
    </row>
    <row r="1394" spans="1:9">
      <c r="A1394" s="280" t="s">
        <v>2789</v>
      </c>
      <c r="B1394" s="280" t="s">
        <v>1457</v>
      </c>
      <c r="C1394" s="280" t="s">
        <v>1194</v>
      </c>
      <c r="D1394" s="280" t="s">
        <v>1212</v>
      </c>
      <c r="E1394" s="80">
        <v>1.161540547225707E-3</v>
      </c>
      <c r="F1394" s="80">
        <v>711876</v>
      </c>
      <c r="G1394" s="80">
        <v>4</v>
      </c>
      <c r="H1394" s="280" t="s">
        <v>1394</v>
      </c>
      <c r="I1394" s="80"/>
    </row>
    <row r="1395" spans="1:9">
      <c r="A1395" s="280" t="s">
        <v>2790</v>
      </c>
      <c r="B1395" s="280" t="s">
        <v>1457</v>
      </c>
      <c r="C1395" s="280" t="s">
        <v>1194</v>
      </c>
      <c r="D1395" s="280" t="s">
        <v>1213</v>
      </c>
      <c r="E1395" s="80">
        <v>1.1367210460116127E-3</v>
      </c>
      <c r="F1395" s="80">
        <v>711876</v>
      </c>
      <c r="G1395" s="80">
        <v>4</v>
      </c>
      <c r="H1395" s="280" t="s">
        <v>1394</v>
      </c>
      <c r="I1395" s="80"/>
    </row>
    <row r="1396" spans="1:9">
      <c r="A1396" s="280" t="s">
        <v>2791</v>
      </c>
      <c r="B1396" s="280" t="s">
        <v>1457</v>
      </c>
      <c r="C1396" s="280" t="s">
        <v>1194</v>
      </c>
      <c r="D1396" s="280" t="s">
        <v>1214</v>
      </c>
      <c r="E1396" s="80">
        <v>1.1381657861690877E-3</v>
      </c>
      <c r="F1396" s="80">
        <v>711876</v>
      </c>
      <c r="G1396" s="80">
        <v>4</v>
      </c>
      <c r="H1396" s="280" t="s">
        <v>1394</v>
      </c>
      <c r="I1396" s="80"/>
    </row>
    <row r="1397" spans="1:9">
      <c r="A1397" s="280" t="s">
        <v>2792</v>
      </c>
      <c r="B1397" s="280" t="s">
        <v>1457</v>
      </c>
      <c r="C1397" s="280" t="s">
        <v>1194</v>
      </c>
      <c r="D1397" s="280" t="s">
        <v>1215</v>
      </c>
      <c r="E1397" s="80">
        <v>1.1516811117057157E-3</v>
      </c>
      <c r="F1397" s="80">
        <v>711876</v>
      </c>
      <c r="G1397" s="80">
        <v>4</v>
      </c>
      <c r="H1397" s="280" t="s">
        <v>1394</v>
      </c>
      <c r="I1397" s="80"/>
    </row>
    <row r="1398" spans="1:9">
      <c r="A1398" s="280" t="s">
        <v>2793</v>
      </c>
      <c r="B1398" s="280" t="s">
        <v>1457</v>
      </c>
      <c r="C1398" s="280" t="s">
        <v>1194</v>
      </c>
      <c r="D1398" s="280" t="s">
        <v>1216</v>
      </c>
      <c r="E1398" s="80">
        <v>1.860140856428723E-3</v>
      </c>
      <c r="F1398" s="80">
        <v>711876</v>
      </c>
      <c r="G1398" s="80">
        <v>4</v>
      </c>
      <c r="H1398" s="280" t="s">
        <v>1394</v>
      </c>
      <c r="I1398" s="80"/>
    </row>
    <row r="1399" spans="1:9">
      <c r="A1399" s="280" t="s">
        <v>2794</v>
      </c>
      <c r="B1399" s="280" t="s">
        <v>1457</v>
      </c>
      <c r="C1399" s="280" t="s">
        <v>1194</v>
      </c>
      <c r="D1399" s="280" t="s">
        <v>1217</v>
      </c>
      <c r="E1399" s="80">
        <v>9.8168376469834578E-4</v>
      </c>
      <c r="F1399" s="80">
        <v>711876</v>
      </c>
      <c r="G1399" s="80">
        <v>4</v>
      </c>
      <c r="H1399" s="280" t="s">
        <v>1394</v>
      </c>
      <c r="I1399" s="80"/>
    </row>
    <row r="1400" spans="1:9">
      <c r="A1400" s="280" t="s">
        <v>2795</v>
      </c>
      <c r="B1400" s="280" t="s">
        <v>1457</v>
      </c>
      <c r="C1400" s="280" t="s">
        <v>1194</v>
      </c>
      <c r="D1400" s="280" t="s">
        <v>1218</v>
      </c>
      <c r="E1400" s="80">
        <v>1.0107258386669736E-3</v>
      </c>
      <c r="F1400" s="80">
        <v>711876</v>
      </c>
      <c r="G1400" s="80">
        <v>4</v>
      </c>
      <c r="H1400" s="280" t="s">
        <v>1394</v>
      </c>
      <c r="I1400" s="80"/>
    </row>
    <row r="1401" spans="1:9">
      <c r="A1401" s="280" t="s">
        <v>2796</v>
      </c>
      <c r="B1401" s="280" t="s">
        <v>1457</v>
      </c>
      <c r="C1401" s="280" t="s">
        <v>1194</v>
      </c>
      <c r="D1401" s="280" t="s">
        <v>1219</v>
      </c>
      <c r="E1401" s="80">
        <v>1.0391079507188728E-3</v>
      </c>
      <c r="F1401" s="80">
        <v>711876</v>
      </c>
      <c r="G1401" s="80">
        <v>4</v>
      </c>
      <c r="H1401" s="280" t="s">
        <v>1394</v>
      </c>
      <c r="I1401" s="80"/>
    </row>
    <row r="1402" spans="1:9">
      <c r="A1402" s="280" t="s">
        <v>2797</v>
      </c>
      <c r="B1402" s="280" t="s">
        <v>1457</v>
      </c>
      <c r="C1402" s="280" t="s">
        <v>1194</v>
      </c>
      <c r="D1402" s="280" t="s">
        <v>1347</v>
      </c>
      <c r="E1402" s="80">
        <v>1.4278663621621211E-3</v>
      </c>
      <c r="F1402" s="80">
        <v>711876</v>
      </c>
      <c r="G1402" s="80">
        <v>4</v>
      </c>
      <c r="H1402" s="280" t="s">
        <v>1394</v>
      </c>
      <c r="I1402" s="80"/>
    </row>
    <row r="1403" spans="1:9">
      <c r="A1403" s="280" t="s">
        <v>2798</v>
      </c>
      <c r="B1403" s="280" t="s">
        <v>1457</v>
      </c>
      <c r="C1403" s="280" t="s">
        <v>1194</v>
      </c>
      <c r="D1403" s="280" t="s">
        <v>1344</v>
      </c>
      <c r="E1403" s="80">
        <v>3.4696334489897787E-3</v>
      </c>
      <c r="F1403" s="80">
        <v>711876</v>
      </c>
      <c r="G1403" s="80">
        <v>4</v>
      </c>
      <c r="H1403" s="280" t="s">
        <v>1394</v>
      </c>
      <c r="I1403" s="80"/>
    </row>
    <row r="1404" spans="1:9">
      <c r="A1404" s="280" t="s">
        <v>2799</v>
      </c>
      <c r="B1404" s="280" t="s">
        <v>1457</v>
      </c>
      <c r="C1404" s="280" t="s">
        <v>1195</v>
      </c>
      <c r="D1404" s="280" t="s">
        <v>1211</v>
      </c>
      <c r="E1404" s="80">
        <v>5.3316701264007919E-3</v>
      </c>
      <c r="F1404" s="80">
        <v>711876</v>
      </c>
      <c r="G1404" s="80">
        <v>4</v>
      </c>
      <c r="H1404" s="280" t="s">
        <v>1394</v>
      </c>
      <c r="I1404" s="80"/>
    </row>
    <row r="1405" spans="1:9">
      <c r="A1405" s="280" t="s">
        <v>2800</v>
      </c>
      <c r="B1405" s="280" t="s">
        <v>1457</v>
      </c>
      <c r="C1405" s="280" t="s">
        <v>1195</v>
      </c>
      <c r="D1405" s="280" t="s">
        <v>1212</v>
      </c>
      <c r="E1405" s="80">
        <v>5.4141941756689557E-3</v>
      </c>
      <c r="F1405" s="80">
        <v>711876</v>
      </c>
      <c r="G1405" s="80">
        <v>4</v>
      </c>
      <c r="H1405" s="280" t="s">
        <v>1394</v>
      </c>
      <c r="I1405" s="80"/>
    </row>
    <row r="1406" spans="1:9">
      <c r="A1406" s="280" t="s">
        <v>2801</v>
      </c>
      <c r="B1406" s="280" t="s">
        <v>1457</v>
      </c>
      <c r="C1406" s="280" t="s">
        <v>1195</v>
      </c>
      <c r="D1406" s="280" t="s">
        <v>1213</v>
      </c>
      <c r="E1406" s="80">
        <v>5.3316701264007919E-3</v>
      </c>
      <c r="F1406" s="80">
        <v>711876</v>
      </c>
      <c r="G1406" s="80">
        <v>4</v>
      </c>
      <c r="H1406" s="280" t="s">
        <v>1394</v>
      </c>
      <c r="I1406" s="80"/>
    </row>
    <row r="1407" spans="1:9">
      <c r="A1407" s="280" t="s">
        <v>2802</v>
      </c>
      <c r="B1407" s="280" t="s">
        <v>1457</v>
      </c>
      <c r="C1407" s="280" t="s">
        <v>1195</v>
      </c>
      <c r="D1407" s="280" t="s">
        <v>1214</v>
      </c>
      <c r="E1407" s="80">
        <v>5.4141941756689557E-3</v>
      </c>
      <c r="F1407" s="80">
        <v>711876</v>
      </c>
      <c r="G1407" s="80">
        <v>4</v>
      </c>
      <c r="H1407" s="280" t="s">
        <v>1394</v>
      </c>
      <c r="I1407" s="80"/>
    </row>
    <row r="1408" spans="1:9">
      <c r="A1408" s="280" t="s">
        <v>2803</v>
      </c>
      <c r="B1408" s="280" t="s">
        <v>1457</v>
      </c>
      <c r="C1408" s="280" t="s">
        <v>1195</v>
      </c>
      <c r="D1408" s="280" t="s">
        <v>1215</v>
      </c>
      <c r="E1408" s="80">
        <v>5.3011539906242218E-3</v>
      </c>
      <c r="F1408" s="80">
        <v>711876</v>
      </c>
      <c r="G1408" s="80">
        <v>4</v>
      </c>
      <c r="H1408" s="280" t="s">
        <v>1394</v>
      </c>
      <c r="I1408" s="80"/>
    </row>
    <row r="1409" spans="1:9">
      <c r="A1409" s="280" t="s">
        <v>2804</v>
      </c>
      <c r="B1409" s="280" t="s">
        <v>1457</v>
      </c>
      <c r="C1409" s="280" t="s">
        <v>1195</v>
      </c>
      <c r="D1409" s="280" t="s">
        <v>1216</v>
      </c>
      <c r="E1409" s="80">
        <v>7.2768341049608319E-3</v>
      </c>
      <c r="F1409" s="80">
        <v>711876</v>
      </c>
      <c r="G1409" s="80">
        <v>4</v>
      </c>
      <c r="H1409" s="280" t="s">
        <v>1394</v>
      </c>
      <c r="I1409" s="80"/>
    </row>
    <row r="1410" spans="1:9">
      <c r="A1410" s="280" t="s">
        <v>2805</v>
      </c>
      <c r="B1410" s="280" t="s">
        <v>1457</v>
      </c>
      <c r="C1410" s="280" t="s">
        <v>1195</v>
      </c>
      <c r="D1410" s="280" t="s">
        <v>1217</v>
      </c>
      <c r="E1410" s="80">
        <v>4.4841555666894498E-3</v>
      </c>
      <c r="F1410" s="80">
        <v>711876</v>
      </c>
      <c r="G1410" s="80">
        <v>4</v>
      </c>
      <c r="H1410" s="280" t="s">
        <v>1394</v>
      </c>
      <c r="I1410" s="80"/>
    </row>
    <row r="1411" spans="1:9">
      <c r="A1411" s="280" t="s">
        <v>2806</v>
      </c>
      <c r="B1411" s="280" t="s">
        <v>1457</v>
      </c>
      <c r="C1411" s="280" t="s">
        <v>1195</v>
      </c>
      <c r="D1411" s="280" t="s">
        <v>1218</v>
      </c>
      <c r="E1411" s="80">
        <v>3.850974772211782E-3</v>
      </c>
      <c r="F1411" s="80">
        <v>711876</v>
      </c>
      <c r="G1411" s="80">
        <v>4</v>
      </c>
      <c r="H1411" s="280" t="s">
        <v>1394</v>
      </c>
      <c r="I1411" s="80"/>
    </row>
    <row r="1412" spans="1:9">
      <c r="A1412" s="280" t="s">
        <v>2807</v>
      </c>
      <c r="B1412" s="280" t="s">
        <v>1457</v>
      </c>
      <c r="C1412" s="280" t="s">
        <v>1195</v>
      </c>
      <c r="D1412" s="280" t="s">
        <v>1219</v>
      </c>
      <c r="E1412" s="80">
        <v>1435.8431919530044</v>
      </c>
      <c r="F1412" s="80">
        <v>711876</v>
      </c>
      <c r="G1412" s="80">
        <v>4</v>
      </c>
      <c r="H1412" s="280" t="s">
        <v>1394</v>
      </c>
      <c r="I1412" s="80"/>
    </row>
    <row r="1413" spans="1:9">
      <c r="A1413" s="280" t="s">
        <v>2808</v>
      </c>
      <c r="B1413" s="280" t="s">
        <v>1457</v>
      </c>
      <c r="C1413" s="280" t="s">
        <v>1195</v>
      </c>
      <c r="D1413" s="280" t="s">
        <v>1347</v>
      </c>
      <c r="E1413" s="80">
        <v>7.6423316056594198E-3</v>
      </c>
      <c r="F1413" s="80">
        <v>711876</v>
      </c>
      <c r="G1413" s="80">
        <v>4</v>
      </c>
      <c r="H1413" s="280" t="s">
        <v>1394</v>
      </c>
      <c r="I1413" s="80"/>
    </row>
    <row r="1414" spans="1:9">
      <c r="A1414" s="280" t="s">
        <v>2809</v>
      </c>
      <c r="B1414" s="280" t="s">
        <v>1457</v>
      </c>
      <c r="C1414" s="280" t="s">
        <v>1195</v>
      </c>
      <c r="D1414" s="280" t="s">
        <v>1344</v>
      </c>
      <c r="E1414" s="80">
        <v>1.6210759701452439E-2</v>
      </c>
      <c r="F1414" s="80">
        <v>711876</v>
      </c>
      <c r="G1414" s="80">
        <v>4</v>
      </c>
      <c r="H1414" s="280" t="s">
        <v>1394</v>
      </c>
      <c r="I1414" s="80"/>
    </row>
    <row r="1415" spans="1:9">
      <c r="A1415" s="280" t="s">
        <v>2810</v>
      </c>
      <c r="B1415" s="280" t="s">
        <v>1457</v>
      </c>
      <c r="C1415" s="280" t="s">
        <v>1196</v>
      </c>
      <c r="D1415" s="280" t="s">
        <v>1211</v>
      </c>
      <c r="E1415" s="80">
        <v>5.3436993557672646E-2</v>
      </c>
      <c r="F1415" s="80">
        <v>711876</v>
      </c>
      <c r="G1415" s="80">
        <v>4</v>
      </c>
      <c r="H1415" s="280" t="s">
        <v>1394</v>
      </c>
      <c r="I1415" s="80"/>
    </row>
    <row r="1416" spans="1:9">
      <c r="A1416" s="280" t="s">
        <v>2811</v>
      </c>
      <c r="B1416" s="280" t="s">
        <v>1457</v>
      </c>
      <c r="C1416" s="280" t="s">
        <v>1196</v>
      </c>
      <c r="D1416" s="280" t="s">
        <v>1212</v>
      </c>
      <c r="E1416" s="80">
        <v>5.3964107507287633E-2</v>
      </c>
      <c r="F1416" s="80">
        <v>711876</v>
      </c>
      <c r="G1416" s="80">
        <v>4</v>
      </c>
      <c r="H1416" s="280" t="s">
        <v>1394</v>
      </c>
      <c r="I1416" s="80"/>
    </row>
    <row r="1417" spans="1:9">
      <c r="A1417" s="280" t="s">
        <v>2812</v>
      </c>
      <c r="B1417" s="280" t="s">
        <v>1457</v>
      </c>
      <c r="C1417" s="280" t="s">
        <v>1196</v>
      </c>
      <c r="D1417" s="280" t="s">
        <v>1213</v>
      </c>
      <c r="E1417" s="80">
        <v>5.3438546163947984E-2</v>
      </c>
      <c r="F1417" s="80">
        <v>711876</v>
      </c>
      <c r="G1417" s="80">
        <v>4</v>
      </c>
      <c r="H1417" s="280" t="s">
        <v>1394</v>
      </c>
      <c r="I1417" s="80"/>
    </row>
    <row r="1418" spans="1:9">
      <c r="A1418" s="280" t="s">
        <v>2813</v>
      </c>
      <c r="B1418" s="280" t="s">
        <v>1457</v>
      </c>
      <c r="C1418" s="280" t="s">
        <v>1196</v>
      </c>
      <c r="D1418" s="280" t="s">
        <v>1214</v>
      </c>
      <c r="E1418" s="80">
        <v>5.3950937079029662E-2</v>
      </c>
      <c r="F1418" s="80">
        <v>711876</v>
      </c>
      <c r="G1418" s="80">
        <v>4</v>
      </c>
      <c r="H1418" s="280" t="s">
        <v>1394</v>
      </c>
      <c r="I1418" s="80"/>
    </row>
    <row r="1419" spans="1:9">
      <c r="A1419" s="280" t="s">
        <v>2814</v>
      </c>
      <c r="B1419" s="280" t="s">
        <v>1457</v>
      </c>
      <c r="C1419" s="280" t="s">
        <v>1196</v>
      </c>
      <c r="D1419" s="280" t="s">
        <v>1215</v>
      </c>
      <c r="E1419" s="80">
        <v>5.3254153568147569E-2</v>
      </c>
      <c r="F1419" s="80">
        <v>711876</v>
      </c>
      <c r="G1419" s="80">
        <v>4</v>
      </c>
      <c r="H1419" s="280" t="s">
        <v>1394</v>
      </c>
      <c r="I1419" s="80"/>
    </row>
    <row r="1420" spans="1:9">
      <c r="A1420" s="280" t="s">
        <v>2815</v>
      </c>
      <c r="B1420" s="280" t="s">
        <v>1457</v>
      </c>
      <c r="C1420" s="280" t="s">
        <v>1196</v>
      </c>
      <c r="D1420" s="280" t="s">
        <v>1216</v>
      </c>
      <c r="E1420" s="80">
        <v>2.6535707636075694E-2</v>
      </c>
      <c r="F1420" s="80">
        <v>711876</v>
      </c>
      <c r="G1420" s="80">
        <v>4</v>
      </c>
      <c r="H1420" s="280" t="s">
        <v>1394</v>
      </c>
      <c r="I1420" s="80"/>
    </row>
    <row r="1421" spans="1:9">
      <c r="A1421" s="280" t="s">
        <v>2816</v>
      </c>
      <c r="B1421" s="280" t="s">
        <v>1457</v>
      </c>
      <c r="C1421" s="280" t="s">
        <v>1196</v>
      </c>
      <c r="D1421" s="280" t="s">
        <v>1217</v>
      </c>
      <c r="E1421" s="80">
        <v>4.5317668209752561E-2</v>
      </c>
      <c r="F1421" s="80">
        <v>711876</v>
      </c>
      <c r="G1421" s="80">
        <v>4</v>
      </c>
      <c r="H1421" s="280" t="s">
        <v>1394</v>
      </c>
      <c r="I1421" s="80"/>
    </row>
    <row r="1422" spans="1:9">
      <c r="A1422" s="280" t="s">
        <v>2817</v>
      </c>
      <c r="B1422" s="280" t="s">
        <v>1457</v>
      </c>
      <c r="C1422" s="280" t="s">
        <v>1196</v>
      </c>
      <c r="D1422" s="280" t="s">
        <v>1218</v>
      </c>
      <c r="E1422" s="80">
        <v>2.5411826574428479E-2</v>
      </c>
      <c r="F1422" s="80">
        <v>711876</v>
      </c>
      <c r="G1422" s="80">
        <v>4</v>
      </c>
      <c r="H1422" s="280" t="s">
        <v>1394</v>
      </c>
      <c r="I1422" s="80"/>
    </row>
    <row r="1423" spans="1:9">
      <c r="A1423" s="280" t="s">
        <v>2818</v>
      </c>
      <c r="B1423" s="280" t="s">
        <v>1457</v>
      </c>
      <c r="C1423" s="280" t="s">
        <v>1196</v>
      </c>
      <c r="D1423" s="280" t="s">
        <v>1219</v>
      </c>
      <c r="E1423" s="80">
        <v>990.46290964470404</v>
      </c>
      <c r="F1423" s="80">
        <v>711876</v>
      </c>
      <c r="G1423" s="80">
        <v>4</v>
      </c>
      <c r="H1423" s="280" t="s">
        <v>1394</v>
      </c>
      <c r="I1423" s="80"/>
    </row>
    <row r="1424" spans="1:9">
      <c r="A1424" s="280" t="s">
        <v>2819</v>
      </c>
      <c r="B1424" s="280" t="s">
        <v>1457</v>
      </c>
      <c r="C1424" s="280" t="s">
        <v>1196</v>
      </c>
      <c r="D1424" s="280" t="s">
        <v>1347</v>
      </c>
      <c r="E1424" s="80">
        <v>7.1047873344661172E-2</v>
      </c>
      <c r="F1424" s="80">
        <v>711876</v>
      </c>
      <c r="G1424" s="80">
        <v>4</v>
      </c>
      <c r="H1424" s="280" t="s">
        <v>1394</v>
      </c>
      <c r="I1424" s="80"/>
    </row>
    <row r="1425" spans="1:9">
      <c r="A1425" s="280" t="s">
        <v>2820</v>
      </c>
      <c r="B1425" s="280" t="s">
        <v>1457</v>
      </c>
      <c r="C1425" s="280" t="s">
        <v>1196</v>
      </c>
      <c r="D1425" s="280" t="s">
        <v>1344</v>
      </c>
      <c r="E1425" s="80">
        <v>0.16270640551469573</v>
      </c>
      <c r="F1425" s="80">
        <v>711876</v>
      </c>
      <c r="G1425" s="80">
        <v>4</v>
      </c>
      <c r="H1425" s="280" t="s">
        <v>1394</v>
      </c>
      <c r="I1425" s="80"/>
    </row>
    <row r="1426" spans="1:9">
      <c r="A1426" s="280" t="s">
        <v>2821</v>
      </c>
      <c r="B1426" s="280" t="s">
        <v>1457</v>
      </c>
      <c r="C1426" s="280" t="s">
        <v>1197</v>
      </c>
      <c r="D1426" s="280" t="s">
        <v>1211</v>
      </c>
      <c r="E1426" s="80">
        <v>2.1745808129287773E-2</v>
      </c>
      <c r="F1426" s="80">
        <v>711876</v>
      </c>
      <c r="G1426" s="80">
        <v>4</v>
      </c>
      <c r="H1426" s="280" t="s">
        <v>1394</v>
      </c>
      <c r="I1426" s="80"/>
    </row>
    <row r="1427" spans="1:9">
      <c r="A1427" s="280" t="s">
        <v>2822</v>
      </c>
      <c r="B1427" s="280" t="s">
        <v>1457</v>
      </c>
      <c r="C1427" s="280" t="s">
        <v>1197</v>
      </c>
      <c r="D1427" s="280" t="s">
        <v>1212</v>
      </c>
      <c r="E1427" s="80">
        <v>2.1913218139526753E-2</v>
      </c>
      <c r="F1427" s="80">
        <v>711876</v>
      </c>
      <c r="G1427" s="80">
        <v>4</v>
      </c>
      <c r="H1427" s="280" t="s">
        <v>1394</v>
      </c>
      <c r="I1427" s="80"/>
    </row>
    <row r="1428" spans="1:9">
      <c r="A1428" s="280" t="s">
        <v>2823</v>
      </c>
      <c r="B1428" s="280" t="s">
        <v>1457</v>
      </c>
      <c r="C1428" s="280" t="s">
        <v>1197</v>
      </c>
      <c r="D1428" s="280" t="s">
        <v>1213</v>
      </c>
      <c r="E1428" s="80">
        <v>2.1745808129287773E-2</v>
      </c>
      <c r="F1428" s="80">
        <v>711876</v>
      </c>
      <c r="G1428" s="80">
        <v>4</v>
      </c>
      <c r="H1428" s="280" t="s">
        <v>1394</v>
      </c>
      <c r="I1428" s="80"/>
    </row>
    <row r="1429" spans="1:9">
      <c r="A1429" s="280" t="s">
        <v>2824</v>
      </c>
      <c r="B1429" s="280" t="s">
        <v>1457</v>
      </c>
      <c r="C1429" s="280" t="s">
        <v>1197</v>
      </c>
      <c r="D1429" s="280" t="s">
        <v>1214</v>
      </c>
      <c r="E1429" s="80">
        <v>2.1901597345710223E-2</v>
      </c>
      <c r="F1429" s="80">
        <v>711876</v>
      </c>
      <c r="G1429" s="80">
        <v>4</v>
      </c>
      <c r="H1429" s="280" t="s">
        <v>1394</v>
      </c>
      <c r="I1429" s="80"/>
    </row>
    <row r="1430" spans="1:9">
      <c r="A1430" s="280" t="s">
        <v>2825</v>
      </c>
      <c r="B1430" s="280" t="s">
        <v>1457</v>
      </c>
      <c r="C1430" s="280" t="s">
        <v>1197</v>
      </c>
      <c r="D1430" s="280" t="s">
        <v>1215</v>
      </c>
      <c r="E1430" s="80">
        <v>2.1686381047121544E-2</v>
      </c>
      <c r="F1430" s="80">
        <v>711876</v>
      </c>
      <c r="G1430" s="80">
        <v>4</v>
      </c>
      <c r="H1430" s="280" t="s">
        <v>1394</v>
      </c>
      <c r="I1430" s="80"/>
    </row>
    <row r="1431" spans="1:9">
      <c r="A1431" s="280" t="s">
        <v>2826</v>
      </c>
      <c r="B1431" s="280" t="s">
        <v>1457</v>
      </c>
      <c r="C1431" s="280" t="s">
        <v>1197</v>
      </c>
      <c r="D1431" s="280" t="s">
        <v>1216</v>
      </c>
      <c r="E1431" s="80">
        <v>-0.17674068926207112</v>
      </c>
      <c r="F1431" s="80">
        <v>711876</v>
      </c>
      <c r="G1431" s="80">
        <v>4</v>
      </c>
      <c r="H1431" s="280" t="s">
        <v>1394</v>
      </c>
      <c r="I1431" s="80"/>
    </row>
    <row r="1432" spans="1:9">
      <c r="A1432" s="280" t="s">
        <v>2827</v>
      </c>
      <c r="B1432" s="280" t="s">
        <v>1457</v>
      </c>
      <c r="C1432" s="280" t="s">
        <v>1197</v>
      </c>
      <c r="D1432" s="280" t="s">
        <v>1217</v>
      </c>
      <c r="E1432" s="80">
        <v>1.8628424811982451E-2</v>
      </c>
      <c r="F1432" s="80">
        <v>711876</v>
      </c>
      <c r="G1432" s="80">
        <v>4</v>
      </c>
      <c r="H1432" s="280" t="s">
        <v>1394</v>
      </c>
      <c r="I1432" s="80"/>
    </row>
    <row r="1433" spans="1:9">
      <c r="A1433" s="280" t="s">
        <v>2828</v>
      </c>
      <c r="B1433" s="280" t="s">
        <v>1457</v>
      </c>
      <c r="C1433" s="280" t="s">
        <v>1197</v>
      </c>
      <c r="D1433" s="280" t="s">
        <v>1218</v>
      </c>
      <c r="E1433" s="80">
        <v>1.9363707899595001E-3</v>
      </c>
      <c r="F1433" s="80">
        <v>711876</v>
      </c>
      <c r="G1433" s="80">
        <v>4</v>
      </c>
      <c r="H1433" s="280" t="s">
        <v>1394</v>
      </c>
      <c r="I1433" s="80"/>
    </row>
    <row r="1434" spans="1:9">
      <c r="A1434" s="280" t="s">
        <v>2829</v>
      </c>
      <c r="B1434" s="280" t="s">
        <v>1457</v>
      </c>
      <c r="C1434" s="280" t="s">
        <v>1197</v>
      </c>
      <c r="D1434" s="280" t="s">
        <v>1219</v>
      </c>
      <c r="E1434" s="80">
        <v>351.23192095078383</v>
      </c>
      <c r="F1434" s="80">
        <v>711876</v>
      </c>
      <c r="G1434" s="80">
        <v>4</v>
      </c>
      <c r="H1434" s="280" t="s">
        <v>1394</v>
      </c>
      <c r="I1434" s="80"/>
    </row>
    <row r="1435" spans="1:9">
      <c r="A1435" s="280" t="s">
        <v>2830</v>
      </c>
      <c r="B1435" s="280" t="s">
        <v>1457</v>
      </c>
      <c r="C1435" s="280" t="s">
        <v>1197</v>
      </c>
      <c r="D1435" s="280" t="s">
        <v>1347</v>
      </c>
      <c r="E1435" s="80">
        <v>2.8897791739578502E-2</v>
      </c>
      <c r="F1435" s="80">
        <v>711876</v>
      </c>
      <c r="G1435" s="80">
        <v>4</v>
      </c>
      <c r="H1435" s="280" t="s">
        <v>1394</v>
      </c>
      <c r="I1435" s="80"/>
    </row>
    <row r="1436" spans="1:9">
      <c r="A1436" s="280" t="s">
        <v>2831</v>
      </c>
      <c r="B1436" s="280" t="s">
        <v>1457</v>
      </c>
      <c r="C1436" s="280" t="s">
        <v>1197</v>
      </c>
      <c r="D1436" s="280" t="s">
        <v>1344</v>
      </c>
      <c r="E1436" s="80">
        <v>6.5504285341845533E-2</v>
      </c>
      <c r="F1436" s="80">
        <v>711876</v>
      </c>
      <c r="G1436" s="80">
        <v>4</v>
      </c>
      <c r="H1436" s="280" t="s">
        <v>1394</v>
      </c>
      <c r="I1436" s="80"/>
    </row>
    <row r="1437" spans="1:9">
      <c r="A1437" s="280" t="s">
        <v>2832</v>
      </c>
      <c r="B1437" s="280" t="s">
        <v>1457</v>
      </c>
      <c r="C1437" s="280" t="s">
        <v>1198</v>
      </c>
      <c r="D1437" s="280" t="s">
        <v>1211</v>
      </c>
      <c r="E1437" s="80">
        <v>3.1410814496915637E-4</v>
      </c>
      <c r="F1437" s="80">
        <v>711876</v>
      </c>
      <c r="G1437" s="80">
        <v>4</v>
      </c>
      <c r="H1437" s="280" t="s">
        <v>1394</v>
      </c>
      <c r="I1437" s="80"/>
    </row>
    <row r="1438" spans="1:9">
      <c r="A1438" s="280" t="s">
        <v>2833</v>
      </c>
      <c r="B1438" s="280" t="s">
        <v>1457</v>
      </c>
      <c r="C1438" s="280" t="s">
        <v>1198</v>
      </c>
      <c r="D1438" s="280" t="s">
        <v>1212</v>
      </c>
      <c r="E1438" s="80">
        <v>3.1580096016726891E-4</v>
      </c>
      <c r="F1438" s="80">
        <v>711876</v>
      </c>
      <c r="G1438" s="80">
        <v>4</v>
      </c>
      <c r="H1438" s="280" t="s">
        <v>1394</v>
      </c>
      <c r="I1438" s="80"/>
    </row>
    <row r="1439" spans="1:9">
      <c r="A1439" s="280" t="s">
        <v>2834</v>
      </c>
      <c r="B1439" s="280" t="s">
        <v>1457</v>
      </c>
      <c r="C1439" s="280" t="s">
        <v>1198</v>
      </c>
      <c r="D1439" s="280" t="s">
        <v>1213</v>
      </c>
      <c r="E1439" s="80">
        <v>3.1410814496915637E-4</v>
      </c>
      <c r="F1439" s="80">
        <v>711876</v>
      </c>
      <c r="G1439" s="80">
        <v>4</v>
      </c>
      <c r="H1439" s="280" t="s">
        <v>1394</v>
      </c>
      <c r="I1439" s="80"/>
    </row>
    <row r="1440" spans="1:9">
      <c r="A1440" s="280" t="s">
        <v>2835</v>
      </c>
      <c r="B1440" s="280" t="s">
        <v>1457</v>
      </c>
      <c r="C1440" s="280" t="s">
        <v>1198</v>
      </c>
      <c r="D1440" s="280" t="s">
        <v>1214</v>
      </c>
      <c r="E1440" s="80">
        <v>3.1580096016726891E-4</v>
      </c>
      <c r="F1440" s="80">
        <v>711876</v>
      </c>
      <c r="G1440" s="80">
        <v>4</v>
      </c>
      <c r="H1440" s="280" t="s">
        <v>1394</v>
      </c>
      <c r="I1440" s="80"/>
    </row>
    <row r="1441" spans="1:9">
      <c r="A1441" s="280" t="s">
        <v>2836</v>
      </c>
      <c r="B1441" s="280" t="s">
        <v>1457</v>
      </c>
      <c r="C1441" s="280" t="s">
        <v>1198</v>
      </c>
      <c r="D1441" s="280" t="s">
        <v>1215</v>
      </c>
      <c r="E1441" s="80">
        <v>3.1246661892405921E-4</v>
      </c>
      <c r="F1441" s="80">
        <v>711876</v>
      </c>
      <c r="G1441" s="80">
        <v>4</v>
      </c>
      <c r="H1441" s="280" t="s">
        <v>1394</v>
      </c>
      <c r="I1441" s="80"/>
    </row>
    <row r="1442" spans="1:9">
      <c r="A1442" s="280" t="s">
        <v>2837</v>
      </c>
      <c r="B1442" s="280" t="s">
        <v>1457</v>
      </c>
      <c r="C1442" s="280" t="s">
        <v>1198</v>
      </c>
      <c r="D1442" s="280" t="s">
        <v>1216</v>
      </c>
      <c r="E1442" s="80">
        <v>3.9145407456919718E-4</v>
      </c>
      <c r="F1442" s="80">
        <v>711876</v>
      </c>
      <c r="G1442" s="80">
        <v>4</v>
      </c>
      <c r="H1442" s="280" t="s">
        <v>1394</v>
      </c>
      <c r="I1442" s="80"/>
    </row>
    <row r="1443" spans="1:9">
      <c r="A1443" s="280" t="s">
        <v>2838</v>
      </c>
      <c r="B1443" s="280" t="s">
        <v>1457</v>
      </c>
      <c r="C1443" s="280" t="s">
        <v>1198</v>
      </c>
      <c r="D1443" s="280" t="s">
        <v>1217</v>
      </c>
      <c r="E1443" s="80">
        <v>2.8713547804651003E-4</v>
      </c>
      <c r="F1443" s="80">
        <v>711876</v>
      </c>
      <c r="G1443" s="80">
        <v>4</v>
      </c>
      <c r="H1443" s="280" t="s">
        <v>1394</v>
      </c>
      <c r="I1443" s="80"/>
    </row>
    <row r="1444" spans="1:9">
      <c r="A1444" s="280" t="s">
        <v>2839</v>
      </c>
      <c r="B1444" s="280" t="s">
        <v>1457</v>
      </c>
      <c r="C1444" s="280" t="s">
        <v>1198</v>
      </c>
      <c r="D1444" s="280" t="s">
        <v>1218</v>
      </c>
      <c r="E1444" s="80">
        <v>2.0603314001697788E-4</v>
      </c>
      <c r="F1444" s="80">
        <v>711876</v>
      </c>
      <c r="G1444" s="80">
        <v>4</v>
      </c>
      <c r="H1444" s="280" t="s">
        <v>1394</v>
      </c>
      <c r="I1444" s="80"/>
    </row>
    <row r="1445" spans="1:9">
      <c r="A1445" s="280" t="s">
        <v>2840</v>
      </c>
      <c r="B1445" s="280" t="s">
        <v>1457</v>
      </c>
      <c r="C1445" s="280" t="s">
        <v>1198</v>
      </c>
      <c r="D1445" s="280" t="s">
        <v>1219</v>
      </c>
      <c r="E1445" s="80">
        <v>83.107576711467786</v>
      </c>
      <c r="F1445" s="80">
        <v>711876</v>
      </c>
      <c r="G1445" s="80">
        <v>4</v>
      </c>
      <c r="H1445" s="280" t="s">
        <v>1394</v>
      </c>
      <c r="I1445" s="80"/>
    </row>
    <row r="1446" spans="1:9">
      <c r="A1446" s="280" t="s">
        <v>2841</v>
      </c>
      <c r="B1446" s="280" t="s">
        <v>1457</v>
      </c>
      <c r="C1446" s="280" t="s">
        <v>1198</v>
      </c>
      <c r="D1446" s="280" t="s">
        <v>1347</v>
      </c>
      <c r="E1446" s="80">
        <v>4.2649273888292842E-4</v>
      </c>
      <c r="F1446" s="80">
        <v>711876</v>
      </c>
      <c r="G1446" s="80">
        <v>4</v>
      </c>
      <c r="H1446" s="280" t="s">
        <v>1394</v>
      </c>
      <c r="I1446" s="80"/>
    </row>
    <row r="1447" spans="1:9">
      <c r="A1447" s="280" t="s">
        <v>2842</v>
      </c>
      <c r="B1447" s="280" t="s">
        <v>1457</v>
      </c>
      <c r="C1447" s="280" t="s">
        <v>1198</v>
      </c>
      <c r="D1447" s="280" t="s">
        <v>1344</v>
      </c>
      <c r="E1447" s="80">
        <v>9.5201762731649214E-4</v>
      </c>
      <c r="F1447" s="80">
        <v>711876</v>
      </c>
      <c r="G1447" s="80">
        <v>4</v>
      </c>
      <c r="H1447" s="280" t="s">
        <v>1394</v>
      </c>
      <c r="I1447" s="80"/>
    </row>
    <row r="1448" spans="1:9">
      <c r="A1448" s="280" t="s">
        <v>2843</v>
      </c>
      <c r="B1448" s="280" t="s">
        <v>1457</v>
      </c>
      <c r="C1448" s="280" t="s">
        <v>1199</v>
      </c>
      <c r="D1448" s="280" t="s">
        <v>1211</v>
      </c>
      <c r="E1448" s="80">
        <v>9.5545482482722183E-4</v>
      </c>
      <c r="F1448" s="80">
        <v>711876</v>
      </c>
      <c r="G1448" s="80">
        <v>4</v>
      </c>
      <c r="H1448" s="280" t="s">
        <v>1394</v>
      </c>
      <c r="I1448" s="80"/>
    </row>
    <row r="1449" spans="1:9">
      <c r="A1449" s="280" t="s">
        <v>2844</v>
      </c>
      <c r="B1449" s="280" t="s">
        <v>1457</v>
      </c>
      <c r="C1449" s="280" t="s">
        <v>1199</v>
      </c>
      <c r="D1449" s="280" t="s">
        <v>1212</v>
      </c>
      <c r="E1449" s="80">
        <v>9.7141538614951102E-4</v>
      </c>
      <c r="F1449" s="80">
        <v>711876</v>
      </c>
      <c r="G1449" s="80">
        <v>4</v>
      </c>
      <c r="H1449" s="280" t="s">
        <v>1394</v>
      </c>
      <c r="I1449" s="80"/>
    </row>
    <row r="1450" spans="1:9">
      <c r="A1450" s="280" t="s">
        <v>2845</v>
      </c>
      <c r="B1450" s="280" t="s">
        <v>1457</v>
      </c>
      <c r="C1450" s="280" t="s">
        <v>1199</v>
      </c>
      <c r="D1450" s="280" t="s">
        <v>1213</v>
      </c>
      <c r="E1450" s="80">
        <v>9.5545482482722183E-4</v>
      </c>
      <c r="F1450" s="80">
        <v>711876</v>
      </c>
      <c r="G1450" s="80">
        <v>4</v>
      </c>
      <c r="H1450" s="280" t="s">
        <v>1394</v>
      </c>
      <c r="I1450" s="80"/>
    </row>
    <row r="1451" spans="1:9">
      <c r="A1451" s="280" t="s">
        <v>2846</v>
      </c>
      <c r="B1451" s="280" t="s">
        <v>1457</v>
      </c>
      <c r="C1451" s="280" t="s">
        <v>1199</v>
      </c>
      <c r="D1451" s="280" t="s">
        <v>1214</v>
      </c>
      <c r="E1451" s="80">
        <v>9.7107975481275615E-4</v>
      </c>
      <c r="F1451" s="80">
        <v>711876</v>
      </c>
      <c r="G1451" s="80">
        <v>4</v>
      </c>
      <c r="H1451" s="280" t="s">
        <v>1394</v>
      </c>
      <c r="I1451" s="80"/>
    </row>
    <row r="1452" spans="1:9">
      <c r="A1452" s="280" t="s">
        <v>2847</v>
      </c>
      <c r="B1452" s="280" t="s">
        <v>1457</v>
      </c>
      <c r="C1452" s="280" t="s">
        <v>1199</v>
      </c>
      <c r="D1452" s="280" t="s">
        <v>1215</v>
      </c>
      <c r="E1452" s="80">
        <v>9.4661535482143389E-4</v>
      </c>
      <c r="F1452" s="80">
        <v>711876</v>
      </c>
      <c r="G1452" s="80">
        <v>4</v>
      </c>
      <c r="H1452" s="280" t="s">
        <v>1394</v>
      </c>
      <c r="I1452" s="80"/>
    </row>
    <row r="1453" spans="1:9">
      <c r="A1453" s="280" t="s">
        <v>2848</v>
      </c>
      <c r="B1453" s="280" t="s">
        <v>1457</v>
      </c>
      <c r="C1453" s="280" t="s">
        <v>1199</v>
      </c>
      <c r="D1453" s="280" t="s">
        <v>1216</v>
      </c>
      <c r="E1453" s="80">
        <v>-2.6096634512596281E-3</v>
      </c>
      <c r="F1453" s="80">
        <v>711876</v>
      </c>
      <c r="G1453" s="80">
        <v>4</v>
      </c>
      <c r="H1453" s="280" t="s">
        <v>1394</v>
      </c>
      <c r="I1453" s="80"/>
    </row>
    <row r="1454" spans="1:9">
      <c r="A1454" s="280" t="s">
        <v>2849</v>
      </c>
      <c r="B1454" s="280" t="s">
        <v>1457</v>
      </c>
      <c r="C1454" s="280" t="s">
        <v>1199</v>
      </c>
      <c r="D1454" s="280" t="s">
        <v>1217</v>
      </c>
      <c r="E1454" s="80">
        <v>8.048205885732788E-4</v>
      </c>
      <c r="F1454" s="80">
        <v>711876</v>
      </c>
      <c r="G1454" s="80">
        <v>4</v>
      </c>
      <c r="H1454" s="280" t="s">
        <v>1394</v>
      </c>
      <c r="I1454" s="80"/>
    </row>
    <row r="1455" spans="1:9">
      <c r="A1455" s="280" t="s">
        <v>2850</v>
      </c>
      <c r="B1455" s="280" t="s">
        <v>1457</v>
      </c>
      <c r="C1455" s="280" t="s">
        <v>1199</v>
      </c>
      <c r="D1455" s="280" t="s">
        <v>1218</v>
      </c>
      <c r="E1455" s="80">
        <v>7.4478897268358832E-4</v>
      </c>
      <c r="F1455" s="80">
        <v>711876</v>
      </c>
      <c r="G1455" s="80">
        <v>4</v>
      </c>
      <c r="H1455" s="280" t="s">
        <v>1394</v>
      </c>
      <c r="I1455" s="80"/>
    </row>
    <row r="1456" spans="1:9">
      <c r="A1456" s="280" t="s">
        <v>2851</v>
      </c>
      <c r="B1456" s="280" t="s">
        <v>1457</v>
      </c>
      <c r="C1456" s="280" t="s">
        <v>1199</v>
      </c>
      <c r="D1456" s="280" t="s">
        <v>1219</v>
      </c>
      <c r="E1456" s="80">
        <v>197.16457788265396</v>
      </c>
      <c r="F1456" s="80">
        <v>711876</v>
      </c>
      <c r="G1456" s="80">
        <v>4</v>
      </c>
      <c r="H1456" s="280" t="s">
        <v>1394</v>
      </c>
      <c r="I1456" s="80"/>
    </row>
    <row r="1457" spans="1:9">
      <c r="A1457" s="280" t="s">
        <v>2852</v>
      </c>
      <c r="B1457" s="280" t="s">
        <v>1457</v>
      </c>
      <c r="C1457" s="280" t="s">
        <v>1199</v>
      </c>
      <c r="D1457" s="280" t="s">
        <v>1347</v>
      </c>
      <c r="E1457" s="80">
        <v>1.3455616719351179E-3</v>
      </c>
      <c r="F1457" s="80">
        <v>711876</v>
      </c>
      <c r="G1457" s="80">
        <v>4</v>
      </c>
      <c r="H1457" s="280" t="s">
        <v>1394</v>
      </c>
      <c r="I1457" s="80"/>
    </row>
    <row r="1458" spans="1:9">
      <c r="A1458" s="280" t="s">
        <v>2853</v>
      </c>
      <c r="B1458" s="280" t="s">
        <v>1457</v>
      </c>
      <c r="C1458" s="280" t="s">
        <v>1199</v>
      </c>
      <c r="D1458" s="280" t="s">
        <v>1344</v>
      </c>
      <c r="E1458" s="80">
        <v>2.9375320702712915E-3</v>
      </c>
      <c r="F1458" s="80">
        <v>711876</v>
      </c>
      <c r="G1458" s="80">
        <v>4</v>
      </c>
      <c r="H1458" s="280" t="s">
        <v>1394</v>
      </c>
      <c r="I1458" s="80"/>
    </row>
    <row r="1459" spans="1:9">
      <c r="A1459" s="280" t="s">
        <v>2854</v>
      </c>
      <c r="B1459" s="280" t="s">
        <v>1457</v>
      </c>
      <c r="C1459" s="280" t="s">
        <v>1181</v>
      </c>
      <c r="D1459" s="280" t="s">
        <v>1211</v>
      </c>
      <c r="E1459" s="80">
        <v>0</v>
      </c>
      <c r="F1459" s="80">
        <v>711876</v>
      </c>
      <c r="G1459" s="80">
        <v>4</v>
      </c>
      <c r="H1459" s="280" t="s">
        <v>1394</v>
      </c>
      <c r="I1459" s="80"/>
    </row>
    <row r="1460" spans="1:9">
      <c r="A1460" s="280" t="s">
        <v>2855</v>
      </c>
      <c r="B1460" s="280" t="s">
        <v>1457</v>
      </c>
      <c r="C1460" s="280" t="s">
        <v>1181</v>
      </c>
      <c r="D1460" s="280" t="s">
        <v>1212</v>
      </c>
      <c r="E1460" s="80">
        <v>0</v>
      </c>
      <c r="F1460" s="80">
        <v>711876</v>
      </c>
      <c r="G1460" s="80">
        <v>4</v>
      </c>
      <c r="H1460" s="280" t="s">
        <v>1394</v>
      </c>
      <c r="I1460" s="80"/>
    </row>
    <row r="1461" spans="1:9">
      <c r="A1461" s="280" t="s">
        <v>2856</v>
      </c>
      <c r="B1461" s="280" t="s">
        <v>1457</v>
      </c>
      <c r="C1461" s="280" t="s">
        <v>1181</v>
      </c>
      <c r="D1461" s="280" t="s">
        <v>1213</v>
      </c>
      <c r="E1461" s="80">
        <v>0</v>
      </c>
      <c r="F1461" s="80">
        <v>711876</v>
      </c>
      <c r="G1461" s="80">
        <v>4</v>
      </c>
      <c r="H1461" s="280" t="s">
        <v>1394</v>
      </c>
      <c r="I1461" s="80"/>
    </row>
    <row r="1462" spans="1:9">
      <c r="A1462" s="280" t="s">
        <v>2857</v>
      </c>
      <c r="B1462" s="280" t="s">
        <v>1457</v>
      </c>
      <c r="C1462" s="280" t="s">
        <v>1181</v>
      </c>
      <c r="D1462" s="280" t="s">
        <v>1214</v>
      </c>
      <c r="E1462" s="80">
        <v>0</v>
      </c>
      <c r="F1462" s="80">
        <v>711876</v>
      </c>
      <c r="G1462" s="80">
        <v>4</v>
      </c>
      <c r="H1462" s="280" t="s">
        <v>1394</v>
      </c>
      <c r="I1462" s="80"/>
    </row>
    <row r="1463" spans="1:9">
      <c r="A1463" s="280" t="s">
        <v>2858</v>
      </c>
      <c r="B1463" s="280" t="s">
        <v>1457</v>
      </c>
      <c r="C1463" s="280" t="s">
        <v>1181</v>
      </c>
      <c r="D1463" s="280" t="s">
        <v>1215</v>
      </c>
      <c r="E1463" s="80">
        <v>0</v>
      </c>
      <c r="F1463" s="80">
        <v>711876</v>
      </c>
      <c r="G1463" s="80">
        <v>4</v>
      </c>
      <c r="H1463" s="280" t="s">
        <v>1394</v>
      </c>
      <c r="I1463" s="80"/>
    </row>
    <row r="1464" spans="1:9">
      <c r="A1464" s="280" t="s">
        <v>2859</v>
      </c>
      <c r="B1464" s="280" t="s">
        <v>1457</v>
      </c>
      <c r="C1464" s="280" t="s">
        <v>1181</v>
      </c>
      <c r="D1464" s="280" t="s">
        <v>1216</v>
      </c>
      <c r="E1464" s="80">
        <v>0</v>
      </c>
      <c r="F1464" s="80">
        <v>711876</v>
      </c>
      <c r="G1464" s="80">
        <v>4</v>
      </c>
      <c r="H1464" s="280" t="s">
        <v>1394</v>
      </c>
      <c r="I1464" s="80"/>
    </row>
    <row r="1465" spans="1:9">
      <c r="A1465" s="280" t="s">
        <v>2860</v>
      </c>
      <c r="B1465" s="280" t="s">
        <v>1457</v>
      </c>
      <c r="C1465" s="280" t="s">
        <v>1181</v>
      </c>
      <c r="D1465" s="280" t="s">
        <v>1217</v>
      </c>
      <c r="E1465" s="80">
        <v>0</v>
      </c>
      <c r="F1465" s="80">
        <v>711876</v>
      </c>
      <c r="G1465" s="80">
        <v>4</v>
      </c>
      <c r="H1465" s="280" t="s">
        <v>1394</v>
      </c>
      <c r="I1465" s="80"/>
    </row>
    <row r="1466" spans="1:9">
      <c r="A1466" s="280" t="s">
        <v>2861</v>
      </c>
      <c r="B1466" s="280" t="s">
        <v>1457</v>
      </c>
      <c r="C1466" s="280" t="s">
        <v>1181</v>
      </c>
      <c r="D1466" s="280" t="s">
        <v>1218</v>
      </c>
      <c r="E1466" s="80">
        <v>0</v>
      </c>
      <c r="F1466" s="80">
        <v>711876</v>
      </c>
      <c r="G1466" s="80">
        <v>4</v>
      </c>
      <c r="H1466" s="280" t="s">
        <v>1394</v>
      </c>
      <c r="I1466" s="80"/>
    </row>
    <row r="1467" spans="1:9">
      <c r="A1467" s="280" t="s">
        <v>2862</v>
      </c>
      <c r="B1467" s="280" t="s">
        <v>1457</v>
      </c>
      <c r="C1467" s="280" t="s">
        <v>1181</v>
      </c>
      <c r="D1467" s="280" t="s">
        <v>1219</v>
      </c>
      <c r="E1467" s="80">
        <v>0</v>
      </c>
      <c r="F1467" s="80">
        <v>711876</v>
      </c>
      <c r="G1467" s="80">
        <v>4</v>
      </c>
      <c r="H1467" s="280" t="s">
        <v>1394</v>
      </c>
      <c r="I1467" s="80"/>
    </row>
    <row r="1468" spans="1:9">
      <c r="A1468" s="280" t="s">
        <v>2863</v>
      </c>
      <c r="B1468" s="280" t="s">
        <v>1457</v>
      </c>
      <c r="C1468" s="280" t="s">
        <v>1181</v>
      </c>
      <c r="D1468" s="280" t="s">
        <v>1347</v>
      </c>
      <c r="E1468" s="80">
        <v>0</v>
      </c>
      <c r="F1468" s="80">
        <v>711876</v>
      </c>
      <c r="G1468" s="80">
        <v>4</v>
      </c>
      <c r="H1468" s="280" t="s">
        <v>1394</v>
      </c>
      <c r="I1468" s="80"/>
    </row>
    <row r="1469" spans="1:9">
      <c r="A1469" s="280" t="s">
        <v>2864</v>
      </c>
      <c r="B1469" s="280" t="s">
        <v>1457</v>
      </c>
      <c r="C1469" s="280" t="s">
        <v>1181</v>
      </c>
      <c r="D1469" s="280" t="s">
        <v>1344</v>
      </c>
      <c r="E1469" s="80">
        <v>0</v>
      </c>
      <c r="F1469" s="80">
        <v>711876</v>
      </c>
      <c r="G1469" s="80">
        <v>4</v>
      </c>
      <c r="H1469" s="280" t="s">
        <v>1394</v>
      </c>
      <c r="I1469" s="80"/>
    </row>
    <row r="1470" spans="1:9">
      <c r="A1470" s="280" t="s">
        <v>2865</v>
      </c>
      <c r="B1470" s="280" t="s">
        <v>1457</v>
      </c>
      <c r="C1470" s="280" t="s">
        <v>1200</v>
      </c>
      <c r="D1470" s="280" t="s">
        <v>1211</v>
      </c>
      <c r="E1470" s="80">
        <v>4.1432245183857406E-3</v>
      </c>
      <c r="F1470" s="80">
        <v>711876</v>
      </c>
      <c r="G1470" s="80">
        <v>4</v>
      </c>
      <c r="H1470" s="280" t="s">
        <v>1394</v>
      </c>
      <c r="I1470" s="80"/>
    </row>
    <row r="1471" spans="1:9">
      <c r="A1471" s="280" t="s">
        <v>2866</v>
      </c>
      <c r="B1471" s="280" t="s">
        <v>1457</v>
      </c>
      <c r="C1471" s="280" t="s">
        <v>1200</v>
      </c>
      <c r="D1471" s="280" t="s">
        <v>1212</v>
      </c>
      <c r="E1471" s="80">
        <v>4.2694239153527151E-3</v>
      </c>
      <c r="F1471" s="80">
        <v>711876</v>
      </c>
      <c r="G1471" s="80">
        <v>4</v>
      </c>
      <c r="H1471" s="280" t="s">
        <v>1394</v>
      </c>
      <c r="I1471" s="80"/>
    </row>
    <row r="1472" spans="1:9">
      <c r="A1472" s="280" t="s">
        <v>2867</v>
      </c>
      <c r="B1472" s="280" t="s">
        <v>1457</v>
      </c>
      <c r="C1472" s="280" t="s">
        <v>1200</v>
      </c>
      <c r="D1472" s="280" t="s">
        <v>1213</v>
      </c>
      <c r="E1472" s="80">
        <v>4.1433683576696427E-3</v>
      </c>
      <c r="F1472" s="80">
        <v>711876</v>
      </c>
      <c r="G1472" s="80">
        <v>4</v>
      </c>
      <c r="H1472" s="280" t="s">
        <v>1394</v>
      </c>
      <c r="I1472" s="80"/>
    </row>
    <row r="1473" spans="1:9">
      <c r="A1473" s="280" t="s">
        <v>2868</v>
      </c>
      <c r="B1473" s="280" t="s">
        <v>1457</v>
      </c>
      <c r="C1473" s="280" t="s">
        <v>1200</v>
      </c>
      <c r="D1473" s="280" t="s">
        <v>1214</v>
      </c>
      <c r="E1473" s="80">
        <v>4.2622396916401108E-3</v>
      </c>
      <c r="F1473" s="80">
        <v>711876</v>
      </c>
      <c r="G1473" s="80">
        <v>4</v>
      </c>
      <c r="H1473" s="280" t="s">
        <v>1394</v>
      </c>
      <c r="I1473" s="80"/>
    </row>
    <row r="1474" spans="1:9">
      <c r="A1474" s="280" t="s">
        <v>2869</v>
      </c>
      <c r="B1474" s="280" t="s">
        <v>1457</v>
      </c>
      <c r="C1474" s="280" t="s">
        <v>1200</v>
      </c>
      <c r="D1474" s="280" t="s">
        <v>1215</v>
      </c>
      <c r="E1474" s="80">
        <v>4.1340133432228709E-3</v>
      </c>
      <c r="F1474" s="80">
        <v>711876</v>
      </c>
      <c r="G1474" s="80">
        <v>4</v>
      </c>
      <c r="H1474" s="280" t="s">
        <v>1394</v>
      </c>
      <c r="I1474" s="80"/>
    </row>
    <row r="1475" spans="1:9">
      <c r="A1475" s="280" t="s">
        <v>2870</v>
      </c>
      <c r="B1475" s="280" t="s">
        <v>1457</v>
      </c>
      <c r="C1475" s="280" t="s">
        <v>1200</v>
      </c>
      <c r="D1475" s="280" t="s">
        <v>1216</v>
      </c>
      <c r="E1475" s="80">
        <v>1.116529932617776E-2</v>
      </c>
      <c r="F1475" s="80">
        <v>711876</v>
      </c>
      <c r="G1475" s="80">
        <v>4</v>
      </c>
      <c r="H1475" s="280" t="s">
        <v>1394</v>
      </c>
      <c r="I1475" s="80"/>
    </row>
    <row r="1476" spans="1:9">
      <c r="A1476" s="280" t="s">
        <v>2871</v>
      </c>
      <c r="B1476" s="280" t="s">
        <v>1457</v>
      </c>
      <c r="C1476" s="280" t="s">
        <v>1200</v>
      </c>
      <c r="D1476" s="280" t="s">
        <v>1217</v>
      </c>
      <c r="E1476" s="80">
        <v>3.530114461734271E-3</v>
      </c>
      <c r="F1476" s="80">
        <v>711876</v>
      </c>
      <c r="G1476" s="80">
        <v>4</v>
      </c>
      <c r="H1476" s="280" t="s">
        <v>1394</v>
      </c>
      <c r="I1476" s="80"/>
    </row>
    <row r="1477" spans="1:9">
      <c r="A1477" s="280" t="s">
        <v>2872</v>
      </c>
      <c r="B1477" s="280" t="s">
        <v>1457</v>
      </c>
      <c r="C1477" s="280" t="s">
        <v>1200</v>
      </c>
      <c r="D1477" s="280" t="s">
        <v>1218</v>
      </c>
      <c r="E1477" s="80">
        <v>2.7387645121103254E-3</v>
      </c>
      <c r="F1477" s="80">
        <v>711876</v>
      </c>
      <c r="G1477" s="80">
        <v>4</v>
      </c>
      <c r="H1477" s="280" t="s">
        <v>1394</v>
      </c>
      <c r="I1477" s="80"/>
    </row>
    <row r="1478" spans="1:9">
      <c r="A1478" s="280" t="s">
        <v>2873</v>
      </c>
      <c r="B1478" s="280" t="s">
        <v>1457</v>
      </c>
      <c r="C1478" s="280" t="s">
        <v>1200</v>
      </c>
      <c r="D1478" s="280" t="s">
        <v>1219</v>
      </c>
      <c r="E1478" s="80">
        <v>4.0286604600166687E-3</v>
      </c>
      <c r="F1478" s="80">
        <v>711876</v>
      </c>
      <c r="G1478" s="80">
        <v>4</v>
      </c>
      <c r="H1478" s="280" t="s">
        <v>1394</v>
      </c>
      <c r="I1478" s="80"/>
    </row>
    <row r="1479" spans="1:9">
      <c r="A1479" s="280" t="s">
        <v>2874</v>
      </c>
      <c r="B1479" s="280" t="s">
        <v>1457</v>
      </c>
      <c r="C1479" s="280" t="s">
        <v>1200</v>
      </c>
      <c r="D1479" s="280" t="s">
        <v>1347</v>
      </c>
      <c r="E1479" s="80">
        <v>4.6360973770773958E-3</v>
      </c>
      <c r="F1479" s="80">
        <v>711876</v>
      </c>
      <c r="G1479" s="80">
        <v>4</v>
      </c>
      <c r="H1479" s="280" t="s">
        <v>1394</v>
      </c>
      <c r="I1479" s="80"/>
    </row>
    <row r="1480" spans="1:9">
      <c r="A1480" s="280" t="s">
        <v>2875</v>
      </c>
      <c r="B1480" s="280" t="s">
        <v>1457</v>
      </c>
      <c r="C1480" s="280" t="s">
        <v>1200</v>
      </c>
      <c r="D1480" s="280" t="s">
        <v>1344</v>
      </c>
      <c r="E1480" s="80">
        <v>1.2159410364283824E-2</v>
      </c>
      <c r="F1480" s="80">
        <v>711876</v>
      </c>
      <c r="G1480" s="80">
        <v>4</v>
      </c>
      <c r="H1480" s="280" t="s">
        <v>1394</v>
      </c>
      <c r="I1480" s="80"/>
    </row>
    <row r="1481" spans="1:9">
      <c r="A1481" s="280" t="s">
        <v>2876</v>
      </c>
      <c r="B1481" s="280" t="s">
        <v>1457</v>
      </c>
      <c r="C1481" s="280" t="s">
        <v>1201</v>
      </c>
      <c r="D1481" s="280" t="s">
        <v>1211</v>
      </c>
      <c r="E1481" s="80">
        <v>0.15350651930138381</v>
      </c>
      <c r="F1481" s="80">
        <v>711876</v>
      </c>
      <c r="G1481" s="80">
        <v>4</v>
      </c>
      <c r="H1481" s="280" t="s">
        <v>1394</v>
      </c>
      <c r="I1481" s="80"/>
    </row>
    <row r="1482" spans="1:9">
      <c r="A1482" s="280" t="s">
        <v>2877</v>
      </c>
      <c r="B1482" s="280" t="s">
        <v>1457</v>
      </c>
      <c r="C1482" s="280" t="s">
        <v>1201</v>
      </c>
      <c r="D1482" s="280" t="s">
        <v>1212</v>
      </c>
      <c r="E1482" s="80">
        <v>0.15646459139135441</v>
      </c>
      <c r="F1482" s="80">
        <v>711876</v>
      </c>
      <c r="G1482" s="80">
        <v>4</v>
      </c>
      <c r="H1482" s="280" t="s">
        <v>1394</v>
      </c>
      <c r="I1482" s="80"/>
    </row>
    <row r="1483" spans="1:9">
      <c r="A1483" s="280" t="s">
        <v>2878</v>
      </c>
      <c r="B1483" s="280" t="s">
        <v>1457</v>
      </c>
      <c r="C1483" s="280" t="s">
        <v>1201</v>
      </c>
      <c r="D1483" s="280" t="s">
        <v>1213</v>
      </c>
      <c r="E1483" s="80">
        <v>0.1535190751563501</v>
      </c>
      <c r="F1483" s="80">
        <v>711876</v>
      </c>
      <c r="G1483" s="80">
        <v>4</v>
      </c>
      <c r="H1483" s="280" t="s">
        <v>1394</v>
      </c>
      <c r="I1483" s="80"/>
    </row>
    <row r="1484" spans="1:9">
      <c r="A1484" s="280" t="s">
        <v>2879</v>
      </c>
      <c r="B1484" s="280" t="s">
        <v>1457</v>
      </c>
      <c r="C1484" s="280" t="s">
        <v>1201</v>
      </c>
      <c r="D1484" s="280" t="s">
        <v>1214</v>
      </c>
      <c r="E1484" s="80">
        <v>0.15629401753738559</v>
      </c>
      <c r="F1484" s="80">
        <v>711876</v>
      </c>
      <c r="G1484" s="80">
        <v>4</v>
      </c>
      <c r="H1484" s="280" t="s">
        <v>1394</v>
      </c>
      <c r="I1484" s="80"/>
    </row>
    <row r="1485" spans="1:9">
      <c r="A1485" s="280" t="s">
        <v>2880</v>
      </c>
      <c r="B1485" s="280" t="s">
        <v>1457</v>
      </c>
      <c r="C1485" s="280" t="s">
        <v>1201</v>
      </c>
      <c r="D1485" s="280" t="s">
        <v>1215</v>
      </c>
      <c r="E1485" s="80">
        <v>0.15379954440445515</v>
      </c>
      <c r="F1485" s="80">
        <v>711876</v>
      </c>
      <c r="G1485" s="80">
        <v>4</v>
      </c>
      <c r="H1485" s="280" t="s">
        <v>1394</v>
      </c>
      <c r="I1485" s="80"/>
    </row>
    <row r="1486" spans="1:9">
      <c r="A1486" s="280" t="s">
        <v>2881</v>
      </c>
      <c r="B1486" s="280" t="s">
        <v>1457</v>
      </c>
      <c r="C1486" s="280" t="s">
        <v>1201</v>
      </c>
      <c r="D1486" s="280" t="s">
        <v>1216</v>
      </c>
      <c r="E1486" s="80">
        <v>-0.1021304835470149</v>
      </c>
      <c r="F1486" s="80">
        <v>711876</v>
      </c>
      <c r="G1486" s="80">
        <v>4</v>
      </c>
      <c r="H1486" s="280" t="s">
        <v>1394</v>
      </c>
      <c r="I1486" s="80"/>
    </row>
    <row r="1487" spans="1:9">
      <c r="A1487" s="280" t="s">
        <v>2882</v>
      </c>
      <c r="B1487" s="280" t="s">
        <v>1457</v>
      </c>
      <c r="C1487" s="280" t="s">
        <v>1201</v>
      </c>
      <c r="D1487" s="280" t="s">
        <v>1217</v>
      </c>
      <c r="E1487" s="80">
        <v>0.12751003796882102</v>
      </c>
      <c r="F1487" s="80">
        <v>711876</v>
      </c>
      <c r="G1487" s="80">
        <v>4</v>
      </c>
      <c r="H1487" s="280" t="s">
        <v>1394</v>
      </c>
      <c r="I1487" s="80"/>
    </row>
    <row r="1488" spans="1:9">
      <c r="A1488" s="280" t="s">
        <v>2883</v>
      </c>
      <c r="B1488" s="280" t="s">
        <v>1457</v>
      </c>
      <c r="C1488" s="280" t="s">
        <v>1201</v>
      </c>
      <c r="D1488" s="280" t="s">
        <v>1218</v>
      </c>
      <c r="E1488" s="80">
        <v>0.11159580087445552</v>
      </c>
      <c r="F1488" s="80">
        <v>711876</v>
      </c>
      <c r="G1488" s="80">
        <v>4</v>
      </c>
      <c r="H1488" s="280" t="s">
        <v>1394</v>
      </c>
      <c r="I1488" s="80"/>
    </row>
    <row r="1489" spans="1:9">
      <c r="A1489" s="280" t="s">
        <v>2884</v>
      </c>
      <c r="B1489" s="280" t="s">
        <v>1457</v>
      </c>
      <c r="C1489" s="280" t="s">
        <v>1201</v>
      </c>
      <c r="D1489" s="280" t="s">
        <v>1219</v>
      </c>
      <c r="E1489" s="80">
        <v>21513.948487096914</v>
      </c>
      <c r="F1489" s="80">
        <v>711876</v>
      </c>
      <c r="G1489" s="80">
        <v>4</v>
      </c>
      <c r="H1489" s="280" t="s">
        <v>1394</v>
      </c>
      <c r="I1489" s="80"/>
    </row>
    <row r="1490" spans="1:9">
      <c r="A1490" s="280" t="s">
        <v>2885</v>
      </c>
      <c r="B1490" s="280" t="s">
        <v>1457</v>
      </c>
      <c r="C1490" s="280" t="s">
        <v>1201</v>
      </c>
      <c r="D1490" s="280" t="s">
        <v>1347</v>
      </c>
      <c r="E1490" s="80">
        <v>0.20389245741672962</v>
      </c>
      <c r="F1490" s="80">
        <v>711876</v>
      </c>
      <c r="G1490" s="80">
        <v>4</v>
      </c>
      <c r="H1490" s="280" t="s">
        <v>1394</v>
      </c>
      <c r="I1490" s="80"/>
    </row>
    <row r="1491" spans="1:9">
      <c r="A1491" s="280" t="s">
        <v>2886</v>
      </c>
      <c r="B1491" s="280" t="s">
        <v>1457</v>
      </c>
      <c r="C1491" s="280" t="s">
        <v>1201</v>
      </c>
      <c r="D1491" s="280" t="s">
        <v>1344</v>
      </c>
      <c r="E1491" s="80">
        <v>0.46429234992425616</v>
      </c>
      <c r="F1491" s="80">
        <v>711876</v>
      </c>
      <c r="G1491" s="80">
        <v>4</v>
      </c>
      <c r="H1491" s="280" t="s">
        <v>1394</v>
      </c>
      <c r="I1491" s="80"/>
    </row>
    <row r="1492" spans="1:9">
      <c r="A1492" s="280" t="s">
        <v>2887</v>
      </c>
      <c r="B1492" s="280" t="s">
        <v>1457</v>
      </c>
      <c r="C1492" s="280" t="s">
        <v>1202</v>
      </c>
      <c r="D1492" s="280" t="s">
        <v>1211</v>
      </c>
      <c r="E1492" s="80">
        <v>5.9747048728540893E-3</v>
      </c>
      <c r="F1492" s="80">
        <v>711876</v>
      </c>
      <c r="G1492" s="80">
        <v>4</v>
      </c>
      <c r="H1492" s="280" t="s">
        <v>1394</v>
      </c>
      <c r="I1492" s="80"/>
    </row>
    <row r="1493" spans="1:9">
      <c r="A1493" s="280" t="s">
        <v>2888</v>
      </c>
      <c r="B1493" s="280" t="s">
        <v>1457</v>
      </c>
      <c r="C1493" s="280" t="s">
        <v>1202</v>
      </c>
      <c r="D1493" s="280" t="s">
        <v>1212</v>
      </c>
      <c r="E1493" s="80">
        <v>6.3152235395341058E-3</v>
      </c>
      <c r="F1493" s="80">
        <v>711876</v>
      </c>
      <c r="G1493" s="80">
        <v>4</v>
      </c>
      <c r="H1493" s="280" t="s">
        <v>1394</v>
      </c>
      <c r="I1493" s="80"/>
    </row>
    <row r="1494" spans="1:9">
      <c r="A1494" s="280" t="s">
        <v>2889</v>
      </c>
      <c r="B1494" s="280" t="s">
        <v>1457</v>
      </c>
      <c r="C1494" s="280" t="s">
        <v>1202</v>
      </c>
      <c r="D1494" s="280" t="s">
        <v>1213</v>
      </c>
      <c r="E1494" s="80">
        <v>5.9747048728540893E-3</v>
      </c>
      <c r="F1494" s="80">
        <v>711876</v>
      </c>
      <c r="G1494" s="80">
        <v>4</v>
      </c>
      <c r="H1494" s="280" t="s">
        <v>1394</v>
      </c>
      <c r="I1494" s="80"/>
    </row>
    <row r="1495" spans="1:9">
      <c r="A1495" s="280" t="s">
        <v>2890</v>
      </c>
      <c r="B1495" s="280" t="s">
        <v>1457</v>
      </c>
      <c r="C1495" s="280" t="s">
        <v>1202</v>
      </c>
      <c r="D1495" s="280" t="s">
        <v>1214</v>
      </c>
      <c r="E1495" s="80">
        <v>6.3152235395341058E-3</v>
      </c>
      <c r="F1495" s="80">
        <v>711876</v>
      </c>
      <c r="G1495" s="80">
        <v>4</v>
      </c>
      <c r="H1495" s="280" t="s">
        <v>1394</v>
      </c>
      <c r="I1495" s="80"/>
    </row>
    <row r="1496" spans="1:9">
      <c r="A1496" s="280" t="s">
        <v>2891</v>
      </c>
      <c r="B1496" s="280" t="s">
        <v>1457</v>
      </c>
      <c r="C1496" s="280" t="s">
        <v>1202</v>
      </c>
      <c r="D1496" s="280" t="s">
        <v>1215</v>
      </c>
      <c r="E1496" s="80">
        <v>5.0854990853440854E-3</v>
      </c>
      <c r="F1496" s="80">
        <v>711876</v>
      </c>
      <c r="G1496" s="80">
        <v>4</v>
      </c>
      <c r="H1496" s="280" t="s">
        <v>1394</v>
      </c>
      <c r="I1496" s="80"/>
    </row>
    <row r="1497" spans="1:9">
      <c r="A1497" s="280" t="s">
        <v>2892</v>
      </c>
      <c r="B1497" s="280" t="s">
        <v>1457</v>
      </c>
      <c r="C1497" s="280" t="s">
        <v>1202</v>
      </c>
      <c r="D1497" s="280" t="s">
        <v>1216</v>
      </c>
      <c r="E1497" s="80">
        <v>6.6913293014447314E-3</v>
      </c>
      <c r="F1497" s="80">
        <v>711876</v>
      </c>
      <c r="G1497" s="80">
        <v>4</v>
      </c>
      <c r="H1497" s="280" t="s">
        <v>1394</v>
      </c>
      <c r="I1497" s="80"/>
    </row>
    <row r="1498" spans="1:9">
      <c r="A1498" s="280" t="s">
        <v>2893</v>
      </c>
      <c r="B1498" s="280" t="s">
        <v>1457</v>
      </c>
      <c r="C1498" s="280" t="s">
        <v>1202</v>
      </c>
      <c r="D1498" s="280" t="s">
        <v>1217</v>
      </c>
      <c r="E1498" s="80">
        <v>4.4993197475686848E-3</v>
      </c>
      <c r="F1498" s="80">
        <v>711876</v>
      </c>
      <c r="G1498" s="80">
        <v>4</v>
      </c>
      <c r="H1498" s="280" t="s">
        <v>1394</v>
      </c>
      <c r="I1498" s="80"/>
    </row>
    <row r="1499" spans="1:9">
      <c r="A1499" s="280" t="s">
        <v>2894</v>
      </c>
      <c r="B1499" s="280" t="s">
        <v>1457</v>
      </c>
      <c r="C1499" s="280" t="s">
        <v>1202</v>
      </c>
      <c r="D1499" s="280" t="s">
        <v>1218</v>
      </c>
      <c r="E1499" s="80">
        <v>2.4335115454009607E-3</v>
      </c>
      <c r="F1499" s="80">
        <v>711876</v>
      </c>
      <c r="G1499" s="80">
        <v>4</v>
      </c>
      <c r="H1499" s="280" t="s">
        <v>1394</v>
      </c>
      <c r="I1499" s="80"/>
    </row>
    <row r="1500" spans="1:9">
      <c r="A1500" s="280" t="s">
        <v>2895</v>
      </c>
      <c r="B1500" s="280" t="s">
        <v>1457</v>
      </c>
      <c r="C1500" s="280" t="s">
        <v>1202</v>
      </c>
      <c r="D1500" s="280" t="s">
        <v>1219</v>
      </c>
      <c r="E1500" s="80">
        <v>5.7909001138439645E-3</v>
      </c>
      <c r="F1500" s="80">
        <v>711876</v>
      </c>
      <c r="G1500" s="80">
        <v>4</v>
      </c>
      <c r="H1500" s="280" t="s">
        <v>1394</v>
      </c>
      <c r="I1500" s="80"/>
    </row>
    <row r="1501" spans="1:9">
      <c r="A1501" s="280" t="s">
        <v>2896</v>
      </c>
      <c r="B1501" s="280" t="s">
        <v>1457</v>
      </c>
      <c r="C1501" s="280" t="s">
        <v>1202</v>
      </c>
      <c r="D1501" s="280" t="s">
        <v>1347</v>
      </c>
      <c r="E1501" s="80">
        <v>7.5034734868391663E-3</v>
      </c>
      <c r="F1501" s="80">
        <v>711876</v>
      </c>
      <c r="G1501" s="80">
        <v>4</v>
      </c>
      <c r="H1501" s="280" t="s">
        <v>1394</v>
      </c>
      <c r="I1501" s="80"/>
    </row>
    <row r="1502" spans="1:9">
      <c r="A1502" s="280" t="s">
        <v>2897</v>
      </c>
      <c r="B1502" s="280" t="s">
        <v>1457</v>
      </c>
      <c r="C1502" s="280" t="s">
        <v>1202</v>
      </c>
      <c r="D1502" s="280" t="s">
        <v>1344</v>
      </c>
      <c r="E1502" s="80">
        <v>1.7810988169277443E-2</v>
      </c>
      <c r="F1502" s="80">
        <v>711876</v>
      </c>
      <c r="G1502" s="80">
        <v>4</v>
      </c>
      <c r="H1502" s="280" t="s">
        <v>1394</v>
      </c>
      <c r="I1502" s="80"/>
    </row>
    <row r="1503" spans="1:9">
      <c r="A1503" s="280" t="s">
        <v>2898</v>
      </c>
      <c r="B1503" s="280" t="s">
        <v>1457</v>
      </c>
      <c r="C1503" s="280" t="s">
        <v>1203</v>
      </c>
      <c r="D1503" s="280" t="s">
        <v>1211</v>
      </c>
      <c r="E1503" s="80">
        <v>1.0356677335056775E-3</v>
      </c>
      <c r="F1503" s="80">
        <v>711876</v>
      </c>
      <c r="G1503" s="80">
        <v>4</v>
      </c>
      <c r="H1503" s="280" t="s">
        <v>1394</v>
      </c>
      <c r="I1503" s="80"/>
    </row>
    <row r="1504" spans="1:9">
      <c r="A1504" s="280" t="s">
        <v>2899</v>
      </c>
      <c r="B1504" s="280" t="s">
        <v>1457</v>
      </c>
      <c r="C1504" s="280" t="s">
        <v>1203</v>
      </c>
      <c r="D1504" s="280" t="s">
        <v>1212</v>
      </c>
      <c r="E1504" s="80">
        <v>1.0655012796790667E-3</v>
      </c>
      <c r="F1504" s="80">
        <v>711876</v>
      </c>
      <c r="G1504" s="80">
        <v>4</v>
      </c>
      <c r="H1504" s="280" t="s">
        <v>1394</v>
      </c>
      <c r="I1504" s="80"/>
    </row>
    <row r="1505" spans="1:9">
      <c r="A1505" s="280" t="s">
        <v>2900</v>
      </c>
      <c r="B1505" s="280" t="s">
        <v>1457</v>
      </c>
      <c r="C1505" s="280" t="s">
        <v>1203</v>
      </c>
      <c r="D1505" s="280" t="s">
        <v>1213</v>
      </c>
      <c r="E1505" s="80">
        <v>1.0356677335056775E-3</v>
      </c>
      <c r="F1505" s="80">
        <v>711876</v>
      </c>
      <c r="G1505" s="80">
        <v>4</v>
      </c>
      <c r="H1505" s="280" t="s">
        <v>1394</v>
      </c>
      <c r="I1505" s="80"/>
    </row>
    <row r="1506" spans="1:9">
      <c r="A1506" s="280" t="s">
        <v>2901</v>
      </c>
      <c r="B1506" s="280" t="s">
        <v>1457</v>
      </c>
      <c r="C1506" s="280" t="s">
        <v>1203</v>
      </c>
      <c r="D1506" s="280" t="s">
        <v>1214</v>
      </c>
      <c r="E1506" s="80">
        <v>1.0644612911765857E-3</v>
      </c>
      <c r="F1506" s="80">
        <v>711876</v>
      </c>
      <c r="G1506" s="80">
        <v>4</v>
      </c>
      <c r="H1506" s="280" t="s">
        <v>1394</v>
      </c>
      <c r="I1506" s="80"/>
    </row>
    <row r="1507" spans="1:9">
      <c r="A1507" s="280" t="s">
        <v>2902</v>
      </c>
      <c r="B1507" s="280" t="s">
        <v>1457</v>
      </c>
      <c r="C1507" s="280" t="s">
        <v>1203</v>
      </c>
      <c r="D1507" s="280" t="s">
        <v>1215</v>
      </c>
      <c r="E1507" s="80">
        <v>1.0364891372448754E-3</v>
      </c>
      <c r="F1507" s="80">
        <v>711876</v>
      </c>
      <c r="G1507" s="80">
        <v>4</v>
      </c>
      <c r="H1507" s="280" t="s">
        <v>1394</v>
      </c>
      <c r="I1507" s="80"/>
    </row>
    <row r="1508" spans="1:9">
      <c r="A1508" s="280" t="s">
        <v>2903</v>
      </c>
      <c r="B1508" s="280" t="s">
        <v>1457</v>
      </c>
      <c r="C1508" s="280" t="s">
        <v>1203</v>
      </c>
      <c r="D1508" s="280" t="s">
        <v>1216</v>
      </c>
      <c r="E1508" s="80">
        <v>1.1459243535186668E-3</v>
      </c>
      <c r="F1508" s="80">
        <v>711876</v>
      </c>
      <c r="G1508" s="80">
        <v>4</v>
      </c>
      <c r="H1508" s="280" t="s">
        <v>1394</v>
      </c>
      <c r="I1508" s="80"/>
    </row>
    <row r="1509" spans="1:9">
      <c r="A1509" s="280" t="s">
        <v>2904</v>
      </c>
      <c r="B1509" s="280" t="s">
        <v>1457</v>
      </c>
      <c r="C1509" s="280" t="s">
        <v>1203</v>
      </c>
      <c r="D1509" s="280" t="s">
        <v>1217</v>
      </c>
      <c r="E1509" s="80">
        <v>8.7357289395425782E-4</v>
      </c>
      <c r="F1509" s="80">
        <v>711876</v>
      </c>
      <c r="G1509" s="80">
        <v>4</v>
      </c>
      <c r="H1509" s="280" t="s">
        <v>1394</v>
      </c>
      <c r="I1509" s="80"/>
    </row>
    <row r="1510" spans="1:9">
      <c r="A1510" s="280" t="s">
        <v>2905</v>
      </c>
      <c r="B1510" s="280" t="s">
        <v>1457</v>
      </c>
      <c r="C1510" s="280" t="s">
        <v>1203</v>
      </c>
      <c r="D1510" s="280" t="s">
        <v>1218</v>
      </c>
      <c r="E1510" s="80">
        <v>9.1491082786898019E-4</v>
      </c>
      <c r="F1510" s="80">
        <v>711876</v>
      </c>
      <c r="G1510" s="80">
        <v>4</v>
      </c>
      <c r="H1510" s="280" t="s">
        <v>1394</v>
      </c>
      <c r="I1510" s="80"/>
    </row>
    <row r="1511" spans="1:9">
      <c r="A1511" s="280" t="s">
        <v>2906</v>
      </c>
      <c r="B1511" s="280" t="s">
        <v>1457</v>
      </c>
      <c r="C1511" s="280" t="s">
        <v>1203</v>
      </c>
      <c r="D1511" s="280" t="s">
        <v>1219</v>
      </c>
      <c r="E1511" s="80">
        <v>196.24334916031347</v>
      </c>
      <c r="F1511" s="80">
        <v>711876</v>
      </c>
      <c r="G1511" s="80">
        <v>4</v>
      </c>
      <c r="H1511" s="280" t="s">
        <v>1394</v>
      </c>
      <c r="I1511" s="80"/>
    </row>
    <row r="1512" spans="1:9">
      <c r="A1512" s="280" t="s">
        <v>2907</v>
      </c>
      <c r="B1512" s="280" t="s">
        <v>1457</v>
      </c>
      <c r="C1512" s="280" t="s">
        <v>1203</v>
      </c>
      <c r="D1512" s="280" t="s">
        <v>1347</v>
      </c>
      <c r="E1512" s="80">
        <v>1.3366000539410728E-3</v>
      </c>
      <c r="F1512" s="80">
        <v>711876</v>
      </c>
      <c r="G1512" s="80">
        <v>4</v>
      </c>
      <c r="H1512" s="280" t="s">
        <v>1394</v>
      </c>
      <c r="I1512" s="80"/>
    </row>
    <row r="1513" spans="1:9">
      <c r="A1513" s="280" t="s">
        <v>2908</v>
      </c>
      <c r="B1513" s="280" t="s">
        <v>1457</v>
      </c>
      <c r="C1513" s="280" t="s">
        <v>1203</v>
      </c>
      <c r="D1513" s="280" t="s">
        <v>1344</v>
      </c>
      <c r="E1513" s="80">
        <v>3.0900072773603561E-3</v>
      </c>
      <c r="F1513" s="80">
        <v>711876</v>
      </c>
      <c r="G1513" s="80">
        <v>4</v>
      </c>
      <c r="H1513" s="280" t="s">
        <v>1394</v>
      </c>
      <c r="I1513" s="80"/>
    </row>
    <row r="1514" spans="1:9">
      <c r="A1514" s="280" t="s">
        <v>2909</v>
      </c>
      <c r="B1514" s="280" t="s">
        <v>1457</v>
      </c>
      <c r="C1514" s="280" t="s">
        <v>1204</v>
      </c>
      <c r="D1514" s="280" t="s">
        <v>1211</v>
      </c>
      <c r="E1514" s="80">
        <v>0.38148830807851208</v>
      </c>
      <c r="F1514" s="80">
        <v>711876</v>
      </c>
      <c r="G1514" s="80">
        <v>4</v>
      </c>
      <c r="H1514" s="280" t="s">
        <v>1394</v>
      </c>
      <c r="I1514" s="80"/>
    </row>
    <row r="1515" spans="1:9">
      <c r="A1515" s="280" t="s">
        <v>2910</v>
      </c>
      <c r="B1515" s="280" t="s">
        <v>1457</v>
      </c>
      <c r="C1515" s="280" t="s">
        <v>1204</v>
      </c>
      <c r="D1515" s="280" t="s">
        <v>1212</v>
      </c>
      <c r="E1515" s="80">
        <v>0.38946577231437435</v>
      </c>
      <c r="F1515" s="80">
        <v>711876</v>
      </c>
      <c r="G1515" s="80">
        <v>4</v>
      </c>
      <c r="H1515" s="280" t="s">
        <v>1394</v>
      </c>
      <c r="I1515" s="80"/>
    </row>
    <row r="1516" spans="1:9">
      <c r="A1516" s="280" t="s">
        <v>2911</v>
      </c>
      <c r="B1516" s="280" t="s">
        <v>1457</v>
      </c>
      <c r="C1516" s="280" t="s">
        <v>1204</v>
      </c>
      <c r="D1516" s="280" t="s">
        <v>1213</v>
      </c>
      <c r="E1516" s="80">
        <v>0.38154068557878473</v>
      </c>
      <c r="F1516" s="80">
        <v>711876</v>
      </c>
      <c r="G1516" s="80">
        <v>4</v>
      </c>
      <c r="H1516" s="280" t="s">
        <v>1394</v>
      </c>
      <c r="I1516" s="80"/>
    </row>
    <row r="1517" spans="1:9">
      <c r="A1517" s="280" t="s">
        <v>2912</v>
      </c>
      <c r="B1517" s="280" t="s">
        <v>1457</v>
      </c>
      <c r="C1517" s="280" t="s">
        <v>1204</v>
      </c>
      <c r="D1517" s="280" t="s">
        <v>1214</v>
      </c>
      <c r="E1517" s="80">
        <v>0.38913970598457104</v>
      </c>
      <c r="F1517" s="80">
        <v>711876</v>
      </c>
      <c r="G1517" s="80">
        <v>4</v>
      </c>
      <c r="H1517" s="280" t="s">
        <v>1394</v>
      </c>
      <c r="I1517" s="80"/>
    </row>
    <row r="1518" spans="1:9">
      <c r="A1518" s="280" t="s">
        <v>2913</v>
      </c>
      <c r="B1518" s="280" t="s">
        <v>1457</v>
      </c>
      <c r="C1518" s="280" t="s">
        <v>1204</v>
      </c>
      <c r="D1518" s="280" t="s">
        <v>1215</v>
      </c>
      <c r="E1518" s="80">
        <v>0.3766439718034269</v>
      </c>
      <c r="F1518" s="80">
        <v>711876</v>
      </c>
      <c r="G1518" s="80">
        <v>4</v>
      </c>
      <c r="H1518" s="280" t="s">
        <v>1394</v>
      </c>
      <c r="I1518" s="80"/>
    </row>
    <row r="1519" spans="1:9">
      <c r="A1519" s="280" t="s">
        <v>2914</v>
      </c>
      <c r="B1519" s="280" t="s">
        <v>1457</v>
      </c>
      <c r="C1519" s="280" t="s">
        <v>1204</v>
      </c>
      <c r="D1519" s="280" t="s">
        <v>1216</v>
      </c>
      <c r="E1519" s="80">
        <v>-0.93587773283921916</v>
      </c>
      <c r="F1519" s="80">
        <v>711876</v>
      </c>
      <c r="G1519" s="80">
        <v>4</v>
      </c>
      <c r="H1519" s="280" t="s">
        <v>1394</v>
      </c>
      <c r="I1519" s="80"/>
    </row>
    <row r="1520" spans="1:9">
      <c r="A1520" s="280" t="s">
        <v>2915</v>
      </c>
      <c r="B1520" s="280" t="s">
        <v>1457</v>
      </c>
      <c r="C1520" s="280" t="s">
        <v>1204</v>
      </c>
      <c r="D1520" s="280" t="s">
        <v>1217</v>
      </c>
      <c r="E1520" s="80">
        <v>0.31850020266186824</v>
      </c>
      <c r="F1520" s="80">
        <v>711876</v>
      </c>
      <c r="G1520" s="80">
        <v>4</v>
      </c>
      <c r="H1520" s="280" t="s">
        <v>1394</v>
      </c>
      <c r="I1520" s="80"/>
    </row>
    <row r="1521" spans="1:9">
      <c r="A1521" s="280" t="s">
        <v>2916</v>
      </c>
      <c r="B1521" s="280" t="s">
        <v>1457</v>
      </c>
      <c r="C1521" s="280" t="s">
        <v>1204</v>
      </c>
      <c r="D1521" s="280" t="s">
        <v>1218</v>
      </c>
      <c r="E1521" s="80">
        <v>0.21452033651832636</v>
      </c>
      <c r="F1521" s="80">
        <v>711876</v>
      </c>
      <c r="G1521" s="80">
        <v>4</v>
      </c>
      <c r="H1521" s="280" t="s">
        <v>1394</v>
      </c>
      <c r="I1521" s="80"/>
    </row>
    <row r="1522" spans="1:9">
      <c r="A1522" s="280" t="s">
        <v>2917</v>
      </c>
      <c r="B1522" s="280" t="s">
        <v>1457</v>
      </c>
      <c r="C1522" s="280" t="s">
        <v>1204</v>
      </c>
      <c r="D1522" s="280" t="s">
        <v>1219</v>
      </c>
      <c r="E1522" s="80">
        <v>45716.281627495286</v>
      </c>
      <c r="F1522" s="80">
        <v>711876</v>
      </c>
      <c r="G1522" s="80">
        <v>4</v>
      </c>
      <c r="H1522" s="280" t="s">
        <v>1394</v>
      </c>
      <c r="I1522" s="80"/>
    </row>
    <row r="1523" spans="1:9">
      <c r="A1523" s="280" t="s">
        <v>2918</v>
      </c>
      <c r="B1523" s="280" t="s">
        <v>1457</v>
      </c>
      <c r="C1523" s="280" t="s">
        <v>1204</v>
      </c>
      <c r="D1523" s="280" t="s">
        <v>1347</v>
      </c>
      <c r="E1523" s="80">
        <v>0.49265294376913937</v>
      </c>
      <c r="F1523" s="80">
        <v>711876</v>
      </c>
      <c r="G1523" s="80">
        <v>4</v>
      </c>
      <c r="H1523" s="280" t="s">
        <v>1394</v>
      </c>
      <c r="I1523" s="80"/>
    </row>
    <row r="1524" spans="1:9">
      <c r="A1524" s="280" t="s">
        <v>2919</v>
      </c>
      <c r="B1524" s="280" t="s">
        <v>1457</v>
      </c>
      <c r="C1524" s="280" t="s">
        <v>1204</v>
      </c>
      <c r="D1524" s="280" t="s">
        <v>1344</v>
      </c>
      <c r="E1524" s="80">
        <v>1.147266267021029</v>
      </c>
      <c r="F1524" s="80">
        <v>711876</v>
      </c>
      <c r="G1524" s="80">
        <v>4</v>
      </c>
      <c r="H1524" s="280" t="s">
        <v>1394</v>
      </c>
      <c r="I1524" s="80"/>
    </row>
    <row r="1525" spans="1:9">
      <c r="A1525" s="280" t="s">
        <v>2920</v>
      </c>
      <c r="B1525" s="280" t="s">
        <v>1457</v>
      </c>
      <c r="C1525" s="280" t="s">
        <v>1205</v>
      </c>
      <c r="D1525" s="280" t="s">
        <v>1211</v>
      </c>
      <c r="E1525" s="80">
        <v>0.12603060378985373</v>
      </c>
      <c r="F1525" s="80">
        <v>711876</v>
      </c>
      <c r="G1525" s="80">
        <v>4</v>
      </c>
      <c r="H1525" s="280" t="s">
        <v>1394</v>
      </c>
      <c r="I1525" s="80"/>
    </row>
    <row r="1526" spans="1:9">
      <c r="A1526" s="280" t="s">
        <v>2921</v>
      </c>
      <c r="B1526" s="280" t="s">
        <v>1457</v>
      </c>
      <c r="C1526" s="280" t="s">
        <v>1205</v>
      </c>
      <c r="D1526" s="280" t="s">
        <v>1212</v>
      </c>
      <c r="E1526" s="80">
        <v>0.12851796858073236</v>
      </c>
      <c r="F1526" s="80">
        <v>711876</v>
      </c>
      <c r="G1526" s="80">
        <v>4</v>
      </c>
      <c r="H1526" s="280" t="s">
        <v>1394</v>
      </c>
      <c r="I1526" s="80"/>
    </row>
    <row r="1527" spans="1:9">
      <c r="A1527" s="280" t="s">
        <v>2922</v>
      </c>
      <c r="B1527" s="280" t="s">
        <v>1457</v>
      </c>
      <c r="C1527" s="280" t="s">
        <v>1205</v>
      </c>
      <c r="D1527" s="280" t="s">
        <v>1213</v>
      </c>
      <c r="E1527" s="80">
        <v>0.12603673705186125</v>
      </c>
      <c r="F1527" s="80">
        <v>711876</v>
      </c>
      <c r="G1527" s="80">
        <v>4</v>
      </c>
      <c r="H1527" s="280" t="s">
        <v>1394</v>
      </c>
      <c r="I1527" s="80"/>
    </row>
    <row r="1528" spans="1:9">
      <c r="A1528" s="280" t="s">
        <v>2923</v>
      </c>
      <c r="B1528" s="280" t="s">
        <v>1457</v>
      </c>
      <c r="C1528" s="280" t="s">
        <v>1205</v>
      </c>
      <c r="D1528" s="280" t="s">
        <v>1214</v>
      </c>
      <c r="E1528" s="80">
        <v>0.12839512529025912</v>
      </c>
      <c r="F1528" s="80">
        <v>711876</v>
      </c>
      <c r="G1528" s="80">
        <v>4</v>
      </c>
      <c r="H1528" s="280" t="s">
        <v>1394</v>
      </c>
      <c r="I1528" s="80"/>
    </row>
    <row r="1529" spans="1:9">
      <c r="A1529" s="280" t="s">
        <v>2924</v>
      </c>
      <c r="B1529" s="280" t="s">
        <v>1457</v>
      </c>
      <c r="C1529" s="280" t="s">
        <v>1205</v>
      </c>
      <c r="D1529" s="280" t="s">
        <v>1215</v>
      </c>
      <c r="E1529" s="80">
        <v>0.12367481688133686</v>
      </c>
      <c r="F1529" s="80">
        <v>711876</v>
      </c>
      <c r="G1529" s="80">
        <v>4</v>
      </c>
      <c r="H1529" s="280" t="s">
        <v>1394</v>
      </c>
      <c r="I1529" s="80"/>
    </row>
    <row r="1530" spans="1:9">
      <c r="A1530" s="280" t="s">
        <v>2925</v>
      </c>
      <c r="B1530" s="280" t="s">
        <v>1457</v>
      </c>
      <c r="C1530" s="280" t="s">
        <v>1205</v>
      </c>
      <c r="D1530" s="280" t="s">
        <v>1216</v>
      </c>
      <c r="E1530" s="80">
        <v>-0.6762212974575138</v>
      </c>
      <c r="F1530" s="80">
        <v>711876</v>
      </c>
      <c r="G1530" s="80">
        <v>4</v>
      </c>
      <c r="H1530" s="280" t="s">
        <v>1394</v>
      </c>
      <c r="I1530" s="80"/>
    </row>
    <row r="1531" spans="1:9">
      <c r="A1531" s="280" t="s">
        <v>2926</v>
      </c>
      <c r="B1531" s="280" t="s">
        <v>1457</v>
      </c>
      <c r="C1531" s="280" t="s">
        <v>1205</v>
      </c>
      <c r="D1531" s="280" t="s">
        <v>1217</v>
      </c>
      <c r="E1531" s="80">
        <v>0.10352483097412091</v>
      </c>
      <c r="F1531" s="80">
        <v>711876</v>
      </c>
      <c r="G1531" s="80">
        <v>4</v>
      </c>
      <c r="H1531" s="280" t="s">
        <v>1394</v>
      </c>
      <c r="I1531" s="80"/>
    </row>
    <row r="1532" spans="1:9">
      <c r="A1532" s="280" t="s">
        <v>2927</v>
      </c>
      <c r="B1532" s="280" t="s">
        <v>1457</v>
      </c>
      <c r="C1532" s="280" t="s">
        <v>1205</v>
      </c>
      <c r="D1532" s="280" t="s">
        <v>1218</v>
      </c>
      <c r="E1532" s="80">
        <v>5.8708177799168121E-2</v>
      </c>
      <c r="F1532" s="80">
        <v>711876</v>
      </c>
      <c r="G1532" s="80">
        <v>4</v>
      </c>
      <c r="H1532" s="280" t="s">
        <v>1394</v>
      </c>
      <c r="I1532" s="80"/>
    </row>
    <row r="1533" spans="1:9">
      <c r="A1533" s="280" t="s">
        <v>2928</v>
      </c>
      <c r="B1533" s="280" t="s">
        <v>1457</v>
      </c>
      <c r="C1533" s="280" t="s">
        <v>1205</v>
      </c>
      <c r="D1533" s="280" t="s">
        <v>1219</v>
      </c>
      <c r="E1533" s="80">
        <v>20945.291291781712</v>
      </c>
      <c r="F1533" s="80">
        <v>711876</v>
      </c>
      <c r="G1533" s="80">
        <v>4</v>
      </c>
      <c r="H1533" s="280" t="s">
        <v>1394</v>
      </c>
      <c r="I1533" s="80"/>
    </row>
    <row r="1534" spans="1:9">
      <c r="A1534" s="280" t="s">
        <v>2929</v>
      </c>
      <c r="B1534" s="280" t="s">
        <v>1457</v>
      </c>
      <c r="C1534" s="280" t="s">
        <v>1205</v>
      </c>
      <c r="D1534" s="280" t="s">
        <v>1347</v>
      </c>
      <c r="E1534" s="80">
        <v>0.1692866820945971</v>
      </c>
      <c r="F1534" s="80">
        <v>711876</v>
      </c>
      <c r="G1534" s="80">
        <v>4</v>
      </c>
      <c r="H1534" s="280" t="s">
        <v>1394</v>
      </c>
      <c r="I1534" s="80"/>
    </row>
    <row r="1535" spans="1:9">
      <c r="A1535" s="280" t="s">
        <v>2930</v>
      </c>
      <c r="B1535" s="280" t="s">
        <v>1457</v>
      </c>
      <c r="C1535" s="280" t="s">
        <v>1205</v>
      </c>
      <c r="D1535" s="280" t="s">
        <v>1344</v>
      </c>
      <c r="E1535" s="80">
        <v>0.38363711350831997</v>
      </c>
      <c r="F1535" s="80">
        <v>711876</v>
      </c>
      <c r="G1535" s="80">
        <v>4</v>
      </c>
      <c r="H1535" s="280" t="s">
        <v>1394</v>
      </c>
      <c r="I1535" s="80"/>
    </row>
    <row r="1536" spans="1:9">
      <c r="A1536" s="280" t="s">
        <v>2931</v>
      </c>
      <c r="B1536" s="280" t="s">
        <v>1457</v>
      </c>
      <c r="C1536" s="280" t="s">
        <v>1206</v>
      </c>
      <c r="D1536" s="280" t="s">
        <v>1211</v>
      </c>
      <c r="E1536" s="80">
        <v>7.8656015982282931E-2</v>
      </c>
      <c r="F1536" s="80">
        <v>711876</v>
      </c>
      <c r="G1536" s="80">
        <v>4</v>
      </c>
      <c r="H1536" s="280" t="s">
        <v>1394</v>
      </c>
      <c r="I1536" s="80"/>
    </row>
    <row r="1537" spans="1:9">
      <c r="A1537" s="280" t="s">
        <v>2932</v>
      </c>
      <c r="B1537" s="280" t="s">
        <v>1457</v>
      </c>
      <c r="C1537" s="280" t="s">
        <v>1206</v>
      </c>
      <c r="D1537" s="280" t="s">
        <v>1212</v>
      </c>
      <c r="E1537" s="80">
        <v>8.3384233359320811E-2</v>
      </c>
      <c r="F1537" s="80">
        <v>711876</v>
      </c>
      <c r="G1537" s="80">
        <v>4</v>
      </c>
      <c r="H1537" s="280" t="s">
        <v>1394</v>
      </c>
      <c r="I1537" s="80"/>
    </row>
    <row r="1538" spans="1:9">
      <c r="A1538" s="280" t="s">
        <v>2933</v>
      </c>
      <c r="B1538" s="280" t="s">
        <v>1457</v>
      </c>
      <c r="C1538" s="280" t="s">
        <v>1206</v>
      </c>
      <c r="D1538" s="280" t="s">
        <v>1213</v>
      </c>
      <c r="E1538" s="80">
        <v>7.8656015982282931E-2</v>
      </c>
      <c r="F1538" s="80">
        <v>711876</v>
      </c>
      <c r="G1538" s="80">
        <v>4</v>
      </c>
      <c r="H1538" s="280" t="s">
        <v>1394</v>
      </c>
      <c r="I1538" s="80"/>
    </row>
    <row r="1539" spans="1:9">
      <c r="A1539" s="280" t="s">
        <v>2934</v>
      </c>
      <c r="B1539" s="280" t="s">
        <v>1457</v>
      </c>
      <c r="C1539" s="280" t="s">
        <v>1206</v>
      </c>
      <c r="D1539" s="280" t="s">
        <v>1214</v>
      </c>
      <c r="E1539" s="80">
        <v>8.3364561049861716E-2</v>
      </c>
      <c r="F1539" s="80">
        <v>711876</v>
      </c>
      <c r="G1539" s="80">
        <v>4</v>
      </c>
      <c r="H1539" s="280" t="s">
        <v>1394</v>
      </c>
      <c r="I1539" s="80"/>
    </row>
    <row r="1540" spans="1:9">
      <c r="A1540" s="280" t="s">
        <v>2935</v>
      </c>
      <c r="B1540" s="280" t="s">
        <v>1457</v>
      </c>
      <c r="C1540" s="280" t="s">
        <v>1206</v>
      </c>
      <c r="D1540" s="280" t="s">
        <v>1215</v>
      </c>
      <c r="E1540" s="80">
        <v>7.8115407307483009E-2</v>
      </c>
      <c r="F1540" s="80">
        <v>711876</v>
      </c>
      <c r="G1540" s="80">
        <v>4</v>
      </c>
      <c r="H1540" s="280" t="s">
        <v>1394</v>
      </c>
      <c r="I1540" s="80"/>
    </row>
    <row r="1541" spans="1:9">
      <c r="A1541" s="280" t="s">
        <v>2936</v>
      </c>
      <c r="B1541" s="280" t="s">
        <v>1457</v>
      </c>
      <c r="C1541" s="280" t="s">
        <v>1206</v>
      </c>
      <c r="D1541" s="280" t="s">
        <v>1216</v>
      </c>
      <c r="E1541" s="80">
        <v>0.61253272947716464</v>
      </c>
      <c r="F1541" s="80">
        <v>711876</v>
      </c>
      <c r="G1541" s="80">
        <v>4</v>
      </c>
      <c r="H1541" s="280" t="s">
        <v>1394</v>
      </c>
      <c r="I1541" s="80"/>
    </row>
    <row r="1542" spans="1:9">
      <c r="A1542" s="280" t="s">
        <v>2937</v>
      </c>
      <c r="B1542" s="280" t="s">
        <v>1457</v>
      </c>
      <c r="C1542" s="280" t="s">
        <v>1206</v>
      </c>
      <c r="D1542" s="280" t="s">
        <v>1217</v>
      </c>
      <c r="E1542" s="80">
        <v>6.8306647780034216E-2</v>
      </c>
      <c r="F1542" s="80">
        <v>711876</v>
      </c>
      <c r="G1542" s="80">
        <v>4</v>
      </c>
      <c r="H1542" s="280" t="s">
        <v>1394</v>
      </c>
      <c r="I1542" s="80"/>
    </row>
    <row r="1543" spans="1:9">
      <c r="A1543" s="280" t="s">
        <v>2938</v>
      </c>
      <c r="B1543" s="280" t="s">
        <v>1457</v>
      </c>
      <c r="C1543" s="280" t="s">
        <v>1206</v>
      </c>
      <c r="D1543" s="280" t="s">
        <v>1218</v>
      </c>
      <c r="E1543" s="80">
        <v>2.1149965363891604E-2</v>
      </c>
      <c r="F1543" s="80">
        <v>711876</v>
      </c>
      <c r="G1543" s="80">
        <v>4</v>
      </c>
      <c r="H1543" s="280" t="s">
        <v>1394</v>
      </c>
      <c r="I1543" s="80"/>
    </row>
    <row r="1544" spans="1:9">
      <c r="A1544" s="280" t="s">
        <v>2939</v>
      </c>
      <c r="B1544" s="280" t="s">
        <v>1457</v>
      </c>
      <c r="C1544" s="280" t="s">
        <v>1206</v>
      </c>
      <c r="D1544" s="280" t="s">
        <v>1219</v>
      </c>
      <c r="E1544" s="80">
        <v>7.5831417449115771E-2</v>
      </c>
      <c r="F1544" s="80">
        <v>711876</v>
      </c>
      <c r="G1544" s="80">
        <v>4</v>
      </c>
      <c r="H1544" s="280" t="s">
        <v>1394</v>
      </c>
      <c r="I1544" s="80"/>
    </row>
    <row r="1545" spans="1:9">
      <c r="A1545" s="280" t="s">
        <v>2940</v>
      </c>
      <c r="B1545" s="280" t="s">
        <v>1457</v>
      </c>
      <c r="C1545" s="280" t="s">
        <v>1206</v>
      </c>
      <c r="D1545" s="280" t="s">
        <v>1347</v>
      </c>
      <c r="E1545" s="80">
        <v>9.3527782640033766E-2</v>
      </c>
      <c r="F1545" s="80">
        <v>711876</v>
      </c>
      <c r="G1545" s="80">
        <v>4</v>
      </c>
      <c r="H1545" s="280" t="s">
        <v>1394</v>
      </c>
      <c r="I1545" s="80"/>
    </row>
    <row r="1546" spans="1:9">
      <c r="A1546" s="280" t="s">
        <v>2941</v>
      </c>
      <c r="B1546" s="280" t="s">
        <v>1457</v>
      </c>
      <c r="C1546" s="280" t="s">
        <v>1206</v>
      </c>
      <c r="D1546" s="280" t="s">
        <v>1344</v>
      </c>
      <c r="E1546" s="80">
        <v>0.23504984561988571</v>
      </c>
      <c r="F1546" s="80">
        <v>711876</v>
      </c>
      <c r="G1546" s="80">
        <v>4</v>
      </c>
      <c r="H1546" s="280" t="s">
        <v>1394</v>
      </c>
      <c r="I1546" s="80"/>
    </row>
    <row r="1547" spans="1:9">
      <c r="A1547" s="280" t="s">
        <v>2942</v>
      </c>
      <c r="B1547" s="280" t="s">
        <v>1457</v>
      </c>
      <c r="C1547" s="280" t="s">
        <v>1207</v>
      </c>
      <c r="D1547" s="280" t="s">
        <v>1211</v>
      </c>
      <c r="E1547" s="80">
        <v>5.7986817200199759E-3</v>
      </c>
      <c r="F1547" s="80">
        <v>711876</v>
      </c>
      <c r="G1547" s="80">
        <v>4</v>
      </c>
      <c r="H1547" s="280" t="s">
        <v>1394</v>
      </c>
      <c r="I1547" s="80"/>
    </row>
    <row r="1548" spans="1:9">
      <c r="A1548" s="280" t="s">
        <v>2943</v>
      </c>
      <c r="B1548" s="280" t="s">
        <v>1457</v>
      </c>
      <c r="C1548" s="280" t="s">
        <v>1207</v>
      </c>
      <c r="D1548" s="280" t="s">
        <v>1212</v>
      </c>
      <c r="E1548" s="80">
        <v>5.9102415398865644E-3</v>
      </c>
      <c r="F1548" s="80">
        <v>711876</v>
      </c>
      <c r="G1548" s="80">
        <v>4</v>
      </c>
      <c r="H1548" s="280" t="s">
        <v>1394</v>
      </c>
      <c r="I1548" s="80"/>
    </row>
    <row r="1549" spans="1:9">
      <c r="A1549" s="280" t="s">
        <v>2944</v>
      </c>
      <c r="B1549" s="280" t="s">
        <v>1457</v>
      </c>
      <c r="C1549" s="280" t="s">
        <v>1207</v>
      </c>
      <c r="D1549" s="280" t="s">
        <v>1213</v>
      </c>
      <c r="E1549" s="80">
        <v>5.7997347490501517E-3</v>
      </c>
      <c r="F1549" s="80">
        <v>711876</v>
      </c>
      <c r="G1549" s="80">
        <v>4</v>
      </c>
      <c r="H1549" s="280" t="s">
        <v>1394</v>
      </c>
      <c r="I1549" s="80"/>
    </row>
    <row r="1550" spans="1:9">
      <c r="A1550" s="280" t="s">
        <v>2945</v>
      </c>
      <c r="B1550" s="280" t="s">
        <v>1457</v>
      </c>
      <c r="C1550" s="280" t="s">
        <v>1207</v>
      </c>
      <c r="D1550" s="280" t="s">
        <v>1214</v>
      </c>
      <c r="E1550" s="80">
        <v>5.90568299690336E-3</v>
      </c>
      <c r="F1550" s="80">
        <v>711876</v>
      </c>
      <c r="G1550" s="80">
        <v>4</v>
      </c>
      <c r="H1550" s="280" t="s">
        <v>1394</v>
      </c>
      <c r="I1550" s="80"/>
    </row>
    <row r="1551" spans="1:9">
      <c r="A1551" s="280" t="s">
        <v>2946</v>
      </c>
      <c r="B1551" s="280" t="s">
        <v>1457</v>
      </c>
      <c r="C1551" s="280" t="s">
        <v>1207</v>
      </c>
      <c r="D1551" s="280" t="s">
        <v>1215</v>
      </c>
      <c r="E1551" s="80">
        <v>5.6715369130979857E-3</v>
      </c>
      <c r="F1551" s="80">
        <v>711876</v>
      </c>
      <c r="G1551" s="80">
        <v>4</v>
      </c>
      <c r="H1551" s="280" t="s">
        <v>1394</v>
      </c>
      <c r="I1551" s="80"/>
    </row>
    <row r="1552" spans="1:9">
      <c r="A1552" s="280" t="s">
        <v>2947</v>
      </c>
      <c r="B1552" s="280" t="s">
        <v>1457</v>
      </c>
      <c r="C1552" s="280" t="s">
        <v>1207</v>
      </c>
      <c r="D1552" s="280" t="s">
        <v>1216</v>
      </c>
      <c r="E1552" s="80">
        <v>-8.2328882475298064E-3</v>
      </c>
      <c r="F1552" s="80">
        <v>711876</v>
      </c>
      <c r="G1552" s="80">
        <v>4</v>
      </c>
      <c r="H1552" s="280" t="s">
        <v>1394</v>
      </c>
      <c r="I1552" s="80"/>
    </row>
    <row r="1553" spans="1:9">
      <c r="A1553" s="280" t="s">
        <v>2948</v>
      </c>
      <c r="B1553" s="280" t="s">
        <v>1457</v>
      </c>
      <c r="C1553" s="280" t="s">
        <v>1207</v>
      </c>
      <c r="D1553" s="280" t="s">
        <v>1217</v>
      </c>
      <c r="E1553" s="80">
        <v>4.8431236327439861E-3</v>
      </c>
      <c r="F1553" s="80">
        <v>711876</v>
      </c>
      <c r="G1553" s="80">
        <v>4</v>
      </c>
      <c r="H1553" s="280" t="s">
        <v>1394</v>
      </c>
      <c r="I1553" s="80"/>
    </row>
    <row r="1554" spans="1:9">
      <c r="A1554" s="280" t="s">
        <v>2949</v>
      </c>
      <c r="B1554" s="280" t="s">
        <v>1457</v>
      </c>
      <c r="C1554" s="280" t="s">
        <v>1207</v>
      </c>
      <c r="D1554" s="280" t="s">
        <v>1218</v>
      </c>
      <c r="E1554" s="80">
        <v>3.5495301217504881E-3</v>
      </c>
      <c r="F1554" s="80">
        <v>711876</v>
      </c>
      <c r="G1554" s="80">
        <v>4</v>
      </c>
      <c r="H1554" s="280" t="s">
        <v>1394</v>
      </c>
      <c r="I1554" s="80"/>
    </row>
    <row r="1555" spans="1:9">
      <c r="A1555" s="280" t="s">
        <v>2950</v>
      </c>
      <c r="B1555" s="280" t="s">
        <v>1457</v>
      </c>
      <c r="C1555" s="280" t="s">
        <v>1207</v>
      </c>
      <c r="D1555" s="280" t="s">
        <v>1219</v>
      </c>
      <c r="E1555" s="80">
        <v>811.40200046333985</v>
      </c>
      <c r="F1555" s="80">
        <v>711876</v>
      </c>
      <c r="G1555" s="80">
        <v>4</v>
      </c>
      <c r="H1555" s="280" t="s">
        <v>1394</v>
      </c>
      <c r="I1555" s="80"/>
    </row>
    <row r="1556" spans="1:9">
      <c r="A1556" s="280" t="s">
        <v>2951</v>
      </c>
      <c r="B1556" s="280" t="s">
        <v>1457</v>
      </c>
      <c r="C1556" s="280" t="s">
        <v>1207</v>
      </c>
      <c r="D1556" s="280" t="s">
        <v>1347</v>
      </c>
      <c r="E1556" s="80">
        <v>7.751093837616985E-3</v>
      </c>
      <c r="F1556" s="80">
        <v>711876</v>
      </c>
      <c r="G1556" s="80">
        <v>4</v>
      </c>
      <c r="H1556" s="280" t="s">
        <v>1394</v>
      </c>
      <c r="I1556" s="80"/>
    </row>
    <row r="1557" spans="1:9">
      <c r="A1557" s="280" t="s">
        <v>2952</v>
      </c>
      <c r="B1557" s="280" t="s">
        <v>1457</v>
      </c>
      <c r="C1557" s="280" t="s">
        <v>1207</v>
      </c>
      <c r="D1557" s="280" t="s">
        <v>1344</v>
      </c>
      <c r="E1557" s="80">
        <v>1.7608526662526734E-2</v>
      </c>
      <c r="F1557" s="80">
        <v>711876</v>
      </c>
      <c r="G1557" s="80">
        <v>4</v>
      </c>
      <c r="H1557" s="280" t="s">
        <v>1394</v>
      </c>
      <c r="I1557" s="80"/>
    </row>
    <row r="1558" spans="1:9">
      <c r="A1558" s="280" t="s">
        <v>2953</v>
      </c>
      <c r="B1558" s="280" t="s">
        <v>1457</v>
      </c>
      <c r="C1558" s="280" t="s">
        <v>1208</v>
      </c>
      <c r="D1558" s="280" t="s">
        <v>1211</v>
      </c>
      <c r="E1558" s="80">
        <v>7.1842969891193868E-3</v>
      </c>
      <c r="F1558" s="80">
        <v>711876</v>
      </c>
      <c r="G1558" s="80">
        <v>4</v>
      </c>
      <c r="H1558" s="280" t="s">
        <v>1394</v>
      </c>
      <c r="I1558" s="80"/>
    </row>
    <row r="1559" spans="1:9">
      <c r="A1559" s="280" t="s">
        <v>2954</v>
      </c>
      <c r="B1559" s="280" t="s">
        <v>1457</v>
      </c>
      <c r="C1559" s="280" t="s">
        <v>1208</v>
      </c>
      <c r="D1559" s="280" t="s">
        <v>1212</v>
      </c>
      <c r="E1559" s="80">
        <v>7.3427179271114617E-3</v>
      </c>
      <c r="F1559" s="80">
        <v>711876</v>
      </c>
      <c r="G1559" s="80">
        <v>4</v>
      </c>
      <c r="H1559" s="280" t="s">
        <v>1394</v>
      </c>
      <c r="I1559" s="80"/>
    </row>
    <row r="1560" spans="1:9">
      <c r="A1560" s="280" t="s">
        <v>2955</v>
      </c>
      <c r="B1560" s="280" t="s">
        <v>1457</v>
      </c>
      <c r="C1560" s="280" t="s">
        <v>1208</v>
      </c>
      <c r="D1560" s="280" t="s">
        <v>1213</v>
      </c>
      <c r="E1560" s="80">
        <v>7.1849235083854312E-3</v>
      </c>
      <c r="F1560" s="80">
        <v>711876</v>
      </c>
      <c r="G1560" s="80">
        <v>4</v>
      </c>
      <c r="H1560" s="280" t="s">
        <v>1394</v>
      </c>
      <c r="I1560" s="80"/>
    </row>
    <row r="1561" spans="1:9">
      <c r="A1561" s="280" t="s">
        <v>2956</v>
      </c>
      <c r="B1561" s="280" t="s">
        <v>1457</v>
      </c>
      <c r="C1561" s="280" t="s">
        <v>1208</v>
      </c>
      <c r="D1561" s="280" t="s">
        <v>1214</v>
      </c>
      <c r="E1561" s="80">
        <v>7.3374040845284915E-3</v>
      </c>
      <c r="F1561" s="80">
        <v>711876</v>
      </c>
      <c r="G1561" s="80">
        <v>4</v>
      </c>
      <c r="H1561" s="280" t="s">
        <v>1394</v>
      </c>
      <c r="I1561" s="80"/>
    </row>
    <row r="1562" spans="1:9">
      <c r="A1562" s="280" t="s">
        <v>2957</v>
      </c>
      <c r="B1562" s="280" t="s">
        <v>1457</v>
      </c>
      <c r="C1562" s="280" t="s">
        <v>1208</v>
      </c>
      <c r="D1562" s="280" t="s">
        <v>1215</v>
      </c>
      <c r="E1562" s="80">
        <v>7.0785992079455537E-3</v>
      </c>
      <c r="F1562" s="80">
        <v>711876</v>
      </c>
      <c r="G1562" s="80">
        <v>4</v>
      </c>
      <c r="H1562" s="280" t="s">
        <v>1394</v>
      </c>
      <c r="I1562" s="80"/>
    </row>
    <row r="1563" spans="1:9">
      <c r="A1563" s="280" t="s">
        <v>2958</v>
      </c>
      <c r="B1563" s="280" t="s">
        <v>1457</v>
      </c>
      <c r="C1563" s="280" t="s">
        <v>1208</v>
      </c>
      <c r="D1563" s="280" t="s">
        <v>1216</v>
      </c>
      <c r="E1563" s="80">
        <v>-1.2619910360410253E-3</v>
      </c>
      <c r="F1563" s="80">
        <v>711876</v>
      </c>
      <c r="G1563" s="80">
        <v>4</v>
      </c>
      <c r="H1563" s="280" t="s">
        <v>1394</v>
      </c>
      <c r="I1563" s="80"/>
    </row>
    <row r="1564" spans="1:9">
      <c r="A1564" s="280" t="s">
        <v>2959</v>
      </c>
      <c r="B1564" s="280" t="s">
        <v>1457</v>
      </c>
      <c r="C1564" s="280" t="s">
        <v>1208</v>
      </c>
      <c r="D1564" s="280" t="s">
        <v>1217</v>
      </c>
      <c r="E1564" s="80">
        <v>6.0047477277210617E-3</v>
      </c>
      <c r="F1564" s="80">
        <v>711876</v>
      </c>
      <c r="G1564" s="80">
        <v>4</v>
      </c>
      <c r="H1564" s="280" t="s">
        <v>1394</v>
      </c>
      <c r="I1564" s="80"/>
    </row>
    <row r="1565" spans="1:9">
      <c r="A1565" s="280" t="s">
        <v>2960</v>
      </c>
      <c r="B1565" s="280" t="s">
        <v>1457</v>
      </c>
      <c r="C1565" s="280" t="s">
        <v>1208</v>
      </c>
      <c r="D1565" s="280" t="s">
        <v>1218</v>
      </c>
      <c r="E1565" s="80">
        <v>4.1276906852691902E-3</v>
      </c>
      <c r="F1565" s="80">
        <v>711876</v>
      </c>
      <c r="G1565" s="80">
        <v>4</v>
      </c>
      <c r="H1565" s="280" t="s">
        <v>1394</v>
      </c>
      <c r="I1565" s="80"/>
    </row>
    <row r="1566" spans="1:9">
      <c r="A1566" s="280" t="s">
        <v>2961</v>
      </c>
      <c r="B1566" s="280" t="s">
        <v>1457</v>
      </c>
      <c r="C1566" s="280" t="s">
        <v>1208</v>
      </c>
      <c r="D1566" s="280" t="s">
        <v>1219</v>
      </c>
      <c r="E1566" s="80">
        <v>832.88425559242125</v>
      </c>
      <c r="F1566" s="80">
        <v>711876</v>
      </c>
      <c r="G1566" s="80">
        <v>4</v>
      </c>
      <c r="H1566" s="280" t="s">
        <v>1394</v>
      </c>
      <c r="I1566" s="80"/>
    </row>
    <row r="1567" spans="1:9">
      <c r="A1567" s="280" t="s">
        <v>2962</v>
      </c>
      <c r="B1567" s="280" t="s">
        <v>1457</v>
      </c>
      <c r="C1567" s="280" t="s">
        <v>1208</v>
      </c>
      <c r="D1567" s="280" t="s">
        <v>1347</v>
      </c>
      <c r="E1567" s="80">
        <v>9.305547123992031E-3</v>
      </c>
      <c r="F1567" s="80">
        <v>711876</v>
      </c>
      <c r="G1567" s="80">
        <v>4</v>
      </c>
      <c r="H1567" s="280" t="s">
        <v>1394</v>
      </c>
      <c r="I1567" s="80"/>
    </row>
    <row r="1568" spans="1:9">
      <c r="A1568" s="280" t="s">
        <v>2963</v>
      </c>
      <c r="B1568" s="280" t="s">
        <v>1457</v>
      </c>
      <c r="C1568" s="280" t="s">
        <v>1208</v>
      </c>
      <c r="D1568" s="280" t="s">
        <v>1344</v>
      </c>
      <c r="E1568" s="80">
        <v>2.1634772092607453E-2</v>
      </c>
      <c r="F1568" s="80">
        <v>711876</v>
      </c>
      <c r="G1568" s="80">
        <v>4</v>
      </c>
      <c r="H1568" s="280" t="s">
        <v>1394</v>
      </c>
      <c r="I1568" s="80"/>
    </row>
    <row r="1569" spans="1:9">
      <c r="A1569" s="280" t="s">
        <v>2964</v>
      </c>
      <c r="B1569" s="280" t="s">
        <v>1457</v>
      </c>
      <c r="C1569" s="280" t="s">
        <v>1209</v>
      </c>
      <c r="D1569" s="280" t="s">
        <v>1211</v>
      </c>
      <c r="E1569" s="80">
        <v>3.0608258378846554E-2</v>
      </c>
      <c r="F1569" s="80">
        <v>711876</v>
      </c>
      <c r="G1569" s="80">
        <v>4</v>
      </c>
      <c r="H1569" s="280" t="s">
        <v>1394</v>
      </c>
      <c r="I1569" s="80"/>
    </row>
    <row r="1570" spans="1:9">
      <c r="A1570" s="280" t="s">
        <v>2965</v>
      </c>
      <c r="B1570" s="280" t="s">
        <v>1457</v>
      </c>
      <c r="C1570" s="280" t="s">
        <v>1209</v>
      </c>
      <c r="D1570" s="280" t="s">
        <v>1212</v>
      </c>
      <c r="E1570" s="80">
        <v>3.0951853706557352E-2</v>
      </c>
      <c r="F1570" s="80">
        <v>711876</v>
      </c>
      <c r="G1570" s="80">
        <v>4</v>
      </c>
      <c r="H1570" s="280" t="s">
        <v>1394</v>
      </c>
      <c r="I1570" s="80"/>
    </row>
    <row r="1571" spans="1:9">
      <c r="A1571" s="280" t="s">
        <v>2966</v>
      </c>
      <c r="B1571" s="280" t="s">
        <v>1457</v>
      </c>
      <c r="C1571" s="280" t="s">
        <v>1209</v>
      </c>
      <c r="D1571" s="280" t="s">
        <v>1213</v>
      </c>
      <c r="E1571" s="80">
        <v>3.0611688211269146E-2</v>
      </c>
      <c r="F1571" s="80">
        <v>711876</v>
      </c>
      <c r="G1571" s="80">
        <v>4</v>
      </c>
      <c r="H1571" s="280" t="s">
        <v>1394</v>
      </c>
      <c r="I1571" s="80"/>
    </row>
    <row r="1572" spans="1:9">
      <c r="A1572" s="280" t="s">
        <v>2967</v>
      </c>
      <c r="B1572" s="280" t="s">
        <v>1457</v>
      </c>
      <c r="C1572" s="280" t="s">
        <v>1209</v>
      </c>
      <c r="D1572" s="280" t="s">
        <v>1214</v>
      </c>
      <c r="E1572" s="80">
        <v>3.094159180401854E-2</v>
      </c>
      <c r="F1572" s="80">
        <v>711876</v>
      </c>
      <c r="G1572" s="80">
        <v>4</v>
      </c>
      <c r="H1572" s="280" t="s">
        <v>1394</v>
      </c>
      <c r="I1572" s="80"/>
    </row>
    <row r="1573" spans="1:9">
      <c r="A1573" s="280" t="s">
        <v>2968</v>
      </c>
      <c r="B1573" s="280" t="s">
        <v>1457</v>
      </c>
      <c r="C1573" s="280" t="s">
        <v>1209</v>
      </c>
      <c r="D1573" s="280" t="s">
        <v>1215</v>
      </c>
      <c r="E1573" s="80">
        <v>3.0613344324533383E-2</v>
      </c>
      <c r="F1573" s="80">
        <v>711876</v>
      </c>
      <c r="G1573" s="80">
        <v>4</v>
      </c>
      <c r="H1573" s="280" t="s">
        <v>1394</v>
      </c>
      <c r="I1573" s="80"/>
    </row>
    <row r="1574" spans="1:9">
      <c r="A1574" s="280" t="s">
        <v>2969</v>
      </c>
      <c r="B1574" s="280" t="s">
        <v>1457</v>
      </c>
      <c r="C1574" s="280" t="s">
        <v>1209</v>
      </c>
      <c r="D1574" s="280" t="s">
        <v>1216</v>
      </c>
      <c r="E1574" s="80">
        <v>-0.14343919165130678</v>
      </c>
      <c r="F1574" s="80">
        <v>711876</v>
      </c>
      <c r="G1574" s="80">
        <v>4</v>
      </c>
      <c r="H1574" s="280" t="s">
        <v>1394</v>
      </c>
      <c r="I1574" s="80"/>
    </row>
    <row r="1575" spans="1:9">
      <c r="A1575" s="280" t="s">
        <v>2970</v>
      </c>
      <c r="B1575" s="280" t="s">
        <v>1457</v>
      </c>
      <c r="C1575" s="280" t="s">
        <v>1209</v>
      </c>
      <c r="D1575" s="280" t="s">
        <v>1217</v>
      </c>
      <c r="E1575" s="80">
        <v>2.6167828642673311E-2</v>
      </c>
      <c r="F1575" s="80">
        <v>711876</v>
      </c>
      <c r="G1575" s="80">
        <v>4</v>
      </c>
      <c r="H1575" s="280" t="s">
        <v>1394</v>
      </c>
      <c r="I1575" s="80"/>
    </row>
    <row r="1576" spans="1:9">
      <c r="A1576" s="280" t="s">
        <v>2971</v>
      </c>
      <c r="B1576" s="280" t="s">
        <v>1457</v>
      </c>
      <c r="C1576" s="280" t="s">
        <v>1209</v>
      </c>
      <c r="D1576" s="280" t="s">
        <v>1218</v>
      </c>
      <c r="E1576" s="80">
        <v>1.581312463181974E-2</v>
      </c>
      <c r="F1576" s="80">
        <v>711876</v>
      </c>
      <c r="G1576" s="80">
        <v>4</v>
      </c>
      <c r="H1576" s="280" t="s">
        <v>1394</v>
      </c>
      <c r="I1576" s="80"/>
    </row>
    <row r="1577" spans="1:9">
      <c r="A1577" s="280" t="s">
        <v>2972</v>
      </c>
      <c r="B1577" s="280" t="s">
        <v>1457</v>
      </c>
      <c r="C1577" s="280" t="s">
        <v>1209</v>
      </c>
      <c r="D1577" s="280" t="s">
        <v>1219</v>
      </c>
      <c r="E1577" s="80">
        <v>310.96023237215877</v>
      </c>
      <c r="F1577" s="80">
        <v>711876</v>
      </c>
      <c r="G1577" s="80">
        <v>4</v>
      </c>
      <c r="H1577" s="280" t="s">
        <v>1394</v>
      </c>
      <c r="I1577" s="80"/>
    </row>
    <row r="1578" spans="1:9">
      <c r="A1578" s="280" t="s">
        <v>2973</v>
      </c>
      <c r="B1578" s="280" t="s">
        <v>1457</v>
      </c>
      <c r="C1578" s="280" t="s">
        <v>1209</v>
      </c>
      <c r="D1578" s="280" t="s">
        <v>1347</v>
      </c>
      <c r="E1578" s="80">
        <v>4.0038324671745021E-2</v>
      </c>
      <c r="F1578" s="80">
        <v>711876</v>
      </c>
      <c r="G1578" s="80">
        <v>4</v>
      </c>
      <c r="H1578" s="280" t="s">
        <v>1394</v>
      </c>
      <c r="I1578" s="80"/>
    </row>
    <row r="1579" spans="1:9">
      <c r="A1579" s="280" t="s">
        <v>2974</v>
      </c>
      <c r="B1579" s="280" t="s">
        <v>1457</v>
      </c>
      <c r="C1579" s="280" t="s">
        <v>1209</v>
      </c>
      <c r="D1579" s="280" t="s">
        <v>1344</v>
      </c>
      <c r="E1579" s="80">
        <v>9.1901686308170583E-2</v>
      </c>
      <c r="F1579" s="80">
        <v>711876</v>
      </c>
      <c r="G1579" s="80">
        <v>4</v>
      </c>
      <c r="H1579" s="280" t="s">
        <v>1394</v>
      </c>
      <c r="I1579" s="80"/>
    </row>
    <row r="1580" spans="1:9">
      <c r="A1580" s="280" t="s">
        <v>2975</v>
      </c>
      <c r="B1580" s="280" t="s">
        <v>1457</v>
      </c>
      <c r="C1580" s="280" t="s">
        <v>1182</v>
      </c>
      <c r="D1580" s="280" t="s">
        <v>1211</v>
      </c>
      <c r="E1580" s="80">
        <v>0</v>
      </c>
      <c r="F1580" s="80">
        <v>711876</v>
      </c>
      <c r="G1580" s="80">
        <v>4</v>
      </c>
      <c r="H1580" s="280" t="s">
        <v>1394</v>
      </c>
      <c r="I1580" s="80"/>
    </row>
    <row r="1581" spans="1:9">
      <c r="A1581" s="280" t="s">
        <v>2976</v>
      </c>
      <c r="B1581" s="280" t="s">
        <v>1457</v>
      </c>
      <c r="C1581" s="280" t="s">
        <v>1182</v>
      </c>
      <c r="D1581" s="280" t="s">
        <v>1212</v>
      </c>
      <c r="E1581" s="80">
        <v>0</v>
      </c>
      <c r="F1581" s="80">
        <v>711876</v>
      </c>
      <c r="G1581" s="80">
        <v>4</v>
      </c>
      <c r="H1581" s="280" t="s">
        <v>1394</v>
      </c>
      <c r="I1581" s="80"/>
    </row>
    <row r="1582" spans="1:9">
      <c r="A1582" s="280" t="s">
        <v>2977</v>
      </c>
      <c r="B1582" s="280" t="s">
        <v>1457</v>
      </c>
      <c r="C1582" s="280" t="s">
        <v>1182</v>
      </c>
      <c r="D1582" s="280" t="s">
        <v>1213</v>
      </c>
      <c r="E1582" s="80">
        <v>0</v>
      </c>
      <c r="F1582" s="80">
        <v>711876</v>
      </c>
      <c r="G1582" s="80">
        <v>4</v>
      </c>
      <c r="H1582" s="280" t="s">
        <v>1394</v>
      </c>
      <c r="I1582" s="80"/>
    </row>
    <row r="1583" spans="1:9">
      <c r="A1583" s="280" t="s">
        <v>2978</v>
      </c>
      <c r="B1583" s="280" t="s">
        <v>1457</v>
      </c>
      <c r="C1583" s="280" t="s">
        <v>1182</v>
      </c>
      <c r="D1583" s="280" t="s">
        <v>1214</v>
      </c>
      <c r="E1583" s="80">
        <v>0</v>
      </c>
      <c r="F1583" s="80">
        <v>711876</v>
      </c>
      <c r="G1583" s="80">
        <v>4</v>
      </c>
      <c r="H1583" s="280" t="s">
        <v>1394</v>
      </c>
      <c r="I1583" s="80"/>
    </row>
    <row r="1584" spans="1:9">
      <c r="A1584" s="280" t="s">
        <v>2979</v>
      </c>
      <c r="B1584" s="280" t="s">
        <v>1457</v>
      </c>
      <c r="C1584" s="280" t="s">
        <v>1182</v>
      </c>
      <c r="D1584" s="280" t="s">
        <v>1215</v>
      </c>
      <c r="E1584" s="80">
        <v>0</v>
      </c>
      <c r="F1584" s="80">
        <v>711876</v>
      </c>
      <c r="G1584" s="80">
        <v>4</v>
      </c>
      <c r="H1584" s="280" t="s">
        <v>1394</v>
      </c>
      <c r="I1584" s="80"/>
    </row>
    <row r="1585" spans="1:9">
      <c r="A1585" s="280" t="s">
        <v>2980</v>
      </c>
      <c r="B1585" s="280" t="s">
        <v>1457</v>
      </c>
      <c r="C1585" s="280" t="s">
        <v>1182</v>
      </c>
      <c r="D1585" s="280" t="s">
        <v>1216</v>
      </c>
      <c r="E1585" s="80">
        <v>0</v>
      </c>
      <c r="F1585" s="80">
        <v>711876</v>
      </c>
      <c r="G1585" s="80">
        <v>4</v>
      </c>
      <c r="H1585" s="280" t="s">
        <v>1394</v>
      </c>
      <c r="I1585" s="80"/>
    </row>
    <row r="1586" spans="1:9">
      <c r="A1586" s="280" t="s">
        <v>2981</v>
      </c>
      <c r="B1586" s="280" t="s">
        <v>1457</v>
      </c>
      <c r="C1586" s="280" t="s">
        <v>1182</v>
      </c>
      <c r="D1586" s="280" t="s">
        <v>1217</v>
      </c>
      <c r="E1586" s="80">
        <v>0</v>
      </c>
      <c r="F1586" s="80">
        <v>711876</v>
      </c>
      <c r="G1586" s="80">
        <v>4</v>
      </c>
      <c r="H1586" s="280" t="s">
        <v>1394</v>
      </c>
      <c r="I1586" s="80"/>
    </row>
    <row r="1587" spans="1:9">
      <c r="A1587" s="280" t="s">
        <v>2982</v>
      </c>
      <c r="B1587" s="280" t="s">
        <v>1457</v>
      </c>
      <c r="C1587" s="280" t="s">
        <v>1182</v>
      </c>
      <c r="D1587" s="280" t="s">
        <v>1218</v>
      </c>
      <c r="E1587" s="80">
        <v>0</v>
      </c>
      <c r="F1587" s="80">
        <v>711876</v>
      </c>
      <c r="G1587" s="80">
        <v>4</v>
      </c>
      <c r="H1587" s="280" t="s">
        <v>1394</v>
      </c>
      <c r="I1587" s="80"/>
    </row>
    <row r="1588" spans="1:9">
      <c r="A1588" s="280" t="s">
        <v>2983</v>
      </c>
      <c r="B1588" s="280" t="s">
        <v>1457</v>
      </c>
      <c r="C1588" s="280" t="s">
        <v>1182</v>
      </c>
      <c r="D1588" s="280" t="s">
        <v>1219</v>
      </c>
      <c r="E1588" s="80">
        <v>0</v>
      </c>
      <c r="F1588" s="80">
        <v>711876</v>
      </c>
      <c r="G1588" s="80">
        <v>4</v>
      </c>
      <c r="H1588" s="280" t="s">
        <v>1394</v>
      </c>
      <c r="I1588" s="80"/>
    </row>
    <row r="1589" spans="1:9">
      <c r="A1589" s="280" t="s">
        <v>2984</v>
      </c>
      <c r="B1589" s="280" t="s">
        <v>1457</v>
      </c>
      <c r="C1589" s="280" t="s">
        <v>1182</v>
      </c>
      <c r="D1589" s="280" t="s">
        <v>1347</v>
      </c>
      <c r="E1589" s="80">
        <v>0</v>
      </c>
      <c r="F1589" s="80">
        <v>711876</v>
      </c>
      <c r="G1589" s="80">
        <v>4</v>
      </c>
      <c r="H1589" s="280" t="s">
        <v>1394</v>
      </c>
      <c r="I1589" s="80"/>
    </row>
    <row r="1590" spans="1:9">
      <c r="A1590" s="280" t="s">
        <v>2985</v>
      </c>
      <c r="B1590" s="280" t="s">
        <v>1457</v>
      </c>
      <c r="C1590" s="280" t="s">
        <v>1182</v>
      </c>
      <c r="D1590" s="280" t="s">
        <v>1344</v>
      </c>
      <c r="E1590" s="80">
        <v>0</v>
      </c>
      <c r="F1590" s="80">
        <v>711876</v>
      </c>
      <c r="G1590" s="80">
        <v>4</v>
      </c>
      <c r="H1590" s="280" t="s">
        <v>1394</v>
      </c>
      <c r="I1590" s="80"/>
    </row>
    <row r="1591" spans="1:9">
      <c r="A1591" s="280" t="s">
        <v>2986</v>
      </c>
      <c r="B1591" s="280" t="s">
        <v>1457</v>
      </c>
      <c r="C1591" s="280" t="s">
        <v>1210</v>
      </c>
      <c r="D1591" s="280" t="s">
        <v>1211</v>
      </c>
      <c r="E1591" s="80">
        <v>2.2280991903572356E-2</v>
      </c>
      <c r="F1591" s="80">
        <v>711876</v>
      </c>
      <c r="G1591" s="80">
        <v>4</v>
      </c>
      <c r="H1591" s="280" t="s">
        <v>1394</v>
      </c>
      <c r="I1591" s="80"/>
    </row>
    <row r="1592" spans="1:9">
      <c r="A1592" s="280" t="s">
        <v>2987</v>
      </c>
      <c r="B1592" s="280" t="s">
        <v>1457</v>
      </c>
      <c r="C1592" s="280" t="s">
        <v>1210</v>
      </c>
      <c r="D1592" s="280" t="s">
        <v>1212</v>
      </c>
      <c r="E1592" s="80">
        <v>2.2712129046657408E-2</v>
      </c>
      <c r="F1592" s="80">
        <v>711876</v>
      </c>
      <c r="G1592" s="80">
        <v>4</v>
      </c>
      <c r="H1592" s="280" t="s">
        <v>1394</v>
      </c>
      <c r="I1592" s="80"/>
    </row>
    <row r="1593" spans="1:9">
      <c r="A1593" s="280" t="s">
        <v>2988</v>
      </c>
      <c r="B1593" s="280" t="s">
        <v>1457</v>
      </c>
      <c r="C1593" s="280" t="s">
        <v>1210</v>
      </c>
      <c r="D1593" s="280" t="s">
        <v>1213</v>
      </c>
      <c r="E1593" s="80">
        <v>2.228374585169543E-2</v>
      </c>
      <c r="F1593" s="80">
        <v>711876</v>
      </c>
      <c r="G1593" s="80">
        <v>4</v>
      </c>
      <c r="H1593" s="280" t="s">
        <v>1394</v>
      </c>
      <c r="I1593" s="80"/>
    </row>
    <row r="1594" spans="1:9">
      <c r="A1594" s="280" t="s">
        <v>2989</v>
      </c>
      <c r="B1594" s="280" t="s">
        <v>1457</v>
      </c>
      <c r="C1594" s="280" t="s">
        <v>1210</v>
      </c>
      <c r="D1594" s="280" t="s">
        <v>1214</v>
      </c>
      <c r="E1594" s="80">
        <v>2.2685915793856561E-2</v>
      </c>
      <c r="F1594" s="80">
        <v>711876</v>
      </c>
      <c r="G1594" s="80">
        <v>4</v>
      </c>
      <c r="H1594" s="280" t="s">
        <v>1394</v>
      </c>
      <c r="I1594" s="80"/>
    </row>
    <row r="1595" spans="1:9">
      <c r="A1595" s="280" t="s">
        <v>2990</v>
      </c>
      <c r="B1595" s="280" t="s">
        <v>1457</v>
      </c>
      <c r="C1595" s="280" t="s">
        <v>1210</v>
      </c>
      <c r="D1595" s="280" t="s">
        <v>1215</v>
      </c>
      <c r="E1595" s="80">
        <v>2.2314651819084166E-2</v>
      </c>
      <c r="F1595" s="80">
        <v>711876</v>
      </c>
      <c r="G1595" s="80">
        <v>4</v>
      </c>
      <c r="H1595" s="280" t="s">
        <v>1394</v>
      </c>
      <c r="I1595" s="80"/>
    </row>
    <row r="1596" spans="1:9">
      <c r="A1596" s="280" t="s">
        <v>2991</v>
      </c>
      <c r="B1596" s="280" t="s">
        <v>1457</v>
      </c>
      <c r="C1596" s="280" t="s">
        <v>1210</v>
      </c>
      <c r="D1596" s="280" t="s">
        <v>1216</v>
      </c>
      <c r="E1596" s="80">
        <v>-1.6512868057097573E-2</v>
      </c>
      <c r="F1596" s="80">
        <v>711876</v>
      </c>
      <c r="G1596" s="80">
        <v>4</v>
      </c>
      <c r="H1596" s="280" t="s">
        <v>1394</v>
      </c>
      <c r="I1596" s="80"/>
    </row>
    <row r="1597" spans="1:9">
      <c r="A1597" s="280" t="s">
        <v>2992</v>
      </c>
      <c r="B1597" s="280" t="s">
        <v>1457</v>
      </c>
      <c r="C1597" s="280" t="s">
        <v>1210</v>
      </c>
      <c r="D1597" s="280" t="s">
        <v>1217</v>
      </c>
      <c r="E1597" s="80">
        <v>1.866994484251951E-2</v>
      </c>
      <c r="F1597" s="80">
        <v>711876</v>
      </c>
      <c r="G1597" s="80">
        <v>4</v>
      </c>
      <c r="H1597" s="280" t="s">
        <v>1394</v>
      </c>
      <c r="I1597" s="80"/>
    </row>
    <row r="1598" spans="1:9">
      <c r="A1598" s="280" t="s">
        <v>2993</v>
      </c>
      <c r="B1598" s="280" t="s">
        <v>1457</v>
      </c>
      <c r="C1598" s="280" t="s">
        <v>1210</v>
      </c>
      <c r="D1598" s="280" t="s">
        <v>1218</v>
      </c>
      <c r="E1598" s="80">
        <v>1.5759059330853722E-2</v>
      </c>
      <c r="F1598" s="80">
        <v>711876</v>
      </c>
      <c r="G1598" s="80">
        <v>4</v>
      </c>
      <c r="H1598" s="280" t="s">
        <v>1394</v>
      </c>
      <c r="I1598" s="80"/>
    </row>
    <row r="1599" spans="1:9">
      <c r="A1599" s="280" t="s">
        <v>2994</v>
      </c>
      <c r="B1599" s="280" t="s">
        <v>1457</v>
      </c>
      <c r="C1599" s="280" t="s">
        <v>1210</v>
      </c>
      <c r="D1599" s="280" t="s">
        <v>1219</v>
      </c>
      <c r="E1599" s="80">
        <v>2944.0807811984655</v>
      </c>
      <c r="F1599" s="80">
        <v>711876</v>
      </c>
      <c r="G1599" s="80">
        <v>4</v>
      </c>
      <c r="H1599" s="280" t="s">
        <v>1394</v>
      </c>
      <c r="I1599" s="80"/>
    </row>
    <row r="1600" spans="1:9">
      <c r="A1600" s="280" t="s">
        <v>2995</v>
      </c>
      <c r="B1600" s="280" t="s">
        <v>1457</v>
      </c>
      <c r="C1600" s="280" t="s">
        <v>1210</v>
      </c>
      <c r="D1600" s="280" t="s">
        <v>1347</v>
      </c>
      <c r="E1600" s="80">
        <v>2.9363757188680131E-2</v>
      </c>
      <c r="F1600" s="80">
        <v>711876</v>
      </c>
      <c r="G1600" s="80">
        <v>4</v>
      </c>
      <c r="H1600" s="280" t="s">
        <v>1394</v>
      </c>
      <c r="I1600" s="80"/>
    </row>
    <row r="1601" spans="1:9">
      <c r="A1601" s="280" t="s">
        <v>2996</v>
      </c>
      <c r="B1601" s="280" t="s">
        <v>1457</v>
      </c>
      <c r="C1601" s="280" t="s">
        <v>1210</v>
      </c>
      <c r="D1601" s="280" t="s">
        <v>1344</v>
      </c>
      <c r="E1601" s="80">
        <v>6.7395155604912854E-2</v>
      </c>
      <c r="F1601" s="80">
        <v>711876</v>
      </c>
      <c r="G1601" s="80">
        <v>4</v>
      </c>
      <c r="H1601" s="280" t="s">
        <v>1394</v>
      </c>
      <c r="I1601" s="80"/>
    </row>
    <row r="1602" spans="1:9">
      <c r="A1602" s="280" t="s">
        <v>2997</v>
      </c>
      <c r="B1602" s="280" t="s">
        <v>1457</v>
      </c>
      <c r="C1602" s="280" t="s">
        <v>1211</v>
      </c>
      <c r="D1602" s="280" t="s">
        <v>1211</v>
      </c>
      <c r="E1602" s="80">
        <v>1</v>
      </c>
      <c r="F1602" s="80">
        <v>711876</v>
      </c>
      <c r="G1602" s="80">
        <v>4</v>
      </c>
      <c r="H1602" s="280" t="s">
        <v>1394</v>
      </c>
      <c r="I1602" s="80"/>
    </row>
    <row r="1603" spans="1:9">
      <c r="A1603" s="280" t="s">
        <v>2998</v>
      </c>
      <c r="B1603" s="280" t="s">
        <v>1457</v>
      </c>
      <c r="C1603" s="280" t="s">
        <v>1211</v>
      </c>
      <c r="D1603" s="280" t="s">
        <v>1212</v>
      </c>
      <c r="E1603" s="80">
        <v>1.0191968552666419</v>
      </c>
      <c r="F1603" s="80">
        <v>711876</v>
      </c>
      <c r="G1603" s="80">
        <v>4</v>
      </c>
      <c r="H1603" s="280" t="s">
        <v>1394</v>
      </c>
      <c r="I1603" s="80"/>
    </row>
    <row r="1604" spans="1:9">
      <c r="A1604" s="280" t="s">
        <v>2999</v>
      </c>
      <c r="B1604" s="280" t="s">
        <v>1457</v>
      </c>
      <c r="C1604" s="280" t="s">
        <v>1211</v>
      </c>
      <c r="D1604" s="280" t="s">
        <v>1213</v>
      </c>
      <c r="E1604" s="80">
        <v>1.000083955512149</v>
      </c>
      <c r="F1604" s="80">
        <v>711876</v>
      </c>
      <c r="G1604" s="80">
        <v>4</v>
      </c>
      <c r="H1604" s="280" t="s">
        <v>1394</v>
      </c>
      <c r="I1604" s="80"/>
    </row>
    <row r="1605" spans="1:9">
      <c r="A1605" s="280" t="s">
        <v>3000</v>
      </c>
      <c r="B1605" s="280" t="s">
        <v>1457</v>
      </c>
      <c r="C1605" s="280" t="s">
        <v>1211</v>
      </c>
      <c r="D1605" s="280" t="s">
        <v>1214</v>
      </c>
      <c r="E1605" s="80">
        <v>1.0180229262669267</v>
      </c>
      <c r="F1605" s="80">
        <v>711876</v>
      </c>
      <c r="G1605" s="80">
        <v>4</v>
      </c>
      <c r="H1605" s="280" t="s">
        <v>1394</v>
      </c>
      <c r="I1605" s="80"/>
    </row>
    <row r="1606" spans="1:9">
      <c r="A1606" s="280" t="s">
        <v>3001</v>
      </c>
      <c r="B1606" s="280" t="s">
        <v>1457</v>
      </c>
      <c r="C1606" s="280" t="s">
        <v>1211</v>
      </c>
      <c r="D1606" s="280" t="s">
        <v>1215</v>
      </c>
      <c r="E1606" s="80">
        <v>1.0007916276893902</v>
      </c>
      <c r="F1606" s="80">
        <v>711876</v>
      </c>
      <c r="G1606" s="80">
        <v>4</v>
      </c>
      <c r="H1606" s="280" t="s">
        <v>1394</v>
      </c>
      <c r="I1606" s="80"/>
    </row>
    <row r="1607" spans="1:9">
      <c r="A1607" s="280" t="s">
        <v>3002</v>
      </c>
      <c r="B1607" s="280" t="s">
        <v>1457</v>
      </c>
      <c r="C1607" s="280" t="s">
        <v>1211</v>
      </c>
      <c r="D1607" s="280" t="s">
        <v>1216</v>
      </c>
      <c r="E1607" s="80">
        <v>-0.64501189597188824</v>
      </c>
      <c r="F1607" s="80">
        <v>711876</v>
      </c>
      <c r="G1607" s="80">
        <v>4</v>
      </c>
      <c r="H1607" s="280" t="s">
        <v>1394</v>
      </c>
      <c r="I1607" s="80"/>
    </row>
    <row r="1608" spans="1:9">
      <c r="A1608" s="280" t="s">
        <v>3003</v>
      </c>
      <c r="B1608" s="280" t="s">
        <v>1457</v>
      </c>
      <c r="C1608" s="280" t="s">
        <v>1211</v>
      </c>
      <c r="D1608" s="280" t="s">
        <v>1217</v>
      </c>
      <c r="E1608" s="80">
        <v>0.84978345495153484</v>
      </c>
      <c r="F1608" s="80">
        <v>711876</v>
      </c>
      <c r="G1608" s="80">
        <v>4</v>
      </c>
      <c r="H1608" s="280" t="s">
        <v>1394</v>
      </c>
      <c r="I1608" s="80"/>
    </row>
    <row r="1609" spans="1:9">
      <c r="A1609" s="280" t="s">
        <v>3004</v>
      </c>
      <c r="B1609" s="280" t="s">
        <v>1457</v>
      </c>
      <c r="C1609" s="280" t="s">
        <v>1211</v>
      </c>
      <c r="D1609" s="280" t="s">
        <v>1218</v>
      </c>
      <c r="E1609" s="80">
        <v>0.75186794183759231</v>
      </c>
      <c r="F1609" s="80">
        <v>711876</v>
      </c>
      <c r="G1609" s="80">
        <v>4</v>
      </c>
      <c r="H1609" s="280" t="s">
        <v>1394</v>
      </c>
      <c r="I1609" s="80"/>
    </row>
    <row r="1610" spans="1:9">
      <c r="A1610" s="280" t="s">
        <v>3005</v>
      </c>
      <c r="B1610" s="280" t="s">
        <v>1457</v>
      </c>
      <c r="C1610" s="280" t="s">
        <v>1211</v>
      </c>
      <c r="D1610" s="280" t="s">
        <v>1219</v>
      </c>
      <c r="E1610" s="80">
        <v>132322.72872893931</v>
      </c>
      <c r="F1610" s="80">
        <v>711876</v>
      </c>
      <c r="G1610" s="80">
        <v>4</v>
      </c>
      <c r="H1610" s="280" t="s">
        <v>1394</v>
      </c>
      <c r="I1610" s="80"/>
    </row>
    <row r="1611" spans="1:9">
      <c r="A1611" s="280" t="s">
        <v>3006</v>
      </c>
      <c r="B1611" s="280" t="s">
        <v>1457</v>
      </c>
      <c r="C1611" s="280" t="s">
        <v>1211</v>
      </c>
      <c r="D1611" s="280" t="s">
        <v>1347</v>
      </c>
      <c r="E1611" s="80">
        <v>1.3150306659859627</v>
      </c>
      <c r="F1611" s="80">
        <v>711876</v>
      </c>
      <c r="G1611" s="80">
        <v>4</v>
      </c>
      <c r="H1611" s="280" t="s">
        <v>1394</v>
      </c>
      <c r="I1611" s="80"/>
    </row>
    <row r="1612" spans="1:9">
      <c r="A1612" s="280" t="s">
        <v>3007</v>
      </c>
      <c r="B1612" s="280" t="s">
        <v>1457</v>
      </c>
      <c r="C1612" s="280" t="s">
        <v>1211</v>
      </c>
      <c r="D1612" s="280" t="s">
        <v>1344</v>
      </c>
      <c r="E1612" s="80">
        <v>3.0309432460057399</v>
      </c>
      <c r="F1612" s="80">
        <v>711876</v>
      </c>
      <c r="G1612" s="80">
        <v>4</v>
      </c>
      <c r="H1612" s="280" t="s">
        <v>1394</v>
      </c>
      <c r="I1612" s="80"/>
    </row>
    <row r="1613" spans="1:9">
      <c r="A1613" s="280" t="s">
        <v>3008</v>
      </c>
      <c r="B1613" s="280" t="s">
        <v>1457</v>
      </c>
      <c r="C1613" s="280" t="s">
        <v>1212</v>
      </c>
      <c r="D1613" s="280" t="s">
        <v>1211</v>
      </c>
      <c r="E1613" s="80">
        <v>0.98214196712333823</v>
      </c>
      <c r="F1613" s="80">
        <v>711876</v>
      </c>
      <c r="G1613" s="80">
        <v>4</v>
      </c>
      <c r="H1613" s="280" t="s">
        <v>1394</v>
      </c>
      <c r="I1613" s="80"/>
    </row>
    <row r="1614" spans="1:9">
      <c r="A1614" s="280" t="s">
        <v>3009</v>
      </c>
      <c r="B1614" s="280" t="s">
        <v>1457</v>
      </c>
      <c r="C1614" s="280" t="s">
        <v>1212</v>
      </c>
      <c r="D1614" s="280" t="s">
        <v>1212</v>
      </c>
      <c r="E1614" s="80">
        <v>1</v>
      </c>
      <c r="F1614" s="80">
        <v>711876</v>
      </c>
      <c r="G1614" s="80">
        <v>4</v>
      </c>
      <c r="H1614" s="280" t="s">
        <v>1394</v>
      </c>
      <c r="I1614" s="80"/>
    </row>
    <row r="1615" spans="1:9">
      <c r="A1615" s="280" t="s">
        <v>3010</v>
      </c>
      <c r="B1615" s="280" t="s">
        <v>1457</v>
      </c>
      <c r="C1615" s="280" t="s">
        <v>1212</v>
      </c>
      <c r="D1615" s="280" t="s">
        <v>1213</v>
      </c>
      <c r="E1615" s="80">
        <v>0.98222533827857295</v>
      </c>
      <c r="F1615" s="80">
        <v>711876</v>
      </c>
      <c r="G1615" s="80">
        <v>4</v>
      </c>
      <c r="H1615" s="280" t="s">
        <v>1394</v>
      </c>
      <c r="I1615" s="80"/>
    </row>
    <row r="1616" spans="1:9">
      <c r="A1616" s="280" t="s">
        <v>3011</v>
      </c>
      <c r="B1616" s="280" t="s">
        <v>1457</v>
      </c>
      <c r="C1616" s="280" t="s">
        <v>1212</v>
      </c>
      <c r="D1616" s="280" t="s">
        <v>1214</v>
      </c>
      <c r="E1616" s="80">
        <v>0.99885120839641706</v>
      </c>
      <c r="F1616" s="80">
        <v>711876</v>
      </c>
      <c r="G1616" s="80">
        <v>4</v>
      </c>
      <c r="H1616" s="280" t="s">
        <v>1394</v>
      </c>
      <c r="I1616" s="80"/>
    </row>
    <row r="1617" spans="1:9">
      <c r="A1617" s="280" t="s">
        <v>3012</v>
      </c>
      <c r="B1617" s="280" t="s">
        <v>1457</v>
      </c>
      <c r="C1617" s="280" t="s">
        <v>1212</v>
      </c>
      <c r="D1617" s="280" t="s">
        <v>1215</v>
      </c>
      <c r="E1617" s="80">
        <v>0.98216436479361247</v>
      </c>
      <c r="F1617" s="80">
        <v>711876</v>
      </c>
      <c r="G1617" s="80">
        <v>4</v>
      </c>
      <c r="H1617" s="280" t="s">
        <v>1394</v>
      </c>
      <c r="I1617" s="80"/>
    </row>
    <row r="1618" spans="1:9">
      <c r="A1618" s="280" t="s">
        <v>3013</v>
      </c>
      <c r="B1618" s="280" t="s">
        <v>1457</v>
      </c>
      <c r="C1618" s="280" t="s">
        <v>1212</v>
      </c>
      <c r="D1618" s="280" t="s">
        <v>1216</v>
      </c>
      <c r="E1618" s="80">
        <v>-0.65513819391222139</v>
      </c>
      <c r="F1618" s="80">
        <v>711876</v>
      </c>
      <c r="G1618" s="80">
        <v>4</v>
      </c>
      <c r="H1618" s="280" t="s">
        <v>1394</v>
      </c>
      <c r="I1618" s="80"/>
    </row>
    <row r="1619" spans="1:9">
      <c r="A1619" s="280" t="s">
        <v>3014</v>
      </c>
      <c r="B1619" s="280" t="s">
        <v>1457</v>
      </c>
      <c r="C1619" s="280" t="s">
        <v>1212</v>
      </c>
      <c r="D1619" s="280" t="s">
        <v>1217</v>
      </c>
      <c r="E1619" s="80">
        <v>0.83413789103031821</v>
      </c>
      <c r="F1619" s="80">
        <v>711876</v>
      </c>
      <c r="G1619" s="80">
        <v>4</v>
      </c>
      <c r="H1619" s="280" t="s">
        <v>1394</v>
      </c>
      <c r="I1619" s="80"/>
    </row>
    <row r="1620" spans="1:9">
      <c r="A1620" s="280" t="s">
        <v>3015</v>
      </c>
      <c r="B1620" s="280" t="s">
        <v>1457</v>
      </c>
      <c r="C1620" s="280" t="s">
        <v>1212</v>
      </c>
      <c r="D1620" s="280" t="s">
        <v>1218</v>
      </c>
      <c r="E1620" s="80">
        <v>0.74020177879381166</v>
      </c>
      <c r="F1620" s="80">
        <v>711876</v>
      </c>
      <c r="G1620" s="80">
        <v>4</v>
      </c>
      <c r="H1620" s="280" t="s">
        <v>1394</v>
      </c>
      <c r="I1620" s="80"/>
    </row>
    <row r="1621" spans="1:9">
      <c r="A1621" s="280" t="s">
        <v>3016</v>
      </c>
      <c r="B1621" s="280" t="s">
        <v>1457</v>
      </c>
      <c r="C1621" s="280" t="s">
        <v>1212</v>
      </c>
      <c r="D1621" s="280" t="s">
        <v>1219</v>
      </c>
      <c r="E1621" s="80">
        <v>129216.20391460639</v>
      </c>
      <c r="F1621" s="80">
        <v>711876</v>
      </c>
      <c r="G1621" s="80">
        <v>4</v>
      </c>
      <c r="H1621" s="280" t="s">
        <v>1394</v>
      </c>
      <c r="I1621" s="80"/>
    </row>
    <row r="1622" spans="1:9">
      <c r="A1622" s="280" t="s">
        <v>3017</v>
      </c>
      <c r="B1622" s="280" t="s">
        <v>1457</v>
      </c>
      <c r="C1622" s="280" t="s">
        <v>1212</v>
      </c>
      <c r="D1622" s="280" t="s">
        <v>1347</v>
      </c>
      <c r="E1622" s="80">
        <v>1.2921786924903453</v>
      </c>
      <c r="F1622" s="80">
        <v>711876</v>
      </c>
      <c r="G1622" s="80">
        <v>4</v>
      </c>
      <c r="H1622" s="280" t="s">
        <v>1394</v>
      </c>
      <c r="I1622" s="80"/>
    </row>
    <row r="1623" spans="1:9">
      <c r="A1623" s="280" t="s">
        <v>3018</v>
      </c>
      <c r="B1623" s="280" t="s">
        <v>1457</v>
      </c>
      <c r="C1623" s="280" t="s">
        <v>1212</v>
      </c>
      <c r="D1623" s="280" t="s">
        <v>1344</v>
      </c>
      <c r="E1623" s="80">
        <v>2.9773422945779218</v>
      </c>
      <c r="F1623" s="80">
        <v>711876</v>
      </c>
      <c r="G1623" s="80">
        <v>4</v>
      </c>
      <c r="H1623" s="280" t="s">
        <v>1394</v>
      </c>
      <c r="I1623" s="80"/>
    </row>
    <row r="1624" spans="1:9">
      <c r="A1624" s="280" t="s">
        <v>3019</v>
      </c>
      <c r="B1624" s="280" t="s">
        <v>1457</v>
      </c>
      <c r="C1624" s="280" t="s">
        <v>1213</v>
      </c>
      <c r="D1624" s="280" t="s">
        <v>1211</v>
      </c>
      <c r="E1624" s="80">
        <v>0.9999166288447654</v>
      </c>
      <c r="F1624" s="80">
        <v>711876</v>
      </c>
      <c r="G1624" s="80">
        <v>4</v>
      </c>
      <c r="H1624" s="280" t="s">
        <v>1394</v>
      </c>
      <c r="I1624" s="80"/>
    </row>
    <row r="1625" spans="1:9">
      <c r="A1625" s="280" t="s">
        <v>3020</v>
      </c>
      <c r="B1625" s="280" t="s">
        <v>1457</v>
      </c>
      <c r="C1625" s="280" t="s">
        <v>1213</v>
      </c>
      <c r="D1625" s="280" t="s">
        <v>1212</v>
      </c>
      <c r="E1625" s="80">
        <v>1.0191128997544929</v>
      </c>
      <c r="F1625" s="80">
        <v>711876</v>
      </c>
      <c r="G1625" s="80">
        <v>4</v>
      </c>
      <c r="H1625" s="280" t="s">
        <v>1394</v>
      </c>
      <c r="I1625" s="80"/>
    </row>
    <row r="1626" spans="1:9">
      <c r="A1626" s="280" t="s">
        <v>3021</v>
      </c>
      <c r="B1626" s="280" t="s">
        <v>1457</v>
      </c>
      <c r="C1626" s="280" t="s">
        <v>1213</v>
      </c>
      <c r="D1626" s="280" t="s">
        <v>1213</v>
      </c>
      <c r="E1626" s="80">
        <v>1</v>
      </c>
      <c r="F1626" s="80">
        <v>711876</v>
      </c>
      <c r="G1626" s="80">
        <v>4</v>
      </c>
      <c r="H1626" s="280" t="s">
        <v>1394</v>
      </c>
      <c r="I1626" s="80"/>
    </row>
    <row r="1627" spans="1:9">
      <c r="A1627" s="280" t="s">
        <v>3022</v>
      </c>
      <c r="B1627" s="280" t="s">
        <v>1457</v>
      </c>
      <c r="C1627" s="280" t="s">
        <v>1213</v>
      </c>
      <c r="D1627" s="280" t="s">
        <v>1214</v>
      </c>
      <c r="E1627" s="80">
        <v>1.0179389707547777</v>
      </c>
      <c r="F1627" s="80">
        <v>711876</v>
      </c>
      <c r="G1627" s="80">
        <v>4</v>
      </c>
      <c r="H1627" s="280" t="s">
        <v>1394</v>
      </c>
      <c r="I1627" s="80"/>
    </row>
    <row r="1628" spans="1:9">
      <c r="A1628" s="280" t="s">
        <v>3023</v>
      </c>
      <c r="B1628" s="280" t="s">
        <v>1457</v>
      </c>
      <c r="C1628" s="280" t="s">
        <v>1213</v>
      </c>
      <c r="D1628" s="280" t="s">
        <v>1215</v>
      </c>
      <c r="E1628" s="80">
        <v>1.0007092906371515</v>
      </c>
      <c r="F1628" s="80">
        <v>711876</v>
      </c>
      <c r="G1628" s="80">
        <v>4</v>
      </c>
      <c r="H1628" s="280" t="s">
        <v>1394</v>
      </c>
      <c r="I1628" s="80"/>
    </row>
    <row r="1629" spans="1:9">
      <c r="A1629" s="280" t="s">
        <v>3024</v>
      </c>
      <c r="B1629" s="280" t="s">
        <v>1457</v>
      </c>
      <c r="C1629" s="280" t="s">
        <v>1213</v>
      </c>
      <c r="D1629" s="280" t="s">
        <v>1216</v>
      </c>
      <c r="E1629" s="80">
        <v>-0.64507094022858147</v>
      </c>
      <c r="F1629" s="80">
        <v>711876</v>
      </c>
      <c r="G1629" s="80">
        <v>4</v>
      </c>
      <c r="H1629" s="280" t="s">
        <v>1394</v>
      </c>
      <c r="I1629" s="80"/>
    </row>
    <row r="1630" spans="1:9">
      <c r="A1630" s="280" t="s">
        <v>3025</v>
      </c>
      <c r="B1630" s="280" t="s">
        <v>1457</v>
      </c>
      <c r="C1630" s="280" t="s">
        <v>1213</v>
      </c>
      <c r="D1630" s="280" t="s">
        <v>1217</v>
      </c>
      <c r="E1630" s="80">
        <v>0.84971374537163891</v>
      </c>
      <c r="F1630" s="80">
        <v>711876</v>
      </c>
      <c r="G1630" s="80">
        <v>4</v>
      </c>
      <c r="H1630" s="280" t="s">
        <v>1394</v>
      </c>
      <c r="I1630" s="80"/>
    </row>
    <row r="1631" spans="1:9">
      <c r="A1631" s="280" t="s">
        <v>3026</v>
      </c>
      <c r="B1631" s="280" t="s">
        <v>1457</v>
      </c>
      <c r="C1631" s="280" t="s">
        <v>1213</v>
      </c>
      <c r="D1631" s="280" t="s">
        <v>1218</v>
      </c>
      <c r="E1631" s="80">
        <v>0.75178685714823212</v>
      </c>
      <c r="F1631" s="80">
        <v>711876</v>
      </c>
      <c r="G1631" s="80">
        <v>4</v>
      </c>
      <c r="H1631" s="280" t="s">
        <v>1394</v>
      </c>
      <c r="I1631" s="80"/>
    </row>
    <row r="1632" spans="1:9">
      <c r="A1632" s="280" t="s">
        <v>3027</v>
      </c>
      <c r="B1632" s="280" t="s">
        <v>1457</v>
      </c>
      <c r="C1632" s="280" t="s">
        <v>1213</v>
      </c>
      <c r="D1632" s="280" t="s">
        <v>1219</v>
      </c>
      <c r="E1632" s="80">
        <v>132303.20478925237</v>
      </c>
      <c r="F1632" s="80">
        <v>711876</v>
      </c>
      <c r="G1632" s="80">
        <v>4</v>
      </c>
      <c r="H1632" s="280" t="s">
        <v>1394</v>
      </c>
      <c r="I1632" s="80"/>
    </row>
    <row r="1633" spans="1:9">
      <c r="A1633" s="280" t="s">
        <v>3028</v>
      </c>
      <c r="B1633" s="280" t="s">
        <v>1457</v>
      </c>
      <c r="C1633" s="280" t="s">
        <v>1213</v>
      </c>
      <c r="D1633" s="280" t="s">
        <v>1347</v>
      </c>
      <c r="E1633" s="80">
        <v>1.3149274087866771</v>
      </c>
      <c r="F1633" s="80">
        <v>711876</v>
      </c>
      <c r="G1633" s="80">
        <v>4</v>
      </c>
      <c r="H1633" s="280" t="s">
        <v>1394</v>
      </c>
      <c r="I1633" s="80"/>
    </row>
    <row r="1634" spans="1:9">
      <c r="A1634" s="280" t="s">
        <v>3029</v>
      </c>
      <c r="B1634" s="280" t="s">
        <v>1457</v>
      </c>
      <c r="C1634" s="280" t="s">
        <v>1213</v>
      </c>
      <c r="D1634" s="280" t="s">
        <v>1344</v>
      </c>
      <c r="E1634" s="80">
        <v>3.0306941209443568</v>
      </c>
      <c r="F1634" s="80">
        <v>711876</v>
      </c>
      <c r="G1634" s="80">
        <v>4</v>
      </c>
      <c r="H1634" s="280" t="s">
        <v>1394</v>
      </c>
      <c r="I1634" s="80"/>
    </row>
    <row r="1635" spans="1:9">
      <c r="A1635" s="280" t="s">
        <v>3030</v>
      </c>
      <c r="B1635" s="280" t="s">
        <v>1457</v>
      </c>
      <c r="C1635" s="280" t="s">
        <v>1214</v>
      </c>
      <c r="D1635" s="280" t="s">
        <v>1211</v>
      </c>
      <c r="E1635" s="80">
        <v>0.98328931398676389</v>
      </c>
      <c r="F1635" s="80">
        <v>711876</v>
      </c>
      <c r="G1635" s="80">
        <v>4</v>
      </c>
      <c r="H1635" s="280" t="s">
        <v>1394</v>
      </c>
      <c r="I1635" s="80"/>
    </row>
    <row r="1636" spans="1:9">
      <c r="A1636" s="280" t="s">
        <v>3031</v>
      </c>
      <c r="B1636" s="280" t="s">
        <v>1457</v>
      </c>
      <c r="C1636" s="280" t="s">
        <v>1214</v>
      </c>
      <c r="D1636" s="280" t="s">
        <v>1212</v>
      </c>
      <c r="E1636" s="80">
        <v>1.0011723964517234</v>
      </c>
      <c r="F1636" s="80">
        <v>711876</v>
      </c>
      <c r="G1636" s="80">
        <v>4</v>
      </c>
      <c r="H1636" s="280" t="s">
        <v>1394</v>
      </c>
      <c r="I1636" s="80"/>
    </row>
    <row r="1637" spans="1:9">
      <c r="A1637" s="280" t="s">
        <v>3032</v>
      </c>
      <c r="B1637" s="280" t="s">
        <v>1457</v>
      </c>
      <c r="C1637" s="280" t="s">
        <v>1214</v>
      </c>
      <c r="D1637" s="280" t="s">
        <v>1213</v>
      </c>
      <c r="E1637" s="80">
        <v>0.98337268514199849</v>
      </c>
      <c r="F1637" s="80">
        <v>711876</v>
      </c>
      <c r="G1637" s="80">
        <v>4</v>
      </c>
      <c r="H1637" s="280" t="s">
        <v>1394</v>
      </c>
      <c r="I1637" s="80"/>
    </row>
    <row r="1638" spans="1:9">
      <c r="A1638" s="280" t="s">
        <v>3033</v>
      </c>
      <c r="B1638" s="280" t="s">
        <v>1457</v>
      </c>
      <c r="C1638" s="280" t="s">
        <v>1214</v>
      </c>
      <c r="D1638" s="280" t="s">
        <v>1214</v>
      </c>
      <c r="E1638" s="80">
        <v>1</v>
      </c>
      <c r="F1638" s="80">
        <v>711876</v>
      </c>
      <c r="G1638" s="80">
        <v>4</v>
      </c>
      <c r="H1638" s="280" t="s">
        <v>1394</v>
      </c>
      <c r="I1638" s="80"/>
    </row>
    <row r="1639" spans="1:9">
      <c r="A1639" s="280" t="s">
        <v>3034</v>
      </c>
      <c r="B1639" s="280" t="s">
        <v>1457</v>
      </c>
      <c r="C1639" s="280" t="s">
        <v>1214</v>
      </c>
      <c r="D1639" s="280" t="s">
        <v>1215</v>
      </c>
      <c r="E1639" s="80">
        <v>0.98332690180981575</v>
      </c>
      <c r="F1639" s="80">
        <v>711876</v>
      </c>
      <c r="G1639" s="80">
        <v>4</v>
      </c>
      <c r="H1639" s="280" t="s">
        <v>1394</v>
      </c>
      <c r="I1639" s="80"/>
    </row>
    <row r="1640" spans="1:9">
      <c r="A1640" s="280" t="s">
        <v>3035</v>
      </c>
      <c r="B1640" s="280" t="s">
        <v>1457</v>
      </c>
      <c r="C1640" s="280" t="s">
        <v>1214</v>
      </c>
      <c r="D1640" s="280" t="s">
        <v>1216</v>
      </c>
      <c r="E1640" s="80">
        <v>-0.65325926765810993</v>
      </c>
      <c r="F1640" s="80">
        <v>711876</v>
      </c>
      <c r="G1640" s="80">
        <v>4</v>
      </c>
      <c r="H1640" s="280" t="s">
        <v>1394</v>
      </c>
      <c r="I1640" s="80"/>
    </row>
    <row r="1641" spans="1:9">
      <c r="A1641" s="280" t="s">
        <v>3036</v>
      </c>
      <c r="B1641" s="280" t="s">
        <v>1457</v>
      </c>
      <c r="C1641" s="280" t="s">
        <v>1214</v>
      </c>
      <c r="D1641" s="280" t="s">
        <v>1217</v>
      </c>
      <c r="E1641" s="80">
        <v>0.8351290505448461</v>
      </c>
      <c r="F1641" s="80">
        <v>711876</v>
      </c>
      <c r="G1641" s="80">
        <v>4</v>
      </c>
      <c r="H1641" s="280" t="s">
        <v>1394</v>
      </c>
      <c r="I1641" s="80"/>
    </row>
    <row r="1642" spans="1:9">
      <c r="A1642" s="280" t="s">
        <v>3037</v>
      </c>
      <c r="B1642" s="280" t="s">
        <v>1457</v>
      </c>
      <c r="C1642" s="280" t="s">
        <v>1214</v>
      </c>
      <c r="D1642" s="280" t="s">
        <v>1218</v>
      </c>
      <c r="E1642" s="80">
        <v>0.74123034343174254</v>
      </c>
      <c r="F1642" s="80">
        <v>711876</v>
      </c>
      <c r="G1642" s="80">
        <v>4</v>
      </c>
      <c r="H1642" s="280" t="s">
        <v>1394</v>
      </c>
      <c r="I1642" s="80"/>
    </row>
    <row r="1643" spans="1:9">
      <c r="A1643" s="280" t="s">
        <v>3038</v>
      </c>
      <c r="B1643" s="280" t="s">
        <v>1457</v>
      </c>
      <c r="C1643" s="280" t="s">
        <v>1214</v>
      </c>
      <c r="D1643" s="280" t="s">
        <v>1219</v>
      </c>
      <c r="E1643" s="80">
        <v>129216.20496197171</v>
      </c>
      <c r="F1643" s="80">
        <v>711876</v>
      </c>
      <c r="G1643" s="80">
        <v>4</v>
      </c>
      <c r="H1643" s="280" t="s">
        <v>1394</v>
      </c>
      <c r="I1643" s="80"/>
    </row>
    <row r="1644" spans="1:9">
      <c r="A1644" s="280" t="s">
        <v>3039</v>
      </c>
      <c r="B1644" s="280" t="s">
        <v>1457</v>
      </c>
      <c r="C1644" s="280" t="s">
        <v>1214</v>
      </c>
      <c r="D1644" s="280" t="s">
        <v>1347</v>
      </c>
      <c r="E1644" s="80">
        <v>1.2936188868663396</v>
      </c>
      <c r="F1644" s="80">
        <v>711876</v>
      </c>
      <c r="G1644" s="80">
        <v>4</v>
      </c>
      <c r="H1644" s="280" t="s">
        <v>1394</v>
      </c>
      <c r="I1644" s="80"/>
    </row>
    <row r="1645" spans="1:9">
      <c r="A1645" s="280" t="s">
        <v>3040</v>
      </c>
      <c r="B1645" s="280" t="s">
        <v>1457</v>
      </c>
      <c r="C1645" s="280" t="s">
        <v>1214</v>
      </c>
      <c r="D1645" s="280" t="s">
        <v>1344</v>
      </c>
      <c r="E1645" s="80">
        <v>2.9808442615537913</v>
      </c>
      <c r="F1645" s="80">
        <v>711876</v>
      </c>
      <c r="G1645" s="80">
        <v>4</v>
      </c>
      <c r="H1645" s="280" t="s">
        <v>1394</v>
      </c>
      <c r="I1645" s="80"/>
    </row>
    <row r="1646" spans="1:9">
      <c r="A1646" s="280" t="s">
        <v>3041</v>
      </c>
      <c r="B1646" s="280" t="s">
        <v>1457</v>
      </c>
      <c r="C1646" s="280" t="s">
        <v>1215</v>
      </c>
      <c r="D1646" s="280" t="s">
        <v>1211</v>
      </c>
      <c r="E1646" s="80">
        <v>1.0010996507053318</v>
      </c>
      <c r="F1646" s="80">
        <v>711876</v>
      </c>
      <c r="G1646" s="80">
        <v>4</v>
      </c>
      <c r="H1646" s="280" t="s">
        <v>1394</v>
      </c>
      <c r="I1646" s="80"/>
    </row>
    <row r="1647" spans="1:9">
      <c r="A1647" s="280" t="s">
        <v>3042</v>
      </c>
      <c r="B1647" s="280" t="s">
        <v>1457</v>
      </c>
      <c r="C1647" s="280" t="s">
        <v>1215</v>
      </c>
      <c r="D1647" s="280" t="s">
        <v>1212</v>
      </c>
      <c r="E1647" s="80">
        <v>1.0195681830065322</v>
      </c>
      <c r="F1647" s="80">
        <v>711876</v>
      </c>
      <c r="G1647" s="80">
        <v>4</v>
      </c>
      <c r="H1647" s="280" t="s">
        <v>1394</v>
      </c>
      <c r="I1647" s="80"/>
    </row>
    <row r="1648" spans="1:9">
      <c r="A1648" s="280" t="s">
        <v>3043</v>
      </c>
      <c r="B1648" s="280" t="s">
        <v>1457</v>
      </c>
      <c r="C1648" s="280" t="s">
        <v>1215</v>
      </c>
      <c r="D1648" s="280" t="s">
        <v>1213</v>
      </c>
      <c r="E1648" s="80">
        <v>1.0011847014088626</v>
      </c>
      <c r="F1648" s="80">
        <v>711876</v>
      </c>
      <c r="G1648" s="80">
        <v>4</v>
      </c>
      <c r="H1648" s="280" t="s">
        <v>1394</v>
      </c>
      <c r="I1648" s="80"/>
    </row>
    <row r="1649" spans="1:9">
      <c r="A1649" s="280" t="s">
        <v>3044</v>
      </c>
      <c r="B1649" s="280" t="s">
        <v>1457</v>
      </c>
      <c r="C1649" s="280" t="s">
        <v>1215</v>
      </c>
      <c r="D1649" s="280" t="s">
        <v>1214</v>
      </c>
      <c r="E1649" s="80">
        <v>1.018409519017383</v>
      </c>
      <c r="F1649" s="80">
        <v>711876</v>
      </c>
      <c r="G1649" s="80">
        <v>4</v>
      </c>
      <c r="H1649" s="280" t="s">
        <v>1394</v>
      </c>
      <c r="I1649" s="80"/>
    </row>
    <row r="1650" spans="1:9">
      <c r="A1650" s="280" t="s">
        <v>3045</v>
      </c>
      <c r="B1650" s="280" t="s">
        <v>1457</v>
      </c>
      <c r="C1650" s="280" t="s">
        <v>1215</v>
      </c>
      <c r="D1650" s="280" t="s">
        <v>1215</v>
      </c>
      <c r="E1650" s="80">
        <v>1</v>
      </c>
      <c r="F1650" s="80">
        <v>711876</v>
      </c>
      <c r="G1650" s="80">
        <v>4</v>
      </c>
      <c r="H1650" s="280" t="s">
        <v>1394</v>
      </c>
      <c r="I1650" s="80"/>
    </row>
    <row r="1651" spans="1:9">
      <c r="A1651" s="280" t="s">
        <v>3046</v>
      </c>
      <c r="B1651" s="280" t="s">
        <v>1457</v>
      </c>
      <c r="C1651" s="280" t="s">
        <v>1215</v>
      </c>
      <c r="D1651" s="280" t="s">
        <v>1216</v>
      </c>
      <c r="E1651" s="80">
        <v>-0.65794174389434756</v>
      </c>
      <c r="F1651" s="80">
        <v>711876</v>
      </c>
      <c r="G1651" s="80">
        <v>4</v>
      </c>
      <c r="H1651" s="280" t="s">
        <v>1394</v>
      </c>
      <c r="I1651" s="80"/>
    </row>
    <row r="1652" spans="1:9">
      <c r="A1652" s="280" t="s">
        <v>3047</v>
      </c>
      <c r="B1652" s="280" t="s">
        <v>1457</v>
      </c>
      <c r="C1652" s="280" t="s">
        <v>1215</v>
      </c>
      <c r="D1652" s="280" t="s">
        <v>1217</v>
      </c>
      <c r="E1652" s="80">
        <v>0.84948508213835194</v>
      </c>
      <c r="F1652" s="80">
        <v>711876</v>
      </c>
      <c r="G1652" s="80">
        <v>4</v>
      </c>
      <c r="H1652" s="280" t="s">
        <v>1394</v>
      </c>
      <c r="I1652" s="80"/>
    </row>
    <row r="1653" spans="1:9">
      <c r="A1653" s="280" t="s">
        <v>3048</v>
      </c>
      <c r="B1653" s="280" t="s">
        <v>1457</v>
      </c>
      <c r="C1653" s="280" t="s">
        <v>1215</v>
      </c>
      <c r="D1653" s="280" t="s">
        <v>1218</v>
      </c>
      <c r="E1653" s="80">
        <v>0.75031251114623221</v>
      </c>
      <c r="F1653" s="80">
        <v>711876</v>
      </c>
      <c r="G1653" s="80">
        <v>4</v>
      </c>
      <c r="H1653" s="280" t="s">
        <v>1394</v>
      </c>
      <c r="I1653" s="80"/>
    </row>
    <row r="1654" spans="1:9">
      <c r="A1654" s="280" t="s">
        <v>3049</v>
      </c>
      <c r="B1654" s="280" t="s">
        <v>1457</v>
      </c>
      <c r="C1654" s="280" t="s">
        <v>1215</v>
      </c>
      <c r="D1654" s="280" t="s">
        <v>1219</v>
      </c>
      <c r="E1654" s="80">
        <v>130860.49596156226</v>
      </c>
      <c r="F1654" s="80">
        <v>711876</v>
      </c>
      <c r="G1654" s="80">
        <v>4</v>
      </c>
      <c r="H1654" s="280" t="s">
        <v>1394</v>
      </c>
      <c r="I1654" s="80"/>
    </row>
    <row r="1655" spans="1:9">
      <c r="A1655" s="280" t="s">
        <v>3050</v>
      </c>
      <c r="B1655" s="280" t="s">
        <v>1457</v>
      </c>
      <c r="C1655" s="280" t="s">
        <v>1215</v>
      </c>
      <c r="D1655" s="280" t="s">
        <v>1347</v>
      </c>
      <c r="E1655" s="80">
        <v>1.3167388069387935</v>
      </c>
      <c r="F1655" s="80">
        <v>711876</v>
      </c>
      <c r="G1655" s="80">
        <v>4</v>
      </c>
      <c r="H1655" s="280" t="s">
        <v>1394</v>
      </c>
      <c r="I1655" s="80"/>
    </row>
    <row r="1656" spans="1:9">
      <c r="A1656" s="280" t="s">
        <v>3051</v>
      </c>
      <c r="B1656" s="280" t="s">
        <v>1457</v>
      </c>
      <c r="C1656" s="280" t="s">
        <v>1215</v>
      </c>
      <c r="D1656" s="280" t="s">
        <v>1344</v>
      </c>
      <c r="E1656" s="80">
        <v>3.034396581502333</v>
      </c>
      <c r="F1656" s="80">
        <v>711876</v>
      </c>
      <c r="G1656" s="80">
        <v>4</v>
      </c>
      <c r="H1656" s="280" t="s">
        <v>1394</v>
      </c>
      <c r="I1656" s="80"/>
    </row>
    <row r="1657" spans="1:9">
      <c r="A1657" s="280" t="s">
        <v>3052</v>
      </c>
      <c r="B1657" s="280" t="s">
        <v>1457</v>
      </c>
      <c r="C1657" s="280" t="s">
        <v>1216</v>
      </c>
      <c r="D1657" s="280" t="s">
        <v>1211</v>
      </c>
      <c r="E1657" s="80">
        <v>0.80435734802411363</v>
      </c>
      <c r="F1657" s="80">
        <v>711876</v>
      </c>
      <c r="G1657" s="80">
        <v>4</v>
      </c>
      <c r="H1657" s="280" t="s">
        <v>1394</v>
      </c>
      <c r="I1657" s="80"/>
    </row>
    <row r="1658" spans="1:9">
      <c r="A1658" s="280" t="s">
        <v>3053</v>
      </c>
      <c r="B1658" s="280" t="s">
        <v>1457</v>
      </c>
      <c r="C1658" s="280" t="s">
        <v>1216</v>
      </c>
      <c r="D1658" s="280" t="s">
        <v>1212</v>
      </c>
      <c r="E1658" s="80">
        <v>0.81903818004610784</v>
      </c>
      <c r="F1658" s="80">
        <v>711876</v>
      </c>
      <c r="G1658" s="80">
        <v>4</v>
      </c>
      <c r="H1658" s="280" t="s">
        <v>1394</v>
      </c>
      <c r="I1658" s="80"/>
    </row>
    <row r="1659" spans="1:9">
      <c r="A1659" s="280" t="s">
        <v>3054</v>
      </c>
      <c r="B1659" s="280" t="s">
        <v>1457</v>
      </c>
      <c r="C1659" s="280" t="s">
        <v>1216</v>
      </c>
      <c r="D1659" s="280" t="s">
        <v>1213</v>
      </c>
      <c r="E1659" s="80">
        <v>0.80441422465207668</v>
      </c>
      <c r="F1659" s="80">
        <v>711876</v>
      </c>
      <c r="G1659" s="80">
        <v>4</v>
      </c>
      <c r="H1659" s="280" t="s">
        <v>1394</v>
      </c>
      <c r="I1659" s="80"/>
    </row>
    <row r="1660" spans="1:9">
      <c r="A1660" s="280" t="s">
        <v>3055</v>
      </c>
      <c r="B1660" s="280" t="s">
        <v>1457</v>
      </c>
      <c r="C1660" s="280" t="s">
        <v>1216</v>
      </c>
      <c r="D1660" s="280" t="s">
        <v>1214</v>
      </c>
      <c r="E1660" s="80">
        <v>0.818165391570567</v>
      </c>
      <c r="F1660" s="80">
        <v>711876</v>
      </c>
      <c r="G1660" s="80">
        <v>4</v>
      </c>
      <c r="H1660" s="280" t="s">
        <v>1394</v>
      </c>
      <c r="I1660" s="80"/>
    </row>
    <row r="1661" spans="1:9">
      <c r="A1661" s="280" t="s">
        <v>3056</v>
      </c>
      <c r="B1661" s="280" t="s">
        <v>1457</v>
      </c>
      <c r="C1661" s="280" t="s">
        <v>1216</v>
      </c>
      <c r="D1661" s="280" t="s">
        <v>1215</v>
      </c>
      <c r="E1661" s="80">
        <v>0.80305950906842527</v>
      </c>
      <c r="F1661" s="80">
        <v>711876</v>
      </c>
      <c r="G1661" s="80">
        <v>4</v>
      </c>
      <c r="H1661" s="280" t="s">
        <v>1394</v>
      </c>
      <c r="I1661" s="80"/>
    </row>
    <row r="1662" spans="1:9">
      <c r="A1662" s="280" t="s">
        <v>3057</v>
      </c>
      <c r="B1662" s="280" t="s">
        <v>1457</v>
      </c>
      <c r="C1662" s="280" t="s">
        <v>1216</v>
      </c>
      <c r="D1662" s="280" t="s">
        <v>1216</v>
      </c>
      <c r="E1662" s="80">
        <v>1</v>
      </c>
      <c r="F1662" s="80">
        <v>711876</v>
      </c>
      <c r="G1662" s="80">
        <v>4</v>
      </c>
      <c r="H1662" s="280" t="s">
        <v>1394</v>
      </c>
      <c r="I1662" s="80"/>
    </row>
    <row r="1663" spans="1:9">
      <c r="A1663" s="280" t="s">
        <v>3058</v>
      </c>
      <c r="B1663" s="280" t="s">
        <v>1457</v>
      </c>
      <c r="C1663" s="280" t="s">
        <v>1216</v>
      </c>
      <c r="D1663" s="280" t="s">
        <v>1217</v>
      </c>
      <c r="E1663" s="80">
        <v>0.67937603051316575</v>
      </c>
      <c r="F1663" s="80">
        <v>711876</v>
      </c>
      <c r="G1663" s="80">
        <v>4</v>
      </c>
      <c r="H1663" s="280" t="s">
        <v>1394</v>
      </c>
      <c r="I1663" s="80"/>
    </row>
    <row r="1664" spans="1:9">
      <c r="A1664" s="280" t="s">
        <v>3059</v>
      </c>
      <c r="B1664" s="280" t="s">
        <v>1457</v>
      </c>
      <c r="C1664" s="280" t="s">
        <v>1216</v>
      </c>
      <c r="D1664" s="280" t="s">
        <v>1218</v>
      </c>
      <c r="E1664" s="80">
        <v>0.59565596175529734</v>
      </c>
      <c r="F1664" s="80">
        <v>711876</v>
      </c>
      <c r="G1664" s="80">
        <v>4</v>
      </c>
      <c r="H1664" s="280" t="s">
        <v>1394</v>
      </c>
      <c r="I1664" s="80"/>
    </row>
    <row r="1665" spans="1:9">
      <c r="A1665" s="280" t="s">
        <v>3060</v>
      </c>
      <c r="B1665" s="280" t="s">
        <v>1457</v>
      </c>
      <c r="C1665" s="280" t="s">
        <v>1216</v>
      </c>
      <c r="D1665" s="280" t="s">
        <v>1219</v>
      </c>
      <c r="E1665" s="80">
        <v>94758.451410896072</v>
      </c>
      <c r="F1665" s="80">
        <v>711876</v>
      </c>
      <c r="G1665" s="80">
        <v>4</v>
      </c>
      <c r="H1665" s="280" t="s">
        <v>1394</v>
      </c>
      <c r="I1665" s="80"/>
    </row>
    <row r="1666" spans="1:9">
      <c r="A1666" s="280" t="s">
        <v>3061</v>
      </c>
      <c r="B1666" s="280" t="s">
        <v>1457</v>
      </c>
      <c r="C1666" s="280" t="s">
        <v>1216</v>
      </c>
      <c r="D1666" s="280" t="s">
        <v>1347</v>
      </c>
      <c r="E1666" s="80">
        <v>1.0546206368853235</v>
      </c>
      <c r="F1666" s="80">
        <v>711876</v>
      </c>
      <c r="G1666" s="80">
        <v>4</v>
      </c>
      <c r="H1666" s="280" t="s">
        <v>1394</v>
      </c>
      <c r="I1666" s="80"/>
    </row>
    <row r="1667" spans="1:9">
      <c r="A1667" s="280" t="s">
        <v>3062</v>
      </c>
      <c r="B1667" s="280" t="s">
        <v>1457</v>
      </c>
      <c r="C1667" s="280" t="s">
        <v>1216</v>
      </c>
      <c r="D1667" s="280" t="s">
        <v>1344</v>
      </c>
      <c r="E1667" s="80">
        <v>2.4340690521503991</v>
      </c>
      <c r="F1667" s="80">
        <v>711876</v>
      </c>
      <c r="G1667" s="80">
        <v>4</v>
      </c>
      <c r="H1667" s="280" t="s">
        <v>1394</v>
      </c>
      <c r="I1667" s="80"/>
    </row>
    <row r="1668" spans="1:9">
      <c r="A1668" s="280" t="s">
        <v>3063</v>
      </c>
      <c r="B1668" s="280" t="s">
        <v>1457</v>
      </c>
      <c r="C1668" s="280" t="s">
        <v>1217</v>
      </c>
      <c r="D1668" s="280" t="s">
        <v>1211</v>
      </c>
      <c r="E1668" s="80">
        <v>1.1819858412535009</v>
      </c>
      <c r="F1668" s="80">
        <v>711876</v>
      </c>
      <c r="G1668" s="80">
        <v>4</v>
      </c>
      <c r="H1668" s="280" t="s">
        <v>1394</v>
      </c>
      <c r="I1668" s="80"/>
    </row>
    <row r="1669" spans="1:9">
      <c r="A1669" s="280" t="s">
        <v>3064</v>
      </c>
      <c r="B1669" s="280" t="s">
        <v>1457</v>
      </c>
      <c r="C1669" s="280" t="s">
        <v>1217</v>
      </c>
      <c r="D1669" s="280" t="s">
        <v>1212</v>
      </c>
      <c r="E1669" s="80">
        <v>1.2039857427460461</v>
      </c>
      <c r="F1669" s="80">
        <v>711876</v>
      </c>
      <c r="G1669" s="80">
        <v>4</v>
      </c>
      <c r="H1669" s="280" t="s">
        <v>1394</v>
      </c>
      <c r="I1669" s="80"/>
    </row>
    <row r="1670" spans="1:9">
      <c r="A1670" s="280" t="s">
        <v>3065</v>
      </c>
      <c r="B1670" s="280" t="s">
        <v>1457</v>
      </c>
      <c r="C1670" s="280" t="s">
        <v>1217</v>
      </c>
      <c r="D1670" s="280" t="s">
        <v>1213</v>
      </c>
      <c r="E1670" s="80">
        <v>1.1820863455994051</v>
      </c>
      <c r="F1670" s="80">
        <v>711876</v>
      </c>
      <c r="G1670" s="80">
        <v>4</v>
      </c>
      <c r="H1670" s="280" t="s">
        <v>1394</v>
      </c>
      <c r="I1670" s="80"/>
    </row>
    <row r="1671" spans="1:9">
      <c r="A1671" s="280" t="s">
        <v>3066</v>
      </c>
      <c r="B1671" s="280" t="s">
        <v>1457</v>
      </c>
      <c r="C1671" s="280" t="s">
        <v>1217</v>
      </c>
      <c r="D1671" s="280" t="s">
        <v>1214</v>
      </c>
      <c r="E1671" s="80">
        <v>1.2026227717950781</v>
      </c>
      <c r="F1671" s="80">
        <v>711876</v>
      </c>
      <c r="G1671" s="80">
        <v>4</v>
      </c>
      <c r="H1671" s="280" t="s">
        <v>1394</v>
      </c>
      <c r="I1671" s="80"/>
    </row>
    <row r="1672" spans="1:9">
      <c r="A1672" s="280" t="s">
        <v>3067</v>
      </c>
      <c r="B1672" s="280" t="s">
        <v>1457</v>
      </c>
      <c r="C1672" s="280" t="s">
        <v>1217</v>
      </c>
      <c r="D1672" s="280" t="s">
        <v>1215</v>
      </c>
      <c r="E1672" s="80">
        <v>1.1811948249215836</v>
      </c>
      <c r="F1672" s="80">
        <v>711876</v>
      </c>
      <c r="G1672" s="80">
        <v>4</v>
      </c>
      <c r="H1672" s="280" t="s">
        <v>1394</v>
      </c>
      <c r="I1672" s="80"/>
    </row>
    <row r="1673" spans="1:9">
      <c r="A1673" s="280" t="s">
        <v>3068</v>
      </c>
      <c r="B1673" s="280" t="s">
        <v>1457</v>
      </c>
      <c r="C1673" s="280" t="s">
        <v>1217</v>
      </c>
      <c r="D1673" s="280" t="s">
        <v>1216</v>
      </c>
      <c r="E1673" s="80">
        <v>-0.76802945962354174</v>
      </c>
      <c r="F1673" s="80">
        <v>711876</v>
      </c>
      <c r="G1673" s="80">
        <v>4</v>
      </c>
      <c r="H1673" s="280" t="s">
        <v>1394</v>
      </c>
      <c r="I1673" s="80"/>
    </row>
    <row r="1674" spans="1:9">
      <c r="A1674" s="280" t="s">
        <v>3069</v>
      </c>
      <c r="B1674" s="280" t="s">
        <v>1457</v>
      </c>
      <c r="C1674" s="280" t="s">
        <v>1217</v>
      </c>
      <c r="D1674" s="280" t="s">
        <v>1217</v>
      </c>
      <c r="E1674" s="80">
        <v>1</v>
      </c>
      <c r="F1674" s="80">
        <v>711876</v>
      </c>
      <c r="G1674" s="80">
        <v>4</v>
      </c>
      <c r="H1674" s="280" t="s">
        <v>1394</v>
      </c>
      <c r="I1674" s="80"/>
    </row>
    <row r="1675" spans="1:9">
      <c r="A1675" s="280" t="s">
        <v>3070</v>
      </c>
      <c r="B1675" s="280" t="s">
        <v>1457</v>
      </c>
      <c r="C1675" s="280" t="s">
        <v>1217</v>
      </c>
      <c r="D1675" s="280" t="s">
        <v>1218</v>
      </c>
      <c r="E1675" s="80">
        <v>0.8811509248363355</v>
      </c>
      <c r="F1675" s="80">
        <v>711876</v>
      </c>
      <c r="G1675" s="80">
        <v>4</v>
      </c>
      <c r="H1675" s="280" t="s">
        <v>1394</v>
      </c>
      <c r="I1675" s="80"/>
    </row>
    <row r="1676" spans="1:9">
      <c r="A1676" s="280" t="s">
        <v>3071</v>
      </c>
      <c r="B1676" s="280" t="s">
        <v>1457</v>
      </c>
      <c r="C1676" s="280" t="s">
        <v>1217</v>
      </c>
      <c r="D1676" s="280" t="s">
        <v>1219</v>
      </c>
      <c r="E1676" s="80">
        <v>155515.69383640075</v>
      </c>
      <c r="F1676" s="80">
        <v>711876</v>
      </c>
      <c r="G1676" s="80">
        <v>4</v>
      </c>
      <c r="H1676" s="280" t="s">
        <v>1394</v>
      </c>
      <c r="I1676" s="80"/>
    </row>
    <row r="1677" spans="1:9">
      <c r="A1677" s="280" t="s">
        <v>3072</v>
      </c>
      <c r="B1677" s="280" t="s">
        <v>1457</v>
      </c>
      <c r="C1677" s="280" t="s">
        <v>1217</v>
      </c>
      <c r="D1677" s="280" t="s">
        <v>1347</v>
      </c>
      <c r="E1677" s="80">
        <v>1.5559766805932156</v>
      </c>
      <c r="F1677" s="80">
        <v>711876</v>
      </c>
      <c r="G1677" s="80">
        <v>4</v>
      </c>
      <c r="H1677" s="280" t="s">
        <v>1394</v>
      </c>
      <c r="I1677" s="80"/>
    </row>
    <row r="1678" spans="1:9">
      <c r="A1678" s="280" t="s">
        <v>3073</v>
      </c>
      <c r="B1678" s="280" t="s">
        <v>1457</v>
      </c>
      <c r="C1678" s="280" t="s">
        <v>1217</v>
      </c>
      <c r="D1678" s="280" t="s">
        <v>1344</v>
      </c>
      <c r="E1678" s="80">
        <v>3.5811810294660575</v>
      </c>
      <c r="F1678" s="80">
        <v>711876</v>
      </c>
      <c r="G1678" s="80">
        <v>4</v>
      </c>
      <c r="H1678" s="280" t="s">
        <v>1394</v>
      </c>
      <c r="I1678" s="80"/>
    </row>
    <row r="1679" spans="1:9">
      <c r="A1679" s="280" t="s">
        <v>3074</v>
      </c>
      <c r="B1679" s="280" t="s">
        <v>1457</v>
      </c>
      <c r="C1679" s="280" t="s">
        <v>1218</v>
      </c>
      <c r="D1679" s="280" t="s">
        <v>1211</v>
      </c>
      <c r="E1679" s="80">
        <v>1.5628275600405355</v>
      </c>
      <c r="F1679" s="80">
        <v>711876</v>
      </c>
      <c r="G1679" s="80">
        <v>4</v>
      </c>
      <c r="H1679" s="280" t="s">
        <v>1394</v>
      </c>
      <c r="I1679" s="80"/>
    </row>
    <row r="1680" spans="1:9">
      <c r="A1680" s="280" t="s">
        <v>3075</v>
      </c>
      <c r="B1680" s="280" t="s">
        <v>1457</v>
      </c>
      <c r="C1680" s="280" t="s">
        <v>1218</v>
      </c>
      <c r="D1680" s="280" t="s">
        <v>1212</v>
      </c>
      <c r="E1680" s="80">
        <v>1.5996658903464285</v>
      </c>
      <c r="F1680" s="80">
        <v>711876</v>
      </c>
      <c r="G1680" s="80">
        <v>4</v>
      </c>
      <c r="H1680" s="280" t="s">
        <v>1394</v>
      </c>
      <c r="I1680" s="80"/>
    </row>
    <row r="1681" spans="1:9">
      <c r="A1681" s="280" t="s">
        <v>3076</v>
      </c>
      <c r="B1681" s="280" t="s">
        <v>1457</v>
      </c>
      <c r="C1681" s="280" t="s">
        <v>1218</v>
      </c>
      <c r="D1681" s="280" t="s">
        <v>1213</v>
      </c>
      <c r="E1681" s="80">
        <v>1.5629510744649187</v>
      </c>
      <c r="F1681" s="80">
        <v>711876</v>
      </c>
      <c r="G1681" s="80">
        <v>4</v>
      </c>
      <c r="H1681" s="280" t="s">
        <v>1394</v>
      </c>
      <c r="I1681" s="80"/>
    </row>
    <row r="1682" spans="1:9">
      <c r="A1682" s="280" t="s">
        <v>3077</v>
      </c>
      <c r="B1682" s="280" t="s">
        <v>1457</v>
      </c>
      <c r="C1682" s="280" t="s">
        <v>1218</v>
      </c>
      <c r="D1682" s="280" t="s">
        <v>1214</v>
      </c>
      <c r="E1682" s="80">
        <v>1.5982369594307464</v>
      </c>
      <c r="F1682" s="80">
        <v>711876</v>
      </c>
      <c r="G1682" s="80">
        <v>4</v>
      </c>
      <c r="H1682" s="280" t="s">
        <v>1394</v>
      </c>
      <c r="I1682" s="80"/>
    </row>
    <row r="1683" spans="1:9">
      <c r="A1683" s="280" t="s">
        <v>3078</v>
      </c>
      <c r="B1683" s="280" t="s">
        <v>1457</v>
      </c>
      <c r="C1683" s="280" t="s">
        <v>1218</v>
      </c>
      <c r="D1683" s="280" t="s">
        <v>1215</v>
      </c>
      <c r="E1683" s="80">
        <v>1.5554635688148435</v>
      </c>
      <c r="F1683" s="80">
        <v>711876</v>
      </c>
      <c r="G1683" s="80">
        <v>4</v>
      </c>
      <c r="H1683" s="280" t="s">
        <v>1394</v>
      </c>
      <c r="I1683" s="80"/>
    </row>
    <row r="1684" spans="1:9">
      <c r="A1684" s="280" t="s">
        <v>3079</v>
      </c>
      <c r="B1684" s="280" t="s">
        <v>1457</v>
      </c>
      <c r="C1684" s="280" t="s">
        <v>1218</v>
      </c>
      <c r="D1684" s="280" t="s">
        <v>1216</v>
      </c>
      <c r="E1684" s="80">
        <v>-0.45713299492642073</v>
      </c>
      <c r="F1684" s="80">
        <v>711876</v>
      </c>
      <c r="G1684" s="80">
        <v>4</v>
      </c>
      <c r="H1684" s="280" t="s">
        <v>1394</v>
      </c>
      <c r="I1684" s="80"/>
    </row>
    <row r="1685" spans="1:9">
      <c r="A1685" s="280" t="s">
        <v>3080</v>
      </c>
      <c r="B1685" s="280" t="s">
        <v>1457</v>
      </c>
      <c r="C1685" s="280" t="s">
        <v>1218</v>
      </c>
      <c r="D1685" s="280" t="s">
        <v>1217</v>
      </c>
      <c r="E1685" s="80">
        <v>1.3169749503690251</v>
      </c>
      <c r="F1685" s="80">
        <v>711876</v>
      </c>
      <c r="G1685" s="80">
        <v>4</v>
      </c>
      <c r="H1685" s="280" t="s">
        <v>1394</v>
      </c>
      <c r="I1685" s="80"/>
    </row>
    <row r="1686" spans="1:9">
      <c r="A1686" s="280" t="s">
        <v>3081</v>
      </c>
      <c r="B1686" s="280" t="s">
        <v>1457</v>
      </c>
      <c r="C1686" s="280" t="s">
        <v>1218</v>
      </c>
      <c r="D1686" s="280" t="s">
        <v>1218</v>
      </c>
      <c r="E1686" s="80">
        <v>1</v>
      </c>
      <c r="F1686" s="80">
        <v>711876</v>
      </c>
      <c r="G1686" s="80">
        <v>4</v>
      </c>
      <c r="H1686" s="280" t="s">
        <v>1394</v>
      </c>
      <c r="I1686" s="80"/>
    </row>
    <row r="1687" spans="1:9">
      <c r="A1687" s="280" t="s">
        <v>3082</v>
      </c>
      <c r="B1687" s="280" t="s">
        <v>1457</v>
      </c>
      <c r="C1687" s="280" t="s">
        <v>1218</v>
      </c>
      <c r="D1687" s="280" t="s">
        <v>1219</v>
      </c>
      <c r="E1687" s="80">
        <v>192782.51734693389</v>
      </c>
      <c r="F1687" s="80">
        <v>711876</v>
      </c>
      <c r="G1687" s="80">
        <v>4</v>
      </c>
      <c r="H1687" s="280" t="s">
        <v>1394</v>
      </c>
      <c r="I1687" s="80"/>
    </row>
    <row r="1688" spans="1:9">
      <c r="A1688" s="280" t="s">
        <v>3083</v>
      </c>
      <c r="B1688" s="280" t="s">
        <v>1457</v>
      </c>
      <c r="C1688" s="280" t="s">
        <v>1218</v>
      </c>
      <c r="D1688" s="280" t="s">
        <v>1347</v>
      </c>
      <c r="E1688" s="80">
        <v>2.0307232710124081</v>
      </c>
      <c r="F1688" s="80">
        <v>711876</v>
      </c>
      <c r="G1688" s="80">
        <v>4</v>
      </c>
      <c r="H1688" s="280" t="s">
        <v>1394</v>
      </c>
      <c r="I1688" s="80"/>
    </row>
    <row r="1689" spans="1:9">
      <c r="A1689" s="280" t="s">
        <v>3084</v>
      </c>
      <c r="B1689" s="280" t="s">
        <v>1457</v>
      </c>
      <c r="C1689" s="280" t="s">
        <v>1218</v>
      </c>
      <c r="D1689" s="280" t="s">
        <v>1344</v>
      </c>
      <c r="E1689" s="80">
        <v>4.7160800081831526</v>
      </c>
      <c r="F1689" s="80">
        <v>711876</v>
      </c>
      <c r="G1689" s="80">
        <v>4</v>
      </c>
      <c r="H1689" s="280" t="s">
        <v>1394</v>
      </c>
      <c r="I1689" s="80"/>
    </row>
    <row r="1690" spans="1:9">
      <c r="A1690" s="280" t="s">
        <v>3085</v>
      </c>
      <c r="B1690" s="280" t="s">
        <v>1457</v>
      </c>
      <c r="C1690" s="280" t="s">
        <v>1219</v>
      </c>
      <c r="D1690" s="280" t="s">
        <v>1211</v>
      </c>
      <c r="E1690" s="80">
        <v>0.9699870709333035</v>
      </c>
      <c r="F1690" s="80">
        <v>711876</v>
      </c>
      <c r="G1690" s="80">
        <v>4</v>
      </c>
      <c r="H1690" s="280" t="s">
        <v>1394</v>
      </c>
      <c r="I1690" s="80"/>
    </row>
    <row r="1691" spans="1:9">
      <c r="A1691" s="280" t="s">
        <v>3086</v>
      </c>
      <c r="B1691" s="280" t="s">
        <v>1457</v>
      </c>
      <c r="C1691" s="280" t="s">
        <v>1219</v>
      </c>
      <c r="D1691" s="280" t="s">
        <v>1212</v>
      </c>
      <c r="E1691" s="80">
        <v>0.98652752214773165</v>
      </c>
      <c r="F1691" s="80">
        <v>711876</v>
      </c>
      <c r="G1691" s="80">
        <v>4</v>
      </c>
      <c r="H1691" s="280" t="s">
        <v>1394</v>
      </c>
      <c r="I1691" s="80"/>
    </row>
    <row r="1692" spans="1:9">
      <c r="A1692" s="280" t="s">
        <v>3087</v>
      </c>
      <c r="B1692" s="280" t="s">
        <v>1457</v>
      </c>
      <c r="C1692" s="280" t="s">
        <v>1219</v>
      </c>
      <c r="D1692" s="280" t="s">
        <v>1213</v>
      </c>
      <c r="E1692" s="80">
        <v>0.97006146020033246</v>
      </c>
      <c r="F1692" s="80">
        <v>711876</v>
      </c>
      <c r="G1692" s="80">
        <v>4</v>
      </c>
      <c r="H1692" s="280" t="s">
        <v>1394</v>
      </c>
      <c r="I1692" s="80"/>
    </row>
    <row r="1693" spans="1:9">
      <c r="A1693" s="280" t="s">
        <v>3088</v>
      </c>
      <c r="B1693" s="280" t="s">
        <v>1457</v>
      </c>
      <c r="C1693" s="280" t="s">
        <v>1219</v>
      </c>
      <c r="D1693" s="280" t="s">
        <v>1214</v>
      </c>
      <c r="E1693" s="80">
        <v>0.98523600941141787</v>
      </c>
      <c r="F1693" s="80">
        <v>711876</v>
      </c>
      <c r="G1693" s="80">
        <v>4</v>
      </c>
      <c r="H1693" s="280" t="s">
        <v>1394</v>
      </c>
      <c r="I1693" s="80"/>
    </row>
    <row r="1694" spans="1:9">
      <c r="A1694" s="280" t="s">
        <v>3089</v>
      </c>
      <c r="B1694" s="280" t="s">
        <v>1457</v>
      </c>
      <c r="C1694" s="280" t="s">
        <v>1219</v>
      </c>
      <c r="D1694" s="280" t="s">
        <v>1215</v>
      </c>
      <c r="E1694" s="80">
        <v>0.96843437403392341</v>
      </c>
      <c r="F1694" s="80">
        <v>711876</v>
      </c>
      <c r="G1694" s="80">
        <v>4</v>
      </c>
      <c r="H1694" s="280" t="s">
        <v>1394</v>
      </c>
      <c r="I1694" s="80"/>
    </row>
    <row r="1695" spans="1:9">
      <c r="A1695" s="280" t="s">
        <v>3090</v>
      </c>
      <c r="B1695" s="280" t="s">
        <v>1457</v>
      </c>
      <c r="C1695" s="280" t="s">
        <v>1219</v>
      </c>
      <c r="D1695" s="280" t="s">
        <v>1216</v>
      </c>
      <c r="E1695" s="80">
        <v>-0.26777148503874054</v>
      </c>
      <c r="F1695" s="80">
        <v>711876</v>
      </c>
      <c r="G1695" s="80">
        <v>4</v>
      </c>
      <c r="H1695" s="280" t="s">
        <v>1394</v>
      </c>
      <c r="I1695" s="80"/>
    </row>
    <row r="1696" spans="1:9">
      <c r="A1696" s="280" t="s">
        <v>3091</v>
      </c>
      <c r="B1696" s="280" t="s">
        <v>1457</v>
      </c>
      <c r="C1696" s="280" t="s">
        <v>1219</v>
      </c>
      <c r="D1696" s="280" t="s">
        <v>1217</v>
      </c>
      <c r="E1696" s="80">
        <v>0.82301002668143519</v>
      </c>
      <c r="F1696" s="80">
        <v>711876</v>
      </c>
      <c r="G1696" s="80">
        <v>4</v>
      </c>
      <c r="H1696" s="280" t="s">
        <v>1394</v>
      </c>
      <c r="I1696" s="80"/>
    </row>
    <row r="1697" spans="1:9">
      <c r="A1697" s="280" t="s">
        <v>3092</v>
      </c>
      <c r="B1697" s="280" t="s">
        <v>1457</v>
      </c>
      <c r="C1697" s="280" t="s">
        <v>1219</v>
      </c>
      <c r="D1697" s="280" t="s">
        <v>1218</v>
      </c>
      <c r="E1697" s="80">
        <v>0.72974305654578675</v>
      </c>
      <c r="F1697" s="80">
        <v>711876</v>
      </c>
      <c r="G1697" s="80">
        <v>4</v>
      </c>
      <c r="H1697" s="280" t="s">
        <v>1394</v>
      </c>
      <c r="I1697" s="80"/>
    </row>
    <row r="1698" spans="1:9">
      <c r="A1698" s="280" t="s">
        <v>3093</v>
      </c>
      <c r="B1698" s="280" t="s">
        <v>1457</v>
      </c>
      <c r="C1698" s="280" t="s">
        <v>1219</v>
      </c>
      <c r="D1698" s="280" t="s">
        <v>1219</v>
      </c>
      <c r="E1698" s="80">
        <v>1</v>
      </c>
      <c r="F1698" s="80">
        <v>711876</v>
      </c>
      <c r="G1698" s="80">
        <v>4</v>
      </c>
      <c r="H1698" s="280" t="s">
        <v>1394</v>
      </c>
      <c r="I1698" s="80"/>
    </row>
    <row r="1699" spans="1:9">
      <c r="A1699" s="280" t="s">
        <v>3094</v>
      </c>
      <c r="B1699" s="280" t="s">
        <v>1457</v>
      </c>
      <c r="C1699" s="280" t="s">
        <v>1219</v>
      </c>
      <c r="D1699" s="280" t="s">
        <v>1347</v>
      </c>
      <c r="E1699" s="80">
        <v>1.2567451147425193</v>
      </c>
      <c r="F1699" s="80">
        <v>711876</v>
      </c>
      <c r="G1699" s="80">
        <v>4</v>
      </c>
      <c r="H1699" s="280" t="s">
        <v>1394</v>
      </c>
      <c r="I1699" s="80"/>
    </row>
    <row r="1700" spans="1:9">
      <c r="A1700" s="280" t="s">
        <v>3095</v>
      </c>
      <c r="B1700" s="280" t="s">
        <v>1457</v>
      </c>
      <c r="C1700" s="280" t="s">
        <v>1219</v>
      </c>
      <c r="D1700" s="280" t="s">
        <v>1344</v>
      </c>
      <c r="E1700" s="80">
        <v>2.9328149452160091</v>
      </c>
      <c r="F1700" s="80">
        <v>711876</v>
      </c>
      <c r="G1700" s="80">
        <v>4</v>
      </c>
      <c r="H1700" s="280" t="s">
        <v>1394</v>
      </c>
      <c r="I1700" s="80"/>
    </row>
    <row r="1701" spans="1:9">
      <c r="A1701" s="280" t="s">
        <v>3096</v>
      </c>
      <c r="B1701" s="280" t="s">
        <v>1457</v>
      </c>
      <c r="C1701" s="280" t="s">
        <v>1183</v>
      </c>
      <c r="D1701" s="280" t="s">
        <v>1211</v>
      </c>
      <c r="E1701" s="80">
        <v>0.33615056616968947</v>
      </c>
      <c r="F1701" s="80">
        <v>711876</v>
      </c>
      <c r="G1701" s="80">
        <v>4</v>
      </c>
      <c r="H1701" s="280" t="s">
        <v>1394</v>
      </c>
      <c r="I1701" s="80"/>
    </row>
    <row r="1702" spans="1:9">
      <c r="A1702" s="280" t="s">
        <v>3097</v>
      </c>
      <c r="B1702" s="280" t="s">
        <v>1457</v>
      </c>
      <c r="C1702" s="280" t="s">
        <v>1183</v>
      </c>
      <c r="D1702" s="280" t="s">
        <v>1212</v>
      </c>
      <c r="E1702" s="80">
        <v>0.34265525579523137</v>
      </c>
      <c r="F1702" s="80">
        <v>711876</v>
      </c>
      <c r="G1702" s="80">
        <v>4</v>
      </c>
      <c r="H1702" s="280" t="s">
        <v>1394</v>
      </c>
      <c r="I1702" s="80"/>
    </row>
    <row r="1703" spans="1:9">
      <c r="A1703" s="280" t="s">
        <v>3098</v>
      </c>
      <c r="B1703" s="280" t="s">
        <v>1457</v>
      </c>
      <c r="C1703" s="280" t="s">
        <v>1183</v>
      </c>
      <c r="D1703" s="280" t="s">
        <v>1213</v>
      </c>
      <c r="E1703" s="80">
        <v>0.33618979775762831</v>
      </c>
      <c r="F1703" s="80">
        <v>711876</v>
      </c>
      <c r="G1703" s="80">
        <v>4</v>
      </c>
      <c r="H1703" s="280" t="s">
        <v>1394</v>
      </c>
      <c r="I1703" s="80"/>
    </row>
    <row r="1704" spans="1:9">
      <c r="A1704" s="280" t="s">
        <v>3099</v>
      </c>
      <c r="B1704" s="280" t="s">
        <v>1457</v>
      </c>
      <c r="C1704" s="280" t="s">
        <v>1183</v>
      </c>
      <c r="D1704" s="280" t="s">
        <v>1214</v>
      </c>
      <c r="E1704" s="80">
        <v>0.3422175274941347</v>
      </c>
      <c r="F1704" s="80">
        <v>711876</v>
      </c>
      <c r="G1704" s="80">
        <v>4</v>
      </c>
      <c r="H1704" s="280" t="s">
        <v>1394</v>
      </c>
      <c r="I1704" s="80"/>
    </row>
    <row r="1705" spans="1:9">
      <c r="A1705" s="280" t="s">
        <v>3100</v>
      </c>
      <c r="B1705" s="280" t="s">
        <v>1457</v>
      </c>
      <c r="C1705" s="280" t="s">
        <v>1183</v>
      </c>
      <c r="D1705" s="280" t="s">
        <v>1215</v>
      </c>
      <c r="E1705" s="80">
        <v>0.33661882274606236</v>
      </c>
      <c r="F1705" s="80">
        <v>711876</v>
      </c>
      <c r="G1705" s="80">
        <v>4</v>
      </c>
      <c r="H1705" s="280" t="s">
        <v>1394</v>
      </c>
      <c r="I1705" s="80"/>
    </row>
    <row r="1706" spans="1:9">
      <c r="A1706" s="280" t="s">
        <v>3101</v>
      </c>
      <c r="B1706" s="280" t="s">
        <v>1457</v>
      </c>
      <c r="C1706" s="280" t="s">
        <v>1183</v>
      </c>
      <c r="D1706" s="280" t="s">
        <v>1216</v>
      </c>
      <c r="E1706" s="80">
        <v>-1.7025953546035688</v>
      </c>
      <c r="F1706" s="80">
        <v>711876</v>
      </c>
      <c r="G1706" s="80">
        <v>4</v>
      </c>
      <c r="H1706" s="280" t="s">
        <v>1394</v>
      </c>
      <c r="I1706" s="80"/>
    </row>
    <row r="1707" spans="1:9">
      <c r="A1707" s="280" t="s">
        <v>3102</v>
      </c>
      <c r="B1707" s="280" t="s">
        <v>1457</v>
      </c>
      <c r="C1707" s="280" t="s">
        <v>1183</v>
      </c>
      <c r="D1707" s="280" t="s">
        <v>1217</v>
      </c>
      <c r="E1707" s="80">
        <v>0.28566740231501642</v>
      </c>
      <c r="F1707" s="80">
        <v>711876</v>
      </c>
      <c r="G1707" s="80">
        <v>4</v>
      </c>
      <c r="H1707" s="280" t="s">
        <v>1394</v>
      </c>
      <c r="I1707" s="80"/>
    </row>
    <row r="1708" spans="1:9">
      <c r="A1708" s="280" t="s">
        <v>3103</v>
      </c>
      <c r="B1708" s="280" t="s">
        <v>1457</v>
      </c>
      <c r="C1708" s="280" t="s">
        <v>1183</v>
      </c>
      <c r="D1708" s="280" t="s">
        <v>1218</v>
      </c>
      <c r="E1708" s="80">
        <v>0.25797162216727926</v>
      </c>
      <c r="F1708" s="80">
        <v>711876</v>
      </c>
      <c r="G1708" s="80">
        <v>4</v>
      </c>
      <c r="H1708" s="280" t="s">
        <v>1394</v>
      </c>
      <c r="I1708" s="80"/>
    </row>
    <row r="1709" spans="1:9">
      <c r="A1709" s="280" t="s">
        <v>3104</v>
      </c>
      <c r="B1709" s="280" t="s">
        <v>1457</v>
      </c>
      <c r="C1709" s="280" t="s">
        <v>1183</v>
      </c>
      <c r="D1709" s="280" t="s">
        <v>1219</v>
      </c>
      <c r="E1709" s="80">
        <v>55658.209293274282</v>
      </c>
      <c r="F1709" s="80">
        <v>711876</v>
      </c>
      <c r="G1709" s="80">
        <v>4</v>
      </c>
      <c r="H1709" s="280" t="s">
        <v>1394</v>
      </c>
      <c r="I1709" s="80"/>
    </row>
    <row r="1710" spans="1:9">
      <c r="A1710" s="280" t="s">
        <v>3105</v>
      </c>
      <c r="B1710" s="280" t="s">
        <v>1457</v>
      </c>
      <c r="C1710" s="280" t="s">
        <v>1183</v>
      </c>
      <c r="D1710" s="280" t="s">
        <v>1347</v>
      </c>
      <c r="E1710" s="80">
        <v>0.44680600192360098</v>
      </c>
      <c r="F1710" s="80">
        <v>711876</v>
      </c>
      <c r="G1710" s="80">
        <v>4</v>
      </c>
      <c r="H1710" s="280" t="s">
        <v>1394</v>
      </c>
      <c r="I1710" s="80"/>
    </row>
    <row r="1711" spans="1:9">
      <c r="A1711" s="280" t="s">
        <v>3106</v>
      </c>
      <c r="B1711" s="280" t="s">
        <v>1457</v>
      </c>
      <c r="C1711" s="280" t="s">
        <v>1183</v>
      </c>
      <c r="D1711" s="280" t="s">
        <v>1344</v>
      </c>
      <c r="E1711" s="80">
        <v>1.0216574391990974</v>
      </c>
      <c r="F1711" s="80">
        <v>711876</v>
      </c>
      <c r="G1711" s="80">
        <v>4</v>
      </c>
      <c r="H1711" s="280" t="s">
        <v>1394</v>
      </c>
      <c r="I1711" s="80"/>
    </row>
    <row r="1712" spans="1:9">
      <c r="A1712" s="280" t="s">
        <v>3107</v>
      </c>
      <c r="B1712" s="280" t="s">
        <v>1457</v>
      </c>
      <c r="C1712" s="280" t="s">
        <v>1184</v>
      </c>
      <c r="D1712" s="280" t="s">
        <v>1211</v>
      </c>
      <c r="E1712" s="80">
        <v>1.9196935156125427E-2</v>
      </c>
      <c r="F1712" s="80">
        <v>711876</v>
      </c>
      <c r="G1712" s="80">
        <v>4</v>
      </c>
      <c r="H1712" s="280" t="s">
        <v>1394</v>
      </c>
      <c r="I1712" s="80"/>
    </row>
    <row r="1713" spans="1:9">
      <c r="A1713" s="280" t="s">
        <v>3108</v>
      </c>
      <c r="B1713" s="280" t="s">
        <v>1457</v>
      </c>
      <c r="C1713" s="280" t="s">
        <v>1184</v>
      </c>
      <c r="D1713" s="280" t="s">
        <v>1212</v>
      </c>
      <c r="E1713" s="80">
        <v>1.9580177858049538E-2</v>
      </c>
      <c r="F1713" s="80">
        <v>711876</v>
      </c>
      <c r="G1713" s="80">
        <v>4</v>
      </c>
      <c r="H1713" s="280" t="s">
        <v>1394</v>
      </c>
      <c r="I1713" s="80"/>
    </row>
    <row r="1714" spans="1:9">
      <c r="A1714" s="280" t="s">
        <v>3109</v>
      </c>
      <c r="B1714" s="280" t="s">
        <v>1457</v>
      </c>
      <c r="C1714" s="280" t="s">
        <v>1184</v>
      </c>
      <c r="D1714" s="280" t="s">
        <v>1213</v>
      </c>
      <c r="E1714" s="80">
        <v>1.9198577338004581E-2</v>
      </c>
      <c r="F1714" s="80">
        <v>711876</v>
      </c>
      <c r="G1714" s="80">
        <v>4</v>
      </c>
      <c r="H1714" s="280" t="s">
        <v>1394</v>
      </c>
      <c r="I1714" s="80"/>
    </row>
    <row r="1715" spans="1:9">
      <c r="A1715" s="280" t="s">
        <v>3110</v>
      </c>
      <c r="B1715" s="280" t="s">
        <v>1457</v>
      </c>
      <c r="C1715" s="280" t="s">
        <v>1184</v>
      </c>
      <c r="D1715" s="280" t="s">
        <v>1214</v>
      </c>
      <c r="E1715" s="80">
        <v>1.9553936936519901E-2</v>
      </c>
      <c r="F1715" s="80">
        <v>711876</v>
      </c>
      <c r="G1715" s="80">
        <v>4</v>
      </c>
      <c r="H1715" s="280" t="s">
        <v>1394</v>
      </c>
      <c r="I1715" s="80"/>
    </row>
    <row r="1716" spans="1:9">
      <c r="A1716" s="280" t="s">
        <v>3111</v>
      </c>
      <c r="B1716" s="280" t="s">
        <v>1457</v>
      </c>
      <c r="C1716" s="280" t="s">
        <v>1184</v>
      </c>
      <c r="D1716" s="280" t="s">
        <v>1215</v>
      </c>
      <c r="E1716" s="80">
        <v>1.9201841288011837E-2</v>
      </c>
      <c r="F1716" s="80">
        <v>711876</v>
      </c>
      <c r="G1716" s="80">
        <v>4</v>
      </c>
      <c r="H1716" s="280" t="s">
        <v>1394</v>
      </c>
      <c r="I1716" s="80"/>
    </row>
    <row r="1717" spans="1:9">
      <c r="A1717" s="280" t="s">
        <v>3112</v>
      </c>
      <c r="B1717" s="280" t="s">
        <v>1457</v>
      </c>
      <c r="C1717" s="280" t="s">
        <v>1184</v>
      </c>
      <c r="D1717" s="280" t="s">
        <v>1216</v>
      </c>
      <c r="E1717" s="80">
        <v>-4.8921236962875828E-2</v>
      </c>
      <c r="F1717" s="80">
        <v>711876</v>
      </c>
      <c r="G1717" s="80">
        <v>4</v>
      </c>
      <c r="H1717" s="280" t="s">
        <v>1394</v>
      </c>
      <c r="I1717" s="80"/>
    </row>
    <row r="1718" spans="1:9">
      <c r="A1718" s="280" t="s">
        <v>3113</v>
      </c>
      <c r="B1718" s="280" t="s">
        <v>1457</v>
      </c>
      <c r="C1718" s="280" t="s">
        <v>1184</v>
      </c>
      <c r="D1718" s="280" t="s">
        <v>1217</v>
      </c>
      <c r="E1718" s="80">
        <v>1.628662232929827E-2</v>
      </c>
      <c r="F1718" s="80">
        <v>711876</v>
      </c>
      <c r="G1718" s="80">
        <v>4</v>
      </c>
      <c r="H1718" s="280" t="s">
        <v>1394</v>
      </c>
      <c r="I1718" s="80"/>
    </row>
    <row r="1719" spans="1:9">
      <c r="A1719" s="280" t="s">
        <v>3114</v>
      </c>
      <c r="B1719" s="280" t="s">
        <v>1457</v>
      </c>
      <c r="C1719" s="280" t="s">
        <v>1184</v>
      </c>
      <c r="D1719" s="280" t="s">
        <v>1218</v>
      </c>
      <c r="E1719" s="80">
        <v>1.1764281582905167E-2</v>
      </c>
      <c r="F1719" s="80">
        <v>711876</v>
      </c>
      <c r="G1719" s="80">
        <v>4</v>
      </c>
      <c r="H1719" s="280" t="s">
        <v>1394</v>
      </c>
      <c r="I1719" s="80"/>
    </row>
    <row r="1720" spans="1:9">
      <c r="A1720" s="280" t="s">
        <v>3115</v>
      </c>
      <c r="B1720" s="280" t="s">
        <v>1457</v>
      </c>
      <c r="C1720" s="280" t="s">
        <v>1184</v>
      </c>
      <c r="D1720" s="280" t="s">
        <v>1219</v>
      </c>
      <c r="E1720" s="80">
        <v>2154.952351031925</v>
      </c>
      <c r="F1720" s="80">
        <v>711876</v>
      </c>
      <c r="G1720" s="80">
        <v>4</v>
      </c>
      <c r="H1720" s="280" t="s">
        <v>1394</v>
      </c>
      <c r="I1720" s="80"/>
    </row>
    <row r="1721" spans="1:9">
      <c r="A1721" s="280" t="s">
        <v>3116</v>
      </c>
      <c r="B1721" s="280" t="s">
        <v>1457</v>
      </c>
      <c r="C1721" s="280" t="s">
        <v>1184</v>
      </c>
      <c r="D1721" s="280" t="s">
        <v>1347</v>
      </c>
      <c r="E1721" s="80">
        <v>2.5186284595611244E-2</v>
      </c>
      <c r="F1721" s="80">
        <v>711876</v>
      </c>
      <c r="G1721" s="80">
        <v>4</v>
      </c>
      <c r="H1721" s="280" t="s">
        <v>1394</v>
      </c>
      <c r="I1721" s="80"/>
    </row>
    <row r="1722" spans="1:9">
      <c r="A1722" s="280" t="s">
        <v>3117</v>
      </c>
      <c r="B1722" s="280" t="s">
        <v>1457</v>
      </c>
      <c r="C1722" s="280" t="s">
        <v>1184</v>
      </c>
      <c r="D1722" s="280" t="s">
        <v>1344</v>
      </c>
      <c r="E1722" s="80">
        <v>5.8059382511648126E-2</v>
      </c>
      <c r="F1722" s="80">
        <v>711876</v>
      </c>
      <c r="G1722" s="80">
        <v>4</v>
      </c>
      <c r="H1722" s="280" t="s">
        <v>1394</v>
      </c>
      <c r="I1722" s="80"/>
    </row>
    <row r="1723" spans="1:9">
      <c r="A1723" s="280" t="s">
        <v>3118</v>
      </c>
      <c r="B1723" s="280" t="s">
        <v>1457</v>
      </c>
      <c r="C1723" s="280" t="s">
        <v>1185</v>
      </c>
      <c r="D1723" s="280" t="s">
        <v>1211</v>
      </c>
      <c r="E1723" s="80">
        <v>1.6627314858001525E-2</v>
      </c>
      <c r="F1723" s="80">
        <v>711876</v>
      </c>
      <c r="G1723" s="80">
        <v>4</v>
      </c>
      <c r="H1723" s="280" t="s">
        <v>1394</v>
      </c>
      <c r="I1723" s="80"/>
    </row>
    <row r="1724" spans="1:9">
      <c r="A1724" s="280" t="s">
        <v>3119</v>
      </c>
      <c r="B1724" s="280" t="s">
        <v>1457</v>
      </c>
      <c r="C1724" s="280" t="s">
        <v>1185</v>
      </c>
      <c r="D1724" s="280" t="s">
        <v>1212</v>
      </c>
      <c r="E1724" s="80">
        <v>1.7940503302769469E-2</v>
      </c>
      <c r="F1724" s="80">
        <v>711876</v>
      </c>
      <c r="G1724" s="80">
        <v>4</v>
      </c>
      <c r="H1724" s="280" t="s">
        <v>1394</v>
      </c>
      <c r="I1724" s="80"/>
    </row>
    <row r="1725" spans="1:9">
      <c r="A1725" s="280" t="s">
        <v>3120</v>
      </c>
      <c r="B1725" s="280" t="s">
        <v>1457</v>
      </c>
      <c r="C1725" s="280" t="s">
        <v>1185</v>
      </c>
      <c r="D1725" s="280" t="s">
        <v>1213</v>
      </c>
      <c r="E1725" s="80">
        <v>1.6627314858001525E-2</v>
      </c>
      <c r="F1725" s="80">
        <v>711876</v>
      </c>
      <c r="G1725" s="80">
        <v>4</v>
      </c>
      <c r="H1725" s="280" t="s">
        <v>1394</v>
      </c>
      <c r="I1725" s="80"/>
    </row>
    <row r="1726" spans="1:9">
      <c r="A1726" s="280" t="s">
        <v>3121</v>
      </c>
      <c r="B1726" s="280" t="s">
        <v>1457</v>
      </c>
      <c r="C1726" s="280" t="s">
        <v>1185</v>
      </c>
      <c r="D1726" s="280" t="s">
        <v>1214</v>
      </c>
      <c r="E1726" s="80">
        <v>1.7938970754777715E-2</v>
      </c>
      <c r="F1726" s="80">
        <v>711876</v>
      </c>
      <c r="G1726" s="80">
        <v>4</v>
      </c>
      <c r="H1726" s="280" t="s">
        <v>1394</v>
      </c>
      <c r="I1726" s="80"/>
    </row>
    <row r="1727" spans="1:9">
      <c r="A1727" s="280" t="s">
        <v>3122</v>
      </c>
      <c r="B1727" s="280" t="s">
        <v>1457</v>
      </c>
      <c r="C1727" s="280" t="s">
        <v>1185</v>
      </c>
      <c r="D1727" s="280" t="s">
        <v>1215</v>
      </c>
      <c r="E1727" s="80">
        <v>1.738238882733556E-2</v>
      </c>
      <c r="F1727" s="80">
        <v>711876</v>
      </c>
      <c r="G1727" s="80">
        <v>4</v>
      </c>
      <c r="H1727" s="280" t="s">
        <v>1394</v>
      </c>
      <c r="I1727" s="80"/>
    </row>
    <row r="1728" spans="1:9">
      <c r="A1728" s="280" t="s">
        <v>3123</v>
      </c>
      <c r="B1728" s="280" t="s">
        <v>1457</v>
      </c>
      <c r="C1728" s="280" t="s">
        <v>1185</v>
      </c>
      <c r="D1728" s="280" t="s">
        <v>1216</v>
      </c>
      <c r="E1728" s="80">
        <v>8.1883274295284914E-3</v>
      </c>
      <c r="F1728" s="80">
        <v>711876</v>
      </c>
      <c r="G1728" s="80">
        <v>4</v>
      </c>
      <c r="H1728" s="280" t="s">
        <v>1394</v>
      </c>
      <c r="I1728" s="80"/>
    </row>
    <row r="1729" spans="1:9">
      <c r="A1729" s="280" t="s">
        <v>3124</v>
      </c>
      <c r="B1729" s="280" t="s">
        <v>1457</v>
      </c>
      <c r="C1729" s="280" t="s">
        <v>1185</v>
      </c>
      <c r="D1729" s="280" t="s">
        <v>1217</v>
      </c>
      <c r="E1729" s="80">
        <v>1.4584694826792841E-2</v>
      </c>
      <c r="F1729" s="80">
        <v>711876</v>
      </c>
      <c r="G1729" s="80">
        <v>4</v>
      </c>
      <c r="H1729" s="280" t="s">
        <v>1394</v>
      </c>
      <c r="I1729" s="80"/>
    </row>
    <row r="1730" spans="1:9">
      <c r="A1730" s="280" t="s">
        <v>3125</v>
      </c>
      <c r="B1730" s="280" t="s">
        <v>1457</v>
      </c>
      <c r="C1730" s="280" t="s">
        <v>1185</v>
      </c>
      <c r="D1730" s="280" t="s">
        <v>1218</v>
      </c>
      <c r="E1730" s="80">
        <v>1.0556513716489658E-2</v>
      </c>
      <c r="F1730" s="80">
        <v>711876</v>
      </c>
      <c r="G1730" s="80">
        <v>4</v>
      </c>
      <c r="H1730" s="280" t="s">
        <v>1394</v>
      </c>
      <c r="I1730" s="80"/>
    </row>
    <row r="1731" spans="1:9">
      <c r="A1731" s="280" t="s">
        <v>3126</v>
      </c>
      <c r="B1731" s="280" t="s">
        <v>1457</v>
      </c>
      <c r="C1731" s="280" t="s">
        <v>1185</v>
      </c>
      <c r="D1731" s="280" t="s">
        <v>1219</v>
      </c>
      <c r="E1731" s="80">
        <v>3086.999827280662</v>
      </c>
      <c r="F1731" s="80">
        <v>711876</v>
      </c>
      <c r="G1731" s="80">
        <v>4</v>
      </c>
      <c r="H1731" s="280" t="s">
        <v>1394</v>
      </c>
      <c r="I1731" s="80"/>
    </row>
    <row r="1732" spans="1:9">
      <c r="A1732" s="280" t="s">
        <v>3127</v>
      </c>
      <c r="B1732" s="280" t="s">
        <v>1457</v>
      </c>
      <c r="C1732" s="280" t="s">
        <v>1185</v>
      </c>
      <c r="D1732" s="280" t="s">
        <v>1347</v>
      </c>
      <c r="E1732" s="80">
        <v>2.1308521920337782E-2</v>
      </c>
      <c r="F1732" s="80">
        <v>711876</v>
      </c>
      <c r="G1732" s="80">
        <v>4</v>
      </c>
      <c r="H1732" s="280" t="s">
        <v>1394</v>
      </c>
      <c r="I1732" s="80"/>
    </row>
    <row r="1733" spans="1:9">
      <c r="A1733" s="280" t="s">
        <v>3128</v>
      </c>
      <c r="B1733" s="280" t="s">
        <v>1457</v>
      </c>
      <c r="C1733" s="280" t="s">
        <v>1185</v>
      </c>
      <c r="D1733" s="280" t="s">
        <v>1344</v>
      </c>
      <c r="E1733" s="80">
        <v>4.9849859390565625E-2</v>
      </c>
      <c r="F1733" s="80">
        <v>711876</v>
      </c>
      <c r="G1733" s="80">
        <v>4</v>
      </c>
      <c r="H1733" s="280" t="s">
        <v>1394</v>
      </c>
      <c r="I1733" s="80"/>
    </row>
    <row r="1734" spans="1:9">
      <c r="A1734" s="280" t="s">
        <v>3129</v>
      </c>
      <c r="B1734" s="280" t="s">
        <v>1457</v>
      </c>
      <c r="C1734" s="280" t="s">
        <v>1186</v>
      </c>
      <c r="D1734" s="280" t="s">
        <v>1211</v>
      </c>
      <c r="E1734" s="80">
        <v>1.0625817413883675E-5</v>
      </c>
      <c r="F1734" s="80">
        <v>711876</v>
      </c>
      <c r="G1734" s="80">
        <v>4</v>
      </c>
      <c r="H1734" s="280" t="s">
        <v>1394</v>
      </c>
      <c r="I1734" s="80"/>
    </row>
    <row r="1735" spans="1:9">
      <c r="A1735" s="280" t="s">
        <v>3130</v>
      </c>
      <c r="B1735" s="280" t="s">
        <v>1457</v>
      </c>
      <c r="C1735" s="280" t="s">
        <v>1186</v>
      </c>
      <c r="D1735" s="280" t="s">
        <v>1212</v>
      </c>
      <c r="E1735" s="80">
        <v>1.0855904497722614E-5</v>
      </c>
      <c r="F1735" s="80">
        <v>711876</v>
      </c>
      <c r="G1735" s="80">
        <v>4</v>
      </c>
      <c r="H1735" s="280" t="s">
        <v>1394</v>
      </c>
      <c r="I1735" s="80"/>
    </row>
    <row r="1736" spans="1:9">
      <c r="A1736" s="280" t="s">
        <v>3131</v>
      </c>
      <c r="B1736" s="280" t="s">
        <v>1457</v>
      </c>
      <c r="C1736" s="280" t="s">
        <v>1186</v>
      </c>
      <c r="D1736" s="280" t="s">
        <v>1213</v>
      </c>
      <c r="E1736" s="80">
        <v>1.0625817413883675E-5</v>
      </c>
      <c r="F1736" s="80">
        <v>711876</v>
      </c>
      <c r="G1736" s="80">
        <v>4</v>
      </c>
      <c r="H1736" s="280" t="s">
        <v>1394</v>
      </c>
      <c r="I1736" s="80"/>
    </row>
    <row r="1737" spans="1:9">
      <c r="A1737" s="280" t="s">
        <v>3132</v>
      </c>
      <c r="B1737" s="280" t="s">
        <v>1457</v>
      </c>
      <c r="C1737" s="280" t="s">
        <v>1186</v>
      </c>
      <c r="D1737" s="280" t="s">
        <v>1214</v>
      </c>
      <c r="E1737" s="80">
        <v>1.0625817413883675E-5</v>
      </c>
      <c r="F1737" s="80">
        <v>711876</v>
      </c>
      <c r="G1737" s="80">
        <v>4</v>
      </c>
      <c r="H1737" s="280" t="s">
        <v>1394</v>
      </c>
      <c r="I1737" s="80"/>
    </row>
    <row r="1738" spans="1:9">
      <c r="A1738" s="280" t="s">
        <v>3133</v>
      </c>
      <c r="B1738" s="280" t="s">
        <v>1457</v>
      </c>
      <c r="C1738" s="280" t="s">
        <v>1186</v>
      </c>
      <c r="D1738" s="280" t="s">
        <v>1215</v>
      </c>
      <c r="E1738" s="80">
        <v>1.0855904497722614E-5</v>
      </c>
      <c r="F1738" s="80">
        <v>711876</v>
      </c>
      <c r="G1738" s="80">
        <v>4</v>
      </c>
      <c r="H1738" s="280" t="s">
        <v>1394</v>
      </c>
      <c r="I1738" s="80"/>
    </row>
    <row r="1739" spans="1:9">
      <c r="A1739" s="280" t="s">
        <v>3134</v>
      </c>
      <c r="B1739" s="280" t="s">
        <v>1457</v>
      </c>
      <c r="C1739" s="280" t="s">
        <v>1186</v>
      </c>
      <c r="D1739" s="280" t="s">
        <v>1216</v>
      </c>
      <c r="E1739" s="80">
        <v>1.8785397682731202E-5</v>
      </c>
      <c r="F1739" s="80">
        <v>711876</v>
      </c>
      <c r="G1739" s="80">
        <v>4</v>
      </c>
      <c r="H1739" s="280" t="s">
        <v>1394</v>
      </c>
      <c r="I1739" s="80"/>
    </row>
    <row r="1740" spans="1:9">
      <c r="A1740" s="280" t="s">
        <v>3135</v>
      </c>
      <c r="B1740" s="280" t="s">
        <v>1457</v>
      </c>
      <c r="C1740" s="280" t="s">
        <v>1186</v>
      </c>
      <c r="D1740" s="280" t="s">
        <v>1217</v>
      </c>
      <c r="E1740" s="80">
        <v>9.4757498295636691E-6</v>
      </c>
      <c r="F1740" s="80">
        <v>711876</v>
      </c>
      <c r="G1740" s="80">
        <v>4</v>
      </c>
      <c r="H1740" s="280" t="s">
        <v>1394</v>
      </c>
      <c r="I1740" s="80"/>
    </row>
    <row r="1741" spans="1:9">
      <c r="A1741" s="280" t="s">
        <v>3136</v>
      </c>
      <c r="B1741" s="280" t="s">
        <v>1457</v>
      </c>
      <c r="C1741" s="280" t="s">
        <v>1186</v>
      </c>
      <c r="D1741" s="280" t="s">
        <v>1218</v>
      </c>
      <c r="E1741" s="80">
        <v>1.7838799263873023E-5</v>
      </c>
      <c r="F1741" s="80">
        <v>711876</v>
      </c>
      <c r="G1741" s="80">
        <v>4</v>
      </c>
      <c r="H1741" s="280" t="s">
        <v>1394</v>
      </c>
      <c r="I1741" s="80"/>
    </row>
    <row r="1742" spans="1:9">
      <c r="A1742" s="280" t="s">
        <v>3137</v>
      </c>
      <c r="B1742" s="280" t="s">
        <v>1457</v>
      </c>
      <c r="C1742" s="280" t="s">
        <v>1186</v>
      </c>
      <c r="D1742" s="280" t="s">
        <v>1219</v>
      </c>
      <c r="E1742" s="80">
        <v>8.2573751194852541E-6</v>
      </c>
      <c r="F1742" s="80">
        <v>711876</v>
      </c>
      <c r="G1742" s="80">
        <v>4</v>
      </c>
      <c r="H1742" s="280" t="s">
        <v>1394</v>
      </c>
      <c r="I1742" s="80"/>
    </row>
    <row r="1743" spans="1:9">
      <c r="A1743" s="280" t="s">
        <v>3138</v>
      </c>
      <c r="B1743" s="280" t="s">
        <v>1457</v>
      </c>
      <c r="C1743" s="280" t="s">
        <v>1186</v>
      </c>
      <c r="D1743" s="280" t="s">
        <v>1347</v>
      </c>
      <c r="E1743" s="80">
        <v>1.2328013832035631E-5</v>
      </c>
      <c r="F1743" s="80">
        <v>711876</v>
      </c>
      <c r="G1743" s="80">
        <v>4</v>
      </c>
      <c r="H1743" s="280" t="s">
        <v>1394</v>
      </c>
      <c r="I1743" s="80"/>
    </row>
    <row r="1744" spans="1:9">
      <c r="A1744" s="280" t="s">
        <v>3139</v>
      </c>
      <c r="B1744" s="280" t="s">
        <v>1457</v>
      </c>
      <c r="C1744" s="280" t="s">
        <v>1186</v>
      </c>
      <c r="D1744" s="280" t="s">
        <v>1344</v>
      </c>
      <c r="E1744" s="80">
        <v>3.2333526880055844E-5</v>
      </c>
      <c r="F1744" s="80">
        <v>711876</v>
      </c>
      <c r="G1744" s="80">
        <v>4</v>
      </c>
      <c r="H1744" s="280" t="s">
        <v>1394</v>
      </c>
      <c r="I1744" s="80"/>
    </row>
    <row r="1745" spans="1:9">
      <c r="A1745" s="280" t="s">
        <v>3140</v>
      </c>
      <c r="B1745" s="280" t="s">
        <v>1457</v>
      </c>
      <c r="C1745" s="280" t="s">
        <v>1187</v>
      </c>
      <c r="D1745" s="280" t="s">
        <v>1211</v>
      </c>
      <c r="E1745" s="80">
        <v>1.1473468634254965E-3</v>
      </c>
      <c r="F1745" s="80">
        <v>711876</v>
      </c>
      <c r="G1745" s="80">
        <v>4</v>
      </c>
      <c r="H1745" s="280" t="s">
        <v>1394</v>
      </c>
      <c r="I1745" s="80"/>
    </row>
    <row r="1746" spans="1:9">
      <c r="A1746" s="280" t="s">
        <v>3141</v>
      </c>
      <c r="B1746" s="280" t="s">
        <v>1457</v>
      </c>
      <c r="C1746" s="280" t="s">
        <v>1187</v>
      </c>
      <c r="D1746" s="280" t="s">
        <v>1212</v>
      </c>
      <c r="E1746" s="80">
        <v>1.1723964517234297E-3</v>
      </c>
      <c r="F1746" s="80">
        <v>711876</v>
      </c>
      <c r="G1746" s="80">
        <v>4</v>
      </c>
      <c r="H1746" s="280" t="s">
        <v>1394</v>
      </c>
      <c r="I1746" s="80"/>
    </row>
    <row r="1747" spans="1:9">
      <c r="A1747" s="280" t="s">
        <v>3142</v>
      </c>
      <c r="B1747" s="280" t="s">
        <v>1457</v>
      </c>
      <c r="C1747" s="280" t="s">
        <v>1187</v>
      </c>
      <c r="D1747" s="280" t="s">
        <v>1213</v>
      </c>
      <c r="E1747" s="80">
        <v>1.1473468634254965E-3</v>
      </c>
      <c r="F1747" s="80">
        <v>711876</v>
      </c>
      <c r="G1747" s="80">
        <v>4</v>
      </c>
      <c r="H1747" s="280" t="s">
        <v>1394</v>
      </c>
      <c r="I1747" s="80"/>
    </row>
    <row r="1748" spans="1:9">
      <c r="A1748" s="280" t="s">
        <v>3143</v>
      </c>
      <c r="B1748" s="280" t="s">
        <v>1457</v>
      </c>
      <c r="C1748" s="280" t="s">
        <v>1187</v>
      </c>
      <c r="D1748" s="280" t="s">
        <v>1214</v>
      </c>
      <c r="E1748" s="80">
        <v>1.1487916035829717E-3</v>
      </c>
      <c r="F1748" s="80">
        <v>711876</v>
      </c>
      <c r="G1748" s="80">
        <v>4</v>
      </c>
      <c r="H1748" s="280" t="s">
        <v>1394</v>
      </c>
      <c r="I1748" s="80"/>
    </row>
    <row r="1749" spans="1:9">
      <c r="A1749" s="280" t="s">
        <v>3144</v>
      </c>
      <c r="B1749" s="280" t="s">
        <v>1457</v>
      </c>
      <c r="C1749" s="280" t="s">
        <v>1187</v>
      </c>
      <c r="D1749" s="280" t="s">
        <v>1215</v>
      </c>
      <c r="E1749" s="80">
        <v>1.1625370162034385E-3</v>
      </c>
      <c r="F1749" s="80">
        <v>711876</v>
      </c>
      <c r="G1749" s="80">
        <v>4</v>
      </c>
      <c r="H1749" s="280" t="s">
        <v>1394</v>
      </c>
      <c r="I1749" s="80"/>
    </row>
    <row r="1750" spans="1:9">
      <c r="A1750" s="280" t="s">
        <v>3145</v>
      </c>
      <c r="B1750" s="280" t="s">
        <v>1457</v>
      </c>
      <c r="C1750" s="280" t="s">
        <v>1187</v>
      </c>
      <c r="D1750" s="280" t="s">
        <v>1216</v>
      </c>
      <c r="E1750" s="80">
        <v>1.8789262541114545E-3</v>
      </c>
      <c r="F1750" s="80">
        <v>711876</v>
      </c>
      <c r="G1750" s="80">
        <v>4</v>
      </c>
      <c r="H1750" s="280" t="s">
        <v>1394</v>
      </c>
      <c r="I1750" s="80"/>
    </row>
    <row r="1751" spans="1:9">
      <c r="A1751" s="280" t="s">
        <v>3146</v>
      </c>
      <c r="B1751" s="280" t="s">
        <v>1457</v>
      </c>
      <c r="C1751" s="280" t="s">
        <v>1187</v>
      </c>
      <c r="D1751" s="280" t="s">
        <v>1217</v>
      </c>
      <c r="E1751" s="80">
        <v>9.9115951452790957E-4</v>
      </c>
      <c r="F1751" s="80">
        <v>711876</v>
      </c>
      <c r="G1751" s="80">
        <v>4</v>
      </c>
      <c r="H1751" s="280" t="s">
        <v>1394</v>
      </c>
      <c r="I1751" s="80"/>
    </row>
    <row r="1752" spans="1:9">
      <c r="A1752" s="280" t="s">
        <v>3147</v>
      </c>
      <c r="B1752" s="280" t="s">
        <v>1457</v>
      </c>
      <c r="C1752" s="280" t="s">
        <v>1187</v>
      </c>
      <c r="D1752" s="280" t="s">
        <v>1218</v>
      </c>
      <c r="E1752" s="80">
        <v>1.0285646379308466E-3</v>
      </c>
      <c r="F1752" s="80">
        <v>711876</v>
      </c>
      <c r="G1752" s="80">
        <v>4</v>
      </c>
      <c r="H1752" s="280" t="s">
        <v>1394</v>
      </c>
      <c r="I1752" s="80"/>
    </row>
    <row r="1753" spans="1:9">
      <c r="A1753" s="280" t="s">
        <v>3148</v>
      </c>
      <c r="B1753" s="280" t="s">
        <v>1457</v>
      </c>
      <c r="C1753" s="280" t="s">
        <v>1187</v>
      </c>
      <c r="D1753" s="280" t="s">
        <v>1219</v>
      </c>
      <c r="E1753" s="80">
        <v>1.047365325838358E-3</v>
      </c>
      <c r="F1753" s="80">
        <v>711876</v>
      </c>
      <c r="G1753" s="80">
        <v>4</v>
      </c>
      <c r="H1753" s="280" t="s">
        <v>1394</v>
      </c>
      <c r="I1753" s="80"/>
    </row>
    <row r="1754" spans="1:9">
      <c r="A1754" s="280" t="s">
        <v>3149</v>
      </c>
      <c r="B1754" s="280" t="s">
        <v>1457</v>
      </c>
      <c r="C1754" s="280" t="s">
        <v>1187</v>
      </c>
      <c r="D1754" s="280" t="s">
        <v>1347</v>
      </c>
      <c r="E1754" s="80">
        <v>1.4401943759941567E-3</v>
      </c>
      <c r="F1754" s="80">
        <v>711876</v>
      </c>
      <c r="G1754" s="80">
        <v>4</v>
      </c>
      <c r="H1754" s="280" t="s">
        <v>1394</v>
      </c>
      <c r="I1754" s="80"/>
    </row>
    <row r="1755" spans="1:9">
      <c r="A1755" s="280" t="s">
        <v>3150</v>
      </c>
      <c r="B1755" s="280" t="s">
        <v>1457</v>
      </c>
      <c r="C1755" s="280" t="s">
        <v>1187</v>
      </c>
      <c r="D1755" s="280" t="s">
        <v>1344</v>
      </c>
      <c r="E1755" s="80">
        <v>3.5019669758698342E-3</v>
      </c>
      <c r="F1755" s="80">
        <v>711876</v>
      </c>
      <c r="G1755" s="80">
        <v>4</v>
      </c>
      <c r="H1755" s="280" t="s">
        <v>1394</v>
      </c>
      <c r="I1755" s="80"/>
    </row>
    <row r="1756" spans="1:9">
      <c r="A1756" s="280" t="s">
        <v>3151</v>
      </c>
      <c r="B1756" s="280" t="s">
        <v>1457</v>
      </c>
      <c r="C1756" s="280" t="s">
        <v>1188</v>
      </c>
      <c r="D1756" s="280" t="s">
        <v>1211</v>
      </c>
      <c r="E1756" s="80">
        <v>0</v>
      </c>
      <c r="F1756" s="80">
        <v>711876</v>
      </c>
      <c r="G1756" s="80">
        <v>4</v>
      </c>
      <c r="H1756" s="280" t="s">
        <v>1394</v>
      </c>
      <c r="I1756" s="80"/>
    </row>
    <row r="1757" spans="1:9">
      <c r="A1757" s="280" t="s">
        <v>3152</v>
      </c>
      <c r="B1757" s="280" t="s">
        <v>1457</v>
      </c>
      <c r="C1757" s="280" t="s">
        <v>1188</v>
      </c>
      <c r="D1757" s="280" t="s">
        <v>1212</v>
      </c>
      <c r="E1757" s="80">
        <v>0</v>
      </c>
      <c r="F1757" s="80">
        <v>711876</v>
      </c>
      <c r="G1757" s="80">
        <v>4</v>
      </c>
      <c r="H1757" s="280" t="s">
        <v>1394</v>
      </c>
      <c r="I1757" s="80"/>
    </row>
    <row r="1758" spans="1:9">
      <c r="A1758" s="280" t="s">
        <v>3153</v>
      </c>
      <c r="B1758" s="280" t="s">
        <v>1457</v>
      </c>
      <c r="C1758" s="280" t="s">
        <v>1188</v>
      </c>
      <c r="D1758" s="280" t="s">
        <v>1213</v>
      </c>
      <c r="E1758" s="80">
        <v>0</v>
      </c>
      <c r="F1758" s="80">
        <v>711876</v>
      </c>
      <c r="G1758" s="80">
        <v>4</v>
      </c>
      <c r="H1758" s="280" t="s">
        <v>1394</v>
      </c>
      <c r="I1758" s="80"/>
    </row>
    <row r="1759" spans="1:9">
      <c r="A1759" s="280" t="s">
        <v>3154</v>
      </c>
      <c r="B1759" s="280" t="s">
        <v>1457</v>
      </c>
      <c r="C1759" s="280" t="s">
        <v>1188</v>
      </c>
      <c r="D1759" s="280" t="s">
        <v>1214</v>
      </c>
      <c r="E1759" s="80">
        <v>0</v>
      </c>
      <c r="F1759" s="80">
        <v>711876</v>
      </c>
      <c r="G1759" s="80">
        <v>4</v>
      </c>
      <c r="H1759" s="280" t="s">
        <v>1394</v>
      </c>
      <c r="I1759" s="80"/>
    </row>
    <row r="1760" spans="1:9">
      <c r="A1760" s="280" t="s">
        <v>3155</v>
      </c>
      <c r="B1760" s="280" t="s">
        <v>1457</v>
      </c>
      <c r="C1760" s="280" t="s">
        <v>1188</v>
      </c>
      <c r="D1760" s="280" t="s">
        <v>1215</v>
      </c>
      <c r="E1760" s="80">
        <v>0</v>
      </c>
      <c r="F1760" s="80">
        <v>711876</v>
      </c>
      <c r="G1760" s="80">
        <v>4</v>
      </c>
      <c r="H1760" s="280" t="s">
        <v>1394</v>
      </c>
      <c r="I1760" s="80"/>
    </row>
    <row r="1761" spans="1:9">
      <c r="A1761" s="280" t="s">
        <v>3156</v>
      </c>
      <c r="B1761" s="280" t="s">
        <v>1457</v>
      </c>
      <c r="C1761" s="280" t="s">
        <v>1188</v>
      </c>
      <c r="D1761" s="280" t="s">
        <v>1216</v>
      </c>
      <c r="E1761" s="80">
        <v>0</v>
      </c>
      <c r="F1761" s="80">
        <v>711876</v>
      </c>
      <c r="G1761" s="80">
        <v>4</v>
      </c>
      <c r="H1761" s="280" t="s">
        <v>1394</v>
      </c>
      <c r="I1761" s="80"/>
    </row>
    <row r="1762" spans="1:9">
      <c r="A1762" s="280" t="s">
        <v>3157</v>
      </c>
      <c r="B1762" s="280" t="s">
        <v>1457</v>
      </c>
      <c r="C1762" s="280" t="s">
        <v>1188</v>
      </c>
      <c r="D1762" s="280" t="s">
        <v>1217</v>
      </c>
      <c r="E1762" s="80">
        <v>0</v>
      </c>
      <c r="F1762" s="80">
        <v>711876</v>
      </c>
      <c r="G1762" s="80">
        <v>4</v>
      </c>
      <c r="H1762" s="280" t="s">
        <v>1394</v>
      </c>
      <c r="I1762" s="80"/>
    </row>
    <row r="1763" spans="1:9">
      <c r="A1763" s="280" t="s">
        <v>3158</v>
      </c>
      <c r="B1763" s="280" t="s">
        <v>1457</v>
      </c>
      <c r="C1763" s="280" t="s">
        <v>1188</v>
      </c>
      <c r="D1763" s="280" t="s">
        <v>1218</v>
      </c>
      <c r="E1763" s="80">
        <v>0</v>
      </c>
      <c r="F1763" s="80">
        <v>711876</v>
      </c>
      <c r="G1763" s="80">
        <v>4</v>
      </c>
      <c r="H1763" s="280" t="s">
        <v>1394</v>
      </c>
      <c r="I1763" s="80"/>
    </row>
    <row r="1764" spans="1:9">
      <c r="A1764" s="280" t="s">
        <v>3159</v>
      </c>
      <c r="B1764" s="280" t="s">
        <v>1457</v>
      </c>
      <c r="C1764" s="280" t="s">
        <v>1188</v>
      </c>
      <c r="D1764" s="280" t="s">
        <v>1219</v>
      </c>
      <c r="E1764" s="80">
        <v>0</v>
      </c>
      <c r="F1764" s="80">
        <v>711876</v>
      </c>
      <c r="G1764" s="80">
        <v>4</v>
      </c>
      <c r="H1764" s="280" t="s">
        <v>1394</v>
      </c>
      <c r="I1764" s="80"/>
    </row>
    <row r="1765" spans="1:9">
      <c r="A1765" s="280" t="s">
        <v>3160</v>
      </c>
      <c r="B1765" s="280" t="s">
        <v>1457</v>
      </c>
      <c r="C1765" s="280" t="s">
        <v>1188</v>
      </c>
      <c r="D1765" s="280" t="s">
        <v>1347</v>
      </c>
      <c r="E1765" s="80">
        <v>0</v>
      </c>
      <c r="F1765" s="80">
        <v>711876</v>
      </c>
      <c r="G1765" s="80">
        <v>4</v>
      </c>
      <c r="H1765" s="280" t="s">
        <v>1394</v>
      </c>
      <c r="I1765" s="80"/>
    </row>
    <row r="1766" spans="1:9">
      <c r="A1766" s="280" t="s">
        <v>3161</v>
      </c>
      <c r="B1766" s="280" t="s">
        <v>1457</v>
      </c>
      <c r="C1766" s="280" t="s">
        <v>1188</v>
      </c>
      <c r="D1766" s="280" t="s">
        <v>1344</v>
      </c>
      <c r="E1766" s="80">
        <v>0</v>
      </c>
      <c r="F1766" s="80">
        <v>711876</v>
      </c>
      <c r="G1766" s="80">
        <v>4</v>
      </c>
      <c r="H1766" s="280" t="s">
        <v>1394</v>
      </c>
      <c r="I1766" s="80"/>
    </row>
    <row r="1767" spans="1:9">
      <c r="A1767" s="280" t="s">
        <v>3162</v>
      </c>
      <c r="B1767" s="280" t="s">
        <v>1457</v>
      </c>
      <c r="C1767" s="280" t="s">
        <v>1189</v>
      </c>
      <c r="D1767" s="280" t="s">
        <v>1211</v>
      </c>
      <c r="E1767" s="80">
        <v>8.3371155234707398E-5</v>
      </c>
      <c r="F1767" s="80">
        <v>711876</v>
      </c>
      <c r="G1767" s="80">
        <v>4</v>
      </c>
      <c r="H1767" s="280" t="s">
        <v>1394</v>
      </c>
      <c r="I1767" s="80"/>
    </row>
    <row r="1768" spans="1:9">
      <c r="A1768" s="280" t="s">
        <v>3163</v>
      </c>
      <c r="B1768" s="280" t="s">
        <v>1457</v>
      </c>
      <c r="C1768" s="280" t="s">
        <v>1189</v>
      </c>
      <c r="D1768" s="280" t="s">
        <v>1212</v>
      </c>
      <c r="E1768" s="80">
        <v>8.3955512148972677E-5</v>
      </c>
      <c r="F1768" s="80">
        <v>711876</v>
      </c>
      <c r="G1768" s="80">
        <v>4</v>
      </c>
      <c r="H1768" s="280" t="s">
        <v>1394</v>
      </c>
      <c r="I1768" s="80"/>
    </row>
    <row r="1769" spans="1:9">
      <c r="A1769" s="280" t="s">
        <v>3164</v>
      </c>
      <c r="B1769" s="280" t="s">
        <v>1457</v>
      </c>
      <c r="C1769" s="280" t="s">
        <v>1189</v>
      </c>
      <c r="D1769" s="280" t="s">
        <v>1213</v>
      </c>
      <c r="E1769" s="80">
        <v>8.3955512148972677E-5</v>
      </c>
      <c r="F1769" s="80">
        <v>711876</v>
      </c>
      <c r="G1769" s="80">
        <v>4</v>
      </c>
      <c r="H1769" s="280" t="s">
        <v>1394</v>
      </c>
      <c r="I1769" s="80"/>
    </row>
    <row r="1770" spans="1:9">
      <c r="A1770" s="280" t="s">
        <v>3165</v>
      </c>
      <c r="B1770" s="280" t="s">
        <v>1457</v>
      </c>
      <c r="C1770" s="280" t="s">
        <v>1189</v>
      </c>
      <c r="D1770" s="280" t="s">
        <v>1214</v>
      </c>
      <c r="E1770" s="80">
        <v>8.3955512148972677E-5</v>
      </c>
      <c r="F1770" s="80">
        <v>711876</v>
      </c>
      <c r="G1770" s="80">
        <v>4</v>
      </c>
      <c r="H1770" s="280" t="s">
        <v>1394</v>
      </c>
      <c r="I1770" s="80"/>
    </row>
    <row r="1771" spans="1:9">
      <c r="A1771" s="280" t="s">
        <v>3166</v>
      </c>
      <c r="B1771" s="280" t="s">
        <v>1457</v>
      </c>
      <c r="C1771" s="280" t="s">
        <v>1189</v>
      </c>
      <c r="D1771" s="280" t="s">
        <v>1215</v>
      </c>
      <c r="E1771" s="80">
        <v>8.2337052238681108E-5</v>
      </c>
      <c r="F1771" s="80">
        <v>711876</v>
      </c>
      <c r="G1771" s="80">
        <v>4</v>
      </c>
      <c r="H1771" s="280" t="s">
        <v>1394</v>
      </c>
      <c r="I1771" s="80"/>
    </row>
    <row r="1772" spans="1:9">
      <c r="A1772" s="280" t="s">
        <v>3167</v>
      </c>
      <c r="B1772" s="280" t="s">
        <v>1457</v>
      </c>
      <c r="C1772" s="280" t="s">
        <v>1189</v>
      </c>
      <c r="D1772" s="280" t="s">
        <v>1216</v>
      </c>
      <c r="E1772" s="80">
        <v>5.9044256693297327E-5</v>
      </c>
      <c r="F1772" s="80">
        <v>711876</v>
      </c>
      <c r="G1772" s="80">
        <v>4</v>
      </c>
      <c r="H1772" s="280" t="s">
        <v>1394</v>
      </c>
      <c r="I1772" s="80"/>
    </row>
    <row r="1773" spans="1:9">
      <c r="A1773" s="280" t="s">
        <v>3168</v>
      </c>
      <c r="B1773" s="280" t="s">
        <v>1457</v>
      </c>
      <c r="C1773" s="280" t="s">
        <v>1189</v>
      </c>
      <c r="D1773" s="280" t="s">
        <v>1217</v>
      </c>
      <c r="E1773" s="80">
        <v>6.9709579895781181E-5</v>
      </c>
      <c r="F1773" s="80">
        <v>711876</v>
      </c>
      <c r="G1773" s="80">
        <v>4</v>
      </c>
      <c r="H1773" s="280" t="s">
        <v>1394</v>
      </c>
      <c r="I1773" s="80"/>
    </row>
    <row r="1774" spans="1:9">
      <c r="A1774" s="280" t="s">
        <v>3169</v>
      </c>
      <c r="B1774" s="280" t="s">
        <v>1457</v>
      </c>
      <c r="C1774" s="280" t="s">
        <v>1189</v>
      </c>
      <c r="D1774" s="280" t="s">
        <v>1218</v>
      </c>
      <c r="E1774" s="80">
        <v>8.1084689360175414E-5</v>
      </c>
      <c r="F1774" s="80">
        <v>711876</v>
      </c>
      <c r="G1774" s="80">
        <v>4</v>
      </c>
      <c r="H1774" s="280" t="s">
        <v>1394</v>
      </c>
      <c r="I1774" s="80"/>
    </row>
    <row r="1775" spans="1:9">
      <c r="A1775" s="280" t="s">
        <v>3170</v>
      </c>
      <c r="B1775" s="280" t="s">
        <v>1457</v>
      </c>
      <c r="C1775" s="280" t="s">
        <v>1189</v>
      </c>
      <c r="D1775" s="280" t="s">
        <v>1219</v>
      </c>
      <c r="E1775" s="80">
        <v>19.523939686940434</v>
      </c>
      <c r="F1775" s="80">
        <v>711876</v>
      </c>
      <c r="G1775" s="80">
        <v>4</v>
      </c>
      <c r="H1775" s="280" t="s">
        <v>1394</v>
      </c>
      <c r="I1775" s="80"/>
    </row>
    <row r="1776" spans="1:9">
      <c r="A1776" s="280" t="s">
        <v>3171</v>
      </c>
      <c r="B1776" s="280" t="s">
        <v>1457</v>
      </c>
      <c r="C1776" s="280" t="s">
        <v>1189</v>
      </c>
      <c r="D1776" s="280" t="s">
        <v>1347</v>
      </c>
      <c r="E1776" s="80">
        <v>1.0325719928549261E-4</v>
      </c>
      <c r="F1776" s="80">
        <v>711876</v>
      </c>
      <c r="G1776" s="80">
        <v>4</v>
      </c>
      <c r="H1776" s="280" t="s">
        <v>1394</v>
      </c>
      <c r="I1776" s="80"/>
    </row>
    <row r="1777" spans="1:9">
      <c r="A1777" s="280" t="s">
        <v>3172</v>
      </c>
      <c r="B1777" s="280" t="s">
        <v>1457</v>
      </c>
      <c r="C1777" s="280" t="s">
        <v>1189</v>
      </c>
      <c r="D1777" s="280" t="s">
        <v>1344</v>
      </c>
      <c r="E1777" s="80">
        <v>2.4912506138271277E-4</v>
      </c>
      <c r="F1777" s="80">
        <v>711876</v>
      </c>
      <c r="G1777" s="80">
        <v>4</v>
      </c>
      <c r="H1777" s="280" t="s">
        <v>1394</v>
      </c>
      <c r="I1777" s="80"/>
    </row>
    <row r="1778" spans="1:9">
      <c r="A1778" s="280" t="s">
        <v>3173</v>
      </c>
      <c r="B1778" s="280" t="s">
        <v>1457</v>
      </c>
      <c r="C1778" s="280" t="s">
        <v>1190</v>
      </c>
      <c r="D1778" s="280" t="s">
        <v>1211</v>
      </c>
      <c r="E1778" s="80">
        <v>1.7584840795815843E-4</v>
      </c>
      <c r="F1778" s="80">
        <v>708810</v>
      </c>
      <c r="G1778" s="80">
        <v>5</v>
      </c>
      <c r="H1778" s="280" t="s">
        <v>1394</v>
      </c>
      <c r="I1778" s="80"/>
    </row>
    <row r="1779" spans="1:9">
      <c r="A1779" s="280" t="s">
        <v>3174</v>
      </c>
      <c r="B1779" s="280" t="s">
        <v>1457</v>
      </c>
      <c r="C1779" s="280" t="s">
        <v>1190</v>
      </c>
      <c r="D1779" s="280" t="s">
        <v>1212</v>
      </c>
      <c r="E1779" s="80">
        <v>2.3341549017430289E-4</v>
      </c>
      <c r="F1779" s="80">
        <v>708810</v>
      </c>
      <c r="G1779" s="80">
        <v>5</v>
      </c>
      <c r="H1779" s="280" t="s">
        <v>1394</v>
      </c>
      <c r="I1779" s="80"/>
    </row>
    <row r="1780" spans="1:9">
      <c r="A1780" s="280" t="s">
        <v>3175</v>
      </c>
      <c r="B1780" s="280" t="s">
        <v>1457</v>
      </c>
      <c r="C1780" s="280" t="s">
        <v>1190</v>
      </c>
      <c r="D1780" s="280" t="s">
        <v>1213</v>
      </c>
      <c r="E1780" s="80">
        <v>1.7800440316512203E-4</v>
      </c>
      <c r="F1780" s="80">
        <v>708810</v>
      </c>
      <c r="G1780" s="80">
        <v>5</v>
      </c>
      <c r="H1780" s="280" t="s">
        <v>1394</v>
      </c>
      <c r="I1780" s="80"/>
    </row>
    <row r="1781" spans="1:9">
      <c r="A1781" s="280" t="s">
        <v>3176</v>
      </c>
      <c r="B1781" s="280" t="s">
        <v>1457</v>
      </c>
      <c r="C1781" s="280" t="s">
        <v>1190</v>
      </c>
      <c r="D1781" s="280" t="s">
        <v>1214</v>
      </c>
      <c r="E1781" s="80">
        <v>1.7956591330127995E-4</v>
      </c>
      <c r="F1781" s="80">
        <v>708810</v>
      </c>
      <c r="G1781" s="80">
        <v>5</v>
      </c>
      <c r="H1781" s="280" t="s">
        <v>1394</v>
      </c>
      <c r="I1781" s="80"/>
    </row>
    <row r="1782" spans="1:9">
      <c r="A1782" s="280" t="s">
        <v>3177</v>
      </c>
      <c r="B1782" s="280" t="s">
        <v>1457</v>
      </c>
      <c r="C1782" s="280" t="s">
        <v>1190</v>
      </c>
      <c r="D1782" s="280" t="s">
        <v>1215</v>
      </c>
      <c r="E1782" s="80">
        <v>2.3297619168760389E-4</v>
      </c>
      <c r="F1782" s="80">
        <v>708810</v>
      </c>
      <c r="G1782" s="80">
        <v>5</v>
      </c>
      <c r="H1782" s="280" t="s">
        <v>1394</v>
      </c>
      <c r="I1782" s="80"/>
    </row>
    <row r="1783" spans="1:9">
      <c r="A1783" s="280" t="s">
        <v>3178</v>
      </c>
      <c r="B1783" s="280" t="s">
        <v>1457</v>
      </c>
      <c r="C1783" s="280" t="s">
        <v>1190</v>
      </c>
      <c r="D1783" s="280" t="s">
        <v>1216</v>
      </c>
      <c r="E1783" s="80">
        <v>2.6572736528800996E-4</v>
      </c>
      <c r="F1783" s="80">
        <v>708810</v>
      </c>
      <c r="G1783" s="80">
        <v>5</v>
      </c>
      <c r="H1783" s="280" t="s">
        <v>1394</v>
      </c>
      <c r="I1783" s="80"/>
    </row>
    <row r="1784" spans="1:9">
      <c r="A1784" s="280" t="s">
        <v>3179</v>
      </c>
      <c r="B1784" s="280" t="s">
        <v>1457</v>
      </c>
      <c r="C1784" s="280" t="s">
        <v>1190</v>
      </c>
      <c r="D1784" s="280" t="s">
        <v>1217</v>
      </c>
      <c r="E1784" s="80">
        <v>1.9816361115407259E-4</v>
      </c>
      <c r="F1784" s="80">
        <v>708810</v>
      </c>
      <c r="G1784" s="80">
        <v>5</v>
      </c>
      <c r="H1784" s="280" t="s">
        <v>1394</v>
      </c>
      <c r="I1784" s="80"/>
    </row>
    <row r="1785" spans="1:9">
      <c r="A1785" s="280" t="s">
        <v>3180</v>
      </c>
      <c r="B1785" s="280" t="s">
        <v>1457</v>
      </c>
      <c r="C1785" s="280" t="s">
        <v>1190</v>
      </c>
      <c r="D1785" s="280" t="s">
        <v>1218</v>
      </c>
      <c r="E1785" s="80">
        <v>2.0850989035172765E-4</v>
      </c>
      <c r="F1785" s="80">
        <v>708810</v>
      </c>
      <c r="G1785" s="80">
        <v>5</v>
      </c>
      <c r="H1785" s="280" t="s">
        <v>1394</v>
      </c>
      <c r="I1785" s="80"/>
    </row>
    <row r="1786" spans="1:9">
      <c r="A1786" s="280" t="s">
        <v>3181</v>
      </c>
      <c r="B1786" s="280" t="s">
        <v>1457</v>
      </c>
      <c r="C1786" s="280" t="s">
        <v>1190</v>
      </c>
      <c r="D1786" s="280" t="s">
        <v>1219</v>
      </c>
      <c r="E1786" s="80">
        <v>15.366848073369731</v>
      </c>
      <c r="F1786" s="80">
        <v>708810</v>
      </c>
      <c r="G1786" s="80">
        <v>5</v>
      </c>
      <c r="H1786" s="280" t="s">
        <v>1394</v>
      </c>
      <c r="I1786" s="80"/>
    </row>
    <row r="1787" spans="1:9">
      <c r="A1787" s="280" t="s">
        <v>3182</v>
      </c>
      <c r="B1787" s="280" t="s">
        <v>1457</v>
      </c>
      <c r="C1787" s="280" t="s">
        <v>1190</v>
      </c>
      <c r="D1787" s="280" t="s">
        <v>1347</v>
      </c>
      <c r="E1787" s="80">
        <v>2.5526480028090968E-4</v>
      </c>
      <c r="F1787" s="80">
        <v>708810</v>
      </c>
      <c r="G1787" s="80">
        <v>5</v>
      </c>
      <c r="H1787" s="280" t="s">
        <v>1394</v>
      </c>
      <c r="I1787" s="80"/>
    </row>
    <row r="1788" spans="1:9">
      <c r="A1788" s="280" t="s">
        <v>3183</v>
      </c>
      <c r="B1788" s="280" t="s">
        <v>1457</v>
      </c>
      <c r="C1788" s="280" t="s">
        <v>1190</v>
      </c>
      <c r="D1788" s="280" t="s">
        <v>1344</v>
      </c>
      <c r="E1788" s="80">
        <v>6.4637611824336437E-4</v>
      </c>
      <c r="F1788" s="80">
        <v>708810</v>
      </c>
      <c r="G1788" s="80">
        <v>5</v>
      </c>
      <c r="H1788" s="280" t="s">
        <v>1394</v>
      </c>
      <c r="I1788" s="80"/>
    </row>
    <row r="1789" spans="1:9">
      <c r="A1789" s="280" t="s">
        <v>3184</v>
      </c>
      <c r="B1789" s="280" t="s">
        <v>1457</v>
      </c>
      <c r="C1789" s="280" t="s">
        <v>1191</v>
      </c>
      <c r="D1789" s="280" t="s">
        <v>1211</v>
      </c>
      <c r="E1789" s="80">
        <v>2.2978751641318404E-4</v>
      </c>
      <c r="F1789" s="80">
        <v>708810</v>
      </c>
      <c r="G1789" s="80">
        <v>5</v>
      </c>
      <c r="H1789" s="280" t="s">
        <v>1394</v>
      </c>
      <c r="I1789" s="80"/>
    </row>
    <row r="1790" spans="1:9">
      <c r="A1790" s="280" t="s">
        <v>3185</v>
      </c>
      <c r="B1790" s="280" t="s">
        <v>1457</v>
      </c>
      <c r="C1790" s="280" t="s">
        <v>1191</v>
      </c>
      <c r="D1790" s="280" t="s">
        <v>1212</v>
      </c>
      <c r="E1790" s="80">
        <v>2.8962415567542138E-4</v>
      </c>
      <c r="F1790" s="80">
        <v>708810</v>
      </c>
      <c r="G1790" s="80">
        <v>5</v>
      </c>
      <c r="H1790" s="280" t="s">
        <v>1394</v>
      </c>
      <c r="I1790" s="80"/>
    </row>
    <row r="1791" spans="1:9">
      <c r="A1791" s="280" t="s">
        <v>3186</v>
      </c>
      <c r="B1791" s="280" t="s">
        <v>1457</v>
      </c>
      <c r="C1791" s="280" t="s">
        <v>1191</v>
      </c>
      <c r="D1791" s="280" t="s">
        <v>1213</v>
      </c>
      <c r="E1791" s="80">
        <v>2.3194351162014761E-4</v>
      </c>
      <c r="F1791" s="80">
        <v>708810</v>
      </c>
      <c r="G1791" s="80">
        <v>5</v>
      </c>
      <c r="H1791" s="280" t="s">
        <v>1394</v>
      </c>
      <c r="I1791" s="80"/>
    </row>
    <row r="1792" spans="1:9">
      <c r="A1792" s="280" t="s">
        <v>3187</v>
      </c>
      <c r="B1792" s="280" t="s">
        <v>1457</v>
      </c>
      <c r="C1792" s="280" t="s">
        <v>1191</v>
      </c>
      <c r="D1792" s="280" t="s">
        <v>1214</v>
      </c>
      <c r="E1792" s="80">
        <v>2.3350502175630556E-4</v>
      </c>
      <c r="F1792" s="80">
        <v>708810</v>
      </c>
      <c r="G1792" s="80">
        <v>5</v>
      </c>
      <c r="H1792" s="280" t="s">
        <v>1394</v>
      </c>
      <c r="I1792" s="80"/>
    </row>
    <row r="1793" spans="1:9">
      <c r="A1793" s="280" t="s">
        <v>3188</v>
      </c>
      <c r="B1793" s="280" t="s">
        <v>1457</v>
      </c>
      <c r="C1793" s="280" t="s">
        <v>1191</v>
      </c>
      <c r="D1793" s="280" t="s">
        <v>1215</v>
      </c>
      <c r="E1793" s="80">
        <v>2.8827264734858761E-4</v>
      </c>
      <c r="F1793" s="80">
        <v>708810</v>
      </c>
      <c r="G1793" s="80">
        <v>5</v>
      </c>
      <c r="H1793" s="280" t="s">
        <v>1394</v>
      </c>
      <c r="I1793" s="80"/>
    </row>
    <row r="1794" spans="1:9">
      <c r="A1794" s="280" t="s">
        <v>3189</v>
      </c>
      <c r="B1794" s="280" t="s">
        <v>1457</v>
      </c>
      <c r="C1794" s="280" t="s">
        <v>1191</v>
      </c>
      <c r="D1794" s="280" t="s">
        <v>1216</v>
      </c>
      <c r="E1794" s="80">
        <v>3.8536071401067449E-4</v>
      </c>
      <c r="F1794" s="80">
        <v>708810</v>
      </c>
      <c r="G1794" s="80">
        <v>5</v>
      </c>
      <c r="H1794" s="280" t="s">
        <v>1394</v>
      </c>
      <c r="I1794" s="80"/>
    </row>
    <row r="1795" spans="1:9">
      <c r="A1795" s="280" t="s">
        <v>3190</v>
      </c>
      <c r="B1795" s="280" t="s">
        <v>1457</v>
      </c>
      <c r="C1795" s="280" t="s">
        <v>1191</v>
      </c>
      <c r="D1795" s="280" t="s">
        <v>1217</v>
      </c>
      <c r="E1795" s="80">
        <v>2.464306091778746E-4</v>
      </c>
      <c r="F1795" s="80">
        <v>708810</v>
      </c>
      <c r="G1795" s="80">
        <v>5</v>
      </c>
      <c r="H1795" s="280" t="s">
        <v>1394</v>
      </c>
      <c r="I1795" s="80"/>
    </row>
    <row r="1796" spans="1:9">
      <c r="A1796" s="280" t="s">
        <v>3191</v>
      </c>
      <c r="B1796" s="280" t="s">
        <v>1457</v>
      </c>
      <c r="C1796" s="280" t="s">
        <v>1191</v>
      </c>
      <c r="D1796" s="280" t="s">
        <v>1218</v>
      </c>
      <c r="E1796" s="80">
        <v>2.6240032244857151E-4</v>
      </c>
      <c r="F1796" s="80">
        <v>708810</v>
      </c>
      <c r="G1796" s="80">
        <v>5</v>
      </c>
      <c r="H1796" s="280" t="s">
        <v>1394</v>
      </c>
      <c r="I1796" s="80"/>
    </row>
    <row r="1797" spans="1:9">
      <c r="A1797" s="280" t="s">
        <v>3192</v>
      </c>
      <c r="B1797" s="280" t="s">
        <v>1457</v>
      </c>
      <c r="C1797" s="280" t="s">
        <v>1191</v>
      </c>
      <c r="D1797" s="280" t="s">
        <v>1219</v>
      </c>
      <c r="E1797" s="80">
        <v>15.366899769172038</v>
      </c>
      <c r="F1797" s="80">
        <v>708810</v>
      </c>
      <c r="G1797" s="80">
        <v>5</v>
      </c>
      <c r="H1797" s="280" t="s">
        <v>1394</v>
      </c>
      <c r="I1797" s="80"/>
    </row>
    <row r="1798" spans="1:9">
      <c r="A1798" s="280" t="s">
        <v>3193</v>
      </c>
      <c r="B1798" s="280" t="s">
        <v>1457</v>
      </c>
      <c r="C1798" s="280" t="s">
        <v>1191</v>
      </c>
      <c r="D1798" s="280" t="s">
        <v>1347</v>
      </c>
      <c r="E1798" s="80">
        <v>3.5143740178070448E-4</v>
      </c>
      <c r="F1798" s="80">
        <v>708810</v>
      </c>
      <c r="G1798" s="80">
        <v>5</v>
      </c>
      <c r="H1798" s="280" t="s">
        <v>1394</v>
      </c>
      <c r="I1798" s="80"/>
    </row>
    <row r="1799" spans="1:9">
      <c r="A1799" s="280" t="s">
        <v>3194</v>
      </c>
      <c r="B1799" s="280" t="s">
        <v>1457</v>
      </c>
      <c r="C1799" s="280" t="s">
        <v>1191</v>
      </c>
      <c r="D1799" s="280" t="s">
        <v>1344</v>
      </c>
      <c r="E1799" s="80">
        <v>8.6092421007964498E-4</v>
      </c>
      <c r="F1799" s="80">
        <v>708810</v>
      </c>
      <c r="G1799" s="80">
        <v>5</v>
      </c>
      <c r="H1799" s="280" t="s">
        <v>1394</v>
      </c>
      <c r="I1799" s="80"/>
    </row>
    <row r="1800" spans="1:9">
      <c r="A1800" s="280" t="s">
        <v>3195</v>
      </c>
      <c r="B1800" s="280" t="s">
        <v>1457</v>
      </c>
      <c r="C1800" s="280" t="s">
        <v>1192</v>
      </c>
      <c r="D1800" s="280" t="s">
        <v>1211</v>
      </c>
      <c r="E1800" s="80">
        <v>1.6657113203059676E-3</v>
      </c>
      <c r="F1800" s="80">
        <v>708810</v>
      </c>
      <c r="G1800" s="80">
        <v>5</v>
      </c>
      <c r="H1800" s="280" t="s">
        <v>1394</v>
      </c>
      <c r="I1800" s="80"/>
    </row>
    <row r="1801" spans="1:9">
      <c r="A1801" s="280" t="s">
        <v>3196</v>
      </c>
      <c r="B1801" s="280" t="s">
        <v>1457</v>
      </c>
      <c r="C1801" s="280" t="s">
        <v>1192</v>
      </c>
      <c r="D1801" s="280" t="s">
        <v>1212</v>
      </c>
      <c r="E1801" s="80">
        <v>1.7715864136775064E-3</v>
      </c>
      <c r="F1801" s="80">
        <v>708810</v>
      </c>
      <c r="G1801" s="80">
        <v>5</v>
      </c>
      <c r="H1801" s="280" t="s">
        <v>1394</v>
      </c>
      <c r="I1801" s="80"/>
    </row>
    <row r="1802" spans="1:9">
      <c r="A1802" s="280" t="s">
        <v>3197</v>
      </c>
      <c r="B1802" s="280" t="s">
        <v>1457</v>
      </c>
      <c r="C1802" s="280" t="s">
        <v>1192</v>
      </c>
      <c r="D1802" s="280" t="s">
        <v>1213</v>
      </c>
      <c r="E1802" s="80">
        <v>1.6695423124842321E-3</v>
      </c>
      <c r="F1802" s="80">
        <v>708810</v>
      </c>
      <c r="G1802" s="80">
        <v>5</v>
      </c>
      <c r="H1802" s="280" t="s">
        <v>1394</v>
      </c>
      <c r="I1802" s="80"/>
    </row>
    <row r="1803" spans="1:9">
      <c r="A1803" s="280" t="s">
        <v>3198</v>
      </c>
      <c r="B1803" s="280" t="s">
        <v>1457</v>
      </c>
      <c r="C1803" s="280" t="s">
        <v>1192</v>
      </c>
      <c r="D1803" s="280" t="s">
        <v>1214</v>
      </c>
      <c r="E1803" s="80">
        <v>1.6763720060158579E-3</v>
      </c>
      <c r="F1803" s="80">
        <v>708810</v>
      </c>
      <c r="G1803" s="80">
        <v>5</v>
      </c>
      <c r="H1803" s="280" t="s">
        <v>1394</v>
      </c>
      <c r="I1803" s="80"/>
    </row>
    <row r="1804" spans="1:9">
      <c r="A1804" s="280" t="s">
        <v>3199</v>
      </c>
      <c r="B1804" s="280" t="s">
        <v>1457</v>
      </c>
      <c r="C1804" s="280" t="s">
        <v>1192</v>
      </c>
      <c r="D1804" s="280" t="s">
        <v>1215</v>
      </c>
      <c r="E1804" s="80">
        <v>1.7564867838590831E-3</v>
      </c>
      <c r="F1804" s="80">
        <v>708810</v>
      </c>
      <c r="G1804" s="80">
        <v>5</v>
      </c>
      <c r="H1804" s="280" t="s">
        <v>1394</v>
      </c>
      <c r="I1804" s="80"/>
    </row>
    <row r="1805" spans="1:9">
      <c r="A1805" s="280" t="s">
        <v>3200</v>
      </c>
      <c r="B1805" s="280" t="s">
        <v>1457</v>
      </c>
      <c r="C1805" s="280" t="s">
        <v>1192</v>
      </c>
      <c r="D1805" s="280" t="s">
        <v>1216</v>
      </c>
      <c r="E1805" s="80">
        <v>3.0131213325788183E-3</v>
      </c>
      <c r="F1805" s="80">
        <v>708810</v>
      </c>
      <c r="G1805" s="80">
        <v>5</v>
      </c>
      <c r="H1805" s="280" t="s">
        <v>1394</v>
      </c>
      <c r="I1805" s="80"/>
    </row>
    <row r="1806" spans="1:9">
      <c r="A1806" s="280" t="s">
        <v>3201</v>
      </c>
      <c r="B1806" s="280" t="s">
        <v>1457</v>
      </c>
      <c r="C1806" s="280" t="s">
        <v>1192</v>
      </c>
      <c r="D1806" s="280" t="s">
        <v>1217</v>
      </c>
      <c r="E1806" s="80">
        <v>1.5444294911630195E-3</v>
      </c>
      <c r="F1806" s="80">
        <v>708810</v>
      </c>
      <c r="G1806" s="80">
        <v>5</v>
      </c>
      <c r="H1806" s="280" t="s">
        <v>1394</v>
      </c>
      <c r="I1806" s="80"/>
    </row>
    <row r="1807" spans="1:9">
      <c r="A1807" s="280" t="s">
        <v>3202</v>
      </c>
      <c r="B1807" s="280" t="s">
        <v>1457</v>
      </c>
      <c r="C1807" s="280" t="s">
        <v>1192</v>
      </c>
      <c r="D1807" s="280" t="s">
        <v>1218</v>
      </c>
      <c r="E1807" s="80">
        <v>1.4412937173915689E-3</v>
      </c>
      <c r="F1807" s="80">
        <v>708810</v>
      </c>
      <c r="G1807" s="80">
        <v>5</v>
      </c>
      <c r="H1807" s="280" t="s">
        <v>1394</v>
      </c>
      <c r="I1807" s="80"/>
    </row>
    <row r="1808" spans="1:9">
      <c r="A1808" s="280" t="s">
        <v>3203</v>
      </c>
      <c r="B1808" s="280" t="s">
        <v>1457</v>
      </c>
      <c r="C1808" s="280" t="s">
        <v>1192</v>
      </c>
      <c r="D1808" s="280" t="s">
        <v>1219</v>
      </c>
      <c r="E1808" s="80">
        <v>15.368241456870519</v>
      </c>
      <c r="F1808" s="80">
        <v>708810</v>
      </c>
      <c r="G1808" s="80">
        <v>5</v>
      </c>
      <c r="H1808" s="280" t="s">
        <v>1394</v>
      </c>
      <c r="I1808" s="80"/>
    </row>
    <row r="1809" spans="1:9">
      <c r="A1809" s="280" t="s">
        <v>3204</v>
      </c>
      <c r="B1809" s="280" t="s">
        <v>1457</v>
      </c>
      <c r="C1809" s="280" t="s">
        <v>1192</v>
      </c>
      <c r="D1809" s="280" t="s">
        <v>1347</v>
      </c>
      <c r="E1809" s="80">
        <v>2.5236577289678122E-3</v>
      </c>
      <c r="F1809" s="80">
        <v>708810</v>
      </c>
      <c r="G1809" s="80">
        <v>5</v>
      </c>
      <c r="H1809" s="280" t="s">
        <v>1394</v>
      </c>
      <c r="I1809" s="80"/>
    </row>
    <row r="1810" spans="1:9">
      <c r="A1810" s="280" t="s">
        <v>3205</v>
      </c>
      <c r="B1810" s="280" t="s">
        <v>1457</v>
      </c>
      <c r="C1810" s="280" t="s">
        <v>1192</v>
      </c>
      <c r="D1810" s="280" t="s">
        <v>1344</v>
      </c>
      <c r="E1810" s="80">
        <v>6.2620580049746553E-3</v>
      </c>
      <c r="F1810" s="80">
        <v>708810</v>
      </c>
      <c r="G1810" s="80">
        <v>5</v>
      </c>
      <c r="H1810" s="280" t="s">
        <v>1394</v>
      </c>
      <c r="I1810" s="80"/>
    </row>
    <row r="1811" spans="1:9">
      <c r="A1811" s="280" t="s">
        <v>3206</v>
      </c>
      <c r="B1811" s="280" t="s">
        <v>1457</v>
      </c>
      <c r="C1811" s="280" t="s">
        <v>1193</v>
      </c>
      <c r="D1811" s="280" t="s">
        <v>1211</v>
      </c>
      <c r="E1811" s="80">
        <v>0</v>
      </c>
      <c r="F1811" s="80">
        <v>708810</v>
      </c>
      <c r="G1811" s="80">
        <v>5</v>
      </c>
      <c r="H1811" s="280" t="s">
        <v>1394</v>
      </c>
      <c r="I1811" s="80"/>
    </row>
    <row r="1812" spans="1:9">
      <c r="A1812" s="280" t="s">
        <v>3207</v>
      </c>
      <c r="B1812" s="280" t="s">
        <v>1457</v>
      </c>
      <c r="C1812" s="280" t="s">
        <v>1193</v>
      </c>
      <c r="D1812" s="280" t="s">
        <v>1212</v>
      </c>
      <c r="E1812" s="80">
        <v>0</v>
      </c>
      <c r="F1812" s="80">
        <v>708810</v>
      </c>
      <c r="G1812" s="80">
        <v>5</v>
      </c>
      <c r="H1812" s="280" t="s">
        <v>1394</v>
      </c>
      <c r="I1812" s="80"/>
    </row>
    <row r="1813" spans="1:9">
      <c r="A1813" s="280" t="s">
        <v>3208</v>
      </c>
      <c r="B1813" s="280" t="s">
        <v>1457</v>
      </c>
      <c r="C1813" s="280" t="s">
        <v>1193</v>
      </c>
      <c r="D1813" s="280" t="s">
        <v>1213</v>
      </c>
      <c r="E1813" s="80">
        <v>0</v>
      </c>
      <c r="F1813" s="80">
        <v>708810</v>
      </c>
      <c r="G1813" s="80">
        <v>5</v>
      </c>
      <c r="H1813" s="280" t="s">
        <v>1394</v>
      </c>
      <c r="I1813" s="80"/>
    </row>
    <row r="1814" spans="1:9">
      <c r="A1814" s="280" t="s">
        <v>3209</v>
      </c>
      <c r="B1814" s="280" t="s">
        <v>1457</v>
      </c>
      <c r="C1814" s="280" t="s">
        <v>1193</v>
      </c>
      <c r="D1814" s="280" t="s">
        <v>1214</v>
      </c>
      <c r="E1814" s="80">
        <v>0</v>
      </c>
      <c r="F1814" s="80">
        <v>708810</v>
      </c>
      <c r="G1814" s="80">
        <v>5</v>
      </c>
      <c r="H1814" s="280" t="s">
        <v>1394</v>
      </c>
      <c r="I1814" s="80"/>
    </row>
    <row r="1815" spans="1:9">
      <c r="A1815" s="280" t="s">
        <v>3210</v>
      </c>
      <c r="B1815" s="280" t="s">
        <v>1457</v>
      </c>
      <c r="C1815" s="280" t="s">
        <v>1193</v>
      </c>
      <c r="D1815" s="280" t="s">
        <v>1215</v>
      </c>
      <c r="E1815" s="80">
        <v>0</v>
      </c>
      <c r="F1815" s="80">
        <v>708810</v>
      </c>
      <c r="G1815" s="80">
        <v>5</v>
      </c>
      <c r="H1815" s="280" t="s">
        <v>1394</v>
      </c>
      <c r="I1815" s="80"/>
    </row>
    <row r="1816" spans="1:9">
      <c r="A1816" s="280" t="s">
        <v>3211</v>
      </c>
      <c r="B1816" s="280" t="s">
        <v>1457</v>
      </c>
      <c r="C1816" s="280" t="s">
        <v>1193</v>
      </c>
      <c r="D1816" s="280" t="s">
        <v>1216</v>
      </c>
      <c r="E1816" s="80">
        <v>0</v>
      </c>
      <c r="F1816" s="80">
        <v>708810</v>
      </c>
      <c r="G1816" s="80">
        <v>5</v>
      </c>
      <c r="H1816" s="280" t="s">
        <v>1394</v>
      </c>
      <c r="I1816" s="80"/>
    </row>
    <row r="1817" spans="1:9">
      <c r="A1817" s="280" t="s">
        <v>3212</v>
      </c>
      <c r="B1817" s="280" t="s">
        <v>1457</v>
      </c>
      <c r="C1817" s="280" t="s">
        <v>1193</v>
      </c>
      <c r="D1817" s="280" t="s">
        <v>1217</v>
      </c>
      <c r="E1817" s="80">
        <v>0</v>
      </c>
      <c r="F1817" s="80">
        <v>708810</v>
      </c>
      <c r="G1817" s="80">
        <v>5</v>
      </c>
      <c r="H1817" s="280" t="s">
        <v>1394</v>
      </c>
      <c r="I1817" s="80"/>
    </row>
    <row r="1818" spans="1:9">
      <c r="A1818" s="280" t="s">
        <v>3213</v>
      </c>
      <c r="B1818" s="280" t="s">
        <v>1457</v>
      </c>
      <c r="C1818" s="280" t="s">
        <v>1193</v>
      </c>
      <c r="D1818" s="280" t="s">
        <v>1218</v>
      </c>
      <c r="E1818" s="80">
        <v>0</v>
      </c>
      <c r="F1818" s="80">
        <v>708810</v>
      </c>
      <c r="G1818" s="80">
        <v>5</v>
      </c>
      <c r="H1818" s="280" t="s">
        <v>1394</v>
      </c>
      <c r="I1818" s="80"/>
    </row>
    <row r="1819" spans="1:9">
      <c r="A1819" s="280" t="s">
        <v>3214</v>
      </c>
      <c r="B1819" s="280" t="s">
        <v>1457</v>
      </c>
      <c r="C1819" s="280" t="s">
        <v>1193</v>
      </c>
      <c r="D1819" s="280" t="s">
        <v>1219</v>
      </c>
      <c r="E1819" s="80">
        <v>0</v>
      </c>
      <c r="F1819" s="80">
        <v>708810</v>
      </c>
      <c r="G1819" s="80">
        <v>5</v>
      </c>
      <c r="H1819" s="280" t="s">
        <v>1394</v>
      </c>
      <c r="I1819" s="80"/>
    </row>
    <row r="1820" spans="1:9">
      <c r="A1820" s="280" t="s">
        <v>3215</v>
      </c>
      <c r="B1820" s="280" t="s">
        <v>1457</v>
      </c>
      <c r="C1820" s="280" t="s">
        <v>1193</v>
      </c>
      <c r="D1820" s="280" t="s">
        <v>1347</v>
      </c>
      <c r="E1820" s="80">
        <v>0</v>
      </c>
      <c r="F1820" s="80">
        <v>708810</v>
      </c>
      <c r="G1820" s="80">
        <v>5</v>
      </c>
      <c r="H1820" s="280" t="s">
        <v>1394</v>
      </c>
      <c r="I1820" s="80"/>
    </row>
    <row r="1821" spans="1:9">
      <c r="A1821" s="280" t="s">
        <v>3216</v>
      </c>
      <c r="B1821" s="280" t="s">
        <v>1457</v>
      </c>
      <c r="C1821" s="280" t="s">
        <v>1193</v>
      </c>
      <c r="D1821" s="280" t="s">
        <v>1344</v>
      </c>
      <c r="E1821" s="80">
        <v>0</v>
      </c>
      <c r="F1821" s="80">
        <v>708810</v>
      </c>
      <c r="G1821" s="80">
        <v>5</v>
      </c>
      <c r="H1821" s="280" t="s">
        <v>1394</v>
      </c>
      <c r="I1821" s="80"/>
    </row>
    <row r="1822" spans="1:9">
      <c r="A1822" s="280" t="s">
        <v>3217</v>
      </c>
      <c r="B1822" s="280" t="s">
        <v>1457</v>
      </c>
      <c r="C1822" s="280" t="s">
        <v>1194</v>
      </c>
      <c r="D1822" s="280" t="s">
        <v>1211</v>
      </c>
      <c r="E1822" s="80">
        <v>1.4359238038927839E-3</v>
      </c>
      <c r="F1822" s="80">
        <v>708810</v>
      </c>
      <c r="G1822" s="80">
        <v>5</v>
      </c>
      <c r="H1822" s="280" t="s">
        <v>1394</v>
      </c>
      <c r="I1822" s="80"/>
    </row>
    <row r="1823" spans="1:9">
      <c r="A1823" s="280" t="s">
        <v>3218</v>
      </c>
      <c r="B1823" s="280" t="s">
        <v>1457</v>
      </c>
      <c r="C1823" s="280" t="s">
        <v>1194</v>
      </c>
      <c r="D1823" s="280" t="s">
        <v>1212</v>
      </c>
      <c r="E1823" s="80">
        <v>1.4819622580020851E-3</v>
      </c>
      <c r="F1823" s="80">
        <v>708810</v>
      </c>
      <c r="G1823" s="80">
        <v>5</v>
      </c>
      <c r="H1823" s="280" t="s">
        <v>1394</v>
      </c>
      <c r="I1823" s="80"/>
    </row>
    <row r="1824" spans="1:9">
      <c r="A1824" s="280" t="s">
        <v>3219</v>
      </c>
      <c r="B1824" s="280" t="s">
        <v>1457</v>
      </c>
      <c r="C1824" s="280" t="s">
        <v>1194</v>
      </c>
      <c r="D1824" s="280" t="s">
        <v>1213</v>
      </c>
      <c r="E1824" s="80">
        <v>1.4375988008640845E-3</v>
      </c>
      <c r="F1824" s="80">
        <v>708810</v>
      </c>
      <c r="G1824" s="80">
        <v>5</v>
      </c>
      <c r="H1824" s="280" t="s">
        <v>1394</v>
      </c>
      <c r="I1824" s="80"/>
    </row>
    <row r="1825" spans="1:9">
      <c r="A1825" s="280" t="s">
        <v>3220</v>
      </c>
      <c r="B1825" s="280" t="s">
        <v>1457</v>
      </c>
      <c r="C1825" s="280" t="s">
        <v>1194</v>
      </c>
      <c r="D1825" s="280" t="s">
        <v>1214</v>
      </c>
      <c r="E1825" s="80">
        <v>1.4428669842595522E-3</v>
      </c>
      <c r="F1825" s="80">
        <v>708810</v>
      </c>
      <c r="G1825" s="80">
        <v>5</v>
      </c>
      <c r="H1825" s="280" t="s">
        <v>1394</v>
      </c>
      <c r="I1825" s="80"/>
    </row>
    <row r="1826" spans="1:9">
      <c r="A1826" s="280" t="s">
        <v>3221</v>
      </c>
      <c r="B1826" s="280" t="s">
        <v>1457</v>
      </c>
      <c r="C1826" s="280" t="s">
        <v>1194</v>
      </c>
      <c r="D1826" s="280" t="s">
        <v>1215</v>
      </c>
      <c r="E1826" s="80">
        <v>1.4682141365104954E-3</v>
      </c>
      <c r="F1826" s="80">
        <v>708810</v>
      </c>
      <c r="G1826" s="80">
        <v>5</v>
      </c>
      <c r="H1826" s="280" t="s">
        <v>1394</v>
      </c>
      <c r="I1826" s="80"/>
    </row>
    <row r="1827" spans="1:9">
      <c r="A1827" s="280" t="s">
        <v>3222</v>
      </c>
      <c r="B1827" s="280" t="s">
        <v>1457</v>
      </c>
      <c r="C1827" s="280" t="s">
        <v>1194</v>
      </c>
      <c r="D1827" s="280" t="s">
        <v>1216</v>
      </c>
      <c r="E1827" s="80">
        <v>2.627760618568144E-3</v>
      </c>
      <c r="F1827" s="80">
        <v>708810</v>
      </c>
      <c r="G1827" s="80">
        <v>5</v>
      </c>
      <c r="H1827" s="280" t="s">
        <v>1394</v>
      </c>
      <c r="I1827" s="80"/>
    </row>
    <row r="1828" spans="1:9">
      <c r="A1828" s="280" t="s">
        <v>3223</v>
      </c>
      <c r="B1828" s="280" t="s">
        <v>1457</v>
      </c>
      <c r="C1828" s="280" t="s">
        <v>1194</v>
      </c>
      <c r="D1828" s="280" t="s">
        <v>1217</v>
      </c>
      <c r="E1828" s="80">
        <v>1.2979988819851449E-3</v>
      </c>
      <c r="F1828" s="80">
        <v>708810</v>
      </c>
      <c r="G1828" s="80">
        <v>5</v>
      </c>
      <c r="H1828" s="280" t="s">
        <v>1394</v>
      </c>
      <c r="I1828" s="80"/>
    </row>
    <row r="1829" spans="1:9">
      <c r="A1829" s="280" t="s">
        <v>3224</v>
      </c>
      <c r="B1829" s="280" t="s">
        <v>1457</v>
      </c>
      <c r="C1829" s="280" t="s">
        <v>1194</v>
      </c>
      <c r="D1829" s="280" t="s">
        <v>1218</v>
      </c>
      <c r="E1829" s="80">
        <v>1.1788933949429974E-3</v>
      </c>
      <c r="F1829" s="80">
        <v>708810</v>
      </c>
      <c r="G1829" s="80">
        <v>5</v>
      </c>
      <c r="H1829" s="280" t="s">
        <v>1394</v>
      </c>
      <c r="I1829" s="80"/>
    </row>
    <row r="1830" spans="1:9">
      <c r="A1830" s="280" t="s">
        <v>3225</v>
      </c>
      <c r="B1830" s="280" t="s">
        <v>1457</v>
      </c>
      <c r="C1830" s="280" t="s">
        <v>1194</v>
      </c>
      <c r="D1830" s="280" t="s">
        <v>1219</v>
      </c>
      <c r="E1830" s="80">
        <v>1.341687698480845E-3</v>
      </c>
      <c r="F1830" s="80">
        <v>708810</v>
      </c>
      <c r="G1830" s="80">
        <v>5</v>
      </c>
      <c r="H1830" s="280" t="s">
        <v>1394</v>
      </c>
      <c r="I1830" s="80"/>
    </row>
    <row r="1831" spans="1:9">
      <c r="A1831" s="280" t="s">
        <v>3226</v>
      </c>
      <c r="B1831" s="280" t="s">
        <v>1457</v>
      </c>
      <c r="C1831" s="280" t="s">
        <v>1194</v>
      </c>
      <c r="D1831" s="280" t="s">
        <v>1347</v>
      </c>
      <c r="E1831" s="80">
        <v>2.172220327187108E-3</v>
      </c>
      <c r="F1831" s="80">
        <v>708810</v>
      </c>
      <c r="G1831" s="80">
        <v>5</v>
      </c>
      <c r="H1831" s="280" t="s">
        <v>1394</v>
      </c>
      <c r="I1831" s="80"/>
    </row>
    <row r="1832" spans="1:9">
      <c r="A1832" s="280" t="s">
        <v>3227</v>
      </c>
      <c r="B1832" s="280" t="s">
        <v>1457</v>
      </c>
      <c r="C1832" s="280" t="s">
        <v>1194</v>
      </c>
      <c r="D1832" s="280" t="s">
        <v>1344</v>
      </c>
      <c r="E1832" s="80">
        <v>5.4011337948950099E-3</v>
      </c>
      <c r="F1832" s="80">
        <v>708810</v>
      </c>
      <c r="G1832" s="80">
        <v>5</v>
      </c>
      <c r="H1832" s="280" t="s">
        <v>1394</v>
      </c>
      <c r="I1832" s="80"/>
    </row>
    <row r="1833" spans="1:9">
      <c r="A1833" s="280" t="s">
        <v>3228</v>
      </c>
      <c r="B1833" s="280" t="s">
        <v>1457</v>
      </c>
      <c r="C1833" s="280" t="s">
        <v>1195</v>
      </c>
      <c r="D1833" s="280" t="s">
        <v>1211</v>
      </c>
      <c r="E1833" s="80">
        <v>3.3176954876552108E-3</v>
      </c>
      <c r="F1833" s="80">
        <v>708810</v>
      </c>
      <c r="G1833" s="80">
        <v>5</v>
      </c>
      <c r="H1833" s="280" t="s">
        <v>1394</v>
      </c>
      <c r="I1833" s="80"/>
    </row>
    <row r="1834" spans="1:9">
      <c r="A1834" s="280" t="s">
        <v>3229</v>
      </c>
      <c r="B1834" s="280" t="s">
        <v>1457</v>
      </c>
      <c r="C1834" s="280" t="s">
        <v>1195</v>
      </c>
      <c r="D1834" s="280" t="s">
        <v>1212</v>
      </c>
      <c r="E1834" s="80">
        <v>3.3518292372315649E-3</v>
      </c>
      <c r="F1834" s="80">
        <v>708810</v>
      </c>
      <c r="G1834" s="80">
        <v>5</v>
      </c>
      <c r="H1834" s="280" t="s">
        <v>1394</v>
      </c>
      <c r="I1834" s="80"/>
    </row>
    <row r="1835" spans="1:9">
      <c r="A1835" s="280" t="s">
        <v>3230</v>
      </c>
      <c r="B1835" s="280" t="s">
        <v>1457</v>
      </c>
      <c r="C1835" s="280" t="s">
        <v>1195</v>
      </c>
      <c r="D1835" s="280" t="s">
        <v>1213</v>
      </c>
      <c r="E1835" s="80">
        <v>3.3178287763064298E-3</v>
      </c>
      <c r="F1835" s="80">
        <v>708810</v>
      </c>
      <c r="G1835" s="80">
        <v>5</v>
      </c>
      <c r="H1835" s="280" t="s">
        <v>1394</v>
      </c>
      <c r="I1835" s="80"/>
    </row>
    <row r="1836" spans="1:9">
      <c r="A1836" s="280" t="s">
        <v>3231</v>
      </c>
      <c r="B1836" s="280" t="s">
        <v>1457</v>
      </c>
      <c r="C1836" s="280" t="s">
        <v>1195</v>
      </c>
      <c r="D1836" s="280" t="s">
        <v>1214</v>
      </c>
      <c r="E1836" s="80">
        <v>3.3518292372315649E-3</v>
      </c>
      <c r="F1836" s="80">
        <v>708810</v>
      </c>
      <c r="G1836" s="80">
        <v>5</v>
      </c>
      <c r="H1836" s="280" t="s">
        <v>1394</v>
      </c>
      <c r="I1836" s="80"/>
    </row>
    <row r="1837" spans="1:9">
      <c r="A1837" s="280" t="s">
        <v>3232</v>
      </c>
      <c r="B1837" s="280" t="s">
        <v>1457</v>
      </c>
      <c r="C1837" s="280" t="s">
        <v>1195</v>
      </c>
      <c r="D1837" s="280" t="s">
        <v>1215</v>
      </c>
      <c r="E1837" s="80">
        <v>3.2956989188231982E-3</v>
      </c>
      <c r="F1837" s="80">
        <v>708810</v>
      </c>
      <c r="G1837" s="80">
        <v>5</v>
      </c>
      <c r="H1837" s="280" t="s">
        <v>1394</v>
      </c>
      <c r="I1837" s="80"/>
    </row>
    <row r="1838" spans="1:9">
      <c r="A1838" s="280" t="s">
        <v>3233</v>
      </c>
      <c r="B1838" s="280" t="s">
        <v>1457</v>
      </c>
      <c r="C1838" s="280" t="s">
        <v>1195</v>
      </c>
      <c r="D1838" s="280" t="s">
        <v>1216</v>
      </c>
      <c r="E1838" s="80">
        <v>4.2990413256493616E-3</v>
      </c>
      <c r="F1838" s="80">
        <v>708810</v>
      </c>
      <c r="G1838" s="80">
        <v>5</v>
      </c>
      <c r="H1838" s="280" t="s">
        <v>1394</v>
      </c>
      <c r="I1838" s="80"/>
    </row>
    <row r="1839" spans="1:9">
      <c r="A1839" s="280" t="s">
        <v>3234</v>
      </c>
      <c r="B1839" s="280" t="s">
        <v>1457</v>
      </c>
      <c r="C1839" s="280" t="s">
        <v>1195</v>
      </c>
      <c r="D1839" s="280" t="s">
        <v>1217</v>
      </c>
      <c r="E1839" s="80">
        <v>2.9119894823845588E-3</v>
      </c>
      <c r="F1839" s="80">
        <v>708810</v>
      </c>
      <c r="G1839" s="80">
        <v>5</v>
      </c>
      <c r="H1839" s="280" t="s">
        <v>1394</v>
      </c>
      <c r="I1839" s="80"/>
    </row>
    <row r="1840" spans="1:9">
      <c r="A1840" s="280" t="s">
        <v>3235</v>
      </c>
      <c r="B1840" s="280" t="s">
        <v>1457</v>
      </c>
      <c r="C1840" s="280" t="s">
        <v>1195</v>
      </c>
      <c r="D1840" s="280" t="s">
        <v>1218</v>
      </c>
      <c r="E1840" s="80">
        <v>2.5570013721217841E-3</v>
      </c>
      <c r="F1840" s="80">
        <v>708810</v>
      </c>
      <c r="G1840" s="80">
        <v>5</v>
      </c>
      <c r="H1840" s="280" t="s">
        <v>1394</v>
      </c>
      <c r="I1840" s="80"/>
    </row>
    <row r="1841" spans="1:9">
      <c r="A1841" s="280" t="s">
        <v>3236</v>
      </c>
      <c r="B1841" s="280" t="s">
        <v>1457</v>
      </c>
      <c r="C1841" s="280" t="s">
        <v>1195</v>
      </c>
      <c r="D1841" s="280" t="s">
        <v>1219</v>
      </c>
      <c r="E1841" s="80">
        <v>666.18147820545448</v>
      </c>
      <c r="F1841" s="80">
        <v>708810</v>
      </c>
      <c r="G1841" s="80">
        <v>5</v>
      </c>
      <c r="H1841" s="280" t="s">
        <v>1394</v>
      </c>
      <c r="I1841" s="80"/>
    </row>
    <row r="1842" spans="1:9">
      <c r="A1842" s="280" t="s">
        <v>3237</v>
      </c>
      <c r="B1842" s="280" t="s">
        <v>1457</v>
      </c>
      <c r="C1842" s="280" t="s">
        <v>1195</v>
      </c>
      <c r="D1842" s="280" t="s">
        <v>1347</v>
      </c>
      <c r="E1842" s="80">
        <v>5.9467708294572083E-3</v>
      </c>
      <c r="F1842" s="80">
        <v>708810</v>
      </c>
      <c r="G1842" s="80">
        <v>5</v>
      </c>
      <c r="H1842" s="280" t="s">
        <v>1394</v>
      </c>
      <c r="I1842" s="80"/>
    </row>
    <row r="1843" spans="1:9">
      <c r="A1843" s="280" t="s">
        <v>3238</v>
      </c>
      <c r="B1843" s="280" t="s">
        <v>1457</v>
      </c>
      <c r="C1843" s="280" t="s">
        <v>1195</v>
      </c>
      <c r="D1843" s="280" t="s">
        <v>1344</v>
      </c>
      <c r="E1843" s="80">
        <v>1.2885995028882779E-2</v>
      </c>
      <c r="F1843" s="80">
        <v>708810</v>
      </c>
      <c r="G1843" s="80">
        <v>5</v>
      </c>
      <c r="H1843" s="280" t="s">
        <v>1394</v>
      </c>
      <c r="I1843" s="80"/>
    </row>
    <row r="1844" spans="1:9">
      <c r="A1844" s="280" t="s">
        <v>3239</v>
      </c>
      <c r="B1844" s="280" t="s">
        <v>1457</v>
      </c>
      <c r="C1844" s="280" t="s">
        <v>1196</v>
      </c>
      <c r="D1844" s="280" t="s">
        <v>1211</v>
      </c>
      <c r="E1844" s="80">
        <v>5.3691749764442048E-2</v>
      </c>
      <c r="F1844" s="80">
        <v>708810</v>
      </c>
      <c r="G1844" s="80">
        <v>5</v>
      </c>
      <c r="H1844" s="280" t="s">
        <v>1394</v>
      </c>
      <c r="I1844" s="80"/>
    </row>
    <row r="1845" spans="1:9">
      <c r="A1845" s="280" t="s">
        <v>3240</v>
      </c>
      <c r="B1845" s="280" t="s">
        <v>1457</v>
      </c>
      <c r="C1845" s="280" t="s">
        <v>1196</v>
      </c>
      <c r="D1845" s="280" t="s">
        <v>1212</v>
      </c>
      <c r="E1845" s="80">
        <v>5.4080614537830293E-2</v>
      </c>
      <c r="F1845" s="80">
        <v>708810</v>
      </c>
      <c r="G1845" s="80">
        <v>5</v>
      </c>
      <c r="H1845" s="280" t="s">
        <v>1394</v>
      </c>
      <c r="I1845" s="80"/>
    </row>
    <row r="1846" spans="1:9">
      <c r="A1846" s="280" t="s">
        <v>3241</v>
      </c>
      <c r="B1846" s="280" t="s">
        <v>1457</v>
      </c>
      <c r="C1846" s="280" t="s">
        <v>1196</v>
      </c>
      <c r="D1846" s="280" t="s">
        <v>1213</v>
      </c>
      <c r="E1846" s="80">
        <v>5.36966302910808E-2</v>
      </c>
      <c r="F1846" s="80">
        <v>708810</v>
      </c>
      <c r="G1846" s="80">
        <v>5</v>
      </c>
      <c r="H1846" s="280" t="s">
        <v>1394</v>
      </c>
      <c r="I1846" s="80"/>
    </row>
    <row r="1847" spans="1:9">
      <c r="A1847" s="280" t="s">
        <v>3242</v>
      </c>
      <c r="B1847" s="280" t="s">
        <v>1457</v>
      </c>
      <c r="C1847" s="280" t="s">
        <v>1196</v>
      </c>
      <c r="D1847" s="280" t="s">
        <v>1214</v>
      </c>
      <c r="E1847" s="80">
        <v>5.4047188225917649E-2</v>
      </c>
      <c r="F1847" s="80">
        <v>708810</v>
      </c>
      <c r="G1847" s="80">
        <v>5</v>
      </c>
      <c r="H1847" s="280" t="s">
        <v>1394</v>
      </c>
      <c r="I1847" s="80"/>
    </row>
    <row r="1848" spans="1:9">
      <c r="A1848" s="280" t="s">
        <v>3243</v>
      </c>
      <c r="B1848" s="280" t="s">
        <v>1457</v>
      </c>
      <c r="C1848" s="280" t="s">
        <v>1196</v>
      </c>
      <c r="D1848" s="280" t="s">
        <v>1215</v>
      </c>
      <c r="E1848" s="80">
        <v>5.3617823419315848E-2</v>
      </c>
      <c r="F1848" s="80">
        <v>708810</v>
      </c>
      <c r="G1848" s="80">
        <v>5</v>
      </c>
      <c r="H1848" s="280" t="s">
        <v>1394</v>
      </c>
      <c r="I1848" s="80"/>
    </row>
    <row r="1849" spans="1:9">
      <c r="A1849" s="280" t="s">
        <v>3244</v>
      </c>
      <c r="B1849" s="280" t="s">
        <v>1457</v>
      </c>
      <c r="C1849" s="280" t="s">
        <v>1196</v>
      </c>
      <c r="D1849" s="280" t="s">
        <v>1216</v>
      </c>
      <c r="E1849" s="80">
        <v>6.9165287168091422E-2</v>
      </c>
      <c r="F1849" s="80">
        <v>708810</v>
      </c>
      <c r="G1849" s="80">
        <v>5</v>
      </c>
      <c r="H1849" s="280" t="s">
        <v>1394</v>
      </c>
      <c r="I1849" s="80"/>
    </row>
    <row r="1850" spans="1:9">
      <c r="A1850" s="280" t="s">
        <v>3245</v>
      </c>
      <c r="B1850" s="280" t="s">
        <v>1457</v>
      </c>
      <c r="C1850" s="280" t="s">
        <v>1196</v>
      </c>
      <c r="D1850" s="280" t="s">
        <v>1217</v>
      </c>
      <c r="E1850" s="80">
        <v>4.6212977736468402E-2</v>
      </c>
      <c r="F1850" s="80">
        <v>708810</v>
      </c>
      <c r="G1850" s="80">
        <v>5</v>
      </c>
      <c r="H1850" s="280" t="s">
        <v>1394</v>
      </c>
      <c r="I1850" s="80"/>
    </row>
    <row r="1851" spans="1:9">
      <c r="A1851" s="280" t="s">
        <v>3246</v>
      </c>
      <c r="B1851" s="280" t="s">
        <v>1457</v>
      </c>
      <c r="C1851" s="280" t="s">
        <v>1196</v>
      </c>
      <c r="D1851" s="280" t="s">
        <v>1218</v>
      </c>
      <c r="E1851" s="80">
        <v>4.3657440554767925E-2</v>
      </c>
      <c r="F1851" s="80">
        <v>708810</v>
      </c>
      <c r="G1851" s="80">
        <v>5</v>
      </c>
      <c r="H1851" s="280" t="s">
        <v>1394</v>
      </c>
      <c r="I1851" s="80"/>
    </row>
    <row r="1852" spans="1:9">
      <c r="A1852" s="280" t="s">
        <v>3247</v>
      </c>
      <c r="B1852" s="280" t="s">
        <v>1457</v>
      </c>
      <c r="C1852" s="280" t="s">
        <v>1196</v>
      </c>
      <c r="D1852" s="280" t="s">
        <v>1219</v>
      </c>
      <c r="E1852" s="80">
        <v>1532.202006568737</v>
      </c>
      <c r="F1852" s="80">
        <v>708810</v>
      </c>
      <c r="G1852" s="80">
        <v>5</v>
      </c>
      <c r="H1852" s="280" t="s">
        <v>1394</v>
      </c>
      <c r="I1852" s="80"/>
    </row>
    <row r="1853" spans="1:9">
      <c r="A1853" s="280" t="s">
        <v>3248</v>
      </c>
      <c r="B1853" s="280" t="s">
        <v>1457</v>
      </c>
      <c r="C1853" s="280" t="s">
        <v>1196</v>
      </c>
      <c r="D1853" s="280" t="s">
        <v>1347</v>
      </c>
      <c r="E1853" s="80">
        <v>8.3863670549459743E-2</v>
      </c>
      <c r="F1853" s="80">
        <v>708810</v>
      </c>
      <c r="G1853" s="80">
        <v>5</v>
      </c>
      <c r="H1853" s="280" t="s">
        <v>1394</v>
      </c>
      <c r="I1853" s="80"/>
    </row>
    <row r="1854" spans="1:9">
      <c r="A1854" s="280" t="s">
        <v>3249</v>
      </c>
      <c r="B1854" s="280" t="s">
        <v>1457</v>
      </c>
      <c r="C1854" s="280" t="s">
        <v>1196</v>
      </c>
      <c r="D1854" s="280" t="s">
        <v>1344</v>
      </c>
      <c r="E1854" s="80">
        <v>0.19903010597934589</v>
      </c>
      <c r="F1854" s="80">
        <v>708810</v>
      </c>
      <c r="G1854" s="80">
        <v>5</v>
      </c>
      <c r="H1854" s="280" t="s">
        <v>1394</v>
      </c>
      <c r="I1854" s="80"/>
    </row>
    <row r="1855" spans="1:9">
      <c r="A1855" s="280" t="s">
        <v>3250</v>
      </c>
      <c r="B1855" s="280" t="s">
        <v>1457</v>
      </c>
      <c r="C1855" s="280" t="s">
        <v>1197</v>
      </c>
      <c r="D1855" s="280" t="s">
        <v>1211</v>
      </c>
      <c r="E1855" s="80">
        <v>1.4311944377126511E-2</v>
      </c>
      <c r="F1855" s="80">
        <v>708810</v>
      </c>
      <c r="G1855" s="80">
        <v>5</v>
      </c>
      <c r="H1855" s="280" t="s">
        <v>1394</v>
      </c>
      <c r="I1855" s="80"/>
    </row>
    <row r="1856" spans="1:9">
      <c r="A1856" s="280" t="s">
        <v>3251</v>
      </c>
      <c r="B1856" s="280" t="s">
        <v>1457</v>
      </c>
      <c r="C1856" s="280" t="s">
        <v>1197</v>
      </c>
      <c r="D1856" s="280" t="s">
        <v>1212</v>
      </c>
      <c r="E1856" s="80">
        <v>1.450295398561529E-2</v>
      </c>
      <c r="F1856" s="80">
        <v>708810</v>
      </c>
      <c r="G1856" s="80">
        <v>5</v>
      </c>
      <c r="H1856" s="280" t="s">
        <v>1394</v>
      </c>
      <c r="I1856" s="80"/>
    </row>
    <row r="1857" spans="1:9">
      <c r="A1857" s="280" t="s">
        <v>3252</v>
      </c>
      <c r="B1857" s="280" t="s">
        <v>1457</v>
      </c>
      <c r="C1857" s="280" t="s">
        <v>1197</v>
      </c>
      <c r="D1857" s="280" t="s">
        <v>1213</v>
      </c>
      <c r="E1857" s="80">
        <v>1.4313409454563992E-2</v>
      </c>
      <c r="F1857" s="80">
        <v>708810</v>
      </c>
      <c r="G1857" s="80">
        <v>5</v>
      </c>
      <c r="H1857" s="280" t="s">
        <v>1394</v>
      </c>
      <c r="I1857" s="80"/>
    </row>
    <row r="1858" spans="1:9">
      <c r="A1858" s="280" t="s">
        <v>3253</v>
      </c>
      <c r="B1858" s="280" t="s">
        <v>1457</v>
      </c>
      <c r="C1858" s="280" t="s">
        <v>1197</v>
      </c>
      <c r="D1858" s="280" t="s">
        <v>1214</v>
      </c>
      <c r="E1858" s="80">
        <v>1.4488667181296445E-2</v>
      </c>
      <c r="F1858" s="80">
        <v>708810</v>
      </c>
      <c r="G1858" s="80">
        <v>5</v>
      </c>
      <c r="H1858" s="280" t="s">
        <v>1394</v>
      </c>
      <c r="I1858" s="80"/>
    </row>
    <row r="1859" spans="1:9">
      <c r="A1859" s="280" t="s">
        <v>3254</v>
      </c>
      <c r="B1859" s="280" t="s">
        <v>1457</v>
      </c>
      <c r="C1859" s="280" t="s">
        <v>1197</v>
      </c>
      <c r="D1859" s="280" t="s">
        <v>1215</v>
      </c>
      <c r="E1859" s="80">
        <v>1.4398204714082333E-2</v>
      </c>
      <c r="F1859" s="80">
        <v>708810</v>
      </c>
      <c r="G1859" s="80">
        <v>5</v>
      </c>
      <c r="H1859" s="280" t="s">
        <v>1394</v>
      </c>
      <c r="I1859" s="80"/>
    </row>
    <row r="1860" spans="1:9">
      <c r="A1860" s="280" t="s">
        <v>3255</v>
      </c>
      <c r="B1860" s="280" t="s">
        <v>1457</v>
      </c>
      <c r="C1860" s="280" t="s">
        <v>1197</v>
      </c>
      <c r="D1860" s="280" t="s">
        <v>1216</v>
      </c>
      <c r="E1860" s="80">
        <v>2.1272027407896053E-2</v>
      </c>
      <c r="F1860" s="80">
        <v>708810</v>
      </c>
      <c r="G1860" s="80">
        <v>5</v>
      </c>
      <c r="H1860" s="280" t="s">
        <v>1394</v>
      </c>
      <c r="I1860" s="80"/>
    </row>
    <row r="1861" spans="1:9">
      <c r="A1861" s="280" t="s">
        <v>3256</v>
      </c>
      <c r="B1861" s="280" t="s">
        <v>1457</v>
      </c>
      <c r="C1861" s="280" t="s">
        <v>1197</v>
      </c>
      <c r="D1861" s="280" t="s">
        <v>1217</v>
      </c>
      <c r="E1861" s="80">
        <v>1.2480180821263159E-2</v>
      </c>
      <c r="F1861" s="80">
        <v>708810</v>
      </c>
      <c r="G1861" s="80">
        <v>5</v>
      </c>
      <c r="H1861" s="280" t="s">
        <v>1394</v>
      </c>
      <c r="I1861" s="80"/>
    </row>
    <row r="1862" spans="1:9">
      <c r="A1862" s="280" t="s">
        <v>3257</v>
      </c>
      <c r="B1862" s="280" t="s">
        <v>1457</v>
      </c>
      <c r="C1862" s="280" t="s">
        <v>1197</v>
      </c>
      <c r="D1862" s="280" t="s">
        <v>1218</v>
      </c>
      <c r="E1862" s="80">
        <v>1.5613765706357885E-2</v>
      </c>
      <c r="F1862" s="80">
        <v>708810</v>
      </c>
      <c r="G1862" s="80">
        <v>5</v>
      </c>
      <c r="H1862" s="280" t="s">
        <v>1394</v>
      </c>
      <c r="I1862" s="80"/>
    </row>
    <row r="1863" spans="1:9">
      <c r="A1863" s="280" t="s">
        <v>3258</v>
      </c>
      <c r="B1863" s="280" t="s">
        <v>1457</v>
      </c>
      <c r="C1863" s="280" t="s">
        <v>1197</v>
      </c>
      <c r="D1863" s="280" t="s">
        <v>1219</v>
      </c>
      <c r="E1863" s="80">
        <v>289.46553713278632</v>
      </c>
      <c r="F1863" s="80">
        <v>708810</v>
      </c>
      <c r="G1863" s="80">
        <v>5</v>
      </c>
      <c r="H1863" s="280" t="s">
        <v>1394</v>
      </c>
      <c r="I1863" s="80"/>
    </row>
    <row r="1864" spans="1:9">
      <c r="A1864" s="280" t="s">
        <v>3259</v>
      </c>
      <c r="B1864" s="280" t="s">
        <v>1457</v>
      </c>
      <c r="C1864" s="280" t="s">
        <v>1197</v>
      </c>
      <c r="D1864" s="280" t="s">
        <v>1347</v>
      </c>
      <c r="E1864" s="80">
        <v>2.2219603485790721E-2</v>
      </c>
      <c r="F1864" s="80">
        <v>708810</v>
      </c>
      <c r="G1864" s="80">
        <v>5</v>
      </c>
      <c r="H1864" s="280" t="s">
        <v>1394</v>
      </c>
      <c r="I1864" s="80"/>
    </row>
    <row r="1865" spans="1:9">
      <c r="A1865" s="280" t="s">
        <v>3260</v>
      </c>
      <c r="B1865" s="280" t="s">
        <v>1457</v>
      </c>
      <c r="C1865" s="280" t="s">
        <v>1197</v>
      </c>
      <c r="D1865" s="280" t="s">
        <v>1344</v>
      </c>
      <c r="E1865" s="80">
        <v>5.2753165161051385E-2</v>
      </c>
      <c r="F1865" s="80">
        <v>708810</v>
      </c>
      <c r="G1865" s="80">
        <v>5</v>
      </c>
      <c r="H1865" s="280" t="s">
        <v>1394</v>
      </c>
      <c r="I1865" s="80"/>
    </row>
    <row r="1866" spans="1:9">
      <c r="A1866" s="280" t="s">
        <v>3261</v>
      </c>
      <c r="B1866" s="280" t="s">
        <v>1457</v>
      </c>
      <c r="C1866" s="280" t="s">
        <v>1198</v>
      </c>
      <c r="D1866" s="280" t="s">
        <v>1211</v>
      </c>
      <c r="E1866" s="80">
        <v>1.0819196108041434E-4</v>
      </c>
      <c r="F1866" s="80">
        <v>708810</v>
      </c>
      <c r="G1866" s="80">
        <v>5</v>
      </c>
      <c r="H1866" s="280" t="s">
        <v>1394</v>
      </c>
      <c r="I1866" s="80"/>
    </row>
    <row r="1867" spans="1:9">
      <c r="A1867" s="280" t="s">
        <v>3262</v>
      </c>
      <c r="B1867" s="280" t="s">
        <v>1457</v>
      </c>
      <c r="C1867" s="280" t="s">
        <v>1198</v>
      </c>
      <c r="D1867" s="280" t="s">
        <v>1212</v>
      </c>
      <c r="E1867" s="80">
        <v>1.0902547796016071E-4</v>
      </c>
      <c r="F1867" s="80">
        <v>708810</v>
      </c>
      <c r="G1867" s="80">
        <v>5</v>
      </c>
      <c r="H1867" s="280" t="s">
        <v>1394</v>
      </c>
      <c r="I1867" s="80"/>
    </row>
    <row r="1868" spans="1:9">
      <c r="A1868" s="280" t="s">
        <v>3263</v>
      </c>
      <c r="B1868" s="280" t="s">
        <v>1457</v>
      </c>
      <c r="C1868" s="280" t="s">
        <v>1198</v>
      </c>
      <c r="D1868" s="280" t="s">
        <v>1213</v>
      </c>
      <c r="E1868" s="80">
        <v>1.0819196108041434E-4</v>
      </c>
      <c r="F1868" s="80">
        <v>708810</v>
      </c>
      <c r="G1868" s="80">
        <v>5</v>
      </c>
      <c r="H1868" s="280" t="s">
        <v>1394</v>
      </c>
      <c r="I1868" s="80"/>
    </row>
    <row r="1869" spans="1:9">
      <c r="A1869" s="280" t="s">
        <v>3264</v>
      </c>
      <c r="B1869" s="280" t="s">
        <v>1457</v>
      </c>
      <c r="C1869" s="280" t="s">
        <v>1198</v>
      </c>
      <c r="D1869" s="280" t="s">
        <v>1214</v>
      </c>
      <c r="E1869" s="80">
        <v>1.0902547796016071E-4</v>
      </c>
      <c r="F1869" s="80">
        <v>708810</v>
      </c>
      <c r="G1869" s="80">
        <v>5</v>
      </c>
      <c r="H1869" s="280" t="s">
        <v>1394</v>
      </c>
      <c r="I1869" s="80"/>
    </row>
    <row r="1870" spans="1:9">
      <c r="A1870" s="280" t="s">
        <v>3265</v>
      </c>
      <c r="B1870" s="280" t="s">
        <v>1457</v>
      </c>
      <c r="C1870" s="280" t="s">
        <v>1198</v>
      </c>
      <c r="D1870" s="280" t="s">
        <v>1215</v>
      </c>
      <c r="E1870" s="80">
        <v>1.0794048228495046E-4</v>
      </c>
      <c r="F1870" s="80">
        <v>708810</v>
      </c>
      <c r="G1870" s="80">
        <v>5</v>
      </c>
      <c r="H1870" s="280" t="s">
        <v>1394</v>
      </c>
      <c r="I1870" s="80"/>
    </row>
    <row r="1871" spans="1:9">
      <c r="A1871" s="280" t="s">
        <v>3266</v>
      </c>
      <c r="B1871" s="280" t="s">
        <v>1457</v>
      </c>
      <c r="C1871" s="280" t="s">
        <v>1198</v>
      </c>
      <c r="D1871" s="280" t="s">
        <v>1216</v>
      </c>
      <c r="E1871" s="80">
        <v>1.3350204748976345E-4</v>
      </c>
      <c r="F1871" s="80">
        <v>708810</v>
      </c>
      <c r="G1871" s="80">
        <v>5</v>
      </c>
      <c r="H1871" s="280" t="s">
        <v>1394</v>
      </c>
      <c r="I1871" s="80"/>
    </row>
    <row r="1872" spans="1:9">
      <c r="A1872" s="280" t="s">
        <v>3267</v>
      </c>
      <c r="B1872" s="280" t="s">
        <v>1457</v>
      </c>
      <c r="C1872" s="280" t="s">
        <v>1198</v>
      </c>
      <c r="D1872" s="280" t="s">
        <v>1217</v>
      </c>
      <c r="E1872" s="80">
        <v>1.0162716985021885E-4</v>
      </c>
      <c r="F1872" s="80">
        <v>708810</v>
      </c>
      <c r="G1872" s="80">
        <v>5</v>
      </c>
      <c r="H1872" s="280" t="s">
        <v>1394</v>
      </c>
      <c r="I1872" s="80"/>
    </row>
    <row r="1873" spans="1:9">
      <c r="A1873" s="280" t="s">
        <v>3268</v>
      </c>
      <c r="B1873" s="280" t="s">
        <v>1457</v>
      </c>
      <c r="C1873" s="280" t="s">
        <v>1198</v>
      </c>
      <c r="D1873" s="280" t="s">
        <v>1218</v>
      </c>
      <c r="E1873" s="80">
        <v>5.4520660697601467E-5</v>
      </c>
      <c r="F1873" s="80">
        <v>708810</v>
      </c>
      <c r="G1873" s="80">
        <v>5</v>
      </c>
      <c r="H1873" s="280" t="s">
        <v>1394</v>
      </c>
      <c r="I1873" s="80"/>
    </row>
    <row r="1874" spans="1:9">
      <c r="A1874" s="280" t="s">
        <v>3269</v>
      </c>
      <c r="B1874" s="280" t="s">
        <v>1457</v>
      </c>
      <c r="C1874" s="280" t="s">
        <v>1198</v>
      </c>
      <c r="D1874" s="280" t="s">
        <v>1219</v>
      </c>
      <c r="E1874" s="80">
        <v>25.928891155296466</v>
      </c>
      <c r="F1874" s="80">
        <v>708810</v>
      </c>
      <c r="G1874" s="80">
        <v>5</v>
      </c>
      <c r="H1874" s="280" t="s">
        <v>1394</v>
      </c>
      <c r="I1874" s="80"/>
    </row>
    <row r="1875" spans="1:9">
      <c r="A1875" s="280" t="s">
        <v>3270</v>
      </c>
      <c r="B1875" s="280" t="s">
        <v>1457</v>
      </c>
      <c r="C1875" s="280" t="s">
        <v>1198</v>
      </c>
      <c r="D1875" s="280" t="s">
        <v>1347</v>
      </c>
      <c r="E1875" s="80">
        <v>1.9554748850592889E-4</v>
      </c>
      <c r="F1875" s="80">
        <v>708810</v>
      </c>
      <c r="G1875" s="80">
        <v>5</v>
      </c>
      <c r="H1875" s="280" t="s">
        <v>1394</v>
      </c>
      <c r="I1875" s="80"/>
    </row>
    <row r="1876" spans="1:9">
      <c r="A1876" s="280" t="s">
        <v>3271</v>
      </c>
      <c r="B1876" s="280" t="s">
        <v>1457</v>
      </c>
      <c r="C1876" s="280" t="s">
        <v>1198</v>
      </c>
      <c r="D1876" s="280" t="s">
        <v>1344</v>
      </c>
      <c r="E1876" s="80">
        <v>4.2710226006347114E-4</v>
      </c>
      <c r="F1876" s="80">
        <v>708810</v>
      </c>
      <c r="G1876" s="80">
        <v>5</v>
      </c>
      <c r="H1876" s="280" t="s">
        <v>1394</v>
      </c>
      <c r="I1876" s="80"/>
    </row>
    <row r="1877" spans="1:9">
      <c r="A1877" s="280" t="s">
        <v>3272</v>
      </c>
      <c r="B1877" s="280" t="s">
        <v>1457</v>
      </c>
      <c r="C1877" s="280" t="s">
        <v>1199</v>
      </c>
      <c r="D1877" s="280" t="s">
        <v>1211</v>
      </c>
      <c r="E1877" s="80">
        <v>5.8366039070741396E-4</v>
      </c>
      <c r="F1877" s="80">
        <v>708810</v>
      </c>
      <c r="G1877" s="80">
        <v>5</v>
      </c>
      <c r="H1877" s="280" t="s">
        <v>1394</v>
      </c>
      <c r="I1877" s="80"/>
    </row>
    <row r="1878" spans="1:9">
      <c r="A1878" s="280" t="s">
        <v>3273</v>
      </c>
      <c r="B1878" s="280" t="s">
        <v>1457</v>
      </c>
      <c r="C1878" s="280" t="s">
        <v>1199</v>
      </c>
      <c r="D1878" s="280" t="s">
        <v>1212</v>
      </c>
      <c r="E1878" s="80">
        <v>5.8936531505844895E-4</v>
      </c>
      <c r="F1878" s="80">
        <v>708810</v>
      </c>
      <c r="G1878" s="80">
        <v>5</v>
      </c>
      <c r="H1878" s="280" t="s">
        <v>1394</v>
      </c>
      <c r="I1878" s="80"/>
    </row>
    <row r="1879" spans="1:9">
      <c r="A1879" s="280" t="s">
        <v>3274</v>
      </c>
      <c r="B1879" s="280" t="s">
        <v>1457</v>
      </c>
      <c r="C1879" s="280" t="s">
        <v>1199</v>
      </c>
      <c r="D1879" s="280" t="s">
        <v>1213</v>
      </c>
      <c r="E1879" s="80">
        <v>5.8371442870581666E-4</v>
      </c>
      <c r="F1879" s="80">
        <v>708810</v>
      </c>
      <c r="G1879" s="80">
        <v>5</v>
      </c>
      <c r="H1879" s="280" t="s">
        <v>1394</v>
      </c>
      <c r="I1879" s="80"/>
    </row>
    <row r="1880" spans="1:9">
      <c r="A1880" s="280" t="s">
        <v>3275</v>
      </c>
      <c r="B1880" s="280" t="s">
        <v>1457</v>
      </c>
      <c r="C1880" s="280" t="s">
        <v>1199</v>
      </c>
      <c r="D1880" s="280" t="s">
        <v>1214</v>
      </c>
      <c r="E1880" s="80">
        <v>5.8897305040911505E-4</v>
      </c>
      <c r="F1880" s="80">
        <v>708810</v>
      </c>
      <c r="G1880" s="80">
        <v>5</v>
      </c>
      <c r="H1880" s="280" t="s">
        <v>1394</v>
      </c>
      <c r="I1880" s="80"/>
    </row>
    <row r="1881" spans="1:9">
      <c r="A1881" s="280" t="s">
        <v>3276</v>
      </c>
      <c r="B1881" s="280" t="s">
        <v>1457</v>
      </c>
      <c r="C1881" s="280" t="s">
        <v>1199</v>
      </c>
      <c r="D1881" s="280" t="s">
        <v>1215</v>
      </c>
      <c r="E1881" s="80">
        <v>5.8273527837123581E-4</v>
      </c>
      <c r="F1881" s="80">
        <v>708810</v>
      </c>
      <c r="G1881" s="80">
        <v>5</v>
      </c>
      <c r="H1881" s="280" t="s">
        <v>1394</v>
      </c>
      <c r="I1881" s="80"/>
    </row>
    <row r="1882" spans="1:9">
      <c r="A1882" s="280" t="s">
        <v>3277</v>
      </c>
      <c r="B1882" s="280" t="s">
        <v>1457</v>
      </c>
      <c r="C1882" s="280" t="s">
        <v>1199</v>
      </c>
      <c r="D1882" s="280" t="s">
        <v>1216</v>
      </c>
      <c r="E1882" s="80">
        <v>7.4885003893385464E-4</v>
      </c>
      <c r="F1882" s="80">
        <v>708810</v>
      </c>
      <c r="G1882" s="80">
        <v>5</v>
      </c>
      <c r="H1882" s="280" t="s">
        <v>1394</v>
      </c>
      <c r="I1882" s="80"/>
    </row>
    <row r="1883" spans="1:9">
      <c r="A1883" s="280" t="s">
        <v>3278</v>
      </c>
      <c r="B1883" s="280" t="s">
        <v>1457</v>
      </c>
      <c r="C1883" s="280" t="s">
        <v>1199</v>
      </c>
      <c r="D1883" s="280" t="s">
        <v>1217</v>
      </c>
      <c r="E1883" s="80">
        <v>5.1032535931469026E-4</v>
      </c>
      <c r="F1883" s="80">
        <v>708810</v>
      </c>
      <c r="G1883" s="80">
        <v>5</v>
      </c>
      <c r="H1883" s="280" t="s">
        <v>1394</v>
      </c>
      <c r="I1883" s="80"/>
    </row>
    <row r="1884" spans="1:9">
      <c r="A1884" s="280" t="s">
        <v>3279</v>
      </c>
      <c r="B1884" s="280" t="s">
        <v>1457</v>
      </c>
      <c r="C1884" s="280" t="s">
        <v>1199</v>
      </c>
      <c r="D1884" s="280" t="s">
        <v>1218</v>
      </c>
      <c r="E1884" s="80">
        <v>4.7030796927524058E-4</v>
      </c>
      <c r="F1884" s="80">
        <v>708810</v>
      </c>
      <c r="G1884" s="80">
        <v>5</v>
      </c>
      <c r="H1884" s="280" t="s">
        <v>1394</v>
      </c>
      <c r="I1884" s="80"/>
    </row>
    <row r="1885" spans="1:9">
      <c r="A1885" s="280" t="s">
        <v>3280</v>
      </c>
      <c r="B1885" s="280" t="s">
        <v>1457</v>
      </c>
      <c r="C1885" s="280" t="s">
        <v>1199</v>
      </c>
      <c r="D1885" s="280" t="s">
        <v>1219</v>
      </c>
      <c r="E1885" s="80">
        <v>158.61632367843313</v>
      </c>
      <c r="F1885" s="80">
        <v>708810</v>
      </c>
      <c r="G1885" s="80">
        <v>5</v>
      </c>
      <c r="H1885" s="280" t="s">
        <v>1394</v>
      </c>
      <c r="I1885" s="80"/>
    </row>
    <row r="1886" spans="1:9">
      <c r="A1886" s="280" t="s">
        <v>3281</v>
      </c>
      <c r="B1886" s="280" t="s">
        <v>1457</v>
      </c>
      <c r="C1886" s="280" t="s">
        <v>1199</v>
      </c>
      <c r="D1886" s="280" t="s">
        <v>1347</v>
      </c>
      <c r="E1886" s="80">
        <v>1.0030829090487189E-3</v>
      </c>
      <c r="F1886" s="80">
        <v>708810</v>
      </c>
      <c r="G1886" s="80">
        <v>5</v>
      </c>
      <c r="H1886" s="280" t="s">
        <v>1394</v>
      </c>
      <c r="I1886" s="80"/>
    </row>
    <row r="1887" spans="1:9">
      <c r="A1887" s="280" t="s">
        <v>3282</v>
      </c>
      <c r="B1887" s="280" t="s">
        <v>1457</v>
      </c>
      <c r="C1887" s="280" t="s">
        <v>1199</v>
      </c>
      <c r="D1887" s="280" t="s">
        <v>1344</v>
      </c>
      <c r="E1887" s="80">
        <v>2.214426921309453E-3</v>
      </c>
      <c r="F1887" s="80">
        <v>708810</v>
      </c>
      <c r="G1887" s="80">
        <v>5</v>
      </c>
      <c r="H1887" s="280" t="s">
        <v>1394</v>
      </c>
      <c r="I1887" s="80"/>
    </row>
    <row r="1888" spans="1:9">
      <c r="A1888" s="280" t="s">
        <v>3283</v>
      </c>
      <c r="B1888" s="280" t="s">
        <v>1457</v>
      </c>
      <c r="C1888" s="280" t="s">
        <v>1181</v>
      </c>
      <c r="D1888" s="280" t="s">
        <v>1211</v>
      </c>
      <c r="E1888" s="80">
        <v>0</v>
      </c>
      <c r="F1888" s="80">
        <v>708810</v>
      </c>
      <c r="G1888" s="80">
        <v>5</v>
      </c>
      <c r="H1888" s="280" t="s">
        <v>1394</v>
      </c>
      <c r="I1888" s="80"/>
    </row>
    <row r="1889" spans="1:9">
      <c r="A1889" s="280" t="s">
        <v>3284</v>
      </c>
      <c r="B1889" s="280" t="s">
        <v>1457</v>
      </c>
      <c r="C1889" s="280" t="s">
        <v>1181</v>
      </c>
      <c r="D1889" s="280" t="s">
        <v>1212</v>
      </c>
      <c r="E1889" s="80">
        <v>0</v>
      </c>
      <c r="F1889" s="80">
        <v>708810</v>
      </c>
      <c r="G1889" s="80">
        <v>5</v>
      </c>
      <c r="H1889" s="280" t="s">
        <v>1394</v>
      </c>
      <c r="I1889" s="80"/>
    </row>
    <row r="1890" spans="1:9">
      <c r="A1890" s="280" t="s">
        <v>3285</v>
      </c>
      <c r="B1890" s="280" t="s">
        <v>1457</v>
      </c>
      <c r="C1890" s="280" t="s">
        <v>1181</v>
      </c>
      <c r="D1890" s="280" t="s">
        <v>1213</v>
      </c>
      <c r="E1890" s="80">
        <v>0</v>
      </c>
      <c r="F1890" s="80">
        <v>708810</v>
      </c>
      <c r="G1890" s="80">
        <v>5</v>
      </c>
      <c r="H1890" s="280" t="s">
        <v>1394</v>
      </c>
      <c r="I1890" s="80"/>
    </row>
    <row r="1891" spans="1:9">
      <c r="A1891" s="280" t="s">
        <v>3286</v>
      </c>
      <c r="B1891" s="280" t="s">
        <v>1457</v>
      </c>
      <c r="C1891" s="280" t="s">
        <v>1181</v>
      </c>
      <c r="D1891" s="280" t="s">
        <v>1214</v>
      </c>
      <c r="E1891" s="80">
        <v>0</v>
      </c>
      <c r="F1891" s="80">
        <v>708810</v>
      </c>
      <c r="G1891" s="80">
        <v>5</v>
      </c>
      <c r="H1891" s="280" t="s">
        <v>1394</v>
      </c>
      <c r="I1891" s="80"/>
    </row>
    <row r="1892" spans="1:9">
      <c r="A1892" s="280" t="s">
        <v>3287</v>
      </c>
      <c r="B1892" s="280" t="s">
        <v>1457</v>
      </c>
      <c r="C1892" s="280" t="s">
        <v>1181</v>
      </c>
      <c r="D1892" s="280" t="s">
        <v>1215</v>
      </c>
      <c r="E1892" s="80">
        <v>0</v>
      </c>
      <c r="F1892" s="80">
        <v>708810</v>
      </c>
      <c r="G1892" s="80">
        <v>5</v>
      </c>
      <c r="H1892" s="280" t="s">
        <v>1394</v>
      </c>
      <c r="I1892" s="80"/>
    </row>
    <row r="1893" spans="1:9">
      <c r="A1893" s="280" t="s">
        <v>3288</v>
      </c>
      <c r="B1893" s="280" t="s">
        <v>1457</v>
      </c>
      <c r="C1893" s="280" t="s">
        <v>1181</v>
      </c>
      <c r="D1893" s="280" t="s">
        <v>1216</v>
      </c>
      <c r="E1893" s="80">
        <v>0</v>
      </c>
      <c r="F1893" s="80">
        <v>708810</v>
      </c>
      <c r="G1893" s="80">
        <v>5</v>
      </c>
      <c r="H1893" s="280" t="s">
        <v>1394</v>
      </c>
      <c r="I1893" s="80"/>
    </row>
    <row r="1894" spans="1:9">
      <c r="A1894" s="280" t="s">
        <v>3289</v>
      </c>
      <c r="B1894" s="280" t="s">
        <v>1457</v>
      </c>
      <c r="C1894" s="280" t="s">
        <v>1181</v>
      </c>
      <c r="D1894" s="280" t="s">
        <v>1217</v>
      </c>
      <c r="E1894" s="80">
        <v>0</v>
      </c>
      <c r="F1894" s="80">
        <v>708810</v>
      </c>
      <c r="G1894" s="80">
        <v>5</v>
      </c>
      <c r="H1894" s="280" t="s">
        <v>1394</v>
      </c>
      <c r="I1894" s="80"/>
    </row>
    <row r="1895" spans="1:9">
      <c r="A1895" s="280" t="s">
        <v>3290</v>
      </c>
      <c r="B1895" s="280" t="s">
        <v>1457</v>
      </c>
      <c r="C1895" s="280" t="s">
        <v>1181</v>
      </c>
      <c r="D1895" s="280" t="s">
        <v>1218</v>
      </c>
      <c r="E1895" s="80">
        <v>0</v>
      </c>
      <c r="F1895" s="80">
        <v>708810</v>
      </c>
      <c r="G1895" s="80">
        <v>5</v>
      </c>
      <c r="H1895" s="280" t="s">
        <v>1394</v>
      </c>
      <c r="I1895" s="80"/>
    </row>
    <row r="1896" spans="1:9">
      <c r="A1896" s="280" t="s">
        <v>3291</v>
      </c>
      <c r="B1896" s="280" t="s">
        <v>1457</v>
      </c>
      <c r="C1896" s="280" t="s">
        <v>1181</v>
      </c>
      <c r="D1896" s="280" t="s">
        <v>1219</v>
      </c>
      <c r="E1896" s="80">
        <v>0</v>
      </c>
      <c r="F1896" s="80">
        <v>708810</v>
      </c>
      <c r="G1896" s="80">
        <v>5</v>
      </c>
      <c r="H1896" s="280" t="s">
        <v>1394</v>
      </c>
      <c r="I1896" s="80"/>
    </row>
    <row r="1897" spans="1:9">
      <c r="A1897" s="280" t="s">
        <v>3292</v>
      </c>
      <c r="B1897" s="280" t="s">
        <v>1457</v>
      </c>
      <c r="C1897" s="280" t="s">
        <v>1181</v>
      </c>
      <c r="D1897" s="280" t="s">
        <v>1347</v>
      </c>
      <c r="E1897" s="80">
        <v>0</v>
      </c>
      <c r="F1897" s="80">
        <v>708810</v>
      </c>
      <c r="G1897" s="80">
        <v>5</v>
      </c>
      <c r="H1897" s="280" t="s">
        <v>1394</v>
      </c>
      <c r="I1897" s="80"/>
    </row>
    <row r="1898" spans="1:9">
      <c r="A1898" s="280" t="s">
        <v>3293</v>
      </c>
      <c r="B1898" s="280" t="s">
        <v>1457</v>
      </c>
      <c r="C1898" s="280" t="s">
        <v>1181</v>
      </c>
      <c r="D1898" s="280" t="s">
        <v>1344</v>
      </c>
      <c r="E1898" s="80">
        <v>0</v>
      </c>
      <c r="F1898" s="80">
        <v>708810</v>
      </c>
      <c r="G1898" s="80">
        <v>5</v>
      </c>
      <c r="H1898" s="280" t="s">
        <v>1394</v>
      </c>
      <c r="I1898" s="80"/>
    </row>
    <row r="1899" spans="1:9">
      <c r="A1899" s="280" t="s">
        <v>3294</v>
      </c>
      <c r="B1899" s="280" t="s">
        <v>1457</v>
      </c>
      <c r="C1899" s="280" t="s">
        <v>1200</v>
      </c>
      <c r="D1899" s="280" t="s">
        <v>1211</v>
      </c>
      <c r="E1899" s="80">
        <v>5.5365793174514772E-3</v>
      </c>
      <c r="F1899" s="80">
        <v>708810</v>
      </c>
      <c r="G1899" s="80">
        <v>5</v>
      </c>
      <c r="H1899" s="280" t="s">
        <v>1394</v>
      </c>
      <c r="I1899" s="80"/>
    </row>
    <row r="1900" spans="1:9">
      <c r="A1900" s="280" t="s">
        <v>3295</v>
      </c>
      <c r="B1900" s="280" t="s">
        <v>1457</v>
      </c>
      <c r="C1900" s="280" t="s">
        <v>1200</v>
      </c>
      <c r="D1900" s="280" t="s">
        <v>1212</v>
      </c>
      <c r="E1900" s="80">
        <v>5.692139599121771E-3</v>
      </c>
      <c r="F1900" s="80">
        <v>708810</v>
      </c>
      <c r="G1900" s="80">
        <v>5</v>
      </c>
      <c r="H1900" s="280" t="s">
        <v>1394</v>
      </c>
      <c r="I1900" s="80"/>
    </row>
    <row r="1901" spans="1:9">
      <c r="A1901" s="280" t="s">
        <v>3296</v>
      </c>
      <c r="B1901" s="280" t="s">
        <v>1457</v>
      </c>
      <c r="C1901" s="280" t="s">
        <v>1200</v>
      </c>
      <c r="D1901" s="280" t="s">
        <v>1213</v>
      </c>
      <c r="E1901" s="80">
        <v>5.536828445668213E-3</v>
      </c>
      <c r="F1901" s="80">
        <v>708810</v>
      </c>
      <c r="G1901" s="80">
        <v>5</v>
      </c>
      <c r="H1901" s="280" t="s">
        <v>1394</v>
      </c>
      <c r="I1901" s="80"/>
    </row>
    <row r="1902" spans="1:9">
      <c r="A1902" s="280" t="s">
        <v>3297</v>
      </c>
      <c r="B1902" s="280" t="s">
        <v>1457</v>
      </c>
      <c r="C1902" s="280" t="s">
        <v>1200</v>
      </c>
      <c r="D1902" s="280" t="s">
        <v>1214</v>
      </c>
      <c r="E1902" s="80">
        <v>5.68800948267095E-3</v>
      </c>
      <c r="F1902" s="80">
        <v>708810</v>
      </c>
      <c r="G1902" s="80">
        <v>5</v>
      </c>
      <c r="H1902" s="280" t="s">
        <v>1394</v>
      </c>
      <c r="I1902" s="80"/>
    </row>
    <row r="1903" spans="1:9">
      <c r="A1903" s="280" t="s">
        <v>3298</v>
      </c>
      <c r="B1903" s="280" t="s">
        <v>1457</v>
      </c>
      <c r="C1903" s="280" t="s">
        <v>1200</v>
      </c>
      <c r="D1903" s="280" t="s">
        <v>1215</v>
      </c>
      <c r="E1903" s="80">
        <v>5.5893516627163612E-3</v>
      </c>
      <c r="F1903" s="80">
        <v>708810</v>
      </c>
      <c r="G1903" s="80">
        <v>5</v>
      </c>
      <c r="H1903" s="280" t="s">
        <v>1394</v>
      </c>
      <c r="I1903" s="80"/>
    </row>
    <row r="1904" spans="1:9">
      <c r="A1904" s="280" t="s">
        <v>3299</v>
      </c>
      <c r="B1904" s="280" t="s">
        <v>1457</v>
      </c>
      <c r="C1904" s="280" t="s">
        <v>1200</v>
      </c>
      <c r="D1904" s="280" t="s">
        <v>1216</v>
      </c>
      <c r="E1904" s="80">
        <v>6.7182887349627723E-3</v>
      </c>
      <c r="F1904" s="80">
        <v>708810</v>
      </c>
      <c r="G1904" s="80">
        <v>5</v>
      </c>
      <c r="H1904" s="280" t="s">
        <v>1394</v>
      </c>
      <c r="I1904" s="80"/>
    </row>
    <row r="1905" spans="1:9">
      <c r="A1905" s="280" t="s">
        <v>3300</v>
      </c>
      <c r="B1905" s="280" t="s">
        <v>1457</v>
      </c>
      <c r="C1905" s="280" t="s">
        <v>1200</v>
      </c>
      <c r="D1905" s="280" t="s">
        <v>1217</v>
      </c>
      <c r="E1905" s="80">
        <v>4.8505301731695139E-3</v>
      </c>
      <c r="F1905" s="80">
        <v>708810</v>
      </c>
      <c r="G1905" s="80">
        <v>5</v>
      </c>
      <c r="H1905" s="280" t="s">
        <v>1394</v>
      </c>
      <c r="I1905" s="80"/>
    </row>
    <row r="1906" spans="1:9">
      <c r="A1906" s="280" t="s">
        <v>3301</v>
      </c>
      <c r="B1906" s="280" t="s">
        <v>1457</v>
      </c>
      <c r="C1906" s="280" t="s">
        <v>1200</v>
      </c>
      <c r="D1906" s="280" t="s">
        <v>1218</v>
      </c>
      <c r="E1906" s="80">
        <v>3.6542629705350795E-3</v>
      </c>
      <c r="F1906" s="80">
        <v>708810</v>
      </c>
      <c r="G1906" s="80">
        <v>5</v>
      </c>
      <c r="H1906" s="280" t="s">
        <v>1394</v>
      </c>
      <c r="I1906" s="80"/>
    </row>
    <row r="1907" spans="1:9">
      <c r="A1907" s="280" t="s">
        <v>3302</v>
      </c>
      <c r="B1907" s="280" t="s">
        <v>1457</v>
      </c>
      <c r="C1907" s="280" t="s">
        <v>1200</v>
      </c>
      <c r="D1907" s="280" t="s">
        <v>1219</v>
      </c>
      <c r="E1907" s="80">
        <v>5.2339324015145084E-3</v>
      </c>
      <c r="F1907" s="80">
        <v>708810</v>
      </c>
      <c r="G1907" s="80">
        <v>5</v>
      </c>
      <c r="H1907" s="280" t="s">
        <v>1394</v>
      </c>
      <c r="I1907" s="80"/>
    </row>
    <row r="1908" spans="1:9">
      <c r="A1908" s="280" t="s">
        <v>3303</v>
      </c>
      <c r="B1908" s="280" t="s">
        <v>1457</v>
      </c>
      <c r="C1908" s="280" t="s">
        <v>1200</v>
      </c>
      <c r="D1908" s="280" t="s">
        <v>1347</v>
      </c>
      <c r="E1908" s="80">
        <v>7.6006788077307222E-3</v>
      </c>
      <c r="F1908" s="80">
        <v>708810</v>
      </c>
      <c r="G1908" s="80">
        <v>5</v>
      </c>
      <c r="H1908" s="280" t="s">
        <v>1394</v>
      </c>
      <c r="I1908" s="80"/>
    </row>
    <row r="1909" spans="1:9">
      <c r="A1909" s="280" t="s">
        <v>3304</v>
      </c>
      <c r="B1909" s="280" t="s">
        <v>1457</v>
      </c>
      <c r="C1909" s="280" t="s">
        <v>1200</v>
      </c>
      <c r="D1909" s="280" t="s">
        <v>1344</v>
      </c>
      <c r="E1909" s="80">
        <v>1.9934821284658809E-2</v>
      </c>
      <c r="F1909" s="80">
        <v>708810</v>
      </c>
      <c r="G1909" s="80">
        <v>5</v>
      </c>
      <c r="H1909" s="280" t="s">
        <v>1394</v>
      </c>
      <c r="I1909" s="80"/>
    </row>
    <row r="1910" spans="1:9">
      <c r="A1910" s="280" t="s">
        <v>3305</v>
      </c>
      <c r="B1910" s="280" t="s">
        <v>1457</v>
      </c>
      <c r="C1910" s="280" t="s">
        <v>1201</v>
      </c>
      <c r="D1910" s="280" t="s">
        <v>1211</v>
      </c>
      <c r="E1910" s="80">
        <v>0.1202739576626556</v>
      </c>
      <c r="F1910" s="80">
        <v>708810</v>
      </c>
      <c r="G1910" s="80">
        <v>5</v>
      </c>
      <c r="H1910" s="280" t="s">
        <v>1394</v>
      </c>
      <c r="I1910" s="80"/>
    </row>
    <row r="1911" spans="1:9">
      <c r="A1911" s="280" t="s">
        <v>3306</v>
      </c>
      <c r="B1911" s="280" t="s">
        <v>1457</v>
      </c>
      <c r="C1911" s="280" t="s">
        <v>1201</v>
      </c>
      <c r="D1911" s="280" t="s">
        <v>1212</v>
      </c>
      <c r="E1911" s="80">
        <v>0.1230733656496196</v>
      </c>
      <c r="F1911" s="80">
        <v>708810</v>
      </c>
      <c r="G1911" s="80">
        <v>5</v>
      </c>
      <c r="H1911" s="280" t="s">
        <v>1394</v>
      </c>
      <c r="I1911" s="80"/>
    </row>
    <row r="1912" spans="1:9">
      <c r="A1912" s="280" t="s">
        <v>3307</v>
      </c>
      <c r="B1912" s="280" t="s">
        <v>1457</v>
      </c>
      <c r="C1912" s="280" t="s">
        <v>1201</v>
      </c>
      <c r="D1912" s="280" t="s">
        <v>1213</v>
      </c>
      <c r="E1912" s="80">
        <v>0.12029394430811957</v>
      </c>
      <c r="F1912" s="80">
        <v>708810</v>
      </c>
      <c r="G1912" s="80">
        <v>5</v>
      </c>
      <c r="H1912" s="280" t="s">
        <v>1394</v>
      </c>
      <c r="I1912" s="80"/>
    </row>
    <row r="1913" spans="1:9">
      <c r="A1913" s="280" t="s">
        <v>3308</v>
      </c>
      <c r="B1913" s="280" t="s">
        <v>1457</v>
      </c>
      <c r="C1913" s="280" t="s">
        <v>1201</v>
      </c>
      <c r="D1913" s="280" t="s">
        <v>1214</v>
      </c>
      <c r="E1913" s="80">
        <v>0.12273153289340173</v>
      </c>
      <c r="F1913" s="80">
        <v>708810</v>
      </c>
      <c r="G1913" s="80">
        <v>5</v>
      </c>
      <c r="H1913" s="280" t="s">
        <v>1394</v>
      </c>
      <c r="I1913" s="80"/>
    </row>
    <row r="1914" spans="1:9">
      <c r="A1914" s="280" t="s">
        <v>3309</v>
      </c>
      <c r="B1914" s="280" t="s">
        <v>1457</v>
      </c>
      <c r="C1914" s="280" t="s">
        <v>1201</v>
      </c>
      <c r="D1914" s="280" t="s">
        <v>1215</v>
      </c>
      <c r="E1914" s="80">
        <v>0.12162257222064744</v>
      </c>
      <c r="F1914" s="80">
        <v>708810</v>
      </c>
      <c r="G1914" s="80">
        <v>5</v>
      </c>
      <c r="H1914" s="280" t="s">
        <v>1394</v>
      </c>
      <c r="I1914" s="80"/>
    </row>
    <row r="1915" spans="1:9">
      <c r="A1915" s="280" t="s">
        <v>3310</v>
      </c>
      <c r="B1915" s="280" t="s">
        <v>1457</v>
      </c>
      <c r="C1915" s="280" t="s">
        <v>1201</v>
      </c>
      <c r="D1915" s="280" t="s">
        <v>1216</v>
      </c>
      <c r="E1915" s="80">
        <v>-7.4199254021595981E-2</v>
      </c>
      <c r="F1915" s="80">
        <v>708810</v>
      </c>
      <c r="G1915" s="80">
        <v>5</v>
      </c>
      <c r="H1915" s="280" t="s">
        <v>1394</v>
      </c>
      <c r="I1915" s="80"/>
    </row>
    <row r="1916" spans="1:9">
      <c r="A1916" s="280" t="s">
        <v>3311</v>
      </c>
      <c r="B1916" s="280" t="s">
        <v>1457</v>
      </c>
      <c r="C1916" s="280" t="s">
        <v>1201</v>
      </c>
      <c r="D1916" s="280" t="s">
        <v>1217</v>
      </c>
      <c r="E1916" s="80">
        <v>0.10452589297112715</v>
      </c>
      <c r="F1916" s="80">
        <v>708810</v>
      </c>
      <c r="G1916" s="80">
        <v>5</v>
      </c>
      <c r="H1916" s="280" t="s">
        <v>1394</v>
      </c>
      <c r="I1916" s="80"/>
    </row>
    <row r="1917" spans="1:9">
      <c r="A1917" s="280" t="s">
        <v>3312</v>
      </c>
      <c r="B1917" s="280" t="s">
        <v>1457</v>
      </c>
      <c r="C1917" s="280" t="s">
        <v>1201</v>
      </c>
      <c r="D1917" s="280" t="s">
        <v>1218</v>
      </c>
      <c r="E1917" s="80">
        <v>9.742736464463328E-2</v>
      </c>
      <c r="F1917" s="80">
        <v>708810</v>
      </c>
      <c r="G1917" s="80">
        <v>5</v>
      </c>
      <c r="H1917" s="280" t="s">
        <v>1394</v>
      </c>
      <c r="I1917" s="80"/>
    </row>
    <row r="1918" spans="1:9">
      <c r="A1918" s="280" t="s">
        <v>3313</v>
      </c>
      <c r="B1918" s="280" t="s">
        <v>1457</v>
      </c>
      <c r="C1918" s="280" t="s">
        <v>1201</v>
      </c>
      <c r="D1918" s="280" t="s">
        <v>1219</v>
      </c>
      <c r="E1918" s="80">
        <v>20717.003195411358</v>
      </c>
      <c r="F1918" s="80">
        <v>708810</v>
      </c>
      <c r="G1918" s="80">
        <v>5</v>
      </c>
      <c r="H1918" s="280" t="s">
        <v>1394</v>
      </c>
      <c r="I1918" s="80"/>
    </row>
    <row r="1919" spans="1:9">
      <c r="A1919" s="280" t="s">
        <v>3314</v>
      </c>
      <c r="B1919" s="280" t="s">
        <v>1457</v>
      </c>
      <c r="C1919" s="280" t="s">
        <v>1201</v>
      </c>
      <c r="D1919" s="280" t="s">
        <v>1347</v>
      </c>
      <c r="E1919" s="80">
        <v>0.1901944039209417</v>
      </c>
      <c r="F1919" s="80">
        <v>708810</v>
      </c>
      <c r="G1919" s="80">
        <v>5</v>
      </c>
      <c r="H1919" s="280" t="s">
        <v>1394</v>
      </c>
      <c r="I1919" s="80"/>
    </row>
    <row r="1920" spans="1:9">
      <c r="A1920" s="280" t="s">
        <v>3315</v>
      </c>
      <c r="B1920" s="280" t="s">
        <v>1457</v>
      </c>
      <c r="C1920" s="280" t="s">
        <v>1201</v>
      </c>
      <c r="D1920" s="280" t="s">
        <v>1344</v>
      </c>
      <c r="E1920" s="80">
        <v>0.44882331318410434</v>
      </c>
      <c r="F1920" s="80">
        <v>708810</v>
      </c>
      <c r="G1920" s="80">
        <v>5</v>
      </c>
      <c r="H1920" s="280" t="s">
        <v>1394</v>
      </c>
      <c r="I1920" s="80"/>
    </row>
    <row r="1921" spans="1:9">
      <c r="A1921" s="280" t="s">
        <v>3316</v>
      </c>
      <c r="B1921" s="280" t="s">
        <v>1457</v>
      </c>
      <c r="C1921" s="280" t="s">
        <v>1202</v>
      </c>
      <c r="D1921" s="280" t="s">
        <v>1211</v>
      </c>
      <c r="E1921" s="80">
        <v>2.1342444301689907E-3</v>
      </c>
      <c r="F1921" s="80">
        <v>708810</v>
      </c>
      <c r="G1921" s="80">
        <v>5</v>
      </c>
      <c r="H1921" s="280" t="s">
        <v>1394</v>
      </c>
      <c r="I1921" s="80"/>
    </row>
    <row r="1922" spans="1:9">
      <c r="A1922" s="280" t="s">
        <v>3317</v>
      </c>
      <c r="B1922" s="280" t="s">
        <v>1457</v>
      </c>
      <c r="C1922" s="280" t="s">
        <v>1202</v>
      </c>
      <c r="D1922" s="280" t="s">
        <v>1212</v>
      </c>
      <c r="E1922" s="80">
        <v>2.1675823190882636E-3</v>
      </c>
      <c r="F1922" s="80">
        <v>708810</v>
      </c>
      <c r="G1922" s="80">
        <v>5</v>
      </c>
      <c r="H1922" s="280" t="s">
        <v>1394</v>
      </c>
      <c r="I1922" s="80"/>
    </row>
    <row r="1923" spans="1:9">
      <c r="A1923" s="280" t="s">
        <v>3318</v>
      </c>
      <c r="B1923" s="280" t="s">
        <v>1457</v>
      </c>
      <c r="C1923" s="280" t="s">
        <v>1202</v>
      </c>
      <c r="D1923" s="280" t="s">
        <v>1213</v>
      </c>
      <c r="E1923" s="80">
        <v>2.1342444301689907E-3</v>
      </c>
      <c r="F1923" s="80">
        <v>708810</v>
      </c>
      <c r="G1923" s="80">
        <v>5</v>
      </c>
      <c r="H1923" s="280" t="s">
        <v>1394</v>
      </c>
      <c r="I1923" s="80"/>
    </row>
    <row r="1924" spans="1:9">
      <c r="A1924" s="280" t="s">
        <v>3319</v>
      </c>
      <c r="B1924" s="280" t="s">
        <v>1457</v>
      </c>
      <c r="C1924" s="280" t="s">
        <v>1202</v>
      </c>
      <c r="D1924" s="280" t="s">
        <v>1214</v>
      </c>
      <c r="E1924" s="80">
        <v>2.1675823190882636E-3</v>
      </c>
      <c r="F1924" s="80">
        <v>708810</v>
      </c>
      <c r="G1924" s="80">
        <v>5</v>
      </c>
      <c r="H1924" s="280" t="s">
        <v>1394</v>
      </c>
      <c r="I1924" s="80"/>
    </row>
    <row r="1925" spans="1:9">
      <c r="A1925" s="280" t="s">
        <v>3320</v>
      </c>
      <c r="B1925" s="280" t="s">
        <v>1457</v>
      </c>
      <c r="C1925" s="280" t="s">
        <v>1202</v>
      </c>
      <c r="D1925" s="280" t="s">
        <v>1215</v>
      </c>
      <c r="E1925" s="80">
        <v>1.8643928884666176E-3</v>
      </c>
      <c r="F1925" s="80">
        <v>708810</v>
      </c>
      <c r="G1925" s="80">
        <v>5</v>
      </c>
      <c r="H1925" s="280" t="s">
        <v>1394</v>
      </c>
      <c r="I1925" s="80"/>
    </row>
    <row r="1926" spans="1:9">
      <c r="A1926" s="280" t="s">
        <v>3321</v>
      </c>
      <c r="B1926" s="280" t="s">
        <v>1457</v>
      </c>
      <c r="C1926" s="280" t="s">
        <v>1202</v>
      </c>
      <c r="D1926" s="280" t="s">
        <v>1216</v>
      </c>
      <c r="E1926" s="80">
        <v>2.1132334049602797E-3</v>
      </c>
      <c r="F1926" s="80">
        <v>708810</v>
      </c>
      <c r="G1926" s="80">
        <v>5</v>
      </c>
      <c r="H1926" s="280" t="s">
        <v>1394</v>
      </c>
      <c r="I1926" s="80"/>
    </row>
    <row r="1927" spans="1:9">
      <c r="A1927" s="280" t="s">
        <v>3322</v>
      </c>
      <c r="B1927" s="280" t="s">
        <v>1457</v>
      </c>
      <c r="C1927" s="280" t="s">
        <v>1202</v>
      </c>
      <c r="D1927" s="280" t="s">
        <v>1217</v>
      </c>
      <c r="E1927" s="80">
        <v>1.6348431083662062E-3</v>
      </c>
      <c r="F1927" s="80">
        <v>708810</v>
      </c>
      <c r="G1927" s="80">
        <v>5</v>
      </c>
      <c r="H1927" s="280" t="s">
        <v>1394</v>
      </c>
      <c r="I1927" s="80"/>
    </row>
    <row r="1928" spans="1:9">
      <c r="A1928" s="280" t="s">
        <v>3323</v>
      </c>
      <c r="B1928" s="280" t="s">
        <v>1457</v>
      </c>
      <c r="C1928" s="280" t="s">
        <v>1202</v>
      </c>
      <c r="D1928" s="280" t="s">
        <v>1218</v>
      </c>
      <c r="E1928" s="80">
        <v>1.1333882447429108E-3</v>
      </c>
      <c r="F1928" s="80">
        <v>708810</v>
      </c>
      <c r="G1928" s="80">
        <v>5</v>
      </c>
      <c r="H1928" s="280" t="s">
        <v>1394</v>
      </c>
      <c r="I1928" s="80"/>
    </row>
    <row r="1929" spans="1:9">
      <c r="A1929" s="280" t="s">
        <v>3324</v>
      </c>
      <c r="B1929" s="280" t="s">
        <v>1457</v>
      </c>
      <c r="C1929" s="280" t="s">
        <v>1202</v>
      </c>
      <c r="D1929" s="280" t="s">
        <v>1219</v>
      </c>
      <c r="E1929" s="80">
        <v>2.1385233526372465E-3</v>
      </c>
      <c r="F1929" s="80">
        <v>708810</v>
      </c>
      <c r="G1929" s="80">
        <v>5</v>
      </c>
      <c r="H1929" s="280" t="s">
        <v>1394</v>
      </c>
      <c r="I1929" s="80"/>
    </row>
    <row r="1930" spans="1:9">
      <c r="A1930" s="280" t="s">
        <v>3325</v>
      </c>
      <c r="B1930" s="280" t="s">
        <v>1457</v>
      </c>
      <c r="C1930" s="280" t="s">
        <v>1202</v>
      </c>
      <c r="D1930" s="280" t="s">
        <v>1347</v>
      </c>
      <c r="E1930" s="80">
        <v>3.0507058539751973E-3</v>
      </c>
      <c r="F1930" s="80">
        <v>708810</v>
      </c>
      <c r="G1930" s="80">
        <v>5</v>
      </c>
      <c r="H1930" s="280" t="s">
        <v>1394</v>
      </c>
      <c r="I1930" s="80"/>
    </row>
    <row r="1931" spans="1:9">
      <c r="A1931" s="280" t="s">
        <v>3326</v>
      </c>
      <c r="B1931" s="280" t="s">
        <v>1457</v>
      </c>
      <c r="C1931" s="280" t="s">
        <v>1202</v>
      </c>
      <c r="D1931" s="280" t="s">
        <v>1344</v>
      </c>
      <c r="E1931" s="80">
        <v>7.713658222083546E-3</v>
      </c>
      <c r="F1931" s="80">
        <v>708810</v>
      </c>
      <c r="G1931" s="80">
        <v>5</v>
      </c>
      <c r="H1931" s="280" t="s">
        <v>1394</v>
      </c>
      <c r="I1931" s="80"/>
    </row>
    <row r="1932" spans="1:9">
      <c r="A1932" s="280" t="s">
        <v>3327</v>
      </c>
      <c r="B1932" s="280" t="s">
        <v>1457</v>
      </c>
      <c r="C1932" s="280" t="s">
        <v>1203</v>
      </c>
      <c r="D1932" s="280" t="s">
        <v>1211</v>
      </c>
      <c r="E1932" s="80">
        <v>6.6425749174060442E-4</v>
      </c>
      <c r="F1932" s="80">
        <v>708810</v>
      </c>
      <c r="G1932" s="80">
        <v>5</v>
      </c>
      <c r="H1932" s="280" t="s">
        <v>1394</v>
      </c>
      <c r="I1932" s="80"/>
    </row>
    <row r="1933" spans="1:9">
      <c r="A1933" s="280" t="s">
        <v>3328</v>
      </c>
      <c r="B1933" s="280" t="s">
        <v>1457</v>
      </c>
      <c r="C1933" s="280" t="s">
        <v>1203</v>
      </c>
      <c r="D1933" s="280" t="s">
        <v>1212</v>
      </c>
      <c r="E1933" s="80">
        <v>6.7639906596624532E-4</v>
      </c>
      <c r="F1933" s="80">
        <v>708810</v>
      </c>
      <c r="G1933" s="80">
        <v>5</v>
      </c>
      <c r="H1933" s="280" t="s">
        <v>1394</v>
      </c>
      <c r="I1933" s="80"/>
    </row>
    <row r="1934" spans="1:9">
      <c r="A1934" s="280" t="s">
        <v>3329</v>
      </c>
      <c r="B1934" s="280" t="s">
        <v>1457</v>
      </c>
      <c r="C1934" s="280" t="s">
        <v>1203</v>
      </c>
      <c r="D1934" s="280" t="s">
        <v>1213</v>
      </c>
      <c r="E1934" s="80">
        <v>6.6428027682021655E-4</v>
      </c>
      <c r="F1934" s="80">
        <v>708810</v>
      </c>
      <c r="G1934" s="80">
        <v>5</v>
      </c>
      <c r="H1934" s="280" t="s">
        <v>1394</v>
      </c>
      <c r="I1934" s="80"/>
    </row>
    <row r="1935" spans="1:9">
      <c r="A1935" s="280" t="s">
        <v>3330</v>
      </c>
      <c r="B1935" s="280" t="s">
        <v>1457</v>
      </c>
      <c r="C1935" s="280" t="s">
        <v>1203</v>
      </c>
      <c r="D1935" s="280" t="s">
        <v>1214</v>
      </c>
      <c r="E1935" s="80">
        <v>6.7627162367974055E-4</v>
      </c>
      <c r="F1935" s="80">
        <v>708810</v>
      </c>
      <c r="G1935" s="80">
        <v>5</v>
      </c>
      <c r="H1935" s="280" t="s">
        <v>1394</v>
      </c>
      <c r="I1935" s="80"/>
    </row>
    <row r="1936" spans="1:9">
      <c r="A1936" s="280" t="s">
        <v>3331</v>
      </c>
      <c r="B1936" s="280" t="s">
        <v>1457</v>
      </c>
      <c r="C1936" s="280" t="s">
        <v>1203</v>
      </c>
      <c r="D1936" s="280" t="s">
        <v>1215</v>
      </c>
      <c r="E1936" s="80">
        <v>6.6158707201574118E-4</v>
      </c>
      <c r="F1936" s="80">
        <v>708810</v>
      </c>
      <c r="G1936" s="80">
        <v>5</v>
      </c>
      <c r="H1936" s="280" t="s">
        <v>1394</v>
      </c>
      <c r="I1936" s="80"/>
    </row>
    <row r="1937" spans="1:9">
      <c r="A1937" s="280" t="s">
        <v>3332</v>
      </c>
      <c r="B1937" s="280" t="s">
        <v>1457</v>
      </c>
      <c r="C1937" s="280" t="s">
        <v>1203</v>
      </c>
      <c r="D1937" s="280" t="s">
        <v>1216</v>
      </c>
      <c r="E1937" s="80">
        <v>9.3271535926610035E-4</v>
      </c>
      <c r="F1937" s="80">
        <v>708810</v>
      </c>
      <c r="G1937" s="80">
        <v>5</v>
      </c>
      <c r="H1937" s="280" t="s">
        <v>1394</v>
      </c>
      <c r="I1937" s="80"/>
    </row>
    <row r="1938" spans="1:9">
      <c r="A1938" s="280" t="s">
        <v>3333</v>
      </c>
      <c r="B1938" s="280" t="s">
        <v>1457</v>
      </c>
      <c r="C1938" s="280" t="s">
        <v>1203</v>
      </c>
      <c r="D1938" s="280" t="s">
        <v>1217</v>
      </c>
      <c r="E1938" s="80">
        <v>5.7436911696794437E-4</v>
      </c>
      <c r="F1938" s="80">
        <v>708810</v>
      </c>
      <c r="G1938" s="80">
        <v>5</v>
      </c>
      <c r="H1938" s="280" t="s">
        <v>1394</v>
      </c>
      <c r="I1938" s="80"/>
    </row>
    <row r="1939" spans="1:9">
      <c r="A1939" s="280" t="s">
        <v>3334</v>
      </c>
      <c r="B1939" s="280" t="s">
        <v>1457</v>
      </c>
      <c r="C1939" s="280" t="s">
        <v>1203</v>
      </c>
      <c r="D1939" s="280" t="s">
        <v>1218</v>
      </c>
      <c r="E1939" s="80">
        <v>5.1365058895016559E-4</v>
      </c>
      <c r="F1939" s="80">
        <v>708810</v>
      </c>
      <c r="G1939" s="80">
        <v>5</v>
      </c>
      <c r="H1939" s="280" t="s">
        <v>1394</v>
      </c>
      <c r="I1939" s="80"/>
    </row>
    <row r="1940" spans="1:9">
      <c r="A1940" s="280" t="s">
        <v>3335</v>
      </c>
      <c r="B1940" s="280" t="s">
        <v>1457</v>
      </c>
      <c r="C1940" s="280" t="s">
        <v>1203</v>
      </c>
      <c r="D1940" s="280" t="s">
        <v>1219</v>
      </c>
      <c r="E1940" s="80">
        <v>132.02292581427105</v>
      </c>
      <c r="F1940" s="80">
        <v>708810</v>
      </c>
      <c r="G1940" s="80">
        <v>5</v>
      </c>
      <c r="H1940" s="280" t="s">
        <v>1394</v>
      </c>
      <c r="I1940" s="80"/>
    </row>
    <row r="1941" spans="1:9">
      <c r="A1941" s="280" t="s">
        <v>3336</v>
      </c>
      <c r="B1941" s="280" t="s">
        <v>1457</v>
      </c>
      <c r="C1941" s="280" t="s">
        <v>1203</v>
      </c>
      <c r="D1941" s="280" t="s">
        <v>1347</v>
      </c>
      <c r="E1941" s="80">
        <v>1.0388252675113537E-3</v>
      </c>
      <c r="F1941" s="80">
        <v>708810</v>
      </c>
      <c r="G1941" s="80">
        <v>5</v>
      </c>
      <c r="H1941" s="280" t="s">
        <v>1394</v>
      </c>
      <c r="I1941" s="80"/>
    </row>
    <row r="1942" spans="1:9">
      <c r="A1942" s="280" t="s">
        <v>3337</v>
      </c>
      <c r="B1942" s="280" t="s">
        <v>1457</v>
      </c>
      <c r="C1942" s="280" t="s">
        <v>1203</v>
      </c>
      <c r="D1942" s="280" t="s">
        <v>1344</v>
      </c>
      <c r="E1942" s="80">
        <v>2.4804363097114118E-3</v>
      </c>
      <c r="F1942" s="80">
        <v>708810</v>
      </c>
      <c r="G1942" s="80">
        <v>5</v>
      </c>
      <c r="H1942" s="280" t="s">
        <v>1394</v>
      </c>
      <c r="I1942" s="80"/>
    </row>
    <row r="1943" spans="1:9">
      <c r="A1943" s="280" t="s">
        <v>3338</v>
      </c>
      <c r="B1943" s="280" t="s">
        <v>1457</v>
      </c>
      <c r="C1943" s="280" t="s">
        <v>1204</v>
      </c>
      <c r="D1943" s="280" t="s">
        <v>1211</v>
      </c>
      <c r="E1943" s="80">
        <v>0.28677697346035108</v>
      </c>
      <c r="F1943" s="80">
        <v>708810</v>
      </c>
      <c r="G1943" s="80">
        <v>5</v>
      </c>
      <c r="H1943" s="280" t="s">
        <v>1394</v>
      </c>
      <c r="I1943" s="80"/>
    </row>
    <row r="1944" spans="1:9">
      <c r="A1944" s="280" t="s">
        <v>3339</v>
      </c>
      <c r="B1944" s="280" t="s">
        <v>1457</v>
      </c>
      <c r="C1944" s="280" t="s">
        <v>1204</v>
      </c>
      <c r="D1944" s="280" t="s">
        <v>1212</v>
      </c>
      <c r="E1944" s="80">
        <v>0.29341337801506301</v>
      </c>
      <c r="F1944" s="80">
        <v>708810</v>
      </c>
      <c r="G1944" s="80">
        <v>5</v>
      </c>
      <c r="H1944" s="280" t="s">
        <v>1394</v>
      </c>
      <c r="I1944" s="80"/>
    </row>
    <row r="1945" spans="1:9">
      <c r="A1945" s="280" t="s">
        <v>3340</v>
      </c>
      <c r="B1945" s="280" t="s">
        <v>1457</v>
      </c>
      <c r="C1945" s="280" t="s">
        <v>1204</v>
      </c>
      <c r="D1945" s="280" t="s">
        <v>1213</v>
      </c>
      <c r="E1945" s="80">
        <v>0.28679553471987906</v>
      </c>
      <c r="F1945" s="80">
        <v>708810</v>
      </c>
      <c r="G1945" s="80">
        <v>5</v>
      </c>
      <c r="H1945" s="280" t="s">
        <v>1394</v>
      </c>
      <c r="I1945" s="80"/>
    </row>
    <row r="1946" spans="1:9">
      <c r="A1946" s="280" t="s">
        <v>3341</v>
      </c>
      <c r="B1946" s="280" t="s">
        <v>1457</v>
      </c>
      <c r="C1946" s="280" t="s">
        <v>1204</v>
      </c>
      <c r="D1946" s="280" t="s">
        <v>1214</v>
      </c>
      <c r="E1946" s="80">
        <v>0.29300480534452505</v>
      </c>
      <c r="F1946" s="80">
        <v>708810</v>
      </c>
      <c r="G1946" s="80">
        <v>5</v>
      </c>
      <c r="H1946" s="280" t="s">
        <v>1394</v>
      </c>
      <c r="I1946" s="80"/>
    </row>
    <row r="1947" spans="1:9">
      <c r="A1947" s="280" t="s">
        <v>3342</v>
      </c>
      <c r="B1947" s="280" t="s">
        <v>1457</v>
      </c>
      <c r="C1947" s="280" t="s">
        <v>1204</v>
      </c>
      <c r="D1947" s="280" t="s">
        <v>1215</v>
      </c>
      <c r="E1947" s="80">
        <v>0.28727117632082433</v>
      </c>
      <c r="F1947" s="80">
        <v>708810</v>
      </c>
      <c r="G1947" s="80">
        <v>5</v>
      </c>
      <c r="H1947" s="280" t="s">
        <v>1394</v>
      </c>
      <c r="I1947" s="80"/>
    </row>
    <row r="1948" spans="1:9">
      <c r="A1948" s="280" t="s">
        <v>3343</v>
      </c>
      <c r="B1948" s="280" t="s">
        <v>1457</v>
      </c>
      <c r="C1948" s="280" t="s">
        <v>1204</v>
      </c>
      <c r="D1948" s="280" t="s">
        <v>1216</v>
      </c>
      <c r="E1948" s="80">
        <v>-0.17492559626417137</v>
      </c>
      <c r="F1948" s="80">
        <v>708810</v>
      </c>
      <c r="G1948" s="80">
        <v>5</v>
      </c>
      <c r="H1948" s="280" t="s">
        <v>1394</v>
      </c>
      <c r="I1948" s="80"/>
    </row>
    <row r="1949" spans="1:9">
      <c r="A1949" s="280" t="s">
        <v>3344</v>
      </c>
      <c r="B1949" s="280" t="s">
        <v>1457</v>
      </c>
      <c r="C1949" s="280" t="s">
        <v>1204</v>
      </c>
      <c r="D1949" s="280" t="s">
        <v>1217</v>
      </c>
      <c r="E1949" s="80">
        <v>0.25122441520523386</v>
      </c>
      <c r="F1949" s="80">
        <v>708810</v>
      </c>
      <c r="G1949" s="80">
        <v>5</v>
      </c>
      <c r="H1949" s="280" t="s">
        <v>1394</v>
      </c>
      <c r="I1949" s="80"/>
    </row>
    <row r="1950" spans="1:9">
      <c r="A1950" s="280" t="s">
        <v>3345</v>
      </c>
      <c r="B1950" s="280" t="s">
        <v>1457</v>
      </c>
      <c r="C1950" s="280" t="s">
        <v>1204</v>
      </c>
      <c r="D1950" s="280" t="s">
        <v>1218</v>
      </c>
      <c r="E1950" s="80">
        <v>0.1855661104465402</v>
      </c>
      <c r="F1950" s="80">
        <v>708810</v>
      </c>
      <c r="G1950" s="80">
        <v>5</v>
      </c>
      <c r="H1950" s="280" t="s">
        <v>1394</v>
      </c>
      <c r="I1950" s="80"/>
    </row>
    <row r="1951" spans="1:9">
      <c r="A1951" s="280" t="s">
        <v>3346</v>
      </c>
      <c r="B1951" s="280" t="s">
        <v>1457</v>
      </c>
      <c r="C1951" s="280" t="s">
        <v>1204</v>
      </c>
      <c r="D1951" s="280" t="s">
        <v>1219</v>
      </c>
      <c r="E1951" s="80">
        <v>41856.479656447736</v>
      </c>
      <c r="F1951" s="80">
        <v>708810</v>
      </c>
      <c r="G1951" s="80">
        <v>5</v>
      </c>
      <c r="H1951" s="280" t="s">
        <v>1394</v>
      </c>
      <c r="I1951" s="80"/>
    </row>
    <row r="1952" spans="1:9">
      <c r="A1952" s="280" t="s">
        <v>3347</v>
      </c>
      <c r="B1952" s="280" t="s">
        <v>1457</v>
      </c>
      <c r="C1952" s="280" t="s">
        <v>1204</v>
      </c>
      <c r="D1952" s="280" t="s">
        <v>1347</v>
      </c>
      <c r="E1952" s="80">
        <v>0.44740947565578509</v>
      </c>
      <c r="F1952" s="80">
        <v>708810</v>
      </c>
      <c r="G1952" s="80">
        <v>5</v>
      </c>
      <c r="H1952" s="280" t="s">
        <v>1394</v>
      </c>
      <c r="I1952" s="80"/>
    </row>
    <row r="1953" spans="1:9">
      <c r="A1953" s="280" t="s">
        <v>3348</v>
      </c>
      <c r="B1953" s="280" t="s">
        <v>1457</v>
      </c>
      <c r="C1953" s="280" t="s">
        <v>1204</v>
      </c>
      <c r="D1953" s="280" t="s">
        <v>1344</v>
      </c>
      <c r="E1953" s="80">
        <v>1.0660013433069913</v>
      </c>
      <c r="F1953" s="80">
        <v>708810</v>
      </c>
      <c r="G1953" s="80">
        <v>5</v>
      </c>
      <c r="H1953" s="280" t="s">
        <v>1394</v>
      </c>
      <c r="I1953" s="80"/>
    </row>
    <row r="1954" spans="1:9">
      <c r="A1954" s="280" t="s">
        <v>3349</v>
      </c>
      <c r="B1954" s="280" t="s">
        <v>1457</v>
      </c>
      <c r="C1954" s="280" t="s">
        <v>1205</v>
      </c>
      <c r="D1954" s="280" t="s">
        <v>1211</v>
      </c>
      <c r="E1954" s="80">
        <v>0.10332044564603358</v>
      </c>
      <c r="F1954" s="80">
        <v>708810</v>
      </c>
      <c r="G1954" s="80">
        <v>5</v>
      </c>
      <c r="H1954" s="280" t="s">
        <v>1394</v>
      </c>
      <c r="I1954" s="80"/>
    </row>
    <row r="1955" spans="1:9">
      <c r="A1955" s="280" t="s">
        <v>3350</v>
      </c>
      <c r="B1955" s="280" t="s">
        <v>1457</v>
      </c>
      <c r="C1955" s="280" t="s">
        <v>1205</v>
      </c>
      <c r="D1955" s="280" t="s">
        <v>1212</v>
      </c>
      <c r="E1955" s="80">
        <v>0.10567448523988934</v>
      </c>
      <c r="F1955" s="80">
        <v>708810</v>
      </c>
      <c r="G1955" s="80">
        <v>5</v>
      </c>
      <c r="H1955" s="280" t="s">
        <v>1394</v>
      </c>
      <c r="I1955" s="80"/>
    </row>
    <row r="1956" spans="1:9">
      <c r="A1956" s="280" t="s">
        <v>3351</v>
      </c>
      <c r="B1956" s="280" t="s">
        <v>1457</v>
      </c>
      <c r="C1956" s="280" t="s">
        <v>1205</v>
      </c>
      <c r="D1956" s="280" t="s">
        <v>1213</v>
      </c>
      <c r="E1956" s="80">
        <v>0.10332044564603358</v>
      </c>
      <c r="F1956" s="80">
        <v>708810</v>
      </c>
      <c r="G1956" s="80">
        <v>5</v>
      </c>
      <c r="H1956" s="280" t="s">
        <v>1394</v>
      </c>
      <c r="I1956" s="80"/>
    </row>
    <row r="1957" spans="1:9">
      <c r="A1957" s="280" t="s">
        <v>3352</v>
      </c>
      <c r="B1957" s="280" t="s">
        <v>1457</v>
      </c>
      <c r="C1957" s="280" t="s">
        <v>1205</v>
      </c>
      <c r="D1957" s="280" t="s">
        <v>1214</v>
      </c>
      <c r="E1957" s="80">
        <v>0.10563393717529974</v>
      </c>
      <c r="F1957" s="80">
        <v>708810</v>
      </c>
      <c r="G1957" s="80">
        <v>5</v>
      </c>
      <c r="H1957" s="280" t="s">
        <v>1394</v>
      </c>
      <c r="I1957" s="80"/>
    </row>
    <row r="1958" spans="1:9">
      <c r="A1958" s="280" t="s">
        <v>3353</v>
      </c>
      <c r="B1958" s="280" t="s">
        <v>1457</v>
      </c>
      <c r="C1958" s="280" t="s">
        <v>1205</v>
      </c>
      <c r="D1958" s="280" t="s">
        <v>1215</v>
      </c>
      <c r="E1958" s="80">
        <v>0.10337034952233509</v>
      </c>
      <c r="F1958" s="80">
        <v>708810</v>
      </c>
      <c r="G1958" s="80">
        <v>5</v>
      </c>
      <c r="H1958" s="280" t="s">
        <v>1394</v>
      </c>
      <c r="I1958" s="80"/>
    </row>
    <row r="1959" spans="1:9">
      <c r="A1959" s="280" t="s">
        <v>3354</v>
      </c>
      <c r="B1959" s="280" t="s">
        <v>1457</v>
      </c>
      <c r="C1959" s="280" t="s">
        <v>1205</v>
      </c>
      <c r="D1959" s="280" t="s">
        <v>1216</v>
      </c>
      <c r="E1959" s="80">
        <v>0.13129069475648053</v>
      </c>
      <c r="F1959" s="80">
        <v>708810</v>
      </c>
      <c r="G1959" s="80">
        <v>5</v>
      </c>
      <c r="H1959" s="280" t="s">
        <v>1394</v>
      </c>
      <c r="I1959" s="80"/>
    </row>
    <row r="1960" spans="1:9">
      <c r="A1960" s="280" t="s">
        <v>3355</v>
      </c>
      <c r="B1960" s="280" t="s">
        <v>1457</v>
      </c>
      <c r="C1960" s="280" t="s">
        <v>1205</v>
      </c>
      <c r="D1960" s="280" t="s">
        <v>1217</v>
      </c>
      <c r="E1960" s="80">
        <v>8.9267491172272992E-2</v>
      </c>
      <c r="F1960" s="80">
        <v>708810</v>
      </c>
      <c r="G1960" s="80">
        <v>5</v>
      </c>
      <c r="H1960" s="280" t="s">
        <v>1394</v>
      </c>
      <c r="I1960" s="80"/>
    </row>
    <row r="1961" spans="1:9">
      <c r="A1961" s="280" t="s">
        <v>3356</v>
      </c>
      <c r="B1961" s="280" t="s">
        <v>1457</v>
      </c>
      <c r="C1961" s="280" t="s">
        <v>1205</v>
      </c>
      <c r="D1961" s="280" t="s">
        <v>1218</v>
      </c>
      <c r="E1961" s="80">
        <v>5.6190805734401036E-2</v>
      </c>
      <c r="F1961" s="80">
        <v>708810</v>
      </c>
      <c r="G1961" s="80">
        <v>5</v>
      </c>
      <c r="H1961" s="280" t="s">
        <v>1394</v>
      </c>
      <c r="I1961" s="80"/>
    </row>
    <row r="1962" spans="1:9">
      <c r="A1962" s="280" t="s">
        <v>3357</v>
      </c>
      <c r="B1962" s="280" t="s">
        <v>1457</v>
      </c>
      <c r="C1962" s="280" t="s">
        <v>1205</v>
      </c>
      <c r="D1962" s="280" t="s">
        <v>1219</v>
      </c>
      <c r="E1962" s="80">
        <v>5704.9786118379207</v>
      </c>
      <c r="F1962" s="80">
        <v>708810</v>
      </c>
      <c r="G1962" s="80">
        <v>5</v>
      </c>
      <c r="H1962" s="280" t="s">
        <v>1394</v>
      </c>
      <c r="I1962" s="80"/>
    </row>
    <row r="1963" spans="1:9">
      <c r="A1963" s="280" t="s">
        <v>3358</v>
      </c>
      <c r="B1963" s="280" t="s">
        <v>1457</v>
      </c>
      <c r="C1963" s="280" t="s">
        <v>1205</v>
      </c>
      <c r="D1963" s="280" t="s">
        <v>1347</v>
      </c>
      <c r="E1963" s="80">
        <v>0.15612130901425683</v>
      </c>
      <c r="F1963" s="80">
        <v>708810</v>
      </c>
      <c r="G1963" s="80">
        <v>5</v>
      </c>
      <c r="H1963" s="280" t="s">
        <v>1394</v>
      </c>
      <c r="I1963" s="80"/>
    </row>
    <row r="1964" spans="1:9">
      <c r="A1964" s="280" t="s">
        <v>3359</v>
      </c>
      <c r="B1964" s="280" t="s">
        <v>1457</v>
      </c>
      <c r="C1964" s="280" t="s">
        <v>1205</v>
      </c>
      <c r="D1964" s="280" t="s">
        <v>1344</v>
      </c>
      <c r="E1964" s="80">
        <v>0.38150522152695987</v>
      </c>
      <c r="F1964" s="80">
        <v>708810</v>
      </c>
      <c r="G1964" s="80">
        <v>5</v>
      </c>
      <c r="H1964" s="280" t="s">
        <v>1394</v>
      </c>
      <c r="I1964" s="80"/>
    </row>
    <row r="1965" spans="1:9">
      <c r="A1965" s="280" t="s">
        <v>3360</v>
      </c>
      <c r="B1965" s="280" t="s">
        <v>1457</v>
      </c>
      <c r="C1965" s="280" t="s">
        <v>1206</v>
      </c>
      <c r="D1965" s="280" t="s">
        <v>1211</v>
      </c>
      <c r="E1965" s="80">
        <v>5.5092154351700721E-2</v>
      </c>
      <c r="F1965" s="80">
        <v>708810</v>
      </c>
      <c r="G1965" s="80">
        <v>5</v>
      </c>
      <c r="H1965" s="280" t="s">
        <v>1394</v>
      </c>
      <c r="I1965" s="80"/>
    </row>
    <row r="1966" spans="1:9">
      <c r="A1966" s="280" t="s">
        <v>3361</v>
      </c>
      <c r="B1966" s="280" t="s">
        <v>1457</v>
      </c>
      <c r="C1966" s="280" t="s">
        <v>1206</v>
      </c>
      <c r="D1966" s="280" t="s">
        <v>1212</v>
      </c>
      <c r="E1966" s="80">
        <v>5.5790518441155006E-2</v>
      </c>
      <c r="F1966" s="80">
        <v>708810</v>
      </c>
      <c r="G1966" s="80">
        <v>5</v>
      </c>
      <c r="H1966" s="280" t="s">
        <v>1394</v>
      </c>
      <c r="I1966" s="80"/>
    </row>
    <row r="1967" spans="1:9">
      <c r="A1967" s="280" t="s">
        <v>3362</v>
      </c>
      <c r="B1967" s="280" t="s">
        <v>1457</v>
      </c>
      <c r="C1967" s="280" t="s">
        <v>1206</v>
      </c>
      <c r="D1967" s="280" t="s">
        <v>1213</v>
      </c>
      <c r="E1967" s="80">
        <v>5.5092154351700721E-2</v>
      </c>
      <c r="F1967" s="80">
        <v>708810</v>
      </c>
      <c r="G1967" s="80">
        <v>5</v>
      </c>
      <c r="H1967" s="280" t="s">
        <v>1394</v>
      </c>
      <c r="I1967" s="80"/>
    </row>
    <row r="1968" spans="1:9">
      <c r="A1968" s="280" t="s">
        <v>3363</v>
      </c>
      <c r="B1968" s="280" t="s">
        <v>1457</v>
      </c>
      <c r="C1968" s="280" t="s">
        <v>1206</v>
      </c>
      <c r="D1968" s="280" t="s">
        <v>1214</v>
      </c>
      <c r="E1968" s="80">
        <v>5.5790518441155006E-2</v>
      </c>
      <c r="F1968" s="80">
        <v>708810</v>
      </c>
      <c r="G1968" s="80">
        <v>5</v>
      </c>
      <c r="H1968" s="280" t="s">
        <v>1394</v>
      </c>
      <c r="I1968" s="80"/>
    </row>
    <row r="1969" spans="1:9">
      <c r="A1969" s="280" t="s">
        <v>3364</v>
      </c>
      <c r="B1969" s="280" t="s">
        <v>1457</v>
      </c>
      <c r="C1969" s="280" t="s">
        <v>1206</v>
      </c>
      <c r="D1969" s="280" t="s">
        <v>1215</v>
      </c>
      <c r="E1969" s="80">
        <v>5.5366613473271882E-2</v>
      </c>
      <c r="F1969" s="80">
        <v>708810</v>
      </c>
      <c r="G1969" s="80">
        <v>5</v>
      </c>
      <c r="H1969" s="280" t="s">
        <v>1394</v>
      </c>
      <c r="I1969" s="80"/>
    </row>
    <row r="1970" spans="1:9">
      <c r="A1970" s="280" t="s">
        <v>3365</v>
      </c>
      <c r="B1970" s="280" t="s">
        <v>1457</v>
      </c>
      <c r="C1970" s="280" t="s">
        <v>1206</v>
      </c>
      <c r="D1970" s="280" t="s">
        <v>1216</v>
      </c>
      <c r="E1970" s="80">
        <v>6.0573639670384885E-2</v>
      </c>
      <c r="F1970" s="80">
        <v>708810</v>
      </c>
      <c r="G1970" s="80">
        <v>5</v>
      </c>
      <c r="H1970" s="280" t="s">
        <v>1394</v>
      </c>
      <c r="I1970" s="80"/>
    </row>
    <row r="1971" spans="1:9">
      <c r="A1971" s="280" t="s">
        <v>3366</v>
      </c>
      <c r="B1971" s="280" t="s">
        <v>1457</v>
      </c>
      <c r="C1971" s="280" t="s">
        <v>1206</v>
      </c>
      <c r="D1971" s="280" t="s">
        <v>1217</v>
      </c>
      <c r="E1971" s="80">
        <v>4.8251443963540502E-2</v>
      </c>
      <c r="F1971" s="80">
        <v>708810</v>
      </c>
      <c r="G1971" s="80">
        <v>5</v>
      </c>
      <c r="H1971" s="280" t="s">
        <v>1394</v>
      </c>
      <c r="I1971" s="80"/>
    </row>
    <row r="1972" spans="1:9">
      <c r="A1972" s="280" t="s">
        <v>3367</v>
      </c>
      <c r="B1972" s="280" t="s">
        <v>1457</v>
      </c>
      <c r="C1972" s="280" t="s">
        <v>1206</v>
      </c>
      <c r="D1972" s="280" t="s">
        <v>1218</v>
      </c>
      <c r="E1972" s="80">
        <v>1.9204771388366911E-2</v>
      </c>
      <c r="F1972" s="80">
        <v>708810</v>
      </c>
      <c r="G1972" s="80">
        <v>5</v>
      </c>
      <c r="H1972" s="280" t="s">
        <v>1394</v>
      </c>
      <c r="I1972" s="80"/>
    </row>
    <row r="1973" spans="1:9">
      <c r="A1973" s="280" t="s">
        <v>3368</v>
      </c>
      <c r="B1973" s="280" t="s">
        <v>1457</v>
      </c>
      <c r="C1973" s="280" t="s">
        <v>1206</v>
      </c>
      <c r="D1973" s="280" t="s">
        <v>1219</v>
      </c>
      <c r="E1973" s="80">
        <v>14291.787279118395</v>
      </c>
      <c r="F1973" s="80">
        <v>708810</v>
      </c>
      <c r="G1973" s="80">
        <v>5</v>
      </c>
      <c r="H1973" s="280" t="s">
        <v>1394</v>
      </c>
      <c r="I1973" s="80"/>
    </row>
    <row r="1974" spans="1:9">
      <c r="A1974" s="280" t="s">
        <v>3369</v>
      </c>
      <c r="B1974" s="280" t="s">
        <v>1457</v>
      </c>
      <c r="C1974" s="280" t="s">
        <v>1206</v>
      </c>
      <c r="D1974" s="280" t="s">
        <v>1347</v>
      </c>
      <c r="E1974" s="80">
        <v>8.9359166626921421E-2</v>
      </c>
      <c r="F1974" s="80">
        <v>708810</v>
      </c>
      <c r="G1974" s="80">
        <v>5</v>
      </c>
      <c r="H1974" s="280" t="s">
        <v>1394</v>
      </c>
      <c r="I1974" s="80"/>
    </row>
    <row r="1975" spans="1:9">
      <c r="A1975" s="280" t="s">
        <v>3370</v>
      </c>
      <c r="B1975" s="280" t="s">
        <v>1457</v>
      </c>
      <c r="C1975" s="280" t="s">
        <v>1206</v>
      </c>
      <c r="D1975" s="280" t="s">
        <v>1344</v>
      </c>
      <c r="E1975" s="80">
        <v>0.20998399712246921</v>
      </c>
      <c r="F1975" s="80">
        <v>708810</v>
      </c>
      <c r="G1975" s="80">
        <v>5</v>
      </c>
      <c r="H1975" s="280" t="s">
        <v>1394</v>
      </c>
      <c r="I1975" s="80"/>
    </row>
    <row r="1976" spans="1:9">
      <c r="A1976" s="280" t="s">
        <v>3371</v>
      </c>
      <c r="B1976" s="280" t="s">
        <v>1457</v>
      </c>
      <c r="C1976" s="280" t="s">
        <v>1207</v>
      </c>
      <c r="D1976" s="280" t="s">
        <v>1211</v>
      </c>
      <c r="E1976" s="80">
        <v>3.8452718582213299E-3</v>
      </c>
      <c r="F1976" s="80">
        <v>708810</v>
      </c>
      <c r="G1976" s="80">
        <v>5</v>
      </c>
      <c r="H1976" s="280" t="s">
        <v>1394</v>
      </c>
      <c r="I1976" s="80"/>
    </row>
    <row r="1977" spans="1:9">
      <c r="A1977" s="280" t="s">
        <v>3372</v>
      </c>
      <c r="B1977" s="280" t="s">
        <v>1457</v>
      </c>
      <c r="C1977" s="280" t="s">
        <v>1207</v>
      </c>
      <c r="D1977" s="280" t="s">
        <v>1212</v>
      </c>
      <c r="E1977" s="80">
        <v>3.9485733500170764E-3</v>
      </c>
      <c r="F1977" s="80">
        <v>708810</v>
      </c>
      <c r="G1977" s="80">
        <v>5</v>
      </c>
      <c r="H1977" s="280" t="s">
        <v>1394</v>
      </c>
      <c r="I1977" s="80"/>
    </row>
    <row r="1978" spans="1:9">
      <c r="A1978" s="280" t="s">
        <v>3373</v>
      </c>
      <c r="B1978" s="280" t="s">
        <v>1457</v>
      </c>
      <c r="C1978" s="280" t="s">
        <v>1207</v>
      </c>
      <c r="D1978" s="280" t="s">
        <v>1213</v>
      </c>
      <c r="E1978" s="80">
        <v>3.8455723965877368E-3</v>
      </c>
      <c r="F1978" s="80">
        <v>708810</v>
      </c>
      <c r="G1978" s="80">
        <v>5</v>
      </c>
      <c r="H1978" s="280" t="s">
        <v>1394</v>
      </c>
      <c r="I1978" s="80"/>
    </row>
    <row r="1979" spans="1:9">
      <c r="A1979" s="280" t="s">
        <v>3374</v>
      </c>
      <c r="B1979" s="280" t="s">
        <v>1457</v>
      </c>
      <c r="C1979" s="280" t="s">
        <v>1207</v>
      </c>
      <c r="D1979" s="280" t="s">
        <v>1214</v>
      </c>
      <c r="E1979" s="80">
        <v>3.942653855552895E-3</v>
      </c>
      <c r="F1979" s="80">
        <v>708810</v>
      </c>
      <c r="G1979" s="80">
        <v>5</v>
      </c>
      <c r="H1979" s="280" t="s">
        <v>1394</v>
      </c>
      <c r="I1979" s="80"/>
    </row>
    <row r="1980" spans="1:9">
      <c r="A1980" s="280" t="s">
        <v>3375</v>
      </c>
      <c r="B1980" s="280" t="s">
        <v>1457</v>
      </c>
      <c r="C1980" s="280" t="s">
        <v>1207</v>
      </c>
      <c r="D1980" s="280" t="s">
        <v>1215</v>
      </c>
      <c r="E1980" s="80">
        <v>3.8481383637425778E-3</v>
      </c>
      <c r="F1980" s="80">
        <v>708810</v>
      </c>
      <c r="G1980" s="80">
        <v>5</v>
      </c>
      <c r="H1980" s="280" t="s">
        <v>1394</v>
      </c>
      <c r="I1980" s="80"/>
    </row>
    <row r="1981" spans="1:9">
      <c r="A1981" s="280" t="s">
        <v>3376</v>
      </c>
      <c r="B1981" s="280" t="s">
        <v>1457</v>
      </c>
      <c r="C1981" s="280" t="s">
        <v>1207</v>
      </c>
      <c r="D1981" s="280" t="s">
        <v>1216</v>
      </c>
      <c r="E1981" s="80">
        <v>-1.0570564158971778E-2</v>
      </c>
      <c r="F1981" s="80">
        <v>708810</v>
      </c>
      <c r="G1981" s="80">
        <v>5</v>
      </c>
      <c r="H1981" s="280" t="s">
        <v>1394</v>
      </c>
      <c r="I1981" s="80"/>
    </row>
    <row r="1982" spans="1:9">
      <c r="A1982" s="280" t="s">
        <v>3377</v>
      </c>
      <c r="B1982" s="280" t="s">
        <v>1457</v>
      </c>
      <c r="C1982" s="280" t="s">
        <v>1207</v>
      </c>
      <c r="D1982" s="280" t="s">
        <v>1217</v>
      </c>
      <c r="E1982" s="80">
        <v>3.386606927695567E-3</v>
      </c>
      <c r="F1982" s="80">
        <v>708810</v>
      </c>
      <c r="G1982" s="80">
        <v>5</v>
      </c>
      <c r="H1982" s="280" t="s">
        <v>1394</v>
      </c>
      <c r="I1982" s="80"/>
    </row>
    <row r="1983" spans="1:9">
      <c r="A1983" s="280" t="s">
        <v>3378</v>
      </c>
      <c r="B1983" s="280" t="s">
        <v>1457</v>
      </c>
      <c r="C1983" s="280" t="s">
        <v>1207</v>
      </c>
      <c r="D1983" s="280" t="s">
        <v>1218</v>
      </c>
      <c r="E1983" s="80">
        <v>2.7468702677893178E-3</v>
      </c>
      <c r="F1983" s="80">
        <v>708810</v>
      </c>
      <c r="G1983" s="80">
        <v>5</v>
      </c>
      <c r="H1983" s="280" t="s">
        <v>1394</v>
      </c>
      <c r="I1983" s="80"/>
    </row>
    <row r="1984" spans="1:9">
      <c r="A1984" s="280" t="s">
        <v>3379</v>
      </c>
      <c r="B1984" s="280" t="s">
        <v>1457</v>
      </c>
      <c r="C1984" s="280" t="s">
        <v>1207</v>
      </c>
      <c r="D1984" s="280" t="s">
        <v>1219</v>
      </c>
      <c r="E1984" s="80">
        <v>799.72948335234071</v>
      </c>
      <c r="F1984" s="80">
        <v>708810</v>
      </c>
      <c r="G1984" s="80">
        <v>5</v>
      </c>
      <c r="H1984" s="280" t="s">
        <v>1394</v>
      </c>
      <c r="I1984" s="80"/>
    </row>
    <row r="1985" spans="1:9">
      <c r="A1985" s="280" t="s">
        <v>3380</v>
      </c>
      <c r="B1985" s="280" t="s">
        <v>1457</v>
      </c>
      <c r="C1985" s="280" t="s">
        <v>1207</v>
      </c>
      <c r="D1985" s="280" t="s">
        <v>1347</v>
      </c>
      <c r="E1985" s="80">
        <v>6.3154239108025841E-3</v>
      </c>
      <c r="F1985" s="80">
        <v>708810</v>
      </c>
      <c r="G1985" s="80">
        <v>5</v>
      </c>
      <c r="H1985" s="280" t="s">
        <v>1394</v>
      </c>
      <c r="I1985" s="80"/>
    </row>
    <row r="1986" spans="1:9">
      <c r="A1986" s="280" t="s">
        <v>3381</v>
      </c>
      <c r="B1986" s="280" t="s">
        <v>1457</v>
      </c>
      <c r="C1986" s="280" t="s">
        <v>1207</v>
      </c>
      <c r="D1986" s="280" t="s">
        <v>1344</v>
      </c>
      <c r="E1986" s="80">
        <v>1.4553970787604523E-2</v>
      </c>
      <c r="F1986" s="80">
        <v>708810</v>
      </c>
      <c r="G1986" s="80">
        <v>5</v>
      </c>
      <c r="H1986" s="280" t="s">
        <v>1394</v>
      </c>
      <c r="I1986" s="80"/>
    </row>
    <row r="1987" spans="1:9">
      <c r="A1987" s="280" t="s">
        <v>3382</v>
      </c>
      <c r="B1987" s="280" t="s">
        <v>1457</v>
      </c>
      <c r="C1987" s="280" t="s">
        <v>1208</v>
      </c>
      <c r="D1987" s="280" t="s">
        <v>1211</v>
      </c>
      <c r="E1987" s="80">
        <v>6.0329216609780337E-3</v>
      </c>
      <c r="F1987" s="80">
        <v>708810</v>
      </c>
      <c r="G1987" s="80">
        <v>5</v>
      </c>
      <c r="H1987" s="280" t="s">
        <v>1394</v>
      </c>
      <c r="I1987" s="80"/>
    </row>
    <row r="1988" spans="1:9">
      <c r="A1988" s="280" t="s">
        <v>3383</v>
      </c>
      <c r="B1988" s="280" t="s">
        <v>1457</v>
      </c>
      <c r="C1988" s="280" t="s">
        <v>1208</v>
      </c>
      <c r="D1988" s="280" t="s">
        <v>1212</v>
      </c>
      <c r="E1988" s="80">
        <v>6.1764720384886659E-3</v>
      </c>
      <c r="F1988" s="80">
        <v>708810</v>
      </c>
      <c r="G1988" s="80">
        <v>5</v>
      </c>
      <c r="H1988" s="280" t="s">
        <v>1394</v>
      </c>
      <c r="I1988" s="80"/>
    </row>
    <row r="1989" spans="1:9">
      <c r="A1989" s="280" t="s">
        <v>3384</v>
      </c>
      <c r="B1989" s="280" t="s">
        <v>1457</v>
      </c>
      <c r="C1989" s="280" t="s">
        <v>1208</v>
      </c>
      <c r="D1989" s="280" t="s">
        <v>1213</v>
      </c>
      <c r="E1989" s="80">
        <v>6.0330497279744147E-3</v>
      </c>
      <c r="F1989" s="80">
        <v>708810</v>
      </c>
      <c r="G1989" s="80">
        <v>5</v>
      </c>
      <c r="H1989" s="280" t="s">
        <v>1394</v>
      </c>
      <c r="I1989" s="80"/>
    </row>
    <row r="1990" spans="1:9">
      <c r="A1990" s="280" t="s">
        <v>3385</v>
      </c>
      <c r="B1990" s="280" t="s">
        <v>1457</v>
      </c>
      <c r="C1990" s="280" t="s">
        <v>1208</v>
      </c>
      <c r="D1990" s="280" t="s">
        <v>1214</v>
      </c>
      <c r="E1990" s="80">
        <v>6.1677607441994542E-3</v>
      </c>
      <c r="F1990" s="80">
        <v>708810</v>
      </c>
      <c r="G1990" s="80">
        <v>5</v>
      </c>
      <c r="H1990" s="280" t="s">
        <v>1394</v>
      </c>
      <c r="I1990" s="80"/>
    </row>
    <row r="1991" spans="1:9">
      <c r="A1991" s="280" t="s">
        <v>3386</v>
      </c>
      <c r="B1991" s="280" t="s">
        <v>1457</v>
      </c>
      <c r="C1991" s="280" t="s">
        <v>1208</v>
      </c>
      <c r="D1991" s="280" t="s">
        <v>1215</v>
      </c>
      <c r="E1991" s="80">
        <v>6.044606584829278E-3</v>
      </c>
      <c r="F1991" s="80">
        <v>708810</v>
      </c>
      <c r="G1991" s="80">
        <v>5</v>
      </c>
      <c r="H1991" s="280" t="s">
        <v>1394</v>
      </c>
      <c r="I1991" s="80"/>
    </row>
    <row r="1992" spans="1:9">
      <c r="A1992" s="280" t="s">
        <v>3387</v>
      </c>
      <c r="B1992" s="280" t="s">
        <v>1457</v>
      </c>
      <c r="C1992" s="280" t="s">
        <v>1208</v>
      </c>
      <c r="D1992" s="280" t="s">
        <v>1216</v>
      </c>
      <c r="E1992" s="80">
        <v>8.140123249609485E-3</v>
      </c>
      <c r="F1992" s="80">
        <v>708810</v>
      </c>
      <c r="G1992" s="80">
        <v>5</v>
      </c>
      <c r="H1992" s="280" t="s">
        <v>1394</v>
      </c>
      <c r="I1992" s="80"/>
    </row>
    <row r="1993" spans="1:9">
      <c r="A1993" s="280" t="s">
        <v>3388</v>
      </c>
      <c r="B1993" s="280" t="s">
        <v>1457</v>
      </c>
      <c r="C1993" s="280" t="s">
        <v>1208</v>
      </c>
      <c r="D1993" s="280" t="s">
        <v>1217</v>
      </c>
      <c r="E1993" s="80">
        <v>5.2746901238990831E-3</v>
      </c>
      <c r="F1993" s="80">
        <v>708810</v>
      </c>
      <c r="G1993" s="80">
        <v>5</v>
      </c>
      <c r="H1993" s="280" t="s">
        <v>1394</v>
      </c>
      <c r="I1993" s="80"/>
    </row>
    <row r="1994" spans="1:9">
      <c r="A1994" s="280" t="s">
        <v>3389</v>
      </c>
      <c r="B1994" s="280" t="s">
        <v>1457</v>
      </c>
      <c r="C1994" s="280" t="s">
        <v>1208</v>
      </c>
      <c r="D1994" s="280" t="s">
        <v>1218</v>
      </c>
      <c r="E1994" s="80">
        <v>3.9006972802110495E-3</v>
      </c>
      <c r="F1994" s="80">
        <v>708810</v>
      </c>
      <c r="G1994" s="80">
        <v>5</v>
      </c>
      <c r="H1994" s="280" t="s">
        <v>1394</v>
      </c>
      <c r="I1994" s="80"/>
    </row>
    <row r="1995" spans="1:9">
      <c r="A1995" s="280" t="s">
        <v>3390</v>
      </c>
      <c r="B1995" s="280" t="s">
        <v>1457</v>
      </c>
      <c r="C1995" s="280" t="s">
        <v>1208</v>
      </c>
      <c r="D1995" s="280" t="s">
        <v>1219</v>
      </c>
      <c r="E1995" s="80">
        <v>787.61059467618043</v>
      </c>
      <c r="F1995" s="80">
        <v>708810</v>
      </c>
      <c r="G1995" s="80">
        <v>5</v>
      </c>
      <c r="H1995" s="280" t="s">
        <v>1394</v>
      </c>
      <c r="I1995" s="80"/>
    </row>
    <row r="1996" spans="1:9">
      <c r="A1996" s="280" t="s">
        <v>3391</v>
      </c>
      <c r="B1996" s="280" t="s">
        <v>1457</v>
      </c>
      <c r="C1996" s="280" t="s">
        <v>1208</v>
      </c>
      <c r="D1996" s="280" t="s">
        <v>1347</v>
      </c>
      <c r="E1996" s="80">
        <v>9.3945767912207226E-3</v>
      </c>
      <c r="F1996" s="80">
        <v>708810</v>
      </c>
      <c r="G1996" s="80">
        <v>5</v>
      </c>
      <c r="H1996" s="280" t="s">
        <v>1394</v>
      </c>
      <c r="I1996" s="80"/>
    </row>
    <row r="1997" spans="1:9">
      <c r="A1997" s="280" t="s">
        <v>3392</v>
      </c>
      <c r="B1997" s="280" t="s">
        <v>1457</v>
      </c>
      <c r="C1997" s="280" t="s">
        <v>1208</v>
      </c>
      <c r="D1997" s="280" t="s">
        <v>1344</v>
      </c>
      <c r="E1997" s="80">
        <v>2.2450653892843567E-2</v>
      </c>
      <c r="F1997" s="80">
        <v>708810</v>
      </c>
      <c r="G1997" s="80">
        <v>5</v>
      </c>
      <c r="H1997" s="280" t="s">
        <v>1394</v>
      </c>
      <c r="I1997" s="80"/>
    </row>
    <row r="1998" spans="1:9">
      <c r="A1998" s="280" t="s">
        <v>3393</v>
      </c>
      <c r="B1998" s="280" t="s">
        <v>1457</v>
      </c>
      <c r="C1998" s="280" t="s">
        <v>1209</v>
      </c>
      <c r="D1998" s="280" t="s">
        <v>1211</v>
      </c>
      <c r="E1998" s="80">
        <v>1.9994177348143391E-2</v>
      </c>
      <c r="F1998" s="80">
        <v>708810</v>
      </c>
      <c r="G1998" s="80">
        <v>5</v>
      </c>
      <c r="H1998" s="280" t="s">
        <v>1394</v>
      </c>
      <c r="I1998" s="80"/>
    </row>
    <row r="1999" spans="1:9">
      <c r="A1999" s="280" t="s">
        <v>3394</v>
      </c>
      <c r="B1999" s="280" t="s">
        <v>1457</v>
      </c>
      <c r="C1999" s="280" t="s">
        <v>1209</v>
      </c>
      <c r="D1999" s="280" t="s">
        <v>1212</v>
      </c>
      <c r="E1999" s="80">
        <v>2.0733127053851119E-2</v>
      </c>
      <c r="F1999" s="80">
        <v>708810</v>
      </c>
      <c r="G1999" s="80">
        <v>5</v>
      </c>
      <c r="H1999" s="280" t="s">
        <v>1394</v>
      </c>
      <c r="I1999" s="80"/>
    </row>
    <row r="2000" spans="1:9">
      <c r="A2000" s="280" t="s">
        <v>3395</v>
      </c>
      <c r="B2000" s="280" t="s">
        <v>1457</v>
      </c>
      <c r="C2000" s="280" t="s">
        <v>1209</v>
      </c>
      <c r="D2000" s="280" t="s">
        <v>1213</v>
      </c>
      <c r="E2000" s="80">
        <v>2.0008773840605981E-2</v>
      </c>
      <c r="F2000" s="80">
        <v>708810</v>
      </c>
      <c r="G2000" s="80">
        <v>5</v>
      </c>
      <c r="H2000" s="280" t="s">
        <v>1394</v>
      </c>
      <c r="I2000" s="80"/>
    </row>
    <row r="2001" spans="1:9">
      <c r="A2001" s="280" t="s">
        <v>3396</v>
      </c>
      <c r="B2001" s="280" t="s">
        <v>1457</v>
      </c>
      <c r="C2001" s="280" t="s">
        <v>1209</v>
      </c>
      <c r="D2001" s="280" t="s">
        <v>1214</v>
      </c>
      <c r="E2001" s="80">
        <v>2.0260912790670965E-2</v>
      </c>
      <c r="F2001" s="80">
        <v>708810</v>
      </c>
      <c r="G2001" s="80">
        <v>5</v>
      </c>
      <c r="H2001" s="280" t="s">
        <v>1394</v>
      </c>
      <c r="I2001" s="80"/>
    </row>
    <row r="2002" spans="1:9">
      <c r="A2002" s="280" t="s">
        <v>3397</v>
      </c>
      <c r="B2002" s="280" t="s">
        <v>1457</v>
      </c>
      <c r="C2002" s="280" t="s">
        <v>1209</v>
      </c>
      <c r="D2002" s="280" t="s">
        <v>1215</v>
      </c>
      <c r="E2002" s="80">
        <v>2.0596288825498951E-2</v>
      </c>
      <c r="F2002" s="80">
        <v>708810</v>
      </c>
      <c r="G2002" s="80">
        <v>5</v>
      </c>
      <c r="H2002" s="280" t="s">
        <v>1394</v>
      </c>
      <c r="I2002" s="80"/>
    </row>
    <row r="2003" spans="1:9">
      <c r="A2003" s="280" t="s">
        <v>3398</v>
      </c>
      <c r="B2003" s="280" t="s">
        <v>1457</v>
      </c>
      <c r="C2003" s="280" t="s">
        <v>1209</v>
      </c>
      <c r="D2003" s="280" t="s">
        <v>1216</v>
      </c>
      <c r="E2003" s="80">
        <v>2.8556870415508615E-2</v>
      </c>
      <c r="F2003" s="80">
        <v>708810</v>
      </c>
      <c r="G2003" s="80">
        <v>5</v>
      </c>
      <c r="H2003" s="280" t="s">
        <v>1394</v>
      </c>
      <c r="I2003" s="80"/>
    </row>
    <row r="2004" spans="1:9">
      <c r="A2004" s="280" t="s">
        <v>3399</v>
      </c>
      <c r="B2004" s="280" t="s">
        <v>1457</v>
      </c>
      <c r="C2004" s="280" t="s">
        <v>1209</v>
      </c>
      <c r="D2004" s="280" t="s">
        <v>1217</v>
      </c>
      <c r="E2004" s="80">
        <v>1.7888104325480943E-2</v>
      </c>
      <c r="F2004" s="80">
        <v>708810</v>
      </c>
      <c r="G2004" s="80">
        <v>5</v>
      </c>
      <c r="H2004" s="280" t="s">
        <v>1394</v>
      </c>
      <c r="I2004" s="80"/>
    </row>
    <row r="2005" spans="1:9">
      <c r="A2005" s="280" t="s">
        <v>3400</v>
      </c>
      <c r="B2005" s="280" t="s">
        <v>1457</v>
      </c>
      <c r="C2005" s="280" t="s">
        <v>1209</v>
      </c>
      <c r="D2005" s="280" t="s">
        <v>1218</v>
      </c>
      <c r="E2005" s="80">
        <v>2.1199487570010916E-2</v>
      </c>
      <c r="F2005" s="80">
        <v>708810</v>
      </c>
      <c r="G2005" s="80">
        <v>5</v>
      </c>
      <c r="H2005" s="280" t="s">
        <v>1394</v>
      </c>
      <c r="I2005" s="80"/>
    </row>
    <row r="2006" spans="1:9">
      <c r="A2006" s="280" t="s">
        <v>3401</v>
      </c>
      <c r="B2006" s="280" t="s">
        <v>1457</v>
      </c>
      <c r="C2006" s="280" t="s">
        <v>1209</v>
      </c>
      <c r="D2006" s="280" t="s">
        <v>1219</v>
      </c>
      <c r="E2006" s="80">
        <v>579.96669027651467</v>
      </c>
      <c r="F2006" s="80">
        <v>708810</v>
      </c>
      <c r="G2006" s="80">
        <v>5</v>
      </c>
      <c r="H2006" s="280" t="s">
        <v>1394</v>
      </c>
      <c r="I2006" s="80"/>
    </row>
    <row r="2007" spans="1:9">
      <c r="A2007" s="280" t="s">
        <v>3402</v>
      </c>
      <c r="B2007" s="280" t="s">
        <v>1457</v>
      </c>
      <c r="C2007" s="280" t="s">
        <v>1209</v>
      </c>
      <c r="D2007" s="280" t="s">
        <v>1347</v>
      </c>
      <c r="E2007" s="80">
        <v>3.1370976202468578E-2</v>
      </c>
      <c r="F2007" s="80">
        <v>708810</v>
      </c>
      <c r="G2007" s="80">
        <v>5</v>
      </c>
      <c r="H2007" s="280" t="s">
        <v>1394</v>
      </c>
      <c r="I2007" s="80"/>
    </row>
    <row r="2008" spans="1:9">
      <c r="A2008" s="280" t="s">
        <v>3403</v>
      </c>
      <c r="B2008" s="280" t="s">
        <v>1457</v>
      </c>
      <c r="C2008" s="280" t="s">
        <v>1209</v>
      </c>
      <c r="D2008" s="280" t="s">
        <v>1344</v>
      </c>
      <c r="E2008" s="80">
        <v>7.4053868710171375E-2</v>
      </c>
      <c r="F2008" s="80">
        <v>708810</v>
      </c>
      <c r="G2008" s="80">
        <v>5</v>
      </c>
      <c r="H2008" s="280" t="s">
        <v>1394</v>
      </c>
      <c r="I2008" s="80"/>
    </row>
    <row r="2009" spans="1:9">
      <c r="A2009" s="280" t="s">
        <v>3404</v>
      </c>
      <c r="B2009" s="280" t="s">
        <v>1457</v>
      </c>
      <c r="C2009" s="280" t="s">
        <v>1182</v>
      </c>
      <c r="D2009" s="280" t="s">
        <v>1211</v>
      </c>
      <c r="E2009" s="80">
        <v>3.3171332719169164E-3</v>
      </c>
      <c r="F2009" s="80">
        <v>708810</v>
      </c>
      <c r="G2009" s="80">
        <v>5</v>
      </c>
      <c r="H2009" s="280" t="s">
        <v>1394</v>
      </c>
      <c r="I2009" s="80"/>
    </row>
    <row r="2010" spans="1:9">
      <c r="A2010" s="280" t="s">
        <v>3405</v>
      </c>
      <c r="B2010" s="280" t="s">
        <v>1457</v>
      </c>
      <c r="C2010" s="280" t="s">
        <v>1182</v>
      </c>
      <c r="D2010" s="280" t="s">
        <v>1212</v>
      </c>
      <c r="E2010" s="80">
        <v>3.4116712679677381E-3</v>
      </c>
      <c r="F2010" s="80">
        <v>708810</v>
      </c>
      <c r="G2010" s="80">
        <v>5</v>
      </c>
      <c r="H2010" s="280" t="s">
        <v>1394</v>
      </c>
      <c r="I2010" s="80"/>
    </row>
    <row r="2011" spans="1:9">
      <c r="A2011" s="280" t="s">
        <v>3406</v>
      </c>
      <c r="B2011" s="280" t="s">
        <v>1457</v>
      </c>
      <c r="C2011" s="280" t="s">
        <v>1182</v>
      </c>
      <c r="D2011" s="280" t="s">
        <v>1213</v>
      </c>
      <c r="E2011" s="80">
        <v>3.3171332719169164E-3</v>
      </c>
      <c r="F2011" s="80">
        <v>708810</v>
      </c>
      <c r="G2011" s="80">
        <v>5</v>
      </c>
      <c r="H2011" s="280" t="s">
        <v>1394</v>
      </c>
      <c r="I2011" s="80"/>
    </row>
    <row r="2012" spans="1:9">
      <c r="A2012" s="280" t="s">
        <v>3407</v>
      </c>
      <c r="B2012" s="280" t="s">
        <v>1457</v>
      </c>
      <c r="C2012" s="280" t="s">
        <v>1182</v>
      </c>
      <c r="D2012" s="280" t="s">
        <v>1214</v>
      </c>
      <c r="E2012" s="80">
        <v>3.4116712679677381E-3</v>
      </c>
      <c r="F2012" s="80">
        <v>708810</v>
      </c>
      <c r="G2012" s="80">
        <v>5</v>
      </c>
      <c r="H2012" s="280" t="s">
        <v>1394</v>
      </c>
      <c r="I2012" s="80"/>
    </row>
    <row r="2013" spans="1:9">
      <c r="A2013" s="280" t="s">
        <v>3408</v>
      </c>
      <c r="B2013" s="280" t="s">
        <v>1457</v>
      </c>
      <c r="C2013" s="280" t="s">
        <v>1182</v>
      </c>
      <c r="D2013" s="280" t="s">
        <v>1215</v>
      </c>
      <c r="E2013" s="80">
        <v>3.3303275703317628E-3</v>
      </c>
      <c r="F2013" s="80">
        <v>708810</v>
      </c>
      <c r="G2013" s="80">
        <v>5</v>
      </c>
      <c r="H2013" s="280" t="s">
        <v>1394</v>
      </c>
      <c r="I2013" s="80"/>
    </row>
    <row r="2014" spans="1:9">
      <c r="A2014" s="280" t="s">
        <v>3409</v>
      </c>
      <c r="B2014" s="280" t="s">
        <v>1457</v>
      </c>
      <c r="C2014" s="280" t="s">
        <v>1182</v>
      </c>
      <c r="D2014" s="280" t="s">
        <v>1216</v>
      </c>
      <c r="E2014" s="80">
        <v>3.4824802100072707E-3</v>
      </c>
      <c r="F2014" s="80">
        <v>708810</v>
      </c>
      <c r="G2014" s="80">
        <v>5</v>
      </c>
      <c r="H2014" s="280" t="s">
        <v>1394</v>
      </c>
      <c r="I2014" s="80"/>
    </row>
    <row r="2015" spans="1:9">
      <c r="A2015" s="280" t="s">
        <v>3410</v>
      </c>
      <c r="B2015" s="280" t="s">
        <v>1457</v>
      </c>
      <c r="C2015" s="280" t="s">
        <v>1182</v>
      </c>
      <c r="D2015" s="280" t="s">
        <v>1217</v>
      </c>
      <c r="E2015" s="80">
        <v>2.9409015279084211E-3</v>
      </c>
      <c r="F2015" s="80">
        <v>708810</v>
      </c>
      <c r="G2015" s="80">
        <v>5</v>
      </c>
      <c r="H2015" s="280" t="s">
        <v>1394</v>
      </c>
      <c r="I2015" s="80"/>
    </row>
    <row r="2016" spans="1:9">
      <c r="A2016" s="280" t="s">
        <v>3411</v>
      </c>
      <c r="B2016" s="280" t="s">
        <v>1457</v>
      </c>
      <c r="C2016" s="280" t="s">
        <v>1182</v>
      </c>
      <c r="D2016" s="280" t="s">
        <v>1218</v>
      </c>
      <c r="E2016" s="80">
        <v>1.3169313332285265E-3</v>
      </c>
      <c r="F2016" s="80">
        <v>708810</v>
      </c>
      <c r="G2016" s="80">
        <v>5</v>
      </c>
      <c r="H2016" s="280" t="s">
        <v>1394</v>
      </c>
      <c r="I2016" s="80"/>
    </row>
    <row r="2017" spans="1:9">
      <c r="A2017" s="280" t="s">
        <v>3412</v>
      </c>
      <c r="B2017" s="280" t="s">
        <v>1457</v>
      </c>
      <c r="C2017" s="280" t="s">
        <v>1182</v>
      </c>
      <c r="D2017" s="280" t="s">
        <v>1219</v>
      </c>
      <c r="E2017" s="80">
        <v>3.1621271819932844E-3</v>
      </c>
      <c r="F2017" s="80">
        <v>708810</v>
      </c>
      <c r="G2017" s="80">
        <v>5</v>
      </c>
      <c r="H2017" s="280" t="s">
        <v>1394</v>
      </c>
      <c r="I2017" s="80"/>
    </row>
    <row r="2018" spans="1:9">
      <c r="A2018" s="280" t="s">
        <v>3413</v>
      </c>
      <c r="B2018" s="280" t="s">
        <v>1457</v>
      </c>
      <c r="C2018" s="280" t="s">
        <v>1182</v>
      </c>
      <c r="D2018" s="280" t="s">
        <v>1347</v>
      </c>
      <c r="E2018" s="80">
        <v>4.3937706755219829E-3</v>
      </c>
      <c r="F2018" s="80">
        <v>708810</v>
      </c>
      <c r="G2018" s="80">
        <v>5</v>
      </c>
      <c r="H2018" s="280" t="s">
        <v>1394</v>
      </c>
      <c r="I2018" s="80"/>
    </row>
    <row r="2019" spans="1:9">
      <c r="A2019" s="280" t="s">
        <v>3414</v>
      </c>
      <c r="B2019" s="280" t="s">
        <v>1457</v>
      </c>
      <c r="C2019" s="280" t="s">
        <v>1182</v>
      </c>
      <c r="D2019" s="280" t="s">
        <v>1344</v>
      </c>
      <c r="E2019" s="80">
        <v>1.1523843514242137E-2</v>
      </c>
      <c r="F2019" s="80">
        <v>708810</v>
      </c>
      <c r="G2019" s="80">
        <v>5</v>
      </c>
      <c r="H2019" s="280" t="s">
        <v>1394</v>
      </c>
      <c r="I2019" s="80"/>
    </row>
    <row r="2020" spans="1:9">
      <c r="A2020" s="280" t="s">
        <v>3415</v>
      </c>
      <c r="B2020" s="280" t="s">
        <v>1457</v>
      </c>
      <c r="C2020" s="280" t="s">
        <v>1210</v>
      </c>
      <c r="D2020" s="280" t="s">
        <v>1211</v>
      </c>
      <c r="E2020" s="80">
        <v>1.8943517204883662E-2</v>
      </c>
      <c r="F2020" s="80">
        <v>708810</v>
      </c>
      <c r="G2020" s="80">
        <v>5</v>
      </c>
      <c r="H2020" s="280" t="s">
        <v>1394</v>
      </c>
      <c r="I2020" s="80"/>
    </row>
    <row r="2021" spans="1:9">
      <c r="A2021" s="280" t="s">
        <v>3416</v>
      </c>
      <c r="B2021" s="280" t="s">
        <v>1457</v>
      </c>
      <c r="C2021" s="280" t="s">
        <v>1210</v>
      </c>
      <c r="D2021" s="280" t="s">
        <v>1212</v>
      </c>
      <c r="E2021" s="80">
        <v>1.9343775617147427E-2</v>
      </c>
      <c r="F2021" s="80">
        <v>708810</v>
      </c>
      <c r="G2021" s="80">
        <v>5</v>
      </c>
      <c r="H2021" s="280" t="s">
        <v>1394</v>
      </c>
      <c r="I2021" s="80"/>
    </row>
    <row r="2022" spans="1:9">
      <c r="A2022" s="280" t="s">
        <v>3417</v>
      </c>
      <c r="B2022" s="280" t="s">
        <v>1457</v>
      </c>
      <c r="C2022" s="280" t="s">
        <v>1210</v>
      </c>
      <c r="D2022" s="280" t="s">
        <v>1213</v>
      </c>
      <c r="E2022" s="80">
        <v>1.8947787857973505E-2</v>
      </c>
      <c r="F2022" s="80">
        <v>708810</v>
      </c>
      <c r="G2022" s="80">
        <v>5</v>
      </c>
      <c r="H2022" s="280" t="s">
        <v>1394</v>
      </c>
      <c r="I2022" s="80"/>
    </row>
    <row r="2023" spans="1:9">
      <c r="A2023" s="280" t="s">
        <v>3418</v>
      </c>
      <c r="B2023" s="280" t="s">
        <v>1457</v>
      </c>
      <c r="C2023" s="280" t="s">
        <v>1210</v>
      </c>
      <c r="D2023" s="280" t="s">
        <v>1214</v>
      </c>
      <c r="E2023" s="80">
        <v>1.9311915766829887E-2</v>
      </c>
      <c r="F2023" s="80">
        <v>708810</v>
      </c>
      <c r="G2023" s="80">
        <v>5</v>
      </c>
      <c r="H2023" s="280" t="s">
        <v>1394</v>
      </c>
      <c r="I2023" s="80"/>
    </row>
    <row r="2024" spans="1:9">
      <c r="A2024" s="280" t="s">
        <v>3419</v>
      </c>
      <c r="B2024" s="280" t="s">
        <v>1457</v>
      </c>
      <c r="C2024" s="280" t="s">
        <v>1210</v>
      </c>
      <c r="D2024" s="280" t="s">
        <v>1215</v>
      </c>
      <c r="E2024" s="80">
        <v>1.9138196433447878E-2</v>
      </c>
      <c r="F2024" s="80">
        <v>708810</v>
      </c>
      <c r="G2024" s="80">
        <v>5</v>
      </c>
      <c r="H2024" s="280" t="s">
        <v>1394</v>
      </c>
      <c r="I2024" s="80"/>
    </row>
    <row r="2025" spans="1:9">
      <c r="A2025" s="280" t="s">
        <v>3420</v>
      </c>
      <c r="B2025" s="280" t="s">
        <v>1457</v>
      </c>
      <c r="C2025" s="280" t="s">
        <v>1210</v>
      </c>
      <c r="D2025" s="280" t="s">
        <v>1216</v>
      </c>
      <c r="E2025" s="80">
        <v>-0.11853303398260055</v>
      </c>
      <c r="F2025" s="80">
        <v>708810</v>
      </c>
      <c r="G2025" s="80">
        <v>5</v>
      </c>
      <c r="H2025" s="280" t="s">
        <v>1394</v>
      </c>
      <c r="I2025" s="80"/>
    </row>
    <row r="2026" spans="1:9">
      <c r="A2026" s="280" t="s">
        <v>3421</v>
      </c>
      <c r="B2026" s="280" t="s">
        <v>1457</v>
      </c>
      <c r="C2026" s="280" t="s">
        <v>1210</v>
      </c>
      <c r="D2026" s="280" t="s">
        <v>1217</v>
      </c>
      <c r="E2026" s="80">
        <v>1.644605816173746E-2</v>
      </c>
      <c r="F2026" s="80">
        <v>708810</v>
      </c>
      <c r="G2026" s="80">
        <v>5</v>
      </c>
      <c r="H2026" s="280" t="s">
        <v>1394</v>
      </c>
      <c r="I2026" s="80"/>
    </row>
    <row r="2027" spans="1:9">
      <c r="A2027" s="280" t="s">
        <v>3422</v>
      </c>
      <c r="B2027" s="280" t="s">
        <v>1457</v>
      </c>
      <c r="C2027" s="280" t="s">
        <v>1210</v>
      </c>
      <c r="D2027" s="280" t="s">
        <v>1218</v>
      </c>
      <c r="E2027" s="80">
        <v>1.5887238645409467E-2</v>
      </c>
      <c r="F2027" s="80">
        <v>708810</v>
      </c>
      <c r="G2027" s="80">
        <v>5</v>
      </c>
      <c r="H2027" s="280" t="s">
        <v>1394</v>
      </c>
      <c r="I2027" s="80"/>
    </row>
    <row r="2028" spans="1:9">
      <c r="A2028" s="280" t="s">
        <v>3423</v>
      </c>
      <c r="B2028" s="280" t="s">
        <v>1457</v>
      </c>
      <c r="C2028" s="280" t="s">
        <v>1210</v>
      </c>
      <c r="D2028" s="280" t="s">
        <v>1219</v>
      </c>
      <c r="E2028" s="80">
        <v>3202.2459878327354</v>
      </c>
      <c r="F2028" s="80">
        <v>708810</v>
      </c>
      <c r="G2028" s="80">
        <v>5</v>
      </c>
      <c r="H2028" s="280" t="s">
        <v>1394</v>
      </c>
      <c r="I2028" s="80"/>
    </row>
    <row r="2029" spans="1:9">
      <c r="A2029" s="280" t="s">
        <v>3424</v>
      </c>
      <c r="B2029" s="280" t="s">
        <v>1457</v>
      </c>
      <c r="C2029" s="280" t="s">
        <v>1210</v>
      </c>
      <c r="D2029" s="280" t="s">
        <v>1347</v>
      </c>
      <c r="E2029" s="80">
        <v>2.9777021599729298E-2</v>
      </c>
      <c r="F2029" s="80">
        <v>708810</v>
      </c>
      <c r="G2029" s="80">
        <v>5</v>
      </c>
      <c r="H2029" s="280" t="s">
        <v>1394</v>
      </c>
      <c r="I2029" s="80"/>
    </row>
    <row r="2030" spans="1:9">
      <c r="A2030" s="280" t="s">
        <v>3425</v>
      </c>
      <c r="B2030" s="280" t="s">
        <v>1457</v>
      </c>
      <c r="C2030" s="280" t="s">
        <v>1210</v>
      </c>
      <c r="D2030" s="280" t="s">
        <v>1344</v>
      </c>
      <c r="E2030" s="80">
        <v>7.0749915787618065E-2</v>
      </c>
      <c r="F2030" s="80">
        <v>708810</v>
      </c>
      <c r="G2030" s="80">
        <v>5</v>
      </c>
      <c r="H2030" s="280" t="s">
        <v>1394</v>
      </c>
      <c r="I2030" s="80"/>
    </row>
    <row r="2031" spans="1:9">
      <c r="A2031" s="280" t="s">
        <v>3426</v>
      </c>
      <c r="B2031" s="280" t="s">
        <v>1457</v>
      </c>
      <c r="C2031" s="280" t="s">
        <v>1211</v>
      </c>
      <c r="D2031" s="280" t="s">
        <v>1211</v>
      </c>
      <c r="E2031" s="80">
        <v>1</v>
      </c>
      <c r="F2031" s="80">
        <v>708810</v>
      </c>
      <c r="G2031" s="80">
        <v>5</v>
      </c>
      <c r="H2031" s="280" t="s">
        <v>1394</v>
      </c>
      <c r="I2031" s="80"/>
    </row>
    <row r="2032" spans="1:9">
      <c r="A2032" s="280" t="s">
        <v>3427</v>
      </c>
      <c r="B2032" s="280" t="s">
        <v>1457</v>
      </c>
      <c r="C2032" s="280" t="s">
        <v>1211</v>
      </c>
      <c r="D2032" s="280" t="s">
        <v>1212</v>
      </c>
      <c r="E2032" s="80">
        <v>1.0246394279923929</v>
      </c>
      <c r="F2032" s="80">
        <v>708810</v>
      </c>
      <c r="G2032" s="80">
        <v>5</v>
      </c>
      <c r="H2032" s="280" t="s">
        <v>1394</v>
      </c>
      <c r="I2032" s="80"/>
    </row>
    <row r="2033" spans="1:9">
      <c r="A2033" s="280" t="s">
        <v>3428</v>
      </c>
      <c r="B2033" s="280" t="s">
        <v>1457</v>
      </c>
      <c r="C2033" s="280" t="s">
        <v>1211</v>
      </c>
      <c r="D2033" s="280" t="s">
        <v>1213</v>
      </c>
      <c r="E2033" s="80">
        <v>1.0001780044031652</v>
      </c>
      <c r="F2033" s="80">
        <v>708810</v>
      </c>
      <c r="G2033" s="80">
        <v>5</v>
      </c>
      <c r="H2033" s="280" t="s">
        <v>1394</v>
      </c>
      <c r="I2033" s="80"/>
    </row>
    <row r="2034" spans="1:9">
      <c r="A2034" s="280" t="s">
        <v>3429</v>
      </c>
      <c r="B2034" s="280" t="s">
        <v>1457</v>
      </c>
      <c r="C2034" s="280" t="s">
        <v>1211</v>
      </c>
      <c r="D2034" s="280" t="s">
        <v>1214</v>
      </c>
      <c r="E2034" s="80">
        <v>1.0210995578200743</v>
      </c>
      <c r="F2034" s="80">
        <v>708810</v>
      </c>
      <c r="G2034" s="80">
        <v>5</v>
      </c>
      <c r="H2034" s="280" t="s">
        <v>1394</v>
      </c>
      <c r="I2034" s="80"/>
    </row>
    <row r="2035" spans="1:9">
      <c r="A2035" s="280" t="s">
        <v>3430</v>
      </c>
      <c r="B2035" s="280" t="s">
        <v>1457</v>
      </c>
      <c r="C2035" s="280" t="s">
        <v>1211</v>
      </c>
      <c r="D2035" s="280" t="s">
        <v>1215</v>
      </c>
      <c r="E2035" s="80">
        <v>1.0125958323226927</v>
      </c>
      <c r="F2035" s="80">
        <v>708810</v>
      </c>
      <c r="G2035" s="80">
        <v>5</v>
      </c>
      <c r="H2035" s="280" t="s">
        <v>1394</v>
      </c>
      <c r="I2035" s="80"/>
    </row>
    <row r="2036" spans="1:9">
      <c r="A2036" s="280" t="s">
        <v>3431</v>
      </c>
      <c r="B2036" s="280" t="s">
        <v>1457</v>
      </c>
      <c r="C2036" s="280" t="s">
        <v>1211</v>
      </c>
      <c r="D2036" s="280" t="s">
        <v>1216</v>
      </c>
      <c r="E2036" s="80">
        <v>-0.46547602757283735</v>
      </c>
      <c r="F2036" s="80">
        <v>708810</v>
      </c>
      <c r="G2036" s="80">
        <v>5</v>
      </c>
      <c r="H2036" s="280" t="s">
        <v>1394</v>
      </c>
      <c r="I2036" s="80"/>
    </row>
    <row r="2037" spans="1:9">
      <c r="A2037" s="280" t="s">
        <v>3432</v>
      </c>
      <c r="B2037" s="280" t="s">
        <v>1457</v>
      </c>
      <c r="C2037" s="280" t="s">
        <v>1211</v>
      </c>
      <c r="D2037" s="280" t="s">
        <v>1217</v>
      </c>
      <c r="E2037" s="80">
        <v>0.88452306327767272</v>
      </c>
      <c r="F2037" s="80">
        <v>708810</v>
      </c>
      <c r="G2037" s="80">
        <v>5</v>
      </c>
      <c r="H2037" s="280" t="s">
        <v>1394</v>
      </c>
      <c r="I2037" s="80"/>
    </row>
    <row r="2038" spans="1:9">
      <c r="A2038" s="280" t="s">
        <v>3433</v>
      </c>
      <c r="B2038" s="280" t="s">
        <v>1457</v>
      </c>
      <c r="C2038" s="280" t="s">
        <v>1211</v>
      </c>
      <c r="D2038" s="280" t="s">
        <v>1218</v>
      </c>
      <c r="E2038" s="80">
        <v>0.83487169883705392</v>
      </c>
      <c r="F2038" s="80">
        <v>708810</v>
      </c>
      <c r="G2038" s="80">
        <v>5</v>
      </c>
      <c r="H2038" s="280" t="s">
        <v>1394</v>
      </c>
      <c r="I2038" s="80"/>
    </row>
    <row r="2039" spans="1:9">
      <c r="A2039" s="280" t="s">
        <v>3434</v>
      </c>
      <c r="B2039" s="280" t="s">
        <v>1457</v>
      </c>
      <c r="C2039" s="280" t="s">
        <v>1211</v>
      </c>
      <c r="D2039" s="280" t="s">
        <v>1219</v>
      </c>
      <c r="E2039" s="80">
        <v>152916.88550126113</v>
      </c>
      <c r="F2039" s="80">
        <v>708810</v>
      </c>
      <c r="G2039" s="80">
        <v>5</v>
      </c>
      <c r="H2039" s="280" t="s">
        <v>1394</v>
      </c>
      <c r="I2039" s="80"/>
    </row>
    <row r="2040" spans="1:9">
      <c r="A2040" s="280" t="s">
        <v>3435</v>
      </c>
      <c r="B2040" s="280" t="s">
        <v>1457</v>
      </c>
      <c r="C2040" s="280" t="s">
        <v>1211</v>
      </c>
      <c r="D2040" s="280" t="s">
        <v>1347</v>
      </c>
      <c r="E2040" s="80">
        <v>1.5669465255164456</v>
      </c>
      <c r="F2040" s="80">
        <v>708810</v>
      </c>
      <c r="G2040" s="80">
        <v>5</v>
      </c>
      <c r="H2040" s="280" t="s">
        <v>1394</v>
      </c>
      <c r="I2040" s="80"/>
    </row>
    <row r="2041" spans="1:9">
      <c r="A2041" s="280" t="s">
        <v>3436</v>
      </c>
      <c r="B2041" s="280" t="s">
        <v>1457</v>
      </c>
      <c r="C2041" s="280" t="s">
        <v>1211</v>
      </c>
      <c r="D2041" s="280" t="s">
        <v>1344</v>
      </c>
      <c r="E2041" s="80">
        <v>3.7347039326450764</v>
      </c>
      <c r="F2041" s="80">
        <v>708810</v>
      </c>
      <c r="G2041" s="80">
        <v>5</v>
      </c>
      <c r="H2041" s="280" t="s">
        <v>1394</v>
      </c>
      <c r="I2041" s="80"/>
    </row>
    <row r="2042" spans="1:9">
      <c r="A2042" s="280" t="s">
        <v>3437</v>
      </c>
      <c r="B2042" s="280" t="s">
        <v>1457</v>
      </c>
      <c r="C2042" s="280" t="s">
        <v>1212</v>
      </c>
      <c r="D2042" s="280" t="s">
        <v>1211</v>
      </c>
      <c r="E2042" s="80">
        <v>0.97801148622463541</v>
      </c>
      <c r="F2042" s="80">
        <v>708810</v>
      </c>
      <c r="G2042" s="80">
        <v>5</v>
      </c>
      <c r="H2042" s="280" t="s">
        <v>1394</v>
      </c>
      <c r="I2042" s="80"/>
    </row>
    <row r="2043" spans="1:9">
      <c r="A2043" s="280" t="s">
        <v>3438</v>
      </c>
      <c r="B2043" s="280" t="s">
        <v>1457</v>
      </c>
      <c r="C2043" s="280" t="s">
        <v>1212</v>
      </c>
      <c r="D2043" s="280" t="s">
        <v>1212</v>
      </c>
      <c r="E2043" s="80">
        <v>1</v>
      </c>
      <c r="F2043" s="80">
        <v>708810</v>
      </c>
      <c r="G2043" s="80">
        <v>5</v>
      </c>
      <c r="H2043" s="280" t="s">
        <v>1394</v>
      </c>
      <c r="I2043" s="80"/>
    </row>
    <row r="2044" spans="1:9">
      <c r="A2044" s="280" t="s">
        <v>3439</v>
      </c>
      <c r="B2044" s="280" t="s">
        <v>1457</v>
      </c>
      <c r="C2044" s="280" t="s">
        <v>1212</v>
      </c>
      <c r="D2044" s="280" t="s">
        <v>1213</v>
      </c>
      <c r="E2044" s="80">
        <v>0.97816127559852506</v>
      </c>
      <c r="F2044" s="80">
        <v>708810</v>
      </c>
      <c r="G2044" s="80">
        <v>5</v>
      </c>
      <c r="H2044" s="280" t="s">
        <v>1394</v>
      </c>
      <c r="I2044" s="80"/>
    </row>
    <row r="2045" spans="1:9">
      <c r="A2045" s="280" t="s">
        <v>3440</v>
      </c>
      <c r="B2045" s="280" t="s">
        <v>1457</v>
      </c>
      <c r="C2045" s="280" t="s">
        <v>1212</v>
      </c>
      <c r="D2045" s="280" t="s">
        <v>1214</v>
      </c>
      <c r="E2045" s="80">
        <v>0.99762682211547993</v>
      </c>
      <c r="F2045" s="80">
        <v>708810</v>
      </c>
      <c r="G2045" s="80">
        <v>5</v>
      </c>
      <c r="H2045" s="280" t="s">
        <v>1394</v>
      </c>
      <c r="I2045" s="80"/>
    </row>
    <row r="2046" spans="1:9">
      <c r="A2046" s="280" t="s">
        <v>3441</v>
      </c>
      <c r="B2046" s="280" t="s">
        <v>1457</v>
      </c>
      <c r="C2046" s="280" t="s">
        <v>1212</v>
      </c>
      <c r="D2046" s="280" t="s">
        <v>1215</v>
      </c>
      <c r="E2046" s="80">
        <v>0.98824286216296153</v>
      </c>
      <c r="F2046" s="80">
        <v>708810</v>
      </c>
      <c r="G2046" s="80">
        <v>5</v>
      </c>
      <c r="H2046" s="280" t="s">
        <v>1394</v>
      </c>
      <c r="I2046" s="80"/>
    </row>
    <row r="2047" spans="1:9">
      <c r="A2047" s="280" t="s">
        <v>3442</v>
      </c>
      <c r="B2047" s="280" t="s">
        <v>1457</v>
      </c>
      <c r="C2047" s="280" t="s">
        <v>1212</v>
      </c>
      <c r="D2047" s="280" t="s">
        <v>1216</v>
      </c>
      <c r="E2047" s="80">
        <v>-0.49891042970489408</v>
      </c>
      <c r="F2047" s="80">
        <v>708810</v>
      </c>
      <c r="G2047" s="80">
        <v>5</v>
      </c>
      <c r="H2047" s="280" t="s">
        <v>1394</v>
      </c>
      <c r="I2047" s="80"/>
    </row>
    <row r="2048" spans="1:9">
      <c r="A2048" s="280" t="s">
        <v>3443</v>
      </c>
      <c r="B2048" s="280" t="s">
        <v>1457</v>
      </c>
      <c r="C2048" s="280" t="s">
        <v>1212</v>
      </c>
      <c r="D2048" s="280" t="s">
        <v>1217</v>
      </c>
      <c r="E2048" s="80">
        <v>0.86337105317469032</v>
      </c>
      <c r="F2048" s="80">
        <v>708810</v>
      </c>
      <c r="G2048" s="80">
        <v>5</v>
      </c>
      <c r="H2048" s="280" t="s">
        <v>1394</v>
      </c>
      <c r="I2048" s="80"/>
    </row>
    <row r="2049" spans="1:9">
      <c r="A2049" s="280" t="s">
        <v>3444</v>
      </c>
      <c r="B2049" s="280" t="s">
        <v>1457</v>
      </c>
      <c r="C2049" s="280" t="s">
        <v>1212</v>
      </c>
      <c r="D2049" s="280" t="s">
        <v>1218</v>
      </c>
      <c r="E2049" s="80">
        <v>0.81448848313832911</v>
      </c>
      <c r="F2049" s="80">
        <v>708810</v>
      </c>
      <c r="G2049" s="80">
        <v>5</v>
      </c>
      <c r="H2049" s="280" t="s">
        <v>1394</v>
      </c>
      <c r="I2049" s="80"/>
    </row>
    <row r="2050" spans="1:9">
      <c r="A2050" s="280" t="s">
        <v>3445</v>
      </c>
      <c r="B2050" s="280" t="s">
        <v>1457</v>
      </c>
      <c r="C2050" s="280" t="s">
        <v>1212</v>
      </c>
      <c r="D2050" s="280" t="s">
        <v>1219</v>
      </c>
      <c r="E2050" s="80">
        <v>149559.52902219814</v>
      </c>
      <c r="F2050" s="80">
        <v>708810</v>
      </c>
      <c r="G2050" s="80">
        <v>5</v>
      </c>
      <c r="H2050" s="280" t="s">
        <v>1394</v>
      </c>
      <c r="I2050" s="80"/>
    </row>
    <row r="2051" spans="1:9">
      <c r="A2051" s="280" t="s">
        <v>3446</v>
      </c>
      <c r="B2051" s="280" t="s">
        <v>1457</v>
      </c>
      <c r="C2051" s="280" t="s">
        <v>1212</v>
      </c>
      <c r="D2051" s="280" t="s">
        <v>1347</v>
      </c>
      <c r="E2051" s="80">
        <v>1.5328413524540125</v>
      </c>
      <c r="F2051" s="80">
        <v>708810</v>
      </c>
      <c r="G2051" s="80">
        <v>5</v>
      </c>
      <c r="H2051" s="280" t="s">
        <v>1394</v>
      </c>
      <c r="I2051" s="80"/>
    </row>
    <row r="2052" spans="1:9">
      <c r="A2052" s="280" t="s">
        <v>3447</v>
      </c>
      <c r="B2052" s="280" t="s">
        <v>1457</v>
      </c>
      <c r="C2052" s="280" t="s">
        <v>1212</v>
      </c>
      <c r="D2052" s="280" t="s">
        <v>1344</v>
      </c>
      <c r="E2052" s="80">
        <v>3.6524748747859346</v>
      </c>
      <c r="F2052" s="80">
        <v>708810</v>
      </c>
      <c r="G2052" s="80">
        <v>5</v>
      </c>
      <c r="H2052" s="280" t="s">
        <v>1394</v>
      </c>
      <c r="I2052" s="80"/>
    </row>
    <row r="2053" spans="1:9">
      <c r="A2053" s="280" t="s">
        <v>3448</v>
      </c>
      <c r="B2053" s="280" t="s">
        <v>1457</v>
      </c>
      <c r="C2053" s="280" t="s">
        <v>1213</v>
      </c>
      <c r="D2053" s="280" t="s">
        <v>1211</v>
      </c>
      <c r="E2053" s="80">
        <v>0.99982415159204197</v>
      </c>
      <c r="F2053" s="80">
        <v>708810</v>
      </c>
      <c r="G2053" s="80">
        <v>5</v>
      </c>
      <c r="H2053" s="280" t="s">
        <v>1394</v>
      </c>
      <c r="I2053" s="80"/>
    </row>
    <row r="2054" spans="1:9">
      <c r="A2054" s="280" t="s">
        <v>3449</v>
      </c>
      <c r="B2054" s="280" t="s">
        <v>1457</v>
      </c>
      <c r="C2054" s="280" t="s">
        <v>1213</v>
      </c>
      <c r="D2054" s="280" t="s">
        <v>1212</v>
      </c>
      <c r="E2054" s="80">
        <v>1.0244060125022185</v>
      </c>
      <c r="F2054" s="80">
        <v>708810</v>
      </c>
      <c r="G2054" s="80">
        <v>5</v>
      </c>
      <c r="H2054" s="280" t="s">
        <v>1394</v>
      </c>
      <c r="I2054" s="80"/>
    </row>
    <row r="2055" spans="1:9">
      <c r="A2055" s="280" t="s">
        <v>3450</v>
      </c>
      <c r="B2055" s="280" t="s">
        <v>1457</v>
      </c>
      <c r="C2055" s="280" t="s">
        <v>1213</v>
      </c>
      <c r="D2055" s="280" t="s">
        <v>1213</v>
      </c>
      <c r="E2055" s="80">
        <v>1</v>
      </c>
      <c r="F2055" s="80">
        <v>708810</v>
      </c>
      <c r="G2055" s="80">
        <v>5</v>
      </c>
      <c r="H2055" s="280" t="s">
        <v>1394</v>
      </c>
      <c r="I2055" s="80"/>
    </row>
    <row r="2056" spans="1:9">
      <c r="A2056" s="280" t="s">
        <v>3451</v>
      </c>
      <c r="B2056" s="280" t="s">
        <v>1457</v>
      </c>
      <c r="C2056" s="280" t="s">
        <v>1213</v>
      </c>
      <c r="D2056" s="280" t="s">
        <v>1214</v>
      </c>
      <c r="E2056" s="80">
        <v>1.0209199919067731</v>
      </c>
      <c r="F2056" s="80">
        <v>708810</v>
      </c>
      <c r="G2056" s="80">
        <v>5</v>
      </c>
      <c r="H2056" s="280" t="s">
        <v>1394</v>
      </c>
      <c r="I2056" s="80"/>
    </row>
    <row r="2057" spans="1:9">
      <c r="A2057" s="280" t="s">
        <v>3452</v>
      </c>
      <c r="B2057" s="280" t="s">
        <v>1457</v>
      </c>
      <c r="C2057" s="280" t="s">
        <v>1213</v>
      </c>
      <c r="D2057" s="280" t="s">
        <v>1215</v>
      </c>
      <c r="E2057" s="80">
        <v>1.0123628561310052</v>
      </c>
      <c r="F2057" s="80">
        <v>708810</v>
      </c>
      <c r="G2057" s="80">
        <v>5</v>
      </c>
      <c r="H2057" s="280" t="s">
        <v>1394</v>
      </c>
      <c r="I2057" s="80"/>
    </row>
    <row r="2058" spans="1:9">
      <c r="A2058" s="280" t="s">
        <v>3453</v>
      </c>
      <c r="B2058" s="280" t="s">
        <v>1457</v>
      </c>
      <c r="C2058" s="280" t="s">
        <v>1213</v>
      </c>
      <c r="D2058" s="280" t="s">
        <v>1216</v>
      </c>
      <c r="E2058" s="80">
        <v>-0.46574175493812536</v>
      </c>
      <c r="F2058" s="80">
        <v>708810</v>
      </c>
      <c r="G2058" s="80">
        <v>5</v>
      </c>
      <c r="H2058" s="280" t="s">
        <v>1394</v>
      </c>
      <c r="I2058" s="80"/>
    </row>
    <row r="2059" spans="1:9">
      <c r="A2059" s="280" t="s">
        <v>3454</v>
      </c>
      <c r="B2059" s="280" t="s">
        <v>1457</v>
      </c>
      <c r="C2059" s="280" t="s">
        <v>1213</v>
      </c>
      <c r="D2059" s="280" t="s">
        <v>1217</v>
      </c>
      <c r="E2059" s="80">
        <v>0.88432489966651862</v>
      </c>
      <c r="F2059" s="80">
        <v>708810</v>
      </c>
      <c r="G2059" s="80">
        <v>5</v>
      </c>
      <c r="H2059" s="280" t="s">
        <v>1394</v>
      </c>
      <c r="I2059" s="80"/>
    </row>
    <row r="2060" spans="1:9">
      <c r="A2060" s="280" t="s">
        <v>3455</v>
      </c>
      <c r="B2060" s="280" t="s">
        <v>1457</v>
      </c>
      <c r="C2060" s="280" t="s">
        <v>1213</v>
      </c>
      <c r="D2060" s="280" t="s">
        <v>1218</v>
      </c>
      <c r="E2060" s="80">
        <v>0.83466318894670222</v>
      </c>
      <c r="F2060" s="80">
        <v>708810</v>
      </c>
      <c r="G2060" s="80">
        <v>5</v>
      </c>
      <c r="H2060" s="280" t="s">
        <v>1394</v>
      </c>
      <c r="I2060" s="80"/>
    </row>
    <row r="2061" spans="1:9">
      <c r="A2061" s="280" t="s">
        <v>3456</v>
      </c>
      <c r="B2061" s="280" t="s">
        <v>1457</v>
      </c>
      <c r="C2061" s="280" t="s">
        <v>1213</v>
      </c>
      <c r="D2061" s="280" t="s">
        <v>1219</v>
      </c>
      <c r="E2061" s="80">
        <v>152901.51865318778</v>
      </c>
      <c r="F2061" s="80">
        <v>708810</v>
      </c>
      <c r="G2061" s="80">
        <v>5</v>
      </c>
      <c r="H2061" s="280" t="s">
        <v>1394</v>
      </c>
      <c r="I2061" s="80"/>
    </row>
    <row r="2062" spans="1:9">
      <c r="A2062" s="280" t="s">
        <v>3457</v>
      </c>
      <c r="B2062" s="280" t="s">
        <v>1457</v>
      </c>
      <c r="C2062" s="280" t="s">
        <v>1213</v>
      </c>
      <c r="D2062" s="280" t="s">
        <v>1347</v>
      </c>
      <c r="E2062" s="80">
        <v>1.5666912607161649</v>
      </c>
      <c r="F2062" s="80">
        <v>708810</v>
      </c>
      <c r="G2062" s="80">
        <v>5</v>
      </c>
      <c r="H2062" s="280" t="s">
        <v>1394</v>
      </c>
      <c r="I2062" s="80"/>
    </row>
    <row r="2063" spans="1:9">
      <c r="A2063" s="280" t="s">
        <v>3458</v>
      </c>
      <c r="B2063" s="280" t="s">
        <v>1457</v>
      </c>
      <c r="C2063" s="280" t="s">
        <v>1213</v>
      </c>
      <c r="D2063" s="280" t="s">
        <v>1344</v>
      </c>
      <c r="E2063" s="80">
        <v>3.7340575565268326</v>
      </c>
      <c r="F2063" s="80">
        <v>708810</v>
      </c>
      <c r="G2063" s="80">
        <v>5</v>
      </c>
      <c r="H2063" s="280" t="s">
        <v>1394</v>
      </c>
      <c r="I2063" s="80"/>
    </row>
    <row r="2064" spans="1:9">
      <c r="A2064" s="280" t="s">
        <v>3459</v>
      </c>
      <c r="B2064" s="280" t="s">
        <v>1457</v>
      </c>
      <c r="C2064" s="280" t="s">
        <v>1214</v>
      </c>
      <c r="D2064" s="280" t="s">
        <v>1211</v>
      </c>
      <c r="E2064" s="80">
        <v>0.98035482251482176</v>
      </c>
      <c r="F2064" s="80">
        <v>708810</v>
      </c>
      <c r="G2064" s="80">
        <v>5</v>
      </c>
      <c r="H2064" s="280" t="s">
        <v>1394</v>
      </c>
      <c r="I2064" s="80"/>
    </row>
    <row r="2065" spans="1:9">
      <c r="A2065" s="280" t="s">
        <v>3460</v>
      </c>
      <c r="B2065" s="280" t="s">
        <v>1457</v>
      </c>
      <c r="C2065" s="280" t="s">
        <v>1214</v>
      </c>
      <c r="D2065" s="280" t="s">
        <v>1212</v>
      </c>
      <c r="E2065" s="80">
        <v>1.0034802542105872</v>
      </c>
      <c r="F2065" s="80">
        <v>708810</v>
      </c>
      <c r="G2065" s="80">
        <v>5</v>
      </c>
      <c r="H2065" s="280" t="s">
        <v>1394</v>
      </c>
      <c r="I2065" s="80"/>
    </row>
    <row r="2066" spans="1:9">
      <c r="A2066" s="280" t="s">
        <v>3461</v>
      </c>
      <c r="B2066" s="280" t="s">
        <v>1457</v>
      </c>
      <c r="C2066" s="280" t="s">
        <v>1214</v>
      </c>
      <c r="D2066" s="280" t="s">
        <v>1213</v>
      </c>
      <c r="E2066" s="80">
        <v>0.9805291852996495</v>
      </c>
      <c r="F2066" s="80">
        <v>708810</v>
      </c>
      <c r="G2066" s="80">
        <v>5</v>
      </c>
      <c r="H2066" s="280" t="s">
        <v>1394</v>
      </c>
      <c r="I2066" s="80"/>
    </row>
    <row r="2067" spans="1:9">
      <c r="A2067" s="280" t="s">
        <v>3462</v>
      </c>
      <c r="B2067" s="280" t="s">
        <v>1457</v>
      </c>
      <c r="C2067" s="280" t="s">
        <v>1214</v>
      </c>
      <c r="D2067" s="280" t="s">
        <v>1214</v>
      </c>
      <c r="E2067" s="80">
        <v>1</v>
      </c>
      <c r="F2067" s="80">
        <v>708810</v>
      </c>
      <c r="G2067" s="80">
        <v>5</v>
      </c>
      <c r="H2067" s="280" t="s">
        <v>1394</v>
      </c>
      <c r="I2067" s="80"/>
    </row>
    <row r="2068" spans="1:9">
      <c r="A2068" s="280" t="s">
        <v>3463</v>
      </c>
      <c r="B2068" s="280" t="s">
        <v>1457</v>
      </c>
      <c r="C2068" s="280" t="s">
        <v>1214</v>
      </c>
      <c r="D2068" s="280" t="s">
        <v>1215</v>
      </c>
      <c r="E2068" s="80">
        <v>0.99170845604221691</v>
      </c>
      <c r="F2068" s="80">
        <v>708810</v>
      </c>
      <c r="G2068" s="80">
        <v>5</v>
      </c>
      <c r="H2068" s="280" t="s">
        <v>1394</v>
      </c>
      <c r="I2068" s="80"/>
    </row>
    <row r="2069" spans="1:9">
      <c r="A2069" s="280" t="s">
        <v>3464</v>
      </c>
      <c r="B2069" s="280" t="s">
        <v>1457</v>
      </c>
      <c r="C2069" s="280" t="s">
        <v>1214</v>
      </c>
      <c r="D2069" s="280" t="s">
        <v>1216</v>
      </c>
      <c r="E2069" s="80">
        <v>-0.49454781998168273</v>
      </c>
      <c r="F2069" s="80">
        <v>708810</v>
      </c>
      <c r="G2069" s="80">
        <v>5</v>
      </c>
      <c r="H2069" s="280" t="s">
        <v>1394</v>
      </c>
      <c r="I2069" s="80"/>
    </row>
    <row r="2070" spans="1:9">
      <c r="A2070" s="280" t="s">
        <v>3465</v>
      </c>
      <c r="B2070" s="280" t="s">
        <v>1457</v>
      </c>
      <c r="C2070" s="280" t="s">
        <v>1214</v>
      </c>
      <c r="D2070" s="280" t="s">
        <v>1217</v>
      </c>
      <c r="E2070" s="80">
        <v>0.86633253481061967</v>
      </c>
      <c r="F2070" s="80">
        <v>708810</v>
      </c>
      <c r="G2070" s="80">
        <v>5</v>
      </c>
      <c r="H2070" s="280" t="s">
        <v>1394</v>
      </c>
      <c r="I2070" s="80"/>
    </row>
    <row r="2071" spans="1:9">
      <c r="A2071" s="280" t="s">
        <v>3466</v>
      </c>
      <c r="B2071" s="280" t="s">
        <v>1457</v>
      </c>
      <c r="C2071" s="280" t="s">
        <v>1214</v>
      </c>
      <c r="D2071" s="280" t="s">
        <v>1218</v>
      </c>
      <c r="E2071" s="80">
        <v>0.81722958729656181</v>
      </c>
      <c r="F2071" s="80">
        <v>708810</v>
      </c>
      <c r="G2071" s="80">
        <v>5</v>
      </c>
      <c r="H2071" s="280" t="s">
        <v>1394</v>
      </c>
      <c r="I2071" s="80"/>
    </row>
    <row r="2072" spans="1:9">
      <c r="A2072" s="280" t="s">
        <v>3467</v>
      </c>
      <c r="B2072" s="280" t="s">
        <v>1457</v>
      </c>
      <c r="C2072" s="280" t="s">
        <v>1214</v>
      </c>
      <c r="D2072" s="280" t="s">
        <v>1219</v>
      </c>
      <c r="E2072" s="80">
        <v>149559.53142108471</v>
      </c>
      <c r="F2072" s="80">
        <v>708810</v>
      </c>
      <c r="G2072" s="80">
        <v>5</v>
      </c>
      <c r="H2072" s="280" t="s">
        <v>1394</v>
      </c>
      <c r="I2072" s="80"/>
    </row>
    <row r="2073" spans="1:9">
      <c r="A2073" s="280" t="s">
        <v>3468</v>
      </c>
      <c r="B2073" s="280" t="s">
        <v>1457</v>
      </c>
      <c r="C2073" s="280" t="s">
        <v>1214</v>
      </c>
      <c r="D2073" s="280" t="s">
        <v>1347</v>
      </c>
      <c r="E2073" s="80">
        <v>1.5363002446846714</v>
      </c>
      <c r="F2073" s="80">
        <v>708810</v>
      </c>
      <c r="G2073" s="80">
        <v>5</v>
      </c>
      <c r="H2073" s="280" t="s">
        <v>1394</v>
      </c>
      <c r="I2073" s="80"/>
    </row>
    <row r="2074" spans="1:9">
      <c r="A2074" s="280" t="s">
        <v>3469</v>
      </c>
      <c r="B2074" s="280" t="s">
        <v>1457</v>
      </c>
      <c r="C2074" s="280" t="s">
        <v>1214</v>
      </c>
      <c r="D2074" s="280" t="s">
        <v>1344</v>
      </c>
      <c r="E2074" s="80">
        <v>3.6612129607927004</v>
      </c>
      <c r="F2074" s="80">
        <v>708810</v>
      </c>
      <c r="G2074" s="80">
        <v>5</v>
      </c>
      <c r="H2074" s="280" t="s">
        <v>1394</v>
      </c>
      <c r="I2074" s="80"/>
    </row>
    <row r="2075" spans="1:9">
      <c r="A2075" s="280" t="s">
        <v>3470</v>
      </c>
      <c r="B2075" s="280" t="s">
        <v>1457</v>
      </c>
      <c r="C2075" s="280" t="s">
        <v>1215</v>
      </c>
      <c r="D2075" s="280" t="s">
        <v>1211</v>
      </c>
      <c r="E2075" s="80">
        <v>0.99002392417400364</v>
      </c>
      <c r="F2075" s="80">
        <v>708810</v>
      </c>
      <c r="G2075" s="80">
        <v>5</v>
      </c>
      <c r="H2075" s="280" t="s">
        <v>1394</v>
      </c>
      <c r="I2075" s="80"/>
    </row>
    <row r="2076" spans="1:9">
      <c r="A2076" s="280" t="s">
        <v>3471</v>
      </c>
      <c r="B2076" s="280" t="s">
        <v>1457</v>
      </c>
      <c r="C2076" s="280" t="s">
        <v>1215</v>
      </c>
      <c r="D2076" s="280" t="s">
        <v>1212</v>
      </c>
      <c r="E2076" s="80">
        <v>1.0122926277075939</v>
      </c>
      <c r="F2076" s="80">
        <v>708810</v>
      </c>
      <c r="G2076" s="80">
        <v>5</v>
      </c>
      <c r="H2076" s="280" t="s">
        <v>1394</v>
      </c>
      <c r="I2076" s="80"/>
    </row>
    <row r="2077" spans="1:9">
      <c r="A2077" s="280" t="s">
        <v>3472</v>
      </c>
      <c r="B2077" s="280" t="s">
        <v>1457</v>
      </c>
      <c r="C2077" s="280" t="s">
        <v>1215</v>
      </c>
      <c r="D2077" s="280" t="s">
        <v>1213</v>
      </c>
      <c r="E2077" s="80">
        <v>0.99017414215325628</v>
      </c>
      <c r="F2077" s="80">
        <v>708810</v>
      </c>
      <c r="G2077" s="80">
        <v>5</v>
      </c>
      <c r="H2077" s="280" t="s">
        <v>1394</v>
      </c>
      <c r="I2077" s="80"/>
    </row>
    <row r="2078" spans="1:9">
      <c r="A2078" s="280" t="s">
        <v>3473</v>
      </c>
      <c r="B2078" s="280" t="s">
        <v>1457</v>
      </c>
      <c r="C2078" s="280" t="s">
        <v>1215</v>
      </c>
      <c r="D2078" s="280" t="s">
        <v>1214</v>
      </c>
      <c r="E2078" s="80">
        <v>1.0099048190343207</v>
      </c>
      <c r="F2078" s="80">
        <v>708810</v>
      </c>
      <c r="G2078" s="80">
        <v>5</v>
      </c>
      <c r="H2078" s="280" t="s">
        <v>1394</v>
      </c>
      <c r="I2078" s="80"/>
    </row>
    <row r="2079" spans="1:9">
      <c r="A2079" s="280" t="s">
        <v>3474</v>
      </c>
      <c r="B2079" s="280" t="s">
        <v>1457</v>
      </c>
      <c r="C2079" s="280" t="s">
        <v>1215</v>
      </c>
      <c r="D2079" s="280" t="s">
        <v>1215</v>
      </c>
      <c r="E2079" s="80">
        <v>1</v>
      </c>
      <c r="F2079" s="80">
        <v>708810</v>
      </c>
      <c r="G2079" s="80">
        <v>5</v>
      </c>
      <c r="H2079" s="280" t="s">
        <v>1394</v>
      </c>
      <c r="I2079" s="80"/>
    </row>
    <row r="2080" spans="1:9">
      <c r="A2080" s="280" t="s">
        <v>3475</v>
      </c>
      <c r="B2080" s="280" t="s">
        <v>1457</v>
      </c>
      <c r="C2080" s="280" t="s">
        <v>1215</v>
      </c>
      <c r="D2080" s="280" t="s">
        <v>1216</v>
      </c>
      <c r="E2080" s="80">
        <v>-0.49922763720929586</v>
      </c>
      <c r="F2080" s="80">
        <v>708810</v>
      </c>
      <c r="G2080" s="80">
        <v>5</v>
      </c>
      <c r="H2080" s="280" t="s">
        <v>1394</v>
      </c>
      <c r="I2080" s="80"/>
    </row>
    <row r="2081" spans="1:9">
      <c r="A2081" s="280" t="s">
        <v>3476</v>
      </c>
      <c r="B2081" s="280" t="s">
        <v>1457</v>
      </c>
      <c r="C2081" s="280" t="s">
        <v>1215</v>
      </c>
      <c r="D2081" s="280" t="s">
        <v>1217</v>
      </c>
      <c r="E2081" s="80">
        <v>0.87366719333465115</v>
      </c>
      <c r="F2081" s="80">
        <v>708810</v>
      </c>
      <c r="G2081" s="80">
        <v>5</v>
      </c>
      <c r="H2081" s="280" t="s">
        <v>1394</v>
      </c>
      <c r="I2081" s="80"/>
    </row>
    <row r="2082" spans="1:9">
      <c r="A2082" s="280" t="s">
        <v>3477</v>
      </c>
      <c r="B2082" s="280" t="s">
        <v>1457</v>
      </c>
      <c r="C2082" s="280" t="s">
        <v>1215</v>
      </c>
      <c r="D2082" s="280" t="s">
        <v>1218</v>
      </c>
      <c r="E2082" s="80">
        <v>0.82226943893107229</v>
      </c>
      <c r="F2082" s="80">
        <v>708810</v>
      </c>
      <c r="G2082" s="80">
        <v>5</v>
      </c>
      <c r="H2082" s="280" t="s">
        <v>1394</v>
      </c>
      <c r="I2082" s="80"/>
    </row>
    <row r="2083" spans="1:9">
      <c r="A2083" s="280" t="s">
        <v>3478</v>
      </c>
      <c r="B2083" s="280" t="s">
        <v>1457</v>
      </c>
      <c r="C2083" s="280" t="s">
        <v>1215</v>
      </c>
      <c r="D2083" s="280" t="s">
        <v>1219</v>
      </c>
      <c r="E2083" s="80">
        <v>151146.87123875003</v>
      </c>
      <c r="F2083" s="80">
        <v>708810</v>
      </c>
      <c r="G2083" s="80">
        <v>5</v>
      </c>
      <c r="H2083" s="280" t="s">
        <v>1394</v>
      </c>
      <c r="I2083" s="80"/>
    </row>
    <row r="2084" spans="1:9">
      <c r="A2084" s="280" t="s">
        <v>3479</v>
      </c>
      <c r="B2084" s="280" t="s">
        <v>1457</v>
      </c>
      <c r="C2084" s="280" t="s">
        <v>1215</v>
      </c>
      <c r="D2084" s="280" t="s">
        <v>1347</v>
      </c>
      <c r="E2084" s="80">
        <v>1.551602059010011</v>
      </c>
      <c r="F2084" s="80">
        <v>708810</v>
      </c>
      <c r="G2084" s="80">
        <v>5</v>
      </c>
      <c r="H2084" s="280" t="s">
        <v>1394</v>
      </c>
      <c r="I2084" s="80"/>
    </row>
    <row r="2085" spans="1:9">
      <c r="A2085" s="280" t="s">
        <v>3480</v>
      </c>
      <c r="B2085" s="280" t="s">
        <v>1457</v>
      </c>
      <c r="C2085" s="280" t="s">
        <v>1215</v>
      </c>
      <c r="D2085" s="280" t="s">
        <v>1344</v>
      </c>
      <c r="E2085" s="80">
        <v>3.6971931576884667</v>
      </c>
      <c r="F2085" s="80">
        <v>708810</v>
      </c>
      <c r="G2085" s="80">
        <v>5</v>
      </c>
      <c r="H2085" s="280" t="s">
        <v>1394</v>
      </c>
      <c r="I2085" s="80"/>
    </row>
    <row r="2086" spans="1:9">
      <c r="A2086" s="280" t="s">
        <v>3481</v>
      </c>
      <c r="B2086" s="280" t="s">
        <v>1457</v>
      </c>
      <c r="C2086" s="280" t="s">
        <v>1216</v>
      </c>
      <c r="D2086" s="280" t="s">
        <v>1211</v>
      </c>
      <c r="E2086" s="80">
        <v>0.82984200876808711</v>
      </c>
      <c r="F2086" s="80">
        <v>708810</v>
      </c>
      <c r="G2086" s="80">
        <v>5</v>
      </c>
      <c r="H2086" s="280" t="s">
        <v>1394</v>
      </c>
      <c r="I2086" s="80"/>
    </row>
    <row r="2087" spans="1:9">
      <c r="A2087" s="280" t="s">
        <v>3482</v>
      </c>
      <c r="B2087" s="280" t="s">
        <v>1457</v>
      </c>
      <c r="C2087" s="280" t="s">
        <v>1216</v>
      </c>
      <c r="D2087" s="280" t="s">
        <v>1212</v>
      </c>
      <c r="E2087" s="80">
        <v>0.84867205601025919</v>
      </c>
      <c r="F2087" s="80">
        <v>708810</v>
      </c>
      <c r="G2087" s="80">
        <v>5</v>
      </c>
      <c r="H2087" s="280" t="s">
        <v>1394</v>
      </c>
      <c r="I2087" s="80"/>
    </row>
    <row r="2088" spans="1:9">
      <c r="A2088" s="280" t="s">
        <v>3483</v>
      </c>
      <c r="B2088" s="280" t="s">
        <v>1457</v>
      </c>
      <c r="C2088" s="280" t="s">
        <v>1216</v>
      </c>
      <c r="D2088" s="280" t="s">
        <v>1213</v>
      </c>
      <c r="E2088" s="80">
        <v>0.82997295169895136</v>
      </c>
      <c r="F2088" s="80">
        <v>708810</v>
      </c>
      <c r="G2088" s="80">
        <v>5</v>
      </c>
      <c r="H2088" s="280" t="s">
        <v>1394</v>
      </c>
      <c r="I2088" s="80"/>
    </row>
    <row r="2089" spans="1:9">
      <c r="A2089" s="280" t="s">
        <v>3484</v>
      </c>
      <c r="B2089" s="280" t="s">
        <v>1457</v>
      </c>
      <c r="C2089" s="280" t="s">
        <v>1216</v>
      </c>
      <c r="D2089" s="280" t="s">
        <v>1214</v>
      </c>
      <c r="E2089" s="80">
        <v>0.84643513982053387</v>
      </c>
      <c r="F2089" s="80">
        <v>708810</v>
      </c>
      <c r="G2089" s="80">
        <v>5</v>
      </c>
      <c r="H2089" s="280" t="s">
        <v>1394</v>
      </c>
      <c r="I2089" s="80"/>
    </row>
    <row r="2090" spans="1:9">
      <c r="A2090" s="280" t="s">
        <v>3485</v>
      </c>
      <c r="B2090" s="280" t="s">
        <v>1457</v>
      </c>
      <c r="C2090" s="280" t="s">
        <v>1216</v>
      </c>
      <c r="D2090" s="280" t="s">
        <v>1215</v>
      </c>
      <c r="E2090" s="80">
        <v>0.83842052384986443</v>
      </c>
      <c r="F2090" s="80">
        <v>708810</v>
      </c>
      <c r="G2090" s="80">
        <v>5</v>
      </c>
      <c r="H2090" s="280" t="s">
        <v>1394</v>
      </c>
      <c r="I2090" s="80"/>
    </row>
    <row r="2091" spans="1:9">
      <c r="A2091" s="280" t="s">
        <v>3486</v>
      </c>
      <c r="B2091" s="280" t="s">
        <v>1457</v>
      </c>
      <c r="C2091" s="280" t="s">
        <v>1216</v>
      </c>
      <c r="D2091" s="280" t="s">
        <v>1216</v>
      </c>
      <c r="E2091" s="80">
        <v>1</v>
      </c>
      <c r="F2091" s="80">
        <v>708810</v>
      </c>
      <c r="G2091" s="80">
        <v>5</v>
      </c>
      <c r="H2091" s="280" t="s">
        <v>1394</v>
      </c>
      <c r="I2091" s="80"/>
    </row>
    <row r="2092" spans="1:9">
      <c r="A2092" s="280" t="s">
        <v>3487</v>
      </c>
      <c r="B2092" s="280" t="s">
        <v>1457</v>
      </c>
      <c r="C2092" s="280" t="s">
        <v>1216</v>
      </c>
      <c r="D2092" s="280" t="s">
        <v>1217</v>
      </c>
      <c r="E2092" s="80">
        <v>0.73028605088674947</v>
      </c>
      <c r="F2092" s="80">
        <v>708810</v>
      </c>
      <c r="G2092" s="80">
        <v>5</v>
      </c>
      <c r="H2092" s="280" t="s">
        <v>1394</v>
      </c>
      <c r="I2092" s="80"/>
    </row>
    <row r="2093" spans="1:9">
      <c r="A2093" s="280" t="s">
        <v>3488</v>
      </c>
      <c r="B2093" s="280" t="s">
        <v>1457</v>
      </c>
      <c r="C2093" s="280" t="s">
        <v>1216</v>
      </c>
      <c r="D2093" s="280" t="s">
        <v>1218</v>
      </c>
      <c r="E2093" s="80">
        <v>0.64539687092040465</v>
      </c>
      <c r="F2093" s="80">
        <v>708810</v>
      </c>
      <c r="G2093" s="80">
        <v>5</v>
      </c>
      <c r="H2093" s="280" t="s">
        <v>1394</v>
      </c>
      <c r="I2093" s="80"/>
    </row>
    <row r="2094" spans="1:9">
      <c r="A2094" s="280" t="s">
        <v>3489</v>
      </c>
      <c r="B2094" s="280" t="s">
        <v>1457</v>
      </c>
      <c r="C2094" s="280" t="s">
        <v>1216</v>
      </c>
      <c r="D2094" s="280" t="s">
        <v>1219</v>
      </c>
      <c r="E2094" s="80">
        <v>130396.05511626571</v>
      </c>
      <c r="F2094" s="80">
        <v>708810</v>
      </c>
      <c r="G2094" s="80">
        <v>5</v>
      </c>
      <c r="H2094" s="280" t="s">
        <v>1394</v>
      </c>
      <c r="I2094" s="80"/>
    </row>
    <row r="2095" spans="1:9">
      <c r="A2095" s="280" t="s">
        <v>3490</v>
      </c>
      <c r="B2095" s="280" t="s">
        <v>1457</v>
      </c>
      <c r="C2095" s="280" t="s">
        <v>1216</v>
      </c>
      <c r="D2095" s="280" t="s">
        <v>1347</v>
      </c>
      <c r="E2095" s="80">
        <v>1.2982121406292613</v>
      </c>
      <c r="F2095" s="80">
        <v>708810</v>
      </c>
      <c r="G2095" s="80">
        <v>5</v>
      </c>
      <c r="H2095" s="280" t="s">
        <v>1394</v>
      </c>
      <c r="I2095" s="80"/>
    </row>
    <row r="2096" spans="1:9">
      <c r="A2096" s="280" t="s">
        <v>3491</v>
      </c>
      <c r="B2096" s="280" t="s">
        <v>1457</v>
      </c>
      <c r="C2096" s="280" t="s">
        <v>1216</v>
      </c>
      <c r="D2096" s="280" t="s">
        <v>1344</v>
      </c>
      <c r="E2096" s="80">
        <v>3.0964617897080666</v>
      </c>
      <c r="F2096" s="80">
        <v>708810</v>
      </c>
      <c r="G2096" s="80">
        <v>5</v>
      </c>
      <c r="H2096" s="280" t="s">
        <v>1394</v>
      </c>
      <c r="I2096" s="80"/>
    </row>
    <row r="2097" spans="1:9">
      <c r="A2097" s="280" t="s">
        <v>3492</v>
      </c>
      <c r="B2097" s="280" t="s">
        <v>1457</v>
      </c>
      <c r="C2097" s="280" t="s">
        <v>1217</v>
      </c>
      <c r="D2097" s="280" t="s">
        <v>1211</v>
      </c>
      <c r="E2097" s="80">
        <v>1.1353616387497019</v>
      </c>
      <c r="F2097" s="80">
        <v>708810</v>
      </c>
      <c r="G2097" s="80">
        <v>5</v>
      </c>
      <c r="H2097" s="280" t="s">
        <v>1394</v>
      </c>
      <c r="I2097" s="80"/>
    </row>
    <row r="2098" spans="1:9">
      <c r="A2098" s="280" t="s">
        <v>3493</v>
      </c>
      <c r="B2098" s="280" t="s">
        <v>1457</v>
      </c>
      <c r="C2098" s="280" t="s">
        <v>1217</v>
      </c>
      <c r="D2098" s="280" t="s">
        <v>1212</v>
      </c>
      <c r="E2098" s="80">
        <v>1.1609912738885413</v>
      </c>
      <c r="F2098" s="80">
        <v>708810</v>
      </c>
      <c r="G2098" s="80">
        <v>5</v>
      </c>
      <c r="H2098" s="280" t="s">
        <v>1394</v>
      </c>
      <c r="I2098" s="80"/>
    </row>
    <row r="2099" spans="1:9">
      <c r="A2099" s="280" t="s">
        <v>3494</v>
      </c>
      <c r="B2099" s="280" t="s">
        <v>1457</v>
      </c>
      <c r="C2099" s="280" t="s">
        <v>1217</v>
      </c>
      <c r="D2099" s="280" t="s">
        <v>1213</v>
      </c>
      <c r="E2099" s="80">
        <v>1.1355364171937234</v>
      </c>
      <c r="F2099" s="80">
        <v>708810</v>
      </c>
      <c r="G2099" s="80">
        <v>5</v>
      </c>
      <c r="H2099" s="280" t="s">
        <v>1394</v>
      </c>
      <c r="I2099" s="80"/>
    </row>
    <row r="2100" spans="1:9">
      <c r="A2100" s="280" t="s">
        <v>3495</v>
      </c>
      <c r="B2100" s="280" t="s">
        <v>1457</v>
      </c>
      <c r="C2100" s="280" t="s">
        <v>1217</v>
      </c>
      <c r="D2100" s="280" t="s">
        <v>1214</v>
      </c>
      <c r="E2100" s="80">
        <v>1.1582252502276322</v>
      </c>
      <c r="F2100" s="80">
        <v>708810</v>
      </c>
      <c r="G2100" s="80">
        <v>5</v>
      </c>
      <c r="H2100" s="280" t="s">
        <v>1394</v>
      </c>
      <c r="I2100" s="80"/>
    </row>
    <row r="2101" spans="1:9">
      <c r="A2101" s="280" t="s">
        <v>3496</v>
      </c>
      <c r="B2101" s="280" t="s">
        <v>1457</v>
      </c>
      <c r="C2101" s="280" t="s">
        <v>1217</v>
      </c>
      <c r="D2101" s="280" t="s">
        <v>1215</v>
      </c>
      <c r="E2101" s="80">
        <v>1.146932855595183</v>
      </c>
      <c r="F2101" s="80">
        <v>708810</v>
      </c>
      <c r="G2101" s="80">
        <v>5</v>
      </c>
      <c r="H2101" s="280" t="s">
        <v>1394</v>
      </c>
      <c r="I2101" s="80"/>
    </row>
    <row r="2102" spans="1:9">
      <c r="A2102" s="280" t="s">
        <v>3497</v>
      </c>
      <c r="B2102" s="280" t="s">
        <v>1457</v>
      </c>
      <c r="C2102" s="280" t="s">
        <v>1217</v>
      </c>
      <c r="D2102" s="280" t="s">
        <v>1216</v>
      </c>
      <c r="E2102" s="80">
        <v>-0.68449278643959599</v>
      </c>
      <c r="F2102" s="80">
        <v>708810</v>
      </c>
      <c r="G2102" s="80">
        <v>5</v>
      </c>
      <c r="H2102" s="280" t="s">
        <v>1394</v>
      </c>
      <c r="I2102" s="80"/>
    </row>
    <row r="2103" spans="1:9">
      <c r="A2103" s="280" t="s">
        <v>3498</v>
      </c>
      <c r="B2103" s="280" t="s">
        <v>1457</v>
      </c>
      <c r="C2103" s="280" t="s">
        <v>1217</v>
      </c>
      <c r="D2103" s="280" t="s">
        <v>1217</v>
      </c>
      <c r="E2103" s="80">
        <v>1</v>
      </c>
      <c r="F2103" s="80">
        <v>708810</v>
      </c>
      <c r="G2103" s="80">
        <v>5</v>
      </c>
      <c r="H2103" s="280" t="s">
        <v>1394</v>
      </c>
      <c r="I2103" s="80"/>
    </row>
    <row r="2104" spans="1:9">
      <c r="A2104" s="280" t="s">
        <v>3499</v>
      </c>
      <c r="B2104" s="280" t="s">
        <v>1457</v>
      </c>
      <c r="C2104" s="280" t="s">
        <v>1217</v>
      </c>
      <c r="D2104" s="280" t="s">
        <v>1218</v>
      </c>
      <c r="E2104" s="80">
        <v>0.93970861316092547</v>
      </c>
      <c r="F2104" s="80">
        <v>708810</v>
      </c>
      <c r="G2104" s="80">
        <v>5</v>
      </c>
      <c r="H2104" s="280" t="s">
        <v>1394</v>
      </c>
      <c r="I2104" s="80"/>
    </row>
    <row r="2105" spans="1:9">
      <c r="A2105" s="280" t="s">
        <v>3500</v>
      </c>
      <c r="B2105" s="280" t="s">
        <v>1457</v>
      </c>
      <c r="C2105" s="280" t="s">
        <v>1217</v>
      </c>
      <c r="D2105" s="280" t="s">
        <v>1219</v>
      </c>
      <c r="E2105" s="80">
        <v>175224.74197960494</v>
      </c>
      <c r="F2105" s="80">
        <v>708810</v>
      </c>
      <c r="G2105" s="80">
        <v>5</v>
      </c>
      <c r="H2105" s="280" t="s">
        <v>1394</v>
      </c>
      <c r="I2105" s="80"/>
    </row>
    <row r="2106" spans="1:9">
      <c r="A2106" s="280" t="s">
        <v>3501</v>
      </c>
      <c r="B2106" s="280" t="s">
        <v>1457</v>
      </c>
      <c r="C2106" s="280" t="s">
        <v>1217</v>
      </c>
      <c r="D2106" s="280" t="s">
        <v>1347</v>
      </c>
      <c r="E2106" s="80">
        <v>1.7801772462474617</v>
      </c>
      <c r="F2106" s="80">
        <v>708810</v>
      </c>
      <c r="G2106" s="80">
        <v>5</v>
      </c>
      <c r="H2106" s="280" t="s">
        <v>1394</v>
      </c>
      <c r="I2106" s="80"/>
    </row>
    <row r="2107" spans="1:9">
      <c r="A2107" s="280" t="s">
        <v>3502</v>
      </c>
      <c r="B2107" s="280" t="s">
        <v>1457</v>
      </c>
      <c r="C2107" s="280" t="s">
        <v>1217</v>
      </c>
      <c r="D2107" s="280" t="s">
        <v>1344</v>
      </c>
      <c r="E2107" s="80">
        <v>4.2389156348661574</v>
      </c>
      <c r="F2107" s="80">
        <v>708810</v>
      </c>
      <c r="G2107" s="80">
        <v>5</v>
      </c>
      <c r="H2107" s="280" t="s">
        <v>1394</v>
      </c>
      <c r="I2107" s="80"/>
    </row>
    <row r="2108" spans="1:9">
      <c r="A2108" s="280" t="s">
        <v>3503</v>
      </c>
      <c r="B2108" s="280" t="s">
        <v>1457</v>
      </c>
      <c r="C2108" s="280" t="s">
        <v>1218</v>
      </c>
      <c r="D2108" s="280" t="s">
        <v>1211</v>
      </c>
      <c r="E2108" s="80">
        <v>1.4097730488922506</v>
      </c>
      <c r="F2108" s="80">
        <v>708810</v>
      </c>
      <c r="G2108" s="80">
        <v>5</v>
      </c>
      <c r="H2108" s="280" t="s">
        <v>1394</v>
      </c>
      <c r="I2108" s="80"/>
    </row>
    <row r="2109" spans="1:9">
      <c r="A2109" s="280" t="s">
        <v>3504</v>
      </c>
      <c r="B2109" s="280" t="s">
        <v>1457</v>
      </c>
      <c r="C2109" s="280" t="s">
        <v>1218</v>
      </c>
      <c r="D2109" s="280" t="s">
        <v>1212</v>
      </c>
      <c r="E2109" s="80">
        <v>1.4436998420559926</v>
      </c>
      <c r="F2109" s="80">
        <v>708810</v>
      </c>
      <c r="G2109" s="80">
        <v>5</v>
      </c>
      <c r="H2109" s="280" t="s">
        <v>1394</v>
      </c>
      <c r="I2109" s="80"/>
    </row>
    <row r="2110" spans="1:9">
      <c r="A2110" s="280" t="s">
        <v>3505</v>
      </c>
      <c r="B2110" s="280" t="s">
        <v>1457</v>
      </c>
      <c r="C2110" s="280" t="s">
        <v>1218</v>
      </c>
      <c r="D2110" s="280" t="s">
        <v>1213</v>
      </c>
      <c r="E2110" s="80">
        <v>1.4099405085648637</v>
      </c>
      <c r="F2110" s="80">
        <v>708810</v>
      </c>
      <c r="G2110" s="80">
        <v>5</v>
      </c>
      <c r="H2110" s="280" t="s">
        <v>1394</v>
      </c>
      <c r="I2110" s="80"/>
    </row>
    <row r="2111" spans="1:9">
      <c r="A2111" s="280" t="s">
        <v>3506</v>
      </c>
      <c r="B2111" s="280" t="s">
        <v>1457</v>
      </c>
      <c r="C2111" s="280" t="s">
        <v>1218</v>
      </c>
      <c r="D2111" s="280" t="s">
        <v>1214</v>
      </c>
      <c r="E2111" s="80">
        <v>1.4407902645435897</v>
      </c>
      <c r="F2111" s="80">
        <v>708810</v>
      </c>
      <c r="G2111" s="80">
        <v>5</v>
      </c>
      <c r="H2111" s="280" t="s">
        <v>1394</v>
      </c>
      <c r="I2111" s="80"/>
    </row>
    <row r="2112" spans="1:9">
      <c r="A2112" s="280" t="s">
        <v>3507</v>
      </c>
      <c r="B2112" s="280" t="s">
        <v>1457</v>
      </c>
      <c r="C2112" s="280" t="s">
        <v>1218</v>
      </c>
      <c r="D2112" s="280" t="s">
        <v>1215</v>
      </c>
      <c r="E2112" s="80">
        <v>1.4224243844547446</v>
      </c>
      <c r="F2112" s="80">
        <v>708810</v>
      </c>
      <c r="G2112" s="80">
        <v>5</v>
      </c>
      <c r="H2112" s="280" t="s">
        <v>1394</v>
      </c>
      <c r="I2112" s="80"/>
    </row>
    <row r="2113" spans="1:9">
      <c r="A2113" s="280" t="s">
        <v>3508</v>
      </c>
      <c r="B2113" s="280" t="s">
        <v>1457</v>
      </c>
      <c r="C2113" s="280" t="s">
        <v>1218</v>
      </c>
      <c r="D2113" s="280" t="s">
        <v>1216</v>
      </c>
      <c r="E2113" s="80">
        <v>1.1169965110956743</v>
      </c>
      <c r="F2113" s="80">
        <v>708810</v>
      </c>
      <c r="G2113" s="80">
        <v>5</v>
      </c>
      <c r="H2113" s="280" t="s">
        <v>1394</v>
      </c>
      <c r="I2113" s="80"/>
    </row>
    <row r="2114" spans="1:9">
      <c r="A2114" s="280" t="s">
        <v>3509</v>
      </c>
      <c r="B2114" s="280" t="s">
        <v>1457</v>
      </c>
      <c r="C2114" s="280" t="s">
        <v>1218</v>
      </c>
      <c r="D2114" s="280" t="s">
        <v>1217</v>
      </c>
      <c r="E2114" s="80">
        <v>1.2392468341949452</v>
      </c>
      <c r="F2114" s="80">
        <v>708810</v>
      </c>
      <c r="G2114" s="80">
        <v>5</v>
      </c>
      <c r="H2114" s="280" t="s">
        <v>1394</v>
      </c>
      <c r="I2114" s="80"/>
    </row>
    <row r="2115" spans="1:9">
      <c r="A2115" s="280" t="s">
        <v>3510</v>
      </c>
      <c r="B2115" s="280" t="s">
        <v>1457</v>
      </c>
      <c r="C2115" s="280" t="s">
        <v>1218</v>
      </c>
      <c r="D2115" s="280" t="s">
        <v>1218</v>
      </c>
      <c r="E2115" s="80">
        <v>1</v>
      </c>
      <c r="F2115" s="80">
        <v>708810</v>
      </c>
      <c r="G2115" s="80">
        <v>5</v>
      </c>
      <c r="H2115" s="280" t="s">
        <v>1394</v>
      </c>
      <c r="I2115" s="80"/>
    </row>
    <row r="2116" spans="1:9">
      <c r="A2116" s="280" t="s">
        <v>3511</v>
      </c>
      <c r="B2116" s="280" t="s">
        <v>1457</v>
      </c>
      <c r="C2116" s="280" t="s">
        <v>1218</v>
      </c>
      <c r="D2116" s="280" t="s">
        <v>1219</v>
      </c>
      <c r="E2116" s="80">
        <v>212197.16703909251</v>
      </c>
      <c r="F2116" s="80">
        <v>708810</v>
      </c>
      <c r="G2116" s="80">
        <v>5</v>
      </c>
      <c r="H2116" s="280" t="s">
        <v>1394</v>
      </c>
      <c r="I2116" s="80"/>
    </row>
    <row r="2117" spans="1:9">
      <c r="A2117" s="280" t="s">
        <v>3512</v>
      </c>
      <c r="B2117" s="280" t="s">
        <v>1457</v>
      </c>
      <c r="C2117" s="280" t="s">
        <v>1218</v>
      </c>
      <c r="D2117" s="280" t="s">
        <v>1347</v>
      </c>
      <c r="E2117" s="80">
        <v>2.1975423926803246</v>
      </c>
      <c r="F2117" s="80">
        <v>708810</v>
      </c>
      <c r="G2117" s="80">
        <v>5</v>
      </c>
      <c r="H2117" s="280" t="s">
        <v>1394</v>
      </c>
      <c r="I2117" s="80"/>
    </row>
    <row r="2118" spans="1:9">
      <c r="A2118" s="280" t="s">
        <v>3513</v>
      </c>
      <c r="B2118" s="280" t="s">
        <v>1457</v>
      </c>
      <c r="C2118" s="280" t="s">
        <v>1218</v>
      </c>
      <c r="D2118" s="280" t="s">
        <v>1344</v>
      </c>
      <c r="E2118" s="80">
        <v>5.2536044540403637</v>
      </c>
      <c r="F2118" s="80">
        <v>708810</v>
      </c>
      <c r="G2118" s="80">
        <v>5</v>
      </c>
      <c r="H2118" s="280" t="s">
        <v>1394</v>
      </c>
      <c r="I2118" s="80"/>
    </row>
    <row r="2119" spans="1:9">
      <c r="A2119" s="280" t="s">
        <v>3514</v>
      </c>
      <c r="B2119" s="280" t="s">
        <v>1457</v>
      </c>
      <c r="C2119" s="280" t="s">
        <v>1219</v>
      </c>
      <c r="D2119" s="280" t="s">
        <v>1211</v>
      </c>
      <c r="E2119" s="80">
        <v>0.94987427122893364</v>
      </c>
      <c r="F2119" s="80">
        <v>708810</v>
      </c>
      <c r="G2119" s="80">
        <v>5</v>
      </c>
      <c r="H2119" s="280" t="s">
        <v>1394</v>
      </c>
      <c r="I2119" s="80"/>
    </row>
    <row r="2120" spans="1:9">
      <c r="A2120" s="280" t="s">
        <v>3515</v>
      </c>
      <c r="B2120" s="280" t="s">
        <v>1457</v>
      </c>
      <c r="C2120" s="280" t="s">
        <v>1219</v>
      </c>
      <c r="D2120" s="280" t="s">
        <v>1212</v>
      </c>
      <c r="E2120" s="80">
        <v>0.97147556196186213</v>
      </c>
      <c r="F2120" s="80">
        <v>708810</v>
      </c>
      <c r="G2120" s="80">
        <v>5</v>
      </c>
      <c r="H2120" s="280" t="s">
        <v>1394</v>
      </c>
      <c r="I2120" s="80"/>
    </row>
    <row r="2121" spans="1:9">
      <c r="A2121" s="280" t="s">
        <v>3516</v>
      </c>
      <c r="B2121" s="280" t="s">
        <v>1457</v>
      </c>
      <c r="C2121" s="280" t="s">
        <v>1219</v>
      </c>
      <c r="D2121" s="280" t="s">
        <v>1213</v>
      </c>
      <c r="E2121" s="80">
        <v>0.95004752793363278</v>
      </c>
      <c r="F2121" s="80">
        <v>708810</v>
      </c>
      <c r="G2121" s="80">
        <v>5</v>
      </c>
      <c r="H2121" s="280" t="s">
        <v>1394</v>
      </c>
      <c r="I2121" s="80"/>
    </row>
    <row r="2122" spans="1:9">
      <c r="A2122" s="280" t="s">
        <v>3517</v>
      </c>
      <c r="B2122" s="280" t="s">
        <v>1457</v>
      </c>
      <c r="C2122" s="280" t="s">
        <v>1219</v>
      </c>
      <c r="D2122" s="280" t="s">
        <v>1214</v>
      </c>
      <c r="E2122" s="80">
        <v>0.9681186063753997</v>
      </c>
      <c r="F2122" s="80">
        <v>708810</v>
      </c>
      <c r="G2122" s="80">
        <v>5</v>
      </c>
      <c r="H2122" s="280" t="s">
        <v>1394</v>
      </c>
      <c r="I2122" s="80"/>
    </row>
    <row r="2123" spans="1:9">
      <c r="A2123" s="280" t="s">
        <v>3518</v>
      </c>
      <c r="B2123" s="280" t="s">
        <v>1457</v>
      </c>
      <c r="C2123" s="280" t="s">
        <v>1219</v>
      </c>
      <c r="D2123" s="280" t="s">
        <v>1215</v>
      </c>
      <c r="E2123" s="80">
        <v>0.96002301605368034</v>
      </c>
      <c r="F2123" s="80">
        <v>708810</v>
      </c>
      <c r="G2123" s="80">
        <v>5</v>
      </c>
      <c r="H2123" s="280" t="s">
        <v>1394</v>
      </c>
      <c r="I2123" s="80"/>
    </row>
    <row r="2124" spans="1:9">
      <c r="A2124" s="280" t="s">
        <v>3519</v>
      </c>
      <c r="B2124" s="280" t="s">
        <v>1457</v>
      </c>
      <c r="C2124" s="280" t="s">
        <v>1219</v>
      </c>
      <c r="D2124" s="280" t="s">
        <v>1216</v>
      </c>
      <c r="E2124" s="80">
        <v>-0.49317695509599763</v>
      </c>
      <c r="F2124" s="80">
        <v>708810</v>
      </c>
      <c r="G2124" s="80">
        <v>5</v>
      </c>
      <c r="H2124" s="280" t="s">
        <v>1394</v>
      </c>
      <c r="I2124" s="80"/>
    </row>
    <row r="2125" spans="1:9">
      <c r="A2125" s="280" t="s">
        <v>3520</v>
      </c>
      <c r="B2125" s="280" t="s">
        <v>1457</v>
      </c>
      <c r="C2125" s="280" t="s">
        <v>1219</v>
      </c>
      <c r="D2125" s="280" t="s">
        <v>1217</v>
      </c>
      <c r="E2125" s="80">
        <v>0.83904258799654907</v>
      </c>
      <c r="F2125" s="80">
        <v>708810</v>
      </c>
      <c r="G2125" s="80">
        <v>5</v>
      </c>
      <c r="H2125" s="280" t="s">
        <v>1394</v>
      </c>
      <c r="I2125" s="80"/>
    </row>
    <row r="2126" spans="1:9">
      <c r="A2126" s="280" t="s">
        <v>3521</v>
      </c>
      <c r="B2126" s="280" t="s">
        <v>1457</v>
      </c>
      <c r="C2126" s="280" t="s">
        <v>1219</v>
      </c>
      <c r="D2126" s="280" t="s">
        <v>1218</v>
      </c>
      <c r="E2126" s="80">
        <v>0.78456282138850175</v>
      </c>
      <c r="F2126" s="80">
        <v>708810</v>
      </c>
      <c r="G2126" s="80">
        <v>5</v>
      </c>
      <c r="H2126" s="280" t="s">
        <v>1394</v>
      </c>
      <c r="I2126" s="80"/>
    </row>
    <row r="2127" spans="1:9">
      <c r="A2127" s="280" t="s">
        <v>3522</v>
      </c>
      <c r="B2127" s="280" t="s">
        <v>1457</v>
      </c>
      <c r="C2127" s="280" t="s">
        <v>1219</v>
      </c>
      <c r="D2127" s="280" t="s">
        <v>1219</v>
      </c>
      <c r="E2127" s="80">
        <v>1</v>
      </c>
      <c r="F2127" s="80">
        <v>708810</v>
      </c>
      <c r="G2127" s="80">
        <v>5</v>
      </c>
      <c r="H2127" s="280" t="s">
        <v>1394</v>
      </c>
      <c r="I2127" s="80"/>
    </row>
    <row r="2128" spans="1:9">
      <c r="A2128" s="280" t="s">
        <v>3523</v>
      </c>
      <c r="B2128" s="280" t="s">
        <v>1457</v>
      </c>
      <c r="C2128" s="280" t="s">
        <v>1219</v>
      </c>
      <c r="D2128" s="280" t="s">
        <v>1347</v>
      </c>
      <c r="E2128" s="80">
        <v>1.4510560779832482</v>
      </c>
      <c r="F2128" s="80">
        <v>708810</v>
      </c>
      <c r="G2128" s="80">
        <v>5</v>
      </c>
      <c r="H2128" s="280" t="s">
        <v>1394</v>
      </c>
      <c r="I2128" s="80"/>
    </row>
    <row r="2129" spans="1:9">
      <c r="A2129" s="280" t="s">
        <v>3524</v>
      </c>
      <c r="B2129" s="280" t="s">
        <v>1457</v>
      </c>
      <c r="C2129" s="280" t="s">
        <v>1219</v>
      </c>
      <c r="D2129" s="280" t="s">
        <v>1344</v>
      </c>
      <c r="E2129" s="80">
        <v>3.5229038593277204</v>
      </c>
      <c r="F2129" s="80">
        <v>708810</v>
      </c>
      <c r="G2129" s="80">
        <v>5</v>
      </c>
      <c r="H2129" s="280" t="s">
        <v>1394</v>
      </c>
      <c r="I2129" s="80"/>
    </row>
    <row r="2130" spans="1:9">
      <c r="A2130" s="280" t="s">
        <v>3525</v>
      </c>
      <c r="B2130" s="280" t="s">
        <v>1457</v>
      </c>
      <c r="C2130" s="280" t="s">
        <v>1183</v>
      </c>
      <c r="D2130" s="280" t="s">
        <v>1211</v>
      </c>
      <c r="E2130" s="80">
        <v>0.26813974115542272</v>
      </c>
      <c r="F2130" s="80">
        <v>708810</v>
      </c>
      <c r="G2130" s="80">
        <v>5</v>
      </c>
      <c r="H2130" s="280" t="s">
        <v>1394</v>
      </c>
      <c r="I2130" s="80"/>
    </row>
    <row r="2131" spans="1:9">
      <c r="A2131" s="280" t="s">
        <v>3526</v>
      </c>
      <c r="B2131" s="280" t="s">
        <v>1457</v>
      </c>
      <c r="C2131" s="280" t="s">
        <v>1183</v>
      </c>
      <c r="D2131" s="280" t="s">
        <v>1212</v>
      </c>
      <c r="E2131" s="80">
        <v>0.27417215852885318</v>
      </c>
      <c r="F2131" s="80">
        <v>708810</v>
      </c>
      <c r="G2131" s="80">
        <v>5</v>
      </c>
      <c r="H2131" s="280" t="s">
        <v>1394</v>
      </c>
      <c r="I2131" s="80"/>
    </row>
    <row r="2132" spans="1:9">
      <c r="A2132" s="280" t="s">
        <v>3527</v>
      </c>
      <c r="B2132" s="280" t="s">
        <v>1457</v>
      </c>
      <c r="C2132" s="280" t="s">
        <v>1183</v>
      </c>
      <c r="D2132" s="280" t="s">
        <v>1213</v>
      </c>
      <c r="E2132" s="80">
        <v>0.26817766209111904</v>
      </c>
      <c r="F2132" s="80">
        <v>708810</v>
      </c>
      <c r="G2132" s="80">
        <v>5</v>
      </c>
      <c r="H2132" s="280" t="s">
        <v>1394</v>
      </c>
      <c r="I2132" s="80"/>
    </row>
    <row r="2133" spans="1:9">
      <c r="A2133" s="280" t="s">
        <v>3528</v>
      </c>
      <c r="B2133" s="280" t="s">
        <v>1457</v>
      </c>
      <c r="C2133" s="280" t="s">
        <v>1183</v>
      </c>
      <c r="D2133" s="280" t="s">
        <v>1214</v>
      </c>
      <c r="E2133" s="80">
        <v>0.27369489070007919</v>
      </c>
      <c r="F2133" s="80">
        <v>708810</v>
      </c>
      <c r="G2133" s="80">
        <v>5</v>
      </c>
      <c r="H2133" s="280" t="s">
        <v>1394</v>
      </c>
      <c r="I2133" s="80"/>
    </row>
    <row r="2134" spans="1:9">
      <c r="A2134" s="280" t="s">
        <v>3529</v>
      </c>
      <c r="B2134" s="280" t="s">
        <v>1457</v>
      </c>
      <c r="C2134" s="280" t="s">
        <v>1183</v>
      </c>
      <c r="D2134" s="280" t="s">
        <v>1215</v>
      </c>
      <c r="E2134" s="80">
        <v>0.27078237546990802</v>
      </c>
      <c r="F2134" s="80">
        <v>708810</v>
      </c>
      <c r="G2134" s="80">
        <v>5</v>
      </c>
      <c r="H2134" s="280" t="s">
        <v>1394</v>
      </c>
      <c r="I2134" s="80"/>
    </row>
    <row r="2135" spans="1:9">
      <c r="A2135" s="280" t="s">
        <v>3530</v>
      </c>
      <c r="B2135" s="280" t="s">
        <v>1457</v>
      </c>
      <c r="C2135" s="280" t="s">
        <v>1183</v>
      </c>
      <c r="D2135" s="280" t="s">
        <v>1216</v>
      </c>
      <c r="E2135" s="80">
        <v>-1.5736908633334286</v>
      </c>
      <c r="F2135" s="80">
        <v>708810</v>
      </c>
      <c r="G2135" s="80">
        <v>5</v>
      </c>
      <c r="H2135" s="280" t="s">
        <v>1394</v>
      </c>
      <c r="I2135" s="80"/>
    </row>
    <row r="2136" spans="1:9">
      <c r="A2136" s="280" t="s">
        <v>3531</v>
      </c>
      <c r="B2136" s="280" t="s">
        <v>1457</v>
      </c>
      <c r="C2136" s="280" t="s">
        <v>1183</v>
      </c>
      <c r="D2136" s="280" t="s">
        <v>1217</v>
      </c>
      <c r="E2136" s="80">
        <v>0.23698929786395792</v>
      </c>
      <c r="F2136" s="80">
        <v>708810</v>
      </c>
      <c r="G2136" s="80">
        <v>5</v>
      </c>
      <c r="H2136" s="280" t="s">
        <v>1394</v>
      </c>
      <c r="I2136" s="80"/>
    </row>
    <row r="2137" spans="1:9">
      <c r="A2137" s="280" t="s">
        <v>3532</v>
      </c>
      <c r="B2137" s="280" t="s">
        <v>1457</v>
      </c>
      <c r="C2137" s="280" t="s">
        <v>1183</v>
      </c>
      <c r="D2137" s="280" t="s">
        <v>1218</v>
      </c>
      <c r="E2137" s="80">
        <v>0.26190920571728438</v>
      </c>
      <c r="F2137" s="80">
        <v>708810</v>
      </c>
      <c r="G2137" s="80">
        <v>5</v>
      </c>
      <c r="H2137" s="280" t="s">
        <v>1394</v>
      </c>
      <c r="I2137" s="80"/>
    </row>
    <row r="2138" spans="1:9">
      <c r="A2138" s="280" t="s">
        <v>3533</v>
      </c>
      <c r="B2138" s="280" t="s">
        <v>1457</v>
      </c>
      <c r="C2138" s="280" t="s">
        <v>1183</v>
      </c>
      <c r="D2138" s="280" t="s">
        <v>1219</v>
      </c>
      <c r="E2138" s="80">
        <v>39117.508354735139</v>
      </c>
      <c r="F2138" s="80">
        <v>708810</v>
      </c>
      <c r="G2138" s="80">
        <v>5</v>
      </c>
      <c r="H2138" s="280" t="s">
        <v>1394</v>
      </c>
      <c r="I2138" s="80"/>
    </row>
    <row r="2139" spans="1:9">
      <c r="A2139" s="280" t="s">
        <v>3534</v>
      </c>
      <c r="B2139" s="280" t="s">
        <v>1457</v>
      </c>
      <c r="C2139" s="280" t="s">
        <v>1183</v>
      </c>
      <c r="D2139" s="280" t="s">
        <v>1347</v>
      </c>
      <c r="E2139" s="80">
        <v>0.42362835797324083</v>
      </c>
      <c r="F2139" s="80">
        <v>708810</v>
      </c>
      <c r="G2139" s="80">
        <v>5</v>
      </c>
      <c r="H2139" s="280" t="s">
        <v>1394</v>
      </c>
      <c r="I2139" s="80"/>
    </row>
    <row r="2140" spans="1:9">
      <c r="A2140" s="280" t="s">
        <v>3535</v>
      </c>
      <c r="B2140" s="280" t="s">
        <v>1457</v>
      </c>
      <c r="C2140" s="280" t="s">
        <v>1183</v>
      </c>
      <c r="D2140" s="280" t="s">
        <v>1344</v>
      </c>
      <c r="E2140" s="80">
        <v>1.0032453838676232</v>
      </c>
      <c r="F2140" s="80">
        <v>708810</v>
      </c>
      <c r="G2140" s="80">
        <v>5</v>
      </c>
      <c r="H2140" s="280" t="s">
        <v>1394</v>
      </c>
      <c r="I2140" s="80"/>
    </row>
    <row r="2141" spans="1:9">
      <c r="A2141" s="280" t="s">
        <v>3536</v>
      </c>
      <c r="B2141" s="280" t="s">
        <v>1457</v>
      </c>
      <c r="C2141" s="280" t="s">
        <v>1184</v>
      </c>
      <c r="D2141" s="280" t="s">
        <v>1211</v>
      </c>
      <c r="E2141" s="80">
        <v>1.8436371621308321E-2</v>
      </c>
      <c r="F2141" s="80">
        <v>708810</v>
      </c>
      <c r="G2141" s="80">
        <v>5</v>
      </c>
      <c r="H2141" s="280" t="s">
        <v>1394</v>
      </c>
      <c r="I2141" s="80"/>
    </row>
    <row r="2142" spans="1:9">
      <c r="A2142" s="280" t="s">
        <v>3537</v>
      </c>
      <c r="B2142" s="280" t="s">
        <v>1457</v>
      </c>
      <c r="C2142" s="280" t="s">
        <v>1184</v>
      </c>
      <c r="D2142" s="280" t="s">
        <v>1212</v>
      </c>
      <c r="E2142" s="80">
        <v>1.8803283732281476E-2</v>
      </c>
      <c r="F2142" s="80">
        <v>708810</v>
      </c>
      <c r="G2142" s="80">
        <v>5</v>
      </c>
      <c r="H2142" s="280" t="s">
        <v>1394</v>
      </c>
      <c r="I2142" s="80"/>
    </row>
    <row r="2143" spans="1:9">
      <c r="A2143" s="280" t="s">
        <v>3538</v>
      </c>
      <c r="B2143" s="280" t="s">
        <v>1457</v>
      </c>
      <c r="C2143" s="280" t="s">
        <v>1184</v>
      </c>
      <c r="D2143" s="280" t="s">
        <v>1213</v>
      </c>
      <c r="E2143" s="80">
        <v>1.8438015545679518E-2</v>
      </c>
      <c r="F2143" s="80">
        <v>708810</v>
      </c>
      <c r="G2143" s="80">
        <v>5</v>
      </c>
      <c r="H2143" s="280" t="s">
        <v>1394</v>
      </c>
      <c r="I2143" s="80"/>
    </row>
    <row r="2144" spans="1:9">
      <c r="A2144" s="280" t="s">
        <v>3539</v>
      </c>
      <c r="B2144" s="280" t="s">
        <v>1457</v>
      </c>
      <c r="C2144" s="280" t="s">
        <v>1184</v>
      </c>
      <c r="D2144" s="280" t="s">
        <v>1214</v>
      </c>
      <c r="E2144" s="80">
        <v>1.8783303940189351E-2</v>
      </c>
      <c r="F2144" s="80">
        <v>708810</v>
      </c>
      <c r="G2144" s="80">
        <v>5</v>
      </c>
      <c r="H2144" s="280" t="s">
        <v>1394</v>
      </c>
      <c r="I2144" s="80"/>
    </row>
    <row r="2145" spans="1:9">
      <c r="A2145" s="280" t="s">
        <v>3540</v>
      </c>
      <c r="B2145" s="280" t="s">
        <v>1457</v>
      </c>
      <c r="C2145" s="280" t="s">
        <v>1184</v>
      </c>
      <c r="D2145" s="280" t="s">
        <v>1215</v>
      </c>
      <c r="E2145" s="80">
        <v>1.8591759841962482E-2</v>
      </c>
      <c r="F2145" s="80">
        <v>708810</v>
      </c>
      <c r="G2145" s="80">
        <v>5</v>
      </c>
      <c r="H2145" s="280" t="s">
        <v>1394</v>
      </c>
      <c r="I2145" s="80"/>
    </row>
    <row r="2146" spans="1:9">
      <c r="A2146" s="280" t="s">
        <v>3541</v>
      </c>
      <c r="B2146" s="280" t="s">
        <v>1457</v>
      </c>
      <c r="C2146" s="280" t="s">
        <v>1184</v>
      </c>
      <c r="D2146" s="280" t="s">
        <v>1216</v>
      </c>
      <c r="E2146" s="80">
        <v>7.7311108764332934E-3</v>
      </c>
      <c r="F2146" s="80">
        <v>708810</v>
      </c>
      <c r="G2146" s="80">
        <v>5</v>
      </c>
      <c r="H2146" s="280" t="s">
        <v>1394</v>
      </c>
      <c r="I2146" s="80"/>
    </row>
    <row r="2147" spans="1:9">
      <c r="A2147" s="280" t="s">
        <v>3542</v>
      </c>
      <c r="B2147" s="280" t="s">
        <v>1457</v>
      </c>
      <c r="C2147" s="280" t="s">
        <v>1184</v>
      </c>
      <c r="D2147" s="280" t="s">
        <v>1217</v>
      </c>
      <c r="E2147" s="80">
        <v>1.6278593087555089E-2</v>
      </c>
      <c r="F2147" s="80">
        <v>708810</v>
      </c>
      <c r="G2147" s="80">
        <v>5</v>
      </c>
      <c r="H2147" s="280" t="s">
        <v>1394</v>
      </c>
      <c r="I2147" s="80"/>
    </row>
    <row r="2148" spans="1:9">
      <c r="A2148" s="280" t="s">
        <v>3543</v>
      </c>
      <c r="B2148" s="280" t="s">
        <v>1457</v>
      </c>
      <c r="C2148" s="280" t="s">
        <v>1184</v>
      </c>
      <c r="D2148" s="280" t="s">
        <v>1218</v>
      </c>
      <c r="E2148" s="80">
        <v>1.6515297877826875E-2</v>
      </c>
      <c r="F2148" s="80">
        <v>708810</v>
      </c>
      <c r="G2148" s="80">
        <v>5</v>
      </c>
      <c r="H2148" s="280" t="s">
        <v>1394</v>
      </c>
      <c r="I2148" s="80"/>
    </row>
    <row r="2149" spans="1:9">
      <c r="A2149" s="280" t="s">
        <v>3544</v>
      </c>
      <c r="B2149" s="280" t="s">
        <v>1457</v>
      </c>
      <c r="C2149" s="280" t="s">
        <v>1184</v>
      </c>
      <c r="D2149" s="280" t="s">
        <v>1219</v>
      </c>
      <c r="E2149" s="80">
        <v>2508.9325207713741</v>
      </c>
      <c r="F2149" s="80">
        <v>708810</v>
      </c>
      <c r="G2149" s="80">
        <v>5</v>
      </c>
      <c r="H2149" s="280" t="s">
        <v>1394</v>
      </c>
      <c r="I2149" s="80"/>
    </row>
    <row r="2150" spans="1:9">
      <c r="A2150" s="280" t="s">
        <v>3545</v>
      </c>
      <c r="B2150" s="280" t="s">
        <v>1457</v>
      </c>
      <c r="C2150" s="280" t="s">
        <v>1184</v>
      </c>
      <c r="D2150" s="280" t="s">
        <v>1347</v>
      </c>
      <c r="E2150" s="80">
        <v>2.855972604523014E-2</v>
      </c>
      <c r="F2150" s="80">
        <v>708810</v>
      </c>
      <c r="G2150" s="80">
        <v>5</v>
      </c>
      <c r="H2150" s="280" t="s">
        <v>1394</v>
      </c>
      <c r="I2150" s="80"/>
    </row>
    <row r="2151" spans="1:9">
      <c r="A2151" s="280" t="s">
        <v>3546</v>
      </c>
      <c r="B2151" s="280" t="s">
        <v>1457</v>
      </c>
      <c r="C2151" s="280" t="s">
        <v>1184</v>
      </c>
      <c r="D2151" s="280" t="s">
        <v>1344</v>
      </c>
      <c r="E2151" s="80">
        <v>6.8458545502849036E-2</v>
      </c>
      <c r="F2151" s="80">
        <v>708810</v>
      </c>
      <c r="G2151" s="80">
        <v>5</v>
      </c>
      <c r="H2151" s="280" t="s">
        <v>1394</v>
      </c>
      <c r="I2151" s="80"/>
    </row>
    <row r="2152" spans="1:9">
      <c r="A2152" s="280" t="s">
        <v>3547</v>
      </c>
      <c r="B2152" s="280" t="s">
        <v>1457</v>
      </c>
      <c r="C2152" s="280" t="s">
        <v>1185</v>
      </c>
      <c r="D2152" s="280" t="s">
        <v>1211</v>
      </c>
      <c r="E2152" s="80">
        <v>1.9469329077220151E-2</v>
      </c>
      <c r="F2152" s="80">
        <v>708810</v>
      </c>
      <c r="G2152" s="80">
        <v>5</v>
      </c>
      <c r="H2152" s="280" t="s">
        <v>1394</v>
      </c>
      <c r="I2152" s="80"/>
    </row>
    <row r="2153" spans="1:9">
      <c r="A2153" s="280" t="s">
        <v>3548</v>
      </c>
      <c r="B2153" s="280" t="s">
        <v>1457</v>
      </c>
      <c r="C2153" s="280" t="s">
        <v>1185</v>
      </c>
      <c r="D2153" s="280" t="s">
        <v>1212</v>
      </c>
      <c r="E2153" s="80">
        <v>2.0925758291631416E-2</v>
      </c>
      <c r="F2153" s="80">
        <v>708810</v>
      </c>
      <c r="G2153" s="80">
        <v>5</v>
      </c>
      <c r="H2153" s="280" t="s">
        <v>1394</v>
      </c>
      <c r="I2153" s="80"/>
    </row>
    <row r="2154" spans="1:9">
      <c r="A2154" s="280" t="s">
        <v>3549</v>
      </c>
      <c r="B2154" s="280" t="s">
        <v>1457</v>
      </c>
      <c r="C2154" s="280" t="s">
        <v>1185</v>
      </c>
      <c r="D2154" s="280" t="s">
        <v>1213</v>
      </c>
      <c r="E2154" s="80">
        <v>1.9470814700350416E-2</v>
      </c>
      <c r="F2154" s="80">
        <v>708810</v>
      </c>
      <c r="G2154" s="80">
        <v>5</v>
      </c>
      <c r="H2154" s="280" t="s">
        <v>1394</v>
      </c>
      <c r="I2154" s="80"/>
    </row>
    <row r="2155" spans="1:9">
      <c r="A2155" s="280" t="s">
        <v>3550</v>
      </c>
      <c r="B2155" s="280" t="s">
        <v>1457</v>
      </c>
      <c r="C2155" s="280" t="s">
        <v>1185</v>
      </c>
      <c r="D2155" s="280" t="s">
        <v>1214</v>
      </c>
      <c r="E2155" s="80">
        <v>2.0919991906773055E-2</v>
      </c>
      <c r="F2155" s="80">
        <v>708810</v>
      </c>
      <c r="G2155" s="80">
        <v>5</v>
      </c>
      <c r="H2155" s="280" t="s">
        <v>1394</v>
      </c>
      <c r="I2155" s="80"/>
    </row>
    <row r="2156" spans="1:9">
      <c r="A2156" s="280" t="s">
        <v>3551</v>
      </c>
      <c r="B2156" s="280" t="s">
        <v>1457</v>
      </c>
      <c r="C2156" s="280" t="s">
        <v>1185</v>
      </c>
      <c r="D2156" s="280" t="s">
        <v>1215</v>
      </c>
      <c r="E2156" s="80">
        <v>2.0654400088788223E-2</v>
      </c>
      <c r="F2156" s="80">
        <v>708810</v>
      </c>
      <c r="G2156" s="80">
        <v>5</v>
      </c>
      <c r="H2156" s="280" t="s">
        <v>1394</v>
      </c>
      <c r="I2156" s="80"/>
    </row>
    <row r="2157" spans="1:9">
      <c r="A2157" s="280" t="s">
        <v>3552</v>
      </c>
      <c r="B2157" s="280" t="s">
        <v>1457</v>
      </c>
      <c r="C2157" s="280" t="s">
        <v>1185</v>
      </c>
      <c r="D2157" s="280" t="s">
        <v>1216</v>
      </c>
      <c r="E2157" s="80">
        <v>2.8806065043557389E-2</v>
      </c>
      <c r="F2157" s="80">
        <v>708810</v>
      </c>
      <c r="G2157" s="80">
        <v>5</v>
      </c>
      <c r="H2157" s="280" t="s">
        <v>1394</v>
      </c>
      <c r="I2157" s="80"/>
    </row>
    <row r="2158" spans="1:9">
      <c r="A2158" s="280" t="s">
        <v>3553</v>
      </c>
      <c r="B2158" s="280" t="s">
        <v>1457</v>
      </c>
      <c r="C2158" s="280" t="s">
        <v>1185</v>
      </c>
      <c r="D2158" s="280" t="s">
        <v>1217</v>
      </c>
      <c r="E2158" s="80">
        <v>1.7992364855898852E-2</v>
      </c>
      <c r="F2158" s="80">
        <v>708810</v>
      </c>
      <c r="G2158" s="80">
        <v>5</v>
      </c>
      <c r="H2158" s="280" t="s">
        <v>1394</v>
      </c>
      <c r="I2158" s="80"/>
    </row>
    <row r="2159" spans="1:9">
      <c r="A2159" s="280" t="s">
        <v>3554</v>
      </c>
      <c r="B2159" s="280" t="s">
        <v>1457</v>
      </c>
      <c r="C2159" s="280" t="s">
        <v>1185</v>
      </c>
      <c r="D2159" s="280" t="s">
        <v>1218</v>
      </c>
      <c r="E2159" s="80">
        <v>1.7433601650140382E-2</v>
      </c>
      <c r="F2159" s="80">
        <v>708810</v>
      </c>
      <c r="G2159" s="80">
        <v>5</v>
      </c>
      <c r="H2159" s="280" t="s">
        <v>1394</v>
      </c>
      <c r="I2159" s="80"/>
    </row>
    <row r="2160" spans="1:9">
      <c r="A2160" s="280" t="s">
        <v>3555</v>
      </c>
      <c r="B2160" s="280" t="s">
        <v>1457</v>
      </c>
      <c r="C2160" s="280" t="s">
        <v>1185</v>
      </c>
      <c r="D2160" s="280" t="s">
        <v>1219</v>
      </c>
      <c r="E2160" s="80">
        <v>3341.9872321030621</v>
      </c>
      <c r="F2160" s="80">
        <v>708810</v>
      </c>
      <c r="G2160" s="80">
        <v>5</v>
      </c>
      <c r="H2160" s="280" t="s">
        <v>1394</v>
      </c>
      <c r="I2160" s="80"/>
    </row>
    <row r="2161" spans="1:9">
      <c r="A2161" s="280" t="s">
        <v>3556</v>
      </c>
      <c r="B2161" s="280" t="s">
        <v>1457</v>
      </c>
      <c r="C2161" s="280" t="s">
        <v>1185</v>
      </c>
      <c r="D2161" s="280" t="s">
        <v>1347</v>
      </c>
      <c r="E2161" s="80">
        <v>3.0391016031493644E-2</v>
      </c>
      <c r="F2161" s="80">
        <v>708810</v>
      </c>
      <c r="G2161" s="80">
        <v>5</v>
      </c>
      <c r="H2161" s="280" t="s">
        <v>1394</v>
      </c>
      <c r="I2161" s="80"/>
    </row>
    <row r="2162" spans="1:9">
      <c r="A2162" s="280" t="s">
        <v>3557</v>
      </c>
      <c r="B2162" s="280" t="s">
        <v>1457</v>
      </c>
      <c r="C2162" s="280" t="s">
        <v>1185</v>
      </c>
      <c r="D2162" s="280" t="s">
        <v>1344</v>
      </c>
      <c r="E2162" s="80">
        <v>7.2844595734132156E-2</v>
      </c>
      <c r="F2162" s="80">
        <v>708810</v>
      </c>
      <c r="G2162" s="80">
        <v>5</v>
      </c>
      <c r="H2162" s="280" t="s">
        <v>1394</v>
      </c>
      <c r="I2162" s="80"/>
    </row>
    <row r="2163" spans="1:9">
      <c r="A2163" s="280" t="s">
        <v>3558</v>
      </c>
      <c r="B2163" s="280" t="s">
        <v>1457</v>
      </c>
      <c r="C2163" s="280" t="s">
        <v>1186</v>
      </c>
      <c r="D2163" s="280" t="s">
        <v>1211</v>
      </c>
      <c r="E2163" s="80">
        <v>5.39391084550256E-5</v>
      </c>
      <c r="F2163" s="80">
        <v>708810</v>
      </c>
      <c r="G2163" s="80">
        <v>5</v>
      </c>
      <c r="H2163" s="280" t="s">
        <v>1394</v>
      </c>
      <c r="I2163" s="80"/>
    </row>
    <row r="2164" spans="1:9">
      <c r="A2164" s="280" t="s">
        <v>3559</v>
      </c>
      <c r="B2164" s="280" t="s">
        <v>1457</v>
      </c>
      <c r="C2164" s="280" t="s">
        <v>1186</v>
      </c>
      <c r="D2164" s="280" t="s">
        <v>1212</v>
      </c>
      <c r="E2164" s="80">
        <v>5.6208665501118482E-5</v>
      </c>
      <c r="F2164" s="80">
        <v>708810</v>
      </c>
      <c r="G2164" s="80">
        <v>5</v>
      </c>
      <c r="H2164" s="280" t="s">
        <v>1394</v>
      </c>
      <c r="I2164" s="80"/>
    </row>
    <row r="2165" spans="1:9">
      <c r="A2165" s="280" t="s">
        <v>3560</v>
      </c>
      <c r="B2165" s="280" t="s">
        <v>1457</v>
      </c>
      <c r="C2165" s="280" t="s">
        <v>1186</v>
      </c>
      <c r="D2165" s="280" t="s">
        <v>1213</v>
      </c>
      <c r="E2165" s="80">
        <v>5.39391084550256E-5</v>
      </c>
      <c r="F2165" s="80">
        <v>708810</v>
      </c>
      <c r="G2165" s="80">
        <v>5</v>
      </c>
      <c r="H2165" s="280" t="s">
        <v>1394</v>
      </c>
      <c r="I2165" s="80"/>
    </row>
    <row r="2166" spans="1:9">
      <c r="A2166" s="280" t="s">
        <v>3561</v>
      </c>
      <c r="B2166" s="280" t="s">
        <v>1457</v>
      </c>
      <c r="C2166" s="280" t="s">
        <v>1186</v>
      </c>
      <c r="D2166" s="280" t="s">
        <v>1214</v>
      </c>
      <c r="E2166" s="80">
        <v>5.39391084550256E-5</v>
      </c>
      <c r="F2166" s="80">
        <v>708810</v>
      </c>
      <c r="G2166" s="80">
        <v>5</v>
      </c>
      <c r="H2166" s="280" t="s">
        <v>1394</v>
      </c>
      <c r="I2166" s="80"/>
    </row>
    <row r="2167" spans="1:9">
      <c r="A2167" s="280" t="s">
        <v>3562</v>
      </c>
      <c r="B2167" s="280" t="s">
        <v>1457</v>
      </c>
      <c r="C2167" s="280" t="s">
        <v>1186</v>
      </c>
      <c r="D2167" s="280" t="s">
        <v>1215</v>
      </c>
      <c r="E2167" s="80">
        <v>5.5296455660983731E-5</v>
      </c>
      <c r="F2167" s="80">
        <v>708810</v>
      </c>
      <c r="G2167" s="80">
        <v>5</v>
      </c>
      <c r="H2167" s="280" t="s">
        <v>1394</v>
      </c>
      <c r="I2167" s="80"/>
    </row>
    <row r="2168" spans="1:9">
      <c r="A2168" s="280" t="s">
        <v>3563</v>
      </c>
      <c r="B2168" s="280" t="s">
        <v>1457</v>
      </c>
      <c r="C2168" s="280" t="s">
        <v>1186</v>
      </c>
      <c r="D2168" s="280" t="s">
        <v>1216</v>
      </c>
      <c r="E2168" s="80">
        <v>1.1963334872266455E-4</v>
      </c>
      <c r="F2168" s="80">
        <v>708810</v>
      </c>
      <c r="G2168" s="80">
        <v>5</v>
      </c>
      <c r="H2168" s="280" t="s">
        <v>1394</v>
      </c>
      <c r="I2168" s="80"/>
    </row>
    <row r="2169" spans="1:9">
      <c r="A2169" s="280" t="s">
        <v>3564</v>
      </c>
      <c r="B2169" s="280" t="s">
        <v>1457</v>
      </c>
      <c r="C2169" s="280" t="s">
        <v>1186</v>
      </c>
      <c r="D2169" s="280" t="s">
        <v>1217</v>
      </c>
      <c r="E2169" s="80">
        <v>4.8266998023802004E-5</v>
      </c>
      <c r="F2169" s="80">
        <v>708810</v>
      </c>
      <c r="G2169" s="80">
        <v>5</v>
      </c>
      <c r="H2169" s="280" t="s">
        <v>1394</v>
      </c>
      <c r="I2169" s="80"/>
    </row>
    <row r="2170" spans="1:9">
      <c r="A2170" s="280" t="s">
        <v>3565</v>
      </c>
      <c r="B2170" s="280" t="s">
        <v>1457</v>
      </c>
      <c r="C2170" s="280" t="s">
        <v>1186</v>
      </c>
      <c r="D2170" s="280" t="s">
        <v>1218</v>
      </c>
      <c r="E2170" s="80">
        <v>5.3890432096843841E-5</v>
      </c>
      <c r="F2170" s="80">
        <v>708810</v>
      </c>
      <c r="G2170" s="80">
        <v>5</v>
      </c>
      <c r="H2170" s="280" t="s">
        <v>1394</v>
      </c>
      <c r="I2170" s="80"/>
    </row>
    <row r="2171" spans="1:9">
      <c r="A2171" s="280" t="s">
        <v>3566</v>
      </c>
      <c r="B2171" s="280" t="s">
        <v>1457</v>
      </c>
      <c r="C2171" s="280" t="s">
        <v>1186</v>
      </c>
      <c r="D2171" s="280" t="s">
        <v>1219</v>
      </c>
      <c r="E2171" s="80">
        <v>5.169580230709071E-5</v>
      </c>
      <c r="F2171" s="80">
        <v>708810</v>
      </c>
      <c r="G2171" s="80">
        <v>5</v>
      </c>
      <c r="H2171" s="280" t="s">
        <v>1394</v>
      </c>
      <c r="I2171" s="80"/>
    </row>
    <row r="2172" spans="1:9">
      <c r="A2172" s="280" t="s">
        <v>3567</v>
      </c>
      <c r="B2172" s="280" t="s">
        <v>1457</v>
      </c>
      <c r="C2172" s="280" t="s">
        <v>1186</v>
      </c>
      <c r="D2172" s="280" t="s">
        <v>1347</v>
      </c>
      <c r="E2172" s="80">
        <v>9.6172601499794783E-5</v>
      </c>
      <c r="F2172" s="80">
        <v>708810</v>
      </c>
      <c r="G2172" s="80">
        <v>5</v>
      </c>
      <c r="H2172" s="280" t="s">
        <v>1394</v>
      </c>
      <c r="I2172" s="80"/>
    </row>
    <row r="2173" spans="1:9">
      <c r="A2173" s="280" t="s">
        <v>3568</v>
      </c>
      <c r="B2173" s="280" t="s">
        <v>1457</v>
      </c>
      <c r="C2173" s="280" t="s">
        <v>1186</v>
      </c>
      <c r="D2173" s="280" t="s">
        <v>1344</v>
      </c>
      <c r="E2173" s="80">
        <v>2.1454809183628067E-4</v>
      </c>
      <c r="F2173" s="80">
        <v>708810</v>
      </c>
      <c r="G2173" s="80">
        <v>5</v>
      </c>
      <c r="H2173" s="280" t="s">
        <v>1394</v>
      </c>
      <c r="I2173" s="80"/>
    </row>
    <row r="2174" spans="1:9">
      <c r="A2174" s="280" t="s">
        <v>3569</v>
      </c>
      <c r="B2174" s="280" t="s">
        <v>1457</v>
      </c>
      <c r="C2174" s="280" t="s">
        <v>1187</v>
      </c>
      <c r="D2174" s="280" t="s">
        <v>1211</v>
      </c>
      <c r="E2174" s="80">
        <v>1.4898629123478095E-3</v>
      </c>
      <c r="F2174" s="80">
        <v>708810</v>
      </c>
      <c r="G2174" s="80">
        <v>5</v>
      </c>
      <c r="H2174" s="280" t="s">
        <v>1394</v>
      </c>
      <c r="I2174" s="80"/>
    </row>
    <row r="2175" spans="1:9">
      <c r="A2175" s="280" t="s">
        <v>3570</v>
      </c>
      <c r="B2175" s="280" t="s">
        <v>1457</v>
      </c>
      <c r="C2175" s="280" t="s">
        <v>1187</v>
      </c>
      <c r="D2175" s="280" t="s">
        <v>1212</v>
      </c>
      <c r="E2175" s="80">
        <v>1.5381709235032035E-3</v>
      </c>
      <c r="F2175" s="80">
        <v>708810</v>
      </c>
      <c r="G2175" s="80">
        <v>5</v>
      </c>
      <c r="H2175" s="280" t="s">
        <v>1394</v>
      </c>
      <c r="I2175" s="80"/>
    </row>
    <row r="2176" spans="1:9">
      <c r="A2176" s="280" t="s">
        <v>3571</v>
      </c>
      <c r="B2176" s="280" t="s">
        <v>1457</v>
      </c>
      <c r="C2176" s="280" t="s">
        <v>1187</v>
      </c>
      <c r="D2176" s="280" t="s">
        <v>1213</v>
      </c>
      <c r="E2176" s="80">
        <v>1.4915379093191103E-3</v>
      </c>
      <c r="F2176" s="80">
        <v>708810</v>
      </c>
      <c r="G2176" s="80">
        <v>5</v>
      </c>
      <c r="H2176" s="280" t="s">
        <v>1394</v>
      </c>
      <c r="I2176" s="80"/>
    </row>
    <row r="2177" spans="1:9">
      <c r="A2177" s="280" t="s">
        <v>3572</v>
      </c>
      <c r="B2177" s="280" t="s">
        <v>1457</v>
      </c>
      <c r="C2177" s="280" t="s">
        <v>1187</v>
      </c>
      <c r="D2177" s="280" t="s">
        <v>1214</v>
      </c>
      <c r="E2177" s="80">
        <v>1.4968060927145778E-3</v>
      </c>
      <c r="F2177" s="80">
        <v>708810</v>
      </c>
      <c r="G2177" s="80">
        <v>5</v>
      </c>
      <c r="H2177" s="280" t="s">
        <v>1394</v>
      </c>
      <c r="I2177" s="80"/>
    </row>
    <row r="2178" spans="1:9">
      <c r="A2178" s="280" t="s">
        <v>3573</v>
      </c>
      <c r="B2178" s="280" t="s">
        <v>1457</v>
      </c>
      <c r="C2178" s="280" t="s">
        <v>1187</v>
      </c>
      <c r="D2178" s="280" t="s">
        <v>1215</v>
      </c>
      <c r="E2178" s="80">
        <v>1.523510592171479E-3</v>
      </c>
      <c r="F2178" s="80">
        <v>708810</v>
      </c>
      <c r="G2178" s="80">
        <v>5</v>
      </c>
      <c r="H2178" s="280" t="s">
        <v>1394</v>
      </c>
      <c r="I2178" s="80"/>
    </row>
    <row r="2179" spans="1:9">
      <c r="A2179" s="280" t="s">
        <v>3574</v>
      </c>
      <c r="B2179" s="280" t="s">
        <v>1457</v>
      </c>
      <c r="C2179" s="280" t="s">
        <v>1187</v>
      </c>
      <c r="D2179" s="280" t="s">
        <v>1216</v>
      </c>
      <c r="E2179" s="80">
        <v>2.7473939672908085E-3</v>
      </c>
      <c r="F2179" s="80">
        <v>708810</v>
      </c>
      <c r="G2179" s="80">
        <v>5</v>
      </c>
      <c r="H2179" s="280" t="s">
        <v>1394</v>
      </c>
      <c r="I2179" s="80"/>
    </row>
    <row r="2180" spans="1:9">
      <c r="A2180" s="280" t="s">
        <v>3575</v>
      </c>
      <c r="B2180" s="280" t="s">
        <v>1457</v>
      </c>
      <c r="C2180" s="280" t="s">
        <v>1187</v>
      </c>
      <c r="D2180" s="280" t="s">
        <v>1217</v>
      </c>
      <c r="E2180" s="80">
        <v>1.3462658800089471E-3</v>
      </c>
      <c r="F2180" s="80">
        <v>708810</v>
      </c>
      <c r="G2180" s="80">
        <v>5</v>
      </c>
      <c r="H2180" s="280" t="s">
        <v>1394</v>
      </c>
      <c r="I2180" s="80"/>
    </row>
    <row r="2181" spans="1:9">
      <c r="A2181" s="280" t="s">
        <v>3576</v>
      </c>
      <c r="B2181" s="280" t="s">
        <v>1457</v>
      </c>
      <c r="C2181" s="280" t="s">
        <v>1187</v>
      </c>
      <c r="D2181" s="280" t="s">
        <v>1218</v>
      </c>
      <c r="E2181" s="80">
        <v>1.2327838270398412E-3</v>
      </c>
      <c r="F2181" s="80">
        <v>708810</v>
      </c>
      <c r="G2181" s="80">
        <v>5</v>
      </c>
      <c r="H2181" s="280" t="s">
        <v>1394</v>
      </c>
      <c r="I2181" s="80"/>
    </row>
    <row r="2182" spans="1:9">
      <c r="A2182" s="280" t="s">
        <v>3577</v>
      </c>
      <c r="B2182" s="280" t="s">
        <v>1457</v>
      </c>
      <c r="C2182" s="280" t="s">
        <v>1187</v>
      </c>
      <c r="D2182" s="280" t="s">
        <v>1219</v>
      </c>
      <c r="E2182" s="80">
        <v>1.3933835007879359E-3</v>
      </c>
      <c r="F2182" s="80">
        <v>708810</v>
      </c>
      <c r="G2182" s="80">
        <v>5</v>
      </c>
      <c r="H2182" s="280" t="s">
        <v>1394</v>
      </c>
      <c r="I2182" s="80"/>
    </row>
    <row r="2183" spans="1:9">
      <c r="A2183" s="280" t="s">
        <v>3578</v>
      </c>
      <c r="B2183" s="280" t="s">
        <v>1457</v>
      </c>
      <c r="C2183" s="280" t="s">
        <v>1187</v>
      </c>
      <c r="D2183" s="280" t="s">
        <v>1347</v>
      </c>
      <c r="E2183" s="80">
        <v>2.2683929286869027E-3</v>
      </c>
      <c r="F2183" s="80">
        <v>708810</v>
      </c>
      <c r="G2183" s="80">
        <v>5</v>
      </c>
      <c r="H2183" s="280" t="s">
        <v>1394</v>
      </c>
      <c r="I2183" s="80"/>
    </row>
    <row r="2184" spans="1:9">
      <c r="A2184" s="280" t="s">
        <v>3579</v>
      </c>
      <c r="B2184" s="280" t="s">
        <v>1457</v>
      </c>
      <c r="C2184" s="280" t="s">
        <v>1187</v>
      </c>
      <c r="D2184" s="280" t="s">
        <v>1344</v>
      </c>
      <c r="E2184" s="80">
        <v>5.6156818867312908E-3</v>
      </c>
      <c r="F2184" s="80">
        <v>708810</v>
      </c>
      <c r="G2184" s="80">
        <v>5</v>
      </c>
      <c r="H2184" s="280" t="s">
        <v>1394</v>
      </c>
      <c r="I2184" s="80"/>
    </row>
    <row r="2185" spans="1:9">
      <c r="A2185" s="280" t="s">
        <v>3580</v>
      </c>
      <c r="B2185" s="280" t="s">
        <v>1457</v>
      </c>
      <c r="C2185" s="280" t="s">
        <v>1188</v>
      </c>
      <c r="D2185" s="280" t="s">
        <v>1211</v>
      </c>
      <c r="E2185" s="80">
        <v>9.8406301906587857E-5</v>
      </c>
      <c r="F2185" s="80">
        <v>708810</v>
      </c>
      <c r="G2185" s="80">
        <v>5</v>
      </c>
      <c r="H2185" s="280" t="s">
        <v>1394</v>
      </c>
      <c r="I2185" s="80"/>
    </row>
    <row r="2186" spans="1:9">
      <c r="A2186" s="280" t="s">
        <v>3581</v>
      </c>
      <c r="B2186" s="280" t="s">
        <v>1457</v>
      </c>
      <c r="C2186" s="280" t="s">
        <v>1188</v>
      </c>
      <c r="D2186" s="280" t="s">
        <v>1212</v>
      </c>
      <c r="E2186" s="80">
        <v>1.5394984772739592E-4</v>
      </c>
      <c r="F2186" s="80">
        <v>708810</v>
      </c>
      <c r="G2186" s="80">
        <v>5</v>
      </c>
      <c r="H2186" s="280" t="s">
        <v>1394</v>
      </c>
      <c r="I2186" s="80"/>
    </row>
    <row r="2187" spans="1:9">
      <c r="A2187" s="280" t="s">
        <v>3582</v>
      </c>
      <c r="B2187" s="280" t="s">
        <v>1457</v>
      </c>
      <c r="C2187" s="280" t="s">
        <v>1188</v>
      </c>
      <c r="D2187" s="280" t="s">
        <v>1213</v>
      </c>
      <c r="E2187" s="80">
        <v>1.0010027085437298E-4</v>
      </c>
      <c r="F2187" s="80">
        <v>708810</v>
      </c>
      <c r="G2187" s="80">
        <v>5</v>
      </c>
      <c r="H2187" s="280" t="s">
        <v>1394</v>
      </c>
      <c r="I2187" s="80"/>
    </row>
    <row r="2188" spans="1:9">
      <c r="A2188" s="280" t="s">
        <v>3583</v>
      </c>
      <c r="B2188" s="280" t="s">
        <v>1457</v>
      </c>
      <c r="C2188" s="280" t="s">
        <v>1188</v>
      </c>
      <c r="D2188" s="280" t="s">
        <v>1214</v>
      </c>
      <c r="E2188" s="80">
        <v>1.0010027085437298E-4</v>
      </c>
      <c r="F2188" s="80">
        <v>708810</v>
      </c>
      <c r="G2188" s="80">
        <v>5</v>
      </c>
      <c r="H2188" s="280" t="s">
        <v>1394</v>
      </c>
      <c r="I2188" s="80"/>
    </row>
    <row r="2189" spans="1:9">
      <c r="A2189" s="280" t="s">
        <v>3584</v>
      </c>
      <c r="B2189" s="280" t="s">
        <v>1457</v>
      </c>
      <c r="C2189" s="280" t="s">
        <v>1188</v>
      </c>
      <c r="D2189" s="280" t="s">
        <v>1215</v>
      </c>
      <c r="E2189" s="80">
        <v>1.5394984772739592E-4</v>
      </c>
      <c r="F2189" s="80">
        <v>708810</v>
      </c>
      <c r="G2189" s="80">
        <v>5</v>
      </c>
      <c r="H2189" s="280" t="s">
        <v>1394</v>
      </c>
      <c r="I2189" s="80"/>
    </row>
    <row r="2190" spans="1:9">
      <c r="A2190" s="280" t="s">
        <v>3585</v>
      </c>
      <c r="B2190" s="280" t="s">
        <v>1457</v>
      </c>
      <c r="C2190" s="280" t="s">
        <v>1188</v>
      </c>
      <c r="D2190" s="280" t="s">
        <v>1216</v>
      </c>
      <c r="E2190" s="80">
        <v>1.3417400384521457E-4</v>
      </c>
      <c r="F2190" s="80">
        <v>708810</v>
      </c>
      <c r="G2190" s="80">
        <v>5</v>
      </c>
      <c r="H2190" s="280" t="s">
        <v>1394</v>
      </c>
      <c r="I2190" s="80"/>
    </row>
    <row r="2191" spans="1:9">
      <c r="A2191" s="280" t="s">
        <v>3586</v>
      </c>
      <c r="B2191" s="280" t="s">
        <v>1457</v>
      </c>
      <c r="C2191" s="280" t="s">
        <v>1188</v>
      </c>
      <c r="D2191" s="280" t="s">
        <v>1217</v>
      </c>
      <c r="E2191" s="80">
        <v>1.2957433096404998E-4</v>
      </c>
      <c r="F2191" s="80">
        <v>708810</v>
      </c>
      <c r="G2191" s="80">
        <v>5</v>
      </c>
      <c r="H2191" s="280" t="s">
        <v>1394</v>
      </c>
      <c r="I2191" s="80"/>
    </row>
    <row r="2192" spans="1:9">
      <c r="A2192" s="280" t="s">
        <v>3587</v>
      </c>
      <c r="B2192" s="280" t="s">
        <v>1457</v>
      </c>
      <c r="C2192" s="280" t="s">
        <v>1188</v>
      </c>
      <c r="D2192" s="280" t="s">
        <v>1218</v>
      </c>
      <c r="E2192" s="80">
        <v>1.2587328780881279E-4</v>
      </c>
      <c r="F2192" s="80">
        <v>708810</v>
      </c>
      <c r="G2192" s="80">
        <v>5</v>
      </c>
      <c r="H2192" s="280" t="s">
        <v>1394</v>
      </c>
      <c r="I2192" s="80"/>
    </row>
    <row r="2193" spans="1:9">
      <c r="A2193" s="280" t="s">
        <v>3588</v>
      </c>
      <c r="B2193" s="280" t="s">
        <v>1457</v>
      </c>
      <c r="C2193" s="280" t="s">
        <v>1188</v>
      </c>
      <c r="D2193" s="280" t="s">
        <v>1219</v>
      </c>
      <c r="E2193" s="80">
        <v>1.0226888494504153E-4</v>
      </c>
      <c r="F2193" s="80">
        <v>708810</v>
      </c>
      <c r="G2193" s="80">
        <v>5</v>
      </c>
      <c r="H2193" s="280" t="s">
        <v>1394</v>
      </c>
      <c r="I2193" s="80"/>
    </row>
    <row r="2194" spans="1:9">
      <c r="A2194" s="280" t="s">
        <v>3589</v>
      </c>
      <c r="B2194" s="280" t="s">
        <v>1457</v>
      </c>
      <c r="C2194" s="280" t="s">
        <v>1188</v>
      </c>
      <c r="D2194" s="280" t="s">
        <v>1347</v>
      </c>
      <c r="E2194" s="80">
        <v>1.376238976009974E-4</v>
      </c>
      <c r="F2194" s="80">
        <v>708810</v>
      </c>
      <c r="G2194" s="80">
        <v>5</v>
      </c>
      <c r="H2194" s="280" t="s">
        <v>1394</v>
      </c>
      <c r="I2194" s="80"/>
    </row>
    <row r="2195" spans="1:9">
      <c r="A2195" s="280" t="s">
        <v>3590</v>
      </c>
      <c r="B2195" s="280" t="s">
        <v>1457</v>
      </c>
      <c r="C2195" s="280" t="s">
        <v>1188</v>
      </c>
      <c r="D2195" s="280" t="s">
        <v>1344</v>
      </c>
      <c r="E2195" s="80">
        <v>3.5723805794349572E-4</v>
      </c>
      <c r="F2195" s="80">
        <v>708810</v>
      </c>
      <c r="G2195" s="80">
        <v>5</v>
      </c>
      <c r="H2195" s="280" t="s">
        <v>1394</v>
      </c>
      <c r="I2195" s="80"/>
    </row>
    <row r="2196" spans="1:9">
      <c r="A2196" s="280" t="s">
        <v>3591</v>
      </c>
      <c r="B2196" s="280" t="s">
        <v>1457</v>
      </c>
      <c r="C2196" s="280" t="s">
        <v>1189</v>
      </c>
      <c r="D2196" s="280" t="s">
        <v>1211</v>
      </c>
      <c r="E2196" s="80">
        <v>7.7442106051570569E-5</v>
      </c>
      <c r="F2196" s="80">
        <v>708810</v>
      </c>
      <c r="G2196" s="80">
        <v>5</v>
      </c>
      <c r="H2196" s="280" t="s">
        <v>1394</v>
      </c>
      <c r="I2196" s="80"/>
    </row>
    <row r="2197" spans="1:9">
      <c r="A2197" s="280" t="s">
        <v>3592</v>
      </c>
      <c r="B2197" s="280" t="s">
        <v>1457</v>
      </c>
      <c r="C2197" s="280" t="s">
        <v>1189</v>
      </c>
      <c r="D2197" s="280" t="s">
        <v>1212</v>
      </c>
      <c r="E2197" s="80">
        <v>7.9465642446906992E-5</v>
      </c>
      <c r="F2197" s="80">
        <v>708810</v>
      </c>
      <c r="G2197" s="80">
        <v>5</v>
      </c>
      <c r="H2197" s="280" t="s">
        <v>1394</v>
      </c>
      <c r="I2197" s="80"/>
    </row>
    <row r="2198" spans="1:9">
      <c r="A2198" s="280" t="s">
        <v>3593</v>
      </c>
      <c r="B2198" s="280" t="s">
        <v>1457</v>
      </c>
      <c r="C2198" s="280" t="s">
        <v>1189</v>
      </c>
      <c r="D2198" s="280" t="s">
        <v>1213</v>
      </c>
      <c r="E2198" s="80">
        <v>7.7904132310749059E-5</v>
      </c>
      <c r="F2198" s="80">
        <v>708810</v>
      </c>
      <c r="G2198" s="80">
        <v>5</v>
      </c>
      <c r="H2198" s="280" t="s">
        <v>1394</v>
      </c>
      <c r="I2198" s="80"/>
    </row>
    <row r="2199" spans="1:9">
      <c r="A2199" s="280" t="s">
        <v>3594</v>
      </c>
      <c r="B2199" s="280" t="s">
        <v>1457</v>
      </c>
      <c r="C2199" s="280" t="s">
        <v>1189</v>
      </c>
      <c r="D2199" s="280" t="s">
        <v>1214</v>
      </c>
      <c r="E2199" s="80">
        <v>7.9465642446906992E-5</v>
      </c>
      <c r="F2199" s="80">
        <v>708810</v>
      </c>
      <c r="G2199" s="80">
        <v>5</v>
      </c>
      <c r="H2199" s="280" t="s">
        <v>1394</v>
      </c>
      <c r="I2199" s="80"/>
    </row>
    <row r="2200" spans="1:9">
      <c r="A2200" s="280" t="s">
        <v>3595</v>
      </c>
      <c r="B2200" s="280" t="s">
        <v>1457</v>
      </c>
      <c r="C2200" s="280" t="s">
        <v>1189</v>
      </c>
      <c r="D2200" s="280" t="s">
        <v>1215</v>
      </c>
      <c r="E2200" s="80">
        <v>7.9026343960207984E-5</v>
      </c>
      <c r="F2200" s="80">
        <v>708810</v>
      </c>
      <c r="G2200" s="80">
        <v>5</v>
      </c>
      <c r="H2200" s="280" t="s">
        <v>1394</v>
      </c>
      <c r="I2200" s="80"/>
    </row>
    <row r="2201" spans="1:9">
      <c r="A2201" s="280" t="s">
        <v>3596</v>
      </c>
      <c r="B2201" s="280" t="s">
        <v>1457</v>
      </c>
      <c r="C2201" s="280" t="s">
        <v>1189</v>
      </c>
      <c r="D2201" s="280" t="s">
        <v>1216</v>
      </c>
      <c r="E2201" s="80">
        <v>1.3155336144279539E-4</v>
      </c>
      <c r="F2201" s="80">
        <v>708810</v>
      </c>
      <c r="G2201" s="80">
        <v>5</v>
      </c>
      <c r="H2201" s="280" t="s">
        <v>1394</v>
      </c>
      <c r="I2201" s="80"/>
    </row>
    <row r="2202" spans="1:9">
      <c r="A2202" s="280" t="s">
        <v>3597</v>
      </c>
      <c r="B2202" s="280" t="s">
        <v>1457</v>
      </c>
      <c r="C2202" s="280" t="s">
        <v>1189</v>
      </c>
      <c r="D2202" s="280" t="s">
        <v>1217</v>
      </c>
      <c r="E2202" s="80">
        <v>6.8589280190022636E-5</v>
      </c>
      <c r="F2202" s="80">
        <v>708810</v>
      </c>
      <c r="G2202" s="80">
        <v>5</v>
      </c>
      <c r="H2202" s="280" t="s">
        <v>1394</v>
      </c>
      <c r="I2202" s="80"/>
    </row>
    <row r="2203" spans="1:9">
      <c r="A2203" s="280" t="s">
        <v>3598</v>
      </c>
      <c r="B2203" s="280" t="s">
        <v>1457</v>
      </c>
      <c r="C2203" s="280" t="s">
        <v>1189</v>
      </c>
      <c r="D2203" s="280" t="s">
        <v>1218</v>
      </c>
      <c r="E2203" s="80">
        <v>8.2636602542914908E-5</v>
      </c>
      <c r="F2203" s="80">
        <v>708810</v>
      </c>
      <c r="G2203" s="80">
        <v>5</v>
      </c>
      <c r="H2203" s="280" t="s">
        <v>1394</v>
      </c>
      <c r="I2203" s="80"/>
    </row>
    <row r="2204" spans="1:9">
      <c r="A2204" s="280" t="s">
        <v>3599</v>
      </c>
      <c r="B2204" s="280" t="s">
        <v>1457</v>
      </c>
      <c r="C2204" s="280" t="s">
        <v>1189</v>
      </c>
      <c r="D2204" s="280" t="s">
        <v>1219</v>
      </c>
      <c r="E2204" s="80">
        <v>15.366745804484786</v>
      </c>
      <c r="F2204" s="80">
        <v>708810</v>
      </c>
      <c r="G2204" s="80">
        <v>5</v>
      </c>
      <c r="H2204" s="280" t="s">
        <v>1394</v>
      </c>
      <c r="I2204" s="80"/>
    </row>
    <row r="2205" spans="1:9">
      <c r="A2205" s="280" t="s">
        <v>3600</v>
      </c>
      <c r="B2205" s="280" t="s">
        <v>1457</v>
      </c>
      <c r="C2205" s="280" t="s">
        <v>1189</v>
      </c>
      <c r="D2205" s="280" t="s">
        <v>1347</v>
      </c>
      <c r="E2205" s="80">
        <v>1.1764090267991231E-4</v>
      </c>
      <c r="F2205" s="80">
        <v>708810</v>
      </c>
      <c r="G2205" s="80">
        <v>5</v>
      </c>
      <c r="H2205" s="280" t="s">
        <v>1394</v>
      </c>
      <c r="I2205" s="80"/>
    </row>
    <row r="2206" spans="1:9">
      <c r="A2206" s="280" t="s">
        <v>3601</v>
      </c>
      <c r="B2206" s="280" t="s">
        <v>1457</v>
      </c>
      <c r="C2206" s="280" t="s">
        <v>1189</v>
      </c>
      <c r="D2206" s="280" t="s">
        <v>1344</v>
      </c>
      <c r="E2206" s="80">
        <v>2.8913806029986865E-4</v>
      </c>
      <c r="F2206" s="80">
        <v>708810</v>
      </c>
      <c r="G2206" s="80">
        <v>5</v>
      </c>
      <c r="H2206" s="280" t="s">
        <v>1394</v>
      </c>
      <c r="I2206" s="80"/>
    </row>
    <row r="2207" spans="1:9">
      <c r="A2207" s="280" t="s">
        <v>3602</v>
      </c>
      <c r="B2207" s="280" t="s">
        <v>1457</v>
      </c>
      <c r="C2207" s="280" t="s">
        <v>1190</v>
      </c>
      <c r="D2207" s="280" t="s">
        <v>1211</v>
      </c>
      <c r="E2207" s="80">
        <v>4.1087847218714224E-4</v>
      </c>
      <c r="F2207" s="80">
        <v>710550</v>
      </c>
      <c r="G2207" s="80">
        <v>6</v>
      </c>
      <c r="H2207" s="280" t="s">
        <v>1394</v>
      </c>
      <c r="I2207" s="80"/>
    </row>
    <row r="2208" spans="1:9">
      <c r="A2208" s="280" t="s">
        <v>3603</v>
      </c>
      <c r="B2208" s="280" t="s">
        <v>1457</v>
      </c>
      <c r="C2208" s="280" t="s">
        <v>1190</v>
      </c>
      <c r="D2208" s="280" t="s">
        <v>1212</v>
      </c>
      <c r="E2208" s="80">
        <v>4.265168141324284E-4</v>
      </c>
      <c r="F2208" s="80">
        <v>710550</v>
      </c>
      <c r="G2208" s="80">
        <v>6</v>
      </c>
      <c r="H2208" s="280" t="s">
        <v>1394</v>
      </c>
      <c r="I2208" s="80"/>
    </row>
    <row r="2209" spans="1:9">
      <c r="A2209" s="280" t="s">
        <v>3604</v>
      </c>
      <c r="B2209" s="280" t="s">
        <v>1457</v>
      </c>
      <c r="C2209" s="280" t="s">
        <v>1190</v>
      </c>
      <c r="D2209" s="280" t="s">
        <v>1213</v>
      </c>
      <c r="E2209" s="80">
        <v>4.2372019910274426E-4</v>
      </c>
      <c r="F2209" s="80">
        <v>710550</v>
      </c>
      <c r="G2209" s="80">
        <v>6</v>
      </c>
      <c r="H2209" s="280" t="s">
        <v>1394</v>
      </c>
      <c r="I2209" s="80"/>
    </row>
    <row r="2210" spans="1:9">
      <c r="A2210" s="280" t="s">
        <v>3605</v>
      </c>
      <c r="B2210" s="280" t="s">
        <v>1457</v>
      </c>
      <c r="C2210" s="280" t="s">
        <v>1190</v>
      </c>
      <c r="D2210" s="280" t="s">
        <v>1214</v>
      </c>
      <c r="E2210" s="80">
        <v>4.2585143803793046E-4</v>
      </c>
      <c r="F2210" s="80">
        <v>710550</v>
      </c>
      <c r="G2210" s="80">
        <v>6</v>
      </c>
      <c r="H2210" s="280" t="s">
        <v>1394</v>
      </c>
      <c r="I2210" s="80"/>
    </row>
    <row r="2211" spans="1:9">
      <c r="A2211" s="280" t="s">
        <v>3606</v>
      </c>
      <c r="B2211" s="280" t="s">
        <v>1457</v>
      </c>
      <c r="C2211" s="280" t="s">
        <v>1190</v>
      </c>
      <c r="D2211" s="280" t="s">
        <v>1215</v>
      </c>
      <c r="E2211" s="80">
        <v>4.2348269751501096E-4</v>
      </c>
      <c r="F2211" s="80">
        <v>710550</v>
      </c>
      <c r="G2211" s="80">
        <v>6</v>
      </c>
      <c r="H2211" s="280" t="s">
        <v>1394</v>
      </c>
      <c r="I2211" s="80"/>
    </row>
    <row r="2212" spans="1:9">
      <c r="A2212" s="280" t="s">
        <v>3607</v>
      </c>
      <c r="B2212" s="280" t="s">
        <v>1457</v>
      </c>
      <c r="C2212" s="280" t="s">
        <v>1190</v>
      </c>
      <c r="D2212" s="280" t="s">
        <v>1216</v>
      </c>
      <c r="E2212" s="80">
        <v>5.813945432174742E-4</v>
      </c>
      <c r="F2212" s="80">
        <v>710550</v>
      </c>
      <c r="G2212" s="80">
        <v>6</v>
      </c>
      <c r="H2212" s="280" t="s">
        <v>1394</v>
      </c>
      <c r="I2212" s="80"/>
    </row>
    <row r="2213" spans="1:9">
      <c r="A2213" s="280" t="s">
        <v>3608</v>
      </c>
      <c r="B2213" s="280" t="s">
        <v>1457</v>
      </c>
      <c r="C2213" s="280" t="s">
        <v>1190</v>
      </c>
      <c r="D2213" s="280" t="s">
        <v>1217</v>
      </c>
      <c r="E2213" s="80">
        <v>3.8129508425122137E-4</v>
      </c>
      <c r="F2213" s="80">
        <v>710550</v>
      </c>
      <c r="G2213" s="80">
        <v>6</v>
      </c>
      <c r="H2213" s="280" t="s">
        <v>1394</v>
      </c>
      <c r="I2213" s="80"/>
    </row>
    <row r="2214" spans="1:9">
      <c r="A2214" s="280" t="s">
        <v>3609</v>
      </c>
      <c r="B2214" s="280" t="s">
        <v>1457</v>
      </c>
      <c r="C2214" s="280" t="s">
        <v>1190</v>
      </c>
      <c r="D2214" s="280" t="s">
        <v>1218</v>
      </c>
      <c r="E2214" s="80">
        <v>4.101845636767573E-4</v>
      </c>
      <c r="F2214" s="80">
        <v>710550</v>
      </c>
      <c r="G2214" s="80">
        <v>6</v>
      </c>
      <c r="H2214" s="280" t="s">
        <v>1394</v>
      </c>
      <c r="I2214" s="80"/>
    </row>
    <row r="2215" spans="1:9">
      <c r="A2215" s="280" t="s">
        <v>3610</v>
      </c>
      <c r="B2215" s="280" t="s">
        <v>1457</v>
      </c>
      <c r="C2215" s="280" t="s">
        <v>1190</v>
      </c>
      <c r="D2215" s="280" t="s">
        <v>1219</v>
      </c>
      <c r="E2215" s="80">
        <v>4.0690526784305865E-4</v>
      </c>
      <c r="F2215" s="80">
        <v>710550</v>
      </c>
      <c r="G2215" s="80">
        <v>6</v>
      </c>
      <c r="H2215" s="280" t="s">
        <v>1394</v>
      </c>
      <c r="I2215" s="80"/>
    </row>
    <row r="2216" spans="1:9">
      <c r="A2216" s="280" t="s">
        <v>3611</v>
      </c>
      <c r="B2216" s="280" t="s">
        <v>1457</v>
      </c>
      <c r="C2216" s="280" t="s">
        <v>1190</v>
      </c>
      <c r="D2216" s="280" t="s">
        <v>1347</v>
      </c>
      <c r="E2216" s="80">
        <v>7.8901627817748411E-4</v>
      </c>
      <c r="F2216" s="80">
        <v>710550</v>
      </c>
      <c r="G2216" s="80">
        <v>6</v>
      </c>
      <c r="H2216" s="280" t="s">
        <v>1394</v>
      </c>
      <c r="I2216" s="80"/>
    </row>
    <row r="2217" spans="1:9">
      <c r="A2217" s="280" t="s">
        <v>3612</v>
      </c>
      <c r="B2217" s="280" t="s">
        <v>1457</v>
      </c>
      <c r="C2217" s="280" t="s">
        <v>1190</v>
      </c>
      <c r="D2217" s="280" t="s">
        <v>1344</v>
      </c>
      <c r="E2217" s="80">
        <v>1.9335335425409532E-3</v>
      </c>
      <c r="F2217" s="80">
        <v>710550</v>
      </c>
      <c r="G2217" s="80">
        <v>6</v>
      </c>
      <c r="H2217" s="280" t="s">
        <v>1394</v>
      </c>
      <c r="I2217" s="80"/>
    </row>
    <row r="2218" spans="1:9">
      <c r="A2218" s="280" t="s">
        <v>3613</v>
      </c>
      <c r="B2218" s="280" t="s">
        <v>1457</v>
      </c>
      <c r="C2218" s="280" t="s">
        <v>1191</v>
      </c>
      <c r="D2218" s="280" t="s">
        <v>1211</v>
      </c>
      <c r="E2218" s="80">
        <v>5.2423125004491132E-4</v>
      </c>
      <c r="F2218" s="80">
        <v>710550</v>
      </c>
      <c r="G2218" s="80">
        <v>6</v>
      </c>
      <c r="H2218" s="280" t="s">
        <v>1394</v>
      </c>
      <c r="I2218" s="80"/>
    </row>
    <row r="2219" spans="1:9">
      <c r="A2219" s="280" t="s">
        <v>3614</v>
      </c>
      <c r="B2219" s="280" t="s">
        <v>1457</v>
      </c>
      <c r="C2219" s="280" t="s">
        <v>1191</v>
      </c>
      <c r="D2219" s="280" t="s">
        <v>1212</v>
      </c>
      <c r="E2219" s="80">
        <v>5.4294862278012144E-4</v>
      </c>
      <c r="F2219" s="80">
        <v>710550</v>
      </c>
      <c r="G2219" s="80">
        <v>6</v>
      </c>
      <c r="H2219" s="280" t="s">
        <v>1394</v>
      </c>
      <c r="I2219" s="80"/>
    </row>
    <row r="2220" spans="1:9">
      <c r="A2220" s="280" t="s">
        <v>3615</v>
      </c>
      <c r="B2220" s="280" t="s">
        <v>1457</v>
      </c>
      <c r="C2220" s="280" t="s">
        <v>1191</v>
      </c>
      <c r="D2220" s="280" t="s">
        <v>1213</v>
      </c>
      <c r="E2220" s="80">
        <v>5.3707297696051323E-4</v>
      </c>
      <c r="F2220" s="80">
        <v>710550</v>
      </c>
      <c r="G2220" s="80">
        <v>6</v>
      </c>
      <c r="H2220" s="280" t="s">
        <v>1394</v>
      </c>
      <c r="I2220" s="80"/>
    </row>
    <row r="2221" spans="1:9">
      <c r="A2221" s="280" t="s">
        <v>3616</v>
      </c>
      <c r="B2221" s="280" t="s">
        <v>1457</v>
      </c>
      <c r="C2221" s="280" t="s">
        <v>1191</v>
      </c>
      <c r="D2221" s="280" t="s">
        <v>1214</v>
      </c>
      <c r="E2221" s="80">
        <v>5.3920421589569948E-4</v>
      </c>
      <c r="F2221" s="80">
        <v>710550</v>
      </c>
      <c r="G2221" s="80">
        <v>6</v>
      </c>
      <c r="H2221" s="280" t="s">
        <v>1394</v>
      </c>
      <c r="I2221" s="80"/>
    </row>
    <row r="2222" spans="1:9">
      <c r="A2222" s="280" t="s">
        <v>3617</v>
      </c>
      <c r="B2222" s="280" t="s">
        <v>1457</v>
      </c>
      <c r="C2222" s="280" t="s">
        <v>1191</v>
      </c>
      <c r="D2222" s="280" t="s">
        <v>1215</v>
      </c>
      <c r="E2222" s="80">
        <v>5.3969834326470791E-4</v>
      </c>
      <c r="F2222" s="80">
        <v>710550</v>
      </c>
      <c r="G2222" s="80">
        <v>6</v>
      </c>
      <c r="H2222" s="280" t="s">
        <v>1394</v>
      </c>
      <c r="I2222" s="80"/>
    </row>
    <row r="2223" spans="1:9">
      <c r="A2223" s="280" t="s">
        <v>3618</v>
      </c>
      <c r="B2223" s="280" t="s">
        <v>1457</v>
      </c>
      <c r="C2223" s="280" t="s">
        <v>1191</v>
      </c>
      <c r="D2223" s="280" t="s">
        <v>1216</v>
      </c>
      <c r="E2223" s="80">
        <v>5.4309947906383711E-4</v>
      </c>
      <c r="F2223" s="80">
        <v>710550</v>
      </c>
      <c r="G2223" s="80">
        <v>6</v>
      </c>
      <c r="H2223" s="280" t="s">
        <v>1394</v>
      </c>
      <c r="I2223" s="80"/>
    </row>
    <row r="2224" spans="1:9">
      <c r="A2224" s="280" t="s">
        <v>3619</v>
      </c>
      <c r="B2224" s="280" t="s">
        <v>1457</v>
      </c>
      <c r="C2224" s="280" t="s">
        <v>1191</v>
      </c>
      <c r="D2224" s="280" t="s">
        <v>1217</v>
      </c>
      <c r="E2224" s="80">
        <v>4.8488488742833529E-4</v>
      </c>
      <c r="F2224" s="80">
        <v>710550</v>
      </c>
      <c r="G2224" s="80">
        <v>6</v>
      </c>
      <c r="H2224" s="280" t="s">
        <v>1394</v>
      </c>
      <c r="I2224" s="80"/>
    </row>
    <row r="2225" spans="1:9">
      <c r="A2225" s="280" t="s">
        <v>3620</v>
      </c>
      <c r="B2225" s="280" t="s">
        <v>1457</v>
      </c>
      <c r="C2225" s="280" t="s">
        <v>1191</v>
      </c>
      <c r="D2225" s="280" t="s">
        <v>1218</v>
      </c>
      <c r="E2225" s="80">
        <v>5.331292204964396E-4</v>
      </c>
      <c r="F2225" s="80">
        <v>710550</v>
      </c>
      <c r="G2225" s="80">
        <v>6</v>
      </c>
      <c r="H2225" s="280" t="s">
        <v>1394</v>
      </c>
      <c r="I2225" s="80"/>
    </row>
    <row r="2226" spans="1:9">
      <c r="A2226" s="280" t="s">
        <v>3621</v>
      </c>
      <c r="B2226" s="280" t="s">
        <v>1457</v>
      </c>
      <c r="C2226" s="280" t="s">
        <v>1191</v>
      </c>
      <c r="D2226" s="280" t="s">
        <v>1219</v>
      </c>
      <c r="E2226" s="80">
        <v>5.1952112097780601E-4</v>
      </c>
      <c r="F2226" s="80">
        <v>710550</v>
      </c>
      <c r="G2226" s="80">
        <v>6</v>
      </c>
      <c r="H2226" s="280" t="s">
        <v>1394</v>
      </c>
      <c r="I2226" s="80"/>
    </row>
    <row r="2227" spans="1:9">
      <c r="A2227" s="280" t="s">
        <v>3622</v>
      </c>
      <c r="B2227" s="280" t="s">
        <v>1457</v>
      </c>
      <c r="C2227" s="280" t="s">
        <v>1191</v>
      </c>
      <c r="D2227" s="280" t="s">
        <v>1347</v>
      </c>
      <c r="E2227" s="80">
        <v>9.9720836135372762E-4</v>
      </c>
      <c r="F2227" s="80">
        <v>710550</v>
      </c>
      <c r="G2227" s="80">
        <v>6</v>
      </c>
      <c r="H2227" s="280" t="s">
        <v>1394</v>
      </c>
      <c r="I2227" s="80"/>
    </row>
    <row r="2228" spans="1:9">
      <c r="A2228" s="280" t="s">
        <v>3623</v>
      </c>
      <c r="B2228" s="280" t="s">
        <v>1457</v>
      </c>
      <c r="C2228" s="280" t="s">
        <v>1191</v>
      </c>
      <c r="D2228" s="280" t="s">
        <v>1344</v>
      </c>
      <c r="E2228" s="80">
        <v>2.4243963495688015E-3</v>
      </c>
      <c r="F2228" s="80">
        <v>710550</v>
      </c>
      <c r="G2228" s="80">
        <v>6</v>
      </c>
      <c r="H2228" s="280" t="s">
        <v>1394</v>
      </c>
      <c r="I2228" s="80"/>
    </row>
    <row r="2229" spans="1:9">
      <c r="A2229" s="280" t="s">
        <v>3624</v>
      </c>
      <c r="B2229" s="280" t="s">
        <v>1457</v>
      </c>
      <c r="C2229" s="280" t="s">
        <v>1192</v>
      </c>
      <c r="D2229" s="280" t="s">
        <v>1211</v>
      </c>
      <c r="E2229" s="80">
        <v>2.1131357310267538E-3</v>
      </c>
      <c r="F2229" s="80">
        <v>710550</v>
      </c>
      <c r="G2229" s="80">
        <v>6</v>
      </c>
      <c r="H2229" s="280" t="s">
        <v>1394</v>
      </c>
      <c r="I2229" s="80"/>
    </row>
    <row r="2230" spans="1:9">
      <c r="A2230" s="280" t="s">
        <v>3625</v>
      </c>
      <c r="B2230" s="280" t="s">
        <v>1457</v>
      </c>
      <c r="C2230" s="280" t="s">
        <v>1192</v>
      </c>
      <c r="D2230" s="280" t="s">
        <v>1212</v>
      </c>
      <c r="E2230" s="80">
        <v>2.1877665314012046E-3</v>
      </c>
      <c r="F2230" s="80">
        <v>710550</v>
      </c>
      <c r="G2230" s="80">
        <v>6</v>
      </c>
      <c r="H2230" s="280" t="s">
        <v>1394</v>
      </c>
      <c r="I2230" s="80"/>
    </row>
    <row r="2231" spans="1:9">
      <c r="A2231" s="280" t="s">
        <v>3626</v>
      </c>
      <c r="B2231" s="280" t="s">
        <v>1457</v>
      </c>
      <c r="C2231" s="280" t="s">
        <v>1192</v>
      </c>
      <c r="D2231" s="280" t="s">
        <v>1213</v>
      </c>
      <c r="E2231" s="80">
        <v>2.1265905824741447E-3</v>
      </c>
      <c r="F2231" s="80">
        <v>710550</v>
      </c>
      <c r="G2231" s="80">
        <v>6</v>
      </c>
      <c r="H2231" s="280" t="s">
        <v>1394</v>
      </c>
      <c r="I2231" s="80"/>
    </row>
    <row r="2232" spans="1:9">
      <c r="A2232" s="280" t="s">
        <v>3627</v>
      </c>
      <c r="B2232" s="280" t="s">
        <v>1457</v>
      </c>
      <c r="C2232" s="280" t="s">
        <v>1192</v>
      </c>
      <c r="D2232" s="280" t="s">
        <v>1214</v>
      </c>
      <c r="E2232" s="80">
        <v>2.1485919328503651E-3</v>
      </c>
      <c r="F2232" s="80">
        <v>710550</v>
      </c>
      <c r="G2232" s="80">
        <v>6</v>
      </c>
      <c r="H2232" s="280" t="s">
        <v>1394</v>
      </c>
      <c r="I2232" s="80"/>
    </row>
    <row r="2233" spans="1:9">
      <c r="A2233" s="280" t="s">
        <v>3628</v>
      </c>
      <c r="B2233" s="280" t="s">
        <v>1457</v>
      </c>
      <c r="C2233" s="280" t="s">
        <v>1192</v>
      </c>
      <c r="D2233" s="280" t="s">
        <v>1215</v>
      </c>
      <c r="E2233" s="80">
        <v>2.1730710857028723E-3</v>
      </c>
      <c r="F2233" s="80">
        <v>710550</v>
      </c>
      <c r="G2233" s="80">
        <v>6</v>
      </c>
      <c r="H2233" s="280" t="s">
        <v>1394</v>
      </c>
      <c r="I2233" s="80"/>
    </row>
    <row r="2234" spans="1:9">
      <c r="A2234" s="280" t="s">
        <v>3629</v>
      </c>
      <c r="B2234" s="280" t="s">
        <v>1457</v>
      </c>
      <c r="C2234" s="280" t="s">
        <v>1192</v>
      </c>
      <c r="D2234" s="280" t="s">
        <v>1216</v>
      </c>
      <c r="E2234" s="80">
        <v>2.0266302539919891E-3</v>
      </c>
      <c r="F2234" s="80">
        <v>710550</v>
      </c>
      <c r="G2234" s="80">
        <v>6</v>
      </c>
      <c r="H2234" s="280" t="s">
        <v>1394</v>
      </c>
      <c r="I2234" s="80"/>
    </row>
    <row r="2235" spans="1:9">
      <c r="A2235" s="280" t="s">
        <v>3630</v>
      </c>
      <c r="B2235" s="280" t="s">
        <v>1457</v>
      </c>
      <c r="C2235" s="280" t="s">
        <v>1192</v>
      </c>
      <c r="D2235" s="280" t="s">
        <v>1217</v>
      </c>
      <c r="E2235" s="80">
        <v>1.9477515558779406E-3</v>
      </c>
      <c r="F2235" s="80">
        <v>710550</v>
      </c>
      <c r="G2235" s="80">
        <v>6</v>
      </c>
      <c r="H2235" s="280" t="s">
        <v>1394</v>
      </c>
      <c r="I2235" s="80"/>
    </row>
    <row r="2236" spans="1:9">
      <c r="A2236" s="280" t="s">
        <v>3631</v>
      </c>
      <c r="B2236" s="280" t="s">
        <v>1457</v>
      </c>
      <c r="C2236" s="280" t="s">
        <v>1192</v>
      </c>
      <c r="D2236" s="280" t="s">
        <v>1218</v>
      </c>
      <c r="E2236" s="80">
        <v>1.9842995546074517E-3</v>
      </c>
      <c r="F2236" s="80">
        <v>710550</v>
      </c>
      <c r="G2236" s="80">
        <v>6</v>
      </c>
      <c r="H2236" s="280" t="s">
        <v>1394</v>
      </c>
      <c r="I2236" s="80"/>
    </row>
    <row r="2237" spans="1:9">
      <c r="A2237" s="280" t="s">
        <v>3632</v>
      </c>
      <c r="B2237" s="280" t="s">
        <v>1457</v>
      </c>
      <c r="C2237" s="280" t="s">
        <v>1192</v>
      </c>
      <c r="D2237" s="280" t="s">
        <v>1219</v>
      </c>
      <c r="E2237" s="80">
        <v>2.0504550294848213E-3</v>
      </c>
      <c r="F2237" s="80">
        <v>710550</v>
      </c>
      <c r="G2237" s="80">
        <v>6</v>
      </c>
      <c r="H2237" s="280" t="s">
        <v>1394</v>
      </c>
      <c r="I2237" s="80"/>
    </row>
    <row r="2238" spans="1:9">
      <c r="A2238" s="280" t="s">
        <v>3633</v>
      </c>
      <c r="B2238" s="280" t="s">
        <v>1457</v>
      </c>
      <c r="C2238" s="280" t="s">
        <v>1192</v>
      </c>
      <c r="D2238" s="280" t="s">
        <v>1347</v>
      </c>
      <c r="E2238" s="80">
        <v>3.8808575800139398E-3</v>
      </c>
      <c r="F2238" s="80">
        <v>710550</v>
      </c>
      <c r="G2238" s="80">
        <v>6</v>
      </c>
      <c r="H2238" s="280" t="s">
        <v>1394</v>
      </c>
      <c r="I2238" s="80"/>
    </row>
    <row r="2239" spans="1:9">
      <c r="A2239" s="280" t="s">
        <v>3634</v>
      </c>
      <c r="B2239" s="280" t="s">
        <v>1457</v>
      </c>
      <c r="C2239" s="280" t="s">
        <v>1192</v>
      </c>
      <c r="D2239" s="280" t="s">
        <v>1344</v>
      </c>
      <c r="E2239" s="80">
        <v>9.7007701955943524E-3</v>
      </c>
      <c r="F2239" s="80">
        <v>710550</v>
      </c>
      <c r="G2239" s="80">
        <v>6</v>
      </c>
      <c r="H2239" s="280" t="s">
        <v>1394</v>
      </c>
      <c r="I2239" s="80"/>
    </row>
    <row r="2240" spans="1:9">
      <c r="A2240" s="280" t="s">
        <v>3635</v>
      </c>
      <c r="B2240" s="280" t="s">
        <v>1457</v>
      </c>
      <c r="C2240" s="280" t="s">
        <v>1193</v>
      </c>
      <c r="D2240" s="280" t="s">
        <v>1211</v>
      </c>
      <c r="E2240" s="80">
        <v>0</v>
      </c>
      <c r="F2240" s="80">
        <v>710550</v>
      </c>
      <c r="G2240" s="80">
        <v>6</v>
      </c>
      <c r="H2240" s="280" t="s">
        <v>1394</v>
      </c>
      <c r="I2240" s="80"/>
    </row>
    <row r="2241" spans="1:9">
      <c r="A2241" s="280" t="s">
        <v>3636</v>
      </c>
      <c r="B2241" s="280" t="s">
        <v>1457</v>
      </c>
      <c r="C2241" s="280" t="s">
        <v>1193</v>
      </c>
      <c r="D2241" s="280" t="s">
        <v>1212</v>
      </c>
      <c r="E2241" s="80">
        <v>0</v>
      </c>
      <c r="F2241" s="80">
        <v>710550</v>
      </c>
      <c r="G2241" s="80">
        <v>6</v>
      </c>
      <c r="H2241" s="280" t="s">
        <v>1394</v>
      </c>
      <c r="I2241" s="80"/>
    </row>
    <row r="2242" spans="1:9">
      <c r="A2242" s="280" t="s">
        <v>3637</v>
      </c>
      <c r="B2242" s="280" t="s">
        <v>1457</v>
      </c>
      <c r="C2242" s="280" t="s">
        <v>1193</v>
      </c>
      <c r="D2242" s="280" t="s">
        <v>1213</v>
      </c>
      <c r="E2242" s="80">
        <v>0</v>
      </c>
      <c r="F2242" s="80">
        <v>710550</v>
      </c>
      <c r="G2242" s="80">
        <v>6</v>
      </c>
      <c r="H2242" s="280" t="s">
        <v>1394</v>
      </c>
      <c r="I2242" s="80"/>
    </row>
    <row r="2243" spans="1:9">
      <c r="A2243" s="280" t="s">
        <v>3638</v>
      </c>
      <c r="B2243" s="280" t="s">
        <v>1457</v>
      </c>
      <c r="C2243" s="280" t="s">
        <v>1193</v>
      </c>
      <c r="D2243" s="280" t="s">
        <v>1214</v>
      </c>
      <c r="E2243" s="80">
        <v>0</v>
      </c>
      <c r="F2243" s="80">
        <v>710550</v>
      </c>
      <c r="G2243" s="80">
        <v>6</v>
      </c>
      <c r="H2243" s="280" t="s">
        <v>1394</v>
      </c>
      <c r="I2243" s="80"/>
    </row>
    <row r="2244" spans="1:9">
      <c r="A2244" s="280" t="s">
        <v>3639</v>
      </c>
      <c r="B2244" s="280" t="s">
        <v>1457</v>
      </c>
      <c r="C2244" s="280" t="s">
        <v>1193</v>
      </c>
      <c r="D2244" s="280" t="s">
        <v>1215</v>
      </c>
      <c r="E2244" s="80">
        <v>0</v>
      </c>
      <c r="F2244" s="80">
        <v>710550</v>
      </c>
      <c r="G2244" s="80">
        <v>6</v>
      </c>
      <c r="H2244" s="280" t="s">
        <v>1394</v>
      </c>
      <c r="I2244" s="80"/>
    </row>
    <row r="2245" spans="1:9">
      <c r="A2245" s="280" t="s">
        <v>3640</v>
      </c>
      <c r="B2245" s="280" t="s">
        <v>1457</v>
      </c>
      <c r="C2245" s="280" t="s">
        <v>1193</v>
      </c>
      <c r="D2245" s="280" t="s">
        <v>1216</v>
      </c>
      <c r="E2245" s="80">
        <v>0</v>
      </c>
      <c r="F2245" s="80">
        <v>710550</v>
      </c>
      <c r="G2245" s="80">
        <v>6</v>
      </c>
      <c r="H2245" s="280" t="s">
        <v>1394</v>
      </c>
      <c r="I2245" s="80"/>
    </row>
    <row r="2246" spans="1:9">
      <c r="A2246" s="280" t="s">
        <v>3641</v>
      </c>
      <c r="B2246" s="280" t="s">
        <v>1457</v>
      </c>
      <c r="C2246" s="280" t="s">
        <v>1193</v>
      </c>
      <c r="D2246" s="280" t="s">
        <v>1217</v>
      </c>
      <c r="E2246" s="80">
        <v>0</v>
      </c>
      <c r="F2246" s="80">
        <v>710550</v>
      </c>
      <c r="G2246" s="80">
        <v>6</v>
      </c>
      <c r="H2246" s="280" t="s">
        <v>1394</v>
      </c>
      <c r="I2246" s="80"/>
    </row>
    <row r="2247" spans="1:9">
      <c r="A2247" s="280" t="s">
        <v>3642</v>
      </c>
      <c r="B2247" s="280" t="s">
        <v>1457</v>
      </c>
      <c r="C2247" s="280" t="s">
        <v>1193</v>
      </c>
      <c r="D2247" s="280" t="s">
        <v>1218</v>
      </c>
      <c r="E2247" s="80">
        <v>0</v>
      </c>
      <c r="F2247" s="80">
        <v>710550</v>
      </c>
      <c r="G2247" s="80">
        <v>6</v>
      </c>
      <c r="H2247" s="280" t="s">
        <v>1394</v>
      </c>
      <c r="I2247" s="80"/>
    </row>
    <row r="2248" spans="1:9">
      <c r="A2248" s="280" t="s">
        <v>3643</v>
      </c>
      <c r="B2248" s="280" t="s">
        <v>1457</v>
      </c>
      <c r="C2248" s="280" t="s">
        <v>1193</v>
      </c>
      <c r="D2248" s="280" t="s">
        <v>1219</v>
      </c>
      <c r="E2248" s="80">
        <v>0</v>
      </c>
      <c r="F2248" s="80">
        <v>710550</v>
      </c>
      <c r="G2248" s="80">
        <v>6</v>
      </c>
      <c r="H2248" s="280" t="s">
        <v>1394</v>
      </c>
      <c r="I2248" s="80"/>
    </row>
    <row r="2249" spans="1:9">
      <c r="A2249" s="280" t="s">
        <v>3644</v>
      </c>
      <c r="B2249" s="280" t="s">
        <v>1457</v>
      </c>
      <c r="C2249" s="280" t="s">
        <v>1193</v>
      </c>
      <c r="D2249" s="280" t="s">
        <v>1347</v>
      </c>
      <c r="E2249" s="80">
        <v>0</v>
      </c>
      <c r="F2249" s="80">
        <v>710550</v>
      </c>
      <c r="G2249" s="80">
        <v>6</v>
      </c>
      <c r="H2249" s="280" t="s">
        <v>1394</v>
      </c>
      <c r="I2249" s="80"/>
    </row>
    <row r="2250" spans="1:9">
      <c r="A2250" s="280" t="s">
        <v>3645</v>
      </c>
      <c r="B2250" s="280" t="s">
        <v>1457</v>
      </c>
      <c r="C2250" s="280" t="s">
        <v>1193</v>
      </c>
      <c r="D2250" s="280" t="s">
        <v>1344</v>
      </c>
      <c r="E2250" s="80">
        <v>0</v>
      </c>
      <c r="F2250" s="80">
        <v>710550</v>
      </c>
      <c r="G2250" s="80">
        <v>6</v>
      </c>
      <c r="H2250" s="280" t="s">
        <v>1394</v>
      </c>
      <c r="I2250" s="80"/>
    </row>
    <row r="2251" spans="1:9">
      <c r="A2251" s="280" t="s">
        <v>3646</v>
      </c>
      <c r="B2251" s="280" t="s">
        <v>1457</v>
      </c>
      <c r="C2251" s="280" t="s">
        <v>1194</v>
      </c>
      <c r="D2251" s="280" t="s">
        <v>1211</v>
      </c>
      <c r="E2251" s="80">
        <v>1.5889044809818426E-3</v>
      </c>
      <c r="F2251" s="80">
        <v>710550</v>
      </c>
      <c r="G2251" s="80">
        <v>6</v>
      </c>
      <c r="H2251" s="280" t="s">
        <v>1394</v>
      </c>
      <c r="I2251" s="80"/>
    </row>
    <row r="2252" spans="1:9">
      <c r="A2252" s="280" t="s">
        <v>3647</v>
      </c>
      <c r="B2252" s="280" t="s">
        <v>1457</v>
      </c>
      <c r="C2252" s="280" t="s">
        <v>1194</v>
      </c>
      <c r="D2252" s="280" t="s">
        <v>1212</v>
      </c>
      <c r="E2252" s="80">
        <v>1.6448179086210831E-3</v>
      </c>
      <c r="F2252" s="80">
        <v>710550</v>
      </c>
      <c r="G2252" s="80">
        <v>6</v>
      </c>
      <c r="H2252" s="280" t="s">
        <v>1394</v>
      </c>
      <c r="I2252" s="80"/>
    </row>
    <row r="2253" spans="1:9">
      <c r="A2253" s="280" t="s">
        <v>3648</v>
      </c>
      <c r="B2253" s="280" t="s">
        <v>1457</v>
      </c>
      <c r="C2253" s="280" t="s">
        <v>1194</v>
      </c>
      <c r="D2253" s="280" t="s">
        <v>1213</v>
      </c>
      <c r="E2253" s="80">
        <v>1.5895176055136313E-3</v>
      </c>
      <c r="F2253" s="80">
        <v>710550</v>
      </c>
      <c r="G2253" s="80">
        <v>6</v>
      </c>
      <c r="H2253" s="280" t="s">
        <v>1394</v>
      </c>
      <c r="I2253" s="80"/>
    </row>
    <row r="2254" spans="1:9">
      <c r="A2254" s="280" t="s">
        <v>3649</v>
      </c>
      <c r="B2254" s="280" t="s">
        <v>1457</v>
      </c>
      <c r="C2254" s="280" t="s">
        <v>1194</v>
      </c>
      <c r="D2254" s="280" t="s">
        <v>1214</v>
      </c>
      <c r="E2254" s="80">
        <v>1.6093877169546657E-3</v>
      </c>
      <c r="F2254" s="80">
        <v>710550</v>
      </c>
      <c r="G2254" s="80">
        <v>6</v>
      </c>
      <c r="H2254" s="280" t="s">
        <v>1394</v>
      </c>
      <c r="I2254" s="80"/>
    </row>
    <row r="2255" spans="1:9">
      <c r="A2255" s="280" t="s">
        <v>3650</v>
      </c>
      <c r="B2255" s="280" t="s">
        <v>1457</v>
      </c>
      <c r="C2255" s="280" t="s">
        <v>1194</v>
      </c>
      <c r="D2255" s="280" t="s">
        <v>1215</v>
      </c>
      <c r="E2255" s="80">
        <v>1.6333727424381642E-3</v>
      </c>
      <c r="F2255" s="80">
        <v>710550</v>
      </c>
      <c r="G2255" s="80">
        <v>6</v>
      </c>
      <c r="H2255" s="280" t="s">
        <v>1394</v>
      </c>
      <c r="I2255" s="80"/>
    </row>
    <row r="2256" spans="1:9">
      <c r="A2256" s="280" t="s">
        <v>3651</v>
      </c>
      <c r="B2256" s="280" t="s">
        <v>1457</v>
      </c>
      <c r="C2256" s="280" t="s">
        <v>1194</v>
      </c>
      <c r="D2256" s="280" t="s">
        <v>1216</v>
      </c>
      <c r="E2256" s="80">
        <v>1.4835307749281521E-3</v>
      </c>
      <c r="F2256" s="80">
        <v>710550</v>
      </c>
      <c r="G2256" s="80">
        <v>6</v>
      </c>
      <c r="H2256" s="280" t="s">
        <v>1394</v>
      </c>
      <c r="I2256" s="80"/>
    </row>
    <row r="2257" spans="1:9">
      <c r="A2257" s="280" t="s">
        <v>3652</v>
      </c>
      <c r="B2257" s="280" t="s">
        <v>1457</v>
      </c>
      <c r="C2257" s="280" t="s">
        <v>1194</v>
      </c>
      <c r="D2257" s="280" t="s">
        <v>1217</v>
      </c>
      <c r="E2257" s="80">
        <v>1.4628666684496053E-3</v>
      </c>
      <c r="F2257" s="80">
        <v>710550</v>
      </c>
      <c r="G2257" s="80">
        <v>6</v>
      </c>
      <c r="H2257" s="280" t="s">
        <v>1394</v>
      </c>
      <c r="I2257" s="80"/>
    </row>
    <row r="2258" spans="1:9">
      <c r="A2258" s="280" t="s">
        <v>3653</v>
      </c>
      <c r="B2258" s="280" t="s">
        <v>1457</v>
      </c>
      <c r="C2258" s="280" t="s">
        <v>1194</v>
      </c>
      <c r="D2258" s="280" t="s">
        <v>1218</v>
      </c>
      <c r="E2258" s="80">
        <v>1.4511703341110122E-3</v>
      </c>
      <c r="F2258" s="80">
        <v>710550</v>
      </c>
      <c r="G2258" s="80">
        <v>6</v>
      </c>
      <c r="H2258" s="280" t="s">
        <v>1394</v>
      </c>
      <c r="I2258" s="80"/>
    </row>
    <row r="2259" spans="1:9">
      <c r="A2259" s="280" t="s">
        <v>3654</v>
      </c>
      <c r="B2259" s="280" t="s">
        <v>1457</v>
      </c>
      <c r="C2259" s="280" t="s">
        <v>1194</v>
      </c>
      <c r="D2259" s="280" t="s">
        <v>1219</v>
      </c>
      <c r="E2259" s="80">
        <v>1.5309339085070152E-3</v>
      </c>
      <c r="F2259" s="80">
        <v>710550</v>
      </c>
      <c r="G2259" s="80">
        <v>6</v>
      </c>
      <c r="H2259" s="280" t="s">
        <v>1394</v>
      </c>
      <c r="I2259" s="80"/>
    </row>
    <row r="2260" spans="1:9">
      <c r="A2260" s="280" t="s">
        <v>3655</v>
      </c>
      <c r="B2260" s="280" t="s">
        <v>1457</v>
      </c>
      <c r="C2260" s="280" t="s">
        <v>1194</v>
      </c>
      <c r="D2260" s="280" t="s">
        <v>1347</v>
      </c>
      <c r="E2260" s="80">
        <v>2.8836492186602122E-3</v>
      </c>
      <c r="F2260" s="80">
        <v>710550</v>
      </c>
      <c r="G2260" s="80">
        <v>6</v>
      </c>
      <c r="H2260" s="280" t="s">
        <v>1394</v>
      </c>
      <c r="I2260" s="80"/>
    </row>
    <row r="2261" spans="1:9">
      <c r="A2261" s="280" t="s">
        <v>3656</v>
      </c>
      <c r="B2261" s="280" t="s">
        <v>1457</v>
      </c>
      <c r="C2261" s="280" t="s">
        <v>1194</v>
      </c>
      <c r="D2261" s="280" t="s">
        <v>1344</v>
      </c>
      <c r="E2261" s="80">
        <v>7.2763738460255509E-3</v>
      </c>
      <c r="F2261" s="80">
        <v>710550</v>
      </c>
      <c r="G2261" s="80">
        <v>6</v>
      </c>
      <c r="H2261" s="280" t="s">
        <v>1394</v>
      </c>
      <c r="I2261" s="80"/>
    </row>
    <row r="2262" spans="1:9">
      <c r="A2262" s="280" t="s">
        <v>3657</v>
      </c>
      <c r="B2262" s="280" t="s">
        <v>1457</v>
      </c>
      <c r="C2262" s="280" t="s">
        <v>1195</v>
      </c>
      <c r="D2262" s="280" t="s">
        <v>1211</v>
      </c>
      <c r="E2262" s="80">
        <v>1.4451522977662623E-3</v>
      </c>
      <c r="F2262" s="80">
        <v>710550</v>
      </c>
      <c r="G2262" s="80">
        <v>6</v>
      </c>
      <c r="H2262" s="280" t="s">
        <v>1394</v>
      </c>
      <c r="I2262" s="80"/>
    </row>
    <row r="2263" spans="1:9">
      <c r="A2263" s="280" t="s">
        <v>3658</v>
      </c>
      <c r="B2263" s="280" t="s">
        <v>1457</v>
      </c>
      <c r="C2263" s="280" t="s">
        <v>1195</v>
      </c>
      <c r="D2263" s="280" t="s">
        <v>1212</v>
      </c>
      <c r="E2263" s="80">
        <v>1.4729956288039863E-3</v>
      </c>
      <c r="F2263" s="80">
        <v>710550</v>
      </c>
      <c r="G2263" s="80">
        <v>6</v>
      </c>
      <c r="H2263" s="280" t="s">
        <v>1394</v>
      </c>
      <c r="I2263" s="80"/>
    </row>
    <row r="2264" spans="1:9">
      <c r="A2264" s="280" t="s">
        <v>3659</v>
      </c>
      <c r="B2264" s="280" t="s">
        <v>1457</v>
      </c>
      <c r="C2264" s="280" t="s">
        <v>1195</v>
      </c>
      <c r="D2264" s="280" t="s">
        <v>1213</v>
      </c>
      <c r="E2264" s="80">
        <v>1.4466578648434953E-3</v>
      </c>
      <c r="F2264" s="80">
        <v>710550</v>
      </c>
      <c r="G2264" s="80">
        <v>6</v>
      </c>
      <c r="H2264" s="280" t="s">
        <v>1394</v>
      </c>
      <c r="I2264" s="80"/>
    </row>
    <row r="2265" spans="1:9">
      <c r="A2265" s="280" t="s">
        <v>3660</v>
      </c>
      <c r="B2265" s="280" t="s">
        <v>1457</v>
      </c>
      <c r="C2265" s="280" t="s">
        <v>1195</v>
      </c>
      <c r="D2265" s="280" t="s">
        <v>1214</v>
      </c>
      <c r="E2265" s="80">
        <v>1.4647171127142688E-3</v>
      </c>
      <c r="F2265" s="80">
        <v>710550</v>
      </c>
      <c r="G2265" s="80">
        <v>6</v>
      </c>
      <c r="H2265" s="280" t="s">
        <v>1394</v>
      </c>
      <c r="I2265" s="80"/>
    </row>
    <row r="2266" spans="1:9">
      <c r="A2266" s="280" t="s">
        <v>3661</v>
      </c>
      <c r="B2266" s="280" t="s">
        <v>1457</v>
      </c>
      <c r="C2266" s="280" t="s">
        <v>1195</v>
      </c>
      <c r="D2266" s="280" t="s">
        <v>1215</v>
      </c>
      <c r="E2266" s="80">
        <v>1.4579483742665808E-3</v>
      </c>
      <c r="F2266" s="80">
        <v>710550</v>
      </c>
      <c r="G2266" s="80">
        <v>6</v>
      </c>
      <c r="H2266" s="280" t="s">
        <v>1394</v>
      </c>
      <c r="I2266" s="80"/>
    </row>
    <row r="2267" spans="1:9">
      <c r="A2267" s="280" t="s">
        <v>3662</v>
      </c>
      <c r="B2267" s="280" t="s">
        <v>1457</v>
      </c>
      <c r="C2267" s="280" t="s">
        <v>1195</v>
      </c>
      <c r="D2267" s="280" t="s">
        <v>1216</v>
      </c>
      <c r="E2267" s="80">
        <v>1.8170522289355068E-3</v>
      </c>
      <c r="F2267" s="80">
        <v>710550</v>
      </c>
      <c r="G2267" s="80">
        <v>6</v>
      </c>
      <c r="H2267" s="280" t="s">
        <v>1394</v>
      </c>
      <c r="I2267" s="80"/>
    </row>
    <row r="2268" spans="1:9">
      <c r="A2268" s="280" t="s">
        <v>3663</v>
      </c>
      <c r="B2268" s="280" t="s">
        <v>1457</v>
      </c>
      <c r="C2268" s="280" t="s">
        <v>1195</v>
      </c>
      <c r="D2268" s="280" t="s">
        <v>1217</v>
      </c>
      <c r="E2268" s="80">
        <v>1.3092696643516491E-3</v>
      </c>
      <c r="F2268" s="80">
        <v>710550</v>
      </c>
      <c r="G2268" s="80">
        <v>6</v>
      </c>
      <c r="H2268" s="280" t="s">
        <v>1394</v>
      </c>
      <c r="I2268" s="80"/>
    </row>
    <row r="2269" spans="1:9">
      <c r="A2269" s="280" t="s">
        <v>3664</v>
      </c>
      <c r="B2269" s="280" t="s">
        <v>1457</v>
      </c>
      <c r="C2269" s="280" t="s">
        <v>1195</v>
      </c>
      <c r="D2269" s="280" t="s">
        <v>1218</v>
      </c>
      <c r="E2269" s="80">
        <v>1.1933371616548373E-3</v>
      </c>
      <c r="F2269" s="80">
        <v>710550</v>
      </c>
      <c r="G2269" s="80">
        <v>6</v>
      </c>
      <c r="H2269" s="280" t="s">
        <v>1394</v>
      </c>
      <c r="I2269" s="80"/>
    </row>
    <row r="2270" spans="1:9">
      <c r="A2270" s="280" t="s">
        <v>3665</v>
      </c>
      <c r="B2270" s="280" t="s">
        <v>1457</v>
      </c>
      <c r="C2270" s="280" t="s">
        <v>1195</v>
      </c>
      <c r="D2270" s="280" t="s">
        <v>1219</v>
      </c>
      <c r="E2270" s="80">
        <v>654.4725855953194</v>
      </c>
      <c r="F2270" s="80">
        <v>710550</v>
      </c>
      <c r="G2270" s="80">
        <v>6</v>
      </c>
      <c r="H2270" s="280" t="s">
        <v>1394</v>
      </c>
      <c r="I2270" s="80"/>
    </row>
    <row r="2271" spans="1:9">
      <c r="A2271" s="280" t="s">
        <v>3666</v>
      </c>
      <c r="B2271" s="280" t="s">
        <v>1457</v>
      </c>
      <c r="C2271" s="280" t="s">
        <v>1195</v>
      </c>
      <c r="D2271" s="280" t="s">
        <v>1347</v>
      </c>
      <c r="E2271" s="80">
        <v>2.8426794814270496E-3</v>
      </c>
      <c r="F2271" s="80">
        <v>710550</v>
      </c>
      <c r="G2271" s="80">
        <v>6</v>
      </c>
      <c r="H2271" s="280" t="s">
        <v>1394</v>
      </c>
      <c r="I2271" s="80"/>
    </row>
    <row r="2272" spans="1:9">
      <c r="A2272" s="280" t="s">
        <v>3667</v>
      </c>
      <c r="B2272" s="280" t="s">
        <v>1457</v>
      </c>
      <c r="C2272" s="280" t="s">
        <v>1195</v>
      </c>
      <c r="D2272" s="280" t="s">
        <v>1344</v>
      </c>
      <c r="E2272" s="80">
        <v>6.5180531816829788E-3</v>
      </c>
      <c r="F2272" s="80">
        <v>710550</v>
      </c>
      <c r="G2272" s="80">
        <v>6</v>
      </c>
      <c r="H2272" s="280" t="s">
        <v>1394</v>
      </c>
      <c r="I2272" s="80"/>
    </row>
    <row r="2273" spans="1:9">
      <c r="A2273" s="280" t="s">
        <v>3668</v>
      </c>
      <c r="B2273" s="280" t="s">
        <v>1457</v>
      </c>
      <c r="C2273" s="280" t="s">
        <v>1196</v>
      </c>
      <c r="D2273" s="280" t="s">
        <v>1211</v>
      </c>
      <c r="E2273" s="80">
        <v>4.2450256702107655E-2</v>
      </c>
      <c r="F2273" s="80">
        <v>710550</v>
      </c>
      <c r="G2273" s="80">
        <v>6</v>
      </c>
      <c r="H2273" s="280" t="s">
        <v>1394</v>
      </c>
      <c r="I2273" s="80"/>
    </row>
    <row r="2274" spans="1:9">
      <c r="A2274" s="280" t="s">
        <v>3669</v>
      </c>
      <c r="B2274" s="280" t="s">
        <v>1457</v>
      </c>
      <c r="C2274" s="280" t="s">
        <v>1196</v>
      </c>
      <c r="D2274" s="280" t="s">
        <v>1212</v>
      </c>
      <c r="E2274" s="80">
        <v>4.3128399644472099E-2</v>
      </c>
      <c r="F2274" s="80">
        <v>710550</v>
      </c>
      <c r="G2274" s="80">
        <v>6</v>
      </c>
      <c r="H2274" s="280" t="s">
        <v>1394</v>
      </c>
      <c r="I2274" s="80"/>
    </row>
    <row r="2275" spans="1:9">
      <c r="A2275" s="280" t="s">
        <v>3670</v>
      </c>
      <c r="B2275" s="280" t="s">
        <v>1457</v>
      </c>
      <c r="C2275" s="280" t="s">
        <v>1196</v>
      </c>
      <c r="D2275" s="280" t="s">
        <v>1213</v>
      </c>
      <c r="E2275" s="80">
        <v>4.2461839252289475E-2</v>
      </c>
      <c r="F2275" s="80">
        <v>710550</v>
      </c>
      <c r="G2275" s="80">
        <v>6</v>
      </c>
      <c r="H2275" s="280" t="s">
        <v>1394</v>
      </c>
      <c r="I2275" s="80"/>
    </row>
    <row r="2276" spans="1:9">
      <c r="A2276" s="280" t="s">
        <v>3671</v>
      </c>
      <c r="B2276" s="280" t="s">
        <v>1457</v>
      </c>
      <c r="C2276" s="280" t="s">
        <v>1196</v>
      </c>
      <c r="D2276" s="280" t="s">
        <v>1214</v>
      </c>
      <c r="E2276" s="80">
        <v>4.3092735030066304E-2</v>
      </c>
      <c r="F2276" s="80">
        <v>710550</v>
      </c>
      <c r="G2276" s="80">
        <v>6</v>
      </c>
      <c r="H2276" s="280" t="s">
        <v>1394</v>
      </c>
      <c r="I2276" s="80"/>
    </row>
    <row r="2277" spans="1:9">
      <c r="A2277" s="280" t="s">
        <v>3672</v>
      </c>
      <c r="B2277" s="280" t="s">
        <v>1457</v>
      </c>
      <c r="C2277" s="280" t="s">
        <v>1196</v>
      </c>
      <c r="D2277" s="280" t="s">
        <v>1215</v>
      </c>
      <c r="E2277" s="80">
        <v>4.2919803839813142E-2</v>
      </c>
      <c r="F2277" s="80">
        <v>710550</v>
      </c>
      <c r="G2277" s="80">
        <v>6</v>
      </c>
      <c r="H2277" s="280" t="s">
        <v>1394</v>
      </c>
      <c r="I2277" s="80"/>
    </row>
    <row r="2278" spans="1:9">
      <c r="A2278" s="280" t="s">
        <v>3673</v>
      </c>
      <c r="B2278" s="280" t="s">
        <v>1457</v>
      </c>
      <c r="C2278" s="280" t="s">
        <v>1196</v>
      </c>
      <c r="D2278" s="280" t="s">
        <v>1216</v>
      </c>
      <c r="E2278" s="80">
        <v>5.8153936127099931E-2</v>
      </c>
      <c r="F2278" s="80">
        <v>710550</v>
      </c>
      <c r="G2278" s="80">
        <v>6</v>
      </c>
      <c r="H2278" s="280" t="s">
        <v>1394</v>
      </c>
      <c r="I2278" s="80"/>
    </row>
    <row r="2279" spans="1:9">
      <c r="A2279" s="280" t="s">
        <v>3674</v>
      </c>
      <c r="B2279" s="280" t="s">
        <v>1457</v>
      </c>
      <c r="C2279" s="280" t="s">
        <v>1196</v>
      </c>
      <c r="D2279" s="280" t="s">
        <v>1217</v>
      </c>
      <c r="E2279" s="80">
        <v>3.8360334597251959E-2</v>
      </c>
      <c r="F2279" s="80">
        <v>710550</v>
      </c>
      <c r="G2279" s="80">
        <v>6</v>
      </c>
      <c r="H2279" s="280" t="s">
        <v>1394</v>
      </c>
      <c r="I2279" s="80"/>
    </row>
    <row r="2280" spans="1:9">
      <c r="A2280" s="280" t="s">
        <v>3675</v>
      </c>
      <c r="B2280" s="280" t="s">
        <v>1457</v>
      </c>
      <c r="C2280" s="280" t="s">
        <v>1196</v>
      </c>
      <c r="D2280" s="280" t="s">
        <v>1218</v>
      </c>
      <c r="E2280" s="80">
        <v>4.4677899855370823E-2</v>
      </c>
      <c r="F2280" s="80">
        <v>710550</v>
      </c>
      <c r="G2280" s="80">
        <v>6</v>
      </c>
      <c r="H2280" s="280" t="s">
        <v>1394</v>
      </c>
      <c r="I2280" s="80"/>
    </row>
    <row r="2281" spans="1:9">
      <c r="A2281" s="280" t="s">
        <v>3676</v>
      </c>
      <c r="B2281" s="280" t="s">
        <v>1457</v>
      </c>
      <c r="C2281" s="280" t="s">
        <v>1196</v>
      </c>
      <c r="D2281" s="280" t="s">
        <v>1219</v>
      </c>
      <c r="E2281" s="80">
        <v>2564.2832152583933</v>
      </c>
      <c r="F2281" s="80">
        <v>710550</v>
      </c>
      <c r="G2281" s="80">
        <v>6</v>
      </c>
      <c r="H2281" s="280" t="s">
        <v>1394</v>
      </c>
      <c r="I2281" s="80"/>
    </row>
    <row r="2282" spans="1:9">
      <c r="A2282" s="280" t="s">
        <v>3677</v>
      </c>
      <c r="B2282" s="280" t="s">
        <v>1457</v>
      </c>
      <c r="C2282" s="280" t="s">
        <v>1196</v>
      </c>
      <c r="D2282" s="280" t="s">
        <v>1347</v>
      </c>
      <c r="E2282" s="80">
        <v>8.2531075536635287E-2</v>
      </c>
      <c r="F2282" s="80">
        <v>710550</v>
      </c>
      <c r="G2282" s="80">
        <v>6</v>
      </c>
      <c r="H2282" s="280" t="s">
        <v>1394</v>
      </c>
      <c r="I2282" s="80"/>
    </row>
    <row r="2283" spans="1:9">
      <c r="A2283" s="280" t="s">
        <v>3678</v>
      </c>
      <c r="B2283" s="280" t="s">
        <v>1457</v>
      </c>
      <c r="C2283" s="280" t="s">
        <v>1196</v>
      </c>
      <c r="D2283" s="280" t="s">
        <v>1344</v>
      </c>
      <c r="E2283" s="80">
        <v>0.19550714364628163</v>
      </c>
      <c r="F2283" s="80">
        <v>710550</v>
      </c>
      <c r="G2283" s="80">
        <v>6</v>
      </c>
      <c r="H2283" s="280" t="s">
        <v>1394</v>
      </c>
      <c r="I2283" s="80"/>
    </row>
    <row r="2284" spans="1:9">
      <c r="A2284" s="280" t="s">
        <v>3679</v>
      </c>
      <c r="B2284" s="280" t="s">
        <v>1457</v>
      </c>
      <c r="C2284" s="280" t="s">
        <v>1197</v>
      </c>
      <c r="D2284" s="280" t="s">
        <v>1211</v>
      </c>
      <c r="E2284" s="80">
        <v>9.1560671532426915E-3</v>
      </c>
      <c r="F2284" s="80">
        <v>710550</v>
      </c>
      <c r="G2284" s="80">
        <v>6</v>
      </c>
      <c r="H2284" s="280" t="s">
        <v>1394</v>
      </c>
      <c r="I2284" s="80"/>
    </row>
    <row r="2285" spans="1:9">
      <c r="A2285" s="280" t="s">
        <v>3680</v>
      </c>
      <c r="B2285" s="280" t="s">
        <v>1457</v>
      </c>
      <c r="C2285" s="280" t="s">
        <v>1197</v>
      </c>
      <c r="D2285" s="280" t="s">
        <v>1212</v>
      </c>
      <c r="E2285" s="80">
        <v>9.361004054834636E-3</v>
      </c>
      <c r="F2285" s="80">
        <v>710550</v>
      </c>
      <c r="G2285" s="80">
        <v>6</v>
      </c>
      <c r="H2285" s="280" t="s">
        <v>1394</v>
      </c>
      <c r="I2285" s="80"/>
    </row>
    <row r="2286" spans="1:9">
      <c r="A2286" s="280" t="s">
        <v>3681</v>
      </c>
      <c r="B2286" s="280" t="s">
        <v>1457</v>
      </c>
      <c r="C2286" s="280" t="s">
        <v>1197</v>
      </c>
      <c r="D2286" s="280" t="s">
        <v>1213</v>
      </c>
      <c r="E2286" s="80">
        <v>9.1601289403503705E-3</v>
      </c>
      <c r="F2286" s="80">
        <v>710550</v>
      </c>
      <c r="G2286" s="80">
        <v>6</v>
      </c>
      <c r="H2286" s="280" t="s">
        <v>1394</v>
      </c>
      <c r="I2286" s="80"/>
    </row>
    <row r="2287" spans="1:9">
      <c r="A2287" s="280" t="s">
        <v>3682</v>
      </c>
      <c r="B2287" s="280" t="s">
        <v>1457</v>
      </c>
      <c r="C2287" s="280" t="s">
        <v>1197</v>
      </c>
      <c r="D2287" s="280" t="s">
        <v>1214</v>
      </c>
      <c r="E2287" s="80">
        <v>9.3555074327928926E-3</v>
      </c>
      <c r="F2287" s="80">
        <v>710550</v>
      </c>
      <c r="G2287" s="80">
        <v>6</v>
      </c>
      <c r="H2287" s="280" t="s">
        <v>1394</v>
      </c>
      <c r="I2287" s="80"/>
    </row>
    <row r="2288" spans="1:9">
      <c r="A2288" s="280" t="s">
        <v>3683</v>
      </c>
      <c r="B2288" s="280" t="s">
        <v>1457</v>
      </c>
      <c r="C2288" s="280" t="s">
        <v>1197</v>
      </c>
      <c r="D2288" s="280" t="s">
        <v>1215</v>
      </c>
      <c r="E2288" s="80">
        <v>9.3379292407592147E-3</v>
      </c>
      <c r="F2288" s="80">
        <v>710550</v>
      </c>
      <c r="G2288" s="80">
        <v>6</v>
      </c>
      <c r="H2288" s="280" t="s">
        <v>1394</v>
      </c>
      <c r="I2288" s="80"/>
    </row>
    <row r="2289" spans="1:9">
      <c r="A2289" s="280" t="s">
        <v>3684</v>
      </c>
      <c r="B2289" s="280" t="s">
        <v>1457</v>
      </c>
      <c r="C2289" s="280" t="s">
        <v>1197</v>
      </c>
      <c r="D2289" s="280" t="s">
        <v>1216</v>
      </c>
      <c r="E2289" s="80">
        <v>1.2349785281482728E-2</v>
      </c>
      <c r="F2289" s="80">
        <v>710550</v>
      </c>
      <c r="G2289" s="80">
        <v>6</v>
      </c>
      <c r="H2289" s="280" t="s">
        <v>1394</v>
      </c>
      <c r="I2289" s="80"/>
    </row>
    <row r="2290" spans="1:9">
      <c r="A2290" s="280" t="s">
        <v>3685</v>
      </c>
      <c r="B2290" s="280" t="s">
        <v>1457</v>
      </c>
      <c r="C2290" s="280" t="s">
        <v>1197</v>
      </c>
      <c r="D2290" s="280" t="s">
        <v>1217</v>
      </c>
      <c r="E2290" s="80">
        <v>8.3016853623392832E-3</v>
      </c>
      <c r="F2290" s="80">
        <v>710550</v>
      </c>
      <c r="G2290" s="80">
        <v>6</v>
      </c>
      <c r="H2290" s="280" t="s">
        <v>1394</v>
      </c>
      <c r="I2290" s="80"/>
    </row>
    <row r="2291" spans="1:9">
      <c r="A2291" s="280" t="s">
        <v>3686</v>
      </c>
      <c r="B2291" s="280" t="s">
        <v>1457</v>
      </c>
      <c r="C2291" s="280" t="s">
        <v>1197</v>
      </c>
      <c r="D2291" s="280" t="s">
        <v>1218</v>
      </c>
      <c r="E2291" s="80">
        <v>9.7693163242472385E-3</v>
      </c>
      <c r="F2291" s="80">
        <v>710550</v>
      </c>
      <c r="G2291" s="80">
        <v>6</v>
      </c>
      <c r="H2291" s="280" t="s">
        <v>1394</v>
      </c>
      <c r="I2291" s="80"/>
    </row>
    <row r="2292" spans="1:9">
      <c r="A2292" s="280" t="s">
        <v>3687</v>
      </c>
      <c r="B2292" s="280" t="s">
        <v>1457</v>
      </c>
      <c r="C2292" s="280" t="s">
        <v>1197</v>
      </c>
      <c r="D2292" s="280" t="s">
        <v>1219</v>
      </c>
      <c r="E2292" s="80">
        <v>425.60931342495604</v>
      </c>
      <c r="F2292" s="80">
        <v>710550</v>
      </c>
      <c r="G2292" s="80">
        <v>6</v>
      </c>
      <c r="H2292" s="280" t="s">
        <v>1394</v>
      </c>
      <c r="I2292" s="80"/>
    </row>
    <row r="2293" spans="1:9">
      <c r="A2293" s="280" t="s">
        <v>3688</v>
      </c>
      <c r="B2293" s="280" t="s">
        <v>1457</v>
      </c>
      <c r="C2293" s="280" t="s">
        <v>1197</v>
      </c>
      <c r="D2293" s="280" t="s">
        <v>1347</v>
      </c>
      <c r="E2293" s="80">
        <v>1.7827832005736875E-2</v>
      </c>
      <c r="F2293" s="80">
        <v>710550</v>
      </c>
      <c r="G2293" s="80">
        <v>6</v>
      </c>
      <c r="H2293" s="280" t="s">
        <v>1394</v>
      </c>
      <c r="I2293" s="80"/>
    </row>
    <row r="2294" spans="1:9">
      <c r="A2294" s="280" t="s">
        <v>3689</v>
      </c>
      <c r="B2294" s="280" t="s">
        <v>1457</v>
      </c>
      <c r="C2294" s="280" t="s">
        <v>1197</v>
      </c>
      <c r="D2294" s="280" t="s">
        <v>1344</v>
      </c>
      <c r="E2294" s="80">
        <v>4.1442039054773172E-2</v>
      </c>
      <c r="F2294" s="80">
        <v>710550</v>
      </c>
      <c r="G2294" s="80">
        <v>6</v>
      </c>
      <c r="H2294" s="280" t="s">
        <v>1394</v>
      </c>
      <c r="I2294" s="80"/>
    </row>
    <row r="2295" spans="1:9">
      <c r="A2295" s="280" t="s">
        <v>3690</v>
      </c>
      <c r="B2295" s="280" t="s">
        <v>1457</v>
      </c>
      <c r="C2295" s="280" t="s">
        <v>1198</v>
      </c>
      <c r="D2295" s="280" t="s">
        <v>1211</v>
      </c>
      <c r="E2295" s="80">
        <v>2.3223006657788537E-4</v>
      </c>
      <c r="F2295" s="80">
        <v>710550</v>
      </c>
      <c r="G2295" s="80">
        <v>6</v>
      </c>
      <c r="H2295" s="280" t="s">
        <v>1394</v>
      </c>
      <c r="I2295" s="80"/>
    </row>
    <row r="2296" spans="1:9">
      <c r="A2296" s="280" t="s">
        <v>3691</v>
      </c>
      <c r="B2296" s="280" t="s">
        <v>1457</v>
      </c>
      <c r="C2296" s="280" t="s">
        <v>1198</v>
      </c>
      <c r="D2296" s="280" t="s">
        <v>1212</v>
      </c>
      <c r="E2296" s="80">
        <v>2.3388067407661313E-4</v>
      </c>
      <c r="F2296" s="80">
        <v>710550</v>
      </c>
      <c r="G2296" s="80">
        <v>6</v>
      </c>
      <c r="H2296" s="280" t="s">
        <v>1394</v>
      </c>
      <c r="I2296" s="80"/>
    </row>
    <row r="2297" spans="1:9">
      <c r="A2297" s="280" t="s">
        <v>3692</v>
      </c>
      <c r="B2297" s="280" t="s">
        <v>1457</v>
      </c>
      <c r="C2297" s="280" t="s">
        <v>1198</v>
      </c>
      <c r="D2297" s="280" t="s">
        <v>1213</v>
      </c>
      <c r="E2297" s="80">
        <v>2.3223006657788537E-4</v>
      </c>
      <c r="F2297" s="80">
        <v>710550</v>
      </c>
      <c r="G2297" s="80">
        <v>6</v>
      </c>
      <c r="H2297" s="280" t="s">
        <v>1394</v>
      </c>
      <c r="I2297" s="80"/>
    </row>
    <row r="2298" spans="1:9">
      <c r="A2298" s="280" t="s">
        <v>3693</v>
      </c>
      <c r="B2298" s="280" t="s">
        <v>1457</v>
      </c>
      <c r="C2298" s="280" t="s">
        <v>1198</v>
      </c>
      <c r="D2298" s="280" t="s">
        <v>1214</v>
      </c>
      <c r="E2298" s="80">
        <v>2.3388067407661313E-4</v>
      </c>
      <c r="F2298" s="80">
        <v>710550</v>
      </c>
      <c r="G2298" s="80">
        <v>6</v>
      </c>
      <c r="H2298" s="280" t="s">
        <v>1394</v>
      </c>
      <c r="I2298" s="80"/>
    </row>
    <row r="2299" spans="1:9">
      <c r="A2299" s="280" t="s">
        <v>3694</v>
      </c>
      <c r="B2299" s="280" t="s">
        <v>1457</v>
      </c>
      <c r="C2299" s="280" t="s">
        <v>1198</v>
      </c>
      <c r="D2299" s="280" t="s">
        <v>1215</v>
      </c>
      <c r="E2299" s="80">
        <v>2.3282363846212115E-4</v>
      </c>
      <c r="F2299" s="80">
        <v>710550</v>
      </c>
      <c r="G2299" s="80">
        <v>6</v>
      </c>
      <c r="H2299" s="280" t="s">
        <v>1394</v>
      </c>
      <c r="I2299" s="80"/>
    </row>
    <row r="2300" spans="1:9">
      <c r="A2300" s="280" t="s">
        <v>3695</v>
      </c>
      <c r="B2300" s="280" t="s">
        <v>1457</v>
      </c>
      <c r="C2300" s="280" t="s">
        <v>1198</v>
      </c>
      <c r="D2300" s="280" t="s">
        <v>1216</v>
      </c>
      <c r="E2300" s="80">
        <v>3.4989808022684661E-4</v>
      </c>
      <c r="F2300" s="80">
        <v>710550</v>
      </c>
      <c r="G2300" s="80">
        <v>6</v>
      </c>
      <c r="H2300" s="280" t="s">
        <v>1394</v>
      </c>
      <c r="I2300" s="80"/>
    </row>
    <row r="2301" spans="1:9">
      <c r="A2301" s="280" t="s">
        <v>3696</v>
      </c>
      <c r="B2301" s="280" t="s">
        <v>1457</v>
      </c>
      <c r="C2301" s="280" t="s">
        <v>1198</v>
      </c>
      <c r="D2301" s="280" t="s">
        <v>1217</v>
      </c>
      <c r="E2301" s="80">
        <v>2.2813936798264238E-4</v>
      </c>
      <c r="F2301" s="80">
        <v>710550</v>
      </c>
      <c r="G2301" s="80">
        <v>6</v>
      </c>
      <c r="H2301" s="280" t="s">
        <v>1394</v>
      </c>
      <c r="I2301" s="80"/>
    </row>
    <row r="2302" spans="1:9">
      <c r="A2302" s="280" t="s">
        <v>3697</v>
      </c>
      <c r="B2302" s="280" t="s">
        <v>1457</v>
      </c>
      <c r="C2302" s="280" t="s">
        <v>1198</v>
      </c>
      <c r="D2302" s="280" t="s">
        <v>1218</v>
      </c>
      <c r="E2302" s="80">
        <v>2.1918810541630279E-4</v>
      </c>
      <c r="F2302" s="80">
        <v>710550</v>
      </c>
      <c r="G2302" s="80">
        <v>6</v>
      </c>
      <c r="H2302" s="280" t="s">
        <v>1394</v>
      </c>
      <c r="I2302" s="80"/>
    </row>
    <row r="2303" spans="1:9">
      <c r="A2303" s="280" t="s">
        <v>3698</v>
      </c>
      <c r="B2303" s="280" t="s">
        <v>1457</v>
      </c>
      <c r="C2303" s="280" t="s">
        <v>1198</v>
      </c>
      <c r="D2303" s="280" t="s">
        <v>1219</v>
      </c>
      <c r="E2303" s="80">
        <v>29.147211365444619</v>
      </c>
      <c r="F2303" s="80">
        <v>710550</v>
      </c>
      <c r="G2303" s="80">
        <v>6</v>
      </c>
      <c r="H2303" s="280" t="s">
        <v>1394</v>
      </c>
      <c r="I2303" s="80"/>
    </row>
    <row r="2304" spans="1:9">
      <c r="A2304" s="280" t="s">
        <v>3699</v>
      </c>
      <c r="B2304" s="280" t="s">
        <v>1457</v>
      </c>
      <c r="C2304" s="280" t="s">
        <v>1198</v>
      </c>
      <c r="D2304" s="280" t="s">
        <v>1347</v>
      </c>
      <c r="E2304" s="80">
        <v>4.4709988994270575E-4</v>
      </c>
      <c r="F2304" s="80">
        <v>710550</v>
      </c>
      <c r="G2304" s="80">
        <v>6</v>
      </c>
      <c r="H2304" s="280" t="s">
        <v>1394</v>
      </c>
      <c r="I2304" s="80"/>
    </row>
    <row r="2305" spans="1:9">
      <c r="A2305" s="280" t="s">
        <v>3700</v>
      </c>
      <c r="B2305" s="280" t="s">
        <v>1457</v>
      </c>
      <c r="C2305" s="280" t="s">
        <v>1198</v>
      </c>
      <c r="D2305" s="280" t="s">
        <v>1344</v>
      </c>
      <c r="E2305" s="80">
        <v>1.0962364452946681E-3</v>
      </c>
      <c r="F2305" s="80">
        <v>710550</v>
      </c>
      <c r="G2305" s="80">
        <v>6</v>
      </c>
      <c r="H2305" s="280" t="s">
        <v>1394</v>
      </c>
      <c r="I2305" s="80"/>
    </row>
    <row r="2306" spans="1:9">
      <c r="A2306" s="280" t="s">
        <v>3701</v>
      </c>
      <c r="B2306" s="280" t="s">
        <v>1457</v>
      </c>
      <c r="C2306" s="280" t="s">
        <v>1199</v>
      </c>
      <c r="D2306" s="280" t="s">
        <v>1211</v>
      </c>
      <c r="E2306" s="80">
        <v>3.70463380934988E-4</v>
      </c>
      <c r="F2306" s="80">
        <v>710550</v>
      </c>
      <c r="G2306" s="80">
        <v>6</v>
      </c>
      <c r="H2306" s="280" t="s">
        <v>1394</v>
      </c>
      <c r="I2306" s="80"/>
    </row>
    <row r="2307" spans="1:9">
      <c r="A2307" s="280" t="s">
        <v>3702</v>
      </c>
      <c r="B2307" s="280" t="s">
        <v>1457</v>
      </c>
      <c r="C2307" s="280" t="s">
        <v>1199</v>
      </c>
      <c r="D2307" s="280" t="s">
        <v>1212</v>
      </c>
      <c r="E2307" s="80">
        <v>3.8366210861909023E-4</v>
      </c>
      <c r="F2307" s="80">
        <v>710550</v>
      </c>
      <c r="G2307" s="80">
        <v>6</v>
      </c>
      <c r="H2307" s="280" t="s">
        <v>1394</v>
      </c>
      <c r="I2307" s="80"/>
    </row>
    <row r="2308" spans="1:9">
      <c r="A2308" s="280" t="s">
        <v>3703</v>
      </c>
      <c r="B2308" s="280" t="s">
        <v>1457</v>
      </c>
      <c r="C2308" s="280" t="s">
        <v>1199</v>
      </c>
      <c r="D2308" s="280" t="s">
        <v>1213</v>
      </c>
      <c r="E2308" s="80">
        <v>3.7062885290473161E-4</v>
      </c>
      <c r="F2308" s="80">
        <v>710550</v>
      </c>
      <c r="G2308" s="80">
        <v>6</v>
      </c>
      <c r="H2308" s="280" t="s">
        <v>1394</v>
      </c>
      <c r="I2308" s="80"/>
    </row>
    <row r="2309" spans="1:9">
      <c r="A2309" s="280" t="s">
        <v>3704</v>
      </c>
      <c r="B2309" s="280" t="s">
        <v>1457</v>
      </c>
      <c r="C2309" s="280" t="s">
        <v>1199</v>
      </c>
      <c r="D2309" s="280" t="s">
        <v>1214</v>
      </c>
      <c r="E2309" s="80">
        <v>3.8287775151392672E-4</v>
      </c>
      <c r="F2309" s="80">
        <v>710550</v>
      </c>
      <c r="G2309" s="80">
        <v>6</v>
      </c>
      <c r="H2309" s="280" t="s">
        <v>1394</v>
      </c>
      <c r="I2309" s="80"/>
    </row>
    <row r="2310" spans="1:9">
      <c r="A2310" s="280" t="s">
        <v>3705</v>
      </c>
      <c r="B2310" s="280" t="s">
        <v>1457</v>
      </c>
      <c r="C2310" s="280" t="s">
        <v>1199</v>
      </c>
      <c r="D2310" s="280" t="s">
        <v>1215</v>
      </c>
      <c r="E2310" s="80">
        <v>3.809681850480469E-4</v>
      </c>
      <c r="F2310" s="80">
        <v>710550</v>
      </c>
      <c r="G2310" s="80">
        <v>6</v>
      </c>
      <c r="H2310" s="280" t="s">
        <v>1394</v>
      </c>
      <c r="I2310" s="80"/>
    </row>
    <row r="2311" spans="1:9">
      <c r="A2311" s="280" t="s">
        <v>3706</v>
      </c>
      <c r="B2311" s="280" t="s">
        <v>1457</v>
      </c>
      <c r="C2311" s="280" t="s">
        <v>1199</v>
      </c>
      <c r="D2311" s="280" t="s">
        <v>1216</v>
      </c>
      <c r="E2311" s="80">
        <v>4.9404720032449338E-4</v>
      </c>
      <c r="F2311" s="80">
        <v>710550</v>
      </c>
      <c r="G2311" s="80">
        <v>6</v>
      </c>
      <c r="H2311" s="280" t="s">
        <v>1394</v>
      </c>
      <c r="I2311" s="80"/>
    </row>
    <row r="2312" spans="1:9">
      <c r="A2312" s="280" t="s">
        <v>3707</v>
      </c>
      <c r="B2312" s="280" t="s">
        <v>1457</v>
      </c>
      <c r="C2312" s="280" t="s">
        <v>1199</v>
      </c>
      <c r="D2312" s="280" t="s">
        <v>1217</v>
      </c>
      <c r="E2312" s="80">
        <v>3.3546236587298595E-4</v>
      </c>
      <c r="F2312" s="80">
        <v>710550</v>
      </c>
      <c r="G2312" s="80">
        <v>6</v>
      </c>
      <c r="H2312" s="280" t="s">
        <v>1394</v>
      </c>
      <c r="I2312" s="80"/>
    </row>
    <row r="2313" spans="1:9">
      <c r="A2313" s="280" t="s">
        <v>3708</v>
      </c>
      <c r="B2313" s="280" t="s">
        <v>1457</v>
      </c>
      <c r="C2313" s="280" t="s">
        <v>1199</v>
      </c>
      <c r="D2313" s="280" t="s">
        <v>1218</v>
      </c>
      <c r="E2313" s="80">
        <v>3.3296271175650114E-4</v>
      </c>
      <c r="F2313" s="80">
        <v>710550</v>
      </c>
      <c r="G2313" s="80">
        <v>6</v>
      </c>
      <c r="H2313" s="280" t="s">
        <v>1394</v>
      </c>
      <c r="I2313" s="80"/>
    </row>
    <row r="2314" spans="1:9">
      <c r="A2314" s="280" t="s">
        <v>3709</v>
      </c>
      <c r="B2314" s="280" t="s">
        <v>1457</v>
      </c>
      <c r="C2314" s="280" t="s">
        <v>1199</v>
      </c>
      <c r="D2314" s="280" t="s">
        <v>1219</v>
      </c>
      <c r="E2314" s="80">
        <v>121.2070040748286</v>
      </c>
      <c r="F2314" s="80">
        <v>710550</v>
      </c>
      <c r="G2314" s="80">
        <v>6</v>
      </c>
      <c r="H2314" s="280" t="s">
        <v>1394</v>
      </c>
      <c r="I2314" s="80"/>
    </row>
    <row r="2315" spans="1:9">
      <c r="A2315" s="280" t="s">
        <v>3710</v>
      </c>
      <c r="B2315" s="280" t="s">
        <v>1457</v>
      </c>
      <c r="C2315" s="280" t="s">
        <v>1199</v>
      </c>
      <c r="D2315" s="280" t="s">
        <v>1347</v>
      </c>
      <c r="E2315" s="80">
        <v>7.5881229524096751E-4</v>
      </c>
      <c r="F2315" s="80">
        <v>710550</v>
      </c>
      <c r="G2315" s="80">
        <v>6</v>
      </c>
      <c r="H2315" s="280" t="s">
        <v>1394</v>
      </c>
      <c r="I2315" s="80"/>
    </row>
    <row r="2316" spans="1:9">
      <c r="A2316" s="280" t="s">
        <v>3711</v>
      </c>
      <c r="B2316" s="280" t="s">
        <v>1457</v>
      </c>
      <c r="C2316" s="280" t="s">
        <v>1199</v>
      </c>
      <c r="D2316" s="280" t="s">
        <v>1344</v>
      </c>
      <c r="E2316" s="80">
        <v>1.7023554156528401E-3</v>
      </c>
      <c r="F2316" s="80">
        <v>710550</v>
      </c>
      <c r="G2316" s="80">
        <v>6</v>
      </c>
      <c r="H2316" s="280" t="s">
        <v>1394</v>
      </c>
      <c r="I2316" s="80"/>
    </row>
    <row r="2317" spans="1:9">
      <c r="A2317" s="280" t="s">
        <v>3712</v>
      </c>
      <c r="B2317" s="280" t="s">
        <v>1457</v>
      </c>
      <c r="C2317" s="280" t="s">
        <v>1181</v>
      </c>
      <c r="D2317" s="280" t="s">
        <v>1211</v>
      </c>
      <c r="E2317" s="80">
        <v>1.6628417026508935E-4</v>
      </c>
      <c r="F2317" s="80">
        <v>710550</v>
      </c>
      <c r="G2317" s="80">
        <v>6</v>
      </c>
      <c r="H2317" s="280" t="s">
        <v>1394</v>
      </c>
      <c r="I2317" s="80"/>
    </row>
    <row r="2318" spans="1:9">
      <c r="A2318" s="280" t="s">
        <v>3713</v>
      </c>
      <c r="B2318" s="280" t="s">
        <v>1457</v>
      </c>
      <c r="C2318" s="280" t="s">
        <v>1181</v>
      </c>
      <c r="D2318" s="280" t="s">
        <v>1212</v>
      </c>
      <c r="E2318" s="80">
        <v>1.7004724163584544E-4</v>
      </c>
      <c r="F2318" s="80">
        <v>710550</v>
      </c>
      <c r="G2318" s="80">
        <v>6</v>
      </c>
      <c r="H2318" s="280" t="s">
        <v>1394</v>
      </c>
      <c r="I2318" s="80"/>
    </row>
    <row r="2319" spans="1:9">
      <c r="A2319" s="280" t="s">
        <v>3714</v>
      </c>
      <c r="B2319" s="280" t="s">
        <v>1457</v>
      </c>
      <c r="C2319" s="280" t="s">
        <v>1181</v>
      </c>
      <c r="D2319" s="280" t="s">
        <v>1213</v>
      </c>
      <c r="E2319" s="80">
        <v>1.7004724163584544E-4</v>
      </c>
      <c r="F2319" s="80">
        <v>710550</v>
      </c>
      <c r="G2319" s="80">
        <v>6</v>
      </c>
      <c r="H2319" s="280" t="s">
        <v>1394</v>
      </c>
      <c r="I2319" s="80"/>
    </row>
    <row r="2320" spans="1:9">
      <c r="A2320" s="280" t="s">
        <v>3715</v>
      </c>
      <c r="B2320" s="280" t="s">
        <v>1457</v>
      </c>
      <c r="C2320" s="280" t="s">
        <v>1181</v>
      </c>
      <c r="D2320" s="280" t="s">
        <v>1214</v>
      </c>
      <c r="E2320" s="80">
        <v>1.7004724163584544E-4</v>
      </c>
      <c r="F2320" s="80">
        <v>710550</v>
      </c>
      <c r="G2320" s="80">
        <v>6</v>
      </c>
      <c r="H2320" s="280" t="s">
        <v>1394</v>
      </c>
      <c r="I2320" s="80"/>
    </row>
    <row r="2321" spans="1:9">
      <c r="A2321" s="280" t="s">
        <v>3716</v>
      </c>
      <c r="B2321" s="280" t="s">
        <v>1457</v>
      </c>
      <c r="C2321" s="280" t="s">
        <v>1181</v>
      </c>
      <c r="D2321" s="280" t="s">
        <v>1215</v>
      </c>
      <c r="E2321" s="80">
        <v>1.6810149892446355E-4</v>
      </c>
      <c r="F2321" s="80">
        <v>710550</v>
      </c>
      <c r="G2321" s="80">
        <v>6</v>
      </c>
      <c r="H2321" s="280" t="s">
        <v>1394</v>
      </c>
      <c r="I2321" s="80"/>
    </row>
    <row r="2322" spans="1:9">
      <c r="A2322" s="280" t="s">
        <v>3717</v>
      </c>
      <c r="B2322" s="280" t="s">
        <v>1457</v>
      </c>
      <c r="C2322" s="280" t="s">
        <v>1181</v>
      </c>
      <c r="D2322" s="280" t="s">
        <v>1216</v>
      </c>
      <c r="E2322" s="80">
        <v>2.3912112272319368E-4</v>
      </c>
      <c r="F2322" s="80">
        <v>710550</v>
      </c>
      <c r="G2322" s="80">
        <v>6</v>
      </c>
      <c r="H2322" s="280" t="s">
        <v>1394</v>
      </c>
      <c r="I2322" s="80"/>
    </row>
    <row r="2323" spans="1:9">
      <c r="A2323" s="280" t="s">
        <v>3718</v>
      </c>
      <c r="B2323" s="280" t="s">
        <v>1457</v>
      </c>
      <c r="C2323" s="280" t="s">
        <v>1181</v>
      </c>
      <c r="D2323" s="280" t="s">
        <v>1217</v>
      </c>
      <c r="E2323" s="80">
        <v>1.5150928551132384E-4</v>
      </c>
      <c r="F2323" s="80">
        <v>710550</v>
      </c>
      <c r="G2323" s="80">
        <v>6</v>
      </c>
      <c r="H2323" s="280" t="s">
        <v>1394</v>
      </c>
      <c r="I2323" s="80"/>
    </row>
    <row r="2324" spans="1:9">
      <c r="A2324" s="280" t="s">
        <v>3719</v>
      </c>
      <c r="B2324" s="280" t="s">
        <v>1457</v>
      </c>
      <c r="C2324" s="280" t="s">
        <v>1181</v>
      </c>
      <c r="D2324" s="280" t="s">
        <v>1218</v>
      </c>
      <c r="E2324" s="80">
        <v>1.3370293314809078E-4</v>
      </c>
      <c r="F2324" s="80">
        <v>710550</v>
      </c>
      <c r="G2324" s="80">
        <v>6</v>
      </c>
      <c r="H2324" s="280" t="s">
        <v>1394</v>
      </c>
      <c r="I2324" s="80"/>
    </row>
    <row r="2325" spans="1:9">
      <c r="A2325" s="280" t="s">
        <v>3720</v>
      </c>
      <c r="B2325" s="280" t="s">
        <v>1457</v>
      </c>
      <c r="C2325" s="280" t="s">
        <v>1181</v>
      </c>
      <c r="D2325" s="280" t="s">
        <v>1219</v>
      </c>
      <c r="E2325" s="80">
        <v>1.6864105867976409E-4</v>
      </c>
      <c r="F2325" s="80">
        <v>710550</v>
      </c>
      <c r="G2325" s="80">
        <v>6</v>
      </c>
      <c r="H2325" s="280" t="s">
        <v>1394</v>
      </c>
      <c r="I2325" s="80"/>
    </row>
    <row r="2326" spans="1:9">
      <c r="A2326" s="280" t="s">
        <v>3721</v>
      </c>
      <c r="B2326" s="280" t="s">
        <v>1457</v>
      </c>
      <c r="C2326" s="280" t="s">
        <v>1181</v>
      </c>
      <c r="D2326" s="280" t="s">
        <v>1347</v>
      </c>
      <c r="E2326" s="80">
        <v>3.086190713915551E-4</v>
      </c>
      <c r="F2326" s="80">
        <v>710550</v>
      </c>
      <c r="G2326" s="80">
        <v>6</v>
      </c>
      <c r="H2326" s="280" t="s">
        <v>1394</v>
      </c>
      <c r="I2326" s="80"/>
    </row>
    <row r="2327" spans="1:9">
      <c r="A2327" s="280" t="s">
        <v>3722</v>
      </c>
      <c r="B2327" s="280" t="s">
        <v>1457</v>
      </c>
      <c r="C2327" s="280" t="s">
        <v>1181</v>
      </c>
      <c r="D2327" s="280" t="s">
        <v>1344</v>
      </c>
      <c r="E2327" s="80">
        <v>7.6884860606105186E-4</v>
      </c>
      <c r="F2327" s="80">
        <v>710550</v>
      </c>
      <c r="G2327" s="80">
        <v>6</v>
      </c>
      <c r="H2327" s="280" t="s">
        <v>1394</v>
      </c>
      <c r="I2327" s="80"/>
    </row>
    <row r="2328" spans="1:9">
      <c r="A2328" s="280" t="s">
        <v>3723</v>
      </c>
      <c r="B2328" s="280" t="s">
        <v>1457</v>
      </c>
      <c r="C2328" s="280" t="s">
        <v>1200</v>
      </c>
      <c r="D2328" s="280" t="s">
        <v>1211</v>
      </c>
      <c r="E2328" s="80">
        <v>4.6539091452283297E-3</v>
      </c>
      <c r="F2328" s="80">
        <v>710550</v>
      </c>
      <c r="G2328" s="80">
        <v>6</v>
      </c>
      <c r="H2328" s="280" t="s">
        <v>1394</v>
      </c>
      <c r="I2328" s="80"/>
    </row>
    <row r="2329" spans="1:9">
      <c r="A2329" s="280" t="s">
        <v>3724</v>
      </c>
      <c r="B2329" s="280" t="s">
        <v>1457</v>
      </c>
      <c r="C2329" s="280" t="s">
        <v>1200</v>
      </c>
      <c r="D2329" s="280" t="s">
        <v>1212</v>
      </c>
      <c r="E2329" s="80">
        <v>4.8166828914701088E-3</v>
      </c>
      <c r="F2329" s="80">
        <v>710550</v>
      </c>
      <c r="G2329" s="80">
        <v>6</v>
      </c>
      <c r="H2329" s="280" t="s">
        <v>1394</v>
      </c>
      <c r="I2329" s="80"/>
    </row>
    <row r="2330" spans="1:9">
      <c r="A2330" s="280" t="s">
        <v>3725</v>
      </c>
      <c r="B2330" s="280" t="s">
        <v>1457</v>
      </c>
      <c r="C2330" s="280" t="s">
        <v>1200</v>
      </c>
      <c r="D2330" s="280" t="s">
        <v>1213</v>
      </c>
      <c r="E2330" s="80">
        <v>4.6552597342670561E-3</v>
      </c>
      <c r="F2330" s="80">
        <v>710550</v>
      </c>
      <c r="G2330" s="80">
        <v>6</v>
      </c>
      <c r="H2330" s="280" t="s">
        <v>1394</v>
      </c>
      <c r="I2330" s="80"/>
    </row>
    <row r="2331" spans="1:9">
      <c r="A2331" s="280" t="s">
        <v>3726</v>
      </c>
      <c r="B2331" s="280" t="s">
        <v>1457</v>
      </c>
      <c r="C2331" s="280" t="s">
        <v>1200</v>
      </c>
      <c r="D2331" s="280" t="s">
        <v>1214</v>
      </c>
      <c r="E2331" s="80">
        <v>4.8087433870937484E-3</v>
      </c>
      <c r="F2331" s="80">
        <v>710550</v>
      </c>
      <c r="G2331" s="80">
        <v>6</v>
      </c>
      <c r="H2331" s="280" t="s">
        <v>1394</v>
      </c>
      <c r="I2331" s="80"/>
    </row>
    <row r="2332" spans="1:9">
      <c r="A2332" s="280" t="s">
        <v>3727</v>
      </c>
      <c r="B2332" s="280" t="s">
        <v>1457</v>
      </c>
      <c r="C2332" s="280" t="s">
        <v>1200</v>
      </c>
      <c r="D2332" s="280" t="s">
        <v>1215</v>
      </c>
      <c r="E2332" s="80">
        <v>4.7514199771063791E-3</v>
      </c>
      <c r="F2332" s="80">
        <v>710550</v>
      </c>
      <c r="G2332" s="80">
        <v>6</v>
      </c>
      <c r="H2332" s="280" t="s">
        <v>1394</v>
      </c>
      <c r="I2332" s="80"/>
    </row>
    <row r="2333" spans="1:9">
      <c r="A2333" s="280" t="s">
        <v>3728</v>
      </c>
      <c r="B2333" s="280" t="s">
        <v>1457</v>
      </c>
      <c r="C2333" s="280" t="s">
        <v>1200</v>
      </c>
      <c r="D2333" s="280" t="s">
        <v>1216</v>
      </c>
      <c r="E2333" s="80">
        <v>6.1822935331448019E-3</v>
      </c>
      <c r="F2333" s="80">
        <v>710550</v>
      </c>
      <c r="G2333" s="80">
        <v>6</v>
      </c>
      <c r="H2333" s="280" t="s">
        <v>1394</v>
      </c>
      <c r="I2333" s="80"/>
    </row>
    <row r="2334" spans="1:9">
      <c r="A2334" s="280" t="s">
        <v>3729</v>
      </c>
      <c r="B2334" s="280" t="s">
        <v>1457</v>
      </c>
      <c r="C2334" s="280" t="s">
        <v>1200</v>
      </c>
      <c r="D2334" s="280" t="s">
        <v>1217</v>
      </c>
      <c r="E2334" s="80">
        <v>4.2599245852200911E-3</v>
      </c>
      <c r="F2334" s="80">
        <v>710550</v>
      </c>
      <c r="G2334" s="80">
        <v>6</v>
      </c>
      <c r="H2334" s="280" t="s">
        <v>1394</v>
      </c>
      <c r="I2334" s="80"/>
    </row>
    <row r="2335" spans="1:9">
      <c r="A2335" s="280" t="s">
        <v>3730</v>
      </c>
      <c r="B2335" s="280" t="s">
        <v>1457</v>
      </c>
      <c r="C2335" s="280" t="s">
        <v>1200</v>
      </c>
      <c r="D2335" s="280" t="s">
        <v>1218</v>
      </c>
      <c r="E2335" s="80">
        <v>3.2710513538439607E-3</v>
      </c>
      <c r="F2335" s="80">
        <v>710550</v>
      </c>
      <c r="G2335" s="80">
        <v>6</v>
      </c>
      <c r="H2335" s="280" t="s">
        <v>1394</v>
      </c>
      <c r="I2335" s="80"/>
    </row>
    <row r="2336" spans="1:9">
      <c r="A2336" s="280" t="s">
        <v>3731</v>
      </c>
      <c r="B2336" s="280" t="s">
        <v>1457</v>
      </c>
      <c r="C2336" s="280" t="s">
        <v>1200</v>
      </c>
      <c r="D2336" s="280" t="s">
        <v>1219</v>
      </c>
      <c r="E2336" s="80">
        <v>4.640838785956866E-3</v>
      </c>
      <c r="F2336" s="80">
        <v>710550</v>
      </c>
      <c r="G2336" s="80">
        <v>6</v>
      </c>
      <c r="H2336" s="280" t="s">
        <v>1394</v>
      </c>
      <c r="I2336" s="80"/>
    </row>
    <row r="2337" spans="1:9">
      <c r="A2337" s="280" t="s">
        <v>3732</v>
      </c>
      <c r="B2337" s="280" t="s">
        <v>1457</v>
      </c>
      <c r="C2337" s="280" t="s">
        <v>1200</v>
      </c>
      <c r="D2337" s="280" t="s">
        <v>1347</v>
      </c>
      <c r="E2337" s="80">
        <v>7.9309869472858931E-3</v>
      </c>
      <c r="F2337" s="80">
        <v>710550</v>
      </c>
      <c r="G2337" s="80">
        <v>6</v>
      </c>
      <c r="H2337" s="280" t="s">
        <v>1394</v>
      </c>
      <c r="I2337" s="80"/>
    </row>
    <row r="2338" spans="1:9">
      <c r="A2338" s="280" t="s">
        <v>3733</v>
      </c>
      <c r="B2338" s="280" t="s">
        <v>1457</v>
      </c>
      <c r="C2338" s="280" t="s">
        <v>1200</v>
      </c>
      <c r="D2338" s="280" t="s">
        <v>1344</v>
      </c>
      <c r="E2338" s="80">
        <v>2.0801143082680742E-2</v>
      </c>
      <c r="F2338" s="80">
        <v>710550</v>
      </c>
      <c r="G2338" s="80">
        <v>6</v>
      </c>
      <c r="H2338" s="280" t="s">
        <v>1394</v>
      </c>
      <c r="I2338" s="80"/>
    </row>
    <row r="2339" spans="1:9">
      <c r="A2339" s="280" t="s">
        <v>3734</v>
      </c>
      <c r="B2339" s="280" t="s">
        <v>1457</v>
      </c>
      <c r="C2339" s="280" t="s">
        <v>1201</v>
      </c>
      <c r="D2339" s="280" t="s">
        <v>1211</v>
      </c>
      <c r="E2339" s="80">
        <v>9.4809834480235888E-2</v>
      </c>
      <c r="F2339" s="80">
        <v>710550</v>
      </c>
      <c r="G2339" s="80">
        <v>6</v>
      </c>
      <c r="H2339" s="280" t="s">
        <v>1394</v>
      </c>
      <c r="I2339" s="80"/>
    </row>
    <row r="2340" spans="1:9">
      <c r="A2340" s="280" t="s">
        <v>3735</v>
      </c>
      <c r="B2340" s="280" t="s">
        <v>1457</v>
      </c>
      <c r="C2340" s="280" t="s">
        <v>1201</v>
      </c>
      <c r="D2340" s="280" t="s">
        <v>1212</v>
      </c>
      <c r="E2340" s="80">
        <v>9.7748380938965471E-2</v>
      </c>
      <c r="F2340" s="80">
        <v>710550</v>
      </c>
      <c r="G2340" s="80">
        <v>6</v>
      </c>
      <c r="H2340" s="280" t="s">
        <v>1394</v>
      </c>
      <c r="I2340" s="80"/>
    </row>
    <row r="2341" spans="1:9">
      <c r="A2341" s="280" t="s">
        <v>3736</v>
      </c>
      <c r="B2341" s="280" t="s">
        <v>1457</v>
      </c>
      <c r="C2341" s="280" t="s">
        <v>1201</v>
      </c>
      <c r="D2341" s="280" t="s">
        <v>1213</v>
      </c>
      <c r="E2341" s="80">
        <v>9.4849828230556557E-2</v>
      </c>
      <c r="F2341" s="80">
        <v>710550</v>
      </c>
      <c r="G2341" s="80">
        <v>6</v>
      </c>
      <c r="H2341" s="280" t="s">
        <v>1394</v>
      </c>
      <c r="I2341" s="80"/>
    </row>
    <row r="2342" spans="1:9">
      <c r="A2342" s="280" t="s">
        <v>3737</v>
      </c>
      <c r="B2342" s="280" t="s">
        <v>1457</v>
      </c>
      <c r="C2342" s="280" t="s">
        <v>1201</v>
      </c>
      <c r="D2342" s="280" t="s">
        <v>1214</v>
      </c>
      <c r="E2342" s="80">
        <v>9.7573370424033537E-2</v>
      </c>
      <c r="F2342" s="80">
        <v>710550</v>
      </c>
      <c r="G2342" s="80">
        <v>6</v>
      </c>
      <c r="H2342" s="280" t="s">
        <v>1394</v>
      </c>
      <c r="I2342" s="80"/>
    </row>
    <row r="2343" spans="1:9">
      <c r="A2343" s="280" t="s">
        <v>3738</v>
      </c>
      <c r="B2343" s="280" t="s">
        <v>1457</v>
      </c>
      <c r="C2343" s="280" t="s">
        <v>1201</v>
      </c>
      <c r="D2343" s="280" t="s">
        <v>1215</v>
      </c>
      <c r="E2343" s="80">
        <v>9.7156283073351793E-2</v>
      </c>
      <c r="F2343" s="80">
        <v>710550</v>
      </c>
      <c r="G2343" s="80">
        <v>6</v>
      </c>
      <c r="H2343" s="280" t="s">
        <v>1394</v>
      </c>
      <c r="I2343" s="80"/>
    </row>
    <row r="2344" spans="1:9">
      <c r="A2344" s="280" t="s">
        <v>3739</v>
      </c>
      <c r="B2344" s="280" t="s">
        <v>1457</v>
      </c>
      <c r="C2344" s="280" t="s">
        <v>1201</v>
      </c>
      <c r="D2344" s="280" t="s">
        <v>1216</v>
      </c>
      <c r="E2344" s="80">
        <v>0.1061484495396724</v>
      </c>
      <c r="F2344" s="80">
        <v>710550</v>
      </c>
      <c r="G2344" s="80">
        <v>6</v>
      </c>
      <c r="H2344" s="280" t="s">
        <v>1394</v>
      </c>
      <c r="I2344" s="80"/>
    </row>
    <row r="2345" spans="1:9">
      <c r="A2345" s="280" t="s">
        <v>3740</v>
      </c>
      <c r="B2345" s="280" t="s">
        <v>1457</v>
      </c>
      <c r="C2345" s="280" t="s">
        <v>1201</v>
      </c>
      <c r="D2345" s="280" t="s">
        <v>1217</v>
      </c>
      <c r="E2345" s="80">
        <v>8.5445401753084391E-2</v>
      </c>
      <c r="F2345" s="80">
        <v>710550</v>
      </c>
      <c r="G2345" s="80">
        <v>6</v>
      </c>
      <c r="H2345" s="280" t="s">
        <v>1394</v>
      </c>
      <c r="I2345" s="80"/>
    </row>
    <row r="2346" spans="1:9">
      <c r="A2346" s="280" t="s">
        <v>3741</v>
      </c>
      <c r="B2346" s="280" t="s">
        <v>1457</v>
      </c>
      <c r="C2346" s="280" t="s">
        <v>1201</v>
      </c>
      <c r="D2346" s="280" t="s">
        <v>1218</v>
      </c>
      <c r="E2346" s="80">
        <v>8.8768629439287344E-2</v>
      </c>
      <c r="F2346" s="80">
        <v>710550</v>
      </c>
      <c r="G2346" s="80">
        <v>6</v>
      </c>
      <c r="H2346" s="280" t="s">
        <v>1394</v>
      </c>
      <c r="I2346" s="80"/>
    </row>
    <row r="2347" spans="1:9">
      <c r="A2347" s="280" t="s">
        <v>3742</v>
      </c>
      <c r="B2347" s="280" t="s">
        <v>1457</v>
      </c>
      <c r="C2347" s="280" t="s">
        <v>1201</v>
      </c>
      <c r="D2347" s="280" t="s">
        <v>1219</v>
      </c>
      <c r="E2347" s="80">
        <v>13224.511427410234</v>
      </c>
      <c r="F2347" s="80">
        <v>710550</v>
      </c>
      <c r="G2347" s="80">
        <v>6</v>
      </c>
      <c r="H2347" s="280" t="s">
        <v>1394</v>
      </c>
      <c r="I2347" s="80"/>
    </row>
    <row r="2348" spans="1:9">
      <c r="A2348" s="280" t="s">
        <v>3743</v>
      </c>
      <c r="B2348" s="280" t="s">
        <v>1457</v>
      </c>
      <c r="C2348" s="280" t="s">
        <v>1201</v>
      </c>
      <c r="D2348" s="280" t="s">
        <v>1347</v>
      </c>
      <c r="E2348" s="80">
        <v>0.17945672640893801</v>
      </c>
      <c r="F2348" s="80">
        <v>710550</v>
      </c>
      <c r="G2348" s="80">
        <v>6</v>
      </c>
      <c r="H2348" s="280" t="s">
        <v>1394</v>
      </c>
      <c r="I2348" s="80"/>
    </row>
    <row r="2349" spans="1:9">
      <c r="A2349" s="280" t="s">
        <v>3744</v>
      </c>
      <c r="B2349" s="280" t="s">
        <v>1457</v>
      </c>
      <c r="C2349" s="280" t="s">
        <v>1201</v>
      </c>
      <c r="D2349" s="280" t="s">
        <v>1344</v>
      </c>
      <c r="E2349" s="80">
        <v>0.43207135086455317</v>
      </c>
      <c r="F2349" s="80">
        <v>710550</v>
      </c>
      <c r="G2349" s="80">
        <v>6</v>
      </c>
      <c r="H2349" s="280" t="s">
        <v>1394</v>
      </c>
      <c r="I2349" s="80"/>
    </row>
    <row r="2350" spans="1:9">
      <c r="A2350" s="280" t="s">
        <v>3745</v>
      </c>
      <c r="B2350" s="280" t="s">
        <v>1457</v>
      </c>
      <c r="C2350" s="280" t="s">
        <v>1202</v>
      </c>
      <c r="D2350" s="280" t="s">
        <v>1211</v>
      </c>
      <c r="E2350" s="80">
        <v>5.934132054384978E-4</v>
      </c>
      <c r="F2350" s="80">
        <v>710550</v>
      </c>
      <c r="G2350" s="80">
        <v>6</v>
      </c>
      <c r="H2350" s="280" t="s">
        <v>1394</v>
      </c>
      <c r="I2350" s="80"/>
    </row>
    <row r="2351" spans="1:9">
      <c r="A2351" s="280" t="s">
        <v>3746</v>
      </c>
      <c r="B2351" s="280" t="s">
        <v>1457</v>
      </c>
      <c r="C2351" s="280" t="s">
        <v>1202</v>
      </c>
      <c r="D2351" s="280" t="s">
        <v>1212</v>
      </c>
      <c r="E2351" s="80">
        <v>6.3145250168419864E-4</v>
      </c>
      <c r="F2351" s="80">
        <v>710550</v>
      </c>
      <c r="G2351" s="80">
        <v>6</v>
      </c>
      <c r="H2351" s="280" t="s">
        <v>1394</v>
      </c>
      <c r="I2351" s="80"/>
    </row>
    <row r="2352" spans="1:9">
      <c r="A2352" s="280" t="s">
        <v>3747</v>
      </c>
      <c r="B2352" s="280" t="s">
        <v>1457</v>
      </c>
      <c r="C2352" s="280" t="s">
        <v>1202</v>
      </c>
      <c r="D2352" s="280" t="s">
        <v>1213</v>
      </c>
      <c r="E2352" s="80">
        <v>5.934132054384978E-4</v>
      </c>
      <c r="F2352" s="80">
        <v>710550</v>
      </c>
      <c r="G2352" s="80">
        <v>6</v>
      </c>
      <c r="H2352" s="280" t="s">
        <v>1394</v>
      </c>
      <c r="I2352" s="80"/>
    </row>
    <row r="2353" spans="1:9">
      <c r="A2353" s="280" t="s">
        <v>3748</v>
      </c>
      <c r="B2353" s="280" t="s">
        <v>1457</v>
      </c>
      <c r="C2353" s="280" t="s">
        <v>1202</v>
      </c>
      <c r="D2353" s="280" t="s">
        <v>1214</v>
      </c>
      <c r="E2353" s="80">
        <v>6.3145250168419864E-4</v>
      </c>
      <c r="F2353" s="80">
        <v>710550</v>
      </c>
      <c r="G2353" s="80">
        <v>6</v>
      </c>
      <c r="H2353" s="280" t="s">
        <v>1394</v>
      </c>
      <c r="I2353" s="80"/>
    </row>
    <row r="2354" spans="1:9">
      <c r="A2354" s="280" t="s">
        <v>3749</v>
      </c>
      <c r="B2354" s="280" t="s">
        <v>1457</v>
      </c>
      <c r="C2354" s="280" t="s">
        <v>1202</v>
      </c>
      <c r="D2354" s="280" t="s">
        <v>1215</v>
      </c>
      <c r="E2354" s="80">
        <v>5.4187805216494812E-4</v>
      </c>
      <c r="F2354" s="80">
        <v>710550</v>
      </c>
      <c r="G2354" s="80">
        <v>6</v>
      </c>
      <c r="H2354" s="280" t="s">
        <v>1394</v>
      </c>
      <c r="I2354" s="80"/>
    </row>
    <row r="2355" spans="1:9">
      <c r="A2355" s="280" t="s">
        <v>3750</v>
      </c>
      <c r="B2355" s="280" t="s">
        <v>1457</v>
      </c>
      <c r="C2355" s="280" t="s">
        <v>1202</v>
      </c>
      <c r="D2355" s="280" t="s">
        <v>1216</v>
      </c>
      <c r="E2355" s="80">
        <v>7.3276796376789042E-4</v>
      </c>
      <c r="F2355" s="80">
        <v>710550</v>
      </c>
      <c r="G2355" s="80">
        <v>6</v>
      </c>
      <c r="H2355" s="280" t="s">
        <v>1394</v>
      </c>
      <c r="I2355" s="80"/>
    </row>
    <row r="2356" spans="1:9">
      <c r="A2356" s="280" t="s">
        <v>3751</v>
      </c>
      <c r="B2356" s="280" t="s">
        <v>1457</v>
      </c>
      <c r="C2356" s="280" t="s">
        <v>1202</v>
      </c>
      <c r="D2356" s="280" t="s">
        <v>1217</v>
      </c>
      <c r="E2356" s="80">
        <v>4.9128973570714701E-4</v>
      </c>
      <c r="F2356" s="80">
        <v>710550</v>
      </c>
      <c r="G2356" s="80">
        <v>6</v>
      </c>
      <c r="H2356" s="280" t="s">
        <v>1394</v>
      </c>
      <c r="I2356" s="80"/>
    </row>
    <row r="2357" spans="1:9">
      <c r="A2357" s="280" t="s">
        <v>3752</v>
      </c>
      <c r="B2357" s="280" t="s">
        <v>1457</v>
      </c>
      <c r="C2357" s="280" t="s">
        <v>1202</v>
      </c>
      <c r="D2357" s="280" t="s">
        <v>1218</v>
      </c>
      <c r="E2357" s="80">
        <v>4.3218325770786508E-4</v>
      </c>
      <c r="F2357" s="80">
        <v>710550</v>
      </c>
      <c r="G2357" s="80">
        <v>6</v>
      </c>
      <c r="H2357" s="280" t="s">
        <v>1394</v>
      </c>
      <c r="I2357" s="80"/>
    </row>
    <row r="2358" spans="1:9">
      <c r="A2358" s="280" t="s">
        <v>3753</v>
      </c>
      <c r="B2358" s="280" t="s">
        <v>1457</v>
      </c>
      <c r="C2358" s="280" t="s">
        <v>1202</v>
      </c>
      <c r="D2358" s="280" t="s">
        <v>1219</v>
      </c>
      <c r="E2358" s="80">
        <v>6.390449422864745E-4</v>
      </c>
      <c r="F2358" s="80">
        <v>710550</v>
      </c>
      <c r="G2358" s="80">
        <v>6</v>
      </c>
      <c r="H2358" s="280" t="s">
        <v>1394</v>
      </c>
      <c r="I2358" s="80"/>
    </row>
    <row r="2359" spans="1:9">
      <c r="A2359" s="280" t="s">
        <v>3754</v>
      </c>
      <c r="B2359" s="280" t="s">
        <v>1457</v>
      </c>
      <c r="C2359" s="280" t="s">
        <v>1202</v>
      </c>
      <c r="D2359" s="280" t="s">
        <v>1347</v>
      </c>
      <c r="E2359" s="80">
        <v>9.890203523423638E-4</v>
      </c>
      <c r="F2359" s="80">
        <v>710550</v>
      </c>
      <c r="G2359" s="80">
        <v>6</v>
      </c>
      <c r="H2359" s="280" t="s">
        <v>1394</v>
      </c>
      <c r="I2359" s="80"/>
    </row>
    <row r="2360" spans="1:9">
      <c r="A2360" s="280" t="s">
        <v>3755</v>
      </c>
      <c r="B2360" s="280" t="s">
        <v>1457</v>
      </c>
      <c r="C2360" s="280" t="s">
        <v>1202</v>
      </c>
      <c r="D2360" s="280" t="s">
        <v>1344</v>
      </c>
      <c r="E2360" s="80">
        <v>2.5939714688090797E-3</v>
      </c>
      <c r="F2360" s="80">
        <v>710550</v>
      </c>
      <c r="G2360" s="80">
        <v>6</v>
      </c>
      <c r="H2360" s="280" t="s">
        <v>1394</v>
      </c>
      <c r="I2360" s="80"/>
    </row>
    <row r="2361" spans="1:9">
      <c r="A2361" s="280" t="s">
        <v>3756</v>
      </c>
      <c r="B2361" s="280" t="s">
        <v>1457</v>
      </c>
      <c r="C2361" s="280" t="s">
        <v>1203</v>
      </c>
      <c r="D2361" s="280" t="s">
        <v>1211</v>
      </c>
      <c r="E2361" s="80">
        <v>3.0493012537938317E-4</v>
      </c>
      <c r="F2361" s="80">
        <v>710550</v>
      </c>
      <c r="G2361" s="80">
        <v>6</v>
      </c>
      <c r="H2361" s="280" t="s">
        <v>1394</v>
      </c>
      <c r="I2361" s="80"/>
    </row>
    <row r="2362" spans="1:9">
      <c r="A2362" s="280" t="s">
        <v>3757</v>
      </c>
      <c r="B2362" s="280" t="s">
        <v>1457</v>
      </c>
      <c r="C2362" s="280" t="s">
        <v>1203</v>
      </c>
      <c r="D2362" s="280" t="s">
        <v>1212</v>
      </c>
      <c r="E2362" s="80">
        <v>3.1026477050616032E-4</v>
      </c>
      <c r="F2362" s="80">
        <v>710550</v>
      </c>
      <c r="G2362" s="80">
        <v>6</v>
      </c>
      <c r="H2362" s="280" t="s">
        <v>1394</v>
      </c>
      <c r="I2362" s="80"/>
    </row>
    <row r="2363" spans="1:9">
      <c r="A2363" s="280" t="s">
        <v>3758</v>
      </c>
      <c r="B2363" s="280" t="s">
        <v>1457</v>
      </c>
      <c r="C2363" s="280" t="s">
        <v>1203</v>
      </c>
      <c r="D2363" s="280" t="s">
        <v>1213</v>
      </c>
      <c r="E2363" s="80">
        <v>3.0493012537938317E-4</v>
      </c>
      <c r="F2363" s="80">
        <v>710550</v>
      </c>
      <c r="G2363" s="80">
        <v>6</v>
      </c>
      <c r="H2363" s="280" t="s">
        <v>1394</v>
      </c>
      <c r="I2363" s="80"/>
    </row>
    <row r="2364" spans="1:9">
      <c r="A2364" s="280" t="s">
        <v>3759</v>
      </c>
      <c r="B2364" s="280" t="s">
        <v>1457</v>
      </c>
      <c r="C2364" s="280" t="s">
        <v>1203</v>
      </c>
      <c r="D2364" s="280" t="s">
        <v>1214</v>
      </c>
      <c r="E2364" s="80">
        <v>3.101023591626093E-4</v>
      </c>
      <c r="F2364" s="80">
        <v>710550</v>
      </c>
      <c r="G2364" s="80">
        <v>6</v>
      </c>
      <c r="H2364" s="280" t="s">
        <v>1394</v>
      </c>
      <c r="I2364" s="80"/>
    </row>
    <row r="2365" spans="1:9">
      <c r="A2365" s="280" t="s">
        <v>3760</v>
      </c>
      <c r="B2365" s="280" t="s">
        <v>1457</v>
      </c>
      <c r="C2365" s="280" t="s">
        <v>1203</v>
      </c>
      <c r="D2365" s="280" t="s">
        <v>1215</v>
      </c>
      <c r="E2365" s="80">
        <v>2.9945831361408165E-4</v>
      </c>
      <c r="F2365" s="80">
        <v>710550</v>
      </c>
      <c r="G2365" s="80">
        <v>6</v>
      </c>
      <c r="H2365" s="280" t="s">
        <v>1394</v>
      </c>
      <c r="I2365" s="80"/>
    </row>
    <row r="2366" spans="1:9">
      <c r="A2366" s="280" t="s">
        <v>3761</v>
      </c>
      <c r="B2366" s="280" t="s">
        <v>1457</v>
      </c>
      <c r="C2366" s="280" t="s">
        <v>1203</v>
      </c>
      <c r="D2366" s="280" t="s">
        <v>1216</v>
      </c>
      <c r="E2366" s="80">
        <v>5.906296950385568E-5</v>
      </c>
      <c r="F2366" s="80">
        <v>710550</v>
      </c>
      <c r="G2366" s="80">
        <v>6</v>
      </c>
      <c r="H2366" s="280" t="s">
        <v>1394</v>
      </c>
      <c r="I2366" s="80"/>
    </row>
    <row r="2367" spans="1:9">
      <c r="A2367" s="280" t="s">
        <v>3762</v>
      </c>
      <c r="B2367" s="280" t="s">
        <v>1457</v>
      </c>
      <c r="C2367" s="280" t="s">
        <v>1203</v>
      </c>
      <c r="D2367" s="280" t="s">
        <v>1217</v>
      </c>
      <c r="E2367" s="80">
        <v>2.7358115666803261E-4</v>
      </c>
      <c r="F2367" s="80">
        <v>710550</v>
      </c>
      <c r="G2367" s="80">
        <v>6</v>
      </c>
      <c r="H2367" s="280" t="s">
        <v>1394</v>
      </c>
      <c r="I2367" s="80"/>
    </row>
    <row r="2368" spans="1:9">
      <c r="A2368" s="280" t="s">
        <v>3763</v>
      </c>
      <c r="B2368" s="280" t="s">
        <v>1457</v>
      </c>
      <c r="C2368" s="280" t="s">
        <v>1203</v>
      </c>
      <c r="D2368" s="280" t="s">
        <v>1218</v>
      </c>
      <c r="E2368" s="80">
        <v>2.7244266521526283E-4</v>
      </c>
      <c r="F2368" s="80">
        <v>710550</v>
      </c>
      <c r="G2368" s="80">
        <v>6</v>
      </c>
      <c r="H2368" s="280" t="s">
        <v>1394</v>
      </c>
      <c r="I2368" s="80"/>
    </row>
    <row r="2369" spans="1:9">
      <c r="A2369" s="280" t="s">
        <v>3764</v>
      </c>
      <c r="B2369" s="280" t="s">
        <v>1457</v>
      </c>
      <c r="C2369" s="280" t="s">
        <v>1203</v>
      </c>
      <c r="D2369" s="280" t="s">
        <v>1219</v>
      </c>
      <c r="E2369" s="80">
        <v>35.399359931943728</v>
      </c>
      <c r="F2369" s="80">
        <v>710550</v>
      </c>
      <c r="G2369" s="80">
        <v>6</v>
      </c>
      <c r="H2369" s="280" t="s">
        <v>1394</v>
      </c>
      <c r="I2369" s="80"/>
    </row>
    <row r="2370" spans="1:9">
      <c r="A2370" s="280" t="s">
        <v>3765</v>
      </c>
      <c r="B2370" s="280" t="s">
        <v>1457</v>
      </c>
      <c r="C2370" s="280" t="s">
        <v>1203</v>
      </c>
      <c r="D2370" s="280" t="s">
        <v>1347</v>
      </c>
      <c r="E2370" s="80">
        <v>5.5063636977347764E-4</v>
      </c>
      <c r="F2370" s="80">
        <v>710550</v>
      </c>
      <c r="G2370" s="80">
        <v>6</v>
      </c>
      <c r="H2370" s="280" t="s">
        <v>1394</v>
      </c>
      <c r="I2370" s="80"/>
    </row>
    <row r="2371" spans="1:9">
      <c r="A2371" s="280" t="s">
        <v>3766</v>
      </c>
      <c r="B2371" s="280" t="s">
        <v>1457</v>
      </c>
      <c r="C2371" s="280" t="s">
        <v>1203</v>
      </c>
      <c r="D2371" s="280" t="s">
        <v>1344</v>
      </c>
      <c r="E2371" s="80">
        <v>1.3783262538922382E-3</v>
      </c>
      <c r="F2371" s="80">
        <v>710550</v>
      </c>
      <c r="G2371" s="80">
        <v>6</v>
      </c>
      <c r="H2371" s="280" t="s">
        <v>1394</v>
      </c>
      <c r="I2371" s="80"/>
    </row>
    <row r="2372" spans="1:9">
      <c r="A2372" s="280" t="s">
        <v>3767</v>
      </c>
      <c r="B2372" s="280" t="s">
        <v>1457</v>
      </c>
      <c r="C2372" s="280" t="s">
        <v>1204</v>
      </c>
      <c r="D2372" s="280" t="s">
        <v>1211</v>
      </c>
      <c r="E2372" s="80">
        <v>0.18871448239287761</v>
      </c>
      <c r="F2372" s="80">
        <v>710550</v>
      </c>
      <c r="G2372" s="80">
        <v>6</v>
      </c>
      <c r="H2372" s="280" t="s">
        <v>1394</v>
      </c>
      <c r="I2372" s="80"/>
    </row>
    <row r="2373" spans="1:9">
      <c r="A2373" s="280" t="s">
        <v>3768</v>
      </c>
      <c r="B2373" s="280" t="s">
        <v>1457</v>
      </c>
      <c r="C2373" s="280" t="s">
        <v>1204</v>
      </c>
      <c r="D2373" s="280" t="s">
        <v>1212</v>
      </c>
      <c r="E2373" s="80">
        <v>0.1960225172825498</v>
      </c>
      <c r="F2373" s="80">
        <v>710550</v>
      </c>
      <c r="G2373" s="80">
        <v>6</v>
      </c>
      <c r="H2373" s="280" t="s">
        <v>1394</v>
      </c>
      <c r="I2373" s="80"/>
    </row>
    <row r="2374" spans="1:9">
      <c r="A2374" s="280" t="s">
        <v>3769</v>
      </c>
      <c r="B2374" s="280" t="s">
        <v>1457</v>
      </c>
      <c r="C2374" s="280" t="s">
        <v>1204</v>
      </c>
      <c r="D2374" s="280" t="s">
        <v>1213</v>
      </c>
      <c r="E2374" s="80">
        <v>0.18878029403462279</v>
      </c>
      <c r="F2374" s="80">
        <v>710550</v>
      </c>
      <c r="G2374" s="80">
        <v>6</v>
      </c>
      <c r="H2374" s="280" t="s">
        <v>1394</v>
      </c>
      <c r="I2374" s="80"/>
    </row>
    <row r="2375" spans="1:9">
      <c r="A2375" s="280" t="s">
        <v>3770</v>
      </c>
      <c r="B2375" s="280" t="s">
        <v>1457</v>
      </c>
      <c r="C2375" s="280" t="s">
        <v>1204</v>
      </c>
      <c r="D2375" s="280" t="s">
        <v>1214</v>
      </c>
      <c r="E2375" s="80">
        <v>0.19559089786152734</v>
      </c>
      <c r="F2375" s="80">
        <v>710550</v>
      </c>
      <c r="G2375" s="80">
        <v>6</v>
      </c>
      <c r="H2375" s="280" t="s">
        <v>1394</v>
      </c>
      <c r="I2375" s="80"/>
    </row>
    <row r="2376" spans="1:9">
      <c r="A2376" s="280" t="s">
        <v>3771</v>
      </c>
      <c r="B2376" s="280" t="s">
        <v>1457</v>
      </c>
      <c r="C2376" s="280" t="s">
        <v>1204</v>
      </c>
      <c r="D2376" s="280" t="s">
        <v>1215</v>
      </c>
      <c r="E2376" s="80">
        <v>0.19267213153282228</v>
      </c>
      <c r="F2376" s="80">
        <v>710550</v>
      </c>
      <c r="G2376" s="80">
        <v>6</v>
      </c>
      <c r="H2376" s="280" t="s">
        <v>1394</v>
      </c>
      <c r="I2376" s="80"/>
    </row>
    <row r="2377" spans="1:9">
      <c r="A2377" s="280" t="s">
        <v>3772</v>
      </c>
      <c r="B2377" s="280" t="s">
        <v>1457</v>
      </c>
      <c r="C2377" s="280" t="s">
        <v>1204</v>
      </c>
      <c r="D2377" s="280" t="s">
        <v>1216</v>
      </c>
      <c r="E2377" s="80">
        <v>0.21040409340456107</v>
      </c>
      <c r="F2377" s="80">
        <v>710550</v>
      </c>
      <c r="G2377" s="80">
        <v>6</v>
      </c>
      <c r="H2377" s="280" t="s">
        <v>1394</v>
      </c>
      <c r="I2377" s="80"/>
    </row>
    <row r="2378" spans="1:9">
      <c r="A2378" s="280" t="s">
        <v>3773</v>
      </c>
      <c r="B2378" s="280" t="s">
        <v>1457</v>
      </c>
      <c r="C2378" s="280" t="s">
        <v>1204</v>
      </c>
      <c r="D2378" s="280" t="s">
        <v>1217</v>
      </c>
      <c r="E2378" s="80">
        <v>0.17198572015953054</v>
      </c>
      <c r="F2378" s="80">
        <v>710550</v>
      </c>
      <c r="G2378" s="80">
        <v>6</v>
      </c>
      <c r="H2378" s="280" t="s">
        <v>1394</v>
      </c>
      <c r="I2378" s="80"/>
    </row>
    <row r="2379" spans="1:9">
      <c r="A2379" s="280" t="s">
        <v>3774</v>
      </c>
      <c r="B2379" s="280" t="s">
        <v>1457</v>
      </c>
      <c r="C2379" s="280" t="s">
        <v>1204</v>
      </c>
      <c r="D2379" s="280" t="s">
        <v>1218</v>
      </c>
      <c r="E2379" s="80">
        <v>0.13295139319607679</v>
      </c>
      <c r="F2379" s="80">
        <v>710550</v>
      </c>
      <c r="G2379" s="80">
        <v>6</v>
      </c>
      <c r="H2379" s="280" t="s">
        <v>1394</v>
      </c>
      <c r="I2379" s="80"/>
    </row>
    <row r="2380" spans="1:9">
      <c r="A2380" s="280" t="s">
        <v>3775</v>
      </c>
      <c r="B2380" s="280" t="s">
        <v>1457</v>
      </c>
      <c r="C2380" s="280" t="s">
        <v>1204</v>
      </c>
      <c r="D2380" s="280" t="s">
        <v>1219</v>
      </c>
      <c r="E2380" s="80">
        <v>16710.172837624028</v>
      </c>
      <c r="F2380" s="80">
        <v>710550</v>
      </c>
      <c r="G2380" s="80">
        <v>6</v>
      </c>
      <c r="H2380" s="280" t="s">
        <v>1394</v>
      </c>
      <c r="I2380" s="80"/>
    </row>
    <row r="2381" spans="1:9">
      <c r="A2381" s="280" t="s">
        <v>3776</v>
      </c>
      <c r="B2381" s="280" t="s">
        <v>1457</v>
      </c>
      <c r="C2381" s="280" t="s">
        <v>1204</v>
      </c>
      <c r="D2381" s="280" t="s">
        <v>1347</v>
      </c>
      <c r="E2381" s="80">
        <v>0.34352525958388863</v>
      </c>
      <c r="F2381" s="80">
        <v>710550</v>
      </c>
      <c r="G2381" s="80">
        <v>6</v>
      </c>
      <c r="H2381" s="280" t="s">
        <v>1394</v>
      </c>
      <c r="I2381" s="80"/>
    </row>
    <row r="2382" spans="1:9">
      <c r="A2382" s="280" t="s">
        <v>3777</v>
      </c>
      <c r="B2382" s="280" t="s">
        <v>1457</v>
      </c>
      <c r="C2382" s="280" t="s">
        <v>1204</v>
      </c>
      <c r="D2382" s="280" t="s">
        <v>1344</v>
      </c>
      <c r="E2382" s="80">
        <v>0.84644606844070058</v>
      </c>
      <c r="F2382" s="80">
        <v>710550</v>
      </c>
      <c r="G2382" s="80">
        <v>6</v>
      </c>
      <c r="H2382" s="280" t="s">
        <v>1394</v>
      </c>
      <c r="I2382" s="80"/>
    </row>
    <row r="2383" spans="1:9">
      <c r="A2383" s="280" t="s">
        <v>3778</v>
      </c>
      <c r="B2383" s="280" t="s">
        <v>1457</v>
      </c>
      <c r="C2383" s="280" t="s">
        <v>1205</v>
      </c>
      <c r="D2383" s="280" t="s">
        <v>1211</v>
      </c>
      <c r="E2383" s="80">
        <v>0.10460270351601109</v>
      </c>
      <c r="F2383" s="80">
        <v>710550</v>
      </c>
      <c r="G2383" s="80">
        <v>6</v>
      </c>
      <c r="H2383" s="280" t="s">
        <v>1394</v>
      </c>
      <c r="I2383" s="80"/>
    </row>
    <row r="2384" spans="1:9">
      <c r="A2384" s="280" t="s">
        <v>3779</v>
      </c>
      <c r="B2384" s="280" t="s">
        <v>1457</v>
      </c>
      <c r="C2384" s="280" t="s">
        <v>1205</v>
      </c>
      <c r="D2384" s="280" t="s">
        <v>1212</v>
      </c>
      <c r="E2384" s="80">
        <v>0.10761227193864895</v>
      </c>
      <c r="F2384" s="80">
        <v>710550</v>
      </c>
      <c r="G2384" s="80">
        <v>6</v>
      </c>
      <c r="H2384" s="280" t="s">
        <v>1394</v>
      </c>
      <c r="I2384" s="80"/>
    </row>
    <row r="2385" spans="1:9">
      <c r="A2385" s="280" t="s">
        <v>3780</v>
      </c>
      <c r="B2385" s="280" t="s">
        <v>1457</v>
      </c>
      <c r="C2385" s="280" t="s">
        <v>1205</v>
      </c>
      <c r="D2385" s="280" t="s">
        <v>1213</v>
      </c>
      <c r="E2385" s="80">
        <v>0.10467246252205163</v>
      </c>
      <c r="F2385" s="80">
        <v>710550</v>
      </c>
      <c r="G2385" s="80">
        <v>6</v>
      </c>
      <c r="H2385" s="280" t="s">
        <v>1394</v>
      </c>
      <c r="I2385" s="80"/>
    </row>
    <row r="2386" spans="1:9">
      <c r="A2386" s="280" t="s">
        <v>3781</v>
      </c>
      <c r="B2386" s="280" t="s">
        <v>1457</v>
      </c>
      <c r="C2386" s="280" t="s">
        <v>1205</v>
      </c>
      <c r="D2386" s="280" t="s">
        <v>1214</v>
      </c>
      <c r="E2386" s="80">
        <v>0.10739346770530796</v>
      </c>
      <c r="F2386" s="80">
        <v>710550</v>
      </c>
      <c r="G2386" s="80">
        <v>6</v>
      </c>
      <c r="H2386" s="280" t="s">
        <v>1394</v>
      </c>
      <c r="I2386" s="80"/>
    </row>
    <row r="2387" spans="1:9">
      <c r="A2387" s="280" t="s">
        <v>3782</v>
      </c>
      <c r="B2387" s="280" t="s">
        <v>1457</v>
      </c>
      <c r="C2387" s="280" t="s">
        <v>1205</v>
      </c>
      <c r="D2387" s="280" t="s">
        <v>1215</v>
      </c>
      <c r="E2387" s="80">
        <v>0.10645937621466539</v>
      </c>
      <c r="F2387" s="80">
        <v>710550</v>
      </c>
      <c r="G2387" s="80">
        <v>6</v>
      </c>
      <c r="H2387" s="280" t="s">
        <v>1394</v>
      </c>
      <c r="I2387" s="80"/>
    </row>
    <row r="2388" spans="1:9">
      <c r="A2388" s="280" t="s">
        <v>3783</v>
      </c>
      <c r="B2388" s="280" t="s">
        <v>1457</v>
      </c>
      <c r="C2388" s="280" t="s">
        <v>1205</v>
      </c>
      <c r="D2388" s="280" t="s">
        <v>1216</v>
      </c>
      <c r="E2388" s="80">
        <v>0.10572259992443453</v>
      </c>
      <c r="F2388" s="80">
        <v>710550</v>
      </c>
      <c r="G2388" s="80">
        <v>6</v>
      </c>
      <c r="H2388" s="280" t="s">
        <v>1394</v>
      </c>
      <c r="I2388" s="80"/>
    </row>
    <row r="2389" spans="1:9">
      <c r="A2389" s="280" t="s">
        <v>3784</v>
      </c>
      <c r="B2389" s="280" t="s">
        <v>1457</v>
      </c>
      <c r="C2389" s="280" t="s">
        <v>1205</v>
      </c>
      <c r="D2389" s="280" t="s">
        <v>1217</v>
      </c>
      <c r="E2389" s="80">
        <v>9.6023664639200132E-2</v>
      </c>
      <c r="F2389" s="80">
        <v>710550</v>
      </c>
      <c r="G2389" s="80">
        <v>6</v>
      </c>
      <c r="H2389" s="280" t="s">
        <v>1394</v>
      </c>
      <c r="I2389" s="80"/>
    </row>
    <row r="2390" spans="1:9">
      <c r="A2390" s="280" t="s">
        <v>3785</v>
      </c>
      <c r="B2390" s="280" t="s">
        <v>1457</v>
      </c>
      <c r="C2390" s="280" t="s">
        <v>1205</v>
      </c>
      <c r="D2390" s="280" t="s">
        <v>1218</v>
      </c>
      <c r="E2390" s="80">
        <v>6.5458451593431249E-2</v>
      </c>
      <c r="F2390" s="80">
        <v>710550</v>
      </c>
      <c r="G2390" s="80">
        <v>6</v>
      </c>
      <c r="H2390" s="280" t="s">
        <v>1394</v>
      </c>
      <c r="I2390" s="80"/>
    </row>
    <row r="2391" spans="1:9">
      <c r="A2391" s="280" t="s">
        <v>3786</v>
      </c>
      <c r="B2391" s="280" t="s">
        <v>1457</v>
      </c>
      <c r="C2391" s="280" t="s">
        <v>1205</v>
      </c>
      <c r="D2391" s="280" t="s">
        <v>1219</v>
      </c>
      <c r="E2391" s="80">
        <v>14256.135252922913</v>
      </c>
      <c r="F2391" s="80">
        <v>710550</v>
      </c>
      <c r="G2391" s="80">
        <v>6</v>
      </c>
      <c r="H2391" s="280" t="s">
        <v>1394</v>
      </c>
      <c r="I2391" s="80"/>
    </row>
    <row r="2392" spans="1:9">
      <c r="A2392" s="280" t="s">
        <v>3787</v>
      </c>
      <c r="B2392" s="280" t="s">
        <v>1457</v>
      </c>
      <c r="C2392" s="280" t="s">
        <v>1205</v>
      </c>
      <c r="D2392" s="280" t="s">
        <v>1347</v>
      </c>
      <c r="E2392" s="80">
        <v>0.19467096843980292</v>
      </c>
      <c r="F2392" s="80">
        <v>710550</v>
      </c>
      <c r="G2392" s="80">
        <v>6</v>
      </c>
      <c r="H2392" s="280" t="s">
        <v>1394</v>
      </c>
      <c r="I2392" s="80"/>
    </row>
    <row r="2393" spans="1:9">
      <c r="A2393" s="280" t="s">
        <v>3788</v>
      </c>
      <c r="B2393" s="280" t="s">
        <v>1457</v>
      </c>
      <c r="C2393" s="280" t="s">
        <v>1205</v>
      </c>
      <c r="D2393" s="280" t="s">
        <v>1344</v>
      </c>
      <c r="E2393" s="80">
        <v>0.47779249353917408</v>
      </c>
      <c r="F2393" s="80">
        <v>710550</v>
      </c>
      <c r="G2393" s="80">
        <v>6</v>
      </c>
      <c r="H2393" s="280" t="s">
        <v>1394</v>
      </c>
      <c r="I2393" s="80"/>
    </row>
    <row r="2394" spans="1:9">
      <c r="A2394" s="280" t="s">
        <v>3789</v>
      </c>
      <c r="B2394" s="280" t="s">
        <v>1457</v>
      </c>
      <c r="C2394" s="280" t="s">
        <v>1206</v>
      </c>
      <c r="D2394" s="280" t="s">
        <v>1211</v>
      </c>
      <c r="E2394" s="80">
        <v>8.1056011908399894E-2</v>
      </c>
      <c r="F2394" s="80">
        <v>710550</v>
      </c>
      <c r="G2394" s="80">
        <v>6</v>
      </c>
      <c r="H2394" s="280" t="s">
        <v>1394</v>
      </c>
      <c r="I2394" s="80"/>
    </row>
    <row r="2395" spans="1:9">
      <c r="A2395" s="280" t="s">
        <v>3790</v>
      </c>
      <c r="B2395" s="280" t="s">
        <v>1457</v>
      </c>
      <c r="C2395" s="280" t="s">
        <v>1206</v>
      </c>
      <c r="D2395" s="280" t="s">
        <v>1212</v>
      </c>
      <c r="E2395" s="80">
        <v>8.4579616605887059E-2</v>
      </c>
      <c r="F2395" s="80">
        <v>710550</v>
      </c>
      <c r="G2395" s="80">
        <v>6</v>
      </c>
      <c r="H2395" s="280" t="s">
        <v>1394</v>
      </c>
      <c r="I2395" s="80"/>
    </row>
    <row r="2396" spans="1:9">
      <c r="A2396" s="280" t="s">
        <v>3791</v>
      </c>
      <c r="B2396" s="280" t="s">
        <v>1457</v>
      </c>
      <c r="C2396" s="280" t="s">
        <v>1206</v>
      </c>
      <c r="D2396" s="280" t="s">
        <v>1213</v>
      </c>
      <c r="E2396" s="80">
        <v>8.1056011908399894E-2</v>
      </c>
      <c r="F2396" s="80">
        <v>710550</v>
      </c>
      <c r="G2396" s="80">
        <v>6</v>
      </c>
      <c r="H2396" s="280" t="s">
        <v>1394</v>
      </c>
      <c r="I2396" s="80"/>
    </row>
    <row r="2397" spans="1:9">
      <c r="A2397" s="280" t="s">
        <v>3792</v>
      </c>
      <c r="B2397" s="280" t="s">
        <v>1457</v>
      </c>
      <c r="C2397" s="280" t="s">
        <v>1206</v>
      </c>
      <c r="D2397" s="280" t="s">
        <v>1214</v>
      </c>
      <c r="E2397" s="80">
        <v>8.4287396783789284E-2</v>
      </c>
      <c r="F2397" s="80">
        <v>710550</v>
      </c>
      <c r="G2397" s="80">
        <v>6</v>
      </c>
      <c r="H2397" s="280" t="s">
        <v>1394</v>
      </c>
      <c r="I2397" s="80"/>
    </row>
    <row r="2398" spans="1:9">
      <c r="A2398" s="280" t="s">
        <v>3793</v>
      </c>
      <c r="B2398" s="280" t="s">
        <v>1457</v>
      </c>
      <c r="C2398" s="280" t="s">
        <v>1206</v>
      </c>
      <c r="D2398" s="280" t="s">
        <v>1215</v>
      </c>
      <c r="E2398" s="80">
        <v>8.4279132741690924E-2</v>
      </c>
      <c r="F2398" s="80">
        <v>710550</v>
      </c>
      <c r="G2398" s="80">
        <v>6</v>
      </c>
      <c r="H2398" s="280" t="s">
        <v>1394</v>
      </c>
      <c r="I2398" s="80"/>
    </row>
    <row r="2399" spans="1:9">
      <c r="A2399" s="280" t="s">
        <v>3794</v>
      </c>
      <c r="B2399" s="280" t="s">
        <v>1457</v>
      </c>
      <c r="C2399" s="280" t="s">
        <v>1206</v>
      </c>
      <c r="D2399" s="280" t="s">
        <v>1216</v>
      </c>
      <c r="E2399" s="80">
        <v>0.11058991776048721</v>
      </c>
      <c r="F2399" s="80">
        <v>710550</v>
      </c>
      <c r="G2399" s="80">
        <v>6</v>
      </c>
      <c r="H2399" s="280" t="s">
        <v>1394</v>
      </c>
      <c r="I2399" s="80"/>
    </row>
    <row r="2400" spans="1:9">
      <c r="A2400" s="280" t="s">
        <v>3795</v>
      </c>
      <c r="B2400" s="280" t="s">
        <v>1457</v>
      </c>
      <c r="C2400" s="280" t="s">
        <v>1206</v>
      </c>
      <c r="D2400" s="280" t="s">
        <v>1217</v>
      </c>
      <c r="E2400" s="80">
        <v>7.7428826784826668E-2</v>
      </c>
      <c r="F2400" s="80">
        <v>710550</v>
      </c>
      <c r="G2400" s="80">
        <v>6</v>
      </c>
      <c r="H2400" s="280" t="s">
        <v>1394</v>
      </c>
      <c r="I2400" s="80"/>
    </row>
    <row r="2401" spans="1:9">
      <c r="A2401" s="280" t="s">
        <v>3796</v>
      </c>
      <c r="B2401" s="280" t="s">
        <v>1457</v>
      </c>
      <c r="C2401" s="280" t="s">
        <v>1206</v>
      </c>
      <c r="D2401" s="280" t="s">
        <v>1218</v>
      </c>
      <c r="E2401" s="80">
        <v>2.5968391171338798E-2</v>
      </c>
      <c r="F2401" s="80">
        <v>710550</v>
      </c>
      <c r="G2401" s="80">
        <v>6</v>
      </c>
      <c r="H2401" s="280" t="s">
        <v>1394</v>
      </c>
      <c r="I2401" s="80"/>
    </row>
    <row r="2402" spans="1:9">
      <c r="A2402" s="280" t="s">
        <v>3797</v>
      </c>
      <c r="B2402" s="280" t="s">
        <v>1457</v>
      </c>
      <c r="C2402" s="280" t="s">
        <v>1206</v>
      </c>
      <c r="D2402" s="280" t="s">
        <v>1219</v>
      </c>
      <c r="E2402" s="80">
        <v>7174.7878553937917</v>
      </c>
      <c r="F2402" s="80">
        <v>710550</v>
      </c>
      <c r="G2402" s="80">
        <v>6</v>
      </c>
      <c r="H2402" s="280" t="s">
        <v>1394</v>
      </c>
      <c r="I2402" s="80"/>
    </row>
    <row r="2403" spans="1:9">
      <c r="A2403" s="280" t="s">
        <v>3798</v>
      </c>
      <c r="B2403" s="280" t="s">
        <v>1457</v>
      </c>
      <c r="C2403" s="280" t="s">
        <v>1206</v>
      </c>
      <c r="D2403" s="280" t="s">
        <v>1347</v>
      </c>
      <c r="E2403" s="80">
        <v>0.14426839541727735</v>
      </c>
      <c r="F2403" s="80">
        <v>710550</v>
      </c>
      <c r="G2403" s="80">
        <v>6</v>
      </c>
      <c r="H2403" s="280" t="s">
        <v>1394</v>
      </c>
      <c r="I2403" s="80"/>
    </row>
    <row r="2404" spans="1:9">
      <c r="A2404" s="280" t="s">
        <v>3799</v>
      </c>
      <c r="B2404" s="280" t="s">
        <v>1457</v>
      </c>
      <c r="C2404" s="280" t="s">
        <v>1206</v>
      </c>
      <c r="D2404" s="280" t="s">
        <v>1344</v>
      </c>
      <c r="E2404" s="80">
        <v>0.37325783324215733</v>
      </c>
      <c r="F2404" s="80">
        <v>710550</v>
      </c>
      <c r="G2404" s="80">
        <v>6</v>
      </c>
      <c r="H2404" s="280" t="s">
        <v>1394</v>
      </c>
      <c r="I2404" s="80"/>
    </row>
    <row r="2405" spans="1:9">
      <c r="A2405" s="280" t="s">
        <v>3800</v>
      </c>
      <c r="B2405" s="280" t="s">
        <v>1457</v>
      </c>
      <c r="C2405" s="280" t="s">
        <v>1207</v>
      </c>
      <c r="D2405" s="280" t="s">
        <v>1211</v>
      </c>
      <c r="E2405" s="80">
        <v>3.0596138563814814E-3</v>
      </c>
      <c r="F2405" s="80">
        <v>710550</v>
      </c>
      <c r="G2405" s="80">
        <v>6</v>
      </c>
      <c r="H2405" s="280" t="s">
        <v>1394</v>
      </c>
      <c r="I2405" s="80"/>
    </row>
    <row r="2406" spans="1:9">
      <c r="A2406" s="280" t="s">
        <v>3801</v>
      </c>
      <c r="B2406" s="280" t="s">
        <v>1457</v>
      </c>
      <c r="C2406" s="280" t="s">
        <v>1207</v>
      </c>
      <c r="D2406" s="280" t="s">
        <v>1212</v>
      </c>
      <c r="E2406" s="80">
        <v>3.1398065256825372E-3</v>
      </c>
      <c r="F2406" s="80">
        <v>710550</v>
      </c>
      <c r="G2406" s="80">
        <v>6</v>
      </c>
      <c r="H2406" s="280" t="s">
        <v>1394</v>
      </c>
      <c r="I2406" s="80"/>
    </row>
    <row r="2407" spans="1:9">
      <c r="A2407" s="280" t="s">
        <v>3802</v>
      </c>
      <c r="B2407" s="280" t="s">
        <v>1457</v>
      </c>
      <c r="C2407" s="280" t="s">
        <v>1207</v>
      </c>
      <c r="D2407" s="280" t="s">
        <v>1213</v>
      </c>
      <c r="E2407" s="80">
        <v>3.0603259962539188E-3</v>
      </c>
      <c r="F2407" s="80">
        <v>710550</v>
      </c>
      <c r="G2407" s="80">
        <v>6</v>
      </c>
      <c r="H2407" s="280" t="s">
        <v>1394</v>
      </c>
      <c r="I2407" s="80"/>
    </row>
    <row r="2408" spans="1:9">
      <c r="A2408" s="280" t="s">
        <v>3803</v>
      </c>
      <c r="B2408" s="280" t="s">
        <v>1457</v>
      </c>
      <c r="C2408" s="280" t="s">
        <v>1207</v>
      </c>
      <c r="D2408" s="280" t="s">
        <v>1214</v>
      </c>
      <c r="E2408" s="80">
        <v>3.1349948038078964E-3</v>
      </c>
      <c r="F2408" s="80">
        <v>710550</v>
      </c>
      <c r="G2408" s="80">
        <v>6</v>
      </c>
      <c r="H2408" s="280" t="s">
        <v>1394</v>
      </c>
      <c r="I2408" s="80"/>
    </row>
    <row r="2409" spans="1:9">
      <c r="A2409" s="280" t="s">
        <v>3804</v>
      </c>
      <c r="B2409" s="280" t="s">
        <v>1457</v>
      </c>
      <c r="C2409" s="280" t="s">
        <v>1207</v>
      </c>
      <c r="D2409" s="280" t="s">
        <v>1215</v>
      </c>
      <c r="E2409" s="80">
        <v>3.0387645915465494E-3</v>
      </c>
      <c r="F2409" s="80">
        <v>710550</v>
      </c>
      <c r="G2409" s="80">
        <v>6</v>
      </c>
      <c r="H2409" s="280" t="s">
        <v>1394</v>
      </c>
      <c r="I2409" s="80"/>
    </row>
    <row r="2410" spans="1:9">
      <c r="A2410" s="280" t="s">
        <v>3805</v>
      </c>
      <c r="B2410" s="280" t="s">
        <v>1457</v>
      </c>
      <c r="C2410" s="280" t="s">
        <v>1207</v>
      </c>
      <c r="D2410" s="280" t="s">
        <v>1216</v>
      </c>
      <c r="E2410" s="80">
        <v>3.0635436050697796E-3</v>
      </c>
      <c r="F2410" s="80">
        <v>710550</v>
      </c>
      <c r="G2410" s="80">
        <v>6</v>
      </c>
      <c r="H2410" s="280" t="s">
        <v>1394</v>
      </c>
      <c r="I2410" s="80"/>
    </row>
    <row r="2411" spans="1:9">
      <c r="A2411" s="280" t="s">
        <v>3806</v>
      </c>
      <c r="B2411" s="280" t="s">
        <v>1457</v>
      </c>
      <c r="C2411" s="280" t="s">
        <v>1207</v>
      </c>
      <c r="D2411" s="280" t="s">
        <v>1217</v>
      </c>
      <c r="E2411" s="80">
        <v>2.7933837831562334E-3</v>
      </c>
      <c r="F2411" s="80">
        <v>710550</v>
      </c>
      <c r="G2411" s="80">
        <v>6</v>
      </c>
      <c r="H2411" s="280" t="s">
        <v>1394</v>
      </c>
      <c r="I2411" s="80"/>
    </row>
    <row r="2412" spans="1:9">
      <c r="A2412" s="280" t="s">
        <v>3807</v>
      </c>
      <c r="B2412" s="280" t="s">
        <v>1457</v>
      </c>
      <c r="C2412" s="280" t="s">
        <v>1207</v>
      </c>
      <c r="D2412" s="280" t="s">
        <v>1218</v>
      </c>
      <c r="E2412" s="80">
        <v>2.0760201598749172E-3</v>
      </c>
      <c r="F2412" s="80">
        <v>710550</v>
      </c>
      <c r="G2412" s="80">
        <v>6</v>
      </c>
      <c r="H2412" s="280" t="s">
        <v>1394</v>
      </c>
      <c r="I2412" s="80"/>
    </row>
    <row r="2413" spans="1:9">
      <c r="A2413" s="280" t="s">
        <v>3808</v>
      </c>
      <c r="B2413" s="280" t="s">
        <v>1457</v>
      </c>
      <c r="C2413" s="280" t="s">
        <v>1207</v>
      </c>
      <c r="D2413" s="280" t="s">
        <v>1219</v>
      </c>
      <c r="E2413" s="80">
        <v>428.12058648315548</v>
      </c>
      <c r="F2413" s="80">
        <v>710550</v>
      </c>
      <c r="G2413" s="80">
        <v>6</v>
      </c>
      <c r="H2413" s="280" t="s">
        <v>1394</v>
      </c>
      <c r="I2413" s="80"/>
    </row>
    <row r="2414" spans="1:9">
      <c r="A2414" s="280" t="s">
        <v>3809</v>
      </c>
      <c r="B2414" s="280" t="s">
        <v>1457</v>
      </c>
      <c r="C2414" s="280" t="s">
        <v>1207</v>
      </c>
      <c r="D2414" s="280" t="s">
        <v>1347</v>
      </c>
      <c r="E2414" s="80">
        <v>5.5116142664928779E-3</v>
      </c>
      <c r="F2414" s="80">
        <v>710550</v>
      </c>
      <c r="G2414" s="80">
        <v>6</v>
      </c>
      <c r="H2414" s="280" t="s">
        <v>1394</v>
      </c>
      <c r="I2414" s="80"/>
    </row>
    <row r="2415" spans="1:9">
      <c r="A2415" s="280" t="s">
        <v>3810</v>
      </c>
      <c r="B2415" s="280" t="s">
        <v>1457</v>
      </c>
      <c r="C2415" s="280" t="s">
        <v>1207</v>
      </c>
      <c r="D2415" s="280" t="s">
        <v>1344</v>
      </c>
      <c r="E2415" s="80">
        <v>1.3665153536705676E-2</v>
      </c>
      <c r="F2415" s="80">
        <v>710550</v>
      </c>
      <c r="G2415" s="80">
        <v>6</v>
      </c>
      <c r="H2415" s="280" t="s">
        <v>1394</v>
      </c>
      <c r="I2415" s="80"/>
    </row>
    <row r="2416" spans="1:9">
      <c r="A2416" s="280" t="s">
        <v>3811</v>
      </c>
      <c r="B2416" s="280" t="s">
        <v>1457</v>
      </c>
      <c r="C2416" s="280" t="s">
        <v>1208</v>
      </c>
      <c r="D2416" s="280" t="s">
        <v>1211</v>
      </c>
      <c r="E2416" s="80">
        <v>3.6596931343461114E-3</v>
      </c>
      <c r="F2416" s="80">
        <v>710550</v>
      </c>
      <c r="G2416" s="80">
        <v>6</v>
      </c>
      <c r="H2416" s="280" t="s">
        <v>1394</v>
      </c>
      <c r="I2416" s="80"/>
    </row>
    <row r="2417" spans="1:9">
      <c r="A2417" s="280" t="s">
        <v>3812</v>
      </c>
      <c r="B2417" s="280" t="s">
        <v>1457</v>
      </c>
      <c r="C2417" s="280" t="s">
        <v>1208</v>
      </c>
      <c r="D2417" s="280" t="s">
        <v>1212</v>
      </c>
      <c r="E2417" s="80">
        <v>3.802045097051118E-3</v>
      </c>
      <c r="F2417" s="80">
        <v>710550</v>
      </c>
      <c r="G2417" s="80">
        <v>6</v>
      </c>
      <c r="H2417" s="280" t="s">
        <v>1394</v>
      </c>
      <c r="I2417" s="80"/>
    </row>
    <row r="2418" spans="1:9">
      <c r="A2418" s="280" t="s">
        <v>3813</v>
      </c>
      <c r="B2418" s="280" t="s">
        <v>1457</v>
      </c>
      <c r="C2418" s="280" t="s">
        <v>1208</v>
      </c>
      <c r="D2418" s="280" t="s">
        <v>1213</v>
      </c>
      <c r="E2418" s="80">
        <v>3.6619239738429274E-3</v>
      </c>
      <c r="F2418" s="80">
        <v>710550</v>
      </c>
      <c r="G2418" s="80">
        <v>6</v>
      </c>
      <c r="H2418" s="280" t="s">
        <v>1394</v>
      </c>
      <c r="I2418" s="80"/>
    </row>
    <row r="2419" spans="1:9">
      <c r="A2419" s="280" t="s">
        <v>3814</v>
      </c>
      <c r="B2419" s="280" t="s">
        <v>1457</v>
      </c>
      <c r="C2419" s="280" t="s">
        <v>1208</v>
      </c>
      <c r="D2419" s="280" t="s">
        <v>1214</v>
      </c>
      <c r="E2419" s="80">
        <v>3.7952347040071995E-3</v>
      </c>
      <c r="F2419" s="80">
        <v>710550</v>
      </c>
      <c r="G2419" s="80">
        <v>6</v>
      </c>
      <c r="H2419" s="280" t="s">
        <v>1394</v>
      </c>
      <c r="I2419" s="80"/>
    </row>
    <row r="2420" spans="1:9">
      <c r="A2420" s="280" t="s">
        <v>3815</v>
      </c>
      <c r="B2420" s="280" t="s">
        <v>1457</v>
      </c>
      <c r="C2420" s="280" t="s">
        <v>1208</v>
      </c>
      <c r="D2420" s="280" t="s">
        <v>1215</v>
      </c>
      <c r="E2420" s="80">
        <v>3.7170486457480841E-3</v>
      </c>
      <c r="F2420" s="80">
        <v>710550</v>
      </c>
      <c r="G2420" s="80">
        <v>6</v>
      </c>
      <c r="H2420" s="280" t="s">
        <v>1394</v>
      </c>
      <c r="I2420" s="80"/>
    </row>
    <row r="2421" spans="1:9">
      <c r="A2421" s="280" t="s">
        <v>3816</v>
      </c>
      <c r="B2421" s="280" t="s">
        <v>1457</v>
      </c>
      <c r="C2421" s="280" t="s">
        <v>1208</v>
      </c>
      <c r="D2421" s="280" t="s">
        <v>1216</v>
      </c>
      <c r="E2421" s="80">
        <v>4.0625011345125153E-3</v>
      </c>
      <c r="F2421" s="80">
        <v>710550</v>
      </c>
      <c r="G2421" s="80">
        <v>6</v>
      </c>
      <c r="H2421" s="280" t="s">
        <v>1394</v>
      </c>
      <c r="I2421" s="80"/>
    </row>
    <row r="2422" spans="1:9">
      <c r="A2422" s="280" t="s">
        <v>3817</v>
      </c>
      <c r="B2422" s="280" t="s">
        <v>1457</v>
      </c>
      <c r="C2422" s="280" t="s">
        <v>1208</v>
      </c>
      <c r="D2422" s="280" t="s">
        <v>1217</v>
      </c>
      <c r="E2422" s="80">
        <v>3.3421751217914456E-3</v>
      </c>
      <c r="F2422" s="80">
        <v>710550</v>
      </c>
      <c r="G2422" s="80">
        <v>6</v>
      </c>
      <c r="H2422" s="280" t="s">
        <v>1394</v>
      </c>
      <c r="I2422" s="80"/>
    </row>
    <row r="2423" spans="1:9">
      <c r="A2423" s="280" t="s">
        <v>3818</v>
      </c>
      <c r="B2423" s="280" t="s">
        <v>1457</v>
      </c>
      <c r="C2423" s="280" t="s">
        <v>1208</v>
      </c>
      <c r="D2423" s="280" t="s">
        <v>1218</v>
      </c>
      <c r="E2423" s="80">
        <v>2.663162664229988E-3</v>
      </c>
      <c r="F2423" s="80">
        <v>710550</v>
      </c>
      <c r="G2423" s="80">
        <v>6</v>
      </c>
      <c r="H2423" s="280" t="s">
        <v>1394</v>
      </c>
      <c r="I2423" s="80"/>
    </row>
    <row r="2424" spans="1:9">
      <c r="A2424" s="280" t="s">
        <v>3819</v>
      </c>
      <c r="B2424" s="280" t="s">
        <v>1457</v>
      </c>
      <c r="C2424" s="280" t="s">
        <v>1208</v>
      </c>
      <c r="D2424" s="280" t="s">
        <v>1219</v>
      </c>
      <c r="E2424" s="80">
        <v>248.12366695974976</v>
      </c>
      <c r="F2424" s="80">
        <v>710550</v>
      </c>
      <c r="G2424" s="80">
        <v>6</v>
      </c>
      <c r="H2424" s="280" t="s">
        <v>1394</v>
      </c>
      <c r="I2424" s="80"/>
    </row>
    <row r="2425" spans="1:9">
      <c r="A2425" s="280" t="s">
        <v>3820</v>
      </c>
      <c r="B2425" s="280" t="s">
        <v>1457</v>
      </c>
      <c r="C2425" s="280" t="s">
        <v>1208</v>
      </c>
      <c r="D2425" s="280" t="s">
        <v>1347</v>
      </c>
      <c r="E2425" s="80">
        <v>6.5186675507710448E-3</v>
      </c>
      <c r="F2425" s="80">
        <v>710550</v>
      </c>
      <c r="G2425" s="80">
        <v>6</v>
      </c>
      <c r="H2425" s="280" t="s">
        <v>1394</v>
      </c>
      <c r="I2425" s="80"/>
    </row>
    <row r="2426" spans="1:9">
      <c r="A2426" s="280" t="s">
        <v>3821</v>
      </c>
      <c r="B2426" s="280" t="s">
        <v>1457</v>
      </c>
      <c r="C2426" s="280" t="s">
        <v>1208</v>
      </c>
      <c r="D2426" s="280" t="s">
        <v>1344</v>
      </c>
      <c r="E2426" s="80">
        <v>1.6280586370515136E-2</v>
      </c>
      <c r="F2426" s="80">
        <v>710550</v>
      </c>
      <c r="G2426" s="80">
        <v>6</v>
      </c>
      <c r="H2426" s="280" t="s">
        <v>1394</v>
      </c>
      <c r="I2426" s="80"/>
    </row>
    <row r="2427" spans="1:9">
      <c r="A2427" s="280" t="s">
        <v>3822</v>
      </c>
      <c r="B2427" s="280" t="s">
        <v>1457</v>
      </c>
      <c r="C2427" s="280" t="s">
        <v>1209</v>
      </c>
      <c r="D2427" s="280" t="s">
        <v>1211</v>
      </c>
      <c r="E2427" s="80">
        <v>1.8174354176095569E-2</v>
      </c>
      <c r="F2427" s="80">
        <v>710550</v>
      </c>
      <c r="G2427" s="80">
        <v>6</v>
      </c>
      <c r="H2427" s="280" t="s">
        <v>1394</v>
      </c>
      <c r="I2427" s="80"/>
    </row>
    <row r="2428" spans="1:9">
      <c r="A2428" s="280" t="s">
        <v>3823</v>
      </c>
      <c r="B2428" s="280" t="s">
        <v>1457</v>
      </c>
      <c r="C2428" s="280" t="s">
        <v>1209</v>
      </c>
      <c r="D2428" s="280" t="s">
        <v>1212</v>
      </c>
      <c r="E2428" s="80">
        <v>1.8572034922453518E-2</v>
      </c>
      <c r="F2428" s="80">
        <v>710550</v>
      </c>
      <c r="G2428" s="80">
        <v>6</v>
      </c>
      <c r="H2428" s="280" t="s">
        <v>1394</v>
      </c>
      <c r="I2428" s="80"/>
    </row>
    <row r="2429" spans="1:9">
      <c r="A2429" s="280" t="s">
        <v>3824</v>
      </c>
      <c r="B2429" s="280" t="s">
        <v>1457</v>
      </c>
      <c r="C2429" s="280" t="s">
        <v>1209</v>
      </c>
      <c r="D2429" s="280" t="s">
        <v>1213</v>
      </c>
      <c r="E2429" s="80">
        <v>1.818672404808714E-2</v>
      </c>
      <c r="F2429" s="80">
        <v>710550</v>
      </c>
      <c r="G2429" s="80">
        <v>6</v>
      </c>
      <c r="H2429" s="280" t="s">
        <v>1394</v>
      </c>
      <c r="I2429" s="80"/>
    </row>
    <row r="2430" spans="1:9">
      <c r="A2430" s="280" t="s">
        <v>3825</v>
      </c>
      <c r="B2430" s="280" t="s">
        <v>1457</v>
      </c>
      <c r="C2430" s="280" t="s">
        <v>1209</v>
      </c>
      <c r="D2430" s="280" t="s">
        <v>1214</v>
      </c>
      <c r="E2430" s="80">
        <v>1.855737831121998E-2</v>
      </c>
      <c r="F2430" s="80">
        <v>710550</v>
      </c>
      <c r="G2430" s="80">
        <v>6</v>
      </c>
      <c r="H2430" s="280" t="s">
        <v>1394</v>
      </c>
      <c r="I2430" s="80"/>
    </row>
    <row r="2431" spans="1:9">
      <c r="A2431" s="280" t="s">
        <v>3826</v>
      </c>
      <c r="B2431" s="280" t="s">
        <v>1457</v>
      </c>
      <c r="C2431" s="280" t="s">
        <v>1209</v>
      </c>
      <c r="D2431" s="280" t="s">
        <v>1215</v>
      </c>
      <c r="E2431" s="80">
        <v>1.8532915603300816E-2</v>
      </c>
      <c r="F2431" s="80">
        <v>710550</v>
      </c>
      <c r="G2431" s="80">
        <v>6</v>
      </c>
      <c r="H2431" s="280" t="s">
        <v>1394</v>
      </c>
      <c r="I2431" s="80"/>
    </row>
    <row r="2432" spans="1:9">
      <c r="A2432" s="280" t="s">
        <v>3827</v>
      </c>
      <c r="B2432" s="280" t="s">
        <v>1457</v>
      </c>
      <c r="C2432" s="280" t="s">
        <v>1209</v>
      </c>
      <c r="D2432" s="280" t="s">
        <v>1216</v>
      </c>
      <c r="E2432" s="80">
        <v>2.4054191330204758E-2</v>
      </c>
      <c r="F2432" s="80">
        <v>710550</v>
      </c>
      <c r="G2432" s="80">
        <v>6</v>
      </c>
      <c r="H2432" s="280" t="s">
        <v>1394</v>
      </c>
      <c r="I2432" s="80"/>
    </row>
    <row r="2433" spans="1:9">
      <c r="A2433" s="280" t="s">
        <v>3828</v>
      </c>
      <c r="B2433" s="280" t="s">
        <v>1457</v>
      </c>
      <c r="C2433" s="280" t="s">
        <v>1209</v>
      </c>
      <c r="D2433" s="280" t="s">
        <v>1217</v>
      </c>
      <c r="E2433" s="80">
        <v>1.6463739466885841E-2</v>
      </c>
      <c r="F2433" s="80">
        <v>710550</v>
      </c>
      <c r="G2433" s="80">
        <v>6</v>
      </c>
      <c r="H2433" s="280" t="s">
        <v>1394</v>
      </c>
      <c r="I2433" s="80"/>
    </row>
    <row r="2434" spans="1:9">
      <c r="A2434" s="280" t="s">
        <v>3829</v>
      </c>
      <c r="B2434" s="280" t="s">
        <v>1457</v>
      </c>
      <c r="C2434" s="280" t="s">
        <v>1209</v>
      </c>
      <c r="D2434" s="280" t="s">
        <v>1218</v>
      </c>
      <c r="E2434" s="80">
        <v>1.8622055589444617E-2</v>
      </c>
      <c r="F2434" s="80">
        <v>710550</v>
      </c>
      <c r="G2434" s="80">
        <v>6</v>
      </c>
      <c r="H2434" s="280" t="s">
        <v>1394</v>
      </c>
      <c r="I2434" s="80"/>
    </row>
    <row r="2435" spans="1:9">
      <c r="A2435" s="280" t="s">
        <v>3830</v>
      </c>
      <c r="B2435" s="280" t="s">
        <v>1457</v>
      </c>
      <c r="C2435" s="280" t="s">
        <v>1209</v>
      </c>
      <c r="D2435" s="280" t="s">
        <v>1219</v>
      </c>
      <c r="E2435" s="80">
        <v>1.6577214109565048E-2</v>
      </c>
      <c r="F2435" s="80">
        <v>710550</v>
      </c>
      <c r="G2435" s="80">
        <v>6</v>
      </c>
      <c r="H2435" s="280" t="s">
        <v>1394</v>
      </c>
      <c r="I2435" s="80"/>
    </row>
    <row r="2436" spans="1:9">
      <c r="A2436" s="280" t="s">
        <v>3831</v>
      </c>
      <c r="B2436" s="280" t="s">
        <v>1457</v>
      </c>
      <c r="C2436" s="280" t="s">
        <v>1209</v>
      </c>
      <c r="D2436" s="280" t="s">
        <v>1347</v>
      </c>
      <c r="E2436" s="80">
        <v>3.3974828166647708E-2</v>
      </c>
      <c r="F2436" s="80">
        <v>710550</v>
      </c>
      <c r="G2436" s="80">
        <v>6</v>
      </c>
      <c r="H2436" s="280" t="s">
        <v>1394</v>
      </c>
      <c r="I2436" s="80"/>
    </row>
    <row r="2437" spans="1:9">
      <c r="A2437" s="280" t="s">
        <v>3832</v>
      </c>
      <c r="B2437" s="280" t="s">
        <v>1457</v>
      </c>
      <c r="C2437" s="280" t="s">
        <v>1209</v>
      </c>
      <c r="D2437" s="280" t="s">
        <v>1344</v>
      </c>
      <c r="E2437" s="80">
        <v>8.1904978150574487E-2</v>
      </c>
      <c r="F2437" s="80">
        <v>710550</v>
      </c>
      <c r="G2437" s="80">
        <v>6</v>
      </c>
      <c r="H2437" s="280" t="s">
        <v>1394</v>
      </c>
      <c r="I2437" s="80"/>
    </row>
    <row r="2438" spans="1:9">
      <c r="A2438" s="280" t="s">
        <v>3833</v>
      </c>
      <c r="B2438" s="280" t="s">
        <v>1457</v>
      </c>
      <c r="C2438" s="280" t="s">
        <v>1182</v>
      </c>
      <c r="D2438" s="280" t="s">
        <v>1211</v>
      </c>
      <c r="E2438" s="80">
        <v>2.367704274779488E-2</v>
      </c>
      <c r="F2438" s="80">
        <v>710550</v>
      </c>
      <c r="G2438" s="80">
        <v>6</v>
      </c>
      <c r="H2438" s="280" t="s">
        <v>1394</v>
      </c>
      <c r="I2438" s="80"/>
    </row>
    <row r="2439" spans="1:9">
      <c r="A2439" s="280" t="s">
        <v>3834</v>
      </c>
      <c r="B2439" s="280" t="s">
        <v>1457</v>
      </c>
      <c r="C2439" s="280" t="s">
        <v>1182</v>
      </c>
      <c r="D2439" s="280" t="s">
        <v>1212</v>
      </c>
      <c r="E2439" s="80">
        <v>2.3949452805600294E-2</v>
      </c>
      <c r="F2439" s="80">
        <v>710550</v>
      </c>
      <c r="G2439" s="80">
        <v>6</v>
      </c>
      <c r="H2439" s="280" t="s">
        <v>1394</v>
      </c>
      <c r="I2439" s="80"/>
    </row>
    <row r="2440" spans="1:9">
      <c r="A2440" s="280" t="s">
        <v>3835</v>
      </c>
      <c r="B2440" s="280" t="s">
        <v>1457</v>
      </c>
      <c r="C2440" s="280" t="s">
        <v>1182</v>
      </c>
      <c r="D2440" s="280" t="s">
        <v>1213</v>
      </c>
      <c r="E2440" s="80">
        <v>2.3949452805600294E-2</v>
      </c>
      <c r="F2440" s="80">
        <v>710550</v>
      </c>
      <c r="G2440" s="80">
        <v>6</v>
      </c>
      <c r="H2440" s="280" t="s">
        <v>1394</v>
      </c>
      <c r="I2440" s="80"/>
    </row>
    <row r="2441" spans="1:9">
      <c r="A2441" s="280" t="s">
        <v>3836</v>
      </c>
      <c r="B2441" s="280" t="s">
        <v>1457</v>
      </c>
      <c r="C2441" s="280" t="s">
        <v>1182</v>
      </c>
      <c r="D2441" s="280" t="s">
        <v>1214</v>
      </c>
      <c r="E2441" s="80">
        <v>2.3949452805600294E-2</v>
      </c>
      <c r="F2441" s="80">
        <v>710550</v>
      </c>
      <c r="G2441" s="80">
        <v>6</v>
      </c>
      <c r="H2441" s="280" t="s">
        <v>1394</v>
      </c>
      <c r="I2441" s="80"/>
    </row>
    <row r="2442" spans="1:9">
      <c r="A2442" s="280" t="s">
        <v>3837</v>
      </c>
      <c r="B2442" s="280" t="s">
        <v>1457</v>
      </c>
      <c r="C2442" s="280" t="s">
        <v>1182</v>
      </c>
      <c r="D2442" s="280" t="s">
        <v>1215</v>
      </c>
      <c r="E2442" s="80">
        <v>2.341799785597062E-2</v>
      </c>
      <c r="F2442" s="80">
        <v>710550</v>
      </c>
      <c r="G2442" s="80">
        <v>6</v>
      </c>
      <c r="H2442" s="280" t="s">
        <v>1394</v>
      </c>
      <c r="I2442" s="80"/>
    </row>
    <row r="2443" spans="1:9">
      <c r="A2443" s="280" t="s">
        <v>3838</v>
      </c>
      <c r="B2443" s="280" t="s">
        <v>1457</v>
      </c>
      <c r="C2443" s="280" t="s">
        <v>1182</v>
      </c>
      <c r="D2443" s="280" t="s">
        <v>1216</v>
      </c>
      <c r="E2443" s="80">
        <v>2.936317534579589E-2</v>
      </c>
      <c r="F2443" s="80">
        <v>710550</v>
      </c>
      <c r="G2443" s="80">
        <v>6</v>
      </c>
      <c r="H2443" s="280" t="s">
        <v>1394</v>
      </c>
      <c r="I2443" s="80"/>
    </row>
    <row r="2444" spans="1:9">
      <c r="A2444" s="280" t="s">
        <v>3839</v>
      </c>
      <c r="B2444" s="280" t="s">
        <v>1457</v>
      </c>
      <c r="C2444" s="280" t="s">
        <v>1182</v>
      </c>
      <c r="D2444" s="280" t="s">
        <v>1217</v>
      </c>
      <c r="E2444" s="80">
        <v>2.1355821918453029E-2</v>
      </c>
      <c r="F2444" s="80">
        <v>710550</v>
      </c>
      <c r="G2444" s="80">
        <v>6</v>
      </c>
      <c r="H2444" s="280" t="s">
        <v>1394</v>
      </c>
      <c r="I2444" s="80"/>
    </row>
    <row r="2445" spans="1:9">
      <c r="A2445" s="280" t="s">
        <v>3840</v>
      </c>
      <c r="B2445" s="280" t="s">
        <v>1457</v>
      </c>
      <c r="C2445" s="280" t="s">
        <v>1182</v>
      </c>
      <c r="D2445" s="280" t="s">
        <v>1218</v>
      </c>
      <c r="E2445" s="80">
        <v>1.883172492310416E-2</v>
      </c>
      <c r="F2445" s="80">
        <v>710550</v>
      </c>
      <c r="G2445" s="80">
        <v>6</v>
      </c>
      <c r="H2445" s="280" t="s">
        <v>1394</v>
      </c>
      <c r="I2445" s="80"/>
    </row>
    <row r="2446" spans="1:9">
      <c r="A2446" s="280" t="s">
        <v>3841</v>
      </c>
      <c r="B2446" s="280" t="s">
        <v>1457</v>
      </c>
      <c r="C2446" s="280" t="s">
        <v>1182</v>
      </c>
      <c r="D2446" s="280" t="s">
        <v>1219</v>
      </c>
      <c r="E2446" s="80">
        <v>2.3813393917063622E-2</v>
      </c>
      <c r="F2446" s="80">
        <v>710550</v>
      </c>
      <c r="G2446" s="80">
        <v>6</v>
      </c>
      <c r="H2446" s="280" t="s">
        <v>1394</v>
      </c>
      <c r="I2446" s="80"/>
    </row>
    <row r="2447" spans="1:9">
      <c r="A2447" s="280" t="s">
        <v>3842</v>
      </c>
      <c r="B2447" s="280" t="s">
        <v>1457</v>
      </c>
      <c r="C2447" s="280" t="s">
        <v>1182</v>
      </c>
      <c r="D2447" s="280" t="s">
        <v>1347</v>
      </c>
      <c r="E2447" s="80">
        <v>4.2792592454870229E-2</v>
      </c>
      <c r="F2447" s="80">
        <v>710550</v>
      </c>
      <c r="G2447" s="80">
        <v>6</v>
      </c>
      <c r="H2447" s="280" t="s">
        <v>1394</v>
      </c>
      <c r="I2447" s="80"/>
    </row>
    <row r="2448" spans="1:9">
      <c r="A2448" s="280" t="s">
        <v>3843</v>
      </c>
      <c r="B2448" s="280" t="s">
        <v>1457</v>
      </c>
      <c r="C2448" s="280" t="s">
        <v>1182</v>
      </c>
      <c r="D2448" s="280" t="s">
        <v>1344</v>
      </c>
      <c r="E2448" s="80">
        <v>0.1082968125543689</v>
      </c>
      <c r="F2448" s="80">
        <v>710550</v>
      </c>
      <c r="G2448" s="80">
        <v>6</v>
      </c>
      <c r="H2448" s="280" t="s">
        <v>1394</v>
      </c>
      <c r="I2448" s="80"/>
    </row>
    <row r="2449" spans="1:9">
      <c r="A2449" s="280" t="s">
        <v>3844</v>
      </c>
      <c r="B2449" s="280" t="s">
        <v>1457</v>
      </c>
      <c r="C2449" s="280" t="s">
        <v>1210</v>
      </c>
      <c r="D2449" s="280" t="s">
        <v>1211</v>
      </c>
      <c r="E2449" s="80">
        <v>1.5570223651862402E-2</v>
      </c>
      <c r="F2449" s="80">
        <v>710550</v>
      </c>
      <c r="G2449" s="80">
        <v>6</v>
      </c>
      <c r="H2449" s="280" t="s">
        <v>1394</v>
      </c>
      <c r="I2449" s="80"/>
    </row>
    <row r="2450" spans="1:9">
      <c r="A2450" s="280" t="s">
        <v>3845</v>
      </c>
      <c r="B2450" s="280" t="s">
        <v>1457</v>
      </c>
      <c r="C2450" s="280" t="s">
        <v>1210</v>
      </c>
      <c r="D2450" s="280" t="s">
        <v>1212</v>
      </c>
      <c r="E2450" s="80">
        <v>1.5996866304994584E-2</v>
      </c>
      <c r="F2450" s="80">
        <v>710550</v>
      </c>
      <c r="G2450" s="80">
        <v>6</v>
      </c>
      <c r="H2450" s="280" t="s">
        <v>1394</v>
      </c>
      <c r="I2450" s="80"/>
    </row>
    <row r="2451" spans="1:9">
      <c r="A2451" s="280" t="s">
        <v>3846</v>
      </c>
      <c r="B2451" s="280" t="s">
        <v>1457</v>
      </c>
      <c r="C2451" s="280" t="s">
        <v>1210</v>
      </c>
      <c r="D2451" s="280" t="s">
        <v>1213</v>
      </c>
      <c r="E2451" s="80">
        <v>1.5574312702383521E-2</v>
      </c>
      <c r="F2451" s="80">
        <v>710550</v>
      </c>
      <c r="G2451" s="80">
        <v>6</v>
      </c>
      <c r="H2451" s="280" t="s">
        <v>1394</v>
      </c>
      <c r="I2451" s="80"/>
    </row>
    <row r="2452" spans="1:9">
      <c r="A2452" s="280" t="s">
        <v>3847</v>
      </c>
      <c r="B2452" s="280" t="s">
        <v>1457</v>
      </c>
      <c r="C2452" s="280" t="s">
        <v>1210</v>
      </c>
      <c r="D2452" s="280" t="s">
        <v>1214</v>
      </c>
      <c r="E2452" s="80">
        <v>1.5974890527581938E-2</v>
      </c>
      <c r="F2452" s="80">
        <v>710550</v>
      </c>
      <c r="G2452" s="80">
        <v>6</v>
      </c>
      <c r="H2452" s="280" t="s">
        <v>1394</v>
      </c>
      <c r="I2452" s="80"/>
    </row>
    <row r="2453" spans="1:9">
      <c r="A2453" s="280" t="s">
        <v>3848</v>
      </c>
      <c r="B2453" s="280" t="s">
        <v>1457</v>
      </c>
      <c r="C2453" s="280" t="s">
        <v>1210</v>
      </c>
      <c r="D2453" s="280" t="s">
        <v>1215</v>
      </c>
      <c r="E2453" s="80">
        <v>1.5879649332123949E-2</v>
      </c>
      <c r="F2453" s="80">
        <v>710550</v>
      </c>
      <c r="G2453" s="80">
        <v>6</v>
      </c>
      <c r="H2453" s="280" t="s">
        <v>1394</v>
      </c>
      <c r="I2453" s="80"/>
    </row>
    <row r="2454" spans="1:9">
      <c r="A2454" s="280" t="s">
        <v>3849</v>
      </c>
      <c r="B2454" s="280" t="s">
        <v>1457</v>
      </c>
      <c r="C2454" s="280" t="s">
        <v>1210</v>
      </c>
      <c r="D2454" s="280" t="s">
        <v>1216</v>
      </c>
      <c r="E2454" s="80">
        <v>1.8543746320835358E-2</v>
      </c>
      <c r="F2454" s="80">
        <v>710550</v>
      </c>
      <c r="G2454" s="80">
        <v>6</v>
      </c>
      <c r="H2454" s="280" t="s">
        <v>1394</v>
      </c>
      <c r="I2454" s="80"/>
    </row>
    <row r="2455" spans="1:9">
      <c r="A2455" s="280" t="s">
        <v>3850</v>
      </c>
      <c r="B2455" s="280" t="s">
        <v>1457</v>
      </c>
      <c r="C2455" s="280" t="s">
        <v>1210</v>
      </c>
      <c r="D2455" s="280" t="s">
        <v>1217</v>
      </c>
      <c r="E2455" s="80">
        <v>1.4025775243805702E-2</v>
      </c>
      <c r="F2455" s="80">
        <v>710550</v>
      </c>
      <c r="G2455" s="80">
        <v>6</v>
      </c>
      <c r="H2455" s="280" t="s">
        <v>1394</v>
      </c>
      <c r="I2455" s="80"/>
    </row>
    <row r="2456" spans="1:9">
      <c r="A2456" s="280" t="s">
        <v>3851</v>
      </c>
      <c r="B2456" s="280" t="s">
        <v>1457</v>
      </c>
      <c r="C2456" s="280" t="s">
        <v>1210</v>
      </c>
      <c r="D2456" s="280" t="s">
        <v>1218</v>
      </c>
      <c r="E2456" s="80">
        <v>1.3791221675733814E-2</v>
      </c>
      <c r="F2456" s="80">
        <v>710550</v>
      </c>
      <c r="G2456" s="80">
        <v>6</v>
      </c>
      <c r="H2456" s="280" t="s">
        <v>1394</v>
      </c>
      <c r="I2456" s="80"/>
    </row>
    <row r="2457" spans="1:9">
      <c r="A2457" s="280" t="s">
        <v>3852</v>
      </c>
      <c r="B2457" s="280" t="s">
        <v>1457</v>
      </c>
      <c r="C2457" s="280" t="s">
        <v>1210</v>
      </c>
      <c r="D2457" s="280" t="s">
        <v>1219</v>
      </c>
      <c r="E2457" s="80">
        <v>1880.4884456894845</v>
      </c>
      <c r="F2457" s="80">
        <v>710550</v>
      </c>
      <c r="G2457" s="80">
        <v>6</v>
      </c>
      <c r="H2457" s="280" t="s">
        <v>1394</v>
      </c>
      <c r="I2457" s="80"/>
    </row>
    <row r="2458" spans="1:9">
      <c r="A2458" s="280" t="s">
        <v>3853</v>
      </c>
      <c r="B2458" s="280" t="s">
        <v>1457</v>
      </c>
      <c r="C2458" s="280" t="s">
        <v>1210</v>
      </c>
      <c r="D2458" s="280" t="s">
        <v>1347</v>
      </c>
      <c r="E2458" s="80">
        <v>2.9407361017599748E-2</v>
      </c>
      <c r="F2458" s="80">
        <v>710550</v>
      </c>
      <c r="G2458" s="80">
        <v>6</v>
      </c>
      <c r="H2458" s="280" t="s">
        <v>1394</v>
      </c>
      <c r="I2458" s="80"/>
    </row>
    <row r="2459" spans="1:9">
      <c r="A2459" s="280" t="s">
        <v>3854</v>
      </c>
      <c r="B2459" s="280" t="s">
        <v>1457</v>
      </c>
      <c r="C2459" s="280" t="s">
        <v>1210</v>
      </c>
      <c r="D2459" s="280" t="s">
        <v>1344</v>
      </c>
      <c r="E2459" s="80">
        <v>7.1293878286761231E-2</v>
      </c>
      <c r="F2459" s="80">
        <v>710550</v>
      </c>
      <c r="G2459" s="80">
        <v>6</v>
      </c>
      <c r="H2459" s="280" t="s">
        <v>1394</v>
      </c>
      <c r="I2459" s="80"/>
    </row>
    <row r="2460" spans="1:9">
      <c r="A2460" s="280" t="s">
        <v>3855</v>
      </c>
      <c r="B2460" s="280" t="s">
        <v>1457</v>
      </c>
      <c r="C2460" s="280" t="s">
        <v>1211</v>
      </c>
      <c r="D2460" s="280" t="s">
        <v>1211</v>
      </c>
      <c r="E2460" s="80">
        <v>1</v>
      </c>
      <c r="F2460" s="80">
        <v>710550</v>
      </c>
      <c r="G2460" s="80">
        <v>6</v>
      </c>
      <c r="H2460" s="280" t="s">
        <v>1394</v>
      </c>
      <c r="I2460" s="80"/>
    </row>
    <row r="2461" spans="1:9">
      <c r="A2461" s="280" t="s">
        <v>3856</v>
      </c>
      <c r="B2461" s="280" t="s">
        <v>1457</v>
      </c>
      <c r="C2461" s="280" t="s">
        <v>1211</v>
      </c>
      <c r="D2461" s="280" t="s">
        <v>1212</v>
      </c>
      <c r="E2461" s="80">
        <v>1.0294826949307203</v>
      </c>
      <c r="F2461" s="80">
        <v>710550</v>
      </c>
      <c r="G2461" s="80">
        <v>6</v>
      </c>
      <c r="H2461" s="280" t="s">
        <v>1394</v>
      </c>
      <c r="I2461" s="80"/>
    </row>
    <row r="2462" spans="1:9">
      <c r="A2462" s="280" t="s">
        <v>3857</v>
      </c>
      <c r="B2462" s="280" t="s">
        <v>1457</v>
      </c>
      <c r="C2462" s="280" t="s">
        <v>1211</v>
      </c>
      <c r="D2462" s="280" t="s">
        <v>1213</v>
      </c>
      <c r="E2462" s="80">
        <v>1.0004237201991029</v>
      </c>
      <c r="F2462" s="80">
        <v>710550</v>
      </c>
      <c r="G2462" s="80">
        <v>6</v>
      </c>
      <c r="H2462" s="280" t="s">
        <v>1394</v>
      </c>
      <c r="I2462" s="80"/>
    </row>
    <row r="2463" spans="1:9">
      <c r="A2463" s="280" t="s">
        <v>3858</v>
      </c>
      <c r="B2463" s="280" t="s">
        <v>1457</v>
      </c>
      <c r="C2463" s="280" t="s">
        <v>1211</v>
      </c>
      <c r="D2463" s="280" t="s">
        <v>1214</v>
      </c>
      <c r="E2463" s="80">
        <v>1.0276990486230697</v>
      </c>
      <c r="F2463" s="80">
        <v>710550</v>
      </c>
      <c r="G2463" s="80">
        <v>6</v>
      </c>
      <c r="H2463" s="280" t="s">
        <v>1394</v>
      </c>
      <c r="I2463" s="80"/>
    </row>
    <row r="2464" spans="1:9">
      <c r="A2464" s="280" t="s">
        <v>3859</v>
      </c>
      <c r="B2464" s="280" t="s">
        <v>1457</v>
      </c>
      <c r="C2464" s="280" t="s">
        <v>1211</v>
      </c>
      <c r="D2464" s="280" t="s">
        <v>1215</v>
      </c>
      <c r="E2464" s="80">
        <v>1.0219170507730904</v>
      </c>
      <c r="F2464" s="80">
        <v>710550</v>
      </c>
      <c r="G2464" s="80">
        <v>6</v>
      </c>
      <c r="H2464" s="280" t="s">
        <v>1394</v>
      </c>
      <c r="I2464" s="80"/>
    </row>
    <row r="2465" spans="1:9">
      <c r="A2465" s="280" t="s">
        <v>3860</v>
      </c>
      <c r="B2465" s="280" t="s">
        <v>1457</v>
      </c>
      <c r="C2465" s="280" t="s">
        <v>1211</v>
      </c>
      <c r="D2465" s="280" t="s">
        <v>1216</v>
      </c>
      <c r="E2465" s="80">
        <v>1.1322813082662195</v>
      </c>
      <c r="F2465" s="80">
        <v>710550</v>
      </c>
      <c r="G2465" s="80">
        <v>6</v>
      </c>
      <c r="H2465" s="280" t="s">
        <v>1394</v>
      </c>
      <c r="I2465" s="80"/>
    </row>
    <row r="2466" spans="1:9">
      <c r="A2466" s="280" t="s">
        <v>3861</v>
      </c>
      <c r="B2466" s="280" t="s">
        <v>1457</v>
      </c>
      <c r="C2466" s="280" t="s">
        <v>1211</v>
      </c>
      <c r="D2466" s="280" t="s">
        <v>1217</v>
      </c>
      <c r="E2466" s="80">
        <v>0.9152464098845825</v>
      </c>
      <c r="F2466" s="80">
        <v>710550</v>
      </c>
      <c r="G2466" s="80">
        <v>6</v>
      </c>
      <c r="H2466" s="280" t="s">
        <v>1394</v>
      </c>
      <c r="I2466" s="80"/>
    </row>
    <row r="2467" spans="1:9">
      <c r="A2467" s="280" t="s">
        <v>3862</v>
      </c>
      <c r="B2467" s="280" t="s">
        <v>1457</v>
      </c>
      <c r="C2467" s="280" t="s">
        <v>1211</v>
      </c>
      <c r="D2467" s="280" t="s">
        <v>1218</v>
      </c>
      <c r="E2467" s="80">
        <v>0.92188089354666436</v>
      </c>
      <c r="F2467" s="80">
        <v>710550</v>
      </c>
      <c r="G2467" s="80">
        <v>6</v>
      </c>
      <c r="H2467" s="280" t="s">
        <v>1394</v>
      </c>
      <c r="I2467" s="80"/>
    </row>
    <row r="2468" spans="1:9">
      <c r="A2468" s="280" t="s">
        <v>3863</v>
      </c>
      <c r="B2468" s="280" t="s">
        <v>1457</v>
      </c>
      <c r="C2468" s="280" t="s">
        <v>1211</v>
      </c>
      <c r="D2468" s="280" t="s">
        <v>1219</v>
      </c>
      <c r="E2468" s="80">
        <v>140534.32045356254</v>
      </c>
      <c r="F2468" s="80">
        <v>710550</v>
      </c>
      <c r="G2468" s="80">
        <v>6</v>
      </c>
      <c r="H2468" s="280" t="s">
        <v>1394</v>
      </c>
      <c r="I2468" s="80"/>
    </row>
    <row r="2469" spans="1:9">
      <c r="A2469" s="280" t="s">
        <v>3864</v>
      </c>
      <c r="B2469" s="280" t="s">
        <v>1457</v>
      </c>
      <c r="C2469" s="280" t="s">
        <v>1211</v>
      </c>
      <c r="D2469" s="280" t="s">
        <v>1347</v>
      </c>
      <c r="E2469" s="80">
        <v>1.8864922586925212</v>
      </c>
      <c r="F2469" s="80">
        <v>710550</v>
      </c>
      <c r="G2469" s="80">
        <v>6</v>
      </c>
      <c r="H2469" s="280" t="s">
        <v>1394</v>
      </c>
      <c r="I2469" s="80"/>
    </row>
    <row r="2470" spans="1:9">
      <c r="A2470" s="280" t="s">
        <v>3865</v>
      </c>
      <c r="B2470" s="280" t="s">
        <v>1457</v>
      </c>
      <c r="C2470" s="280" t="s">
        <v>1211</v>
      </c>
      <c r="D2470" s="280" t="s">
        <v>1344</v>
      </c>
      <c r="E2470" s="80">
        <v>4.572281371570635</v>
      </c>
      <c r="F2470" s="80">
        <v>710550</v>
      </c>
      <c r="G2470" s="80">
        <v>6</v>
      </c>
      <c r="H2470" s="280" t="s">
        <v>1394</v>
      </c>
      <c r="I2470" s="80"/>
    </row>
    <row r="2471" spans="1:9">
      <c r="A2471" s="280" t="s">
        <v>3866</v>
      </c>
      <c r="B2471" s="280" t="s">
        <v>1457</v>
      </c>
      <c r="C2471" s="280" t="s">
        <v>1212</v>
      </c>
      <c r="D2471" s="280" t="s">
        <v>1211</v>
      </c>
      <c r="E2471" s="80">
        <v>0.97251618756966507</v>
      </c>
      <c r="F2471" s="80">
        <v>710550</v>
      </c>
      <c r="G2471" s="80">
        <v>6</v>
      </c>
      <c r="H2471" s="280" t="s">
        <v>1394</v>
      </c>
      <c r="I2471" s="80"/>
    </row>
    <row r="2472" spans="1:9">
      <c r="A2472" s="280" t="s">
        <v>3867</v>
      </c>
      <c r="B2472" s="280" t="s">
        <v>1457</v>
      </c>
      <c r="C2472" s="280" t="s">
        <v>1212</v>
      </c>
      <c r="D2472" s="280" t="s">
        <v>1212</v>
      </c>
      <c r="E2472" s="80">
        <v>1</v>
      </c>
      <c r="F2472" s="80">
        <v>710550</v>
      </c>
      <c r="G2472" s="80">
        <v>6</v>
      </c>
      <c r="H2472" s="280" t="s">
        <v>1394</v>
      </c>
      <c r="I2472" s="80"/>
    </row>
    <row r="2473" spans="1:9">
      <c r="A2473" s="280" t="s">
        <v>3868</v>
      </c>
      <c r="B2473" s="280" t="s">
        <v>1457</v>
      </c>
      <c r="C2473" s="280" t="s">
        <v>1212</v>
      </c>
      <c r="D2473" s="280" t="s">
        <v>1213</v>
      </c>
      <c r="E2473" s="80">
        <v>0.97292443628481173</v>
      </c>
      <c r="F2473" s="80">
        <v>710550</v>
      </c>
      <c r="G2473" s="80">
        <v>6</v>
      </c>
      <c r="H2473" s="280" t="s">
        <v>1394</v>
      </c>
      <c r="I2473" s="80"/>
    </row>
    <row r="2474" spans="1:9">
      <c r="A2474" s="280" t="s">
        <v>3869</v>
      </c>
      <c r="B2474" s="280" t="s">
        <v>1457</v>
      </c>
      <c r="C2474" s="280" t="s">
        <v>1212</v>
      </c>
      <c r="D2474" s="280" t="s">
        <v>1214</v>
      </c>
      <c r="E2474" s="80">
        <v>0.99827725950518764</v>
      </c>
      <c r="F2474" s="80">
        <v>710550</v>
      </c>
      <c r="G2474" s="80">
        <v>6</v>
      </c>
      <c r="H2474" s="280" t="s">
        <v>1394</v>
      </c>
      <c r="I2474" s="80"/>
    </row>
    <row r="2475" spans="1:9">
      <c r="A2475" s="280" t="s">
        <v>3870</v>
      </c>
      <c r="B2475" s="280" t="s">
        <v>1457</v>
      </c>
      <c r="C2475" s="280" t="s">
        <v>1212</v>
      </c>
      <c r="D2475" s="280" t="s">
        <v>1215</v>
      </c>
      <c r="E2475" s="80">
        <v>0.99270230871054044</v>
      </c>
      <c r="F2475" s="80">
        <v>710550</v>
      </c>
      <c r="G2475" s="80">
        <v>6</v>
      </c>
      <c r="H2475" s="280" t="s">
        <v>1394</v>
      </c>
      <c r="I2475" s="80"/>
    </row>
    <row r="2476" spans="1:9">
      <c r="A2476" s="280" t="s">
        <v>3871</v>
      </c>
      <c r="B2476" s="280" t="s">
        <v>1457</v>
      </c>
      <c r="C2476" s="280" t="s">
        <v>1212</v>
      </c>
      <c r="D2476" s="280" t="s">
        <v>1216</v>
      </c>
      <c r="E2476" s="80">
        <v>1.1144834097654532</v>
      </c>
      <c r="F2476" s="80">
        <v>710550</v>
      </c>
      <c r="G2476" s="80">
        <v>6</v>
      </c>
      <c r="H2476" s="280" t="s">
        <v>1394</v>
      </c>
      <c r="I2476" s="80"/>
    </row>
    <row r="2477" spans="1:9">
      <c r="A2477" s="280" t="s">
        <v>3872</v>
      </c>
      <c r="B2477" s="280" t="s">
        <v>1457</v>
      </c>
      <c r="C2477" s="280" t="s">
        <v>1212</v>
      </c>
      <c r="D2477" s="280" t="s">
        <v>1217</v>
      </c>
      <c r="E2477" s="80">
        <v>0.88930658741136204</v>
      </c>
      <c r="F2477" s="80">
        <v>710550</v>
      </c>
      <c r="G2477" s="80">
        <v>6</v>
      </c>
      <c r="H2477" s="280" t="s">
        <v>1394</v>
      </c>
      <c r="I2477" s="80"/>
    </row>
    <row r="2478" spans="1:9">
      <c r="A2478" s="280" t="s">
        <v>3873</v>
      </c>
      <c r="B2478" s="280" t="s">
        <v>1457</v>
      </c>
      <c r="C2478" s="280" t="s">
        <v>1212</v>
      </c>
      <c r="D2478" s="280" t="s">
        <v>1218</v>
      </c>
      <c r="E2478" s="80">
        <v>0.89914058623178472</v>
      </c>
      <c r="F2478" s="80">
        <v>710550</v>
      </c>
      <c r="G2478" s="80">
        <v>6</v>
      </c>
      <c r="H2478" s="280" t="s">
        <v>1394</v>
      </c>
      <c r="I2478" s="80"/>
    </row>
    <row r="2479" spans="1:9">
      <c r="A2479" s="280" t="s">
        <v>3874</v>
      </c>
      <c r="B2479" s="280" t="s">
        <v>1457</v>
      </c>
      <c r="C2479" s="280" t="s">
        <v>1212</v>
      </c>
      <c r="D2479" s="280" t="s">
        <v>1219</v>
      </c>
      <c r="E2479" s="80">
        <v>137275.92203513277</v>
      </c>
      <c r="F2479" s="80">
        <v>710550</v>
      </c>
      <c r="G2479" s="80">
        <v>6</v>
      </c>
      <c r="H2479" s="280" t="s">
        <v>1394</v>
      </c>
      <c r="I2479" s="80"/>
    </row>
    <row r="2480" spans="1:9">
      <c r="A2480" s="280" t="s">
        <v>3875</v>
      </c>
      <c r="B2480" s="280" t="s">
        <v>1457</v>
      </c>
      <c r="C2480" s="280" t="s">
        <v>1212</v>
      </c>
      <c r="D2480" s="280" t="s">
        <v>1347</v>
      </c>
      <c r="E2480" s="80">
        <v>1.8357678134535342</v>
      </c>
      <c r="F2480" s="80">
        <v>710550</v>
      </c>
      <c r="G2480" s="80">
        <v>6</v>
      </c>
      <c r="H2480" s="280" t="s">
        <v>1394</v>
      </c>
      <c r="I2480" s="80"/>
    </row>
    <row r="2481" spans="1:9">
      <c r="A2481" s="280" t="s">
        <v>3876</v>
      </c>
      <c r="B2481" s="280" t="s">
        <v>1457</v>
      </c>
      <c r="C2481" s="280" t="s">
        <v>1212</v>
      </c>
      <c r="D2481" s="280" t="s">
        <v>1344</v>
      </c>
      <c r="E2481" s="80">
        <v>4.4475708164489136</v>
      </c>
      <c r="F2481" s="80">
        <v>710550</v>
      </c>
      <c r="G2481" s="80">
        <v>6</v>
      </c>
      <c r="H2481" s="280" t="s">
        <v>1394</v>
      </c>
      <c r="I2481" s="80"/>
    </row>
    <row r="2482" spans="1:9">
      <c r="A2482" s="280" t="s">
        <v>3877</v>
      </c>
      <c r="B2482" s="280" t="s">
        <v>1457</v>
      </c>
      <c r="C2482" s="280" t="s">
        <v>1213</v>
      </c>
      <c r="D2482" s="280" t="s">
        <v>1211</v>
      </c>
      <c r="E2482" s="80">
        <v>0.99958912152781287</v>
      </c>
      <c r="F2482" s="80">
        <v>710550</v>
      </c>
      <c r="G2482" s="80">
        <v>6</v>
      </c>
      <c r="H2482" s="280" t="s">
        <v>1394</v>
      </c>
      <c r="I2482" s="80"/>
    </row>
    <row r="2483" spans="1:9">
      <c r="A2483" s="280" t="s">
        <v>3878</v>
      </c>
      <c r="B2483" s="280" t="s">
        <v>1457</v>
      </c>
      <c r="C2483" s="280" t="s">
        <v>1213</v>
      </c>
      <c r="D2483" s="280" t="s">
        <v>1212</v>
      </c>
      <c r="E2483" s="80">
        <v>1.0290561781165879</v>
      </c>
      <c r="F2483" s="80">
        <v>710550</v>
      </c>
      <c r="G2483" s="80">
        <v>6</v>
      </c>
      <c r="H2483" s="280" t="s">
        <v>1394</v>
      </c>
      <c r="I2483" s="80"/>
    </row>
    <row r="2484" spans="1:9">
      <c r="A2484" s="280" t="s">
        <v>3879</v>
      </c>
      <c r="B2484" s="280" t="s">
        <v>1457</v>
      </c>
      <c r="C2484" s="280" t="s">
        <v>1213</v>
      </c>
      <c r="D2484" s="280" t="s">
        <v>1213</v>
      </c>
      <c r="E2484" s="80">
        <v>1</v>
      </c>
      <c r="F2484" s="80">
        <v>710550</v>
      </c>
      <c r="G2484" s="80">
        <v>6</v>
      </c>
      <c r="H2484" s="280" t="s">
        <v>1394</v>
      </c>
      <c r="I2484" s="80"/>
    </row>
    <row r="2485" spans="1:9">
      <c r="A2485" s="280" t="s">
        <v>3880</v>
      </c>
      <c r="B2485" s="280" t="s">
        <v>1457</v>
      </c>
      <c r="C2485" s="280" t="s">
        <v>1213</v>
      </c>
      <c r="D2485" s="280" t="s">
        <v>1214</v>
      </c>
      <c r="E2485" s="80">
        <v>1.0272731971850317</v>
      </c>
      <c r="F2485" s="80">
        <v>710550</v>
      </c>
      <c r="G2485" s="80">
        <v>6</v>
      </c>
      <c r="H2485" s="280" t="s">
        <v>1394</v>
      </c>
      <c r="I2485" s="80"/>
    </row>
    <row r="2486" spans="1:9">
      <c r="A2486" s="280" t="s">
        <v>3881</v>
      </c>
      <c r="B2486" s="280" t="s">
        <v>1457</v>
      </c>
      <c r="C2486" s="280" t="s">
        <v>1213</v>
      </c>
      <c r="D2486" s="280" t="s">
        <v>1215</v>
      </c>
      <c r="E2486" s="80">
        <v>1.0214935680755755</v>
      </c>
      <c r="F2486" s="80">
        <v>710550</v>
      </c>
      <c r="G2486" s="80">
        <v>6</v>
      </c>
      <c r="H2486" s="280" t="s">
        <v>1394</v>
      </c>
      <c r="I2486" s="80"/>
    </row>
    <row r="2487" spans="1:9">
      <c r="A2487" s="280" t="s">
        <v>3882</v>
      </c>
      <c r="B2487" s="280" t="s">
        <v>1457</v>
      </c>
      <c r="C2487" s="280" t="s">
        <v>1213</v>
      </c>
      <c r="D2487" s="280" t="s">
        <v>1216</v>
      </c>
      <c r="E2487" s="80">
        <v>1.1316999137230022</v>
      </c>
      <c r="F2487" s="80">
        <v>710550</v>
      </c>
      <c r="G2487" s="80">
        <v>6</v>
      </c>
      <c r="H2487" s="280" t="s">
        <v>1394</v>
      </c>
      <c r="I2487" s="80"/>
    </row>
    <row r="2488" spans="1:9">
      <c r="A2488" s="280" t="s">
        <v>3883</v>
      </c>
      <c r="B2488" s="280" t="s">
        <v>1457</v>
      </c>
      <c r="C2488" s="280" t="s">
        <v>1213</v>
      </c>
      <c r="D2488" s="280" t="s">
        <v>1217</v>
      </c>
      <c r="E2488" s="80">
        <v>0.91486511480033139</v>
      </c>
      <c r="F2488" s="80">
        <v>710550</v>
      </c>
      <c r="G2488" s="80">
        <v>6</v>
      </c>
      <c r="H2488" s="280" t="s">
        <v>1394</v>
      </c>
      <c r="I2488" s="80"/>
    </row>
    <row r="2489" spans="1:9">
      <c r="A2489" s="280" t="s">
        <v>3884</v>
      </c>
      <c r="B2489" s="280" t="s">
        <v>1457</v>
      </c>
      <c r="C2489" s="280" t="s">
        <v>1213</v>
      </c>
      <c r="D2489" s="280" t="s">
        <v>1218</v>
      </c>
      <c r="E2489" s="80">
        <v>0.92147070898298766</v>
      </c>
      <c r="F2489" s="80">
        <v>710550</v>
      </c>
      <c r="G2489" s="80">
        <v>6</v>
      </c>
      <c r="H2489" s="280" t="s">
        <v>1394</v>
      </c>
      <c r="I2489" s="80"/>
    </row>
    <row r="2490" spans="1:9">
      <c r="A2490" s="280" t="s">
        <v>3885</v>
      </c>
      <c r="B2490" s="280" t="s">
        <v>1457</v>
      </c>
      <c r="C2490" s="280" t="s">
        <v>1213</v>
      </c>
      <c r="D2490" s="280" t="s">
        <v>1219</v>
      </c>
      <c r="E2490" s="80">
        <v>140534.32004665729</v>
      </c>
      <c r="F2490" s="80">
        <v>710550</v>
      </c>
      <c r="G2490" s="80">
        <v>6</v>
      </c>
      <c r="H2490" s="280" t="s">
        <v>1394</v>
      </c>
      <c r="I2490" s="80"/>
    </row>
    <row r="2491" spans="1:9">
      <c r="A2491" s="280" t="s">
        <v>3886</v>
      </c>
      <c r="B2491" s="280" t="s">
        <v>1457</v>
      </c>
      <c r="C2491" s="280" t="s">
        <v>1213</v>
      </c>
      <c r="D2491" s="280" t="s">
        <v>1347</v>
      </c>
      <c r="E2491" s="80">
        <v>1.8857032424143441</v>
      </c>
      <c r="F2491" s="80">
        <v>710550</v>
      </c>
      <c r="G2491" s="80">
        <v>6</v>
      </c>
      <c r="H2491" s="280" t="s">
        <v>1394</v>
      </c>
      <c r="I2491" s="80"/>
    </row>
    <row r="2492" spans="1:9">
      <c r="A2492" s="280" t="s">
        <v>3887</v>
      </c>
      <c r="B2492" s="280" t="s">
        <v>1457</v>
      </c>
      <c r="C2492" s="280" t="s">
        <v>1213</v>
      </c>
      <c r="D2492" s="280" t="s">
        <v>1344</v>
      </c>
      <c r="E2492" s="80">
        <v>4.570347838028094</v>
      </c>
      <c r="F2492" s="80">
        <v>710550</v>
      </c>
      <c r="G2492" s="80">
        <v>6</v>
      </c>
      <c r="H2492" s="280" t="s">
        <v>1394</v>
      </c>
      <c r="I2492" s="80"/>
    </row>
    <row r="2493" spans="1:9">
      <c r="A2493" s="280" t="s">
        <v>3888</v>
      </c>
      <c r="B2493" s="280" t="s">
        <v>1457</v>
      </c>
      <c r="C2493" s="280" t="s">
        <v>1214</v>
      </c>
      <c r="D2493" s="280" t="s">
        <v>1211</v>
      </c>
      <c r="E2493" s="80">
        <v>0.97421844482850461</v>
      </c>
      <c r="F2493" s="80">
        <v>710550</v>
      </c>
      <c r="G2493" s="80">
        <v>6</v>
      </c>
      <c r="H2493" s="280" t="s">
        <v>1394</v>
      </c>
      <c r="I2493" s="80"/>
    </row>
    <row r="2494" spans="1:9">
      <c r="A2494" s="280" t="s">
        <v>3889</v>
      </c>
      <c r="B2494" s="280" t="s">
        <v>1457</v>
      </c>
      <c r="C2494" s="280" t="s">
        <v>1214</v>
      </c>
      <c r="D2494" s="280" t="s">
        <v>1212</v>
      </c>
      <c r="E2494" s="80">
        <v>1.0017612497172688</v>
      </c>
      <c r="F2494" s="80">
        <v>710550</v>
      </c>
      <c r="G2494" s="80">
        <v>6</v>
      </c>
      <c r="H2494" s="280" t="s">
        <v>1394</v>
      </c>
      <c r="I2494" s="80"/>
    </row>
    <row r="2495" spans="1:9">
      <c r="A2495" s="280" t="s">
        <v>3890</v>
      </c>
      <c r="B2495" s="280" t="s">
        <v>1457</v>
      </c>
      <c r="C2495" s="280" t="s">
        <v>1214</v>
      </c>
      <c r="D2495" s="280" t="s">
        <v>1213</v>
      </c>
      <c r="E2495" s="80">
        <v>0.97462730666818309</v>
      </c>
      <c r="F2495" s="80">
        <v>710550</v>
      </c>
      <c r="G2495" s="80">
        <v>6</v>
      </c>
      <c r="H2495" s="280" t="s">
        <v>1394</v>
      </c>
      <c r="I2495" s="80"/>
    </row>
    <row r="2496" spans="1:9">
      <c r="A2496" s="280" t="s">
        <v>3891</v>
      </c>
      <c r="B2496" s="280" t="s">
        <v>1457</v>
      </c>
      <c r="C2496" s="280" t="s">
        <v>1214</v>
      </c>
      <c r="D2496" s="280" t="s">
        <v>1214</v>
      </c>
      <c r="E2496" s="80">
        <v>1</v>
      </c>
      <c r="F2496" s="80">
        <v>710550</v>
      </c>
      <c r="G2496" s="80">
        <v>6</v>
      </c>
      <c r="H2496" s="280" t="s">
        <v>1394</v>
      </c>
      <c r="I2496" s="80"/>
    </row>
    <row r="2497" spans="1:9">
      <c r="A2497" s="280" t="s">
        <v>3892</v>
      </c>
      <c r="B2497" s="280" t="s">
        <v>1457</v>
      </c>
      <c r="C2497" s="280" t="s">
        <v>1214</v>
      </c>
      <c r="D2497" s="280" t="s">
        <v>1215</v>
      </c>
      <c r="E2497" s="80">
        <v>0.99445189709872828</v>
      </c>
      <c r="F2497" s="80">
        <v>710550</v>
      </c>
      <c r="G2497" s="80">
        <v>6</v>
      </c>
      <c r="H2497" s="280" t="s">
        <v>1394</v>
      </c>
      <c r="I2497" s="80"/>
    </row>
    <row r="2498" spans="1:9">
      <c r="A2498" s="280" t="s">
        <v>3893</v>
      </c>
      <c r="B2498" s="280" t="s">
        <v>1457</v>
      </c>
      <c r="C2498" s="280" t="s">
        <v>1214</v>
      </c>
      <c r="D2498" s="280" t="s">
        <v>1216</v>
      </c>
      <c r="E2498" s="80">
        <v>1.1159286454762278</v>
      </c>
      <c r="F2498" s="80">
        <v>710550</v>
      </c>
      <c r="G2498" s="80">
        <v>6</v>
      </c>
      <c r="H2498" s="280" t="s">
        <v>1394</v>
      </c>
      <c r="I2498" s="80"/>
    </row>
    <row r="2499" spans="1:9">
      <c r="A2499" s="280" t="s">
        <v>3894</v>
      </c>
      <c r="B2499" s="280" t="s">
        <v>1457</v>
      </c>
      <c r="C2499" s="280" t="s">
        <v>1214</v>
      </c>
      <c r="D2499" s="280" t="s">
        <v>1217</v>
      </c>
      <c r="E2499" s="80">
        <v>0.89087304388298871</v>
      </c>
      <c r="F2499" s="80">
        <v>710550</v>
      </c>
      <c r="G2499" s="80">
        <v>6</v>
      </c>
      <c r="H2499" s="280" t="s">
        <v>1394</v>
      </c>
      <c r="I2499" s="80"/>
    </row>
    <row r="2500" spans="1:9">
      <c r="A2500" s="280" t="s">
        <v>3895</v>
      </c>
      <c r="B2500" s="280" t="s">
        <v>1457</v>
      </c>
      <c r="C2500" s="280" t="s">
        <v>1214</v>
      </c>
      <c r="D2500" s="280" t="s">
        <v>1218</v>
      </c>
      <c r="E2500" s="80">
        <v>0.90071470122271546</v>
      </c>
      <c r="F2500" s="80">
        <v>710550</v>
      </c>
      <c r="G2500" s="80">
        <v>6</v>
      </c>
      <c r="H2500" s="280" t="s">
        <v>1394</v>
      </c>
      <c r="I2500" s="80"/>
    </row>
    <row r="2501" spans="1:9">
      <c r="A2501" s="280" t="s">
        <v>3896</v>
      </c>
      <c r="B2501" s="280" t="s">
        <v>1457</v>
      </c>
      <c r="C2501" s="280" t="s">
        <v>1214</v>
      </c>
      <c r="D2501" s="280" t="s">
        <v>1219</v>
      </c>
      <c r="E2501" s="80">
        <v>137275.92367868251</v>
      </c>
      <c r="F2501" s="80">
        <v>710550</v>
      </c>
      <c r="G2501" s="80">
        <v>6</v>
      </c>
      <c r="H2501" s="280" t="s">
        <v>1394</v>
      </c>
      <c r="I2501" s="80"/>
    </row>
    <row r="2502" spans="1:9">
      <c r="A2502" s="280" t="s">
        <v>3897</v>
      </c>
      <c r="B2502" s="280" t="s">
        <v>1457</v>
      </c>
      <c r="C2502" s="280" t="s">
        <v>1214</v>
      </c>
      <c r="D2502" s="280" t="s">
        <v>1347</v>
      </c>
      <c r="E2502" s="80">
        <v>1.8388596547553704</v>
      </c>
      <c r="F2502" s="80">
        <v>710550</v>
      </c>
      <c r="G2502" s="80">
        <v>6</v>
      </c>
      <c r="H2502" s="280" t="s">
        <v>1394</v>
      </c>
      <c r="I2502" s="80"/>
    </row>
    <row r="2503" spans="1:9">
      <c r="A2503" s="280" t="s">
        <v>3898</v>
      </c>
      <c r="B2503" s="280" t="s">
        <v>1457</v>
      </c>
      <c r="C2503" s="280" t="s">
        <v>1214</v>
      </c>
      <c r="D2503" s="280" t="s">
        <v>1344</v>
      </c>
      <c r="E2503" s="80">
        <v>4.4553380531019666</v>
      </c>
      <c r="F2503" s="80">
        <v>710550</v>
      </c>
      <c r="G2503" s="80">
        <v>6</v>
      </c>
      <c r="H2503" s="280" t="s">
        <v>1394</v>
      </c>
      <c r="I2503" s="80"/>
    </row>
    <row r="2504" spans="1:9">
      <c r="A2504" s="280" t="s">
        <v>3899</v>
      </c>
      <c r="B2504" s="280" t="s">
        <v>1457</v>
      </c>
      <c r="C2504" s="280" t="s">
        <v>1215</v>
      </c>
      <c r="D2504" s="280" t="s">
        <v>1211</v>
      </c>
      <c r="E2504" s="80">
        <v>0.9798289077658312</v>
      </c>
      <c r="F2504" s="80">
        <v>710550</v>
      </c>
      <c r="G2504" s="80">
        <v>6</v>
      </c>
      <c r="H2504" s="280" t="s">
        <v>1394</v>
      </c>
      <c r="I2504" s="80"/>
    </row>
    <row r="2505" spans="1:9">
      <c r="A2505" s="280" t="s">
        <v>3900</v>
      </c>
      <c r="B2505" s="280" t="s">
        <v>1457</v>
      </c>
      <c r="C2505" s="280" t="s">
        <v>1215</v>
      </c>
      <c r="D2505" s="280" t="s">
        <v>1212</v>
      </c>
      <c r="E2505" s="80">
        <v>1.0075733041244179</v>
      </c>
      <c r="F2505" s="80">
        <v>710550</v>
      </c>
      <c r="G2505" s="80">
        <v>6</v>
      </c>
      <c r="H2505" s="280" t="s">
        <v>1394</v>
      </c>
      <c r="I2505" s="80"/>
    </row>
    <row r="2506" spans="1:9">
      <c r="A2506" s="280" t="s">
        <v>3901</v>
      </c>
      <c r="B2506" s="280" t="s">
        <v>1457</v>
      </c>
      <c r="C2506" s="280" t="s">
        <v>1215</v>
      </c>
      <c r="D2506" s="280" t="s">
        <v>1213</v>
      </c>
      <c r="E2506" s="80">
        <v>0.98024009946034718</v>
      </c>
      <c r="F2506" s="80">
        <v>710550</v>
      </c>
      <c r="G2506" s="80">
        <v>6</v>
      </c>
      <c r="H2506" s="280" t="s">
        <v>1394</v>
      </c>
      <c r="I2506" s="80"/>
    </row>
    <row r="2507" spans="1:9">
      <c r="A2507" s="280" t="s">
        <v>3902</v>
      </c>
      <c r="B2507" s="280" t="s">
        <v>1457</v>
      </c>
      <c r="C2507" s="280" t="s">
        <v>1215</v>
      </c>
      <c r="D2507" s="280" t="s">
        <v>1214</v>
      </c>
      <c r="E2507" s="80">
        <v>1.0058389415146869</v>
      </c>
      <c r="F2507" s="80">
        <v>710550</v>
      </c>
      <c r="G2507" s="80">
        <v>6</v>
      </c>
      <c r="H2507" s="280" t="s">
        <v>1394</v>
      </c>
      <c r="I2507" s="80"/>
    </row>
    <row r="2508" spans="1:9">
      <c r="A2508" s="280" t="s">
        <v>3903</v>
      </c>
      <c r="B2508" s="280" t="s">
        <v>1457</v>
      </c>
      <c r="C2508" s="280" t="s">
        <v>1215</v>
      </c>
      <c r="D2508" s="280" t="s">
        <v>1215</v>
      </c>
      <c r="E2508" s="80">
        <v>1</v>
      </c>
      <c r="F2508" s="80">
        <v>710550</v>
      </c>
      <c r="G2508" s="80">
        <v>6</v>
      </c>
      <c r="H2508" s="280" t="s">
        <v>1394</v>
      </c>
      <c r="I2508" s="80"/>
    </row>
    <row r="2509" spans="1:9">
      <c r="A2509" s="280" t="s">
        <v>3904</v>
      </c>
      <c r="B2509" s="280" t="s">
        <v>1457</v>
      </c>
      <c r="C2509" s="280" t="s">
        <v>1215</v>
      </c>
      <c r="D2509" s="280" t="s">
        <v>1216</v>
      </c>
      <c r="E2509" s="80">
        <v>1.1223422224688033</v>
      </c>
      <c r="F2509" s="80">
        <v>710550</v>
      </c>
      <c r="G2509" s="80">
        <v>6</v>
      </c>
      <c r="H2509" s="280" t="s">
        <v>1394</v>
      </c>
      <c r="I2509" s="80"/>
    </row>
    <row r="2510" spans="1:9">
      <c r="A2510" s="280" t="s">
        <v>3905</v>
      </c>
      <c r="B2510" s="280" t="s">
        <v>1457</v>
      </c>
      <c r="C2510" s="280" t="s">
        <v>1215</v>
      </c>
      <c r="D2510" s="280" t="s">
        <v>1217</v>
      </c>
      <c r="E2510" s="80">
        <v>0.89593343605201681</v>
      </c>
      <c r="F2510" s="80">
        <v>710550</v>
      </c>
      <c r="G2510" s="80">
        <v>6</v>
      </c>
      <c r="H2510" s="280" t="s">
        <v>1394</v>
      </c>
      <c r="I2510" s="80"/>
    </row>
    <row r="2511" spans="1:9">
      <c r="A2511" s="280" t="s">
        <v>3906</v>
      </c>
      <c r="B2511" s="280" t="s">
        <v>1457</v>
      </c>
      <c r="C2511" s="280" t="s">
        <v>1215</v>
      </c>
      <c r="D2511" s="280" t="s">
        <v>1218</v>
      </c>
      <c r="E2511" s="80">
        <v>0.90431195231359751</v>
      </c>
      <c r="F2511" s="80">
        <v>710550</v>
      </c>
      <c r="G2511" s="80">
        <v>6</v>
      </c>
      <c r="H2511" s="280" t="s">
        <v>1394</v>
      </c>
      <c r="I2511" s="80"/>
    </row>
    <row r="2512" spans="1:9">
      <c r="A2512" s="280" t="s">
        <v>3907</v>
      </c>
      <c r="B2512" s="280" t="s">
        <v>1457</v>
      </c>
      <c r="C2512" s="280" t="s">
        <v>1215</v>
      </c>
      <c r="D2512" s="280" t="s">
        <v>1219</v>
      </c>
      <c r="E2512" s="80">
        <v>137952.16692762059</v>
      </c>
      <c r="F2512" s="80">
        <v>710550</v>
      </c>
      <c r="G2512" s="80">
        <v>6</v>
      </c>
      <c r="H2512" s="280" t="s">
        <v>1394</v>
      </c>
      <c r="I2512" s="80"/>
    </row>
    <row r="2513" spans="1:9">
      <c r="A2513" s="280" t="s">
        <v>3908</v>
      </c>
      <c r="B2513" s="280" t="s">
        <v>1457</v>
      </c>
      <c r="C2513" s="280" t="s">
        <v>1215</v>
      </c>
      <c r="D2513" s="280" t="s">
        <v>1347</v>
      </c>
      <c r="E2513" s="80">
        <v>1.8487871156231404</v>
      </c>
      <c r="F2513" s="80">
        <v>710550</v>
      </c>
      <c r="G2513" s="80">
        <v>6</v>
      </c>
      <c r="H2513" s="280" t="s">
        <v>1394</v>
      </c>
      <c r="I2513" s="80"/>
    </row>
    <row r="2514" spans="1:9">
      <c r="A2514" s="280" t="s">
        <v>3909</v>
      </c>
      <c r="B2514" s="280" t="s">
        <v>1457</v>
      </c>
      <c r="C2514" s="280" t="s">
        <v>1215</v>
      </c>
      <c r="D2514" s="280" t="s">
        <v>1344</v>
      </c>
      <c r="E2514" s="80">
        <v>4.4801105278249436</v>
      </c>
      <c r="F2514" s="80">
        <v>710550</v>
      </c>
      <c r="G2514" s="80">
        <v>6</v>
      </c>
      <c r="H2514" s="280" t="s">
        <v>1394</v>
      </c>
      <c r="I2514" s="80"/>
    </row>
    <row r="2515" spans="1:9">
      <c r="A2515" s="280" t="s">
        <v>3910</v>
      </c>
      <c r="B2515" s="280" t="s">
        <v>1457</v>
      </c>
      <c r="C2515" s="280" t="s">
        <v>1216</v>
      </c>
      <c r="D2515" s="280" t="s">
        <v>1211</v>
      </c>
      <c r="E2515" s="80">
        <v>0.77938664028222238</v>
      </c>
      <c r="F2515" s="80">
        <v>710550</v>
      </c>
      <c r="G2515" s="80">
        <v>6</v>
      </c>
      <c r="H2515" s="280" t="s">
        <v>1394</v>
      </c>
      <c r="I2515" s="80"/>
    </row>
    <row r="2516" spans="1:9">
      <c r="A2516" s="280" t="s">
        <v>3911</v>
      </c>
      <c r="B2516" s="280" t="s">
        <v>1457</v>
      </c>
      <c r="C2516" s="280" t="s">
        <v>1216</v>
      </c>
      <c r="D2516" s="280" t="s">
        <v>1212</v>
      </c>
      <c r="E2516" s="80">
        <v>0.8015094967749975</v>
      </c>
      <c r="F2516" s="80">
        <v>710550</v>
      </c>
      <c r="G2516" s="80">
        <v>6</v>
      </c>
      <c r="H2516" s="280" t="s">
        <v>1394</v>
      </c>
      <c r="I2516" s="80"/>
    </row>
    <row r="2517" spans="1:9">
      <c r="A2517" s="280" t="s">
        <v>3912</v>
      </c>
      <c r="B2517" s="280" t="s">
        <v>1457</v>
      </c>
      <c r="C2517" s="280" t="s">
        <v>1216</v>
      </c>
      <c r="D2517" s="280" t="s">
        <v>1213</v>
      </c>
      <c r="E2517" s="80">
        <v>0.77970802597321998</v>
      </c>
      <c r="F2517" s="80">
        <v>710550</v>
      </c>
      <c r="G2517" s="80">
        <v>6</v>
      </c>
      <c r="H2517" s="280" t="s">
        <v>1394</v>
      </c>
      <c r="I2517" s="80"/>
    </row>
    <row r="2518" spans="1:9">
      <c r="A2518" s="280" t="s">
        <v>3913</v>
      </c>
      <c r="B2518" s="280" t="s">
        <v>1457</v>
      </c>
      <c r="C2518" s="280" t="s">
        <v>1216</v>
      </c>
      <c r="D2518" s="280" t="s">
        <v>1214</v>
      </c>
      <c r="E2518" s="80">
        <v>0.80011582418970972</v>
      </c>
      <c r="F2518" s="80">
        <v>710550</v>
      </c>
      <c r="G2518" s="80">
        <v>6</v>
      </c>
      <c r="H2518" s="280" t="s">
        <v>1394</v>
      </c>
      <c r="I2518" s="80"/>
    </row>
    <row r="2519" spans="1:9">
      <c r="A2519" s="280" t="s">
        <v>3914</v>
      </c>
      <c r="B2519" s="280" t="s">
        <v>1457</v>
      </c>
      <c r="C2519" s="280" t="s">
        <v>1216</v>
      </c>
      <c r="D2519" s="280" t="s">
        <v>1215</v>
      </c>
      <c r="E2519" s="80">
        <v>0.79539138496725947</v>
      </c>
      <c r="F2519" s="80">
        <v>710550</v>
      </c>
      <c r="G2519" s="80">
        <v>6</v>
      </c>
      <c r="H2519" s="280" t="s">
        <v>1394</v>
      </c>
      <c r="I2519" s="80"/>
    </row>
    <row r="2520" spans="1:9">
      <c r="A2520" s="280" t="s">
        <v>3915</v>
      </c>
      <c r="B2520" s="280" t="s">
        <v>1457</v>
      </c>
      <c r="C2520" s="280" t="s">
        <v>1216</v>
      </c>
      <c r="D2520" s="280" t="s">
        <v>1216</v>
      </c>
      <c r="E2520" s="80">
        <v>1</v>
      </c>
      <c r="F2520" s="80">
        <v>710550</v>
      </c>
      <c r="G2520" s="80">
        <v>6</v>
      </c>
      <c r="H2520" s="280" t="s">
        <v>1394</v>
      </c>
      <c r="I2520" s="80"/>
    </row>
    <row r="2521" spans="1:9">
      <c r="A2521" s="280" t="s">
        <v>3916</v>
      </c>
      <c r="B2521" s="280" t="s">
        <v>1457</v>
      </c>
      <c r="C2521" s="280" t="s">
        <v>1216</v>
      </c>
      <c r="D2521" s="280" t="s">
        <v>1217</v>
      </c>
      <c r="E2521" s="80">
        <v>0.71138288425627028</v>
      </c>
      <c r="F2521" s="80">
        <v>710550</v>
      </c>
      <c r="G2521" s="80">
        <v>6</v>
      </c>
      <c r="H2521" s="280" t="s">
        <v>1394</v>
      </c>
      <c r="I2521" s="80"/>
    </row>
    <row r="2522" spans="1:9">
      <c r="A2522" s="280" t="s">
        <v>3917</v>
      </c>
      <c r="B2522" s="280" t="s">
        <v>1457</v>
      </c>
      <c r="C2522" s="280" t="s">
        <v>1216</v>
      </c>
      <c r="D2522" s="280" t="s">
        <v>1218</v>
      </c>
      <c r="E2522" s="80">
        <v>0.67839765688204423</v>
      </c>
      <c r="F2522" s="80">
        <v>710550</v>
      </c>
      <c r="G2522" s="80">
        <v>6</v>
      </c>
      <c r="H2522" s="280" t="s">
        <v>1394</v>
      </c>
      <c r="I2522" s="80"/>
    </row>
    <row r="2523" spans="1:9">
      <c r="A2523" s="280" t="s">
        <v>3918</v>
      </c>
      <c r="B2523" s="280" t="s">
        <v>1457</v>
      </c>
      <c r="C2523" s="280" t="s">
        <v>1216</v>
      </c>
      <c r="D2523" s="280" t="s">
        <v>1219</v>
      </c>
      <c r="E2523" s="80">
        <v>111936.47599812389</v>
      </c>
      <c r="F2523" s="80">
        <v>710550</v>
      </c>
      <c r="G2523" s="80">
        <v>6</v>
      </c>
      <c r="H2523" s="280" t="s">
        <v>1394</v>
      </c>
      <c r="I2523" s="80"/>
    </row>
    <row r="2524" spans="1:9">
      <c r="A2524" s="280" t="s">
        <v>3919</v>
      </c>
      <c r="B2524" s="280" t="s">
        <v>1457</v>
      </c>
      <c r="C2524" s="280" t="s">
        <v>1216</v>
      </c>
      <c r="D2524" s="280" t="s">
        <v>1347</v>
      </c>
      <c r="E2524" s="80">
        <v>1.4715465309430795</v>
      </c>
      <c r="F2524" s="80">
        <v>710550</v>
      </c>
      <c r="G2524" s="80">
        <v>6</v>
      </c>
      <c r="H2524" s="280" t="s">
        <v>1394</v>
      </c>
      <c r="I2524" s="80"/>
    </row>
    <row r="2525" spans="1:9">
      <c r="A2525" s="280" t="s">
        <v>3920</v>
      </c>
      <c r="B2525" s="280" t="s">
        <v>1457</v>
      </c>
      <c r="C2525" s="280" t="s">
        <v>1216</v>
      </c>
      <c r="D2525" s="280" t="s">
        <v>1344</v>
      </c>
      <c r="E2525" s="80">
        <v>3.5622238036186911</v>
      </c>
      <c r="F2525" s="80">
        <v>710550</v>
      </c>
      <c r="G2525" s="80">
        <v>6</v>
      </c>
      <c r="H2525" s="280" t="s">
        <v>1394</v>
      </c>
      <c r="I2525" s="80"/>
    </row>
    <row r="2526" spans="1:9">
      <c r="A2526" s="280" t="s">
        <v>3921</v>
      </c>
      <c r="B2526" s="280" t="s">
        <v>1457</v>
      </c>
      <c r="C2526" s="280" t="s">
        <v>1217</v>
      </c>
      <c r="D2526" s="280" t="s">
        <v>1211</v>
      </c>
      <c r="E2526" s="80">
        <v>1.0952333384240927</v>
      </c>
      <c r="F2526" s="80">
        <v>710550</v>
      </c>
      <c r="G2526" s="80">
        <v>6</v>
      </c>
      <c r="H2526" s="280" t="s">
        <v>1394</v>
      </c>
      <c r="I2526" s="80"/>
    </row>
    <row r="2527" spans="1:9">
      <c r="A2527" s="280" t="s">
        <v>3922</v>
      </c>
      <c r="B2527" s="280" t="s">
        <v>1457</v>
      </c>
      <c r="C2527" s="280" t="s">
        <v>1217</v>
      </c>
      <c r="D2527" s="280" t="s">
        <v>1212</v>
      </c>
      <c r="E2527" s="80">
        <v>1.1265188963684671</v>
      </c>
      <c r="F2527" s="80">
        <v>710550</v>
      </c>
      <c r="G2527" s="80">
        <v>6</v>
      </c>
      <c r="H2527" s="280" t="s">
        <v>1394</v>
      </c>
      <c r="I2527" s="80"/>
    </row>
    <row r="2528" spans="1:9">
      <c r="A2528" s="280" t="s">
        <v>3923</v>
      </c>
      <c r="B2528" s="280" t="s">
        <v>1457</v>
      </c>
      <c r="C2528" s="280" t="s">
        <v>1217</v>
      </c>
      <c r="D2528" s="280" t="s">
        <v>1213</v>
      </c>
      <c r="E2528" s="80">
        <v>1.0956901289804588</v>
      </c>
      <c r="F2528" s="80">
        <v>710550</v>
      </c>
      <c r="G2528" s="80">
        <v>6</v>
      </c>
      <c r="H2528" s="280" t="s">
        <v>1394</v>
      </c>
      <c r="I2528" s="80"/>
    </row>
    <row r="2529" spans="1:9">
      <c r="A2529" s="280" t="s">
        <v>3924</v>
      </c>
      <c r="B2529" s="280" t="s">
        <v>1457</v>
      </c>
      <c r="C2529" s="280" t="s">
        <v>1217</v>
      </c>
      <c r="D2529" s="280" t="s">
        <v>1214</v>
      </c>
      <c r="E2529" s="80">
        <v>1.1245788236049101</v>
      </c>
      <c r="F2529" s="80">
        <v>710550</v>
      </c>
      <c r="G2529" s="80">
        <v>6</v>
      </c>
      <c r="H2529" s="280" t="s">
        <v>1394</v>
      </c>
      <c r="I2529" s="80"/>
    </row>
    <row r="2530" spans="1:9">
      <c r="A2530" s="280" t="s">
        <v>3925</v>
      </c>
      <c r="B2530" s="280" t="s">
        <v>1457</v>
      </c>
      <c r="C2530" s="280" t="s">
        <v>1217</v>
      </c>
      <c r="D2530" s="280" t="s">
        <v>1215</v>
      </c>
      <c r="E2530" s="80">
        <v>1.1181683205676303</v>
      </c>
      <c r="F2530" s="80">
        <v>710550</v>
      </c>
      <c r="G2530" s="80">
        <v>6</v>
      </c>
      <c r="H2530" s="280" t="s">
        <v>1394</v>
      </c>
      <c r="I2530" s="80"/>
    </row>
    <row r="2531" spans="1:9">
      <c r="A2531" s="280" t="s">
        <v>3926</v>
      </c>
      <c r="B2531" s="280" t="s">
        <v>1457</v>
      </c>
      <c r="C2531" s="280" t="s">
        <v>1217</v>
      </c>
      <c r="D2531" s="280" t="s">
        <v>1216</v>
      </c>
      <c r="E2531" s="80">
        <v>1.2537107590627805</v>
      </c>
      <c r="F2531" s="80">
        <v>710550</v>
      </c>
      <c r="G2531" s="80">
        <v>6</v>
      </c>
      <c r="H2531" s="280" t="s">
        <v>1394</v>
      </c>
      <c r="I2531" s="80"/>
    </row>
    <row r="2532" spans="1:9">
      <c r="A2532" s="280" t="s">
        <v>3927</v>
      </c>
      <c r="B2532" s="280" t="s">
        <v>1457</v>
      </c>
      <c r="C2532" s="280" t="s">
        <v>1217</v>
      </c>
      <c r="D2532" s="280" t="s">
        <v>1217</v>
      </c>
      <c r="E2532" s="80">
        <v>1</v>
      </c>
      <c r="F2532" s="80">
        <v>710550</v>
      </c>
      <c r="G2532" s="80">
        <v>6</v>
      </c>
      <c r="H2532" s="280" t="s">
        <v>1394</v>
      </c>
      <c r="I2532" s="80"/>
    </row>
    <row r="2533" spans="1:9">
      <c r="A2533" s="280" t="s">
        <v>3928</v>
      </c>
      <c r="B2533" s="280" t="s">
        <v>1457</v>
      </c>
      <c r="C2533" s="280" t="s">
        <v>1217</v>
      </c>
      <c r="D2533" s="280" t="s">
        <v>1218</v>
      </c>
      <c r="E2533" s="80">
        <v>1.0104758174942192</v>
      </c>
      <c r="F2533" s="80">
        <v>710550</v>
      </c>
      <c r="G2533" s="80">
        <v>6</v>
      </c>
      <c r="H2533" s="280" t="s">
        <v>1394</v>
      </c>
      <c r="I2533" s="80"/>
    </row>
    <row r="2534" spans="1:9">
      <c r="A2534" s="280" t="s">
        <v>3929</v>
      </c>
      <c r="B2534" s="280" t="s">
        <v>1457</v>
      </c>
      <c r="C2534" s="280" t="s">
        <v>1217</v>
      </c>
      <c r="D2534" s="280" t="s">
        <v>1219</v>
      </c>
      <c r="E2534" s="80">
        <v>153178.37844563395</v>
      </c>
      <c r="F2534" s="80">
        <v>710550</v>
      </c>
      <c r="G2534" s="80">
        <v>6</v>
      </c>
      <c r="H2534" s="280" t="s">
        <v>1394</v>
      </c>
      <c r="I2534" s="80"/>
    </row>
    <row r="2535" spans="1:9">
      <c r="A2535" s="280" t="s">
        <v>3930</v>
      </c>
      <c r="B2535" s="280" t="s">
        <v>1457</v>
      </c>
      <c r="C2535" s="280" t="s">
        <v>1217</v>
      </c>
      <c r="D2535" s="280" t="s">
        <v>1347</v>
      </c>
      <c r="E2535" s="80">
        <v>2.0663410022922051</v>
      </c>
      <c r="F2535" s="80">
        <v>710550</v>
      </c>
      <c r="G2535" s="80">
        <v>6</v>
      </c>
      <c r="H2535" s="280" t="s">
        <v>1394</v>
      </c>
      <c r="I2535" s="80"/>
    </row>
    <row r="2536" spans="1:9">
      <c r="A2536" s="280" t="s">
        <v>3931</v>
      </c>
      <c r="B2536" s="280" t="s">
        <v>1457</v>
      </c>
      <c r="C2536" s="280" t="s">
        <v>1217</v>
      </c>
      <c r="D2536" s="280" t="s">
        <v>1344</v>
      </c>
      <c r="E2536" s="80">
        <v>5.0059792554745917</v>
      </c>
      <c r="F2536" s="80">
        <v>710550</v>
      </c>
      <c r="G2536" s="80">
        <v>6</v>
      </c>
      <c r="H2536" s="280" t="s">
        <v>1394</v>
      </c>
      <c r="I2536" s="80"/>
    </row>
    <row r="2537" spans="1:9">
      <c r="A2537" s="280" t="s">
        <v>3932</v>
      </c>
      <c r="B2537" s="280" t="s">
        <v>1457</v>
      </c>
      <c r="C2537" s="280" t="s">
        <v>1218</v>
      </c>
      <c r="D2537" s="280" t="s">
        <v>1211</v>
      </c>
      <c r="E2537" s="80">
        <v>1.2789750610967676</v>
      </c>
      <c r="F2537" s="80">
        <v>710550</v>
      </c>
      <c r="G2537" s="80">
        <v>6</v>
      </c>
      <c r="H2537" s="280" t="s">
        <v>1394</v>
      </c>
      <c r="I2537" s="80"/>
    </row>
    <row r="2538" spans="1:9">
      <c r="A2538" s="280" t="s">
        <v>3933</v>
      </c>
      <c r="B2538" s="280" t="s">
        <v>1457</v>
      </c>
      <c r="C2538" s="280" t="s">
        <v>1218</v>
      </c>
      <c r="D2538" s="280" t="s">
        <v>1212</v>
      </c>
      <c r="E2538" s="80">
        <v>1.3205124787207103</v>
      </c>
      <c r="F2538" s="80">
        <v>710550</v>
      </c>
      <c r="G2538" s="80">
        <v>6</v>
      </c>
      <c r="H2538" s="280" t="s">
        <v>1394</v>
      </c>
      <c r="I2538" s="80"/>
    </row>
    <row r="2539" spans="1:9">
      <c r="A2539" s="280" t="s">
        <v>3934</v>
      </c>
      <c r="B2539" s="280" t="s">
        <v>1457</v>
      </c>
      <c r="C2539" s="280" t="s">
        <v>1218</v>
      </c>
      <c r="D2539" s="280" t="s">
        <v>1213</v>
      </c>
      <c r="E2539" s="80">
        <v>1.2794537639755705</v>
      </c>
      <c r="F2539" s="80">
        <v>710550</v>
      </c>
      <c r="G2539" s="80">
        <v>6</v>
      </c>
      <c r="H2539" s="280" t="s">
        <v>1394</v>
      </c>
      <c r="I2539" s="80"/>
    </row>
    <row r="2540" spans="1:9">
      <c r="A2540" s="280" t="s">
        <v>3935</v>
      </c>
      <c r="B2540" s="280" t="s">
        <v>1457</v>
      </c>
      <c r="C2540" s="280" t="s">
        <v>1218</v>
      </c>
      <c r="D2540" s="280" t="s">
        <v>1214</v>
      </c>
      <c r="E2540" s="80">
        <v>1.3180449236052909</v>
      </c>
      <c r="F2540" s="80">
        <v>710550</v>
      </c>
      <c r="G2540" s="80">
        <v>6</v>
      </c>
      <c r="H2540" s="280" t="s">
        <v>1394</v>
      </c>
      <c r="I2540" s="80"/>
    </row>
    <row r="2541" spans="1:9">
      <c r="A2541" s="280" t="s">
        <v>3936</v>
      </c>
      <c r="B2541" s="280" t="s">
        <v>1457</v>
      </c>
      <c r="C2541" s="280" t="s">
        <v>1218</v>
      </c>
      <c r="D2541" s="280" t="s">
        <v>1215</v>
      </c>
      <c r="E2541" s="80">
        <v>1.308151334597367</v>
      </c>
      <c r="F2541" s="80">
        <v>710550</v>
      </c>
      <c r="G2541" s="80">
        <v>6</v>
      </c>
      <c r="H2541" s="280" t="s">
        <v>1394</v>
      </c>
      <c r="I2541" s="80"/>
    </row>
    <row r="2542" spans="1:9">
      <c r="A2542" s="280" t="s">
        <v>3937</v>
      </c>
      <c r="B2542" s="280" t="s">
        <v>1457</v>
      </c>
      <c r="C2542" s="280" t="s">
        <v>1218</v>
      </c>
      <c r="D2542" s="280" t="s">
        <v>1216</v>
      </c>
      <c r="E2542" s="80">
        <v>1.5510096943533898</v>
      </c>
      <c r="F2542" s="80">
        <v>710550</v>
      </c>
      <c r="G2542" s="80">
        <v>6</v>
      </c>
      <c r="H2542" s="280" t="s">
        <v>1394</v>
      </c>
      <c r="I2542" s="80"/>
    </row>
    <row r="2543" spans="1:9">
      <c r="A2543" s="280" t="s">
        <v>3938</v>
      </c>
      <c r="B2543" s="280" t="s">
        <v>1457</v>
      </c>
      <c r="C2543" s="280" t="s">
        <v>1218</v>
      </c>
      <c r="D2543" s="280" t="s">
        <v>1217</v>
      </c>
      <c r="E2543" s="80">
        <v>1.1728533371053642</v>
      </c>
      <c r="F2543" s="80">
        <v>710550</v>
      </c>
      <c r="G2543" s="80">
        <v>6</v>
      </c>
      <c r="H2543" s="280" t="s">
        <v>1394</v>
      </c>
      <c r="I2543" s="80"/>
    </row>
    <row r="2544" spans="1:9">
      <c r="A2544" s="280" t="s">
        <v>3939</v>
      </c>
      <c r="B2544" s="280" t="s">
        <v>1457</v>
      </c>
      <c r="C2544" s="280" t="s">
        <v>1218</v>
      </c>
      <c r="D2544" s="280" t="s">
        <v>1218</v>
      </c>
      <c r="E2544" s="80">
        <v>1</v>
      </c>
      <c r="F2544" s="80">
        <v>710550</v>
      </c>
      <c r="G2544" s="80">
        <v>6</v>
      </c>
      <c r="H2544" s="280" t="s">
        <v>1394</v>
      </c>
      <c r="I2544" s="80"/>
    </row>
    <row r="2545" spans="1:9">
      <c r="A2545" s="280" t="s">
        <v>3940</v>
      </c>
      <c r="B2545" s="280" t="s">
        <v>1457</v>
      </c>
      <c r="C2545" s="280" t="s">
        <v>1218</v>
      </c>
      <c r="D2545" s="280" t="s">
        <v>1219</v>
      </c>
      <c r="E2545" s="80">
        <v>164299.56784136035</v>
      </c>
      <c r="F2545" s="80">
        <v>710550</v>
      </c>
      <c r="G2545" s="80">
        <v>6</v>
      </c>
      <c r="H2545" s="280" t="s">
        <v>1394</v>
      </c>
      <c r="I2545" s="80"/>
    </row>
    <row r="2546" spans="1:9">
      <c r="A2546" s="280" t="s">
        <v>3941</v>
      </c>
      <c r="B2546" s="280" t="s">
        <v>1457</v>
      </c>
      <c r="C2546" s="280" t="s">
        <v>1218</v>
      </c>
      <c r="D2546" s="280" t="s">
        <v>1347</v>
      </c>
      <c r="E2546" s="80">
        <v>2.3841773667483839</v>
      </c>
      <c r="F2546" s="80">
        <v>710550</v>
      </c>
      <c r="G2546" s="80">
        <v>6</v>
      </c>
      <c r="H2546" s="280" t="s">
        <v>1394</v>
      </c>
      <c r="I2546" s="80"/>
    </row>
    <row r="2547" spans="1:9">
      <c r="A2547" s="280" t="s">
        <v>3942</v>
      </c>
      <c r="B2547" s="280" t="s">
        <v>1457</v>
      </c>
      <c r="C2547" s="280" t="s">
        <v>1218</v>
      </c>
      <c r="D2547" s="280" t="s">
        <v>1344</v>
      </c>
      <c r="E2547" s="80">
        <v>5.8256873861828256</v>
      </c>
      <c r="F2547" s="80">
        <v>710550</v>
      </c>
      <c r="G2547" s="80">
        <v>6</v>
      </c>
      <c r="H2547" s="280" t="s">
        <v>1394</v>
      </c>
      <c r="I2547" s="80"/>
    </row>
    <row r="2548" spans="1:9">
      <c r="A2548" s="280" t="s">
        <v>3943</v>
      </c>
      <c r="B2548" s="280" t="s">
        <v>1457</v>
      </c>
      <c r="C2548" s="280" t="s">
        <v>1219</v>
      </c>
      <c r="D2548" s="280" t="s">
        <v>1211</v>
      </c>
      <c r="E2548" s="80">
        <v>0.95006955296117113</v>
      </c>
      <c r="F2548" s="80">
        <v>710550</v>
      </c>
      <c r="G2548" s="80">
        <v>6</v>
      </c>
      <c r="H2548" s="280" t="s">
        <v>1394</v>
      </c>
      <c r="I2548" s="80"/>
    </row>
    <row r="2549" spans="1:9">
      <c r="A2549" s="280" t="s">
        <v>3944</v>
      </c>
      <c r="B2549" s="280" t="s">
        <v>1457</v>
      </c>
      <c r="C2549" s="280" t="s">
        <v>1219</v>
      </c>
      <c r="D2549" s="280" t="s">
        <v>1212</v>
      </c>
      <c r="E2549" s="80">
        <v>0.97658049785355328</v>
      </c>
      <c r="F2549" s="80">
        <v>710550</v>
      </c>
      <c r="G2549" s="80">
        <v>6</v>
      </c>
      <c r="H2549" s="280" t="s">
        <v>1394</v>
      </c>
      <c r="I2549" s="80"/>
    </row>
    <row r="2550" spans="1:9">
      <c r="A2550" s="280" t="s">
        <v>3945</v>
      </c>
      <c r="B2550" s="280" t="s">
        <v>1457</v>
      </c>
      <c r="C2550" s="280" t="s">
        <v>1219</v>
      </c>
      <c r="D2550" s="280" t="s">
        <v>1213</v>
      </c>
      <c r="E2550" s="80">
        <v>0.95049911724431579</v>
      </c>
      <c r="F2550" s="80">
        <v>710550</v>
      </c>
      <c r="G2550" s="80">
        <v>6</v>
      </c>
      <c r="H2550" s="280" t="s">
        <v>1394</v>
      </c>
      <c r="I2550" s="80"/>
    </row>
    <row r="2551" spans="1:9">
      <c r="A2551" s="280" t="s">
        <v>3946</v>
      </c>
      <c r="B2551" s="280" t="s">
        <v>1457</v>
      </c>
      <c r="C2551" s="280" t="s">
        <v>1219</v>
      </c>
      <c r="D2551" s="280" t="s">
        <v>1214</v>
      </c>
      <c r="E2551" s="80">
        <v>0.97472560489952831</v>
      </c>
      <c r="F2551" s="80">
        <v>710550</v>
      </c>
      <c r="G2551" s="80">
        <v>6</v>
      </c>
      <c r="H2551" s="280" t="s">
        <v>1394</v>
      </c>
      <c r="I2551" s="80"/>
    </row>
    <row r="2552" spans="1:9">
      <c r="A2552" s="280" t="s">
        <v>3947</v>
      </c>
      <c r="B2552" s="280" t="s">
        <v>1457</v>
      </c>
      <c r="C2552" s="280" t="s">
        <v>1219</v>
      </c>
      <c r="D2552" s="280" t="s">
        <v>1215</v>
      </c>
      <c r="E2552" s="80">
        <v>0.96937198874816788</v>
      </c>
      <c r="F2552" s="80">
        <v>710550</v>
      </c>
      <c r="G2552" s="80">
        <v>6</v>
      </c>
      <c r="H2552" s="280" t="s">
        <v>1394</v>
      </c>
      <c r="I2552" s="80"/>
    </row>
    <row r="2553" spans="1:9">
      <c r="A2553" s="280" t="s">
        <v>3948</v>
      </c>
      <c r="B2553" s="280" t="s">
        <v>1457</v>
      </c>
      <c r="C2553" s="280" t="s">
        <v>1219</v>
      </c>
      <c r="D2553" s="280" t="s">
        <v>1216</v>
      </c>
      <c r="E2553" s="80">
        <v>1.166430754308875</v>
      </c>
      <c r="F2553" s="80">
        <v>710550</v>
      </c>
      <c r="G2553" s="80">
        <v>6</v>
      </c>
      <c r="H2553" s="280" t="s">
        <v>1394</v>
      </c>
      <c r="I2553" s="80"/>
    </row>
    <row r="2554" spans="1:9">
      <c r="A2554" s="280" t="s">
        <v>3949</v>
      </c>
      <c r="B2554" s="280" t="s">
        <v>1457</v>
      </c>
      <c r="C2554" s="280" t="s">
        <v>1219</v>
      </c>
      <c r="D2554" s="280" t="s">
        <v>1217</v>
      </c>
      <c r="E2554" s="80">
        <v>0.86794296163554419</v>
      </c>
      <c r="F2554" s="80">
        <v>710550</v>
      </c>
      <c r="G2554" s="80">
        <v>6</v>
      </c>
      <c r="H2554" s="280" t="s">
        <v>1394</v>
      </c>
      <c r="I2554" s="80"/>
    </row>
    <row r="2555" spans="1:9">
      <c r="A2555" s="280" t="s">
        <v>3950</v>
      </c>
      <c r="B2555" s="280" t="s">
        <v>1457</v>
      </c>
      <c r="C2555" s="280" t="s">
        <v>1219</v>
      </c>
      <c r="D2555" s="280" t="s">
        <v>1218</v>
      </c>
      <c r="E2555" s="80">
        <v>0.89162016948289691</v>
      </c>
      <c r="F2555" s="80">
        <v>710550</v>
      </c>
      <c r="G2555" s="80">
        <v>6</v>
      </c>
      <c r="H2555" s="280" t="s">
        <v>1394</v>
      </c>
      <c r="I2555" s="80"/>
    </row>
    <row r="2556" spans="1:9">
      <c r="A2556" s="280" t="s">
        <v>3951</v>
      </c>
      <c r="B2556" s="280" t="s">
        <v>1457</v>
      </c>
      <c r="C2556" s="280" t="s">
        <v>1219</v>
      </c>
      <c r="D2556" s="280" t="s">
        <v>1219</v>
      </c>
      <c r="E2556" s="80">
        <v>1</v>
      </c>
      <c r="F2556" s="80">
        <v>710550</v>
      </c>
      <c r="G2556" s="80">
        <v>6</v>
      </c>
      <c r="H2556" s="280" t="s">
        <v>1394</v>
      </c>
      <c r="I2556" s="80"/>
    </row>
    <row r="2557" spans="1:9">
      <c r="A2557" s="280" t="s">
        <v>3952</v>
      </c>
      <c r="B2557" s="280" t="s">
        <v>1457</v>
      </c>
      <c r="C2557" s="280" t="s">
        <v>1219</v>
      </c>
      <c r="D2557" s="280" t="s">
        <v>1347</v>
      </c>
      <c r="E2557" s="80">
        <v>1.7622932327910226</v>
      </c>
      <c r="F2557" s="80">
        <v>710550</v>
      </c>
      <c r="G2557" s="80">
        <v>6</v>
      </c>
      <c r="H2557" s="280" t="s">
        <v>1394</v>
      </c>
      <c r="I2557" s="80"/>
    </row>
    <row r="2558" spans="1:9">
      <c r="A2558" s="280" t="s">
        <v>3953</v>
      </c>
      <c r="B2558" s="280" t="s">
        <v>1457</v>
      </c>
      <c r="C2558" s="280" t="s">
        <v>1219</v>
      </c>
      <c r="D2558" s="280" t="s">
        <v>1344</v>
      </c>
      <c r="E2558" s="80">
        <v>4.3288270129934245</v>
      </c>
      <c r="F2558" s="80">
        <v>710550</v>
      </c>
      <c r="G2558" s="80">
        <v>6</v>
      </c>
      <c r="H2558" s="280" t="s">
        <v>1394</v>
      </c>
      <c r="I2558" s="80"/>
    </row>
    <row r="2559" spans="1:9">
      <c r="A2559" s="280" t="s">
        <v>3954</v>
      </c>
      <c r="B2559" s="280" t="s">
        <v>1457</v>
      </c>
      <c r="C2559" s="280" t="s">
        <v>1183</v>
      </c>
      <c r="D2559" s="280" t="s">
        <v>1211</v>
      </c>
      <c r="E2559" s="80">
        <v>0.2826670027562142</v>
      </c>
      <c r="F2559" s="80">
        <v>710550</v>
      </c>
      <c r="G2559" s="80">
        <v>6</v>
      </c>
      <c r="H2559" s="280" t="s">
        <v>1394</v>
      </c>
      <c r="I2559" s="80"/>
    </row>
    <row r="2560" spans="1:9">
      <c r="A2560" s="280" t="s">
        <v>3955</v>
      </c>
      <c r="B2560" s="280" t="s">
        <v>1457</v>
      </c>
      <c r="C2560" s="280" t="s">
        <v>1183</v>
      </c>
      <c r="D2560" s="280" t="s">
        <v>1212</v>
      </c>
      <c r="E2560" s="80">
        <v>0.29088206491173646</v>
      </c>
      <c r="F2560" s="80">
        <v>710550</v>
      </c>
      <c r="G2560" s="80">
        <v>6</v>
      </c>
      <c r="H2560" s="280" t="s">
        <v>1394</v>
      </c>
      <c r="I2560" s="80"/>
    </row>
    <row r="2561" spans="1:9">
      <c r="A2561" s="280" t="s">
        <v>3956</v>
      </c>
      <c r="B2561" s="280" t="s">
        <v>1457</v>
      </c>
      <c r="C2561" s="280" t="s">
        <v>1183</v>
      </c>
      <c r="D2561" s="280" t="s">
        <v>1213</v>
      </c>
      <c r="E2561" s="80">
        <v>0.28279230085914903</v>
      </c>
      <c r="F2561" s="80">
        <v>710550</v>
      </c>
      <c r="G2561" s="80">
        <v>6</v>
      </c>
      <c r="H2561" s="280" t="s">
        <v>1394</v>
      </c>
      <c r="I2561" s="80"/>
    </row>
    <row r="2562" spans="1:9">
      <c r="A2562" s="280" t="s">
        <v>3957</v>
      </c>
      <c r="B2562" s="280" t="s">
        <v>1457</v>
      </c>
      <c r="C2562" s="280" t="s">
        <v>1183</v>
      </c>
      <c r="D2562" s="280" t="s">
        <v>1214</v>
      </c>
      <c r="E2562" s="80">
        <v>0.29039409992129789</v>
      </c>
      <c r="F2562" s="80">
        <v>710550</v>
      </c>
      <c r="G2562" s="80">
        <v>6</v>
      </c>
      <c r="H2562" s="280" t="s">
        <v>1394</v>
      </c>
      <c r="I2562" s="80"/>
    </row>
    <row r="2563" spans="1:9">
      <c r="A2563" s="280" t="s">
        <v>3958</v>
      </c>
      <c r="B2563" s="280" t="s">
        <v>1457</v>
      </c>
      <c r="C2563" s="280" t="s">
        <v>1183</v>
      </c>
      <c r="D2563" s="280" t="s">
        <v>1215</v>
      </c>
      <c r="E2563" s="80">
        <v>0.28889659069075246</v>
      </c>
      <c r="F2563" s="80">
        <v>710550</v>
      </c>
      <c r="G2563" s="80">
        <v>6</v>
      </c>
      <c r="H2563" s="280" t="s">
        <v>1394</v>
      </c>
      <c r="I2563" s="80"/>
    </row>
    <row r="2564" spans="1:9">
      <c r="A2564" s="280" t="s">
        <v>3959</v>
      </c>
      <c r="B2564" s="280" t="s">
        <v>1457</v>
      </c>
      <c r="C2564" s="280" t="s">
        <v>1183</v>
      </c>
      <c r="D2564" s="280" t="s">
        <v>1216</v>
      </c>
      <c r="E2564" s="80">
        <v>0.21578019394689366</v>
      </c>
      <c r="F2564" s="80">
        <v>710550</v>
      </c>
      <c r="G2564" s="80">
        <v>6</v>
      </c>
      <c r="H2564" s="280" t="s">
        <v>1394</v>
      </c>
      <c r="I2564" s="80"/>
    </row>
    <row r="2565" spans="1:9">
      <c r="A2565" s="280" t="s">
        <v>3960</v>
      </c>
      <c r="B2565" s="280" t="s">
        <v>1457</v>
      </c>
      <c r="C2565" s="280" t="s">
        <v>1183</v>
      </c>
      <c r="D2565" s="280" t="s">
        <v>1217</v>
      </c>
      <c r="E2565" s="80">
        <v>0.25846261127358411</v>
      </c>
      <c r="F2565" s="80">
        <v>710550</v>
      </c>
      <c r="G2565" s="80">
        <v>6</v>
      </c>
      <c r="H2565" s="280" t="s">
        <v>1394</v>
      </c>
      <c r="I2565" s="80"/>
    </row>
    <row r="2566" spans="1:9">
      <c r="A2566" s="280" t="s">
        <v>3961</v>
      </c>
      <c r="B2566" s="280" t="s">
        <v>1457</v>
      </c>
      <c r="C2566" s="280" t="s">
        <v>1183</v>
      </c>
      <c r="D2566" s="280" t="s">
        <v>1218</v>
      </c>
      <c r="E2566" s="80">
        <v>0.29945302273839758</v>
      </c>
      <c r="F2566" s="80">
        <v>710550</v>
      </c>
      <c r="G2566" s="80">
        <v>6</v>
      </c>
      <c r="H2566" s="280" t="s">
        <v>1394</v>
      </c>
      <c r="I2566" s="80"/>
    </row>
    <row r="2567" spans="1:9">
      <c r="A2567" s="280" t="s">
        <v>3962</v>
      </c>
      <c r="B2567" s="280" t="s">
        <v>1457</v>
      </c>
      <c r="C2567" s="280" t="s">
        <v>1183</v>
      </c>
      <c r="D2567" s="280" t="s">
        <v>1219</v>
      </c>
      <c r="E2567" s="80">
        <v>36451.637592992352</v>
      </c>
      <c r="F2567" s="80">
        <v>710550</v>
      </c>
      <c r="G2567" s="80">
        <v>6</v>
      </c>
      <c r="H2567" s="280" t="s">
        <v>1394</v>
      </c>
      <c r="I2567" s="80"/>
    </row>
    <row r="2568" spans="1:9">
      <c r="A2568" s="280" t="s">
        <v>3963</v>
      </c>
      <c r="B2568" s="280" t="s">
        <v>1457</v>
      </c>
      <c r="C2568" s="280" t="s">
        <v>1183</v>
      </c>
      <c r="D2568" s="280" t="s">
        <v>1347</v>
      </c>
      <c r="E2568" s="80">
        <v>0.53182241622831272</v>
      </c>
      <c r="F2568" s="80">
        <v>710550</v>
      </c>
      <c r="G2568" s="80">
        <v>6</v>
      </c>
      <c r="H2568" s="280" t="s">
        <v>1394</v>
      </c>
      <c r="I2568" s="80"/>
    </row>
    <row r="2569" spans="1:9">
      <c r="A2569" s="280" t="s">
        <v>3964</v>
      </c>
      <c r="B2569" s="280" t="s">
        <v>1457</v>
      </c>
      <c r="C2569" s="280" t="s">
        <v>1183</v>
      </c>
      <c r="D2569" s="280" t="s">
        <v>1344</v>
      </c>
      <c r="E2569" s="80">
        <v>1.2917366076175185</v>
      </c>
      <c r="F2569" s="80">
        <v>710550</v>
      </c>
      <c r="G2569" s="80">
        <v>6</v>
      </c>
      <c r="H2569" s="280" t="s">
        <v>1394</v>
      </c>
      <c r="I2569" s="80"/>
    </row>
    <row r="2570" spans="1:9">
      <c r="A2570" s="280" t="s">
        <v>3965</v>
      </c>
      <c r="B2570" s="280" t="s">
        <v>1457</v>
      </c>
      <c r="C2570" s="280" t="s">
        <v>1184</v>
      </c>
      <c r="D2570" s="280" t="s">
        <v>1211</v>
      </c>
      <c r="E2570" s="80">
        <v>1.7609471733793618E-2</v>
      </c>
      <c r="F2570" s="80">
        <v>710550</v>
      </c>
      <c r="G2570" s="80">
        <v>6</v>
      </c>
      <c r="H2570" s="280" t="s">
        <v>1394</v>
      </c>
      <c r="I2570" s="80"/>
    </row>
    <row r="2571" spans="1:9">
      <c r="A2571" s="280" t="s">
        <v>3966</v>
      </c>
      <c r="B2571" s="280" t="s">
        <v>1457</v>
      </c>
      <c r="C2571" s="280" t="s">
        <v>1184</v>
      </c>
      <c r="D2571" s="280" t="s">
        <v>1212</v>
      </c>
      <c r="E2571" s="80">
        <v>1.8130468376738644E-2</v>
      </c>
      <c r="F2571" s="80">
        <v>710550</v>
      </c>
      <c r="G2571" s="80">
        <v>6</v>
      </c>
      <c r="H2571" s="280" t="s">
        <v>1394</v>
      </c>
      <c r="I2571" s="80"/>
    </row>
    <row r="2572" spans="1:9">
      <c r="A2572" s="280" t="s">
        <v>3967</v>
      </c>
      <c r="B2572" s="280" t="s">
        <v>1457</v>
      </c>
      <c r="C2572" s="280" t="s">
        <v>1184</v>
      </c>
      <c r="D2572" s="280" t="s">
        <v>1213</v>
      </c>
      <c r="E2572" s="80">
        <v>1.7615489445706348E-2</v>
      </c>
      <c r="F2572" s="80">
        <v>710550</v>
      </c>
      <c r="G2572" s="80">
        <v>6</v>
      </c>
      <c r="H2572" s="280" t="s">
        <v>1394</v>
      </c>
      <c r="I2572" s="80"/>
    </row>
    <row r="2573" spans="1:9">
      <c r="A2573" s="280" t="s">
        <v>3968</v>
      </c>
      <c r="B2573" s="280" t="s">
        <v>1457</v>
      </c>
      <c r="C2573" s="280" t="s">
        <v>1184</v>
      </c>
      <c r="D2573" s="280" t="s">
        <v>1214</v>
      </c>
      <c r="E2573" s="80">
        <v>1.809400896632047E-2</v>
      </c>
      <c r="F2573" s="80">
        <v>710550</v>
      </c>
      <c r="G2573" s="80">
        <v>6</v>
      </c>
      <c r="H2573" s="280" t="s">
        <v>1394</v>
      </c>
      <c r="I2573" s="80"/>
    </row>
    <row r="2574" spans="1:9">
      <c r="A2574" s="280" t="s">
        <v>3969</v>
      </c>
      <c r="B2574" s="280" t="s">
        <v>1457</v>
      </c>
      <c r="C2574" s="280" t="s">
        <v>1184</v>
      </c>
      <c r="D2574" s="280" t="s">
        <v>1215</v>
      </c>
      <c r="E2574" s="80">
        <v>1.8000695577494251E-2</v>
      </c>
      <c r="F2574" s="80">
        <v>710550</v>
      </c>
      <c r="G2574" s="80">
        <v>6</v>
      </c>
      <c r="H2574" s="280" t="s">
        <v>1394</v>
      </c>
      <c r="I2574" s="80"/>
    </row>
    <row r="2575" spans="1:9">
      <c r="A2575" s="280" t="s">
        <v>3970</v>
      </c>
      <c r="B2575" s="280" t="s">
        <v>1457</v>
      </c>
      <c r="C2575" s="280" t="s">
        <v>1184</v>
      </c>
      <c r="D2575" s="280" t="s">
        <v>1216</v>
      </c>
      <c r="E2575" s="80">
        <v>1.9386818795051476E-2</v>
      </c>
      <c r="F2575" s="80">
        <v>710550</v>
      </c>
      <c r="G2575" s="80">
        <v>6</v>
      </c>
      <c r="H2575" s="280" t="s">
        <v>1394</v>
      </c>
      <c r="I2575" s="80"/>
    </row>
    <row r="2576" spans="1:9">
      <c r="A2576" s="280" t="s">
        <v>3971</v>
      </c>
      <c r="B2576" s="280" t="s">
        <v>1457</v>
      </c>
      <c r="C2576" s="280" t="s">
        <v>1184</v>
      </c>
      <c r="D2576" s="280" t="s">
        <v>1217</v>
      </c>
      <c r="E2576" s="80">
        <v>1.6128729226339983E-2</v>
      </c>
      <c r="F2576" s="80">
        <v>710550</v>
      </c>
      <c r="G2576" s="80">
        <v>6</v>
      </c>
      <c r="H2576" s="280" t="s">
        <v>1394</v>
      </c>
      <c r="I2576" s="80"/>
    </row>
    <row r="2577" spans="1:9">
      <c r="A2577" s="280" t="s">
        <v>3972</v>
      </c>
      <c r="B2577" s="280" t="s">
        <v>1457</v>
      </c>
      <c r="C2577" s="280" t="s">
        <v>1184</v>
      </c>
      <c r="D2577" s="280" t="s">
        <v>1218</v>
      </c>
      <c r="E2577" s="80">
        <v>1.8833916198043529E-2</v>
      </c>
      <c r="F2577" s="80">
        <v>710550</v>
      </c>
      <c r="G2577" s="80">
        <v>6</v>
      </c>
      <c r="H2577" s="280" t="s">
        <v>1394</v>
      </c>
      <c r="I2577" s="80"/>
    </row>
    <row r="2578" spans="1:9">
      <c r="A2578" s="280" t="s">
        <v>3973</v>
      </c>
      <c r="B2578" s="280" t="s">
        <v>1457</v>
      </c>
      <c r="C2578" s="280" t="s">
        <v>1184</v>
      </c>
      <c r="D2578" s="280" t="s">
        <v>1219</v>
      </c>
      <c r="E2578" s="80">
        <v>2909.7764088281997</v>
      </c>
      <c r="F2578" s="80">
        <v>710550</v>
      </c>
      <c r="G2578" s="80">
        <v>6</v>
      </c>
      <c r="H2578" s="280" t="s">
        <v>1394</v>
      </c>
      <c r="I2578" s="80"/>
    </row>
    <row r="2579" spans="1:9">
      <c r="A2579" s="280" t="s">
        <v>3974</v>
      </c>
      <c r="B2579" s="280" t="s">
        <v>1457</v>
      </c>
      <c r="C2579" s="280" t="s">
        <v>1184</v>
      </c>
      <c r="D2579" s="280" t="s">
        <v>1347</v>
      </c>
      <c r="E2579" s="80">
        <v>3.3564694103212923E-2</v>
      </c>
      <c r="F2579" s="80">
        <v>710550</v>
      </c>
      <c r="G2579" s="80">
        <v>6</v>
      </c>
      <c r="H2579" s="280" t="s">
        <v>1394</v>
      </c>
      <c r="I2579" s="80"/>
    </row>
    <row r="2580" spans="1:9">
      <c r="A2580" s="280" t="s">
        <v>3975</v>
      </c>
      <c r="B2580" s="280" t="s">
        <v>1457</v>
      </c>
      <c r="C2580" s="280" t="s">
        <v>1184</v>
      </c>
      <c r="D2580" s="280" t="s">
        <v>1344</v>
      </c>
      <c r="E2580" s="80">
        <v>8.0724965951620584E-2</v>
      </c>
      <c r="F2580" s="80">
        <v>710550</v>
      </c>
      <c r="G2580" s="80">
        <v>6</v>
      </c>
      <c r="H2580" s="280" t="s">
        <v>1394</v>
      </c>
      <c r="I2580" s="80"/>
    </row>
    <row r="2581" spans="1:9">
      <c r="A2581" s="280" t="s">
        <v>3976</v>
      </c>
      <c r="B2581" s="280" t="s">
        <v>1457</v>
      </c>
      <c r="C2581" s="280" t="s">
        <v>1185</v>
      </c>
      <c r="D2581" s="280" t="s">
        <v>1211</v>
      </c>
      <c r="E2581" s="80">
        <v>2.5370676699308221E-2</v>
      </c>
      <c r="F2581" s="80">
        <v>710550</v>
      </c>
      <c r="G2581" s="80">
        <v>6</v>
      </c>
      <c r="H2581" s="280" t="s">
        <v>1394</v>
      </c>
      <c r="I2581" s="80"/>
    </row>
    <row r="2582" spans="1:9">
      <c r="A2582" s="280" t="s">
        <v>3977</v>
      </c>
      <c r="B2582" s="280" t="s">
        <v>1457</v>
      </c>
      <c r="C2582" s="280" t="s">
        <v>1185</v>
      </c>
      <c r="D2582" s="280" t="s">
        <v>1212</v>
      </c>
      <c r="E2582" s="80">
        <v>2.7294928399319091E-2</v>
      </c>
      <c r="F2582" s="80">
        <v>710550</v>
      </c>
      <c r="G2582" s="80">
        <v>6</v>
      </c>
      <c r="H2582" s="280" t="s">
        <v>1394</v>
      </c>
      <c r="I2582" s="80"/>
    </row>
    <row r="2583" spans="1:9">
      <c r="A2583" s="280" t="s">
        <v>3978</v>
      </c>
      <c r="B2583" s="280" t="s">
        <v>1457</v>
      </c>
      <c r="C2583" s="280" t="s">
        <v>1185</v>
      </c>
      <c r="D2583" s="280" t="s">
        <v>1213</v>
      </c>
      <c r="E2583" s="80">
        <v>2.5372693331816874E-2</v>
      </c>
      <c r="F2583" s="80">
        <v>710550</v>
      </c>
      <c r="G2583" s="80">
        <v>6</v>
      </c>
      <c r="H2583" s="280" t="s">
        <v>1394</v>
      </c>
      <c r="I2583" s="80"/>
    </row>
    <row r="2584" spans="1:9">
      <c r="A2584" s="280" t="s">
        <v>3979</v>
      </c>
      <c r="B2584" s="280" t="s">
        <v>1457</v>
      </c>
      <c r="C2584" s="280" t="s">
        <v>1185</v>
      </c>
      <c r="D2584" s="280" t="s">
        <v>1214</v>
      </c>
      <c r="E2584" s="80">
        <v>2.7273197185031704E-2</v>
      </c>
      <c r="F2584" s="80">
        <v>710550</v>
      </c>
      <c r="G2584" s="80">
        <v>6</v>
      </c>
      <c r="H2584" s="280" t="s">
        <v>1394</v>
      </c>
      <c r="I2584" s="80"/>
    </row>
    <row r="2585" spans="1:9">
      <c r="A2585" s="280" t="s">
        <v>3980</v>
      </c>
      <c r="B2585" s="280" t="s">
        <v>1457</v>
      </c>
      <c r="C2585" s="280" t="s">
        <v>1185</v>
      </c>
      <c r="D2585" s="280" t="s">
        <v>1215</v>
      </c>
      <c r="E2585" s="80">
        <v>2.7041670976847128E-2</v>
      </c>
      <c r="F2585" s="80">
        <v>710550</v>
      </c>
      <c r="G2585" s="80">
        <v>6</v>
      </c>
      <c r="H2585" s="280" t="s">
        <v>1394</v>
      </c>
      <c r="I2585" s="80"/>
    </row>
    <row r="2586" spans="1:9">
      <c r="A2586" s="280" t="s">
        <v>3981</v>
      </c>
      <c r="B2586" s="280" t="s">
        <v>1457</v>
      </c>
      <c r="C2586" s="280" t="s">
        <v>1185</v>
      </c>
      <c r="D2586" s="280" t="s">
        <v>1216</v>
      </c>
      <c r="E2586" s="80">
        <v>1.5771268246774345E-2</v>
      </c>
      <c r="F2586" s="80">
        <v>710550</v>
      </c>
      <c r="G2586" s="80">
        <v>6</v>
      </c>
      <c r="H2586" s="280" t="s">
        <v>1394</v>
      </c>
      <c r="I2586" s="80"/>
    </row>
    <row r="2587" spans="1:9">
      <c r="A2587" s="280" t="s">
        <v>3982</v>
      </c>
      <c r="B2587" s="280" t="s">
        <v>1457</v>
      </c>
      <c r="C2587" s="280" t="s">
        <v>1185</v>
      </c>
      <c r="D2587" s="280" t="s">
        <v>1217</v>
      </c>
      <c r="E2587" s="80">
        <v>2.3992070917342553E-2</v>
      </c>
      <c r="F2587" s="80">
        <v>710550</v>
      </c>
      <c r="G2587" s="80">
        <v>6</v>
      </c>
      <c r="H2587" s="280" t="s">
        <v>1394</v>
      </c>
      <c r="I2587" s="80"/>
    </row>
    <row r="2588" spans="1:9">
      <c r="A2588" s="280" t="s">
        <v>3983</v>
      </c>
      <c r="B2588" s="280" t="s">
        <v>1457</v>
      </c>
      <c r="C2588" s="280" t="s">
        <v>1185</v>
      </c>
      <c r="D2588" s="280" t="s">
        <v>1218</v>
      </c>
      <c r="E2588" s="80">
        <v>2.075600776027214E-2</v>
      </c>
      <c r="F2588" s="80">
        <v>710550</v>
      </c>
      <c r="G2588" s="80">
        <v>6</v>
      </c>
      <c r="H2588" s="280" t="s">
        <v>1394</v>
      </c>
      <c r="I2588" s="80"/>
    </row>
    <row r="2589" spans="1:9">
      <c r="A2589" s="280" t="s">
        <v>3984</v>
      </c>
      <c r="B2589" s="280" t="s">
        <v>1457</v>
      </c>
      <c r="C2589" s="280" t="s">
        <v>1185</v>
      </c>
      <c r="D2589" s="280" t="s">
        <v>1219</v>
      </c>
      <c r="E2589" s="80">
        <v>3258.396367974748</v>
      </c>
      <c r="F2589" s="80">
        <v>710550</v>
      </c>
      <c r="G2589" s="80">
        <v>6</v>
      </c>
      <c r="H2589" s="280" t="s">
        <v>1394</v>
      </c>
      <c r="I2589" s="80"/>
    </row>
    <row r="2590" spans="1:9">
      <c r="A2590" s="280" t="s">
        <v>3985</v>
      </c>
      <c r="B2590" s="280" t="s">
        <v>1457</v>
      </c>
      <c r="C2590" s="280" t="s">
        <v>1185</v>
      </c>
      <c r="D2590" s="280" t="s">
        <v>1347</v>
      </c>
      <c r="E2590" s="80">
        <v>4.6843587658973472E-2</v>
      </c>
      <c r="F2590" s="80">
        <v>710550</v>
      </c>
      <c r="G2590" s="80">
        <v>6</v>
      </c>
      <c r="H2590" s="280" t="s">
        <v>1394</v>
      </c>
      <c r="I2590" s="80"/>
    </row>
    <row r="2591" spans="1:9">
      <c r="A2591" s="280" t="s">
        <v>3986</v>
      </c>
      <c r="B2591" s="280" t="s">
        <v>1457</v>
      </c>
      <c r="C2591" s="280" t="s">
        <v>1185</v>
      </c>
      <c r="D2591" s="280" t="s">
        <v>1344</v>
      </c>
      <c r="E2591" s="80">
        <v>0.11500978492612747</v>
      </c>
      <c r="F2591" s="80">
        <v>710550</v>
      </c>
      <c r="G2591" s="80">
        <v>6</v>
      </c>
      <c r="H2591" s="280" t="s">
        <v>1394</v>
      </c>
      <c r="I2591" s="80"/>
    </row>
    <row r="2592" spans="1:9">
      <c r="A2592" s="280" t="s">
        <v>3987</v>
      </c>
      <c r="B2592" s="280" t="s">
        <v>1457</v>
      </c>
      <c r="C2592" s="280" t="s">
        <v>1186</v>
      </c>
      <c r="D2592" s="280" t="s">
        <v>1211</v>
      </c>
      <c r="E2592" s="80">
        <v>1.13352777857769E-4</v>
      </c>
      <c r="F2592" s="80">
        <v>710550</v>
      </c>
      <c r="G2592" s="80">
        <v>6</v>
      </c>
      <c r="H2592" s="280" t="s">
        <v>1394</v>
      </c>
      <c r="I2592" s="80"/>
    </row>
    <row r="2593" spans="1:9">
      <c r="A2593" s="280" t="s">
        <v>3988</v>
      </c>
      <c r="B2593" s="280" t="s">
        <v>1457</v>
      </c>
      <c r="C2593" s="280" t="s">
        <v>1186</v>
      </c>
      <c r="D2593" s="280" t="s">
        <v>1212</v>
      </c>
      <c r="E2593" s="80">
        <v>1.1643180864769303E-4</v>
      </c>
      <c r="F2593" s="80">
        <v>710550</v>
      </c>
      <c r="G2593" s="80">
        <v>6</v>
      </c>
      <c r="H2593" s="280" t="s">
        <v>1394</v>
      </c>
      <c r="I2593" s="80"/>
    </row>
    <row r="2594" spans="1:9">
      <c r="A2594" s="280" t="s">
        <v>3989</v>
      </c>
      <c r="B2594" s="280" t="s">
        <v>1457</v>
      </c>
      <c r="C2594" s="280" t="s">
        <v>1186</v>
      </c>
      <c r="D2594" s="280" t="s">
        <v>1213</v>
      </c>
      <c r="E2594" s="80">
        <v>1.13352777857769E-4</v>
      </c>
      <c r="F2594" s="80">
        <v>710550</v>
      </c>
      <c r="G2594" s="80">
        <v>6</v>
      </c>
      <c r="H2594" s="280" t="s">
        <v>1394</v>
      </c>
      <c r="I2594" s="80"/>
    </row>
    <row r="2595" spans="1:9">
      <c r="A2595" s="280" t="s">
        <v>3990</v>
      </c>
      <c r="B2595" s="280" t="s">
        <v>1457</v>
      </c>
      <c r="C2595" s="280" t="s">
        <v>1186</v>
      </c>
      <c r="D2595" s="280" t="s">
        <v>1214</v>
      </c>
      <c r="E2595" s="80">
        <v>1.13352777857769E-4</v>
      </c>
      <c r="F2595" s="80">
        <v>710550</v>
      </c>
      <c r="G2595" s="80">
        <v>6</v>
      </c>
      <c r="H2595" s="280" t="s">
        <v>1394</v>
      </c>
      <c r="I2595" s="80"/>
    </row>
    <row r="2596" spans="1:9">
      <c r="A2596" s="280" t="s">
        <v>3991</v>
      </c>
      <c r="B2596" s="280" t="s">
        <v>1457</v>
      </c>
      <c r="C2596" s="280" t="s">
        <v>1186</v>
      </c>
      <c r="D2596" s="280" t="s">
        <v>1215</v>
      </c>
      <c r="E2596" s="80">
        <v>1.1621564574969707E-4</v>
      </c>
      <c r="F2596" s="80">
        <v>710550</v>
      </c>
      <c r="G2596" s="80">
        <v>6</v>
      </c>
      <c r="H2596" s="280" t="s">
        <v>1394</v>
      </c>
      <c r="I2596" s="80"/>
    </row>
    <row r="2597" spans="1:9">
      <c r="A2597" s="280" t="s">
        <v>3992</v>
      </c>
      <c r="B2597" s="280" t="s">
        <v>1457</v>
      </c>
      <c r="C2597" s="280" t="s">
        <v>1186</v>
      </c>
      <c r="D2597" s="280" t="s">
        <v>1216</v>
      </c>
      <c r="E2597" s="80">
        <v>-3.829506415363716E-5</v>
      </c>
      <c r="F2597" s="80">
        <v>710550</v>
      </c>
      <c r="G2597" s="80">
        <v>6</v>
      </c>
      <c r="H2597" s="280" t="s">
        <v>1394</v>
      </c>
      <c r="I2597" s="80"/>
    </row>
    <row r="2598" spans="1:9">
      <c r="A2598" s="280" t="s">
        <v>3993</v>
      </c>
      <c r="B2598" s="280" t="s">
        <v>1457</v>
      </c>
      <c r="C2598" s="280" t="s">
        <v>1186</v>
      </c>
      <c r="D2598" s="280" t="s">
        <v>1217</v>
      </c>
      <c r="E2598" s="80">
        <v>1.0358980317711394E-4</v>
      </c>
      <c r="F2598" s="80">
        <v>710550</v>
      </c>
      <c r="G2598" s="80">
        <v>6</v>
      </c>
      <c r="H2598" s="280" t="s">
        <v>1394</v>
      </c>
      <c r="I2598" s="80"/>
    </row>
    <row r="2599" spans="1:9">
      <c r="A2599" s="280" t="s">
        <v>3994</v>
      </c>
      <c r="B2599" s="280" t="s">
        <v>1457</v>
      </c>
      <c r="C2599" s="280" t="s">
        <v>1186</v>
      </c>
      <c r="D2599" s="280" t="s">
        <v>1218</v>
      </c>
      <c r="E2599" s="80">
        <v>1.2294465681968235E-4</v>
      </c>
      <c r="F2599" s="80">
        <v>710550</v>
      </c>
      <c r="G2599" s="80">
        <v>6</v>
      </c>
      <c r="H2599" s="280" t="s">
        <v>1394</v>
      </c>
      <c r="I2599" s="80"/>
    </row>
    <row r="2600" spans="1:9">
      <c r="A2600" s="280" t="s">
        <v>3995</v>
      </c>
      <c r="B2600" s="280" t="s">
        <v>1457</v>
      </c>
      <c r="C2600" s="280" t="s">
        <v>1186</v>
      </c>
      <c r="D2600" s="280" t="s">
        <v>1219</v>
      </c>
      <c r="E2600" s="80">
        <v>1.1261585313474744E-4</v>
      </c>
      <c r="F2600" s="80">
        <v>710550</v>
      </c>
      <c r="G2600" s="80">
        <v>6</v>
      </c>
      <c r="H2600" s="280" t="s">
        <v>1394</v>
      </c>
      <c r="I2600" s="80"/>
    </row>
    <row r="2601" spans="1:9">
      <c r="A2601" s="280" t="s">
        <v>3996</v>
      </c>
      <c r="B2601" s="280" t="s">
        <v>1457</v>
      </c>
      <c r="C2601" s="280" t="s">
        <v>1186</v>
      </c>
      <c r="D2601" s="280" t="s">
        <v>1347</v>
      </c>
      <c r="E2601" s="80">
        <v>2.0819208317624356E-4</v>
      </c>
      <c r="F2601" s="80">
        <v>710550</v>
      </c>
      <c r="G2601" s="80">
        <v>6</v>
      </c>
      <c r="H2601" s="280" t="s">
        <v>1394</v>
      </c>
      <c r="I2601" s="80"/>
    </row>
    <row r="2602" spans="1:9">
      <c r="A2602" s="280" t="s">
        <v>3997</v>
      </c>
      <c r="B2602" s="280" t="s">
        <v>1457</v>
      </c>
      <c r="C2602" s="280" t="s">
        <v>1186</v>
      </c>
      <c r="D2602" s="280" t="s">
        <v>1344</v>
      </c>
      <c r="E2602" s="80">
        <v>4.9086280702784842E-4</v>
      </c>
      <c r="F2602" s="80">
        <v>710550</v>
      </c>
      <c r="G2602" s="80">
        <v>6</v>
      </c>
      <c r="H2602" s="280" t="s">
        <v>1394</v>
      </c>
      <c r="I2602" s="80"/>
    </row>
    <row r="2603" spans="1:9">
      <c r="A2603" s="280" t="s">
        <v>3998</v>
      </c>
      <c r="B2603" s="280" t="s">
        <v>1457</v>
      </c>
      <c r="C2603" s="280" t="s">
        <v>1187</v>
      </c>
      <c r="D2603" s="280" t="s">
        <v>1211</v>
      </c>
      <c r="E2603" s="80">
        <v>1.7022572588396114E-3</v>
      </c>
      <c r="F2603" s="80">
        <v>710550</v>
      </c>
      <c r="G2603" s="80">
        <v>6</v>
      </c>
      <c r="H2603" s="280" t="s">
        <v>1394</v>
      </c>
      <c r="I2603" s="80"/>
    </row>
    <row r="2604" spans="1:9">
      <c r="A2604" s="280" t="s">
        <v>3999</v>
      </c>
      <c r="B2604" s="280" t="s">
        <v>1457</v>
      </c>
      <c r="C2604" s="280" t="s">
        <v>1187</v>
      </c>
      <c r="D2604" s="280" t="s">
        <v>1212</v>
      </c>
      <c r="E2604" s="80">
        <v>1.7612497172687762E-3</v>
      </c>
      <c r="F2604" s="80">
        <v>710550</v>
      </c>
      <c r="G2604" s="80">
        <v>6</v>
      </c>
      <c r="H2604" s="280" t="s">
        <v>1394</v>
      </c>
      <c r="I2604" s="80"/>
    </row>
    <row r="2605" spans="1:9">
      <c r="A2605" s="280" t="s">
        <v>4000</v>
      </c>
      <c r="B2605" s="280" t="s">
        <v>1457</v>
      </c>
      <c r="C2605" s="280" t="s">
        <v>1187</v>
      </c>
      <c r="D2605" s="280" t="s">
        <v>1213</v>
      </c>
      <c r="E2605" s="80">
        <v>1.7028703833714004E-3</v>
      </c>
      <c r="F2605" s="80">
        <v>710550</v>
      </c>
      <c r="G2605" s="80">
        <v>6</v>
      </c>
      <c r="H2605" s="280" t="s">
        <v>1394</v>
      </c>
      <c r="I2605" s="80"/>
    </row>
    <row r="2606" spans="1:9">
      <c r="A2606" s="280" t="s">
        <v>4001</v>
      </c>
      <c r="B2606" s="280" t="s">
        <v>1457</v>
      </c>
      <c r="C2606" s="280" t="s">
        <v>1187</v>
      </c>
      <c r="D2606" s="280" t="s">
        <v>1214</v>
      </c>
      <c r="E2606" s="80">
        <v>1.7227404948124349E-3</v>
      </c>
      <c r="F2606" s="80">
        <v>710550</v>
      </c>
      <c r="G2606" s="80">
        <v>6</v>
      </c>
      <c r="H2606" s="280" t="s">
        <v>1394</v>
      </c>
      <c r="I2606" s="80"/>
    </row>
    <row r="2607" spans="1:9">
      <c r="A2607" s="280" t="s">
        <v>4002</v>
      </c>
      <c r="B2607" s="280" t="s">
        <v>1457</v>
      </c>
      <c r="C2607" s="280" t="s">
        <v>1187</v>
      </c>
      <c r="D2607" s="280" t="s">
        <v>1215</v>
      </c>
      <c r="E2607" s="80">
        <v>1.7495883881878615E-3</v>
      </c>
      <c r="F2607" s="80">
        <v>710550</v>
      </c>
      <c r="G2607" s="80">
        <v>6</v>
      </c>
      <c r="H2607" s="280" t="s">
        <v>1394</v>
      </c>
      <c r="I2607" s="80"/>
    </row>
    <row r="2608" spans="1:9">
      <c r="A2608" s="280" t="s">
        <v>4003</v>
      </c>
      <c r="B2608" s="280" t="s">
        <v>1457</v>
      </c>
      <c r="C2608" s="280" t="s">
        <v>1187</v>
      </c>
      <c r="D2608" s="280" t="s">
        <v>1216</v>
      </c>
      <c r="E2608" s="80">
        <v>1.4452357107745148E-3</v>
      </c>
      <c r="F2608" s="80">
        <v>710550</v>
      </c>
      <c r="G2608" s="80">
        <v>6</v>
      </c>
      <c r="H2608" s="280" t="s">
        <v>1394</v>
      </c>
      <c r="I2608" s="80"/>
    </row>
    <row r="2609" spans="1:9">
      <c r="A2609" s="280" t="s">
        <v>4004</v>
      </c>
      <c r="B2609" s="280" t="s">
        <v>1457</v>
      </c>
      <c r="C2609" s="280" t="s">
        <v>1187</v>
      </c>
      <c r="D2609" s="280" t="s">
        <v>1217</v>
      </c>
      <c r="E2609" s="80">
        <v>1.5664564716267194E-3</v>
      </c>
      <c r="F2609" s="80">
        <v>710550</v>
      </c>
      <c r="G2609" s="80">
        <v>6</v>
      </c>
      <c r="H2609" s="280" t="s">
        <v>1394</v>
      </c>
      <c r="I2609" s="80"/>
    </row>
    <row r="2610" spans="1:9">
      <c r="A2610" s="280" t="s">
        <v>4005</v>
      </c>
      <c r="B2610" s="280" t="s">
        <v>1457</v>
      </c>
      <c r="C2610" s="280" t="s">
        <v>1187</v>
      </c>
      <c r="D2610" s="280" t="s">
        <v>1218</v>
      </c>
      <c r="E2610" s="80">
        <v>1.5741149909306944E-3</v>
      </c>
      <c r="F2610" s="80">
        <v>710550</v>
      </c>
      <c r="G2610" s="80">
        <v>6</v>
      </c>
      <c r="H2610" s="280" t="s">
        <v>1394</v>
      </c>
      <c r="I2610" s="80"/>
    </row>
    <row r="2611" spans="1:9">
      <c r="A2611" s="280" t="s">
        <v>4006</v>
      </c>
      <c r="B2611" s="280" t="s">
        <v>1457</v>
      </c>
      <c r="C2611" s="280" t="s">
        <v>1187</v>
      </c>
      <c r="D2611" s="280" t="s">
        <v>1219</v>
      </c>
      <c r="E2611" s="80">
        <v>1.6435497616417627E-3</v>
      </c>
      <c r="F2611" s="80">
        <v>710550</v>
      </c>
      <c r="G2611" s="80">
        <v>6</v>
      </c>
      <c r="H2611" s="280" t="s">
        <v>1394</v>
      </c>
      <c r="I2611" s="80"/>
    </row>
    <row r="2612" spans="1:9">
      <c r="A2612" s="280" t="s">
        <v>4007</v>
      </c>
      <c r="B2612" s="280" t="s">
        <v>1457</v>
      </c>
      <c r="C2612" s="280" t="s">
        <v>1187</v>
      </c>
      <c r="D2612" s="280" t="s">
        <v>1347</v>
      </c>
      <c r="E2612" s="80">
        <v>3.0918413018364557E-3</v>
      </c>
      <c r="F2612" s="80">
        <v>710550</v>
      </c>
      <c r="G2612" s="80">
        <v>6</v>
      </c>
      <c r="H2612" s="280" t="s">
        <v>1394</v>
      </c>
      <c r="I2612" s="80"/>
    </row>
    <row r="2613" spans="1:9">
      <c r="A2613" s="280" t="s">
        <v>4008</v>
      </c>
      <c r="B2613" s="280" t="s">
        <v>1457</v>
      </c>
      <c r="C2613" s="280" t="s">
        <v>1187</v>
      </c>
      <c r="D2613" s="280" t="s">
        <v>1344</v>
      </c>
      <c r="E2613" s="80">
        <v>7.7672366530533998E-3</v>
      </c>
      <c r="F2613" s="80">
        <v>710550</v>
      </c>
      <c r="G2613" s="80">
        <v>6</v>
      </c>
      <c r="H2613" s="280" t="s">
        <v>1394</v>
      </c>
      <c r="I2613" s="80"/>
    </row>
    <row r="2614" spans="1:9">
      <c r="A2614" s="280" t="s">
        <v>4009</v>
      </c>
      <c r="B2614" s="280" t="s">
        <v>1457</v>
      </c>
      <c r="C2614" s="280" t="s">
        <v>1188</v>
      </c>
      <c r="D2614" s="280" t="s">
        <v>1211</v>
      </c>
      <c r="E2614" s="80">
        <v>8.2701737263703206E-5</v>
      </c>
      <c r="F2614" s="80">
        <v>710550</v>
      </c>
      <c r="G2614" s="80">
        <v>6</v>
      </c>
      <c r="H2614" s="280" t="s">
        <v>1394</v>
      </c>
      <c r="I2614" s="80"/>
    </row>
    <row r="2615" spans="1:9">
      <c r="A2615" s="280" t="s">
        <v>4010</v>
      </c>
      <c r="B2615" s="280" t="s">
        <v>1457</v>
      </c>
      <c r="C2615" s="280" t="s">
        <v>1188</v>
      </c>
      <c r="D2615" s="280" t="s">
        <v>1212</v>
      </c>
      <c r="E2615" s="80">
        <v>8.9423349999735643E-5</v>
      </c>
      <c r="F2615" s="80">
        <v>710550</v>
      </c>
      <c r="G2615" s="80">
        <v>6</v>
      </c>
      <c r="H2615" s="280" t="s">
        <v>1394</v>
      </c>
      <c r="I2615" s="80"/>
    </row>
    <row r="2616" spans="1:9">
      <c r="A2616" s="280" t="s">
        <v>4011</v>
      </c>
      <c r="B2616" s="280" t="s">
        <v>1457</v>
      </c>
      <c r="C2616" s="280" t="s">
        <v>1188</v>
      </c>
      <c r="D2616" s="280" t="s">
        <v>1213</v>
      </c>
      <c r="E2616" s="80">
        <v>8.9423349999735643E-5</v>
      </c>
      <c r="F2616" s="80">
        <v>710550</v>
      </c>
      <c r="G2616" s="80">
        <v>6</v>
      </c>
      <c r="H2616" s="280" t="s">
        <v>1394</v>
      </c>
      <c r="I2616" s="80"/>
    </row>
    <row r="2617" spans="1:9">
      <c r="A2617" s="280" t="s">
        <v>4012</v>
      </c>
      <c r="B2617" s="280" t="s">
        <v>1457</v>
      </c>
      <c r="C2617" s="280" t="s">
        <v>1188</v>
      </c>
      <c r="D2617" s="280" t="s">
        <v>1214</v>
      </c>
      <c r="E2617" s="80">
        <v>8.9423349999735643E-5</v>
      </c>
      <c r="F2617" s="80">
        <v>710550</v>
      </c>
      <c r="G2617" s="80">
        <v>6</v>
      </c>
      <c r="H2617" s="280" t="s">
        <v>1394</v>
      </c>
      <c r="I2617" s="80"/>
    </row>
    <row r="2618" spans="1:9">
      <c r="A2618" s="280" t="s">
        <v>4013</v>
      </c>
      <c r="B2618" s="280" t="s">
        <v>1457</v>
      </c>
      <c r="C2618" s="280" t="s">
        <v>1188</v>
      </c>
      <c r="D2618" s="280" t="s">
        <v>1215</v>
      </c>
      <c r="E2618" s="80">
        <v>8.9423349999735643E-5</v>
      </c>
      <c r="F2618" s="80">
        <v>710550</v>
      </c>
      <c r="G2618" s="80">
        <v>6</v>
      </c>
      <c r="H2618" s="280" t="s">
        <v>1394</v>
      </c>
      <c r="I2618" s="80"/>
    </row>
    <row r="2619" spans="1:9">
      <c r="A2619" s="280" t="s">
        <v>4014</v>
      </c>
      <c r="B2619" s="280" t="s">
        <v>1457</v>
      </c>
      <c r="C2619" s="280" t="s">
        <v>1188</v>
      </c>
      <c r="D2619" s="280" t="s">
        <v>1216</v>
      </c>
      <c r="E2619" s="80">
        <v>1.242133288658046E-4</v>
      </c>
      <c r="F2619" s="80">
        <v>710550</v>
      </c>
      <c r="G2619" s="80">
        <v>6</v>
      </c>
      <c r="H2619" s="280" t="s">
        <v>1394</v>
      </c>
      <c r="I2619" s="80"/>
    </row>
    <row r="2620" spans="1:9">
      <c r="A2620" s="280" t="s">
        <v>4015</v>
      </c>
      <c r="B2620" s="280" t="s">
        <v>1457</v>
      </c>
      <c r="C2620" s="280" t="s">
        <v>1188</v>
      </c>
      <c r="D2620" s="280" t="s">
        <v>1217</v>
      </c>
      <c r="E2620" s="80">
        <v>8.1144429122943594E-5</v>
      </c>
      <c r="F2620" s="80">
        <v>710550</v>
      </c>
      <c r="G2620" s="80">
        <v>6</v>
      </c>
      <c r="H2620" s="280" t="s">
        <v>1394</v>
      </c>
      <c r="I2620" s="80"/>
    </row>
    <row r="2621" spans="1:9">
      <c r="A2621" s="280" t="s">
        <v>4016</v>
      </c>
      <c r="B2621" s="280" t="s">
        <v>1457</v>
      </c>
      <c r="C2621" s="280" t="s">
        <v>1188</v>
      </c>
      <c r="D2621" s="280" t="s">
        <v>1218</v>
      </c>
      <c r="E2621" s="80">
        <v>1.2346080682508411E-4</v>
      </c>
      <c r="F2621" s="80">
        <v>710550</v>
      </c>
      <c r="G2621" s="80">
        <v>6</v>
      </c>
      <c r="H2621" s="280" t="s">
        <v>1394</v>
      </c>
      <c r="I2621" s="80"/>
    </row>
    <row r="2622" spans="1:9">
      <c r="A2622" s="280" t="s">
        <v>4017</v>
      </c>
      <c r="B2622" s="280" t="s">
        <v>1457</v>
      </c>
      <c r="C2622" s="280" t="s">
        <v>1188</v>
      </c>
      <c r="D2622" s="280" t="s">
        <v>1219</v>
      </c>
      <c r="E2622" s="80">
        <v>8.394471875291322E-5</v>
      </c>
      <c r="F2622" s="80">
        <v>710550</v>
      </c>
      <c r="G2622" s="80">
        <v>6</v>
      </c>
      <c r="H2622" s="280" t="s">
        <v>1394</v>
      </c>
      <c r="I2622" s="80"/>
    </row>
    <row r="2623" spans="1:9">
      <c r="A2623" s="280" t="s">
        <v>4018</v>
      </c>
      <c r="B2623" s="280" t="s">
        <v>1457</v>
      </c>
      <c r="C2623" s="280" t="s">
        <v>1188</v>
      </c>
      <c r="D2623" s="280" t="s">
        <v>1347</v>
      </c>
      <c r="E2623" s="80">
        <v>1.5549385690031092E-4</v>
      </c>
      <c r="F2623" s="80">
        <v>710550</v>
      </c>
      <c r="G2623" s="80">
        <v>6</v>
      </c>
      <c r="H2623" s="280" t="s">
        <v>1394</v>
      </c>
      <c r="I2623" s="80"/>
    </row>
    <row r="2624" spans="1:9">
      <c r="A2624" s="280" t="s">
        <v>4019</v>
      </c>
      <c r="B2624" s="280" t="s">
        <v>1457</v>
      </c>
      <c r="C2624" s="280" t="s">
        <v>1188</v>
      </c>
      <c r="D2624" s="280" t="s">
        <v>1344</v>
      </c>
      <c r="E2624" s="80">
        <v>3.9726332499789407E-4</v>
      </c>
      <c r="F2624" s="80">
        <v>710550</v>
      </c>
      <c r="G2624" s="80">
        <v>6</v>
      </c>
      <c r="H2624" s="280" t="s">
        <v>1394</v>
      </c>
      <c r="I2624" s="80"/>
    </row>
    <row r="2625" spans="1:9">
      <c r="A2625" s="280" t="s">
        <v>4020</v>
      </c>
      <c r="B2625" s="280" t="s">
        <v>1457</v>
      </c>
      <c r="C2625" s="280" t="s">
        <v>1189</v>
      </c>
      <c r="D2625" s="280" t="s">
        <v>1211</v>
      </c>
      <c r="E2625" s="80">
        <v>1.6189256465834969E-4</v>
      </c>
      <c r="F2625" s="80">
        <v>710550</v>
      </c>
      <c r="G2625" s="80">
        <v>6</v>
      </c>
      <c r="H2625" s="280" t="s">
        <v>1394</v>
      </c>
      <c r="I2625" s="80"/>
    </row>
    <row r="2626" spans="1:9">
      <c r="A2626" s="280" t="s">
        <v>4021</v>
      </c>
      <c r="B2626" s="280" t="s">
        <v>1457</v>
      </c>
      <c r="C2626" s="280" t="s">
        <v>1189</v>
      </c>
      <c r="D2626" s="280" t="s">
        <v>1212</v>
      </c>
      <c r="E2626" s="80">
        <v>1.6704622249684729E-4</v>
      </c>
      <c r="F2626" s="80">
        <v>710550</v>
      </c>
      <c r="G2626" s="80">
        <v>6</v>
      </c>
      <c r="H2626" s="280" t="s">
        <v>1394</v>
      </c>
      <c r="I2626" s="80"/>
    </row>
    <row r="2627" spans="1:9">
      <c r="A2627" s="280" t="s">
        <v>4022</v>
      </c>
      <c r="B2627" s="280" t="s">
        <v>1457</v>
      </c>
      <c r="C2627" s="280" t="s">
        <v>1189</v>
      </c>
      <c r="D2627" s="280" t="s">
        <v>1213</v>
      </c>
      <c r="E2627" s="80">
        <v>1.6424960746716315E-4</v>
      </c>
      <c r="F2627" s="80">
        <v>710550</v>
      </c>
      <c r="G2627" s="80">
        <v>6</v>
      </c>
      <c r="H2627" s="280" t="s">
        <v>1394</v>
      </c>
      <c r="I2627" s="80"/>
    </row>
    <row r="2628" spans="1:9">
      <c r="A2628" s="280" t="s">
        <v>4023</v>
      </c>
      <c r="B2628" s="280" t="s">
        <v>1457</v>
      </c>
      <c r="C2628" s="280" t="s">
        <v>1189</v>
      </c>
      <c r="D2628" s="280" t="s">
        <v>1214</v>
      </c>
      <c r="E2628" s="80">
        <v>1.6638084640234937E-4</v>
      </c>
      <c r="F2628" s="80">
        <v>710550</v>
      </c>
      <c r="G2628" s="80">
        <v>6</v>
      </c>
      <c r="H2628" s="280" t="s">
        <v>1394</v>
      </c>
      <c r="I2628" s="80"/>
    </row>
    <row r="2629" spans="1:9">
      <c r="A2629" s="280" t="s">
        <v>4024</v>
      </c>
      <c r="B2629" s="280" t="s">
        <v>1457</v>
      </c>
      <c r="C2629" s="280" t="s">
        <v>1189</v>
      </c>
      <c r="D2629" s="280" t="s">
        <v>1215</v>
      </c>
      <c r="E2629" s="80">
        <v>1.6595784859081174E-4</v>
      </c>
      <c r="F2629" s="80">
        <v>710550</v>
      </c>
      <c r="G2629" s="80">
        <v>6</v>
      </c>
      <c r="H2629" s="280" t="s">
        <v>1394</v>
      </c>
      <c r="I2629" s="80"/>
    </row>
    <row r="2630" spans="1:9">
      <c r="A2630" s="280" t="s">
        <v>4025</v>
      </c>
      <c r="B2630" s="280" t="s">
        <v>1457</v>
      </c>
      <c r="C2630" s="280" t="s">
        <v>1189</v>
      </c>
      <c r="D2630" s="280" t="s">
        <v>1216</v>
      </c>
      <c r="E2630" s="80">
        <v>2.18060091628476E-4</v>
      </c>
      <c r="F2630" s="80">
        <v>710550</v>
      </c>
      <c r="G2630" s="80">
        <v>6</v>
      </c>
      <c r="H2630" s="280" t="s">
        <v>1394</v>
      </c>
      <c r="I2630" s="80"/>
    </row>
    <row r="2631" spans="1:9">
      <c r="A2631" s="280" t="s">
        <v>4026</v>
      </c>
      <c r="B2631" s="280" t="s">
        <v>1457</v>
      </c>
      <c r="C2631" s="280" t="s">
        <v>1189</v>
      </c>
      <c r="D2631" s="280" t="s">
        <v>1217</v>
      </c>
      <c r="E2631" s="80">
        <v>1.4864136961695388E-4</v>
      </c>
      <c r="F2631" s="80">
        <v>710550</v>
      </c>
      <c r="G2631" s="80">
        <v>6</v>
      </c>
      <c r="H2631" s="280" t="s">
        <v>1394</v>
      </c>
      <c r="I2631" s="80"/>
    </row>
    <row r="2632" spans="1:9">
      <c r="A2632" s="280" t="s">
        <v>4027</v>
      </c>
      <c r="B2632" s="280" t="s">
        <v>1457</v>
      </c>
      <c r="C2632" s="280" t="s">
        <v>1189</v>
      </c>
      <c r="D2632" s="280" t="s">
        <v>1218</v>
      </c>
      <c r="E2632" s="80">
        <v>1.5302082370358236E-4</v>
      </c>
      <c r="F2632" s="80">
        <v>710550</v>
      </c>
      <c r="G2632" s="80">
        <v>6</v>
      </c>
      <c r="H2632" s="280" t="s">
        <v>1394</v>
      </c>
      <c r="I2632" s="80"/>
    </row>
    <row r="2633" spans="1:9">
      <c r="A2633" s="280" t="s">
        <v>4028</v>
      </c>
      <c r="B2633" s="280" t="s">
        <v>1457</v>
      </c>
      <c r="C2633" s="280" t="s">
        <v>1189</v>
      </c>
      <c r="D2633" s="280" t="s">
        <v>1219</v>
      </c>
      <c r="E2633" s="80">
        <v>1.5431949041038129E-4</v>
      </c>
      <c r="F2633" s="80">
        <v>710550</v>
      </c>
      <c r="G2633" s="80">
        <v>6</v>
      </c>
      <c r="H2633" s="280" t="s">
        <v>1394</v>
      </c>
      <c r="I2633" s="80"/>
    </row>
    <row r="2634" spans="1:9">
      <c r="A2634" s="280" t="s">
        <v>4029</v>
      </c>
      <c r="B2634" s="280" t="s">
        <v>1457</v>
      </c>
      <c r="C2634" s="280" t="s">
        <v>1189</v>
      </c>
      <c r="D2634" s="280" t="s">
        <v>1347</v>
      </c>
      <c r="E2634" s="80">
        <v>3.2490334988561796E-4</v>
      </c>
      <c r="F2634" s="80">
        <v>710550</v>
      </c>
      <c r="G2634" s="80">
        <v>6</v>
      </c>
      <c r="H2634" s="280" t="s">
        <v>1394</v>
      </c>
      <c r="I2634" s="80"/>
    </row>
    <row r="2635" spans="1:9">
      <c r="A2635" s="280" t="s">
        <v>4030</v>
      </c>
      <c r="B2635" s="280" t="s">
        <v>1457</v>
      </c>
      <c r="C2635" s="280" t="s">
        <v>1189</v>
      </c>
      <c r="D2635" s="280" t="s">
        <v>1344</v>
      </c>
      <c r="E2635" s="80">
        <v>7.6742161148200729E-4</v>
      </c>
      <c r="F2635" s="80">
        <v>710550</v>
      </c>
      <c r="G2635" s="80">
        <v>6</v>
      </c>
      <c r="H2635" s="280" t="s">
        <v>1394</v>
      </c>
      <c r="I2635" s="80"/>
    </row>
    <row r="2636" spans="1:9">
      <c r="A2636" s="280" t="s">
        <v>4031</v>
      </c>
      <c r="B2636" s="280" t="s">
        <v>1457</v>
      </c>
      <c r="C2636" s="280" t="s">
        <v>1190</v>
      </c>
      <c r="D2636" s="280" t="s">
        <v>1211</v>
      </c>
      <c r="E2636" s="80">
        <v>1.3135935299313421E-4</v>
      </c>
      <c r="F2636" s="80">
        <v>707903</v>
      </c>
      <c r="G2636" s="80">
        <v>7</v>
      </c>
      <c r="H2636" s="280" t="s">
        <v>1394</v>
      </c>
      <c r="I2636" s="80"/>
    </row>
    <row r="2637" spans="1:9">
      <c r="A2637" s="280" t="s">
        <v>4032</v>
      </c>
      <c r="B2637" s="280" t="s">
        <v>1457</v>
      </c>
      <c r="C2637" s="280" t="s">
        <v>1190</v>
      </c>
      <c r="D2637" s="280" t="s">
        <v>1212</v>
      </c>
      <c r="E2637" s="80">
        <v>1.3500459738228758E-4</v>
      </c>
      <c r="F2637" s="80">
        <v>707903</v>
      </c>
      <c r="G2637" s="80">
        <v>7</v>
      </c>
      <c r="H2637" s="280" t="s">
        <v>1394</v>
      </c>
      <c r="I2637" s="80"/>
    </row>
    <row r="2638" spans="1:9">
      <c r="A2638" s="280" t="s">
        <v>4033</v>
      </c>
      <c r="B2638" s="280" t="s">
        <v>1457</v>
      </c>
      <c r="C2638" s="280" t="s">
        <v>1190</v>
      </c>
      <c r="D2638" s="280" t="s">
        <v>1213</v>
      </c>
      <c r="E2638" s="80">
        <v>1.329049029355874E-4</v>
      </c>
      <c r="F2638" s="80">
        <v>707903</v>
      </c>
      <c r="G2638" s="80">
        <v>7</v>
      </c>
      <c r="H2638" s="280" t="s">
        <v>1394</v>
      </c>
      <c r="I2638" s="80"/>
    </row>
    <row r="2639" spans="1:9">
      <c r="A2639" s="280" t="s">
        <v>4034</v>
      </c>
      <c r="B2639" s="280" t="s">
        <v>1457</v>
      </c>
      <c r="C2639" s="280" t="s">
        <v>1190</v>
      </c>
      <c r="D2639" s="280" t="s">
        <v>1214</v>
      </c>
      <c r="E2639" s="80">
        <v>1.3453653112413129E-4</v>
      </c>
      <c r="F2639" s="80">
        <v>707903</v>
      </c>
      <c r="G2639" s="80">
        <v>7</v>
      </c>
      <c r="H2639" s="280" t="s">
        <v>1394</v>
      </c>
      <c r="I2639" s="80"/>
    </row>
    <row r="2640" spans="1:9">
      <c r="A2640" s="280" t="s">
        <v>4035</v>
      </c>
      <c r="B2640" s="280" t="s">
        <v>1457</v>
      </c>
      <c r="C2640" s="280" t="s">
        <v>1190</v>
      </c>
      <c r="D2640" s="280" t="s">
        <v>1215</v>
      </c>
      <c r="E2640" s="80">
        <v>1.3483698557619105E-4</v>
      </c>
      <c r="F2640" s="80">
        <v>707903</v>
      </c>
      <c r="G2640" s="80">
        <v>7</v>
      </c>
      <c r="H2640" s="280" t="s">
        <v>1394</v>
      </c>
      <c r="I2640" s="80"/>
    </row>
    <row r="2641" spans="1:9">
      <c r="A2641" s="280" t="s">
        <v>4036</v>
      </c>
      <c r="B2641" s="280" t="s">
        <v>1457</v>
      </c>
      <c r="C2641" s="280" t="s">
        <v>1190</v>
      </c>
      <c r="D2641" s="280" t="s">
        <v>1216</v>
      </c>
      <c r="E2641" s="80">
        <v>1.5491975751883962E-4</v>
      </c>
      <c r="F2641" s="80">
        <v>707903</v>
      </c>
      <c r="G2641" s="80">
        <v>7</v>
      </c>
      <c r="H2641" s="280" t="s">
        <v>1394</v>
      </c>
      <c r="I2641" s="80"/>
    </row>
    <row r="2642" spans="1:9">
      <c r="A2642" s="280" t="s">
        <v>4037</v>
      </c>
      <c r="B2642" s="280" t="s">
        <v>1457</v>
      </c>
      <c r="C2642" s="280" t="s">
        <v>1190</v>
      </c>
      <c r="D2642" s="280" t="s">
        <v>1217</v>
      </c>
      <c r="E2642" s="80">
        <v>1.245369592033508E-4</v>
      </c>
      <c r="F2642" s="80">
        <v>707903</v>
      </c>
      <c r="G2642" s="80">
        <v>7</v>
      </c>
      <c r="H2642" s="280" t="s">
        <v>1394</v>
      </c>
      <c r="I2642" s="80"/>
    </row>
    <row r="2643" spans="1:9">
      <c r="A2643" s="280" t="s">
        <v>4038</v>
      </c>
      <c r="B2643" s="280" t="s">
        <v>1457</v>
      </c>
      <c r="C2643" s="280" t="s">
        <v>1190</v>
      </c>
      <c r="D2643" s="280" t="s">
        <v>1218</v>
      </c>
      <c r="E2643" s="80">
        <v>1.3841046274455009E-4</v>
      </c>
      <c r="F2643" s="80">
        <v>707903</v>
      </c>
      <c r="G2643" s="80">
        <v>7</v>
      </c>
      <c r="H2643" s="280" t="s">
        <v>1394</v>
      </c>
      <c r="I2643" s="80"/>
    </row>
    <row r="2644" spans="1:9">
      <c r="A2644" s="280" t="s">
        <v>4039</v>
      </c>
      <c r="B2644" s="280" t="s">
        <v>1457</v>
      </c>
      <c r="C2644" s="280" t="s">
        <v>1190</v>
      </c>
      <c r="D2644" s="280" t="s">
        <v>1219</v>
      </c>
      <c r="E2644" s="80">
        <v>13.481494349102231</v>
      </c>
      <c r="F2644" s="80">
        <v>707903</v>
      </c>
      <c r="G2644" s="80">
        <v>7</v>
      </c>
      <c r="H2644" s="280" t="s">
        <v>1394</v>
      </c>
      <c r="I2644" s="80"/>
    </row>
    <row r="2645" spans="1:9">
      <c r="A2645" s="280" t="s">
        <v>4040</v>
      </c>
      <c r="B2645" s="280" t="s">
        <v>1457</v>
      </c>
      <c r="C2645" s="280" t="s">
        <v>1190</v>
      </c>
      <c r="D2645" s="280" t="s">
        <v>1347</v>
      </c>
      <c r="E2645" s="80">
        <v>3.087647011023461E-4</v>
      </c>
      <c r="F2645" s="80">
        <v>707903</v>
      </c>
      <c r="G2645" s="80">
        <v>7</v>
      </c>
      <c r="H2645" s="280" t="s">
        <v>1394</v>
      </c>
      <c r="I2645" s="80"/>
    </row>
    <row r="2646" spans="1:9">
      <c r="A2646" s="280" t="s">
        <v>4041</v>
      </c>
      <c r="B2646" s="280" t="s">
        <v>1457</v>
      </c>
      <c r="C2646" s="280" t="s">
        <v>1190</v>
      </c>
      <c r="D2646" s="280" t="s">
        <v>1344</v>
      </c>
      <c r="E2646" s="80">
        <v>7.7371745209301747E-4</v>
      </c>
      <c r="F2646" s="80">
        <v>707903</v>
      </c>
      <c r="G2646" s="80">
        <v>7</v>
      </c>
      <c r="H2646" s="280" t="s">
        <v>1394</v>
      </c>
      <c r="I2646" s="80"/>
    </row>
    <row r="2647" spans="1:9">
      <c r="A2647" s="280" t="s">
        <v>4042</v>
      </c>
      <c r="B2647" s="280" t="s">
        <v>1457</v>
      </c>
      <c r="C2647" s="280" t="s">
        <v>1191</v>
      </c>
      <c r="D2647" s="280" t="s">
        <v>1211</v>
      </c>
      <c r="E2647" s="80">
        <v>4.4904800002150413E-4</v>
      </c>
      <c r="F2647" s="80">
        <v>707903</v>
      </c>
      <c r="G2647" s="80">
        <v>7</v>
      </c>
      <c r="H2647" s="280" t="s">
        <v>1394</v>
      </c>
      <c r="I2647" s="80"/>
    </row>
    <row r="2648" spans="1:9">
      <c r="A2648" s="280" t="s">
        <v>4043</v>
      </c>
      <c r="B2648" s="280" t="s">
        <v>1457</v>
      </c>
      <c r="C2648" s="280" t="s">
        <v>1191</v>
      </c>
      <c r="D2648" s="280" t="s">
        <v>1212</v>
      </c>
      <c r="E2648" s="80">
        <v>4.6388775975304467E-4</v>
      </c>
      <c r="F2648" s="80">
        <v>707903</v>
      </c>
      <c r="G2648" s="80">
        <v>7</v>
      </c>
      <c r="H2648" s="280" t="s">
        <v>1394</v>
      </c>
      <c r="I2648" s="80"/>
    </row>
    <row r="2649" spans="1:9">
      <c r="A2649" s="280" t="s">
        <v>4044</v>
      </c>
      <c r="B2649" s="280" t="s">
        <v>1457</v>
      </c>
      <c r="C2649" s="280" t="s">
        <v>1191</v>
      </c>
      <c r="D2649" s="280" t="s">
        <v>1213</v>
      </c>
      <c r="E2649" s="80">
        <v>4.505935499639574E-4</v>
      </c>
      <c r="F2649" s="80">
        <v>707903</v>
      </c>
      <c r="G2649" s="80">
        <v>7</v>
      </c>
      <c r="H2649" s="280" t="s">
        <v>1394</v>
      </c>
      <c r="I2649" s="80"/>
    </row>
    <row r="2650" spans="1:9">
      <c r="A2650" s="280" t="s">
        <v>4045</v>
      </c>
      <c r="B2650" s="280" t="s">
        <v>1457</v>
      </c>
      <c r="C2650" s="280" t="s">
        <v>1191</v>
      </c>
      <c r="D2650" s="280" t="s">
        <v>1214</v>
      </c>
      <c r="E2650" s="80">
        <v>4.5362761943100271E-4</v>
      </c>
      <c r="F2650" s="80">
        <v>707903</v>
      </c>
      <c r="G2650" s="80">
        <v>7</v>
      </c>
      <c r="H2650" s="280" t="s">
        <v>1394</v>
      </c>
      <c r="I2650" s="80"/>
    </row>
    <row r="2651" spans="1:9">
      <c r="A2651" s="280" t="s">
        <v>4046</v>
      </c>
      <c r="B2651" s="280" t="s">
        <v>1457</v>
      </c>
      <c r="C2651" s="280" t="s">
        <v>1191</v>
      </c>
      <c r="D2651" s="280" t="s">
        <v>1215</v>
      </c>
      <c r="E2651" s="80">
        <v>4.6279228394097139E-4</v>
      </c>
      <c r="F2651" s="80">
        <v>707903</v>
      </c>
      <c r="G2651" s="80">
        <v>7</v>
      </c>
      <c r="H2651" s="280" t="s">
        <v>1394</v>
      </c>
      <c r="I2651" s="80"/>
    </row>
    <row r="2652" spans="1:9">
      <c r="A2652" s="280" t="s">
        <v>4047</v>
      </c>
      <c r="B2652" s="280" t="s">
        <v>1457</v>
      </c>
      <c r="C2652" s="280" t="s">
        <v>1191</v>
      </c>
      <c r="D2652" s="280" t="s">
        <v>1216</v>
      </c>
      <c r="E2652" s="80">
        <v>5.8373817047296028E-4</v>
      </c>
      <c r="F2652" s="80">
        <v>707903</v>
      </c>
      <c r="G2652" s="80">
        <v>7</v>
      </c>
      <c r="H2652" s="280" t="s">
        <v>1394</v>
      </c>
      <c r="I2652" s="80"/>
    </row>
    <row r="2653" spans="1:9">
      <c r="A2653" s="280" t="s">
        <v>4048</v>
      </c>
      <c r="B2653" s="280" t="s">
        <v>1457</v>
      </c>
      <c r="C2653" s="280" t="s">
        <v>1191</v>
      </c>
      <c r="D2653" s="280" t="s">
        <v>1217</v>
      </c>
      <c r="E2653" s="80">
        <v>4.1826877875652071E-4</v>
      </c>
      <c r="F2653" s="80">
        <v>707903</v>
      </c>
      <c r="G2653" s="80">
        <v>7</v>
      </c>
      <c r="H2653" s="280" t="s">
        <v>1394</v>
      </c>
      <c r="I2653" s="80"/>
    </row>
    <row r="2654" spans="1:9">
      <c r="A2654" s="280" t="s">
        <v>4049</v>
      </c>
      <c r="B2654" s="280" t="s">
        <v>1457</v>
      </c>
      <c r="C2654" s="280" t="s">
        <v>1191</v>
      </c>
      <c r="D2654" s="280" t="s">
        <v>1218</v>
      </c>
      <c r="E2654" s="80">
        <v>4.6434463790953693E-4</v>
      </c>
      <c r="F2654" s="80">
        <v>707903</v>
      </c>
      <c r="G2654" s="80">
        <v>7</v>
      </c>
      <c r="H2654" s="280" t="s">
        <v>1394</v>
      </c>
      <c r="I2654" s="80"/>
    </row>
    <row r="2655" spans="1:9">
      <c r="A2655" s="280" t="s">
        <v>4050</v>
      </c>
      <c r="B2655" s="280" t="s">
        <v>1457</v>
      </c>
      <c r="C2655" s="280" t="s">
        <v>1191</v>
      </c>
      <c r="D2655" s="280" t="s">
        <v>1219</v>
      </c>
      <c r="E2655" s="80">
        <v>13.481817452248141</v>
      </c>
      <c r="F2655" s="80">
        <v>707903</v>
      </c>
      <c r="G2655" s="80">
        <v>7</v>
      </c>
      <c r="H2655" s="280" t="s">
        <v>1394</v>
      </c>
      <c r="I2655" s="80"/>
    </row>
    <row r="2656" spans="1:9">
      <c r="A2656" s="280" t="s">
        <v>4051</v>
      </c>
      <c r="B2656" s="280" t="s">
        <v>1457</v>
      </c>
      <c r="C2656" s="280" t="s">
        <v>1191</v>
      </c>
      <c r="D2656" s="280" t="s">
        <v>1347</v>
      </c>
      <c r="E2656" s="80">
        <v>1.0065212813427996E-3</v>
      </c>
      <c r="F2656" s="80">
        <v>707903</v>
      </c>
      <c r="G2656" s="80">
        <v>7</v>
      </c>
      <c r="H2656" s="280" t="s">
        <v>1394</v>
      </c>
      <c r="I2656" s="80"/>
    </row>
    <row r="2657" spans="1:9">
      <c r="A2657" s="280" t="s">
        <v>4052</v>
      </c>
      <c r="B2657" s="280" t="s">
        <v>1457</v>
      </c>
      <c r="C2657" s="280" t="s">
        <v>1191</v>
      </c>
      <c r="D2657" s="280" t="s">
        <v>1344</v>
      </c>
      <c r="E2657" s="80">
        <v>2.6037714616297045E-3</v>
      </c>
      <c r="F2657" s="80">
        <v>707903</v>
      </c>
      <c r="G2657" s="80">
        <v>7</v>
      </c>
      <c r="H2657" s="280" t="s">
        <v>1394</v>
      </c>
      <c r="I2657" s="80"/>
    </row>
    <row r="2658" spans="1:9">
      <c r="A2658" s="280" t="s">
        <v>4053</v>
      </c>
      <c r="B2658" s="280" t="s">
        <v>1457</v>
      </c>
      <c r="C2658" s="280" t="s">
        <v>1192</v>
      </c>
      <c r="D2658" s="280" t="s">
        <v>1211</v>
      </c>
      <c r="E2658" s="80">
        <v>2.7813970160966792E-3</v>
      </c>
      <c r="F2658" s="80">
        <v>707903</v>
      </c>
      <c r="G2658" s="80">
        <v>7</v>
      </c>
      <c r="H2658" s="280" t="s">
        <v>1394</v>
      </c>
      <c r="I2658" s="80"/>
    </row>
    <row r="2659" spans="1:9">
      <c r="A2659" s="280" t="s">
        <v>4054</v>
      </c>
      <c r="B2659" s="280" t="s">
        <v>1457</v>
      </c>
      <c r="C2659" s="280" t="s">
        <v>1192</v>
      </c>
      <c r="D2659" s="280" t="s">
        <v>1212</v>
      </c>
      <c r="E2659" s="80">
        <v>2.8789192285659003E-3</v>
      </c>
      <c r="F2659" s="80">
        <v>707903</v>
      </c>
      <c r="G2659" s="80">
        <v>7</v>
      </c>
      <c r="H2659" s="280" t="s">
        <v>1394</v>
      </c>
      <c r="I2659" s="80"/>
    </row>
    <row r="2660" spans="1:9">
      <c r="A2660" s="280" t="s">
        <v>4055</v>
      </c>
      <c r="B2660" s="280" t="s">
        <v>1457</v>
      </c>
      <c r="C2660" s="280" t="s">
        <v>1192</v>
      </c>
      <c r="D2660" s="280" t="s">
        <v>1213</v>
      </c>
      <c r="E2660" s="80">
        <v>2.7833962302583038E-3</v>
      </c>
      <c r="F2660" s="80">
        <v>707903</v>
      </c>
      <c r="G2660" s="80">
        <v>7</v>
      </c>
      <c r="H2660" s="280" t="s">
        <v>1394</v>
      </c>
      <c r="I2660" s="80"/>
    </row>
    <row r="2661" spans="1:9">
      <c r="A2661" s="280" t="s">
        <v>4056</v>
      </c>
      <c r="B2661" s="280" t="s">
        <v>1457</v>
      </c>
      <c r="C2661" s="280" t="s">
        <v>1192</v>
      </c>
      <c r="D2661" s="280" t="s">
        <v>1214</v>
      </c>
      <c r="E2661" s="80">
        <v>2.8195395789626806E-3</v>
      </c>
      <c r="F2661" s="80">
        <v>707903</v>
      </c>
      <c r="G2661" s="80">
        <v>7</v>
      </c>
      <c r="H2661" s="280" t="s">
        <v>1394</v>
      </c>
      <c r="I2661" s="80"/>
    </row>
    <row r="2662" spans="1:9">
      <c r="A2662" s="280" t="s">
        <v>4057</v>
      </c>
      <c r="B2662" s="280" t="s">
        <v>1457</v>
      </c>
      <c r="C2662" s="280" t="s">
        <v>1192</v>
      </c>
      <c r="D2662" s="280" t="s">
        <v>1215</v>
      </c>
      <c r="E2662" s="80">
        <v>2.8690228287596487E-3</v>
      </c>
      <c r="F2662" s="80">
        <v>707903</v>
      </c>
      <c r="G2662" s="80">
        <v>7</v>
      </c>
      <c r="H2662" s="280" t="s">
        <v>1394</v>
      </c>
      <c r="I2662" s="80"/>
    </row>
    <row r="2663" spans="1:9">
      <c r="A2663" s="280" t="s">
        <v>4058</v>
      </c>
      <c r="B2663" s="280" t="s">
        <v>1457</v>
      </c>
      <c r="C2663" s="280" t="s">
        <v>1192</v>
      </c>
      <c r="D2663" s="280" t="s">
        <v>1216</v>
      </c>
      <c r="E2663" s="80">
        <v>3.704434107823765E-3</v>
      </c>
      <c r="F2663" s="80">
        <v>707903</v>
      </c>
      <c r="G2663" s="80">
        <v>7</v>
      </c>
      <c r="H2663" s="280" t="s">
        <v>1394</v>
      </c>
      <c r="I2663" s="80"/>
    </row>
    <row r="2664" spans="1:9">
      <c r="A2664" s="280" t="s">
        <v>4059</v>
      </c>
      <c r="B2664" s="280" t="s">
        <v>1457</v>
      </c>
      <c r="C2664" s="280" t="s">
        <v>1192</v>
      </c>
      <c r="D2664" s="280" t="s">
        <v>1217</v>
      </c>
      <c r="E2664" s="80">
        <v>2.6164322489305777E-3</v>
      </c>
      <c r="F2664" s="80">
        <v>707903</v>
      </c>
      <c r="G2664" s="80">
        <v>7</v>
      </c>
      <c r="H2664" s="280" t="s">
        <v>1394</v>
      </c>
      <c r="I2664" s="80"/>
    </row>
    <row r="2665" spans="1:9">
      <c r="A2665" s="280" t="s">
        <v>4060</v>
      </c>
      <c r="B2665" s="280" t="s">
        <v>1457</v>
      </c>
      <c r="C2665" s="280" t="s">
        <v>1192</v>
      </c>
      <c r="D2665" s="280" t="s">
        <v>1218</v>
      </c>
      <c r="E2665" s="80">
        <v>2.7092474766433369E-3</v>
      </c>
      <c r="F2665" s="80">
        <v>707903</v>
      </c>
      <c r="G2665" s="80">
        <v>7</v>
      </c>
      <c r="H2665" s="280" t="s">
        <v>1394</v>
      </c>
      <c r="I2665" s="80"/>
    </row>
    <row r="2666" spans="1:9">
      <c r="A2666" s="280" t="s">
        <v>4061</v>
      </c>
      <c r="B2666" s="280" t="s">
        <v>1457</v>
      </c>
      <c r="C2666" s="280" t="s">
        <v>1192</v>
      </c>
      <c r="D2666" s="280" t="s">
        <v>1219</v>
      </c>
      <c r="E2666" s="80">
        <v>61.900421326988898</v>
      </c>
      <c r="F2666" s="80">
        <v>707903</v>
      </c>
      <c r="G2666" s="80">
        <v>7</v>
      </c>
      <c r="H2666" s="280" t="s">
        <v>1394</v>
      </c>
      <c r="I2666" s="80"/>
    </row>
    <row r="2667" spans="1:9">
      <c r="A2667" s="280" t="s">
        <v>4062</v>
      </c>
      <c r="B2667" s="280" t="s">
        <v>1457</v>
      </c>
      <c r="C2667" s="280" t="s">
        <v>1192</v>
      </c>
      <c r="D2667" s="280" t="s">
        <v>1347</v>
      </c>
      <c r="E2667" s="80">
        <v>6.3183400098975571E-3</v>
      </c>
      <c r="F2667" s="80">
        <v>707903</v>
      </c>
      <c r="G2667" s="80">
        <v>7</v>
      </c>
      <c r="H2667" s="280" t="s">
        <v>1394</v>
      </c>
      <c r="I2667" s="80"/>
    </row>
    <row r="2668" spans="1:9">
      <c r="A2668" s="280" t="s">
        <v>4063</v>
      </c>
      <c r="B2668" s="280" t="s">
        <v>1457</v>
      </c>
      <c r="C2668" s="280" t="s">
        <v>1192</v>
      </c>
      <c r="D2668" s="280" t="s">
        <v>1344</v>
      </c>
      <c r="E2668" s="80">
        <v>1.6031848465262781E-2</v>
      </c>
      <c r="F2668" s="80">
        <v>707903</v>
      </c>
      <c r="G2668" s="80">
        <v>7</v>
      </c>
      <c r="H2668" s="280" t="s">
        <v>1394</v>
      </c>
      <c r="I2668" s="80"/>
    </row>
    <row r="2669" spans="1:9">
      <c r="A2669" s="280" t="s">
        <v>4064</v>
      </c>
      <c r="B2669" s="280" t="s">
        <v>1457</v>
      </c>
      <c r="C2669" s="280" t="s">
        <v>1193</v>
      </c>
      <c r="D2669" s="280" t="s">
        <v>1211</v>
      </c>
      <c r="E2669" s="80">
        <v>0</v>
      </c>
      <c r="F2669" s="80">
        <v>707903</v>
      </c>
      <c r="G2669" s="80">
        <v>7</v>
      </c>
      <c r="H2669" s="280" t="s">
        <v>1394</v>
      </c>
      <c r="I2669" s="80"/>
    </row>
    <row r="2670" spans="1:9">
      <c r="A2670" s="280" t="s">
        <v>4065</v>
      </c>
      <c r="B2670" s="280" t="s">
        <v>1457</v>
      </c>
      <c r="C2670" s="280" t="s">
        <v>1193</v>
      </c>
      <c r="D2670" s="280" t="s">
        <v>1212</v>
      </c>
      <c r="E2670" s="80">
        <v>0</v>
      </c>
      <c r="F2670" s="80">
        <v>707903</v>
      </c>
      <c r="G2670" s="80">
        <v>7</v>
      </c>
      <c r="H2670" s="280" t="s">
        <v>1394</v>
      </c>
      <c r="I2670" s="80"/>
    </row>
    <row r="2671" spans="1:9">
      <c r="A2671" s="280" t="s">
        <v>4066</v>
      </c>
      <c r="B2671" s="280" t="s">
        <v>1457</v>
      </c>
      <c r="C2671" s="280" t="s">
        <v>1193</v>
      </c>
      <c r="D2671" s="280" t="s">
        <v>1213</v>
      </c>
      <c r="E2671" s="80">
        <v>0</v>
      </c>
      <c r="F2671" s="80">
        <v>707903</v>
      </c>
      <c r="G2671" s="80">
        <v>7</v>
      </c>
      <c r="H2671" s="280" t="s">
        <v>1394</v>
      </c>
      <c r="I2671" s="80"/>
    </row>
    <row r="2672" spans="1:9">
      <c r="A2672" s="280" t="s">
        <v>4067</v>
      </c>
      <c r="B2672" s="280" t="s">
        <v>1457</v>
      </c>
      <c r="C2672" s="280" t="s">
        <v>1193</v>
      </c>
      <c r="D2672" s="280" t="s">
        <v>1214</v>
      </c>
      <c r="E2672" s="80">
        <v>0</v>
      </c>
      <c r="F2672" s="80">
        <v>707903</v>
      </c>
      <c r="G2672" s="80">
        <v>7</v>
      </c>
      <c r="H2672" s="280" t="s">
        <v>1394</v>
      </c>
      <c r="I2672" s="80"/>
    </row>
    <row r="2673" spans="1:9">
      <c r="A2673" s="280" t="s">
        <v>4068</v>
      </c>
      <c r="B2673" s="280" t="s">
        <v>1457</v>
      </c>
      <c r="C2673" s="280" t="s">
        <v>1193</v>
      </c>
      <c r="D2673" s="280" t="s">
        <v>1215</v>
      </c>
      <c r="E2673" s="80">
        <v>0</v>
      </c>
      <c r="F2673" s="80">
        <v>707903</v>
      </c>
      <c r="G2673" s="80">
        <v>7</v>
      </c>
      <c r="H2673" s="280" t="s">
        <v>1394</v>
      </c>
      <c r="I2673" s="80"/>
    </row>
    <row r="2674" spans="1:9">
      <c r="A2674" s="280" t="s">
        <v>4069</v>
      </c>
      <c r="B2674" s="280" t="s">
        <v>1457</v>
      </c>
      <c r="C2674" s="280" t="s">
        <v>1193</v>
      </c>
      <c r="D2674" s="280" t="s">
        <v>1216</v>
      </c>
      <c r="E2674" s="80">
        <v>0</v>
      </c>
      <c r="F2674" s="80">
        <v>707903</v>
      </c>
      <c r="G2674" s="80">
        <v>7</v>
      </c>
      <c r="H2674" s="280" t="s">
        <v>1394</v>
      </c>
      <c r="I2674" s="80"/>
    </row>
    <row r="2675" spans="1:9">
      <c r="A2675" s="280" t="s">
        <v>4070</v>
      </c>
      <c r="B2675" s="280" t="s">
        <v>1457</v>
      </c>
      <c r="C2675" s="280" t="s">
        <v>1193</v>
      </c>
      <c r="D2675" s="280" t="s">
        <v>1217</v>
      </c>
      <c r="E2675" s="80">
        <v>0</v>
      </c>
      <c r="F2675" s="80">
        <v>707903</v>
      </c>
      <c r="G2675" s="80">
        <v>7</v>
      </c>
      <c r="H2675" s="280" t="s">
        <v>1394</v>
      </c>
      <c r="I2675" s="80"/>
    </row>
    <row r="2676" spans="1:9">
      <c r="A2676" s="280" t="s">
        <v>4071</v>
      </c>
      <c r="B2676" s="280" t="s">
        <v>1457</v>
      </c>
      <c r="C2676" s="280" t="s">
        <v>1193</v>
      </c>
      <c r="D2676" s="280" t="s">
        <v>1218</v>
      </c>
      <c r="E2676" s="80">
        <v>0</v>
      </c>
      <c r="F2676" s="80">
        <v>707903</v>
      </c>
      <c r="G2676" s="80">
        <v>7</v>
      </c>
      <c r="H2676" s="280" t="s">
        <v>1394</v>
      </c>
      <c r="I2676" s="80"/>
    </row>
    <row r="2677" spans="1:9">
      <c r="A2677" s="280" t="s">
        <v>4072</v>
      </c>
      <c r="B2677" s="280" t="s">
        <v>1457</v>
      </c>
      <c r="C2677" s="280" t="s">
        <v>1193</v>
      </c>
      <c r="D2677" s="280" t="s">
        <v>1219</v>
      </c>
      <c r="E2677" s="80">
        <v>0</v>
      </c>
      <c r="F2677" s="80">
        <v>707903</v>
      </c>
      <c r="G2677" s="80">
        <v>7</v>
      </c>
      <c r="H2677" s="280" t="s">
        <v>1394</v>
      </c>
      <c r="I2677" s="80"/>
    </row>
    <row r="2678" spans="1:9">
      <c r="A2678" s="280" t="s">
        <v>4073</v>
      </c>
      <c r="B2678" s="280" t="s">
        <v>1457</v>
      </c>
      <c r="C2678" s="280" t="s">
        <v>1193</v>
      </c>
      <c r="D2678" s="280" t="s">
        <v>1347</v>
      </c>
      <c r="E2678" s="80">
        <v>0</v>
      </c>
      <c r="F2678" s="80">
        <v>707903</v>
      </c>
      <c r="G2678" s="80">
        <v>7</v>
      </c>
      <c r="H2678" s="280" t="s">
        <v>1394</v>
      </c>
      <c r="I2678" s="80"/>
    </row>
    <row r="2679" spans="1:9">
      <c r="A2679" s="280" t="s">
        <v>4074</v>
      </c>
      <c r="B2679" s="280" t="s">
        <v>1457</v>
      </c>
      <c r="C2679" s="280" t="s">
        <v>1193</v>
      </c>
      <c r="D2679" s="280" t="s">
        <v>1344</v>
      </c>
      <c r="E2679" s="80">
        <v>0</v>
      </c>
      <c r="F2679" s="80">
        <v>707903</v>
      </c>
      <c r="G2679" s="80">
        <v>7</v>
      </c>
      <c r="H2679" s="280" t="s">
        <v>1394</v>
      </c>
      <c r="I2679" s="80"/>
    </row>
    <row r="2680" spans="1:9">
      <c r="A2680" s="280" t="s">
        <v>4075</v>
      </c>
      <c r="B2680" s="280" t="s">
        <v>1457</v>
      </c>
      <c r="C2680" s="280" t="s">
        <v>1194</v>
      </c>
      <c r="D2680" s="280" t="s">
        <v>1211</v>
      </c>
      <c r="E2680" s="80">
        <v>2.3323490160751747E-3</v>
      </c>
      <c r="F2680" s="80">
        <v>707903</v>
      </c>
      <c r="G2680" s="80">
        <v>7</v>
      </c>
      <c r="H2680" s="280" t="s">
        <v>1394</v>
      </c>
      <c r="I2680" s="80"/>
    </row>
    <row r="2681" spans="1:9">
      <c r="A2681" s="280" t="s">
        <v>4076</v>
      </c>
      <c r="B2681" s="280" t="s">
        <v>1457</v>
      </c>
      <c r="C2681" s="280" t="s">
        <v>1194</v>
      </c>
      <c r="D2681" s="280" t="s">
        <v>1212</v>
      </c>
      <c r="E2681" s="80">
        <v>2.4150314688128555E-3</v>
      </c>
      <c r="F2681" s="80">
        <v>707903</v>
      </c>
      <c r="G2681" s="80">
        <v>7</v>
      </c>
      <c r="H2681" s="280" t="s">
        <v>1394</v>
      </c>
      <c r="I2681" s="80"/>
    </row>
    <row r="2682" spans="1:9">
      <c r="A2682" s="280" t="s">
        <v>4077</v>
      </c>
      <c r="B2682" s="280" t="s">
        <v>1457</v>
      </c>
      <c r="C2682" s="280" t="s">
        <v>1194</v>
      </c>
      <c r="D2682" s="280" t="s">
        <v>1213</v>
      </c>
      <c r="E2682" s="80">
        <v>2.3328026802943462E-3</v>
      </c>
      <c r="F2682" s="80">
        <v>707903</v>
      </c>
      <c r="G2682" s="80">
        <v>7</v>
      </c>
      <c r="H2682" s="280" t="s">
        <v>1394</v>
      </c>
      <c r="I2682" s="80"/>
    </row>
    <row r="2683" spans="1:9">
      <c r="A2683" s="280" t="s">
        <v>4078</v>
      </c>
      <c r="B2683" s="280" t="s">
        <v>1457</v>
      </c>
      <c r="C2683" s="280" t="s">
        <v>1194</v>
      </c>
      <c r="D2683" s="280" t="s">
        <v>1214</v>
      </c>
      <c r="E2683" s="80">
        <v>2.3659119595316781E-3</v>
      </c>
      <c r="F2683" s="80">
        <v>707903</v>
      </c>
      <c r="G2683" s="80">
        <v>7</v>
      </c>
      <c r="H2683" s="280" t="s">
        <v>1394</v>
      </c>
      <c r="I2683" s="80"/>
    </row>
    <row r="2684" spans="1:9">
      <c r="A2684" s="280" t="s">
        <v>4079</v>
      </c>
      <c r="B2684" s="280" t="s">
        <v>1457</v>
      </c>
      <c r="C2684" s="280" t="s">
        <v>1194</v>
      </c>
      <c r="D2684" s="280" t="s">
        <v>1215</v>
      </c>
      <c r="E2684" s="80">
        <v>2.4062305448186777E-3</v>
      </c>
      <c r="F2684" s="80">
        <v>707903</v>
      </c>
      <c r="G2684" s="80">
        <v>7</v>
      </c>
      <c r="H2684" s="280" t="s">
        <v>1394</v>
      </c>
      <c r="I2684" s="80"/>
    </row>
    <row r="2685" spans="1:9">
      <c r="A2685" s="280" t="s">
        <v>4080</v>
      </c>
      <c r="B2685" s="280" t="s">
        <v>1457</v>
      </c>
      <c r="C2685" s="280" t="s">
        <v>1194</v>
      </c>
      <c r="D2685" s="280" t="s">
        <v>1216</v>
      </c>
      <c r="E2685" s="80">
        <v>3.1206959373508043E-3</v>
      </c>
      <c r="F2685" s="80">
        <v>707903</v>
      </c>
      <c r="G2685" s="80">
        <v>7</v>
      </c>
      <c r="H2685" s="280" t="s">
        <v>1394</v>
      </c>
      <c r="I2685" s="80"/>
    </row>
    <row r="2686" spans="1:9">
      <c r="A2686" s="280" t="s">
        <v>4081</v>
      </c>
      <c r="B2686" s="280" t="s">
        <v>1457</v>
      </c>
      <c r="C2686" s="280" t="s">
        <v>1194</v>
      </c>
      <c r="D2686" s="280" t="s">
        <v>1217</v>
      </c>
      <c r="E2686" s="80">
        <v>2.1981634701740567E-3</v>
      </c>
      <c r="F2686" s="80">
        <v>707903</v>
      </c>
      <c r="G2686" s="80">
        <v>7</v>
      </c>
      <c r="H2686" s="280" t="s">
        <v>1394</v>
      </c>
      <c r="I2686" s="80"/>
    </row>
    <row r="2687" spans="1:9">
      <c r="A2687" s="280" t="s">
        <v>4082</v>
      </c>
      <c r="B2687" s="280" t="s">
        <v>1457</v>
      </c>
      <c r="C2687" s="280" t="s">
        <v>1194</v>
      </c>
      <c r="D2687" s="280" t="s">
        <v>1218</v>
      </c>
      <c r="E2687" s="80">
        <v>2.2449028387338003E-3</v>
      </c>
      <c r="F2687" s="80">
        <v>707903</v>
      </c>
      <c r="G2687" s="80">
        <v>7</v>
      </c>
      <c r="H2687" s="280" t="s">
        <v>1394</v>
      </c>
      <c r="I2687" s="80"/>
    </row>
    <row r="2688" spans="1:9">
      <c r="A2688" s="280" t="s">
        <v>4083</v>
      </c>
      <c r="B2688" s="280" t="s">
        <v>1457</v>
      </c>
      <c r="C2688" s="280" t="s">
        <v>1194</v>
      </c>
      <c r="D2688" s="280" t="s">
        <v>1219</v>
      </c>
      <c r="E2688" s="80">
        <v>48.418603874740754</v>
      </c>
      <c r="F2688" s="80">
        <v>707903</v>
      </c>
      <c r="G2688" s="80">
        <v>7</v>
      </c>
      <c r="H2688" s="280" t="s">
        <v>1394</v>
      </c>
      <c r="I2688" s="80"/>
    </row>
    <row r="2689" spans="1:9">
      <c r="A2689" s="280" t="s">
        <v>4084</v>
      </c>
      <c r="B2689" s="280" t="s">
        <v>1457</v>
      </c>
      <c r="C2689" s="280" t="s">
        <v>1194</v>
      </c>
      <c r="D2689" s="280" t="s">
        <v>1347</v>
      </c>
      <c r="E2689" s="80">
        <v>5.3118187285547567E-3</v>
      </c>
      <c r="F2689" s="80">
        <v>707903</v>
      </c>
      <c r="G2689" s="80">
        <v>7</v>
      </c>
      <c r="H2689" s="280" t="s">
        <v>1394</v>
      </c>
      <c r="I2689" s="80"/>
    </row>
    <row r="2690" spans="1:9">
      <c r="A2690" s="280" t="s">
        <v>4085</v>
      </c>
      <c r="B2690" s="280" t="s">
        <v>1457</v>
      </c>
      <c r="C2690" s="280" t="s">
        <v>1194</v>
      </c>
      <c r="D2690" s="280" t="s">
        <v>1344</v>
      </c>
      <c r="E2690" s="80">
        <v>1.3428077003633077E-2</v>
      </c>
      <c r="F2690" s="80">
        <v>707903</v>
      </c>
      <c r="G2690" s="80">
        <v>7</v>
      </c>
      <c r="H2690" s="280" t="s">
        <v>1394</v>
      </c>
      <c r="I2690" s="80"/>
    </row>
    <row r="2691" spans="1:9">
      <c r="A2691" s="280" t="s">
        <v>4086</v>
      </c>
      <c r="B2691" s="280" t="s">
        <v>1457</v>
      </c>
      <c r="C2691" s="280" t="s">
        <v>1195</v>
      </c>
      <c r="D2691" s="280" t="s">
        <v>1211</v>
      </c>
      <c r="E2691" s="80">
        <v>7.6879793675366378E-4</v>
      </c>
      <c r="F2691" s="80">
        <v>707903</v>
      </c>
      <c r="G2691" s="80">
        <v>7</v>
      </c>
      <c r="H2691" s="280" t="s">
        <v>1394</v>
      </c>
      <c r="I2691" s="80"/>
    </row>
    <row r="2692" spans="1:9">
      <c r="A2692" s="280" t="s">
        <v>4087</v>
      </c>
      <c r="B2692" s="280" t="s">
        <v>1457</v>
      </c>
      <c r="C2692" s="280" t="s">
        <v>1195</v>
      </c>
      <c r="D2692" s="280" t="s">
        <v>1212</v>
      </c>
      <c r="E2692" s="80">
        <v>7.8771235525327958E-4</v>
      </c>
      <c r="F2692" s="80">
        <v>707903</v>
      </c>
      <c r="G2692" s="80">
        <v>7</v>
      </c>
      <c r="H2692" s="280" t="s">
        <v>1394</v>
      </c>
      <c r="I2692" s="80"/>
    </row>
    <row r="2693" spans="1:9">
      <c r="A2693" s="280" t="s">
        <v>4088</v>
      </c>
      <c r="B2693" s="280" t="s">
        <v>1457</v>
      </c>
      <c r="C2693" s="280" t="s">
        <v>1195</v>
      </c>
      <c r="D2693" s="280" t="s">
        <v>1213</v>
      </c>
      <c r="E2693" s="80">
        <v>7.6879793675366378E-4</v>
      </c>
      <c r="F2693" s="80">
        <v>707903</v>
      </c>
      <c r="G2693" s="80">
        <v>7</v>
      </c>
      <c r="H2693" s="280" t="s">
        <v>1394</v>
      </c>
      <c r="I2693" s="80"/>
    </row>
    <row r="2694" spans="1:9">
      <c r="A2694" s="280" t="s">
        <v>4089</v>
      </c>
      <c r="B2694" s="280" t="s">
        <v>1457</v>
      </c>
      <c r="C2694" s="280" t="s">
        <v>1195</v>
      </c>
      <c r="D2694" s="280" t="s">
        <v>1214</v>
      </c>
      <c r="E2694" s="80">
        <v>7.8771235525327958E-4</v>
      </c>
      <c r="F2694" s="80">
        <v>707903</v>
      </c>
      <c r="G2694" s="80">
        <v>7</v>
      </c>
      <c r="H2694" s="280" t="s">
        <v>1394</v>
      </c>
      <c r="I2694" s="80"/>
    </row>
    <row r="2695" spans="1:9">
      <c r="A2695" s="280" t="s">
        <v>4090</v>
      </c>
      <c r="B2695" s="280" t="s">
        <v>1457</v>
      </c>
      <c r="C2695" s="280" t="s">
        <v>1195</v>
      </c>
      <c r="D2695" s="280" t="s">
        <v>1215</v>
      </c>
      <c r="E2695" s="80">
        <v>7.8316724842136885E-4</v>
      </c>
      <c r="F2695" s="80">
        <v>707903</v>
      </c>
      <c r="G2695" s="80">
        <v>7</v>
      </c>
      <c r="H2695" s="280" t="s">
        <v>1394</v>
      </c>
      <c r="I2695" s="80"/>
    </row>
    <row r="2696" spans="1:9">
      <c r="A2696" s="280" t="s">
        <v>4091</v>
      </c>
      <c r="B2696" s="280" t="s">
        <v>1457</v>
      </c>
      <c r="C2696" s="280" t="s">
        <v>1195</v>
      </c>
      <c r="D2696" s="280" t="s">
        <v>1216</v>
      </c>
      <c r="E2696" s="80">
        <v>1.1950442064754361E-3</v>
      </c>
      <c r="F2696" s="80">
        <v>707903</v>
      </c>
      <c r="G2696" s="80">
        <v>7</v>
      </c>
      <c r="H2696" s="280" t="s">
        <v>1394</v>
      </c>
      <c r="I2696" s="80"/>
    </row>
    <row r="2697" spans="1:9">
      <c r="A2697" s="280" t="s">
        <v>4092</v>
      </c>
      <c r="B2697" s="280" t="s">
        <v>1457</v>
      </c>
      <c r="C2697" s="280" t="s">
        <v>1195</v>
      </c>
      <c r="D2697" s="280" t="s">
        <v>1217</v>
      </c>
      <c r="E2697" s="80">
        <v>7.1631893069061862E-4</v>
      </c>
      <c r="F2697" s="80">
        <v>707903</v>
      </c>
      <c r="G2697" s="80">
        <v>7</v>
      </c>
      <c r="H2697" s="280" t="s">
        <v>1394</v>
      </c>
      <c r="I2697" s="80"/>
    </row>
    <row r="2698" spans="1:9">
      <c r="A2698" s="280" t="s">
        <v>4093</v>
      </c>
      <c r="B2698" s="280" t="s">
        <v>1457</v>
      </c>
      <c r="C2698" s="280" t="s">
        <v>1195</v>
      </c>
      <c r="D2698" s="280" t="s">
        <v>1218</v>
      </c>
      <c r="E2698" s="80">
        <v>9.8547550507122376E-4</v>
      </c>
      <c r="F2698" s="80">
        <v>707903</v>
      </c>
      <c r="G2698" s="80">
        <v>7</v>
      </c>
      <c r="H2698" s="280" t="s">
        <v>1394</v>
      </c>
      <c r="I2698" s="80"/>
    </row>
    <row r="2699" spans="1:9">
      <c r="A2699" s="280" t="s">
        <v>4094</v>
      </c>
      <c r="B2699" s="280" t="s">
        <v>1457</v>
      </c>
      <c r="C2699" s="280" t="s">
        <v>1195</v>
      </c>
      <c r="D2699" s="280" t="s">
        <v>1219</v>
      </c>
      <c r="E2699" s="80">
        <v>331.49479577080939</v>
      </c>
      <c r="F2699" s="80">
        <v>707903</v>
      </c>
      <c r="G2699" s="80">
        <v>7</v>
      </c>
      <c r="H2699" s="280" t="s">
        <v>1394</v>
      </c>
      <c r="I2699" s="80"/>
    </row>
    <row r="2700" spans="1:9">
      <c r="A2700" s="280" t="s">
        <v>4095</v>
      </c>
      <c r="B2700" s="280" t="s">
        <v>1457</v>
      </c>
      <c r="C2700" s="280" t="s">
        <v>1195</v>
      </c>
      <c r="D2700" s="280" t="s">
        <v>1347</v>
      </c>
      <c r="E2700" s="80">
        <v>1.9639441139503934E-3</v>
      </c>
      <c r="F2700" s="80">
        <v>707903</v>
      </c>
      <c r="G2700" s="80">
        <v>7</v>
      </c>
      <c r="H2700" s="280" t="s">
        <v>1394</v>
      </c>
      <c r="I2700" s="80"/>
    </row>
    <row r="2701" spans="1:9">
      <c r="A2701" s="280" t="s">
        <v>4096</v>
      </c>
      <c r="B2701" s="280" t="s">
        <v>1457</v>
      </c>
      <c r="C2701" s="280" t="s">
        <v>1195</v>
      </c>
      <c r="D2701" s="280" t="s">
        <v>1344</v>
      </c>
      <c r="E2701" s="80">
        <v>4.4220729489131147E-3</v>
      </c>
      <c r="F2701" s="80">
        <v>707903</v>
      </c>
      <c r="G2701" s="80">
        <v>7</v>
      </c>
      <c r="H2701" s="280" t="s">
        <v>1394</v>
      </c>
      <c r="I2701" s="80"/>
    </row>
    <row r="2702" spans="1:9">
      <c r="A2702" s="280" t="s">
        <v>4097</v>
      </c>
      <c r="B2702" s="280" t="s">
        <v>1457</v>
      </c>
      <c r="C2702" s="280" t="s">
        <v>1196</v>
      </c>
      <c r="D2702" s="280" t="s">
        <v>1211</v>
      </c>
      <c r="E2702" s="80">
        <v>4.2152291837563541E-2</v>
      </c>
      <c r="F2702" s="80">
        <v>707903</v>
      </c>
      <c r="G2702" s="80">
        <v>7</v>
      </c>
      <c r="H2702" s="280" t="s">
        <v>1394</v>
      </c>
      <c r="I2702" s="80"/>
    </row>
    <row r="2703" spans="1:9">
      <c r="A2703" s="280" t="s">
        <v>4098</v>
      </c>
      <c r="B2703" s="280" t="s">
        <v>1457</v>
      </c>
      <c r="C2703" s="280" t="s">
        <v>1196</v>
      </c>
      <c r="D2703" s="280" t="s">
        <v>1212</v>
      </c>
      <c r="E2703" s="80">
        <v>4.2693259110718113E-2</v>
      </c>
      <c r="F2703" s="80">
        <v>707903</v>
      </c>
      <c r="G2703" s="80">
        <v>7</v>
      </c>
      <c r="H2703" s="280" t="s">
        <v>1394</v>
      </c>
      <c r="I2703" s="80"/>
    </row>
    <row r="2704" spans="1:9">
      <c r="A2704" s="280" t="s">
        <v>4099</v>
      </c>
      <c r="B2704" s="280" t="s">
        <v>1457</v>
      </c>
      <c r="C2704" s="280" t="s">
        <v>1196</v>
      </c>
      <c r="D2704" s="280" t="s">
        <v>1213</v>
      </c>
      <c r="E2704" s="80">
        <v>4.2161560294227893E-2</v>
      </c>
      <c r="F2704" s="80">
        <v>707903</v>
      </c>
      <c r="G2704" s="80">
        <v>7</v>
      </c>
      <c r="H2704" s="280" t="s">
        <v>1394</v>
      </c>
      <c r="I2704" s="80"/>
    </row>
    <row r="2705" spans="1:9">
      <c r="A2705" s="280" t="s">
        <v>4100</v>
      </c>
      <c r="B2705" s="280" t="s">
        <v>1457</v>
      </c>
      <c r="C2705" s="280" t="s">
        <v>1196</v>
      </c>
      <c r="D2705" s="280" t="s">
        <v>1214</v>
      </c>
      <c r="E2705" s="80">
        <v>4.2678572167661868E-2</v>
      </c>
      <c r="F2705" s="80">
        <v>707903</v>
      </c>
      <c r="G2705" s="80">
        <v>7</v>
      </c>
      <c r="H2705" s="280" t="s">
        <v>1394</v>
      </c>
      <c r="I2705" s="80"/>
    </row>
    <row r="2706" spans="1:9">
      <c r="A2706" s="280" t="s">
        <v>4101</v>
      </c>
      <c r="B2706" s="280" t="s">
        <v>1457</v>
      </c>
      <c r="C2706" s="280" t="s">
        <v>1196</v>
      </c>
      <c r="D2706" s="280" t="s">
        <v>1215</v>
      </c>
      <c r="E2706" s="80">
        <v>4.2537447843256943E-2</v>
      </c>
      <c r="F2706" s="80">
        <v>707903</v>
      </c>
      <c r="G2706" s="80">
        <v>7</v>
      </c>
      <c r="H2706" s="280" t="s">
        <v>1394</v>
      </c>
      <c r="I2706" s="80"/>
    </row>
    <row r="2707" spans="1:9">
      <c r="A2707" s="280" t="s">
        <v>4102</v>
      </c>
      <c r="B2707" s="280" t="s">
        <v>1457</v>
      </c>
      <c r="C2707" s="280" t="s">
        <v>1196</v>
      </c>
      <c r="D2707" s="280" t="s">
        <v>1216</v>
      </c>
      <c r="E2707" s="80">
        <v>6.4824263013330732E-2</v>
      </c>
      <c r="F2707" s="80">
        <v>707903</v>
      </c>
      <c r="G2707" s="80">
        <v>7</v>
      </c>
      <c r="H2707" s="280" t="s">
        <v>1394</v>
      </c>
      <c r="I2707" s="80"/>
    </row>
    <row r="2708" spans="1:9">
      <c r="A2708" s="280" t="s">
        <v>4103</v>
      </c>
      <c r="B2708" s="280" t="s">
        <v>1457</v>
      </c>
      <c r="C2708" s="280" t="s">
        <v>1196</v>
      </c>
      <c r="D2708" s="280" t="s">
        <v>1217</v>
      </c>
      <c r="E2708" s="80">
        <v>3.8731051573005687E-2</v>
      </c>
      <c r="F2708" s="80">
        <v>707903</v>
      </c>
      <c r="G2708" s="80">
        <v>7</v>
      </c>
      <c r="H2708" s="280" t="s">
        <v>1394</v>
      </c>
      <c r="I2708" s="80"/>
    </row>
    <row r="2709" spans="1:9">
      <c r="A2709" s="280" t="s">
        <v>4104</v>
      </c>
      <c r="B2709" s="280" t="s">
        <v>1457</v>
      </c>
      <c r="C2709" s="280" t="s">
        <v>1196</v>
      </c>
      <c r="D2709" s="280" t="s">
        <v>1218</v>
      </c>
      <c r="E2709" s="80">
        <v>4.7336405184952725E-2</v>
      </c>
      <c r="F2709" s="80">
        <v>707903</v>
      </c>
      <c r="G2709" s="80">
        <v>7</v>
      </c>
      <c r="H2709" s="280" t="s">
        <v>1394</v>
      </c>
      <c r="I2709" s="80"/>
    </row>
    <row r="2710" spans="1:9">
      <c r="A2710" s="280" t="s">
        <v>4105</v>
      </c>
      <c r="B2710" s="280" t="s">
        <v>1457</v>
      </c>
      <c r="C2710" s="280" t="s">
        <v>1196</v>
      </c>
      <c r="D2710" s="280" t="s">
        <v>1219</v>
      </c>
      <c r="E2710" s="80">
        <v>2525.6735622480915</v>
      </c>
      <c r="F2710" s="80">
        <v>707903</v>
      </c>
      <c r="G2710" s="80">
        <v>7</v>
      </c>
      <c r="H2710" s="280" t="s">
        <v>1394</v>
      </c>
      <c r="I2710" s="80"/>
    </row>
    <row r="2711" spans="1:9">
      <c r="A2711" s="280" t="s">
        <v>4106</v>
      </c>
      <c r="B2711" s="280" t="s">
        <v>1457</v>
      </c>
      <c r="C2711" s="280" t="s">
        <v>1196</v>
      </c>
      <c r="D2711" s="280" t="s">
        <v>1347</v>
      </c>
      <c r="E2711" s="80">
        <v>9.8175204523175783E-2</v>
      </c>
      <c r="F2711" s="80">
        <v>707903</v>
      </c>
      <c r="G2711" s="80">
        <v>7</v>
      </c>
      <c r="H2711" s="280" t="s">
        <v>1394</v>
      </c>
      <c r="I2711" s="80"/>
    </row>
    <row r="2712" spans="1:9">
      <c r="A2712" s="280" t="s">
        <v>4107</v>
      </c>
      <c r="B2712" s="280" t="s">
        <v>1457</v>
      </c>
      <c r="C2712" s="280" t="s">
        <v>1196</v>
      </c>
      <c r="D2712" s="280" t="s">
        <v>1344</v>
      </c>
      <c r="E2712" s="80">
        <v>0.24331965030056102</v>
      </c>
      <c r="F2712" s="80">
        <v>707903</v>
      </c>
      <c r="G2712" s="80">
        <v>7</v>
      </c>
      <c r="H2712" s="280" t="s">
        <v>1394</v>
      </c>
      <c r="I2712" s="80"/>
    </row>
    <row r="2713" spans="1:9">
      <c r="A2713" s="280" t="s">
        <v>4108</v>
      </c>
      <c r="B2713" s="280" t="s">
        <v>1457</v>
      </c>
      <c r="C2713" s="280" t="s">
        <v>1197</v>
      </c>
      <c r="D2713" s="280" t="s">
        <v>1211</v>
      </c>
      <c r="E2713" s="80">
        <v>3.8137450899299839E-3</v>
      </c>
      <c r="F2713" s="80">
        <v>707903</v>
      </c>
      <c r="G2713" s="80">
        <v>7</v>
      </c>
      <c r="H2713" s="280" t="s">
        <v>1394</v>
      </c>
      <c r="I2713" s="80"/>
    </row>
    <row r="2714" spans="1:9">
      <c r="A2714" s="280" t="s">
        <v>4109</v>
      </c>
      <c r="B2714" s="280" t="s">
        <v>1457</v>
      </c>
      <c r="C2714" s="280" t="s">
        <v>1197</v>
      </c>
      <c r="D2714" s="280" t="s">
        <v>1212</v>
      </c>
      <c r="E2714" s="80">
        <v>3.8723578529633392E-3</v>
      </c>
      <c r="F2714" s="80">
        <v>707903</v>
      </c>
      <c r="G2714" s="80">
        <v>7</v>
      </c>
      <c r="H2714" s="280" t="s">
        <v>1394</v>
      </c>
      <c r="I2714" s="80"/>
    </row>
    <row r="2715" spans="1:9">
      <c r="A2715" s="280" t="s">
        <v>4110</v>
      </c>
      <c r="B2715" s="280" t="s">
        <v>1457</v>
      </c>
      <c r="C2715" s="280" t="s">
        <v>1197</v>
      </c>
      <c r="D2715" s="280" t="s">
        <v>1213</v>
      </c>
      <c r="E2715" s="80">
        <v>3.8141284065127882E-3</v>
      </c>
      <c r="F2715" s="80">
        <v>707903</v>
      </c>
      <c r="G2715" s="80">
        <v>7</v>
      </c>
      <c r="H2715" s="280" t="s">
        <v>1394</v>
      </c>
      <c r="I2715" s="80"/>
    </row>
    <row r="2716" spans="1:9">
      <c r="A2716" s="280" t="s">
        <v>4111</v>
      </c>
      <c r="B2716" s="280" t="s">
        <v>1457</v>
      </c>
      <c r="C2716" s="280" t="s">
        <v>1197</v>
      </c>
      <c r="D2716" s="280" t="s">
        <v>1214</v>
      </c>
      <c r="E2716" s="80">
        <v>3.868657021621771E-3</v>
      </c>
      <c r="F2716" s="80">
        <v>707903</v>
      </c>
      <c r="G2716" s="80">
        <v>7</v>
      </c>
      <c r="H2716" s="280" t="s">
        <v>1394</v>
      </c>
      <c r="I2716" s="80"/>
    </row>
    <row r="2717" spans="1:9">
      <c r="A2717" s="280" t="s">
        <v>4112</v>
      </c>
      <c r="B2717" s="280" t="s">
        <v>1457</v>
      </c>
      <c r="C2717" s="280" t="s">
        <v>1197</v>
      </c>
      <c r="D2717" s="280" t="s">
        <v>1215</v>
      </c>
      <c r="E2717" s="80">
        <v>3.8705339486966718E-3</v>
      </c>
      <c r="F2717" s="80">
        <v>707903</v>
      </c>
      <c r="G2717" s="80">
        <v>7</v>
      </c>
      <c r="H2717" s="280" t="s">
        <v>1394</v>
      </c>
      <c r="I2717" s="80"/>
    </row>
    <row r="2718" spans="1:9">
      <c r="A2718" s="280" t="s">
        <v>4113</v>
      </c>
      <c r="B2718" s="280" t="s">
        <v>1457</v>
      </c>
      <c r="C2718" s="280" t="s">
        <v>1197</v>
      </c>
      <c r="D2718" s="280" t="s">
        <v>1216</v>
      </c>
      <c r="E2718" s="80">
        <v>7.4679849028599461E-3</v>
      </c>
      <c r="F2718" s="80">
        <v>707903</v>
      </c>
      <c r="G2718" s="80">
        <v>7</v>
      </c>
      <c r="H2718" s="280" t="s">
        <v>1394</v>
      </c>
      <c r="I2718" s="80"/>
    </row>
    <row r="2719" spans="1:9">
      <c r="A2719" s="280" t="s">
        <v>4114</v>
      </c>
      <c r="B2719" s="280" t="s">
        <v>1457</v>
      </c>
      <c r="C2719" s="280" t="s">
        <v>1197</v>
      </c>
      <c r="D2719" s="280" t="s">
        <v>1217</v>
      </c>
      <c r="E2719" s="80">
        <v>3.5287803496922994E-3</v>
      </c>
      <c r="F2719" s="80">
        <v>707903</v>
      </c>
      <c r="G2719" s="80">
        <v>7</v>
      </c>
      <c r="H2719" s="280" t="s">
        <v>1394</v>
      </c>
      <c r="I2719" s="80"/>
    </row>
    <row r="2720" spans="1:9">
      <c r="A2720" s="280" t="s">
        <v>4115</v>
      </c>
      <c r="B2720" s="280" t="s">
        <v>1457</v>
      </c>
      <c r="C2720" s="280" t="s">
        <v>1197</v>
      </c>
      <c r="D2720" s="280" t="s">
        <v>1218</v>
      </c>
      <c r="E2720" s="80">
        <v>6.4098177674294229E-3</v>
      </c>
      <c r="F2720" s="80">
        <v>707903</v>
      </c>
      <c r="G2720" s="80">
        <v>7</v>
      </c>
      <c r="H2720" s="280" t="s">
        <v>1394</v>
      </c>
      <c r="I2720" s="80"/>
    </row>
    <row r="2721" spans="1:9">
      <c r="A2721" s="280" t="s">
        <v>4116</v>
      </c>
      <c r="B2721" s="280" t="s">
        <v>1457</v>
      </c>
      <c r="C2721" s="280" t="s">
        <v>1197</v>
      </c>
      <c r="D2721" s="280" t="s">
        <v>1219</v>
      </c>
      <c r="E2721" s="80">
        <v>3.3091490818185571E-3</v>
      </c>
      <c r="F2721" s="80">
        <v>707903</v>
      </c>
      <c r="G2721" s="80">
        <v>7</v>
      </c>
      <c r="H2721" s="280" t="s">
        <v>1394</v>
      </c>
      <c r="I2721" s="80"/>
    </row>
    <row r="2722" spans="1:9">
      <c r="A2722" s="280" t="s">
        <v>4117</v>
      </c>
      <c r="B2722" s="280" t="s">
        <v>1457</v>
      </c>
      <c r="C2722" s="280" t="s">
        <v>1197</v>
      </c>
      <c r="D2722" s="280" t="s">
        <v>1347</v>
      </c>
      <c r="E2722" s="80">
        <v>9.3550520627833107E-3</v>
      </c>
      <c r="F2722" s="80">
        <v>707903</v>
      </c>
      <c r="G2722" s="80">
        <v>7</v>
      </c>
      <c r="H2722" s="280" t="s">
        <v>1394</v>
      </c>
      <c r="I2722" s="80"/>
    </row>
    <row r="2723" spans="1:9">
      <c r="A2723" s="280" t="s">
        <v>4118</v>
      </c>
      <c r="B2723" s="280" t="s">
        <v>1457</v>
      </c>
      <c r="C2723" s="280" t="s">
        <v>1197</v>
      </c>
      <c r="D2723" s="280" t="s">
        <v>1344</v>
      </c>
      <c r="E2723" s="80">
        <v>2.2300739094583095E-2</v>
      </c>
      <c r="F2723" s="80">
        <v>707903</v>
      </c>
      <c r="G2723" s="80">
        <v>7</v>
      </c>
      <c r="H2723" s="280" t="s">
        <v>1394</v>
      </c>
      <c r="I2723" s="80"/>
    </row>
    <row r="2724" spans="1:9">
      <c r="A2724" s="280" t="s">
        <v>4119</v>
      </c>
      <c r="B2724" s="280" t="s">
        <v>1457</v>
      </c>
      <c r="C2724" s="280" t="s">
        <v>1198</v>
      </c>
      <c r="D2724" s="280" t="s">
        <v>1211</v>
      </c>
      <c r="E2724" s="80">
        <v>8.7253703898784488E-5</v>
      </c>
      <c r="F2724" s="80">
        <v>707903</v>
      </c>
      <c r="G2724" s="80">
        <v>7</v>
      </c>
      <c r="H2724" s="280" t="s">
        <v>1394</v>
      </c>
      <c r="I2724" s="80"/>
    </row>
    <row r="2725" spans="1:9">
      <c r="A2725" s="280" t="s">
        <v>4120</v>
      </c>
      <c r="B2725" s="280" t="s">
        <v>1457</v>
      </c>
      <c r="C2725" s="280" t="s">
        <v>1198</v>
      </c>
      <c r="D2725" s="280" t="s">
        <v>1212</v>
      </c>
      <c r="E2725" s="80">
        <v>8.8473951602627499E-5</v>
      </c>
      <c r="F2725" s="80">
        <v>707903</v>
      </c>
      <c r="G2725" s="80">
        <v>7</v>
      </c>
      <c r="H2725" s="280" t="s">
        <v>1394</v>
      </c>
      <c r="I2725" s="80"/>
    </row>
    <row r="2726" spans="1:9">
      <c r="A2726" s="280" t="s">
        <v>4121</v>
      </c>
      <c r="B2726" s="280" t="s">
        <v>1457</v>
      </c>
      <c r="C2726" s="280" t="s">
        <v>1198</v>
      </c>
      <c r="D2726" s="280" t="s">
        <v>1213</v>
      </c>
      <c r="E2726" s="80">
        <v>8.7253703898784488E-5</v>
      </c>
      <c r="F2726" s="80">
        <v>707903</v>
      </c>
      <c r="G2726" s="80">
        <v>7</v>
      </c>
      <c r="H2726" s="280" t="s">
        <v>1394</v>
      </c>
      <c r="I2726" s="80"/>
    </row>
    <row r="2727" spans="1:9">
      <c r="A2727" s="280" t="s">
        <v>4122</v>
      </c>
      <c r="B2727" s="280" t="s">
        <v>1457</v>
      </c>
      <c r="C2727" s="280" t="s">
        <v>1198</v>
      </c>
      <c r="D2727" s="280" t="s">
        <v>1214</v>
      </c>
      <c r="E2727" s="80">
        <v>8.8473951602627499E-5</v>
      </c>
      <c r="F2727" s="80">
        <v>707903</v>
      </c>
      <c r="G2727" s="80">
        <v>7</v>
      </c>
      <c r="H2727" s="280" t="s">
        <v>1394</v>
      </c>
      <c r="I2727" s="80"/>
    </row>
    <row r="2728" spans="1:9">
      <c r="A2728" s="280" t="s">
        <v>4123</v>
      </c>
      <c r="B2728" s="280" t="s">
        <v>1457</v>
      </c>
      <c r="C2728" s="280" t="s">
        <v>1198</v>
      </c>
      <c r="D2728" s="280" t="s">
        <v>1215</v>
      </c>
      <c r="E2728" s="80">
        <v>8.8293071670194563E-5</v>
      </c>
      <c r="F2728" s="80">
        <v>707903</v>
      </c>
      <c r="G2728" s="80">
        <v>7</v>
      </c>
      <c r="H2728" s="280" t="s">
        <v>1394</v>
      </c>
      <c r="I2728" s="80"/>
    </row>
    <row r="2729" spans="1:9">
      <c r="A2729" s="280" t="s">
        <v>4124</v>
      </c>
      <c r="B2729" s="280" t="s">
        <v>1457</v>
      </c>
      <c r="C2729" s="280" t="s">
        <v>1198</v>
      </c>
      <c r="D2729" s="280" t="s">
        <v>1216</v>
      </c>
      <c r="E2729" s="80">
        <v>1.1035358447916947E-4</v>
      </c>
      <c r="F2729" s="80">
        <v>707903</v>
      </c>
      <c r="G2729" s="80">
        <v>7</v>
      </c>
      <c r="H2729" s="280" t="s">
        <v>1394</v>
      </c>
      <c r="I2729" s="80"/>
    </row>
    <row r="2730" spans="1:9">
      <c r="A2730" s="280" t="s">
        <v>4125</v>
      </c>
      <c r="B2730" s="280" t="s">
        <v>1457</v>
      </c>
      <c r="C2730" s="280" t="s">
        <v>1198</v>
      </c>
      <c r="D2730" s="280" t="s">
        <v>1217</v>
      </c>
      <c r="E2730" s="80">
        <v>8.4501108358768433E-5</v>
      </c>
      <c r="F2730" s="80">
        <v>707903</v>
      </c>
      <c r="G2730" s="80">
        <v>7</v>
      </c>
      <c r="H2730" s="280" t="s">
        <v>1394</v>
      </c>
      <c r="I2730" s="80"/>
    </row>
    <row r="2731" spans="1:9">
      <c r="A2731" s="280" t="s">
        <v>4126</v>
      </c>
      <c r="B2731" s="280" t="s">
        <v>1457</v>
      </c>
      <c r="C2731" s="280" t="s">
        <v>1198</v>
      </c>
      <c r="D2731" s="280" t="s">
        <v>1218</v>
      </c>
      <c r="E2731" s="80">
        <v>1.0040654705911201E-4</v>
      </c>
      <c r="F2731" s="80">
        <v>707903</v>
      </c>
      <c r="G2731" s="80">
        <v>7</v>
      </c>
      <c r="H2731" s="280" t="s">
        <v>1394</v>
      </c>
      <c r="I2731" s="80"/>
    </row>
    <row r="2732" spans="1:9">
      <c r="A2732" s="280" t="s">
        <v>4127</v>
      </c>
      <c r="B2732" s="280" t="s">
        <v>1457</v>
      </c>
      <c r="C2732" s="280" t="s">
        <v>1198</v>
      </c>
      <c r="D2732" s="280" t="s">
        <v>1219</v>
      </c>
      <c r="E2732" s="80">
        <v>9.8095374461947493</v>
      </c>
      <c r="F2732" s="80">
        <v>707903</v>
      </c>
      <c r="G2732" s="80">
        <v>7</v>
      </c>
      <c r="H2732" s="280" t="s">
        <v>1394</v>
      </c>
      <c r="I2732" s="80"/>
    </row>
    <row r="2733" spans="1:9">
      <c r="A2733" s="280" t="s">
        <v>4128</v>
      </c>
      <c r="B2733" s="280" t="s">
        <v>1457</v>
      </c>
      <c r="C2733" s="280" t="s">
        <v>1198</v>
      </c>
      <c r="D2733" s="280" t="s">
        <v>1347</v>
      </c>
      <c r="E2733" s="80">
        <v>2.0427820640891791E-4</v>
      </c>
      <c r="F2733" s="80">
        <v>707903</v>
      </c>
      <c r="G2733" s="80">
        <v>7</v>
      </c>
      <c r="H2733" s="280" t="s">
        <v>1394</v>
      </c>
      <c r="I2733" s="80"/>
    </row>
    <row r="2734" spans="1:9">
      <c r="A2734" s="280" t="s">
        <v>4129</v>
      </c>
      <c r="B2734" s="280" t="s">
        <v>1457</v>
      </c>
      <c r="C2734" s="280" t="s">
        <v>1198</v>
      </c>
      <c r="D2734" s="280" t="s">
        <v>1344</v>
      </c>
      <c r="E2734" s="80">
        <v>4.8835741230950926E-4</v>
      </c>
      <c r="F2734" s="80">
        <v>707903</v>
      </c>
      <c r="G2734" s="80">
        <v>7</v>
      </c>
      <c r="H2734" s="280" t="s">
        <v>1394</v>
      </c>
      <c r="I2734" s="80"/>
    </row>
    <row r="2735" spans="1:9">
      <c r="A2735" s="280" t="s">
        <v>4130</v>
      </c>
      <c r="B2735" s="280" t="s">
        <v>1457</v>
      </c>
      <c r="C2735" s="280" t="s">
        <v>1199</v>
      </c>
      <c r="D2735" s="280" t="s">
        <v>1211</v>
      </c>
      <c r="E2735" s="80">
        <v>2.6212456891846916E-4</v>
      </c>
      <c r="F2735" s="80">
        <v>707903</v>
      </c>
      <c r="G2735" s="80">
        <v>7</v>
      </c>
      <c r="H2735" s="280" t="s">
        <v>1394</v>
      </c>
      <c r="I2735" s="80"/>
    </row>
    <row r="2736" spans="1:9">
      <c r="A2736" s="280" t="s">
        <v>4131</v>
      </c>
      <c r="B2736" s="280" t="s">
        <v>1457</v>
      </c>
      <c r="C2736" s="280" t="s">
        <v>1199</v>
      </c>
      <c r="D2736" s="280" t="s">
        <v>1212</v>
      </c>
      <c r="E2736" s="80">
        <v>2.6978101869014267E-4</v>
      </c>
      <c r="F2736" s="80">
        <v>707903</v>
      </c>
      <c r="G2736" s="80">
        <v>7</v>
      </c>
      <c r="H2736" s="280" t="s">
        <v>1394</v>
      </c>
      <c r="I2736" s="80"/>
    </row>
    <row r="2737" spans="1:9">
      <c r="A2737" s="280" t="s">
        <v>4132</v>
      </c>
      <c r="B2737" s="280" t="s">
        <v>1457</v>
      </c>
      <c r="C2737" s="280" t="s">
        <v>1199</v>
      </c>
      <c r="D2737" s="280" t="s">
        <v>1213</v>
      </c>
      <c r="E2737" s="80">
        <v>2.6212456891846916E-4</v>
      </c>
      <c r="F2737" s="80">
        <v>707903</v>
      </c>
      <c r="G2737" s="80">
        <v>7</v>
      </c>
      <c r="H2737" s="280" t="s">
        <v>1394</v>
      </c>
      <c r="I2737" s="80"/>
    </row>
    <row r="2738" spans="1:9">
      <c r="A2738" s="280" t="s">
        <v>4133</v>
      </c>
      <c r="B2738" s="280" t="s">
        <v>1457</v>
      </c>
      <c r="C2738" s="280" t="s">
        <v>1199</v>
      </c>
      <c r="D2738" s="280" t="s">
        <v>1214</v>
      </c>
      <c r="E2738" s="80">
        <v>2.696338926812182E-4</v>
      </c>
      <c r="F2738" s="80">
        <v>707903</v>
      </c>
      <c r="G2738" s="80">
        <v>7</v>
      </c>
      <c r="H2738" s="280" t="s">
        <v>1394</v>
      </c>
      <c r="I2738" s="80"/>
    </row>
    <row r="2739" spans="1:9">
      <c r="A2739" s="280" t="s">
        <v>4134</v>
      </c>
      <c r="B2739" s="280" t="s">
        <v>1457</v>
      </c>
      <c r="C2739" s="280" t="s">
        <v>1199</v>
      </c>
      <c r="D2739" s="280" t="s">
        <v>1215</v>
      </c>
      <c r="E2739" s="80">
        <v>2.6846219548350305E-4</v>
      </c>
      <c r="F2739" s="80">
        <v>707903</v>
      </c>
      <c r="G2739" s="80">
        <v>7</v>
      </c>
      <c r="H2739" s="280" t="s">
        <v>1394</v>
      </c>
      <c r="I2739" s="80"/>
    </row>
    <row r="2740" spans="1:9">
      <c r="A2740" s="280" t="s">
        <v>4135</v>
      </c>
      <c r="B2740" s="280" t="s">
        <v>1457</v>
      </c>
      <c r="C2740" s="280" t="s">
        <v>1199</v>
      </c>
      <c r="D2740" s="280" t="s">
        <v>1216</v>
      </c>
      <c r="E2740" s="80">
        <v>3.9556229484539465E-4</v>
      </c>
      <c r="F2740" s="80">
        <v>707903</v>
      </c>
      <c r="G2740" s="80">
        <v>7</v>
      </c>
      <c r="H2740" s="280" t="s">
        <v>1394</v>
      </c>
      <c r="I2740" s="80"/>
    </row>
    <row r="2741" spans="1:9">
      <c r="A2741" s="280" t="s">
        <v>4136</v>
      </c>
      <c r="B2741" s="280" t="s">
        <v>1457</v>
      </c>
      <c r="C2741" s="280" t="s">
        <v>1199</v>
      </c>
      <c r="D2741" s="280" t="s">
        <v>1217</v>
      </c>
      <c r="E2741" s="80">
        <v>2.4482459649809022E-4</v>
      </c>
      <c r="F2741" s="80">
        <v>707903</v>
      </c>
      <c r="G2741" s="80">
        <v>7</v>
      </c>
      <c r="H2741" s="280" t="s">
        <v>1394</v>
      </c>
      <c r="I2741" s="80"/>
    </row>
    <row r="2742" spans="1:9">
      <c r="A2742" s="280" t="s">
        <v>4137</v>
      </c>
      <c r="B2742" s="280" t="s">
        <v>1457</v>
      </c>
      <c r="C2742" s="280" t="s">
        <v>1199</v>
      </c>
      <c r="D2742" s="280" t="s">
        <v>1218</v>
      </c>
      <c r="E2742" s="80">
        <v>2.979726719625613E-4</v>
      </c>
      <c r="F2742" s="80">
        <v>707903</v>
      </c>
      <c r="G2742" s="80">
        <v>7</v>
      </c>
      <c r="H2742" s="280" t="s">
        <v>1394</v>
      </c>
      <c r="I2742" s="80"/>
    </row>
    <row r="2743" spans="1:9">
      <c r="A2743" s="280" t="s">
        <v>4138</v>
      </c>
      <c r="B2743" s="280" t="s">
        <v>1457</v>
      </c>
      <c r="C2743" s="280" t="s">
        <v>1199</v>
      </c>
      <c r="D2743" s="280" t="s">
        <v>1219</v>
      </c>
      <c r="E2743" s="80">
        <v>86.837203959126441</v>
      </c>
      <c r="F2743" s="80">
        <v>707903</v>
      </c>
      <c r="G2743" s="80">
        <v>7</v>
      </c>
      <c r="H2743" s="280" t="s">
        <v>1394</v>
      </c>
      <c r="I2743" s="80"/>
    </row>
    <row r="2744" spans="1:9">
      <c r="A2744" s="280" t="s">
        <v>4139</v>
      </c>
      <c r="B2744" s="280" t="s">
        <v>1457</v>
      </c>
      <c r="C2744" s="280" t="s">
        <v>1199</v>
      </c>
      <c r="D2744" s="280" t="s">
        <v>1347</v>
      </c>
      <c r="E2744" s="80">
        <v>6.4853259296854184E-4</v>
      </c>
      <c r="F2744" s="80">
        <v>707903</v>
      </c>
      <c r="G2744" s="80">
        <v>7</v>
      </c>
      <c r="H2744" s="280" t="s">
        <v>1394</v>
      </c>
      <c r="I2744" s="80"/>
    </row>
    <row r="2745" spans="1:9">
      <c r="A2745" s="280" t="s">
        <v>4140</v>
      </c>
      <c r="B2745" s="280" t="s">
        <v>1457</v>
      </c>
      <c r="C2745" s="280" t="s">
        <v>1199</v>
      </c>
      <c r="D2745" s="280" t="s">
        <v>1344</v>
      </c>
      <c r="E2745" s="80">
        <v>1.5059933930967068E-3</v>
      </c>
      <c r="F2745" s="80">
        <v>707903</v>
      </c>
      <c r="G2745" s="80">
        <v>7</v>
      </c>
      <c r="H2745" s="280" t="s">
        <v>1394</v>
      </c>
      <c r="I2745" s="80"/>
    </row>
    <row r="2746" spans="1:9">
      <c r="A2746" s="280" t="s">
        <v>4141</v>
      </c>
      <c r="B2746" s="280" t="s">
        <v>1457</v>
      </c>
      <c r="C2746" s="280" t="s">
        <v>1181</v>
      </c>
      <c r="D2746" s="280" t="s">
        <v>1211</v>
      </c>
      <c r="E2746" s="80">
        <v>0</v>
      </c>
      <c r="F2746" s="80">
        <v>707903</v>
      </c>
      <c r="G2746" s="80">
        <v>7</v>
      </c>
      <c r="H2746" s="280" t="s">
        <v>1394</v>
      </c>
      <c r="I2746" s="80"/>
    </row>
    <row r="2747" spans="1:9">
      <c r="A2747" s="280" t="s">
        <v>4142</v>
      </c>
      <c r="B2747" s="280" t="s">
        <v>1457</v>
      </c>
      <c r="C2747" s="280" t="s">
        <v>1181</v>
      </c>
      <c r="D2747" s="280" t="s">
        <v>1212</v>
      </c>
      <c r="E2747" s="80">
        <v>0</v>
      </c>
      <c r="F2747" s="80">
        <v>707903</v>
      </c>
      <c r="G2747" s="80">
        <v>7</v>
      </c>
      <c r="H2747" s="280" t="s">
        <v>1394</v>
      </c>
      <c r="I2747" s="80"/>
    </row>
    <row r="2748" spans="1:9">
      <c r="A2748" s="280" t="s">
        <v>4143</v>
      </c>
      <c r="B2748" s="280" t="s">
        <v>1457</v>
      </c>
      <c r="C2748" s="280" t="s">
        <v>1181</v>
      </c>
      <c r="D2748" s="280" t="s">
        <v>1213</v>
      </c>
      <c r="E2748" s="80">
        <v>0</v>
      </c>
      <c r="F2748" s="80">
        <v>707903</v>
      </c>
      <c r="G2748" s="80">
        <v>7</v>
      </c>
      <c r="H2748" s="280" t="s">
        <v>1394</v>
      </c>
      <c r="I2748" s="80"/>
    </row>
    <row r="2749" spans="1:9">
      <c r="A2749" s="280" t="s">
        <v>4144</v>
      </c>
      <c r="B2749" s="280" t="s">
        <v>1457</v>
      </c>
      <c r="C2749" s="280" t="s">
        <v>1181</v>
      </c>
      <c r="D2749" s="280" t="s">
        <v>1214</v>
      </c>
      <c r="E2749" s="80">
        <v>0</v>
      </c>
      <c r="F2749" s="80">
        <v>707903</v>
      </c>
      <c r="G2749" s="80">
        <v>7</v>
      </c>
      <c r="H2749" s="280" t="s">
        <v>1394</v>
      </c>
      <c r="I2749" s="80"/>
    </row>
    <row r="2750" spans="1:9">
      <c r="A2750" s="280" t="s">
        <v>4145</v>
      </c>
      <c r="B2750" s="280" t="s">
        <v>1457</v>
      </c>
      <c r="C2750" s="280" t="s">
        <v>1181</v>
      </c>
      <c r="D2750" s="280" t="s">
        <v>1215</v>
      </c>
      <c r="E2750" s="80">
        <v>0</v>
      </c>
      <c r="F2750" s="80">
        <v>707903</v>
      </c>
      <c r="G2750" s="80">
        <v>7</v>
      </c>
      <c r="H2750" s="280" t="s">
        <v>1394</v>
      </c>
      <c r="I2750" s="80"/>
    </row>
    <row r="2751" spans="1:9">
      <c r="A2751" s="280" t="s">
        <v>4146</v>
      </c>
      <c r="B2751" s="280" t="s">
        <v>1457</v>
      </c>
      <c r="C2751" s="280" t="s">
        <v>1181</v>
      </c>
      <c r="D2751" s="280" t="s">
        <v>1216</v>
      </c>
      <c r="E2751" s="80">
        <v>0</v>
      </c>
      <c r="F2751" s="80">
        <v>707903</v>
      </c>
      <c r="G2751" s="80">
        <v>7</v>
      </c>
      <c r="H2751" s="280" t="s">
        <v>1394</v>
      </c>
      <c r="I2751" s="80"/>
    </row>
    <row r="2752" spans="1:9">
      <c r="A2752" s="280" t="s">
        <v>4147</v>
      </c>
      <c r="B2752" s="280" t="s">
        <v>1457</v>
      </c>
      <c r="C2752" s="280" t="s">
        <v>1181</v>
      </c>
      <c r="D2752" s="280" t="s">
        <v>1217</v>
      </c>
      <c r="E2752" s="80">
        <v>0</v>
      </c>
      <c r="F2752" s="80">
        <v>707903</v>
      </c>
      <c r="G2752" s="80">
        <v>7</v>
      </c>
      <c r="H2752" s="280" t="s">
        <v>1394</v>
      </c>
      <c r="I2752" s="80"/>
    </row>
    <row r="2753" spans="1:9">
      <c r="A2753" s="280" t="s">
        <v>4148</v>
      </c>
      <c r="B2753" s="280" t="s">
        <v>1457</v>
      </c>
      <c r="C2753" s="280" t="s">
        <v>1181</v>
      </c>
      <c r="D2753" s="280" t="s">
        <v>1218</v>
      </c>
      <c r="E2753" s="80">
        <v>0</v>
      </c>
      <c r="F2753" s="80">
        <v>707903</v>
      </c>
      <c r="G2753" s="80">
        <v>7</v>
      </c>
      <c r="H2753" s="280" t="s">
        <v>1394</v>
      </c>
      <c r="I2753" s="80"/>
    </row>
    <row r="2754" spans="1:9">
      <c r="A2754" s="280" t="s">
        <v>4149</v>
      </c>
      <c r="B2754" s="280" t="s">
        <v>1457</v>
      </c>
      <c r="C2754" s="280" t="s">
        <v>1181</v>
      </c>
      <c r="D2754" s="280" t="s">
        <v>1219</v>
      </c>
      <c r="E2754" s="80">
        <v>0</v>
      </c>
      <c r="F2754" s="80">
        <v>707903</v>
      </c>
      <c r="G2754" s="80">
        <v>7</v>
      </c>
      <c r="H2754" s="280" t="s">
        <v>1394</v>
      </c>
      <c r="I2754" s="80"/>
    </row>
    <row r="2755" spans="1:9">
      <c r="A2755" s="280" t="s">
        <v>4150</v>
      </c>
      <c r="B2755" s="280" t="s">
        <v>1457</v>
      </c>
      <c r="C2755" s="280" t="s">
        <v>1181</v>
      </c>
      <c r="D2755" s="280" t="s">
        <v>1347</v>
      </c>
      <c r="E2755" s="80">
        <v>0</v>
      </c>
      <c r="F2755" s="80">
        <v>707903</v>
      </c>
      <c r="G2755" s="80">
        <v>7</v>
      </c>
      <c r="H2755" s="280" t="s">
        <v>1394</v>
      </c>
      <c r="I2755" s="80"/>
    </row>
    <row r="2756" spans="1:9">
      <c r="A2756" s="280" t="s">
        <v>4151</v>
      </c>
      <c r="B2756" s="280" t="s">
        <v>1457</v>
      </c>
      <c r="C2756" s="280" t="s">
        <v>1181</v>
      </c>
      <c r="D2756" s="280" t="s">
        <v>1344</v>
      </c>
      <c r="E2756" s="80">
        <v>0</v>
      </c>
      <c r="F2756" s="80">
        <v>707903</v>
      </c>
      <c r="G2756" s="80">
        <v>7</v>
      </c>
      <c r="H2756" s="280" t="s">
        <v>1394</v>
      </c>
      <c r="I2756" s="80"/>
    </row>
    <row r="2757" spans="1:9">
      <c r="A2757" s="280" t="s">
        <v>4152</v>
      </c>
      <c r="B2757" s="280" t="s">
        <v>1457</v>
      </c>
      <c r="C2757" s="280" t="s">
        <v>1200</v>
      </c>
      <c r="D2757" s="280" t="s">
        <v>1211</v>
      </c>
      <c r="E2757" s="80">
        <v>2.9928975475057408E-3</v>
      </c>
      <c r="F2757" s="80">
        <v>707903</v>
      </c>
      <c r="G2757" s="80">
        <v>7</v>
      </c>
      <c r="H2757" s="280" t="s">
        <v>1394</v>
      </c>
      <c r="I2757" s="80"/>
    </row>
    <row r="2758" spans="1:9">
      <c r="A2758" s="280" t="s">
        <v>4153</v>
      </c>
      <c r="B2758" s="280" t="s">
        <v>1457</v>
      </c>
      <c r="C2758" s="280" t="s">
        <v>1200</v>
      </c>
      <c r="D2758" s="280" t="s">
        <v>1212</v>
      </c>
      <c r="E2758" s="80">
        <v>3.0981373664164774E-3</v>
      </c>
      <c r="F2758" s="80">
        <v>707903</v>
      </c>
      <c r="G2758" s="80">
        <v>7</v>
      </c>
      <c r="H2758" s="280" t="s">
        <v>1394</v>
      </c>
      <c r="I2758" s="80"/>
    </row>
    <row r="2759" spans="1:9">
      <c r="A2759" s="280" t="s">
        <v>4154</v>
      </c>
      <c r="B2759" s="280" t="s">
        <v>1457</v>
      </c>
      <c r="C2759" s="280" t="s">
        <v>1200</v>
      </c>
      <c r="D2759" s="280" t="s">
        <v>1213</v>
      </c>
      <c r="E2759" s="80">
        <v>2.9929676779681747E-3</v>
      </c>
      <c r="F2759" s="80">
        <v>707903</v>
      </c>
      <c r="G2759" s="80">
        <v>7</v>
      </c>
      <c r="H2759" s="280" t="s">
        <v>1394</v>
      </c>
      <c r="I2759" s="80"/>
    </row>
    <row r="2760" spans="1:9">
      <c r="A2760" s="280" t="s">
        <v>4155</v>
      </c>
      <c r="B2760" s="280" t="s">
        <v>1457</v>
      </c>
      <c r="C2760" s="280" t="s">
        <v>1200</v>
      </c>
      <c r="D2760" s="280" t="s">
        <v>1214</v>
      </c>
      <c r="E2760" s="80">
        <v>3.085798819737186E-3</v>
      </c>
      <c r="F2760" s="80">
        <v>707903</v>
      </c>
      <c r="G2760" s="80">
        <v>7</v>
      </c>
      <c r="H2760" s="280" t="s">
        <v>1394</v>
      </c>
      <c r="I2760" s="80"/>
    </row>
    <row r="2761" spans="1:9">
      <c r="A2761" s="280" t="s">
        <v>4156</v>
      </c>
      <c r="B2761" s="280" t="s">
        <v>1457</v>
      </c>
      <c r="C2761" s="280" t="s">
        <v>1200</v>
      </c>
      <c r="D2761" s="280" t="s">
        <v>1215</v>
      </c>
      <c r="E2761" s="80">
        <v>3.0841320965136537E-3</v>
      </c>
      <c r="F2761" s="80">
        <v>707903</v>
      </c>
      <c r="G2761" s="80">
        <v>7</v>
      </c>
      <c r="H2761" s="280" t="s">
        <v>1394</v>
      </c>
      <c r="I2761" s="80"/>
    </row>
    <row r="2762" spans="1:9">
      <c r="A2762" s="280" t="s">
        <v>4157</v>
      </c>
      <c r="B2762" s="280" t="s">
        <v>1457</v>
      </c>
      <c r="C2762" s="280" t="s">
        <v>1200</v>
      </c>
      <c r="D2762" s="280" t="s">
        <v>1216</v>
      </c>
      <c r="E2762" s="80">
        <v>4.1837346076732361E-3</v>
      </c>
      <c r="F2762" s="80">
        <v>707903</v>
      </c>
      <c r="G2762" s="80">
        <v>7</v>
      </c>
      <c r="H2762" s="280" t="s">
        <v>1394</v>
      </c>
      <c r="I2762" s="80"/>
    </row>
    <row r="2763" spans="1:9">
      <c r="A2763" s="280" t="s">
        <v>4158</v>
      </c>
      <c r="B2763" s="280" t="s">
        <v>1457</v>
      </c>
      <c r="C2763" s="280" t="s">
        <v>1200</v>
      </c>
      <c r="D2763" s="280" t="s">
        <v>1217</v>
      </c>
      <c r="E2763" s="80">
        <v>2.83181638760081E-3</v>
      </c>
      <c r="F2763" s="80">
        <v>707903</v>
      </c>
      <c r="G2763" s="80">
        <v>7</v>
      </c>
      <c r="H2763" s="280" t="s">
        <v>1394</v>
      </c>
      <c r="I2763" s="80"/>
    </row>
    <row r="2764" spans="1:9">
      <c r="A2764" s="280" t="s">
        <v>4159</v>
      </c>
      <c r="B2764" s="280" t="s">
        <v>1457</v>
      </c>
      <c r="C2764" s="280" t="s">
        <v>1200</v>
      </c>
      <c r="D2764" s="280" t="s">
        <v>1218</v>
      </c>
      <c r="E2764" s="80">
        <v>2.7396170419460211E-3</v>
      </c>
      <c r="F2764" s="80">
        <v>707903</v>
      </c>
      <c r="G2764" s="80">
        <v>7</v>
      </c>
      <c r="H2764" s="280" t="s">
        <v>1394</v>
      </c>
      <c r="I2764" s="80"/>
    </row>
    <row r="2765" spans="1:9">
      <c r="A2765" s="280" t="s">
        <v>4160</v>
      </c>
      <c r="B2765" s="280" t="s">
        <v>1457</v>
      </c>
      <c r="C2765" s="280" t="s">
        <v>1200</v>
      </c>
      <c r="D2765" s="280" t="s">
        <v>1219</v>
      </c>
      <c r="E2765" s="80">
        <v>3.0465385866277925E-3</v>
      </c>
      <c r="F2765" s="80">
        <v>707903</v>
      </c>
      <c r="G2765" s="80">
        <v>7</v>
      </c>
      <c r="H2765" s="280" t="s">
        <v>1394</v>
      </c>
      <c r="I2765" s="80"/>
    </row>
    <row r="2766" spans="1:9">
      <c r="A2766" s="280" t="s">
        <v>4161</v>
      </c>
      <c r="B2766" s="280" t="s">
        <v>1457</v>
      </c>
      <c r="C2766" s="280" t="s">
        <v>1200</v>
      </c>
      <c r="D2766" s="280" t="s">
        <v>1347</v>
      </c>
      <c r="E2766" s="80">
        <v>6.4338159999303667E-3</v>
      </c>
      <c r="F2766" s="80">
        <v>707903</v>
      </c>
      <c r="G2766" s="80">
        <v>7</v>
      </c>
      <c r="H2766" s="280" t="s">
        <v>1394</v>
      </c>
      <c r="I2766" s="80"/>
    </row>
    <row r="2767" spans="1:9">
      <c r="A2767" s="280" t="s">
        <v>4162</v>
      </c>
      <c r="B2767" s="280" t="s">
        <v>1457</v>
      </c>
      <c r="C2767" s="280" t="s">
        <v>1200</v>
      </c>
      <c r="D2767" s="280" t="s">
        <v>1344</v>
      </c>
      <c r="E2767" s="80">
        <v>1.6874410218010911E-2</v>
      </c>
      <c r="F2767" s="80">
        <v>707903</v>
      </c>
      <c r="G2767" s="80">
        <v>7</v>
      </c>
      <c r="H2767" s="280" t="s">
        <v>1394</v>
      </c>
      <c r="I2767" s="80"/>
    </row>
    <row r="2768" spans="1:9">
      <c r="A2768" s="280" t="s">
        <v>4163</v>
      </c>
      <c r="B2768" s="280" t="s">
        <v>1457</v>
      </c>
      <c r="C2768" s="280" t="s">
        <v>1201</v>
      </c>
      <c r="D2768" s="280" t="s">
        <v>1211</v>
      </c>
      <c r="E2768" s="80">
        <v>7.6098863293031921E-2</v>
      </c>
      <c r="F2768" s="80">
        <v>707903</v>
      </c>
      <c r="G2768" s="80">
        <v>7</v>
      </c>
      <c r="H2768" s="280" t="s">
        <v>1394</v>
      </c>
      <c r="I2768" s="80"/>
    </row>
    <row r="2769" spans="1:9">
      <c r="A2769" s="280" t="s">
        <v>4164</v>
      </c>
      <c r="B2769" s="280" t="s">
        <v>1457</v>
      </c>
      <c r="C2769" s="280" t="s">
        <v>1201</v>
      </c>
      <c r="D2769" s="280" t="s">
        <v>1212</v>
      </c>
      <c r="E2769" s="80">
        <v>7.8975273024348119E-2</v>
      </c>
      <c r="F2769" s="80">
        <v>707903</v>
      </c>
      <c r="G2769" s="80">
        <v>7</v>
      </c>
      <c r="H2769" s="280" t="s">
        <v>1394</v>
      </c>
      <c r="I2769" s="80"/>
    </row>
    <row r="2770" spans="1:9">
      <c r="A2770" s="280" t="s">
        <v>4165</v>
      </c>
      <c r="B2770" s="280" t="s">
        <v>1457</v>
      </c>
      <c r="C2770" s="280" t="s">
        <v>1201</v>
      </c>
      <c r="D2770" s="280" t="s">
        <v>1213</v>
      </c>
      <c r="E2770" s="80">
        <v>7.6108673139962973E-2</v>
      </c>
      <c r="F2770" s="80">
        <v>707903</v>
      </c>
      <c r="G2770" s="80">
        <v>7</v>
      </c>
      <c r="H2770" s="280" t="s">
        <v>1394</v>
      </c>
      <c r="I2770" s="80"/>
    </row>
    <row r="2771" spans="1:9">
      <c r="A2771" s="280" t="s">
        <v>4166</v>
      </c>
      <c r="B2771" s="280" t="s">
        <v>1457</v>
      </c>
      <c r="C2771" s="280" t="s">
        <v>1201</v>
      </c>
      <c r="D2771" s="280" t="s">
        <v>1214</v>
      </c>
      <c r="E2771" s="80">
        <v>7.8762449543299765E-2</v>
      </c>
      <c r="F2771" s="80">
        <v>707903</v>
      </c>
      <c r="G2771" s="80">
        <v>7</v>
      </c>
      <c r="H2771" s="280" t="s">
        <v>1394</v>
      </c>
      <c r="I2771" s="80"/>
    </row>
    <row r="2772" spans="1:9">
      <c r="A2772" s="280" t="s">
        <v>4167</v>
      </c>
      <c r="B2772" s="280" t="s">
        <v>1457</v>
      </c>
      <c r="C2772" s="280" t="s">
        <v>1201</v>
      </c>
      <c r="D2772" s="280" t="s">
        <v>1215</v>
      </c>
      <c r="E2772" s="80">
        <v>7.8662332826416007E-2</v>
      </c>
      <c r="F2772" s="80">
        <v>707903</v>
      </c>
      <c r="G2772" s="80">
        <v>7</v>
      </c>
      <c r="H2772" s="280" t="s">
        <v>1394</v>
      </c>
      <c r="I2772" s="80"/>
    </row>
    <row r="2773" spans="1:9">
      <c r="A2773" s="280" t="s">
        <v>4168</v>
      </c>
      <c r="B2773" s="280" t="s">
        <v>1457</v>
      </c>
      <c r="C2773" s="280" t="s">
        <v>1201</v>
      </c>
      <c r="D2773" s="280" t="s">
        <v>1216</v>
      </c>
      <c r="E2773" s="80">
        <v>0.10844627333940715</v>
      </c>
      <c r="F2773" s="80">
        <v>707903</v>
      </c>
      <c r="G2773" s="80">
        <v>7</v>
      </c>
      <c r="H2773" s="280" t="s">
        <v>1394</v>
      </c>
      <c r="I2773" s="80"/>
    </row>
    <row r="2774" spans="1:9">
      <c r="A2774" s="280" t="s">
        <v>4169</v>
      </c>
      <c r="B2774" s="280" t="s">
        <v>1457</v>
      </c>
      <c r="C2774" s="280" t="s">
        <v>1201</v>
      </c>
      <c r="D2774" s="280" t="s">
        <v>1217</v>
      </c>
      <c r="E2774" s="80">
        <v>7.0903324158171244E-2</v>
      </c>
      <c r="F2774" s="80">
        <v>707903</v>
      </c>
      <c r="G2774" s="80">
        <v>7</v>
      </c>
      <c r="H2774" s="280" t="s">
        <v>1394</v>
      </c>
      <c r="I2774" s="80"/>
    </row>
    <row r="2775" spans="1:9">
      <c r="A2775" s="280" t="s">
        <v>4170</v>
      </c>
      <c r="B2775" s="280" t="s">
        <v>1457</v>
      </c>
      <c r="C2775" s="280" t="s">
        <v>1201</v>
      </c>
      <c r="D2775" s="280" t="s">
        <v>1218</v>
      </c>
      <c r="E2775" s="80">
        <v>7.9013870630647701E-2</v>
      </c>
      <c r="F2775" s="80">
        <v>707903</v>
      </c>
      <c r="G2775" s="80">
        <v>7</v>
      </c>
      <c r="H2775" s="280" t="s">
        <v>1394</v>
      </c>
      <c r="I2775" s="80"/>
    </row>
    <row r="2776" spans="1:9">
      <c r="A2776" s="280" t="s">
        <v>4171</v>
      </c>
      <c r="B2776" s="280" t="s">
        <v>1457</v>
      </c>
      <c r="C2776" s="280" t="s">
        <v>1201</v>
      </c>
      <c r="D2776" s="280" t="s">
        <v>1219</v>
      </c>
      <c r="E2776" s="80">
        <v>15987.794601303807</v>
      </c>
      <c r="F2776" s="80">
        <v>707903</v>
      </c>
      <c r="G2776" s="80">
        <v>7</v>
      </c>
      <c r="H2776" s="280" t="s">
        <v>1394</v>
      </c>
      <c r="I2776" s="80"/>
    </row>
    <row r="2777" spans="1:9">
      <c r="A2777" s="280" t="s">
        <v>4172</v>
      </c>
      <c r="B2777" s="280" t="s">
        <v>1457</v>
      </c>
      <c r="C2777" s="280" t="s">
        <v>1201</v>
      </c>
      <c r="D2777" s="280" t="s">
        <v>1347</v>
      </c>
      <c r="E2777" s="80">
        <v>0.18077849756947154</v>
      </c>
      <c r="F2777" s="80">
        <v>707903</v>
      </c>
      <c r="G2777" s="80">
        <v>7</v>
      </c>
      <c r="H2777" s="280" t="s">
        <v>1394</v>
      </c>
      <c r="I2777" s="80"/>
    </row>
    <row r="2778" spans="1:9">
      <c r="A2778" s="280" t="s">
        <v>4173</v>
      </c>
      <c r="B2778" s="280" t="s">
        <v>1457</v>
      </c>
      <c r="C2778" s="280" t="s">
        <v>1201</v>
      </c>
      <c r="D2778" s="280" t="s">
        <v>1344</v>
      </c>
      <c r="E2778" s="80">
        <v>0.44033475285264384</v>
      </c>
      <c r="F2778" s="80">
        <v>707903</v>
      </c>
      <c r="G2778" s="80">
        <v>7</v>
      </c>
      <c r="H2778" s="280" t="s">
        <v>1394</v>
      </c>
      <c r="I2778" s="80"/>
    </row>
    <row r="2779" spans="1:9">
      <c r="A2779" s="280" t="s">
        <v>4174</v>
      </c>
      <c r="B2779" s="280" t="s">
        <v>1457</v>
      </c>
      <c r="C2779" s="280" t="s">
        <v>1202</v>
      </c>
      <c r="D2779" s="280" t="s">
        <v>1211</v>
      </c>
      <c r="E2779" s="80">
        <v>0</v>
      </c>
      <c r="F2779" s="80">
        <v>707903</v>
      </c>
      <c r="G2779" s="80">
        <v>7</v>
      </c>
      <c r="H2779" s="280" t="s">
        <v>1394</v>
      </c>
      <c r="I2779" s="80"/>
    </row>
    <row r="2780" spans="1:9">
      <c r="A2780" s="280" t="s">
        <v>4175</v>
      </c>
      <c r="B2780" s="280" t="s">
        <v>1457</v>
      </c>
      <c r="C2780" s="280" t="s">
        <v>1202</v>
      </c>
      <c r="D2780" s="280" t="s">
        <v>1212</v>
      </c>
      <c r="E2780" s="80">
        <v>0</v>
      </c>
      <c r="F2780" s="80">
        <v>707903</v>
      </c>
      <c r="G2780" s="80">
        <v>7</v>
      </c>
      <c r="H2780" s="280" t="s">
        <v>1394</v>
      </c>
      <c r="I2780" s="80"/>
    </row>
    <row r="2781" spans="1:9">
      <c r="A2781" s="280" t="s">
        <v>4176</v>
      </c>
      <c r="B2781" s="280" t="s">
        <v>1457</v>
      </c>
      <c r="C2781" s="280" t="s">
        <v>1202</v>
      </c>
      <c r="D2781" s="280" t="s">
        <v>1213</v>
      </c>
      <c r="E2781" s="80">
        <v>0</v>
      </c>
      <c r="F2781" s="80">
        <v>707903</v>
      </c>
      <c r="G2781" s="80">
        <v>7</v>
      </c>
      <c r="H2781" s="280" t="s">
        <v>1394</v>
      </c>
      <c r="I2781" s="80"/>
    </row>
    <row r="2782" spans="1:9">
      <c r="A2782" s="280" t="s">
        <v>4177</v>
      </c>
      <c r="B2782" s="280" t="s">
        <v>1457</v>
      </c>
      <c r="C2782" s="280" t="s">
        <v>1202</v>
      </c>
      <c r="D2782" s="280" t="s">
        <v>1214</v>
      </c>
      <c r="E2782" s="80">
        <v>0</v>
      </c>
      <c r="F2782" s="80">
        <v>707903</v>
      </c>
      <c r="G2782" s="80">
        <v>7</v>
      </c>
      <c r="H2782" s="280" t="s">
        <v>1394</v>
      </c>
      <c r="I2782" s="80"/>
    </row>
    <row r="2783" spans="1:9">
      <c r="A2783" s="280" t="s">
        <v>4178</v>
      </c>
      <c r="B2783" s="280" t="s">
        <v>1457</v>
      </c>
      <c r="C2783" s="280" t="s">
        <v>1202</v>
      </c>
      <c r="D2783" s="280" t="s">
        <v>1215</v>
      </c>
      <c r="E2783" s="80">
        <v>0</v>
      </c>
      <c r="F2783" s="80">
        <v>707903</v>
      </c>
      <c r="G2783" s="80">
        <v>7</v>
      </c>
      <c r="H2783" s="280" t="s">
        <v>1394</v>
      </c>
      <c r="I2783" s="80"/>
    </row>
    <row r="2784" spans="1:9">
      <c r="A2784" s="280" t="s">
        <v>4179</v>
      </c>
      <c r="B2784" s="280" t="s">
        <v>1457</v>
      </c>
      <c r="C2784" s="280" t="s">
        <v>1202</v>
      </c>
      <c r="D2784" s="280" t="s">
        <v>1216</v>
      </c>
      <c r="E2784" s="80">
        <v>0</v>
      </c>
      <c r="F2784" s="80">
        <v>707903</v>
      </c>
      <c r="G2784" s="80">
        <v>7</v>
      </c>
      <c r="H2784" s="280" t="s">
        <v>1394</v>
      </c>
      <c r="I2784" s="80"/>
    </row>
    <row r="2785" spans="1:9">
      <c r="A2785" s="280" t="s">
        <v>4180</v>
      </c>
      <c r="B2785" s="280" t="s">
        <v>1457</v>
      </c>
      <c r="C2785" s="280" t="s">
        <v>1202</v>
      </c>
      <c r="D2785" s="280" t="s">
        <v>1217</v>
      </c>
      <c r="E2785" s="80">
        <v>0</v>
      </c>
      <c r="F2785" s="80">
        <v>707903</v>
      </c>
      <c r="G2785" s="80">
        <v>7</v>
      </c>
      <c r="H2785" s="280" t="s">
        <v>1394</v>
      </c>
      <c r="I2785" s="80"/>
    </row>
    <row r="2786" spans="1:9">
      <c r="A2786" s="280" t="s">
        <v>4181</v>
      </c>
      <c r="B2786" s="280" t="s">
        <v>1457</v>
      </c>
      <c r="C2786" s="280" t="s">
        <v>1202</v>
      </c>
      <c r="D2786" s="280" t="s">
        <v>1218</v>
      </c>
      <c r="E2786" s="80">
        <v>0</v>
      </c>
      <c r="F2786" s="80">
        <v>707903</v>
      </c>
      <c r="G2786" s="80">
        <v>7</v>
      </c>
      <c r="H2786" s="280" t="s">
        <v>1394</v>
      </c>
      <c r="I2786" s="80"/>
    </row>
    <row r="2787" spans="1:9">
      <c r="A2787" s="280" t="s">
        <v>4182</v>
      </c>
      <c r="B2787" s="280" t="s">
        <v>1457</v>
      </c>
      <c r="C2787" s="280" t="s">
        <v>1202</v>
      </c>
      <c r="D2787" s="280" t="s">
        <v>1219</v>
      </c>
      <c r="E2787" s="80">
        <v>0</v>
      </c>
      <c r="F2787" s="80">
        <v>707903</v>
      </c>
      <c r="G2787" s="80">
        <v>7</v>
      </c>
      <c r="H2787" s="280" t="s">
        <v>1394</v>
      </c>
      <c r="I2787" s="80"/>
    </row>
    <row r="2788" spans="1:9">
      <c r="A2788" s="280" t="s">
        <v>4183</v>
      </c>
      <c r="B2788" s="280" t="s">
        <v>1457</v>
      </c>
      <c r="C2788" s="280" t="s">
        <v>1202</v>
      </c>
      <c r="D2788" s="280" t="s">
        <v>1347</v>
      </c>
      <c r="E2788" s="80">
        <v>0</v>
      </c>
      <c r="F2788" s="80">
        <v>707903</v>
      </c>
      <c r="G2788" s="80">
        <v>7</v>
      </c>
      <c r="H2788" s="280" t="s">
        <v>1394</v>
      </c>
      <c r="I2788" s="80"/>
    </row>
    <row r="2789" spans="1:9">
      <c r="A2789" s="280" t="s">
        <v>4184</v>
      </c>
      <c r="B2789" s="280" t="s">
        <v>1457</v>
      </c>
      <c r="C2789" s="280" t="s">
        <v>1202</v>
      </c>
      <c r="D2789" s="280" t="s">
        <v>1344</v>
      </c>
      <c r="E2789" s="80">
        <v>0</v>
      </c>
      <c r="F2789" s="80">
        <v>707903</v>
      </c>
      <c r="G2789" s="80">
        <v>7</v>
      </c>
      <c r="H2789" s="280" t="s">
        <v>1394</v>
      </c>
      <c r="I2789" s="80"/>
    </row>
    <row r="2790" spans="1:9">
      <c r="A2790" s="280" t="s">
        <v>4185</v>
      </c>
      <c r="B2790" s="280" t="s">
        <v>1457</v>
      </c>
      <c r="C2790" s="280" t="s">
        <v>1203</v>
      </c>
      <c r="D2790" s="280" t="s">
        <v>1211</v>
      </c>
      <c r="E2790" s="80">
        <v>4.0443135395260845E-4</v>
      </c>
      <c r="F2790" s="80">
        <v>707903</v>
      </c>
      <c r="G2790" s="80">
        <v>7</v>
      </c>
      <c r="H2790" s="280" t="s">
        <v>1394</v>
      </c>
      <c r="I2790" s="80"/>
    </row>
    <row r="2791" spans="1:9">
      <c r="A2791" s="280" t="s">
        <v>4186</v>
      </c>
      <c r="B2791" s="280" t="s">
        <v>1457</v>
      </c>
      <c r="C2791" s="280" t="s">
        <v>1203</v>
      </c>
      <c r="D2791" s="280" t="s">
        <v>1212</v>
      </c>
      <c r="E2791" s="80">
        <v>4.1966251628067881E-4</v>
      </c>
      <c r="F2791" s="80">
        <v>707903</v>
      </c>
      <c r="G2791" s="80">
        <v>7</v>
      </c>
      <c r="H2791" s="280" t="s">
        <v>1394</v>
      </c>
      <c r="I2791" s="80"/>
    </row>
    <row r="2792" spans="1:9">
      <c r="A2792" s="280" t="s">
        <v>4187</v>
      </c>
      <c r="B2792" s="280" t="s">
        <v>1457</v>
      </c>
      <c r="C2792" s="280" t="s">
        <v>1203</v>
      </c>
      <c r="D2792" s="280" t="s">
        <v>1213</v>
      </c>
      <c r="E2792" s="80">
        <v>4.0445307179908608E-4</v>
      </c>
      <c r="F2792" s="80">
        <v>707903</v>
      </c>
      <c r="G2792" s="80">
        <v>7</v>
      </c>
      <c r="H2792" s="280" t="s">
        <v>1394</v>
      </c>
      <c r="I2792" s="80"/>
    </row>
    <row r="2793" spans="1:9">
      <c r="A2793" s="280" t="s">
        <v>4188</v>
      </c>
      <c r="B2793" s="280" t="s">
        <v>1457</v>
      </c>
      <c r="C2793" s="280" t="s">
        <v>1203</v>
      </c>
      <c r="D2793" s="280" t="s">
        <v>1214</v>
      </c>
      <c r="E2793" s="80">
        <v>4.1914692679775146E-4</v>
      </c>
      <c r="F2793" s="80">
        <v>707903</v>
      </c>
      <c r="G2793" s="80">
        <v>7</v>
      </c>
      <c r="H2793" s="280" t="s">
        <v>1394</v>
      </c>
      <c r="I2793" s="80"/>
    </row>
    <row r="2794" spans="1:9">
      <c r="A2794" s="280" t="s">
        <v>4189</v>
      </c>
      <c r="B2794" s="280" t="s">
        <v>1457</v>
      </c>
      <c r="C2794" s="280" t="s">
        <v>1203</v>
      </c>
      <c r="D2794" s="280" t="s">
        <v>1215</v>
      </c>
      <c r="E2794" s="80">
        <v>4.1495937991352383E-4</v>
      </c>
      <c r="F2794" s="80">
        <v>707903</v>
      </c>
      <c r="G2794" s="80">
        <v>7</v>
      </c>
      <c r="H2794" s="280" t="s">
        <v>1394</v>
      </c>
      <c r="I2794" s="80"/>
    </row>
    <row r="2795" spans="1:9">
      <c r="A2795" s="280" t="s">
        <v>4190</v>
      </c>
      <c r="B2795" s="280" t="s">
        <v>1457</v>
      </c>
      <c r="C2795" s="280" t="s">
        <v>1203</v>
      </c>
      <c r="D2795" s="280" t="s">
        <v>1216</v>
      </c>
      <c r="E2795" s="80">
        <v>5.3457343955992101E-4</v>
      </c>
      <c r="F2795" s="80">
        <v>707903</v>
      </c>
      <c r="G2795" s="80">
        <v>7</v>
      </c>
      <c r="H2795" s="280" t="s">
        <v>1394</v>
      </c>
      <c r="I2795" s="80"/>
    </row>
    <row r="2796" spans="1:9">
      <c r="A2796" s="280" t="s">
        <v>4191</v>
      </c>
      <c r="B2796" s="280" t="s">
        <v>1457</v>
      </c>
      <c r="C2796" s="280" t="s">
        <v>1203</v>
      </c>
      <c r="D2796" s="280" t="s">
        <v>1217</v>
      </c>
      <c r="E2796" s="80">
        <v>3.7875710134132017E-4</v>
      </c>
      <c r="F2796" s="80">
        <v>707903</v>
      </c>
      <c r="G2796" s="80">
        <v>7</v>
      </c>
      <c r="H2796" s="280" t="s">
        <v>1394</v>
      </c>
      <c r="I2796" s="80"/>
    </row>
    <row r="2797" spans="1:9">
      <c r="A2797" s="280" t="s">
        <v>4192</v>
      </c>
      <c r="B2797" s="280" t="s">
        <v>1457</v>
      </c>
      <c r="C2797" s="280" t="s">
        <v>1203</v>
      </c>
      <c r="D2797" s="280" t="s">
        <v>1218</v>
      </c>
      <c r="E2797" s="80">
        <v>3.9352340148079865E-4</v>
      </c>
      <c r="F2797" s="80">
        <v>707903</v>
      </c>
      <c r="G2797" s="80">
        <v>7</v>
      </c>
      <c r="H2797" s="280" t="s">
        <v>1394</v>
      </c>
      <c r="I2797" s="80"/>
    </row>
    <row r="2798" spans="1:9">
      <c r="A2798" s="280" t="s">
        <v>4193</v>
      </c>
      <c r="B2798" s="280" t="s">
        <v>1457</v>
      </c>
      <c r="C2798" s="280" t="s">
        <v>1203</v>
      </c>
      <c r="D2798" s="280" t="s">
        <v>1219</v>
      </c>
      <c r="E2798" s="80">
        <v>176.44135741513597</v>
      </c>
      <c r="F2798" s="80">
        <v>707903</v>
      </c>
      <c r="G2798" s="80">
        <v>7</v>
      </c>
      <c r="H2798" s="280" t="s">
        <v>1394</v>
      </c>
      <c r="I2798" s="80"/>
    </row>
    <row r="2799" spans="1:9">
      <c r="A2799" s="280" t="s">
        <v>4194</v>
      </c>
      <c r="B2799" s="280" t="s">
        <v>1457</v>
      </c>
      <c r="C2799" s="280" t="s">
        <v>1203</v>
      </c>
      <c r="D2799" s="280" t="s">
        <v>1347</v>
      </c>
      <c r="E2799" s="80">
        <v>1.0160990354413997E-3</v>
      </c>
      <c r="F2799" s="80">
        <v>707903</v>
      </c>
      <c r="G2799" s="80">
        <v>7</v>
      </c>
      <c r="H2799" s="280" t="s">
        <v>1394</v>
      </c>
      <c r="I2799" s="80"/>
    </row>
    <row r="2800" spans="1:9">
      <c r="A2800" s="280" t="s">
        <v>4195</v>
      </c>
      <c r="B2800" s="280" t="s">
        <v>1457</v>
      </c>
      <c r="C2800" s="280" t="s">
        <v>1203</v>
      </c>
      <c r="D2800" s="280" t="s">
        <v>1344</v>
      </c>
      <c r="E2800" s="80">
        <v>2.3704813696362632E-3</v>
      </c>
      <c r="F2800" s="80">
        <v>707903</v>
      </c>
      <c r="G2800" s="80">
        <v>7</v>
      </c>
      <c r="H2800" s="280" t="s">
        <v>1394</v>
      </c>
      <c r="I2800" s="80"/>
    </row>
    <row r="2801" spans="1:9">
      <c r="A2801" s="280" t="s">
        <v>4196</v>
      </c>
      <c r="B2801" s="280" t="s">
        <v>1457</v>
      </c>
      <c r="C2801" s="280" t="s">
        <v>1204</v>
      </c>
      <c r="D2801" s="280" t="s">
        <v>1211</v>
      </c>
      <c r="E2801" s="80">
        <v>0.10586147742285713</v>
      </c>
      <c r="F2801" s="80">
        <v>707903</v>
      </c>
      <c r="G2801" s="80">
        <v>7</v>
      </c>
      <c r="H2801" s="280" t="s">
        <v>1394</v>
      </c>
      <c r="I2801" s="80"/>
    </row>
    <row r="2802" spans="1:9">
      <c r="A2802" s="280" t="s">
        <v>4197</v>
      </c>
      <c r="B2802" s="280" t="s">
        <v>1457</v>
      </c>
      <c r="C2802" s="280" t="s">
        <v>1204</v>
      </c>
      <c r="D2802" s="280" t="s">
        <v>1212</v>
      </c>
      <c r="E2802" s="80">
        <v>0.11137755180342425</v>
      </c>
      <c r="F2802" s="80">
        <v>707903</v>
      </c>
      <c r="G2802" s="80">
        <v>7</v>
      </c>
      <c r="H2802" s="280" t="s">
        <v>1394</v>
      </c>
      <c r="I2802" s="80"/>
    </row>
    <row r="2803" spans="1:9">
      <c r="A2803" s="280" t="s">
        <v>4198</v>
      </c>
      <c r="B2803" s="280" t="s">
        <v>1457</v>
      </c>
      <c r="C2803" s="280" t="s">
        <v>1204</v>
      </c>
      <c r="D2803" s="280" t="s">
        <v>1213</v>
      </c>
      <c r="E2803" s="80">
        <v>0.1058665660538182</v>
      </c>
      <c r="F2803" s="80">
        <v>707903</v>
      </c>
      <c r="G2803" s="80">
        <v>7</v>
      </c>
      <c r="H2803" s="280" t="s">
        <v>1394</v>
      </c>
      <c r="I2803" s="80"/>
    </row>
    <row r="2804" spans="1:9">
      <c r="A2804" s="280" t="s">
        <v>4199</v>
      </c>
      <c r="B2804" s="280" t="s">
        <v>1457</v>
      </c>
      <c r="C2804" s="280" t="s">
        <v>1204</v>
      </c>
      <c r="D2804" s="280" t="s">
        <v>1214</v>
      </c>
      <c r="E2804" s="80">
        <v>0.11098539583144072</v>
      </c>
      <c r="F2804" s="80">
        <v>707903</v>
      </c>
      <c r="G2804" s="80">
        <v>7</v>
      </c>
      <c r="H2804" s="280" t="s">
        <v>1394</v>
      </c>
      <c r="I2804" s="80"/>
    </row>
    <row r="2805" spans="1:9">
      <c r="A2805" s="280" t="s">
        <v>4200</v>
      </c>
      <c r="B2805" s="280" t="s">
        <v>1457</v>
      </c>
      <c r="C2805" s="280" t="s">
        <v>1204</v>
      </c>
      <c r="D2805" s="280" t="s">
        <v>1215</v>
      </c>
      <c r="E2805" s="80">
        <v>0.11040594253592</v>
      </c>
      <c r="F2805" s="80">
        <v>707903</v>
      </c>
      <c r="G2805" s="80">
        <v>7</v>
      </c>
      <c r="H2805" s="280" t="s">
        <v>1394</v>
      </c>
      <c r="I2805" s="80"/>
    </row>
    <row r="2806" spans="1:9">
      <c r="A2806" s="280" t="s">
        <v>4201</v>
      </c>
      <c r="B2806" s="280" t="s">
        <v>1457</v>
      </c>
      <c r="C2806" s="280" t="s">
        <v>1204</v>
      </c>
      <c r="D2806" s="280" t="s">
        <v>1216</v>
      </c>
      <c r="E2806" s="80">
        <v>0.13968977311464978</v>
      </c>
      <c r="F2806" s="80">
        <v>707903</v>
      </c>
      <c r="G2806" s="80">
        <v>7</v>
      </c>
      <c r="H2806" s="280" t="s">
        <v>1394</v>
      </c>
      <c r="I2806" s="80"/>
    </row>
    <row r="2807" spans="1:9">
      <c r="A2807" s="280" t="s">
        <v>4202</v>
      </c>
      <c r="B2807" s="280" t="s">
        <v>1457</v>
      </c>
      <c r="C2807" s="280" t="s">
        <v>1204</v>
      </c>
      <c r="D2807" s="280" t="s">
        <v>1217</v>
      </c>
      <c r="E2807" s="80">
        <v>0.10075648459773202</v>
      </c>
      <c r="F2807" s="80">
        <v>707903</v>
      </c>
      <c r="G2807" s="80">
        <v>7</v>
      </c>
      <c r="H2807" s="280" t="s">
        <v>1394</v>
      </c>
      <c r="I2807" s="80"/>
    </row>
    <row r="2808" spans="1:9">
      <c r="A2808" s="280" t="s">
        <v>4203</v>
      </c>
      <c r="B2808" s="280" t="s">
        <v>1457</v>
      </c>
      <c r="C2808" s="280" t="s">
        <v>1204</v>
      </c>
      <c r="D2808" s="280" t="s">
        <v>1218</v>
      </c>
      <c r="E2808" s="80">
        <v>8.9178940041736002E-2</v>
      </c>
      <c r="F2808" s="80">
        <v>707903</v>
      </c>
      <c r="G2808" s="80">
        <v>7</v>
      </c>
      <c r="H2808" s="280" t="s">
        <v>1394</v>
      </c>
      <c r="I2808" s="80"/>
    </row>
    <row r="2809" spans="1:9">
      <c r="A2809" s="280" t="s">
        <v>4204</v>
      </c>
      <c r="B2809" s="280" t="s">
        <v>1457</v>
      </c>
      <c r="C2809" s="280" t="s">
        <v>1204</v>
      </c>
      <c r="D2809" s="280" t="s">
        <v>1219</v>
      </c>
      <c r="E2809" s="80">
        <v>15780.209062385051</v>
      </c>
      <c r="F2809" s="80">
        <v>707903</v>
      </c>
      <c r="G2809" s="80">
        <v>7</v>
      </c>
      <c r="H2809" s="280" t="s">
        <v>1394</v>
      </c>
      <c r="I2809" s="80"/>
    </row>
    <row r="2810" spans="1:9">
      <c r="A2810" s="280" t="s">
        <v>4205</v>
      </c>
      <c r="B2810" s="280" t="s">
        <v>1457</v>
      </c>
      <c r="C2810" s="280" t="s">
        <v>1204</v>
      </c>
      <c r="D2810" s="280" t="s">
        <v>1347</v>
      </c>
      <c r="E2810" s="80">
        <v>0.24403103563669223</v>
      </c>
      <c r="F2810" s="80">
        <v>707903</v>
      </c>
      <c r="G2810" s="80">
        <v>7</v>
      </c>
      <c r="H2810" s="280" t="s">
        <v>1394</v>
      </c>
      <c r="I2810" s="80"/>
    </row>
    <row r="2811" spans="1:9">
      <c r="A2811" s="280" t="s">
        <v>4206</v>
      </c>
      <c r="B2811" s="280" t="s">
        <v>1457</v>
      </c>
      <c r="C2811" s="280" t="s">
        <v>1204</v>
      </c>
      <c r="D2811" s="280" t="s">
        <v>1344</v>
      </c>
      <c r="E2811" s="80">
        <v>0.60327842980179558</v>
      </c>
      <c r="F2811" s="80">
        <v>707903</v>
      </c>
      <c r="G2811" s="80">
        <v>7</v>
      </c>
      <c r="H2811" s="280" t="s">
        <v>1394</v>
      </c>
      <c r="I2811" s="80"/>
    </row>
    <row r="2812" spans="1:9">
      <c r="A2812" s="280" t="s">
        <v>4207</v>
      </c>
      <c r="B2812" s="280" t="s">
        <v>1457</v>
      </c>
      <c r="C2812" s="280" t="s">
        <v>1205</v>
      </c>
      <c r="D2812" s="280" t="s">
        <v>1211</v>
      </c>
      <c r="E2812" s="80">
        <v>6.5583175596325469E-2</v>
      </c>
      <c r="F2812" s="80">
        <v>707903</v>
      </c>
      <c r="G2812" s="80">
        <v>7</v>
      </c>
      <c r="H2812" s="280" t="s">
        <v>1394</v>
      </c>
      <c r="I2812" s="80"/>
    </row>
    <row r="2813" spans="1:9">
      <c r="A2813" s="280" t="s">
        <v>4208</v>
      </c>
      <c r="B2813" s="280" t="s">
        <v>1457</v>
      </c>
      <c r="C2813" s="280" t="s">
        <v>1205</v>
      </c>
      <c r="D2813" s="280" t="s">
        <v>1212</v>
      </c>
      <c r="E2813" s="80">
        <v>6.8100010482439383E-2</v>
      </c>
      <c r="F2813" s="80">
        <v>707903</v>
      </c>
      <c r="G2813" s="80">
        <v>7</v>
      </c>
      <c r="H2813" s="280" t="s">
        <v>1394</v>
      </c>
      <c r="I2813" s="80"/>
    </row>
    <row r="2814" spans="1:9">
      <c r="A2814" s="280" t="s">
        <v>4209</v>
      </c>
      <c r="B2814" s="280" t="s">
        <v>1457</v>
      </c>
      <c r="C2814" s="280" t="s">
        <v>1205</v>
      </c>
      <c r="D2814" s="280" t="s">
        <v>1213</v>
      </c>
      <c r="E2814" s="80">
        <v>6.5585424824245037E-2</v>
      </c>
      <c r="F2814" s="80">
        <v>707903</v>
      </c>
      <c r="G2814" s="80">
        <v>7</v>
      </c>
      <c r="H2814" s="280" t="s">
        <v>1394</v>
      </c>
      <c r="I2814" s="80"/>
    </row>
    <row r="2815" spans="1:9">
      <c r="A2815" s="280" t="s">
        <v>4210</v>
      </c>
      <c r="B2815" s="280" t="s">
        <v>1457</v>
      </c>
      <c r="C2815" s="280" t="s">
        <v>1205</v>
      </c>
      <c r="D2815" s="280" t="s">
        <v>1214</v>
      </c>
      <c r="E2815" s="80">
        <v>6.7830056014680701E-2</v>
      </c>
      <c r="F2815" s="80">
        <v>707903</v>
      </c>
      <c r="G2815" s="80">
        <v>7</v>
      </c>
      <c r="H2815" s="280" t="s">
        <v>1394</v>
      </c>
      <c r="I2815" s="80"/>
    </row>
    <row r="2816" spans="1:9">
      <c r="A2816" s="280" t="s">
        <v>4211</v>
      </c>
      <c r="B2816" s="280" t="s">
        <v>1457</v>
      </c>
      <c r="C2816" s="280" t="s">
        <v>1205</v>
      </c>
      <c r="D2816" s="280" t="s">
        <v>1215</v>
      </c>
      <c r="E2816" s="80">
        <v>6.779564716617828E-2</v>
      </c>
      <c r="F2816" s="80">
        <v>707903</v>
      </c>
      <c r="G2816" s="80">
        <v>7</v>
      </c>
      <c r="H2816" s="280" t="s">
        <v>1394</v>
      </c>
      <c r="I2816" s="80"/>
    </row>
    <row r="2817" spans="1:9">
      <c r="A2817" s="280" t="s">
        <v>4212</v>
      </c>
      <c r="B2817" s="280" t="s">
        <v>1457</v>
      </c>
      <c r="C2817" s="280" t="s">
        <v>1205</v>
      </c>
      <c r="D2817" s="280" t="s">
        <v>1216</v>
      </c>
      <c r="E2817" s="80">
        <v>8.8880037989090721E-2</v>
      </c>
      <c r="F2817" s="80">
        <v>707903</v>
      </c>
      <c r="G2817" s="80">
        <v>7</v>
      </c>
      <c r="H2817" s="280" t="s">
        <v>1394</v>
      </c>
      <c r="I2817" s="80"/>
    </row>
    <row r="2818" spans="1:9">
      <c r="A2818" s="280" t="s">
        <v>4213</v>
      </c>
      <c r="B2818" s="280" t="s">
        <v>1457</v>
      </c>
      <c r="C2818" s="280" t="s">
        <v>1205</v>
      </c>
      <c r="D2818" s="280" t="s">
        <v>1217</v>
      </c>
      <c r="E2818" s="80">
        <v>6.1665117315533542E-2</v>
      </c>
      <c r="F2818" s="80">
        <v>707903</v>
      </c>
      <c r="G2818" s="80">
        <v>7</v>
      </c>
      <c r="H2818" s="280" t="s">
        <v>1394</v>
      </c>
      <c r="I2818" s="80"/>
    </row>
    <row r="2819" spans="1:9">
      <c r="A2819" s="280" t="s">
        <v>4214</v>
      </c>
      <c r="B2819" s="280" t="s">
        <v>1457</v>
      </c>
      <c r="C2819" s="280" t="s">
        <v>1205</v>
      </c>
      <c r="D2819" s="280" t="s">
        <v>1218</v>
      </c>
      <c r="E2819" s="80">
        <v>4.8622763781846559E-2</v>
      </c>
      <c r="F2819" s="80">
        <v>707903</v>
      </c>
      <c r="G2819" s="80">
        <v>7</v>
      </c>
      <c r="H2819" s="280" t="s">
        <v>1394</v>
      </c>
      <c r="I2819" s="80"/>
    </row>
    <row r="2820" spans="1:9">
      <c r="A2820" s="280" t="s">
        <v>4215</v>
      </c>
      <c r="B2820" s="280" t="s">
        <v>1457</v>
      </c>
      <c r="C2820" s="280" t="s">
        <v>1205</v>
      </c>
      <c r="D2820" s="280" t="s">
        <v>1219</v>
      </c>
      <c r="E2820" s="80">
        <v>8851.2642903828055</v>
      </c>
      <c r="F2820" s="80">
        <v>707903</v>
      </c>
      <c r="G2820" s="80">
        <v>7</v>
      </c>
      <c r="H2820" s="280" t="s">
        <v>1394</v>
      </c>
      <c r="I2820" s="80"/>
    </row>
    <row r="2821" spans="1:9">
      <c r="A2821" s="280" t="s">
        <v>4216</v>
      </c>
      <c r="B2821" s="280" t="s">
        <v>1457</v>
      </c>
      <c r="C2821" s="280" t="s">
        <v>1205</v>
      </c>
      <c r="D2821" s="280" t="s">
        <v>1347</v>
      </c>
      <c r="E2821" s="80">
        <v>0.14960901856175013</v>
      </c>
      <c r="F2821" s="80">
        <v>707903</v>
      </c>
      <c r="G2821" s="80">
        <v>7</v>
      </c>
      <c r="H2821" s="280" t="s">
        <v>1394</v>
      </c>
      <c r="I2821" s="80"/>
    </row>
    <row r="2822" spans="1:9">
      <c r="A2822" s="280" t="s">
        <v>4217</v>
      </c>
      <c r="B2822" s="280" t="s">
        <v>1457</v>
      </c>
      <c r="C2822" s="280" t="s">
        <v>1205</v>
      </c>
      <c r="D2822" s="280" t="s">
        <v>1344</v>
      </c>
      <c r="E2822" s="80">
        <v>0.3754699658974765</v>
      </c>
      <c r="F2822" s="80">
        <v>707903</v>
      </c>
      <c r="G2822" s="80">
        <v>7</v>
      </c>
      <c r="H2822" s="280" t="s">
        <v>1394</v>
      </c>
      <c r="I2822" s="80"/>
    </row>
    <row r="2823" spans="1:9">
      <c r="A2823" s="280" t="s">
        <v>4218</v>
      </c>
      <c r="B2823" s="280" t="s">
        <v>1457</v>
      </c>
      <c r="C2823" s="280" t="s">
        <v>1206</v>
      </c>
      <c r="D2823" s="280" t="s">
        <v>1211</v>
      </c>
      <c r="E2823" s="80">
        <v>5.323740828052935E-2</v>
      </c>
      <c r="F2823" s="80">
        <v>707903</v>
      </c>
      <c r="G2823" s="80">
        <v>7</v>
      </c>
      <c r="H2823" s="280" t="s">
        <v>1394</v>
      </c>
      <c r="I2823" s="80"/>
    </row>
    <row r="2824" spans="1:9">
      <c r="A2824" s="280" t="s">
        <v>4219</v>
      </c>
      <c r="B2824" s="280" t="s">
        <v>1457</v>
      </c>
      <c r="C2824" s="280" t="s">
        <v>1206</v>
      </c>
      <c r="D2824" s="280" t="s">
        <v>1212</v>
      </c>
      <c r="E2824" s="80">
        <v>5.4700331342330988E-2</v>
      </c>
      <c r="F2824" s="80">
        <v>707903</v>
      </c>
      <c r="G2824" s="80">
        <v>7</v>
      </c>
      <c r="H2824" s="280" t="s">
        <v>1394</v>
      </c>
      <c r="I2824" s="80"/>
    </row>
    <row r="2825" spans="1:9">
      <c r="A2825" s="280" t="s">
        <v>4220</v>
      </c>
      <c r="B2825" s="280" t="s">
        <v>1457</v>
      </c>
      <c r="C2825" s="280" t="s">
        <v>1206</v>
      </c>
      <c r="D2825" s="280" t="s">
        <v>1213</v>
      </c>
      <c r="E2825" s="80">
        <v>5.323740828052935E-2</v>
      </c>
      <c r="F2825" s="80">
        <v>707903</v>
      </c>
      <c r="G2825" s="80">
        <v>7</v>
      </c>
      <c r="H2825" s="280" t="s">
        <v>1394</v>
      </c>
      <c r="I2825" s="80"/>
    </row>
    <row r="2826" spans="1:9">
      <c r="A2826" s="280" t="s">
        <v>4221</v>
      </c>
      <c r="B2826" s="280" t="s">
        <v>1457</v>
      </c>
      <c r="C2826" s="280" t="s">
        <v>1206</v>
      </c>
      <c r="D2826" s="280" t="s">
        <v>1214</v>
      </c>
      <c r="E2826" s="80">
        <v>5.4585569692399881E-2</v>
      </c>
      <c r="F2826" s="80">
        <v>707903</v>
      </c>
      <c r="G2826" s="80">
        <v>7</v>
      </c>
      <c r="H2826" s="280" t="s">
        <v>1394</v>
      </c>
      <c r="I2826" s="80"/>
    </row>
    <row r="2827" spans="1:9">
      <c r="A2827" s="280" t="s">
        <v>4222</v>
      </c>
      <c r="B2827" s="280" t="s">
        <v>1457</v>
      </c>
      <c r="C2827" s="280" t="s">
        <v>1206</v>
      </c>
      <c r="D2827" s="280" t="s">
        <v>1215</v>
      </c>
      <c r="E2827" s="80">
        <v>5.4496658406617611E-2</v>
      </c>
      <c r="F2827" s="80">
        <v>707903</v>
      </c>
      <c r="G2827" s="80">
        <v>7</v>
      </c>
      <c r="H2827" s="280" t="s">
        <v>1394</v>
      </c>
      <c r="I2827" s="80"/>
    </row>
    <row r="2828" spans="1:9">
      <c r="A2828" s="280" t="s">
        <v>4223</v>
      </c>
      <c r="B2828" s="280" t="s">
        <v>1457</v>
      </c>
      <c r="C2828" s="280" t="s">
        <v>1206</v>
      </c>
      <c r="D2828" s="280" t="s">
        <v>1216</v>
      </c>
      <c r="E2828" s="80">
        <v>8.7148504344558383E-2</v>
      </c>
      <c r="F2828" s="80">
        <v>707903</v>
      </c>
      <c r="G2828" s="80">
        <v>7</v>
      </c>
      <c r="H2828" s="280" t="s">
        <v>1394</v>
      </c>
      <c r="I2828" s="80"/>
    </row>
    <row r="2829" spans="1:9">
      <c r="A2829" s="280" t="s">
        <v>4224</v>
      </c>
      <c r="B2829" s="280" t="s">
        <v>1457</v>
      </c>
      <c r="C2829" s="280" t="s">
        <v>1206</v>
      </c>
      <c r="D2829" s="280" t="s">
        <v>1217</v>
      </c>
      <c r="E2829" s="80">
        <v>5.044806914966584E-2</v>
      </c>
      <c r="F2829" s="80">
        <v>707903</v>
      </c>
      <c r="G2829" s="80">
        <v>7</v>
      </c>
      <c r="H2829" s="280" t="s">
        <v>1394</v>
      </c>
      <c r="I2829" s="80"/>
    </row>
    <row r="2830" spans="1:9">
      <c r="A2830" s="280" t="s">
        <v>4225</v>
      </c>
      <c r="B2830" s="280" t="s">
        <v>1457</v>
      </c>
      <c r="C2830" s="280" t="s">
        <v>1206</v>
      </c>
      <c r="D2830" s="280" t="s">
        <v>1218</v>
      </c>
      <c r="E2830" s="80">
        <v>2.4373025667924809E-2</v>
      </c>
      <c r="F2830" s="80">
        <v>707903</v>
      </c>
      <c r="G2830" s="80">
        <v>7</v>
      </c>
      <c r="H2830" s="280" t="s">
        <v>1394</v>
      </c>
      <c r="I2830" s="80"/>
    </row>
    <row r="2831" spans="1:9">
      <c r="A2831" s="280" t="s">
        <v>4226</v>
      </c>
      <c r="B2831" s="280" t="s">
        <v>1457</v>
      </c>
      <c r="C2831" s="280" t="s">
        <v>1206</v>
      </c>
      <c r="D2831" s="280" t="s">
        <v>1219</v>
      </c>
      <c r="E2831" s="80">
        <v>5.416220125298888E-2</v>
      </c>
      <c r="F2831" s="80">
        <v>707903</v>
      </c>
      <c r="G2831" s="80">
        <v>7</v>
      </c>
      <c r="H2831" s="280" t="s">
        <v>1394</v>
      </c>
      <c r="I2831" s="80"/>
    </row>
    <row r="2832" spans="1:9">
      <c r="A2832" s="280" t="s">
        <v>4227</v>
      </c>
      <c r="B2832" s="280" t="s">
        <v>1457</v>
      </c>
      <c r="C2832" s="280" t="s">
        <v>1206</v>
      </c>
      <c r="D2832" s="280" t="s">
        <v>1347</v>
      </c>
      <c r="E2832" s="80">
        <v>0.11285546750892089</v>
      </c>
      <c r="F2832" s="80">
        <v>707903</v>
      </c>
      <c r="G2832" s="80">
        <v>7</v>
      </c>
      <c r="H2832" s="280" t="s">
        <v>1394</v>
      </c>
      <c r="I2832" s="80"/>
    </row>
    <row r="2833" spans="1:9">
      <c r="A2833" s="280" t="s">
        <v>4228</v>
      </c>
      <c r="B2833" s="280" t="s">
        <v>1457</v>
      </c>
      <c r="C2833" s="280" t="s">
        <v>1206</v>
      </c>
      <c r="D2833" s="280" t="s">
        <v>1344</v>
      </c>
      <c r="E2833" s="80">
        <v>0.29599377012204642</v>
      </c>
      <c r="F2833" s="80">
        <v>707903</v>
      </c>
      <c r="G2833" s="80">
        <v>7</v>
      </c>
      <c r="H2833" s="280" t="s">
        <v>1394</v>
      </c>
      <c r="I2833" s="80"/>
    </row>
    <row r="2834" spans="1:9">
      <c r="A2834" s="280" t="s">
        <v>4229</v>
      </c>
      <c r="B2834" s="280" t="s">
        <v>1457</v>
      </c>
      <c r="C2834" s="280" t="s">
        <v>1207</v>
      </c>
      <c r="D2834" s="280" t="s">
        <v>1211</v>
      </c>
      <c r="E2834" s="80">
        <v>1.5054765974740292E-3</v>
      </c>
      <c r="F2834" s="80">
        <v>707903</v>
      </c>
      <c r="G2834" s="80">
        <v>7</v>
      </c>
      <c r="H2834" s="280" t="s">
        <v>1394</v>
      </c>
      <c r="I2834" s="80"/>
    </row>
    <row r="2835" spans="1:9">
      <c r="A2835" s="280" t="s">
        <v>4230</v>
      </c>
      <c r="B2835" s="280" t="s">
        <v>1457</v>
      </c>
      <c r="C2835" s="280" t="s">
        <v>1207</v>
      </c>
      <c r="D2835" s="280" t="s">
        <v>1212</v>
      </c>
      <c r="E2835" s="80">
        <v>1.5832920334731178E-3</v>
      </c>
      <c r="F2835" s="80">
        <v>707903</v>
      </c>
      <c r="G2835" s="80">
        <v>7</v>
      </c>
      <c r="H2835" s="280" t="s">
        <v>1394</v>
      </c>
      <c r="I2835" s="80"/>
    </row>
    <row r="2836" spans="1:9">
      <c r="A2836" s="280" t="s">
        <v>4231</v>
      </c>
      <c r="B2836" s="280" t="s">
        <v>1457</v>
      </c>
      <c r="C2836" s="280" t="s">
        <v>1207</v>
      </c>
      <c r="D2836" s="280" t="s">
        <v>1213</v>
      </c>
      <c r="E2836" s="80">
        <v>1.5054937720595384E-3</v>
      </c>
      <c r="F2836" s="80">
        <v>707903</v>
      </c>
      <c r="G2836" s="80">
        <v>7</v>
      </c>
      <c r="H2836" s="280" t="s">
        <v>1394</v>
      </c>
      <c r="I2836" s="80"/>
    </row>
    <row r="2837" spans="1:9">
      <c r="A2837" s="280" t="s">
        <v>4232</v>
      </c>
      <c r="B2837" s="280" t="s">
        <v>1457</v>
      </c>
      <c r="C2837" s="280" t="s">
        <v>1207</v>
      </c>
      <c r="D2837" s="280" t="s">
        <v>1214</v>
      </c>
      <c r="E2837" s="80">
        <v>1.5797176089919235E-3</v>
      </c>
      <c r="F2837" s="80">
        <v>707903</v>
      </c>
      <c r="G2837" s="80">
        <v>7</v>
      </c>
      <c r="H2837" s="280" t="s">
        <v>1394</v>
      </c>
      <c r="I2837" s="80"/>
    </row>
    <row r="2838" spans="1:9">
      <c r="A2838" s="280" t="s">
        <v>4233</v>
      </c>
      <c r="B2838" s="280" t="s">
        <v>1457</v>
      </c>
      <c r="C2838" s="280" t="s">
        <v>1207</v>
      </c>
      <c r="D2838" s="280" t="s">
        <v>1215</v>
      </c>
      <c r="E2838" s="80">
        <v>1.5639592752652155E-3</v>
      </c>
      <c r="F2838" s="80">
        <v>707903</v>
      </c>
      <c r="G2838" s="80">
        <v>7</v>
      </c>
      <c r="H2838" s="280" t="s">
        <v>1394</v>
      </c>
      <c r="I2838" s="80"/>
    </row>
    <row r="2839" spans="1:9">
      <c r="A2839" s="280" t="s">
        <v>4234</v>
      </c>
      <c r="B2839" s="280" t="s">
        <v>1457</v>
      </c>
      <c r="C2839" s="280" t="s">
        <v>1207</v>
      </c>
      <c r="D2839" s="280" t="s">
        <v>1216</v>
      </c>
      <c r="E2839" s="80">
        <v>2.0838095958293332E-3</v>
      </c>
      <c r="F2839" s="80">
        <v>707903</v>
      </c>
      <c r="G2839" s="80">
        <v>7</v>
      </c>
      <c r="H2839" s="280" t="s">
        <v>1394</v>
      </c>
      <c r="I2839" s="80"/>
    </row>
    <row r="2840" spans="1:9">
      <c r="A2840" s="280" t="s">
        <v>4235</v>
      </c>
      <c r="B2840" s="280" t="s">
        <v>1457</v>
      </c>
      <c r="C2840" s="280" t="s">
        <v>1207</v>
      </c>
      <c r="D2840" s="280" t="s">
        <v>1217</v>
      </c>
      <c r="E2840" s="80">
        <v>1.4369062353274944E-3</v>
      </c>
      <c r="F2840" s="80">
        <v>707903</v>
      </c>
      <c r="G2840" s="80">
        <v>7</v>
      </c>
      <c r="H2840" s="280" t="s">
        <v>1394</v>
      </c>
      <c r="I2840" s="80"/>
    </row>
    <row r="2841" spans="1:9">
      <c r="A2841" s="280" t="s">
        <v>4236</v>
      </c>
      <c r="B2841" s="280" t="s">
        <v>1457</v>
      </c>
      <c r="C2841" s="280" t="s">
        <v>1207</v>
      </c>
      <c r="D2841" s="280" t="s">
        <v>1218</v>
      </c>
      <c r="E2841" s="80">
        <v>1.4442771892475715E-3</v>
      </c>
      <c r="F2841" s="80">
        <v>707903</v>
      </c>
      <c r="G2841" s="80">
        <v>7</v>
      </c>
      <c r="H2841" s="280" t="s">
        <v>1394</v>
      </c>
      <c r="I2841" s="80"/>
    </row>
    <row r="2842" spans="1:9">
      <c r="A2842" s="280" t="s">
        <v>4237</v>
      </c>
      <c r="B2842" s="280" t="s">
        <v>1457</v>
      </c>
      <c r="C2842" s="280" t="s">
        <v>1207</v>
      </c>
      <c r="D2842" s="280" t="s">
        <v>1219</v>
      </c>
      <c r="E2842" s="80">
        <v>310.87180604107834</v>
      </c>
      <c r="F2842" s="80">
        <v>707903</v>
      </c>
      <c r="G2842" s="80">
        <v>7</v>
      </c>
      <c r="H2842" s="280" t="s">
        <v>1394</v>
      </c>
      <c r="I2842" s="80"/>
    </row>
    <row r="2843" spans="1:9">
      <c r="A2843" s="280" t="s">
        <v>4238</v>
      </c>
      <c r="B2843" s="280" t="s">
        <v>1457</v>
      </c>
      <c r="C2843" s="280" t="s">
        <v>1207</v>
      </c>
      <c r="D2843" s="280" t="s">
        <v>1347</v>
      </c>
      <c r="E2843" s="80">
        <v>3.5894957088234568E-3</v>
      </c>
      <c r="F2843" s="80">
        <v>707903</v>
      </c>
      <c r="G2843" s="80">
        <v>7</v>
      </c>
      <c r="H2843" s="280" t="s">
        <v>1394</v>
      </c>
      <c r="I2843" s="80"/>
    </row>
    <row r="2844" spans="1:9">
      <c r="A2844" s="280" t="s">
        <v>4239</v>
      </c>
      <c r="B2844" s="280" t="s">
        <v>1457</v>
      </c>
      <c r="C2844" s="280" t="s">
        <v>1207</v>
      </c>
      <c r="D2844" s="280" t="s">
        <v>1344</v>
      </c>
      <c r="E2844" s="80">
        <v>8.695226365662936E-3</v>
      </c>
      <c r="F2844" s="80">
        <v>707903</v>
      </c>
      <c r="G2844" s="80">
        <v>7</v>
      </c>
      <c r="H2844" s="280" t="s">
        <v>1394</v>
      </c>
      <c r="I2844" s="80"/>
    </row>
    <row r="2845" spans="1:9">
      <c r="A2845" s="280" t="s">
        <v>4240</v>
      </c>
      <c r="B2845" s="280" t="s">
        <v>1457</v>
      </c>
      <c r="C2845" s="280" t="s">
        <v>1208</v>
      </c>
      <c r="D2845" s="280" t="s">
        <v>1211</v>
      </c>
      <c r="E2845" s="80">
        <v>2.2840197887568463E-3</v>
      </c>
      <c r="F2845" s="80">
        <v>707903</v>
      </c>
      <c r="G2845" s="80">
        <v>7</v>
      </c>
      <c r="H2845" s="280" t="s">
        <v>1394</v>
      </c>
      <c r="I2845" s="80"/>
    </row>
    <row r="2846" spans="1:9">
      <c r="A2846" s="280" t="s">
        <v>4241</v>
      </c>
      <c r="B2846" s="280" t="s">
        <v>1457</v>
      </c>
      <c r="C2846" s="280" t="s">
        <v>1208</v>
      </c>
      <c r="D2846" s="280" t="s">
        <v>1212</v>
      </c>
      <c r="E2846" s="80">
        <v>2.3789887095471739E-3</v>
      </c>
      <c r="F2846" s="80">
        <v>707903</v>
      </c>
      <c r="G2846" s="80">
        <v>7</v>
      </c>
      <c r="H2846" s="280" t="s">
        <v>1394</v>
      </c>
      <c r="I2846" s="80"/>
    </row>
    <row r="2847" spans="1:9">
      <c r="A2847" s="280" t="s">
        <v>4242</v>
      </c>
      <c r="B2847" s="280" t="s">
        <v>1457</v>
      </c>
      <c r="C2847" s="280" t="s">
        <v>1208</v>
      </c>
      <c r="D2847" s="280" t="s">
        <v>1213</v>
      </c>
      <c r="E2847" s="80">
        <v>2.2841637986535943E-3</v>
      </c>
      <c r="F2847" s="80">
        <v>707903</v>
      </c>
      <c r="G2847" s="80">
        <v>7</v>
      </c>
      <c r="H2847" s="280" t="s">
        <v>1394</v>
      </c>
      <c r="I2847" s="80"/>
    </row>
    <row r="2848" spans="1:9">
      <c r="A2848" s="280" t="s">
        <v>4243</v>
      </c>
      <c r="B2848" s="280" t="s">
        <v>1457</v>
      </c>
      <c r="C2848" s="280" t="s">
        <v>1208</v>
      </c>
      <c r="D2848" s="280" t="s">
        <v>1214</v>
      </c>
      <c r="E2848" s="80">
        <v>2.3729520090952014E-3</v>
      </c>
      <c r="F2848" s="80">
        <v>707903</v>
      </c>
      <c r="G2848" s="80">
        <v>7</v>
      </c>
      <c r="H2848" s="280" t="s">
        <v>1394</v>
      </c>
      <c r="I2848" s="80"/>
    </row>
    <row r="2849" spans="1:9">
      <c r="A2849" s="280" t="s">
        <v>4244</v>
      </c>
      <c r="B2849" s="280" t="s">
        <v>1457</v>
      </c>
      <c r="C2849" s="280" t="s">
        <v>1208</v>
      </c>
      <c r="D2849" s="280" t="s">
        <v>1215</v>
      </c>
      <c r="E2849" s="80">
        <v>2.3533370088662069E-3</v>
      </c>
      <c r="F2849" s="80">
        <v>707903</v>
      </c>
      <c r="G2849" s="80">
        <v>7</v>
      </c>
      <c r="H2849" s="280" t="s">
        <v>1394</v>
      </c>
      <c r="I2849" s="80"/>
    </row>
    <row r="2850" spans="1:9">
      <c r="A2850" s="280" t="s">
        <v>4245</v>
      </c>
      <c r="B2850" s="280" t="s">
        <v>1457</v>
      </c>
      <c r="C2850" s="280" t="s">
        <v>1208</v>
      </c>
      <c r="D2850" s="280" t="s">
        <v>1216</v>
      </c>
      <c r="E2850" s="80">
        <v>3.0520436062996671E-3</v>
      </c>
      <c r="F2850" s="80">
        <v>707903</v>
      </c>
      <c r="G2850" s="80">
        <v>7</v>
      </c>
      <c r="H2850" s="280" t="s">
        <v>1394</v>
      </c>
      <c r="I2850" s="80"/>
    </row>
    <row r="2851" spans="1:9">
      <c r="A2851" s="280" t="s">
        <v>4246</v>
      </c>
      <c r="B2851" s="280" t="s">
        <v>1457</v>
      </c>
      <c r="C2851" s="280" t="s">
        <v>1208</v>
      </c>
      <c r="D2851" s="280" t="s">
        <v>1217</v>
      </c>
      <c r="E2851" s="80">
        <v>2.146462524464952E-3</v>
      </c>
      <c r="F2851" s="80">
        <v>707903</v>
      </c>
      <c r="G2851" s="80">
        <v>7</v>
      </c>
      <c r="H2851" s="280" t="s">
        <v>1394</v>
      </c>
      <c r="I2851" s="80"/>
    </row>
    <row r="2852" spans="1:9">
      <c r="A2852" s="280" t="s">
        <v>4247</v>
      </c>
      <c r="B2852" s="280" t="s">
        <v>1457</v>
      </c>
      <c r="C2852" s="280" t="s">
        <v>1208</v>
      </c>
      <c r="D2852" s="280" t="s">
        <v>1218</v>
      </c>
      <c r="E2852" s="80">
        <v>2.0343854502302364E-3</v>
      </c>
      <c r="F2852" s="80">
        <v>707903</v>
      </c>
      <c r="G2852" s="80">
        <v>7</v>
      </c>
      <c r="H2852" s="280" t="s">
        <v>1394</v>
      </c>
      <c r="I2852" s="80"/>
    </row>
    <row r="2853" spans="1:9">
      <c r="A2853" s="280" t="s">
        <v>4248</v>
      </c>
      <c r="B2853" s="280" t="s">
        <v>1457</v>
      </c>
      <c r="C2853" s="280" t="s">
        <v>1208</v>
      </c>
      <c r="D2853" s="280" t="s">
        <v>1219</v>
      </c>
      <c r="E2853" s="80">
        <v>476.43796056368683</v>
      </c>
      <c r="F2853" s="80">
        <v>707903</v>
      </c>
      <c r="G2853" s="80">
        <v>7</v>
      </c>
      <c r="H2853" s="280" t="s">
        <v>1394</v>
      </c>
      <c r="I2853" s="80"/>
    </row>
    <row r="2854" spans="1:9">
      <c r="A2854" s="280" t="s">
        <v>4249</v>
      </c>
      <c r="B2854" s="280" t="s">
        <v>1457</v>
      </c>
      <c r="C2854" s="280" t="s">
        <v>1208</v>
      </c>
      <c r="D2854" s="280" t="s">
        <v>1347</v>
      </c>
      <c r="E2854" s="80">
        <v>5.3904238190444617E-3</v>
      </c>
      <c r="F2854" s="80">
        <v>707903</v>
      </c>
      <c r="G2854" s="80">
        <v>7</v>
      </c>
      <c r="H2854" s="280" t="s">
        <v>1394</v>
      </c>
      <c r="I2854" s="80"/>
    </row>
    <row r="2855" spans="1:9">
      <c r="A2855" s="280" t="s">
        <v>4250</v>
      </c>
      <c r="B2855" s="280" t="s">
        <v>1457</v>
      </c>
      <c r="C2855" s="280" t="s">
        <v>1208</v>
      </c>
      <c r="D2855" s="280" t="s">
        <v>1344</v>
      </c>
      <c r="E2855" s="80">
        <v>1.3115102156262127E-2</v>
      </c>
      <c r="F2855" s="80">
        <v>707903</v>
      </c>
      <c r="G2855" s="80">
        <v>7</v>
      </c>
      <c r="H2855" s="280" t="s">
        <v>1394</v>
      </c>
      <c r="I2855" s="80"/>
    </row>
    <row r="2856" spans="1:9">
      <c r="A2856" s="280" t="s">
        <v>4251</v>
      </c>
      <c r="B2856" s="280" t="s">
        <v>1457</v>
      </c>
      <c r="C2856" s="280" t="s">
        <v>1209</v>
      </c>
      <c r="D2856" s="280" t="s">
        <v>1211</v>
      </c>
      <c r="E2856" s="80">
        <v>1.1154935638666695E-2</v>
      </c>
      <c r="F2856" s="80">
        <v>707903</v>
      </c>
      <c r="G2856" s="80">
        <v>7</v>
      </c>
      <c r="H2856" s="280" t="s">
        <v>1394</v>
      </c>
      <c r="I2856" s="80"/>
    </row>
    <row r="2857" spans="1:9">
      <c r="A2857" s="280" t="s">
        <v>4252</v>
      </c>
      <c r="B2857" s="280" t="s">
        <v>1457</v>
      </c>
      <c r="C2857" s="280" t="s">
        <v>1209</v>
      </c>
      <c r="D2857" s="280" t="s">
        <v>1212</v>
      </c>
      <c r="E2857" s="80">
        <v>1.1422372008483086E-2</v>
      </c>
      <c r="F2857" s="80">
        <v>707903</v>
      </c>
      <c r="G2857" s="80">
        <v>7</v>
      </c>
      <c r="H2857" s="280" t="s">
        <v>1394</v>
      </c>
      <c r="I2857" s="80"/>
    </row>
    <row r="2858" spans="1:9">
      <c r="A2858" s="280" t="s">
        <v>4253</v>
      </c>
      <c r="B2858" s="280" t="s">
        <v>1457</v>
      </c>
      <c r="C2858" s="280" t="s">
        <v>1209</v>
      </c>
      <c r="D2858" s="280" t="s">
        <v>1213</v>
      </c>
      <c r="E2858" s="80">
        <v>1.115873785463967E-2</v>
      </c>
      <c r="F2858" s="80">
        <v>707903</v>
      </c>
      <c r="G2858" s="80">
        <v>7</v>
      </c>
      <c r="H2858" s="280" t="s">
        <v>1394</v>
      </c>
      <c r="I2858" s="80"/>
    </row>
    <row r="2859" spans="1:9">
      <c r="A2859" s="280" t="s">
        <v>4254</v>
      </c>
      <c r="B2859" s="280" t="s">
        <v>1457</v>
      </c>
      <c r="C2859" s="280" t="s">
        <v>1209</v>
      </c>
      <c r="D2859" s="280" t="s">
        <v>1214</v>
      </c>
      <c r="E2859" s="80">
        <v>1.1406450573101324E-2</v>
      </c>
      <c r="F2859" s="80">
        <v>707903</v>
      </c>
      <c r="G2859" s="80">
        <v>7</v>
      </c>
      <c r="H2859" s="280" t="s">
        <v>1394</v>
      </c>
      <c r="I2859" s="80"/>
    </row>
    <row r="2860" spans="1:9">
      <c r="A2860" s="280" t="s">
        <v>4255</v>
      </c>
      <c r="B2860" s="280" t="s">
        <v>1457</v>
      </c>
      <c r="C2860" s="280" t="s">
        <v>1209</v>
      </c>
      <c r="D2860" s="280" t="s">
        <v>1215</v>
      </c>
      <c r="E2860" s="80">
        <v>1.1404084942856864E-2</v>
      </c>
      <c r="F2860" s="80">
        <v>707903</v>
      </c>
      <c r="G2860" s="80">
        <v>7</v>
      </c>
      <c r="H2860" s="280" t="s">
        <v>1394</v>
      </c>
      <c r="I2860" s="80"/>
    </row>
    <row r="2861" spans="1:9">
      <c r="A2861" s="280" t="s">
        <v>4256</v>
      </c>
      <c r="B2861" s="280" t="s">
        <v>1457</v>
      </c>
      <c r="C2861" s="280" t="s">
        <v>1209</v>
      </c>
      <c r="D2861" s="280" t="s">
        <v>1216</v>
      </c>
      <c r="E2861" s="80">
        <v>2.0085401040756391E-2</v>
      </c>
      <c r="F2861" s="80">
        <v>707903</v>
      </c>
      <c r="G2861" s="80">
        <v>7</v>
      </c>
      <c r="H2861" s="280" t="s">
        <v>1394</v>
      </c>
      <c r="I2861" s="80"/>
    </row>
    <row r="2862" spans="1:9">
      <c r="A2862" s="280" t="s">
        <v>4257</v>
      </c>
      <c r="B2862" s="280" t="s">
        <v>1457</v>
      </c>
      <c r="C2862" s="280" t="s">
        <v>1209</v>
      </c>
      <c r="D2862" s="280" t="s">
        <v>1217</v>
      </c>
      <c r="E2862" s="80">
        <v>1.0426315643736498E-2</v>
      </c>
      <c r="F2862" s="80">
        <v>707903</v>
      </c>
      <c r="G2862" s="80">
        <v>7</v>
      </c>
      <c r="H2862" s="280" t="s">
        <v>1394</v>
      </c>
      <c r="I2862" s="80"/>
    </row>
    <row r="2863" spans="1:9">
      <c r="A2863" s="280" t="s">
        <v>4258</v>
      </c>
      <c r="B2863" s="280" t="s">
        <v>1457</v>
      </c>
      <c r="C2863" s="280" t="s">
        <v>1209</v>
      </c>
      <c r="D2863" s="280" t="s">
        <v>1218</v>
      </c>
      <c r="E2863" s="80">
        <v>1.5422112579116016E-2</v>
      </c>
      <c r="F2863" s="80">
        <v>707903</v>
      </c>
      <c r="G2863" s="80">
        <v>7</v>
      </c>
      <c r="H2863" s="280" t="s">
        <v>1394</v>
      </c>
      <c r="I2863" s="80"/>
    </row>
    <row r="2864" spans="1:9">
      <c r="A2864" s="280" t="s">
        <v>4259</v>
      </c>
      <c r="B2864" s="280" t="s">
        <v>1457</v>
      </c>
      <c r="C2864" s="280" t="s">
        <v>1209</v>
      </c>
      <c r="D2864" s="280" t="s">
        <v>1219</v>
      </c>
      <c r="E2864" s="80">
        <v>415.53311994627444</v>
      </c>
      <c r="F2864" s="80">
        <v>707903</v>
      </c>
      <c r="G2864" s="80">
        <v>7</v>
      </c>
      <c r="H2864" s="280" t="s">
        <v>1394</v>
      </c>
      <c r="I2864" s="80"/>
    </row>
    <row r="2865" spans="1:9">
      <c r="A2865" s="280" t="s">
        <v>4260</v>
      </c>
      <c r="B2865" s="280" t="s">
        <v>1457</v>
      </c>
      <c r="C2865" s="280" t="s">
        <v>1209</v>
      </c>
      <c r="D2865" s="280" t="s">
        <v>1347</v>
      </c>
      <c r="E2865" s="80">
        <v>2.6548382814938112E-2</v>
      </c>
      <c r="F2865" s="80">
        <v>707903</v>
      </c>
      <c r="G2865" s="80">
        <v>7</v>
      </c>
      <c r="H2865" s="280" t="s">
        <v>1394</v>
      </c>
      <c r="I2865" s="80"/>
    </row>
    <row r="2866" spans="1:9">
      <c r="A2866" s="280" t="s">
        <v>4261</v>
      </c>
      <c r="B2866" s="280" t="s">
        <v>1457</v>
      </c>
      <c r="C2866" s="280" t="s">
        <v>1209</v>
      </c>
      <c r="D2866" s="280" t="s">
        <v>1344</v>
      </c>
      <c r="E2866" s="80">
        <v>6.4598006464044483E-2</v>
      </c>
      <c r="F2866" s="80">
        <v>707903</v>
      </c>
      <c r="G2866" s="80">
        <v>7</v>
      </c>
      <c r="H2866" s="280" t="s">
        <v>1394</v>
      </c>
      <c r="I2866" s="80"/>
    </row>
    <row r="2867" spans="1:9">
      <c r="A2867" s="280" t="s">
        <v>4262</v>
      </c>
      <c r="B2867" s="280" t="s">
        <v>1457</v>
      </c>
      <c r="C2867" s="280" t="s">
        <v>1182</v>
      </c>
      <c r="D2867" s="280" t="s">
        <v>1211</v>
      </c>
      <c r="E2867" s="80">
        <v>7.255216961227288E-3</v>
      </c>
      <c r="F2867" s="80">
        <v>707903</v>
      </c>
      <c r="G2867" s="80">
        <v>7</v>
      </c>
      <c r="H2867" s="280" t="s">
        <v>1394</v>
      </c>
      <c r="I2867" s="80"/>
    </row>
    <row r="2868" spans="1:9">
      <c r="A2868" s="280" t="s">
        <v>4263</v>
      </c>
      <c r="B2868" s="280" t="s">
        <v>1457</v>
      </c>
      <c r="C2868" s="280" t="s">
        <v>1182</v>
      </c>
      <c r="D2868" s="280" t="s">
        <v>1212</v>
      </c>
      <c r="E2868" s="80">
        <v>7.695363612905735E-3</v>
      </c>
      <c r="F2868" s="80">
        <v>707903</v>
      </c>
      <c r="G2868" s="80">
        <v>7</v>
      </c>
      <c r="H2868" s="280" t="s">
        <v>1394</v>
      </c>
      <c r="I2868" s="80"/>
    </row>
    <row r="2869" spans="1:9">
      <c r="A2869" s="280" t="s">
        <v>4264</v>
      </c>
      <c r="B2869" s="280" t="s">
        <v>1457</v>
      </c>
      <c r="C2869" s="280" t="s">
        <v>1182</v>
      </c>
      <c r="D2869" s="280" t="s">
        <v>1213</v>
      </c>
      <c r="E2869" s="80">
        <v>7.255216961227288E-3</v>
      </c>
      <c r="F2869" s="80">
        <v>707903</v>
      </c>
      <c r="G2869" s="80">
        <v>7</v>
      </c>
      <c r="H2869" s="280" t="s">
        <v>1394</v>
      </c>
      <c r="I2869" s="80"/>
    </row>
    <row r="2870" spans="1:9">
      <c r="A2870" s="280" t="s">
        <v>4265</v>
      </c>
      <c r="B2870" s="280" t="s">
        <v>1457</v>
      </c>
      <c r="C2870" s="280" t="s">
        <v>1182</v>
      </c>
      <c r="D2870" s="280" t="s">
        <v>1214</v>
      </c>
      <c r="E2870" s="80">
        <v>7.695363612905735E-3</v>
      </c>
      <c r="F2870" s="80">
        <v>707903</v>
      </c>
      <c r="G2870" s="80">
        <v>7</v>
      </c>
      <c r="H2870" s="280" t="s">
        <v>1394</v>
      </c>
      <c r="I2870" s="80"/>
    </row>
    <row r="2871" spans="1:9">
      <c r="A2871" s="280" t="s">
        <v>4266</v>
      </c>
      <c r="B2871" s="280" t="s">
        <v>1457</v>
      </c>
      <c r="C2871" s="280" t="s">
        <v>1182</v>
      </c>
      <c r="D2871" s="280" t="s">
        <v>1215</v>
      </c>
      <c r="E2871" s="80">
        <v>7.6379470432163914E-3</v>
      </c>
      <c r="F2871" s="80">
        <v>707903</v>
      </c>
      <c r="G2871" s="80">
        <v>7</v>
      </c>
      <c r="H2871" s="280" t="s">
        <v>1394</v>
      </c>
      <c r="I2871" s="80"/>
    </row>
    <row r="2872" spans="1:9">
      <c r="A2872" s="280" t="s">
        <v>4267</v>
      </c>
      <c r="B2872" s="280" t="s">
        <v>1457</v>
      </c>
      <c r="C2872" s="280" t="s">
        <v>1182</v>
      </c>
      <c r="D2872" s="280" t="s">
        <v>1216</v>
      </c>
      <c r="E2872" s="80">
        <v>8.8620813449510113E-3</v>
      </c>
      <c r="F2872" s="80">
        <v>707903</v>
      </c>
      <c r="G2872" s="80">
        <v>7</v>
      </c>
      <c r="H2872" s="280" t="s">
        <v>1394</v>
      </c>
      <c r="I2872" s="80"/>
    </row>
    <row r="2873" spans="1:9">
      <c r="A2873" s="280" t="s">
        <v>4268</v>
      </c>
      <c r="B2873" s="280" t="s">
        <v>1457</v>
      </c>
      <c r="C2873" s="280" t="s">
        <v>1182</v>
      </c>
      <c r="D2873" s="280" t="s">
        <v>1217</v>
      </c>
      <c r="E2873" s="80">
        <v>7.0461069082490236E-3</v>
      </c>
      <c r="F2873" s="80">
        <v>707903</v>
      </c>
      <c r="G2873" s="80">
        <v>7</v>
      </c>
      <c r="H2873" s="280" t="s">
        <v>1394</v>
      </c>
      <c r="I2873" s="80"/>
    </row>
    <row r="2874" spans="1:9">
      <c r="A2874" s="280" t="s">
        <v>4269</v>
      </c>
      <c r="B2874" s="280" t="s">
        <v>1457</v>
      </c>
      <c r="C2874" s="280" t="s">
        <v>1182</v>
      </c>
      <c r="D2874" s="280" t="s">
        <v>1218</v>
      </c>
      <c r="E2874" s="80">
        <v>5.2435482462910212E-3</v>
      </c>
      <c r="F2874" s="80">
        <v>707903</v>
      </c>
      <c r="G2874" s="80">
        <v>7</v>
      </c>
      <c r="H2874" s="280" t="s">
        <v>1394</v>
      </c>
      <c r="I2874" s="80"/>
    </row>
    <row r="2875" spans="1:9">
      <c r="A2875" s="280" t="s">
        <v>4270</v>
      </c>
      <c r="B2875" s="280" t="s">
        <v>1457</v>
      </c>
      <c r="C2875" s="280" t="s">
        <v>1182</v>
      </c>
      <c r="D2875" s="280" t="s">
        <v>1219</v>
      </c>
      <c r="E2875" s="80">
        <v>7.8309046848870582E-3</v>
      </c>
      <c r="F2875" s="80">
        <v>707903</v>
      </c>
      <c r="G2875" s="80">
        <v>7</v>
      </c>
      <c r="H2875" s="280" t="s">
        <v>1394</v>
      </c>
      <c r="I2875" s="80"/>
    </row>
    <row r="2876" spans="1:9">
      <c r="A2876" s="280" t="s">
        <v>4271</v>
      </c>
      <c r="B2876" s="280" t="s">
        <v>1457</v>
      </c>
      <c r="C2876" s="280" t="s">
        <v>1182</v>
      </c>
      <c r="D2876" s="280" t="s">
        <v>1347</v>
      </c>
      <c r="E2876" s="80">
        <v>1.9189524309594957E-2</v>
      </c>
      <c r="F2876" s="80">
        <v>707903</v>
      </c>
      <c r="G2876" s="80">
        <v>7</v>
      </c>
      <c r="H2876" s="280" t="s">
        <v>1394</v>
      </c>
      <c r="I2876" s="80"/>
    </row>
    <row r="2877" spans="1:9">
      <c r="A2877" s="280" t="s">
        <v>4272</v>
      </c>
      <c r="B2877" s="280" t="s">
        <v>1457</v>
      </c>
      <c r="C2877" s="280" t="s">
        <v>1182</v>
      </c>
      <c r="D2877" s="280" t="s">
        <v>1344</v>
      </c>
      <c r="E2877" s="80">
        <v>4.3895139632633168E-2</v>
      </c>
      <c r="F2877" s="80">
        <v>707903</v>
      </c>
      <c r="G2877" s="80">
        <v>7</v>
      </c>
      <c r="H2877" s="280" t="s">
        <v>1394</v>
      </c>
      <c r="I2877" s="80"/>
    </row>
    <row r="2878" spans="1:9">
      <c r="A2878" s="280" t="s">
        <v>4273</v>
      </c>
      <c r="B2878" s="280" t="s">
        <v>1457</v>
      </c>
      <c r="C2878" s="280" t="s">
        <v>1210</v>
      </c>
      <c r="D2878" s="280" t="s">
        <v>1211</v>
      </c>
      <c r="E2878" s="80">
        <v>1.0897491908745633E-2</v>
      </c>
      <c r="F2878" s="80">
        <v>707903</v>
      </c>
      <c r="G2878" s="80">
        <v>7</v>
      </c>
      <c r="H2878" s="280" t="s">
        <v>1394</v>
      </c>
      <c r="I2878" s="80"/>
    </row>
    <row r="2879" spans="1:9">
      <c r="A2879" s="280" t="s">
        <v>4274</v>
      </c>
      <c r="B2879" s="280" t="s">
        <v>1457</v>
      </c>
      <c r="C2879" s="280" t="s">
        <v>1210</v>
      </c>
      <c r="D2879" s="280" t="s">
        <v>1212</v>
      </c>
      <c r="E2879" s="80">
        <v>1.130766007017019E-2</v>
      </c>
      <c r="F2879" s="80">
        <v>707903</v>
      </c>
      <c r="G2879" s="80">
        <v>7</v>
      </c>
      <c r="H2879" s="280" t="s">
        <v>1394</v>
      </c>
      <c r="I2879" s="80"/>
    </row>
    <row r="2880" spans="1:9">
      <c r="A2880" s="280" t="s">
        <v>4275</v>
      </c>
      <c r="B2880" s="280" t="s">
        <v>1457</v>
      </c>
      <c r="C2880" s="280" t="s">
        <v>1210</v>
      </c>
      <c r="D2880" s="280" t="s">
        <v>1213</v>
      </c>
      <c r="E2880" s="80">
        <v>1.0898370100247575E-2</v>
      </c>
      <c r="F2880" s="80">
        <v>707903</v>
      </c>
      <c r="G2880" s="80">
        <v>7</v>
      </c>
      <c r="H2880" s="280" t="s">
        <v>1394</v>
      </c>
      <c r="I2880" s="80"/>
    </row>
    <row r="2881" spans="1:9">
      <c r="A2881" s="280" t="s">
        <v>4276</v>
      </c>
      <c r="B2881" s="280" t="s">
        <v>1457</v>
      </c>
      <c r="C2881" s="280" t="s">
        <v>1210</v>
      </c>
      <c r="D2881" s="280" t="s">
        <v>1214</v>
      </c>
      <c r="E2881" s="80">
        <v>1.1265619461925185E-2</v>
      </c>
      <c r="F2881" s="80">
        <v>707903</v>
      </c>
      <c r="G2881" s="80">
        <v>7</v>
      </c>
      <c r="H2881" s="280" t="s">
        <v>1394</v>
      </c>
      <c r="I2881" s="80"/>
    </row>
    <row r="2882" spans="1:9">
      <c r="A2882" s="280" t="s">
        <v>4277</v>
      </c>
      <c r="B2882" s="280" t="s">
        <v>1457</v>
      </c>
      <c r="C2882" s="280" t="s">
        <v>1210</v>
      </c>
      <c r="D2882" s="280" t="s">
        <v>1215</v>
      </c>
      <c r="E2882" s="80">
        <v>1.1260220436962835E-2</v>
      </c>
      <c r="F2882" s="80">
        <v>707903</v>
      </c>
      <c r="G2882" s="80">
        <v>7</v>
      </c>
      <c r="H2882" s="280" t="s">
        <v>1394</v>
      </c>
      <c r="I2882" s="80"/>
    </row>
    <row r="2883" spans="1:9">
      <c r="A2883" s="280" t="s">
        <v>4278</v>
      </c>
      <c r="B2883" s="280" t="s">
        <v>1457</v>
      </c>
      <c r="C2883" s="280" t="s">
        <v>1210</v>
      </c>
      <c r="D2883" s="280" t="s">
        <v>1216</v>
      </c>
      <c r="E2883" s="80">
        <v>1.5468689235217553E-2</v>
      </c>
      <c r="F2883" s="80">
        <v>707903</v>
      </c>
      <c r="G2883" s="80">
        <v>7</v>
      </c>
      <c r="H2883" s="280" t="s">
        <v>1394</v>
      </c>
      <c r="I2883" s="80"/>
    </row>
    <row r="2884" spans="1:9">
      <c r="A2884" s="280" t="s">
        <v>4279</v>
      </c>
      <c r="B2884" s="280" t="s">
        <v>1457</v>
      </c>
      <c r="C2884" s="280" t="s">
        <v>1210</v>
      </c>
      <c r="D2884" s="280" t="s">
        <v>1217</v>
      </c>
      <c r="E2884" s="80">
        <v>1.0160368485483084E-2</v>
      </c>
      <c r="F2884" s="80">
        <v>707903</v>
      </c>
      <c r="G2884" s="80">
        <v>7</v>
      </c>
      <c r="H2884" s="280" t="s">
        <v>1394</v>
      </c>
      <c r="I2884" s="80"/>
    </row>
    <row r="2885" spans="1:9">
      <c r="A2885" s="280" t="s">
        <v>4280</v>
      </c>
      <c r="B2885" s="280" t="s">
        <v>1457</v>
      </c>
      <c r="C2885" s="280" t="s">
        <v>1210</v>
      </c>
      <c r="D2885" s="280" t="s">
        <v>1218</v>
      </c>
      <c r="E2885" s="80">
        <v>1.1697532430408646E-2</v>
      </c>
      <c r="F2885" s="80">
        <v>707903</v>
      </c>
      <c r="G2885" s="80">
        <v>7</v>
      </c>
      <c r="H2885" s="280" t="s">
        <v>1394</v>
      </c>
      <c r="I2885" s="80"/>
    </row>
    <row r="2886" spans="1:9">
      <c r="A2886" s="280" t="s">
        <v>4281</v>
      </c>
      <c r="B2886" s="280" t="s">
        <v>1457</v>
      </c>
      <c r="C2886" s="280" t="s">
        <v>1210</v>
      </c>
      <c r="D2886" s="280" t="s">
        <v>1219</v>
      </c>
      <c r="E2886" s="80">
        <v>2037.245107833458</v>
      </c>
      <c r="F2886" s="80">
        <v>707903</v>
      </c>
      <c r="G2886" s="80">
        <v>7</v>
      </c>
      <c r="H2886" s="280" t="s">
        <v>1394</v>
      </c>
      <c r="I2886" s="80"/>
    </row>
    <row r="2887" spans="1:9">
      <c r="A2887" s="280" t="s">
        <v>4282</v>
      </c>
      <c r="B2887" s="280" t="s">
        <v>1457</v>
      </c>
      <c r="C2887" s="280" t="s">
        <v>1210</v>
      </c>
      <c r="D2887" s="280" t="s">
        <v>1347</v>
      </c>
      <c r="E2887" s="80">
        <v>2.5400534668346939E-2</v>
      </c>
      <c r="F2887" s="80">
        <v>707903</v>
      </c>
      <c r="G2887" s="80">
        <v>7</v>
      </c>
      <c r="H2887" s="280" t="s">
        <v>1394</v>
      </c>
      <c r="I2887" s="80"/>
    </row>
    <row r="2888" spans="1:9">
      <c r="A2888" s="280" t="s">
        <v>4283</v>
      </c>
      <c r="B2888" s="280" t="s">
        <v>1457</v>
      </c>
      <c r="C2888" s="280" t="s">
        <v>1210</v>
      </c>
      <c r="D2888" s="280" t="s">
        <v>1344</v>
      </c>
      <c r="E2888" s="80">
        <v>6.2318075473275752E-2</v>
      </c>
      <c r="F2888" s="80">
        <v>707903</v>
      </c>
      <c r="G2888" s="80">
        <v>7</v>
      </c>
      <c r="H2888" s="280" t="s">
        <v>1394</v>
      </c>
      <c r="I2888" s="80"/>
    </row>
    <row r="2889" spans="1:9">
      <c r="A2889" s="280" t="s">
        <v>4284</v>
      </c>
      <c r="B2889" s="280" t="s">
        <v>1457</v>
      </c>
      <c r="C2889" s="280" t="s">
        <v>1211</v>
      </c>
      <c r="D2889" s="280" t="s">
        <v>1211</v>
      </c>
      <c r="E2889" s="80">
        <v>1</v>
      </c>
      <c r="F2889" s="80">
        <v>707903</v>
      </c>
      <c r="G2889" s="80">
        <v>7</v>
      </c>
      <c r="H2889" s="280" t="s">
        <v>1394</v>
      </c>
      <c r="I2889" s="80"/>
    </row>
    <row r="2890" spans="1:9">
      <c r="A2890" s="280" t="s">
        <v>4285</v>
      </c>
      <c r="B2890" s="280" t="s">
        <v>1457</v>
      </c>
      <c r="C2890" s="280" t="s">
        <v>1211</v>
      </c>
      <c r="D2890" s="280" t="s">
        <v>1212</v>
      </c>
      <c r="E2890" s="80">
        <v>1.0369266210041574</v>
      </c>
      <c r="F2890" s="80">
        <v>707903</v>
      </c>
      <c r="G2890" s="80">
        <v>7</v>
      </c>
      <c r="H2890" s="280" t="s">
        <v>1394</v>
      </c>
      <c r="I2890" s="80"/>
    </row>
    <row r="2891" spans="1:9">
      <c r="A2891" s="280" t="s">
        <v>4286</v>
      </c>
      <c r="B2891" s="280" t="s">
        <v>1457</v>
      </c>
      <c r="C2891" s="280" t="s">
        <v>1211</v>
      </c>
      <c r="D2891" s="280" t="s">
        <v>1213</v>
      </c>
      <c r="E2891" s="80">
        <v>1.0001329049029355</v>
      </c>
      <c r="F2891" s="80">
        <v>707903</v>
      </c>
      <c r="G2891" s="80">
        <v>7</v>
      </c>
      <c r="H2891" s="280" t="s">
        <v>1394</v>
      </c>
      <c r="I2891" s="80"/>
    </row>
    <row r="2892" spans="1:9">
      <c r="A2892" s="280" t="s">
        <v>4287</v>
      </c>
      <c r="B2892" s="280" t="s">
        <v>1457</v>
      </c>
      <c r="C2892" s="280" t="s">
        <v>1211</v>
      </c>
      <c r="D2892" s="280" t="s">
        <v>1214</v>
      </c>
      <c r="E2892" s="80">
        <v>1.0341447555595553</v>
      </c>
      <c r="F2892" s="80">
        <v>707903</v>
      </c>
      <c r="G2892" s="80">
        <v>7</v>
      </c>
      <c r="H2892" s="280" t="s">
        <v>1394</v>
      </c>
      <c r="I2892" s="80"/>
    </row>
    <row r="2893" spans="1:9">
      <c r="A2893" s="280" t="s">
        <v>4288</v>
      </c>
      <c r="B2893" s="280" t="s">
        <v>1457</v>
      </c>
      <c r="C2893" s="280" t="s">
        <v>1211</v>
      </c>
      <c r="D2893" s="280" t="s">
        <v>1215</v>
      </c>
      <c r="E2893" s="80">
        <v>1.0328209069806058</v>
      </c>
      <c r="F2893" s="80">
        <v>707903</v>
      </c>
      <c r="G2893" s="80">
        <v>7</v>
      </c>
      <c r="H2893" s="280" t="s">
        <v>1394</v>
      </c>
      <c r="I2893" s="80"/>
    </row>
    <row r="2894" spans="1:9">
      <c r="A2894" s="280" t="s">
        <v>4289</v>
      </c>
      <c r="B2894" s="280" t="s">
        <v>1457</v>
      </c>
      <c r="C2894" s="280" t="s">
        <v>1211</v>
      </c>
      <c r="D2894" s="280" t="s">
        <v>1216</v>
      </c>
      <c r="E2894" s="80">
        <v>1.4599496022721596</v>
      </c>
      <c r="F2894" s="80">
        <v>707903</v>
      </c>
      <c r="G2894" s="80">
        <v>7</v>
      </c>
      <c r="H2894" s="280" t="s">
        <v>1394</v>
      </c>
      <c r="I2894" s="80"/>
    </row>
    <row r="2895" spans="1:9">
      <c r="A2895" s="280" t="s">
        <v>4290</v>
      </c>
      <c r="B2895" s="280" t="s">
        <v>1457</v>
      </c>
      <c r="C2895" s="280" t="s">
        <v>1211</v>
      </c>
      <c r="D2895" s="280" t="s">
        <v>1217</v>
      </c>
      <c r="E2895" s="80">
        <v>0.9457365831606418</v>
      </c>
      <c r="F2895" s="80">
        <v>707903</v>
      </c>
      <c r="G2895" s="80">
        <v>7</v>
      </c>
      <c r="H2895" s="280" t="s">
        <v>1394</v>
      </c>
      <c r="I2895" s="80"/>
    </row>
    <row r="2896" spans="1:9">
      <c r="A2896" s="280" t="s">
        <v>4291</v>
      </c>
      <c r="B2896" s="280" t="s">
        <v>1457</v>
      </c>
      <c r="C2896" s="280" t="s">
        <v>1211</v>
      </c>
      <c r="D2896" s="280" t="s">
        <v>1218</v>
      </c>
      <c r="E2896" s="80">
        <v>1.0548510708165177</v>
      </c>
      <c r="F2896" s="80">
        <v>707903</v>
      </c>
      <c r="G2896" s="80">
        <v>7</v>
      </c>
      <c r="H2896" s="280" t="s">
        <v>1394</v>
      </c>
      <c r="I2896" s="80"/>
    </row>
    <row r="2897" spans="1:9">
      <c r="A2897" s="280" t="s">
        <v>4292</v>
      </c>
      <c r="B2897" s="280" t="s">
        <v>1457</v>
      </c>
      <c r="C2897" s="280" t="s">
        <v>1211</v>
      </c>
      <c r="D2897" s="280" t="s">
        <v>1219</v>
      </c>
      <c r="E2897" s="80">
        <v>200152.37249398927</v>
      </c>
      <c r="F2897" s="80">
        <v>707903</v>
      </c>
      <c r="G2897" s="80">
        <v>7</v>
      </c>
      <c r="H2897" s="280" t="s">
        <v>1394</v>
      </c>
      <c r="I2897" s="80"/>
    </row>
    <row r="2898" spans="1:9">
      <c r="A2898" s="280" t="s">
        <v>4293</v>
      </c>
      <c r="B2898" s="280" t="s">
        <v>1457</v>
      </c>
      <c r="C2898" s="280" t="s">
        <v>1211</v>
      </c>
      <c r="D2898" s="280" t="s">
        <v>1347</v>
      </c>
      <c r="E2898" s="80">
        <v>2.3654823561894003</v>
      </c>
      <c r="F2898" s="80">
        <v>707903</v>
      </c>
      <c r="G2898" s="80">
        <v>7</v>
      </c>
      <c r="H2898" s="280" t="s">
        <v>1394</v>
      </c>
      <c r="I2898" s="80"/>
    </row>
    <row r="2899" spans="1:9">
      <c r="A2899" s="280" t="s">
        <v>4294</v>
      </c>
      <c r="B2899" s="280" t="s">
        <v>1457</v>
      </c>
      <c r="C2899" s="280" t="s">
        <v>1211</v>
      </c>
      <c r="D2899" s="280" t="s">
        <v>1344</v>
      </c>
      <c r="E2899" s="80">
        <v>5.8028844452331958</v>
      </c>
      <c r="F2899" s="80">
        <v>707903</v>
      </c>
      <c r="G2899" s="80">
        <v>7</v>
      </c>
      <c r="H2899" s="280" t="s">
        <v>1394</v>
      </c>
      <c r="I2899" s="80"/>
    </row>
    <row r="2900" spans="1:9">
      <c r="A2900" s="280" t="s">
        <v>4295</v>
      </c>
      <c r="B2900" s="280" t="s">
        <v>1457</v>
      </c>
      <c r="C2900" s="280" t="s">
        <v>1212</v>
      </c>
      <c r="D2900" s="280" t="s">
        <v>1211</v>
      </c>
      <c r="E2900" s="80">
        <v>0.96600946705962731</v>
      </c>
      <c r="F2900" s="80">
        <v>707903</v>
      </c>
      <c r="G2900" s="80">
        <v>7</v>
      </c>
      <c r="H2900" s="280" t="s">
        <v>1394</v>
      </c>
      <c r="I2900" s="80"/>
    </row>
    <row r="2901" spans="1:9">
      <c r="A2901" s="280" t="s">
        <v>4296</v>
      </c>
      <c r="B2901" s="280" t="s">
        <v>1457</v>
      </c>
      <c r="C2901" s="280" t="s">
        <v>1212</v>
      </c>
      <c r="D2901" s="280" t="s">
        <v>1212</v>
      </c>
      <c r="E2901" s="80">
        <v>1</v>
      </c>
      <c r="F2901" s="80">
        <v>707903</v>
      </c>
      <c r="G2901" s="80">
        <v>7</v>
      </c>
      <c r="H2901" s="280" t="s">
        <v>1394</v>
      </c>
      <c r="I2901" s="80"/>
    </row>
    <row r="2902" spans="1:9">
      <c r="A2902" s="280" t="s">
        <v>4297</v>
      </c>
      <c r="B2902" s="280" t="s">
        <v>1457</v>
      </c>
      <c r="C2902" s="280" t="s">
        <v>1212</v>
      </c>
      <c r="D2902" s="280" t="s">
        <v>1213</v>
      </c>
      <c r="E2902" s="80">
        <v>0.96613885772356467</v>
      </c>
      <c r="F2902" s="80">
        <v>707903</v>
      </c>
      <c r="G2902" s="80">
        <v>7</v>
      </c>
      <c r="H2902" s="280" t="s">
        <v>1394</v>
      </c>
      <c r="I2902" s="80"/>
    </row>
    <row r="2903" spans="1:9">
      <c r="A2903" s="280" t="s">
        <v>4298</v>
      </c>
      <c r="B2903" s="280" t="s">
        <v>1457</v>
      </c>
      <c r="C2903" s="280" t="s">
        <v>1212</v>
      </c>
      <c r="D2903" s="280" t="s">
        <v>1214</v>
      </c>
      <c r="E2903" s="80">
        <v>0.99731499695216153</v>
      </c>
      <c r="F2903" s="80">
        <v>707903</v>
      </c>
      <c r="G2903" s="80">
        <v>7</v>
      </c>
      <c r="H2903" s="280" t="s">
        <v>1394</v>
      </c>
      <c r="I2903" s="80"/>
    </row>
    <row r="2904" spans="1:9">
      <c r="A2904" s="280" t="s">
        <v>4299</v>
      </c>
      <c r="B2904" s="280" t="s">
        <v>1457</v>
      </c>
      <c r="C2904" s="280" t="s">
        <v>1212</v>
      </c>
      <c r="D2904" s="280" t="s">
        <v>1215</v>
      </c>
      <c r="E2904" s="80">
        <v>0.99608270371586849</v>
      </c>
      <c r="F2904" s="80">
        <v>707903</v>
      </c>
      <c r="G2904" s="80">
        <v>7</v>
      </c>
      <c r="H2904" s="280" t="s">
        <v>1394</v>
      </c>
      <c r="I2904" s="80"/>
    </row>
    <row r="2905" spans="1:9">
      <c r="A2905" s="280" t="s">
        <v>4300</v>
      </c>
      <c r="B2905" s="280" t="s">
        <v>1457</v>
      </c>
      <c r="C2905" s="280" t="s">
        <v>1212</v>
      </c>
      <c r="D2905" s="280" t="s">
        <v>1216</v>
      </c>
      <c r="E2905" s="80">
        <v>1.4059209258310683</v>
      </c>
      <c r="F2905" s="80">
        <v>707903</v>
      </c>
      <c r="G2905" s="80">
        <v>7</v>
      </c>
      <c r="H2905" s="280" t="s">
        <v>1394</v>
      </c>
      <c r="I2905" s="80"/>
    </row>
    <row r="2906" spans="1:9">
      <c r="A2906" s="280" t="s">
        <v>4301</v>
      </c>
      <c r="B2906" s="280" t="s">
        <v>1457</v>
      </c>
      <c r="C2906" s="280" t="s">
        <v>1212</v>
      </c>
      <c r="D2906" s="280" t="s">
        <v>1217</v>
      </c>
      <c r="E2906" s="80">
        <v>0.91227629761245432</v>
      </c>
      <c r="F2906" s="80">
        <v>707903</v>
      </c>
      <c r="G2906" s="80">
        <v>7</v>
      </c>
      <c r="H2906" s="280" t="s">
        <v>1394</v>
      </c>
      <c r="I2906" s="80"/>
    </row>
    <row r="2907" spans="1:9">
      <c r="A2907" s="280" t="s">
        <v>4302</v>
      </c>
      <c r="B2907" s="280" t="s">
        <v>1457</v>
      </c>
      <c r="C2907" s="280" t="s">
        <v>1212</v>
      </c>
      <c r="D2907" s="280" t="s">
        <v>1218</v>
      </c>
      <c r="E2907" s="80">
        <v>1.0202312158293714</v>
      </c>
      <c r="F2907" s="80">
        <v>707903</v>
      </c>
      <c r="G2907" s="80">
        <v>7</v>
      </c>
      <c r="H2907" s="280" t="s">
        <v>1394</v>
      </c>
      <c r="I2907" s="80"/>
    </row>
    <row r="2908" spans="1:9">
      <c r="A2908" s="280" t="s">
        <v>4303</v>
      </c>
      <c r="B2908" s="280" t="s">
        <v>1457</v>
      </c>
      <c r="C2908" s="280" t="s">
        <v>1212</v>
      </c>
      <c r="D2908" s="280" t="s">
        <v>1219</v>
      </c>
      <c r="E2908" s="80">
        <v>193512.81354250695</v>
      </c>
      <c r="F2908" s="80">
        <v>707903</v>
      </c>
      <c r="G2908" s="80">
        <v>7</v>
      </c>
      <c r="H2908" s="280" t="s">
        <v>1394</v>
      </c>
      <c r="I2908" s="80"/>
    </row>
    <row r="2909" spans="1:9">
      <c r="A2909" s="280" t="s">
        <v>4304</v>
      </c>
      <c r="B2909" s="280" t="s">
        <v>1457</v>
      </c>
      <c r="C2909" s="280" t="s">
        <v>1212</v>
      </c>
      <c r="D2909" s="280" t="s">
        <v>1347</v>
      </c>
      <c r="E2909" s="80">
        <v>2.28536020547249</v>
      </c>
      <c r="F2909" s="80">
        <v>707903</v>
      </c>
      <c r="G2909" s="80">
        <v>7</v>
      </c>
      <c r="H2909" s="280" t="s">
        <v>1394</v>
      </c>
      <c r="I2909" s="80"/>
    </row>
    <row r="2910" spans="1:9">
      <c r="A2910" s="280" t="s">
        <v>4305</v>
      </c>
      <c r="B2910" s="280" t="s">
        <v>1457</v>
      </c>
      <c r="C2910" s="280" t="s">
        <v>1212</v>
      </c>
      <c r="D2910" s="280" t="s">
        <v>1344</v>
      </c>
      <c r="E2910" s="80">
        <v>5.6056248878392845</v>
      </c>
      <c r="F2910" s="80">
        <v>707903</v>
      </c>
      <c r="G2910" s="80">
        <v>7</v>
      </c>
      <c r="H2910" s="280" t="s">
        <v>1394</v>
      </c>
      <c r="I2910" s="80"/>
    </row>
    <row r="2911" spans="1:9">
      <c r="A2911" s="280" t="s">
        <v>4306</v>
      </c>
      <c r="B2911" s="280" t="s">
        <v>1457</v>
      </c>
      <c r="C2911" s="280" t="s">
        <v>1213</v>
      </c>
      <c r="D2911" s="280" t="s">
        <v>1211</v>
      </c>
      <c r="E2911" s="80">
        <v>0.99986864064700687</v>
      </c>
      <c r="F2911" s="80">
        <v>707903</v>
      </c>
      <c r="G2911" s="80">
        <v>7</v>
      </c>
      <c r="H2911" s="280" t="s">
        <v>1394</v>
      </c>
      <c r="I2911" s="80"/>
    </row>
    <row r="2912" spans="1:9">
      <c r="A2912" s="280" t="s">
        <v>4307</v>
      </c>
      <c r="B2912" s="280" t="s">
        <v>1457</v>
      </c>
      <c r="C2912" s="280" t="s">
        <v>1213</v>
      </c>
      <c r="D2912" s="280" t="s">
        <v>1212</v>
      </c>
      <c r="E2912" s="80">
        <v>1.036791616406775</v>
      </c>
      <c r="F2912" s="80">
        <v>707903</v>
      </c>
      <c r="G2912" s="80">
        <v>7</v>
      </c>
      <c r="H2912" s="280" t="s">
        <v>1394</v>
      </c>
      <c r="I2912" s="80"/>
    </row>
    <row r="2913" spans="1:9">
      <c r="A2913" s="280" t="s">
        <v>4308</v>
      </c>
      <c r="B2913" s="280" t="s">
        <v>1457</v>
      </c>
      <c r="C2913" s="280" t="s">
        <v>1213</v>
      </c>
      <c r="D2913" s="280" t="s">
        <v>1213</v>
      </c>
      <c r="E2913" s="80">
        <v>1</v>
      </c>
      <c r="F2913" s="80">
        <v>707903</v>
      </c>
      <c r="G2913" s="80">
        <v>7</v>
      </c>
      <c r="H2913" s="280" t="s">
        <v>1394</v>
      </c>
      <c r="I2913" s="80"/>
    </row>
    <row r="2914" spans="1:9">
      <c r="A2914" s="280" t="s">
        <v>4309</v>
      </c>
      <c r="B2914" s="280" t="s">
        <v>1457</v>
      </c>
      <c r="C2914" s="280" t="s">
        <v>1213</v>
      </c>
      <c r="D2914" s="280" t="s">
        <v>1214</v>
      </c>
      <c r="E2914" s="80">
        <v>1.0340102190284313</v>
      </c>
      <c r="F2914" s="80">
        <v>707903</v>
      </c>
      <c r="G2914" s="80">
        <v>7</v>
      </c>
      <c r="H2914" s="280" t="s">
        <v>1394</v>
      </c>
      <c r="I2914" s="80"/>
    </row>
    <row r="2915" spans="1:9">
      <c r="A2915" s="280" t="s">
        <v>4310</v>
      </c>
      <c r="B2915" s="280" t="s">
        <v>1457</v>
      </c>
      <c r="C2915" s="280" t="s">
        <v>1213</v>
      </c>
      <c r="D2915" s="280" t="s">
        <v>1215</v>
      </c>
      <c r="E2915" s="80">
        <v>1.0326860699950298</v>
      </c>
      <c r="F2915" s="80">
        <v>707903</v>
      </c>
      <c r="G2915" s="80">
        <v>7</v>
      </c>
      <c r="H2915" s="280" t="s">
        <v>1394</v>
      </c>
      <c r="I2915" s="80"/>
    </row>
    <row r="2916" spans="1:9">
      <c r="A2916" s="280" t="s">
        <v>4311</v>
      </c>
      <c r="B2916" s="280" t="s">
        <v>1457</v>
      </c>
      <c r="C2916" s="280" t="s">
        <v>1213</v>
      </c>
      <c r="D2916" s="280" t="s">
        <v>1216</v>
      </c>
      <c r="E2916" s="80">
        <v>1.4597946825146408</v>
      </c>
      <c r="F2916" s="80">
        <v>707903</v>
      </c>
      <c r="G2916" s="80">
        <v>7</v>
      </c>
      <c r="H2916" s="280" t="s">
        <v>1394</v>
      </c>
      <c r="I2916" s="80"/>
    </row>
    <row r="2917" spans="1:9">
      <c r="A2917" s="280" t="s">
        <v>4312</v>
      </c>
      <c r="B2917" s="280" t="s">
        <v>1457</v>
      </c>
      <c r="C2917" s="280" t="s">
        <v>1213</v>
      </c>
      <c r="D2917" s="280" t="s">
        <v>1217</v>
      </c>
      <c r="E2917" s="80">
        <v>0.94561204620143846</v>
      </c>
      <c r="F2917" s="80">
        <v>707903</v>
      </c>
      <c r="G2917" s="80">
        <v>7</v>
      </c>
      <c r="H2917" s="280" t="s">
        <v>1394</v>
      </c>
      <c r="I2917" s="80"/>
    </row>
    <row r="2918" spans="1:9">
      <c r="A2918" s="280" t="s">
        <v>4313</v>
      </c>
      <c r="B2918" s="280" t="s">
        <v>1457</v>
      </c>
      <c r="C2918" s="280" t="s">
        <v>1213</v>
      </c>
      <c r="D2918" s="280" t="s">
        <v>1218</v>
      </c>
      <c r="E2918" s="80">
        <v>1.0547126603537731</v>
      </c>
      <c r="F2918" s="80">
        <v>707903</v>
      </c>
      <c r="G2918" s="80">
        <v>7</v>
      </c>
      <c r="H2918" s="280" t="s">
        <v>1394</v>
      </c>
      <c r="I2918" s="80"/>
    </row>
    <row r="2919" spans="1:9">
      <c r="A2919" s="280" t="s">
        <v>4314</v>
      </c>
      <c r="B2919" s="280" t="s">
        <v>1457</v>
      </c>
      <c r="C2919" s="280" t="s">
        <v>1213</v>
      </c>
      <c r="D2919" s="280" t="s">
        <v>1219</v>
      </c>
      <c r="E2919" s="80">
        <v>200138.89099964016</v>
      </c>
      <c r="F2919" s="80">
        <v>707903</v>
      </c>
      <c r="G2919" s="80">
        <v>7</v>
      </c>
      <c r="H2919" s="280" t="s">
        <v>1394</v>
      </c>
      <c r="I2919" s="80"/>
    </row>
    <row r="2920" spans="1:9">
      <c r="A2920" s="280" t="s">
        <v>4315</v>
      </c>
      <c r="B2920" s="280" t="s">
        <v>1457</v>
      </c>
      <c r="C2920" s="280" t="s">
        <v>1213</v>
      </c>
      <c r="D2920" s="280" t="s">
        <v>1347</v>
      </c>
      <c r="E2920" s="80">
        <v>2.3651735914882979</v>
      </c>
      <c r="F2920" s="80">
        <v>707903</v>
      </c>
      <c r="G2920" s="80">
        <v>7</v>
      </c>
      <c r="H2920" s="280" t="s">
        <v>1394</v>
      </c>
      <c r="I2920" s="80"/>
    </row>
    <row r="2921" spans="1:9">
      <c r="A2921" s="280" t="s">
        <v>4316</v>
      </c>
      <c r="B2921" s="280" t="s">
        <v>1457</v>
      </c>
      <c r="C2921" s="280" t="s">
        <v>1213</v>
      </c>
      <c r="D2921" s="280" t="s">
        <v>1344</v>
      </c>
      <c r="E2921" s="80">
        <v>5.8021107277811028</v>
      </c>
      <c r="F2921" s="80">
        <v>707903</v>
      </c>
      <c r="G2921" s="80">
        <v>7</v>
      </c>
      <c r="H2921" s="280" t="s">
        <v>1394</v>
      </c>
      <c r="I2921" s="80"/>
    </row>
    <row r="2922" spans="1:9">
      <c r="A2922" s="280" t="s">
        <v>4317</v>
      </c>
      <c r="B2922" s="280" t="s">
        <v>1457</v>
      </c>
      <c r="C2922" s="280" t="s">
        <v>1214</v>
      </c>
      <c r="D2922" s="280" t="s">
        <v>1211</v>
      </c>
      <c r="E2922" s="80">
        <v>0.96865950472273088</v>
      </c>
      <c r="F2922" s="80">
        <v>707903</v>
      </c>
      <c r="G2922" s="80">
        <v>7</v>
      </c>
      <c r="H2922" s="280" t="s">
        <v>1394</v>
      </c>
      <c r="I2922" s="80"/>
    </row>
    <row r="2923" spans="1:9">
      <c r="A2923" s="280" t="s">
        <v>4318</v>
      </c>
      <c r="B2923" s="280" t="s">
        <v>1457</v>
      </c>
      <c r="C2923" s="280" t="s">
        <v>1214</v>
      </c>
      <c r="D2923" s="280" t="s">
        <v>1212</v>
      </c>
      <c r="E2923" s="80">
        <v>1.0027439146311836</v>
      </c>
      <c r="F2923" s="80">
        <v>707903</v>
      </c>
      <c r="G2923" s="80">
        <v>7</v>
      </c>
      <c r="H2923" s="280" t="s">
        <v>1394</v>
      </c>
      <c r="I2923" s="80"/>
    </row>
    <row r="2924" spans="1:9">
      <c r="A2924" s="280" t="s">
        <v>4319</v>
      </c>
      <c r="B2924" s="280" t="s">
        <v>1457</v>
      </c>
      <c r="C2924" s="280" t="s">
        <v>1214</v>
      </c>
      <c r="D2924" s="280" t="s">
        <v>1213</v>
      </c>
      <c r="E2924" s="80">
        <v>0.96878934905088743</v>
      </c>
      <c r="F2924" s="80">
        <v>707903</v>
      </c>
      <c r="G2924" s="80">
        <v>7</v>
      </c>
      <c r="H2924" s="280" t="s">
        <v>1394</v>
      </c>
      <c r="I2924" s="80"/>
    </row>
    <row r="2925" spans="1:9">
      <c r="A2925" s="280" t="s">
        <v>4320</v>
      </c>
      <c r="B2925" s="280" t="s">
        <v>1457</v>
      </c>
      <c r="C2925" s="280" t="s">
        <v>1214</v>
      </c>
      <c r="D2925" s="280" t="s">
        <v>1214</v>
      </c>
      <c r="E2925" s="80">
        <v>1</v>
      </c>
      <c r="F2925" s="80">
        <v>707903</v>
      </c>
      <c r="G2925" s="80">
        <v>7</v>
      </c>
      <c r="H2925" s="280" t="s">
        <v>1394</v>
      </c>
      <c r="I2925" s="80"/>
    </row>
    <row r="2926" spans="1:9">
      <c r="A2926" s="280" t="s">
        <v>4321</v>
      </c>
      <c r="B2926" s="280" t="s">
        <v>1457</v>
      </c>
      <c r="C2926" s="280" t="s">
        <v>1214</v>
      </c>
      <c r="D2926" s="280" t="s">
        <v>1215</v>
      </c>
      <c r="E2926" s="80">
        <v>0.99881688955905201</v>
      </c>
      <c r="F2926" s="80">
        <v>707903</v>
      </c>
      <c r="G2926" s="80">
        <v>7</v>
      </c>
      <c r="H2926" s="280" t="s">
        <v>1394</v>
      </c>
      <c r="I2926" s="80"/>
    </row>
    <row r="2927" spans="1:9">
      <c r="A2927" s="280" t="s">
        <v>4322</v>
      </c>
      <c r="B2927" s="280" t="s">
        <v>1457</v>
      </c>
      <c r="C2927" s="280" t="s">
        <v>1214</v>
      </c>
      <c r="D2927" s="280" t="s">
        <v>1216</v>
      </c>
      <c r="E2927" s="80">
        <v>1.4094704401813734</v>
      </c>
      <c r="F2927" s="80">
        <v>707903</v>
      </c>
      <c r="G2927" s="80">
        <v>7</v>
      </c>
      <c r="H2927" s="280" t="s">
        <v>1394</v>
      </c>
      <c r="I2927" s="80"/>
    </row>
    <row r="2928" spans="1:9">
      <c r="A2928" s="280" t="s">
        <v>4323</v>
      </c>
      <c r="B2928" s="280" t="s">
        <v>1457</v>
      </c>
      <c r="C2928" s="280" t="s">
        <v>1214</v>
      </c>
      <c r="D2928" s="280" t="s">
        <v>1217</v>
      </c>
      <c r="E2928" s="80">
        <v>0.91476819290218148</v>
      </c>
      <c r="F2928" s="80">
        <v>707903</v>
      </c>
      <c r="G2928" s="80">
        <v>7</v>
      </c>
      <c r="H2928" s="280" t="s">
        <v>1394</v>
      </c>
      <c r="I2928" s="80"/>
    </row>
    <row r="2929" spans="1:9">
      <c r="A2929" s="280" t="s">
        <v>4324</v>
      </c>
      <c r="B2929" s="280" t="s">
        <v>1457</v>
      </c>
      <c r="C2929" s="280" t="s">
        <v>1214</v>
      </c>
      <c r="D2929" s="280" t="s">
        <v>1218</v>
      </c>
      <c r="E2929" s="80">
        <v>1.0228020528432702</v>
      </c>
      <c r="F2929" s="80">
        <v>707903</v>
      </c>
      <c r="G2929" s="80">
        <v>7</v>
      </c>
      <c r="H2929" s="280" t="s">
        <v>1394</v>
      </c>
      <c r="I2929" s="80"/>
    </row>
    <row r="2930" spans="1:9">
      <c r="A2930" s="280" t="s">
        <v>4325</v>
      </c>
      <c r="B2930" s="280" t="s">
        <v>1457</v>
      </c>
      <c r="C2930" s="280" t="s">
        <v>1214</v>
      </c>
      <c r="D2930" s="280" t="s">
        <v>1219</v>
      </c>
      <c r="E2930" s="80">
        <v>193561.23246948485</v>
      </c>
      <c r="F2930" s="80">
        <v>707903</v>
      </c>
      <c r="G2930" s="80">
        <v>7</v>
      </c>
      <c r="H2930" s="280" t="s">
        <v>1394</v>
      </c>
      <c r="I2930" s="80"/>
    </row>
    <row r="2931" spans="1:9">
      <c r="A2931" s="280" t="s">
        <v>4326</v>
      </c>
      <c r="B2931" s="280" t="s">
        <v>1457</v>
      </c>
      <c r="C2931" s="280" t="s">
        <v>1214</v>
      </c>
      <c r="D2931" s="280" t="s">
        <v>1347</v>
      </c>
      <c r="E2931" s="80">
        <v>2.2913697807812854</v>
      </c>
      <c r="F2931" s="80">
        <v>707903</v>
      </c>
      <c r="G2931" s="80">
        <v>7</v>
      </c>
      <c r="H2931" s="280" t="s">
        <v>1394</v>
      </c>
      <c r="I2931" s="80"/>
    </row>
    <row r="2932" spans="1:9">
      <c r="A2932" s="280" t="s">
        <v>4327</v>
      </c>
      <c r="B2932" s="280" t="s">
        <v>1457</v>
      </c>
      <c r="C2932" s="280" t="s">
        <v>1214</v>
      </c>
      <c r="D2932" s="280" t="s">
        <v>1344</v>
      </c>
      <c r="E2932" s="80">
        <v>5.6208830188524548</v>
      </c>
      <c r="F2932" s="80">
        <v>707903</v>
      </c>
      <c r="G2932" s="80">
        <v>7</v>
      </c>
      <c r="H2932" s="280" t="s">
        <v>1394</v>
      </c>
      <c r="I2932" s="80"/>
    </row>
    <row r="2933" spans="1:9">
      <c r="A2933" s="280" t="s">
        <v>4328</v>
      </c>
      <c r="B2933" s="280" t="s">
        <v>1457</v>
      </c>
      <c r="C2933" s="280" t="s">
        <v>1215</v>
      </c>
      <c r="D2933" s="280" t="s">
        <v>1211</v>
      </c>
      <c r="E2933" s="80">
        <v>0.96979896344585825</v>
      </c>
      <c r="F2933" s="80">
        <v>707903</v>
      </c>
      <c r="G2933" s="80">
        <v>7</v>
      </c>
      <c r="H2933" s="280" t="s">
        <v>1394</v>
      </c>
      <c r="I2933" s="80"/>
    </row>
    <row r="2934" spans="1:9">
      <c r="A2934" s="280" t="s">
        <v>4329</v>
      </c>
      <c r="B2934" s="280" t="s">
        <v>1457</v>
      </c>
      <c r="C2934" s="280" t="s">
        <v>1215</v>
      </c>
      <c r="D2934" s="280" t="s">
        <v>1212</v>
      </c>
      <c r="E2934" s="80">
        <v>1.0039622807430204</v>
      </c>
      <c r="F2934" s="80">
        <v>707903</v>
      </c>
      <c r="G2934" s="80">
        <v>7</v>
      </c>
      <c r="H2934" s="280" t="s">
        <v>1394</v>
      </c>
      <c r="I2934" s="80"/>
    </row>
    <row r="2935" spans="1:9">
      <c r="A2935" s="280" t="s">
        <v>4330</v>
      </c>
      <c r="B2935" s="280" t="s">
        <v>1457</v>
      </c>
      <c r="C2935" s="280" t="s">
        <v>1215</v>
      </c>
      <c r="D2935" s="280" t="s">
        <v>1213</v>
      </c>
      <c r="E2935" s="80">
        <v>0.96992851529427782</v>
      </c>
      <c r="F2935" s="80">
        <v>707903</v>
      </c>
      <c r="G2935" s="80">
        <v>7</v>
      </c>
      <c r="H2935" s="280" t="s">
        <v>1394</v>
      </c>
      <c r="I2935" s="80"/>
    </row>
    <row r="2936" spans="1:9">
      <c r="A2936" s="280" t="s">
        <v>4331</v>
      </c>
      <c r="B2936" s="280" t="s">
        <v>1457</v>
      </c>
      <c r="C2936" s="280" t="s">
        <v>1215</v>
      </c>
      <c r="D2936" s="280" t="s">
        <v>1214</v>
      </c>
      <c r="E2936" s="80">
        <v>1.0012676665702487</v>
      </c>
      <c r="F2936" s="80">
        <v>707903</v>
      </c>
      <c r="G2936" s="80">
        <v>7</v>
      </c>
      <c r="H2936" s="280" t="s">
        <v>1394</v>
      </c>
      <c r="I2936" s="80"/>
    </row>
    <row r="2937" spans="1:9">
      <c r="A2937" s="280" t="s">
        <v>4332</v>
      </c>
      <c r="B2937" s="280" t="s">
        <v>1457</v>
      </c>
      <c r="C2937" s="280" t="s">
        <v>1215</v>
      </c>
      <c r="D2937" s="280" t="s">
        <v>1215</v>
      </c>
      <c r="E2937" s="80">
        <v>1</v>
      </c>
      <c r="F2937" s="80">
        <v>707903</v>
      </c>
      <c r="G2937" s="80">
        <v>7</v>
      </c>
      <c r="H2937" s="280" t="s">
        <v>1394</v>
      </c>
      <c r="I2937" s="80"/>
    </row>
    <row r="2938" spans="1:9">
      <c r="A2938" s="280" t="s">
        <v>4333</v>
      </c>
      <c r="B2938" s="280" t="s">
        <v>1457</v>
      </c>
      <c r="C2938" s="280" t="s">
        <v>1215</v>
      </c>
      <c r="D2938" s="280" t="s">
        <v>1216</v>
      </c>
      <c r="E2938" s="80">
        <v>1.4110567790331972</v>
      </c>
      <c r="F2938" s="80">
        <v>707903</v>
      </c>
      <c r="G2938" s="80">
        <v>7</v>
      </c>
      <c r="H2938" s="280" t="s">
        <v>1394</v>
      </c>
      <c r="I2938" s="80"/>
    </row>
    <row r="2939" spans="1:9">
      <c r="A2939" s="280" t="s">
        <v>4334</v>
      </c>
      <c r="B2939" s="280" t="s">
        <v>1457</v>
      </c>
      <c r="C2939" s="280" t="s">
        <v>1215</v>
      </c>
      <c r="D2939" s="280" t="s">
        <v>1217</v>
      </c>
      <c r="E2939" s="80">
        <v>0.91585966637224692</v>
      </c>
      <c r="F2939" s="80">
        <v>707903</v>
      </c>
      <c r="G2939" s="80">
        <v>7</v>
      </c>
      <c r="H2939" s="280" t="s">
        <v>1394</v>
      </c>
      <c r="I2939" s="80"/>
    </row>
    <row r="2940" spans="1:9">
      <c r="A2940" s="280" t="s">
        <v>4335</v>
      </c>
      <c r="B2940" s="280" t="s">
        <v>1457</v>
      </c>
      <c r="C2940" s="280" t="s">
        <v>1215</v>
      </c>
      <c r="D2940" s="280" t="s">
        <v>1218</v>
      </c>
      <c r="E2940" s="80">
        <v>1.0237098784688492</v>
      </c>
      <c r="F2940" s="80">
        <v>707903</v>
      </c>
      <c r="G2940" s="80">
        <v>7</v>
      </c>
      <c r="H2940" s="280" t="s">
        <v>1394</v>
      </c>
      <c r="I2940" s="80"/>
    </row>
    <row r="2941" spans="1:9">
      <c r="A2941" s="280" t="s">
        <v>4336</v>
      </c>
      <c r="B2941" s="280" t="s">
        <v>1457</v>
      </c>
      <c r="C2941" s="280" t="s">
        <v>1215</v>
      </c>
      <c r="D2941" s="280" t="s">
        <v>1219</v>
      </c>
      <c r="E2941" s="80">
        <v>194300.12330911175</v>
      </c>
      <c r="F2941" s="80">
        <v>707903</v>
      </c>
      <c r="G2941" s="80">
        <v>7</v>
      </c>
      <c r="H2941" s="280" t="s">
        <v>1394</v>
      </c>
      <c r="I2941" s="80"/>
    </row>
    <row r="2942" spans="1:9">
      <c r="A2942" s="280" t="s">
        <v>4337</v>
      </c>
      <c r="B2942" s="280" t="s">
        <v>1457</v>
      </c>
      <c r="C2942" s="280" t="s">
        <v>1215</v>
      </c>
      <c r="D2942" s="280" t="s">
        <v>1347</v>
      </c>
      <c r="E2942" s="80">
        <v>2.2943401250003581</v>
      </c>
      <c r="F2942" s="80">
        <v>707903</v>
      </c>
      <c r="G2942" s="80">
        <v>7</v>
      </c>
      <c r="H2942" s="280" t="s">
        <v>1394</v>
      </c>
      <c r="I2942" s="80"/>
    </row>
    <row r="2943" spans="1:9">
      <c r="A2943" s="280" t="s">
        <v>4338</v>
      </c>
      <c r="B2943" s="280" t="s">
        <v>1457</v>
      </c>
      <c r="C2943" s="280" t="s">
        <v>1215</v>
      </c>
      <c r="D2943" s="280" t="s">
        <v>1344</v>
      </c>
      <c r="E2943" s="80">
        <v>5.62743521636121</v>
      </c>
      <c r="F2943" s="80">
        <v>707903</v>
      </c>
      <c r="G2943" s="80">
        <v>7</v>
      </c>
      <c r="H2943" s="280" t="s">
        <v>1394</v>
      </c>
      <c r="I2943" s="80"/>
    </row>
    <row r="2944" spans="1:9">
      <c r="A2944" s="280" t="s">
        <v>4339</v>
      </c>
      <c r="B2944" s="280" t="s">
        <v>1457</v>
      </c>
      <c r="C2944" s="280" t="s">
        <v>1216</v>
      </c>
      <c r="D2944" s="280" t="s">
        <v>1211</v>
      </c>
      <c r="E2944" s="80">
        <v>0.75225727627809602</v>
      </c>
      <c r="F2944" s="80">
        <v>707903</v>
      </c>
      <c r="G2944" s="80">
        <v>7</v>
      </c>
      <c r="H2944" s="280" t="s">
        <v>1394</v>
      </c>
      <c r="I2944" s="80"/>
    </row>
    <row r="2945" spans="1:9">
      <c r="A2945" s="280" t="s">
        <v>4340</v>
      </c>
      <c r="B2945" s="280" t="s">
        <v>1457</v>
      </c>
      <c r="C2945" s="280" t="s">
        <v>1216</v>
      </c>
      <c r="D2945" s="280" t="s">
        <v>1212</v>
      </c>
      <c r="E2945" s="80">
        <v>0.77898944380747814</v>
      </c>
      <c r="F2945" s="80">
        <v>707903</v>
      </c>
      <c r="G2945" s="80">
        <v>7</v>
      </c>
      <c r="H2945" s="280" t="s">
        <v>1394</v>
      </c>
      <c r="I2945" s="80"/>
    </row>
    <row r="2946" spans="1:9">
      <c r="A2946" s="280" t="s">
        <v>4341</v>
      </c>
      <c r="B2946" s="280" t="s">
        <v>1457</v>
      </c>
      <c r="C2946" s="280" t="s">
        <v>1216</v>
      </c>
      <c r="D2946" s="280" t="s">
        <v>1213</v>
      </c>
      <c r="E2946" s="80">
        <v>0.75237294255057874</v>
      </c>
      <c r="F2946" s="80">
        <v>707903</v>
      </c>
      <c r="G2946" s="80">
        <v>7</v>
      </c>
      <c r="H2946" s="280" t="s">
        <v>1394</v>
      </c>
      <c r="I2946" s="80"/>
    </row>
    <row r="2947" spans="1:9">
      <c r="A2947" s="280" t="s">
        <v>4342</v>
      </c>
      <c r="B2947" s="280" t="s">
        <v>1457</v>
      </c>
      <c r="C2947" s="280" t="s">
        <v>1216</v>
      </c>
      <c r="D2947" s="280" t="s">
        <v>1214</v>
      </c>
      <c r="E2947" s="80">
        <v>0.77675680762847699</v>
      </c>
      <c r="F2947" s="80">
        <v>707903</v>
      </c>
      <c r="G2947" s="80">
        <v>7</v>
      </c>
      <c r="H2947" s="280" t="s">
        <v>1394</v>
      </c>
      <c r="I2947" s="80"/>
    </row>
    <row r="2948" spans="1:9">
      <c r="A2948" s="280" t="s">
        <v>4343</v>
      </c>
      <c r="B2948" s="280" t="s">
        <v>1457</v>
      </c>
      <c r="C2948" s="280" t="s">
        <v>1216</v>
      </c>
      <c r="D2948" s="280" t="s">
        <v>1215</v>
      </c>
      <c r="E2948" s="80">
        <v>0.77586808401610374</v>
      </c>
      <c r="F2948" s="80">
        <v>707903</v>
      </c>
      <c r="G2948" s="80">
        <v>7</v>
      </c>
      <c r="H2948" s="280" t="s">
        <v>1394</v>
      </c>
      <c r="I2948" s="80"/>
    </row>
    <row r="2949" spans="1:9">
      <c r="A2949" s="280" t="s">
        <v>4344</v>
      </c>
      <c r="B2949" s="280" t="s">
        <v>1457</v>
      </c>
      <c r="C2949" s="280" t="s">
        <v>1216</v>
      </c>
      <c r="D2949" s="280" t="s">
        <v>1216</v>
      </c>
      <c r="E2949" s="80">
        <v>1</v>
      </c>
      <c r="F2949" s="80">
        <v>707903</v>
      </c>
      <c r="G2949" s="80">
        <v>7</v>
      </c>
      <c r="H2949" s="280" t="s">
        <v>1394</v>
      </c>
      <c r="I2949" s="80"/>
    </row>
    <row r="2950" spans="1:9">
      <c r="A2950" s="280" t="s">
        <v>4345</v>
      </c>
      <c r="B2950" s="280" t="s">
        <v>1457</v>
      </c>
      <c r="C2950" s="280" t="s">
        <v>1216</v>
      </c>
      <c r="D2950" s="280" t="s">
        <v>1217</v>
      </c>
      <c r="E2950" s="80">
        <v>0.70938758089681553</v>
      </c>
      <c r="F2950" s="80">
        <v>707903</v>
      </c>
      <c r="G2950" s="80">
        <v>7</v>
      </c>
      <c r="H2950" s="280" t="s">
        <v>1394</v>
      </c>
      <c r="I2950" s="80"/>
    </row>
    <row r="2951" spans="1:9">
      <c r="A2951" s="280" t="s">
        <v>4346</v>
      </c>
      <c r="B2951" s="280" t="s">
        <v>1457</v>
      </c>
      <c r="C2951" s="280" t="s">
        <v>1216</v>
      </c>
      <c r="D2951" s="280" t="s">
        <v>1218</v>
      </c>
      <c r="E2951" s="80">
        <v>0.74028596830244353</v>
      </c>
      <c r="F2951" s="80">
        <v>707903</v>
      </c>
      <c r="G2951" s="80">
        <v>7</v>
      </c>
      <c r="H2951" s="280" t="s">
        <v>1394</v>
      </c>
      <c r="I2951" s="80"/>
    </row>
    <row r="2952" spans="1:9">
      <c r="A2952" s="280" t="s">
        <v>4347</v>
      </c>
      <c r="B2952" s="280" t="s">
        <v>1457</v>
      </c>
      <c r="C2952" s="280" t="s">
        <v>1216</v>
      </c>
      <c r="D2952" s="280" t="s">
        <v>1219</v>
      </c>
      <c r="E2952" s="80">
        <v>152728.87673458012</v>
      </c>
      <c r="F2952" s="80">
        <v>707903</v>
      </c>
      <c r="G2952" s="80">
        <v>7</v>
      </c>
      <c r="H2952" s="280" t="s">
        <v>1394</v>
      </c>
      <c r="I2952" s="80"/>
    </row>
    <row r="2953" spans="1:9">
      <c r="A2953" s="280" t="s">
        <v>4348</v>
      </c>
      <c r="B2953" s="280" t="s">
        <v>1457</v>
      </c>
      <c r="C2953" s="280" t="s">
        <v>1216</v>
      </c>
      <c r="D2953" s="280" t="s">
        <v>1347</v>
      </c>
      <c r="E2953" s="80">
        <v>1.7763009711195008</v>
      </c>
      <c r="F2953" s="80">
        <v>707903</v>
      </c>
      <c r="G2953" s="80">
        <v>7</v>
      </c>
      <c r="H2953" s="280" t="s">
        <v>1394</v>
      </c>
      <c r="I2953" s="80"/>
    </row>
    <row r="2954" spans="1:9">
      <c r="A2954" s="280" t="s">
        <v>4349</v>
      </c>
      <c r="B2954" s="280" t="s">
        <v>1457</v>
      </c>
      <c r="C2954" s="280" t="s">
        <v>1216</v>
      </c>
      <c r="D2954" s="280" t="s">
        <v>1344</v>
      </c>
      <c r="E2954" s="80">
        <v>4.3592267749093585</v>
      </c>
      <c r="F2954" s="80">
        <v>707903</v>
      </c>
      <c r="G2954" s="80">
        <v>7</v>
      </c>
      <c r="H2954" s="280" t="s">
        <v>1394</v>
      </c>
      <c r="I2954" s="80"/>
    </row>
    <row r="2955" spans="1:9">
      <c r="A2955" s="280" t="s">
        <v>4350</v>
      </c>
      <c r="B2955" s="280" t="s">
        <v>1457</v>
      </c>
      <c r="C2955" s="280" t="s">
        <v>1217</v>
      </c>
      <c r="D2955" s="280" t="s">
        <v>1211</v>
      </c>
      <c r="E2955" s="80">
        <v>1.06005034076406</v>
      </c>
      <c r="F2955" s="80">
        <v>707903</v>
      </c>
      <c r="G2955" s="80">
        <v>7</v>
      </c>
      <c r="H2955" s="280" t="s">
        <v>1394</v>
      </c>
      <c r="I2955" s="80"/>
    </row>
    <row r="2956" spans="1:9">
      <c r="A2956" s="280" t="s">
        <v>4351</v>
      </c>
      <c r="B2956" s="280" t="s">
        <v>1457</v>
      </c>
      <c r="C2956" s="280" t="s">
        <v>1217</v>
      </c>
      <c r="D2956" s="280" t="s">
        <v>1212</v>
      </c>
      <c r="E2956" s="80">
        <v>1.0976131322226452</v>
      </c>
      <c r="F2956" s="80">
        <v>707903</v>
      </c>
      <c r="G2956" s="80">
        <v>7</v>
      </c>
      <c r="H2956" s="280" t="s">
        <v>1394</v>
      </c>
      <c r="I2956" s="80"/>
    </row>
    <row r="2957" spans="1:9">
      <c r="A2957" s="280" t="s">
        <v>4352</v>
      </c>
      <c r="B2957" s="280" t="s">
        <v>1457</v>
      </c>
      <c r="C2957" s="280" t="s">
        <v>1217</v>
      </c>
      <c r="D2957" s="280" t="s">
        <v>1213</v>
      </c>
      <c r="E2957" s="80">
        <v>1.060190650781375</v>
      </c>
      <c r="F2957" s="80">
        <v>707903</v>
      </c>
      <c r="G2957" s="80">
        <v>7</v>
      </c>
      <c r="H2957" s="280" t="s">
        <v>1394</v>
      </c>
      <c r="I2957" s="80"/>
    </row>
    <row r="2958" spans="1:9">
      <c r="A2958" s="280" t="s">
        <v>4353</v>
      </c>
      <c r="B2958" s="280" t="s">
        <v>1457</v>
      </c>
      <c r="C2958" s="280" t="s">
        <v>1217</v>
      </c>
      <c r="D2958" s="280" t="s">
        <v>1214</v>
      </c>
      <c r="E2958" s="80">
        <v>1.0946511682878919</v>
      </c>
      <c r="F2958" s="80">
        <v>707903</v>
      </c>
      <c r="G2958" s="80">
        <v>7</v>
      </c>
      <c r="H2958" s="280" t="s">
        <v>1394</v>
      </c>
      <c r="I2958" s="80"/>
    </row>
    <row r="2959" spans="1:9">
      <c r="A2959" s="280" t="s">
        <v>4354</v>
      </c>
      <c r="B2959" s="280" t="s">
        <v>1457</v>
      </c>
      <c r="C2959" s="280" t="s">
        <v>1217</v>
      </c>
      <c r="D2959" s="280" t="s">
        <v>1215</v>
      </c>
      <c r="E2959" s="80">
        <v>1.0932751475553759</v>
      </c>
      <c r="F2959" s="80">
        <v>707903</v>
      </c>
      <c r="G2959" s="80">
        <v>7</v>
      </c>
      <c r="H2959" s="280" t="s">
        <v>1394</v>
      </c>
      <c r="I2959" s="80"/>
    </row>
    <row r="2960" spans="1:9">
      <c r="A2960" s="280" t="s">
        <v>4355</v>
      </c>
      <c r="B2960" s="280" t="s">
        <v>1457</v>
      </c>
      <c r="C2960" s="280" t="s">
        <v>1217</v>
      </c>
      <c r="D2960" s="280" t="s">
        <v>1216</v>
      </c>
      <c r="E2960" s="80">
        <v>1.5395510385103406</v>
      </c>
      <c r="F2960" s="80">
        <v>707903</v>
      </c>
      <c r="G2960" s="80">
        <v>7</v>
      </c>
      <c r="H2960" s="280" t="s">
        <v>1394</v>
      </c>
      <c r="I2960" s="80"/>
    </row>
    <row r="2961" spans="1:9">
      <c r="A2961" s="280" t="s">
        <v>4356</v>
      </c>
      <c r="B2961" s="280" t="s">
        <v>1457</v>
      </c>
      <c r="C2961" s="280" t="s">
        <v>1217</v>
      </c>
      <c r="D2961" s="280" t="s">
        <v>1217</v>
      </c>
      <c r="E2961" s="80">
        <v>1</v>
      </c>
      <c r="F2961" s="80">
        <v>707903</v>
      </c>
      <c r="G2961" s="80">
        <v>7</v>
      </c>
      <c r="H2961" s="280" t="s">
        <v>1394</v>
      </c>
      <c r="I2961" s="80"/>
    </row>
    <row r="2962" spans="1:9">
      <c r="A2962" s="280" t="s">
        <v>4357</v>
      </c>
      <c r="B2962" s="280" t="s">
        <v>1457</v>
      </c>
      <c r="C2962" s="280" t="s">
        <v>1217</v>
      </c>
      <c r="D2962" s="280" t="s">
        <v>1218</v>
      </c>
      <c r="E2962" s="80">
        <v>1.1174588712438143</v>
      </c>
      <c r="F2962" s="80">
        <v>707903</v>
      </c>
      <c r="G2962" s="80">
        <v>7</v>
      </c>
      <c r="H2962" s="280" t="s">
        <v>1394</v>
      </c>
      <c r="I2962" s="80"/>
    </row>
    <row r="2963" spans="1:9">
      <c r="A2963" s="280" t="s">
        <v>4358</v>
      </c>
      <c r="B2963" s="280" t="s">
        <v>1457</v>
      </c>
      <c r="C2963" s="280" t="s">
        <v>1217</v>
      </c>
      <c r="D2963" s="280" t="s">
        <v>1219</v>
      </c>
      <c r="E2963" s="80">
        <v>212412.00326874669</v>
      </c>
      <c r="F2963" s="80">
        <v>707903</v>
      </c>
      <c r="G2963" s="80">
        <v>7</v>
      </c>
      <c r="H2963" s="280" t="s">
        <v>1394</v>
      </c>
      <c r="I2963" s="80"/>
    </row>
    <row r="2964" spans="1:9">
      <c r="A2964" s="280" t="s">
        <v>4359</v>
      </c>
      <c r="B2964" s="280" t="s">
        <v>1457</v>
      </c>
      <c r="C2964" s="280" t="s">
        <v>1217</v>
      </c>
      <c r="D2964" s="280" t="s">
        <v>1347</v>
      </c>
      <c r="E2964" s="80">
        <v>2.5076015058310754</v>
      </c>
      <c r="F2964" s="80">
        <v>707903</v>
      </c>
      <c r="G2964" s="80">
        <v>7</v>
      </c>
      <c r="H2964" s="280" t="s">
        <v>1394</v>
      </c>
      <c r="I2964" s="80"/>
    </row>
    <row r="2965" spans="1:9">
      <c r="A2965" s="280" t="s">
        <v>4360</v>
      </c>
      <c r="B2965" s="280" t="s">
        <v>1457</v>
      </c>
      <c r="C2965" s="280" t="s">
        <v>1217</v>
      </c>
      <c r="D2965" s="280" t="s">
        <v>1344</v>
      </c>
      <c r="E2965" s="80">
        <v>6.148468448298237</v>
      </c>
      <c r="F2965" s="80">
        <v>707903</v>
      </c>
      <c r="G2965" s="80">
        <v>7</v>
      </c>
      <c r="H2965" s="280" t="s">
        <v>1394</v>
      </c>
      <c r="I2965" s="80"/>
    </row>
    <row r="2966" spans="1:9">
      <c r="A2966" s="280" t="s">
        <v>4361</v>
      </c>
      <c r="B2966" s="280" t="s">
        <v>1457</v>
      </c>
      <c r="C2966" s="280" t="s">
        <v>1218</v>
      </c>
      <c r="D2966" s="280" t="s">
        <v>1211</v>
      </c>
      <c r="E2966" s="80">
        <v>1.0804575622022079</v>
      </c>
      <c r="F2966" s="80">
        <v>707903</v>
      </c>
      <c r="G2966" s="80">
        <v>7</v>
      </c>
      <c r="H2966" s="280" t="s">
        <v>1394</v>
      </c>
      <c r="I2966" s="80"/>
    </row>
    <row r="2967" spans="1:9">
      <c r="A2967" s="280" t="s">
        <v>4362</v>
      </c>
      <c r="B2967" s="280" t="s">
        <v>1457</v>
      </c>
      <c r="C2967" s="280" t="s">
        <v>1218</v>
      </c>
      <c r="D2967" s="280" t="s">
        <v>1212</v>
      </c>
      <c r="E2967" s="80">
        <v>1.1226247387709505</v>
      </c>
      <c r="F2967" s="80">
        <v>707903</v>
      </c>
      <c r="G2967" s="80">
        <v>7</v>
      </c>
      <c r="H2967" s="280" t="s">
        <v>1394</v>
      </c>
      <c r="I2967" s="80"/>
    </row>
    <row r="2968" spans="1:9">
      <c r="A2968" s="280" t="s">
        <v>4363</v>
      </c>
      <c r="B2968" s="280" t="s">
        <v>1457</v>
      </c>
      <c r="C2968" s="280" t="s">
        <v>1218</v>
      </c>
      <c r="D2968" s="280" t="s">
        <v>1213</v>
      </c>
      <c r="E2968" s="80">
        <v>1.0805873422645349</v>
      </c>
      <c r="F2968" s="80">
        <v>707903</v>
      </c>
      <c r="G2968" s="80">
        <v>7</v>
      </c>
      <c r="H2968" s="280" t="s">
        <v>1394</v>
      </c>
      <c r="I2968" s="80"/>
    </row>
    <row r="2969" spans="1:9">
      <c r="A2969" s="280" t="s">
        <v>4364</v>
      </c>
      <c r="B2969" s="280" t="s">
        <v>1457</v>
      </c>
      <c r="C2969" s="280" t="s">
        <v>1218</v>
      </c>
      <c r="D2969" s="280" t="s">
        <v>1214</v>
      </c>
      <c r="E2969" s="80">
        <v>1.1194055781809633</v>
      </c>
      <c r="F2969" s="80">
        <v>707903</v>
      </c>
      <c r="G2969" s="80">
        <v>7</v>
      </c>
      <c r="H2969" s="280" t="s">
        <v>1394</v>
      </c>
      <c r="I2969" s="80"/>
    </row>
    <row r="2970" spans="1:9">
      <c r="A2970" s="280" t="s">
        <v>4365</v>
      </c>
      <c r="B2970" s="280" t="s">
        <v>1457</v>
      </c>
      <c r="C2970" s="280" t="s">
        <v>1218</v>
      </c>
      <c r="D2970" s="280" t="s">
        <v>1215</v>
      </c>
      <c r="E2970" s="80">
        <v>1.117540496850977</v>
      </c>
      <c r="F2970" s="80">
        <v>707903</v>
      </c>
      <c r="G2970" s="80">
        <v>7</v>
      </c>
      <c r="H2970" s="280" t="s">
        <v>1394</v>
      </c>
      <c r="I2970" s="80"/>
    </row>
    <row r="2971" spans="1:9">
      <c r="A2971" s="280" t="s">
        <v>4366</v>
      </c>
      <c r="B2971" s="280" t="s">
        <v>1457</v>
      </c>
      <c r="C2971" s="280" t="s">
        <v>1218</v>
      </c>
      <c r="D2971" s="280" t="s">
        <v>1216</v>
      </c>
      <c r="E2971" s="80">
        <v>1.4684086732162471</v>
      </c>
      <c r="F2971" s="80">
        <v>707903</v>
      </c>
      <c r="G2971" s="80">
        <v>7</v>
      </c>
      <c r="H2971" s="280" t="s">
        <v>1394</v>
      </c>
      <c r="I2971" s="80"/>
    </row>
    <row r="2972" spans="1:9">
      <c r="A2972" s="280" t="s">
        <v>4367</v>
      </c>
      <c r="B2972" s="280" t="s">
        <v>1457</v>
      </c>
      <c r="C2972" s="280" t="s">
        <v>1218</v>
      </c>
      <c r="D2972" s="280" t="s">
        <v>1217</v>
      </c>
      <c r="E2972" s="80">
        <v>1.0221807506122165</v>
      </c>
      <c r="F2972" s="80">
        <v>707903</v>
      </c>
      <c r="G2972" s="80">
        <v>7</v>
      </c>
      <c r="H2972" s="280" t="s">
        <v>1394</v>
      </c>
      <c r="I2972" s="80"/>
    </row>
    <row r="2973" spans="1:9">
      <c r="A2973" s="280" t="s">
        <v>4368</v>
      </c>
      <c r="B2973" s="280" t="s">
        <v>1457</v>
      </c>
      <c r="C2973" s="280" t="s">
        <v>1218</v>
      </c>
      <c r="D2973" s="280" t="s">
        <v>1218</v>
      </c>
      <c r="E2973" s="80">
        <v>1</v>
      </c>
      <c r="F2973" s="80">
        <v>707903</v>
      </c>
      <c r="G2973" s="80">
        <v>7</v>
      </c>
      <c r="H2973" s="280" t="s">
        <v>1394</v>
      </c>
      <c r="I2973" s="80"/>
    </row>
    <row r="2974" spans="1:9">
      <c r="A2974" s="280" t="s">
        <v>4369</v>
      </c>
      <c r="B2974" s="280" t="s">
        <v>1457</v>
      </c>
      <c r="C2974" s="280" t="s">
        <v>1218</v>
      </c>
      <c r="D2974" s="280" t="s">
        <v>1219</v>
      </c>
      <c r="E2974" s="80">
        <v>197967.89070309704</v>
      </c>
      <c r="F2974" s="80">
        <v>707903</v>
      </c>
      <c r="G2974" s="80">
        <v>7</v>
      </c>
      <c r="H2974" s="280" t="s">
        <v>1394</v>
      </c>
      <c r="I2974" s="80"/>
    </row>
    <row r="2975" spans="1:9">
      <c r="A2975" s="280" t="s">
        <v>4370</v>
      </c>
      <c r="B2975" s="280" t="s">
        <v>1457</v>
      </c>
      <c r="C2975" s="280" t="s">
        <v>1218</v>
      </c>
      <c r="D2975" s="280" t="s">
        <v>1347</v>
      </c>
      <c r="E2975" s="80">
        <v>2.5226376485131246</v>
      </c>
      <c r="F2975" s="80">
        <v>707903</v>
      </c>
      <c r="G2975" s="80">
        <v>7</v>
      </c>
      <c r="H2975" s="280" t="s">
        <v>1394</v>
      </c>
      <c r="I2975" s="80"/>
    </row>
    <row r="2976" spans="1:9">
      <c r="A2976" s="280" t="s">
        <v>4371</v>
      </c>
      <c r="B2976" s="280" t="s">
        <v>1457</v>
      </c>
      <c r="C2976" s="280" t="s">
        <v>1218</v>
      </c>
      <c r="D2976" s="280" t="s">
        <v>1344</v>
      </c>
      <c r="E2976" s="80">
        <v>6.2292663550487735</v>
      </c>
      <c r="F2976" s="80">
        <v>707903</v>
      </c>
      <c r="G2976" s="80">
        <v>7</v>
      </c>
      <c r="H2976" s="280" t="s">
        <v>1394</v>
      </c>
      <c r="I2976" s="80"/>
    </row>
    <row r="2977" spans="1:9">
      <c r="A2977" s="280" t="s">
        <v>4372</v>
      </c>
      <c r="B2977" s="280" t="s">
        <v>1457</v>
      </c>
      <c r="C2977" s="280" t="s">
        <v>1219</v>
      </c>
      <c r="D2977" s="280" t="s">
        <v>1211</v>
      </c>
      <c r="E2977" s="80">
        <v>0.90521358445474065</v>
      </c>
      <c r="F2977" s="80">
        <v>707903</v>
      </c>
      <c r="G2977" s="80">
        <v>7</v>
      </c>
      <c r="H2977" s="280" t="s">
        <v>1394</v>
      </c>
      <c r="I2977" s="80"/>
    </row>
    <row r="2978" spans="1:9">
      <c r="A2978" s="280" t="s">
        <v>4373</v>
      </c>
      <c r="B2978" s="280" t="s">
        <v>1457</v>
      </c>
      <c r="C2978" s="280" t="s">
        <v>1219</v>
      </c>
      <c r="D2978" s="280" t="s">
        <v>1212</v>
      </c>
      <c r="E2978" s="80">
        <v>0.93671529270695042</v>
      </c>
      <c r="F2978" s="80">
        <v>707903</v>
      </c>
      <c r="G2978" s="80">
        <v>7</v>
      </c>
      <c r="H2978" s="280" t="s">
        <v>1394</v>
      </c>
      <c r="I2978" s="80"/>
    </row>
    <row r="2979" spans="1:9">
      <c r="A2979" s="280" t="s">
        <v>4374</v>
      </c>
      <c r="B2979" s="280" t="s">
        <v>1457</v>
      </c>
      <c r="C2979" s="280" t="s">
        <v>1219</v>
      </c>
      <c r="D2979" s="280" t="s">
        <v>1213</v>
      </c>
      <c r="E2979" s="80">
        <v>0.90534293618577988</v>
      </c>
      <c r="F2979" s="80">
        <v>707903</v>
      </c>
      <c r="G2979" s="80">
        <v>7</v>
      </c>
      <c r="H2979" s="280" t="s">
        <v>1394</v>
      </c>
      <c r="I2979" s="80"/>
    </row>
    <row r="2980" spans="1:9">
      <c r="A2980" s="280" t="s">
        <v>4375</v>
      </c>
      <c r="B2980" s="280" t="s">
        <v>1457</v>
      </c>
      <c r="C2980" s="280" t="s">
        <v>1219</v>
      </c>
      <c r="D2980" s="280" t="s">
        <v>1214</v>
      </c>
      <c r="E2980" s="80">
        <v>0.93396264603772383</v>
      </c>
      <c r="F2980" s="80">
        <v>707903</v>
      </c>
      <c r="G2980" s="80">
        <v>7</v>
      </c>
      <c r="H2980" s="280" t="s">
        <v>1394</v>
      </c>
      <c r="I2980" s="80"/>
    </row>
    <row r="2981" spans="1:9">
      <c r="A2981" s="280" t="s">
        <v>4376</v>
      </c>
      <c r="B2981" s="280" t="s">
        <v>1457</v>
      </c>
      <c r="C2981" s="280" t="s">
        <v>1219</v>
      </c>
      <c r="D2981" s="280" t="s">
        <v>1215</v>
      </c>
      <c r="E2981" s="80">
        <v>0.93303512420118218</v>
      </c>
      <c r="F2981" s="80">
        <v>707903</v>
      </c>
      <c r="G2981" s="80">
        <v>7</v>
      </c>
      <c r="H2981" s="280" t="s">
        <v>1394</v>
      </c>
      <c r="I2981" s="80"/>
    </row>
    <row r="2982" spans="1:9">
      <c r="A2982" s="280" t="s">
        <v>4377</v>
      </c>
      <c r="B2982" s="280" t="s">
        <v>1457</v>
      </c>
      <c r="C2982" s="280" t="s">
        <v>1219</v>
      </c>
      <c r="D2982" s="280" t="s">
        <v>1216</v>
      </c>
      <c r="E2982" s="80">
        <v>1.3165337227112079</v>
      </c>
      <c r="F2982" s="80">
        <v>707903</v>
      </c>
      <c r="G2982" s="80">
        <v>7</v>
      </c>
      <c r="H2982" s="280" t="s">
        <v>1394</v>
      </c>
      <c r="I2982" s="80"/>
    </row>
    <row r="2983" spans="1:9">
      <c r="A2983" s="280" t="s">
        <v>4378</v>
      </c>
      <c r="B2983" s="280" t="s">
        <v>1457</v>
      </c>
      <c r="C2983" s="280" t="s">
        <v>1219</v>
      </c>
      <c r="D2983" s="280" t="s">
        <v>1217</v>
      </c>
      <c r="E2983" s="80">
        <v>0.85446701600215746</v>
      </c>
      <c r="F2983" s="80">
        <v>707903</v>
      </c>
      <c r="G2983" s="80">
        <v>7</v>
      </c>
      <c r="H2983" s="280" t="s">
        <v>1394</v>
      </c>
      <c r="I2983" s="80"/>
    </row>
    <row r="2984" spans="1:9">
      <c r="A2984" s="280" t="s">
        <v>4379</v>
      </c>
      <c r="B2984" s="280" t="s">
        <v>1457</v>
      </c>
      <c r="C2984" s="280" t="s">
        <v>1219</v>
      </c>
      <c r="D2984" s="280" t="s">
        <v>1218</v>
      </c>
      <c r="E2984" s="80">
        <v>0.94914065841166573</v>
      </c>
      <c r="F2984" s="80">
        <v>707903</v>
      </c>
      <c r="G2984" s="80">
        <v>7</v>
      </c>
      <c r="H2984" s="280" t="s">
        <v>1394</v>
      </c>
      <c r="I2984" s="80"/>
    </row>
    <row r="2985" spans="1:9">
      <c r="A2985" s="280" t="s">
        <v>4380</v>
      </c>
      <c r="B2985" s="280" t="s">
        <v>1457</v>
      </c>
      <c r="C2985" s="280" t="s">
        <v>1219</v>
      </c>
      <c r="D2985" s="280" t="s">
        <v>1219</v>
      </c>
      <c r="E2985" s="80">
        <v>1</v>
      </c>
      <c r="F2985" s="80">
        <v>707903</v>
      </c>
      <c r="G2985" s="80">
        <v>7</v>
      </c>
      <c r="H2985" s="280" t="s">
        <v>1394</v>
      </c>
      <c r="I2985" s="80"/>
    </row>
    <row r="2986" spans="1:9">
      <c r="A2986" s="280" t="s">
        <v>4381</v>
      </c>
      <c r="B2986" s="280" t="s">
        <v>1457</v>
      </c>
      <c r="C2986" s="280" t="s">
        <v>1219</v>
      </c>
      <c r="D2986" s="280" t="s">
        <v>1347</v>
      </c>
      <c r="E2986" s="80">
        <v>2.0938270366168013</v>
      </c>
      <c r="F2986" s="80">
        <v>707903</v>
      </c>
      <c r="G2986" s="80">
        <v>7</v>
      </c>
      <c r="H2986" s="280" t="s">
        <v>1394</v>
      </c>
      <c r="I2986" s="80"/>
    </row>
    <row r="2987" spans="1:9">
      <c r="A2987" s="280" t="s">
        <v>4382</v>
      </c>
      <c r="B2987" s="280" t="s">
        <v>1457</v>
      </c>
      <c r="C2987" s="280" t="s">
        <v>1219</v>
      </c>
      <c r="D2987" s="280" t="s">
        <v>1344</v>
      </c>
      <c r="E2987" s="80">
        <v>5.2302138246844141</v>
      </c>
      <c r="F2987" s="80">
        <v>707903</v>
      </c>
      <c r="G2987" s="80">
        <v>7</v>
      </c>
      <c r="H2987" s="280" t="s">
        <v>1394</v>
      </c>
      <c r="I2987" s="80"/>
    </row>
    <row r="2988" spans="1:9">
      <c r="A2988" s="280" t="s">
        <v>4383</v>
      </c>
      <c r="B2988" s="280" t="s">
        <v>1457</v>
      </c>
      <c r="C2988" s="280" t="s">
        <v>1183</v>
      </c>
      <c r="D2988" s="280" t="s">
        <v>1211</v>
      </c>
      <c r="E2988" s="80">
        <v>0.28134817356351904</v>
      </c>
      <c r="F2988" s="80">
        <v>707903</v>
      </c>
      <c r="G2988" s="80">
        <v>7</v>
      </c>
      <c r="H2988" s="280" t="s">
        <v>1394</v>
      </c>
      <c r="I2988" s="80"/>
    </row>
    <row r="2989" spans="1:9">
      <c r="A2989" s="280" t="s">
        <v>4384</v>
      </c>
      <c r="B2989" s="280" t="s">
        <v>1457</v>
      </c>
      <c r="C2989" s="280" t="s">
        <v>1183</v>
      </c>
      <c r="D2989" s="280" t="s">
        <v>1212</v>
      </c>
      <c r="E2989" s="80">
        <v>0.29124609687262021</v>
      </c>
      <c r="F2989" s="80">
        <v>707903</v>
      </c>
      <c r="G2989" s="80">
        <v>7</v>
      </c>
      <c r="H2989" s="280" t="s">
        <v>1394</v>
      </c>
      <c r="I2989" s="80"/>
    </row>
    <row r="2990" spans="1:9">
      <c r="A2990" s="280" t="s">
        <v>4385</v>
      </c>
      <c r="B2990" s="280" t="s">
        <v>1457</v>
      </c>
      <c r="C2990" s="280" t="s">
        <v>1183</v>
      </c>
      <c r="D2990" s="280" t="s">
        <v>1213</v>
      </c>
      <c r="E2990" s="80">
        <v>0.28137007918817675</v>
      </c>
      <c r="F2990" s="80">
        <v>707903</v>
      </c>
      <c r="G2990" s="80">
        <v>7</v>
      </c>
      <c r="H2990" s="280" t="s">
        <v>1394</v>
      </c>
      <c r="I2990" s="80"/>
    </row>
    <row r="2991" spans="1:9">
      <c r="A2991" s="280" t="s">
        <v>4386</v>
      </c>
      <c r="B2991" s="280" t="s">
        <v>1457</v>
      </c>
      <c r="C2991" s="280" t="s">
        <v>1183</v>
      </c>
      <c r="D2991" s="280" t="s">
        <v>1214</v>
      </c>
      <c r="E2991" s="80">
        <v>0.29060066400995144</v>
      </c>
      <c r="F2991" s="80">
        <v>707903</v>
      </c>
      <c r="G2991" s="80">
        <v>7</v>
      </c>
      <c r="H2991" s="280" t="s">
        <v>1394</v>
      </c>
      <c r="I2991" s="80"/>
    </row>
    <row r="2992" spans="1:9">
      <c r="A2992" s="280" t="s">
        <v>4387</v>
      </c>
      <c r="B2992" s="280" t="s">
        <v>1457</v>
      </c>
      <c r="C2992" s="280" t="s">
        <v>1183</v>
      </c>
      <c r="D2992" s="280" t="s">
        <v>1215</v>
      </c>
      <c r="E2992" s="80">
        <v>0.29013084602903622</v>
      </c>
      <c r="F2992" s="80">
        <v>707903</v>
      </c>
      <c r="G2992" s="80">
        <v>7</v>
      </c>
      <c r="H2992" s="280" t="s">
        <v>1394</v>
      </c>
      <c r="I2992" s="80"/>
    </row>
    <row r="2993" spans="1:9">
      <c r="A2993" s="280" t="s">
        <v>4388</v>
      </c>
      <c r="B2993" s="280" t="s">
        <v>1457</v>
      </c>
      <c r="C2993" s="280" t="s">
        <v>1183</v>
      </c>
      <c r="D2993" s="280" t="s">
        <v>1216</v>
      </c>
      <c r="E2993" s="80">
        <v>0.4990145668306894</v>
      </c>
      <c r="F2993" s="80">
        <v>707903</v>
      </c>
      <c r="G2993" s="80">
        <v>7</v>
      </c>
      <c r="H2993" s="280" t="s">
        <v>1394</v>
      </c>
      <c r="I2993" s="80"/>
    </row>
    <row r="2994" spans="1:9">
      <c r="A2994" s="280" t="s">
        <v>4389</v>
      </c>
      <c r="B2994" s="280" t="s">
        <v>1457</v>
      </c>
      <c r="C2994" s="280" t="s">
        <v>1183</v>
      </c>
      <c r="D2994" s="280" t="s">
        <v>1217</v>
      </c>
      <c r="E2994" s="80">
        <v>0.26575337315479053</v>
      </c>
      <c r="F2994" s="80">
        <v>707903</v>
      </c>
      <c r="G2994" s="80">
        <v>7</v>
      </c>
      <c r="H2994" s="280" t="s">
        <v>1394</v>
      </c>
      <c r="I2994" s="80"/>
    </row>
    <row r="2995" spans="1:9">
      <c r="A2995" s="280" t="s">
        <v>4390</v>
      </c>
      <c r="B2995" s="280" t="s">
        <v>1457</v>
      </c>
      <c r="C2995" s="280" t="s">
        <v>1183</v>
      </c>
      <c r="D2995" s="280" t="s">
        <v>1218</v>
      </c>
      <c r="E2995" s="80">
        <v>0.34699069744975009</v>
      </c>
      <c r="F2995" s="80">
        <v>707903</v>
      </c>
      <c r="G2995" s="80">
        <v>7</v>
      </c>
      <c r="H2995" s="280" t="s">
        <v>1394</v>
      </c>
      <c r="I2995" s="80"/>
    </row>
    <row r="2996" spans="1:9">
      <c r="A2996" s="280" t="s">
        <v>4391</v>
      </c>
      <c r="B2996" s="280" t="s">
        <v>1457</v>
      </c>
      <c r="C2996" s="280" t="s">
        <v>1183</v>
      </c>
      <c r="D2996" s="280" t="s">
        <v>1219</v>
      </c>
      <c r="E2996" s="80">
        <v>55466.28046423522</v>
      </c>
      <c r="F2996" s="80">
        <v>707903</v>
      </c>
      <c r="G2996" s="80">
        <v>7</v>
      </c>
      <c r="H2996" s="280" t="s">
        <v>1394</v>
      </c>
      <c r="I2996" s="80"/>
    </row>
    <row r="2997" spans="1:9">
      <c r="A2997" s="280" t="s">
        <v>4392</v>
      </c>
      <c r="B2997" s="280" t="s">
        <v>1457</v>
      </c>
      <c r="C2997" s="280" t="s">
        <v>1183</v>
      </c>
      <c r="D2997" s="280" t="s">
        <v>1347</v>
      </c>
      <c r="E2997" s="80">
        <v>0.66932636864793282</v>
      </c>
      <c r="F2997" s="80">
        <v>707903</v>
      </c>
      <c r="G2997" s="80">
        <v>7</v>
      </c>
      <c r="H2997" s="280" t="s">
        <v>1394</v>
      </c>
      <c r="I2997" s="80"/>
    </row>
    <row r="2998" spans="1:9">
      <c r="A2998" s="280" t="s">
        <v>4393</v>
      </c>
      <c r="B2998" s="280" t="s">
        <v>1457</v>
      </c>
      <c r="C2998" s="280" t="s">
        <v>1183</v>
      </c>
      <c r="D2998" s="280" t="s">
        <v>1344</v>
      </c>
      <c r="E2998" s="80">
        <v>1.6367273880204198</v>
      </c>
      <c r="F2998" s="80">
        <v>707903</v>
      </c>
      <c r="G2998" s="80">
        <v>7</v>
      </c>
      <c r="H2998" s="280" t="s">
        <v>1394</v>
      </c>
      <c r="I2998" s="80"/>
    </row>
    <row r="2999" spans="1:9">
      <c r="A2999" s="280" t="s">
        <v>4394</v>
      </c>
      <c r="B2999" s="280" t="s">
        <v>1457</v>
      </c>
      <c r="C2999" s="280" t="s">
        <v>1184</v>
      </c>
      <c r="D2999" s="280" t="s">
        <v>1211</v>
      </c>
      <c r="E2999" s="80">
        <v>1.5547399013699266E-2</v>
      </c>
      <c r="F2999" s="80">
        <v>707903</v>
      </c>
      <c r="G2999" s="80">
        <v>7</v>
      </c>
      <c r="H2999" s="280" t="s">
        <v>1394</v>
      </c>
      <c r="I2999" s="80"/>
    </row>
    <row r="3000" spans="1:9">
      <c r="A3000" s="280" t="s">
        <v>4395</v>
      </c>
      <c r="B3000" s="280" t="s">
        <v>1457</v>
      </c>
      <c r="C3000" s="280" t="s">
        <v>1184</v>
      </c>
      <c r="D3000" s="280" t="s">
        <v>1212</v>
      </c>
      <c r="E3000" s="80">
        <v>1.6069931472376661E-2</v>
      </c>
      <c r="F3000" s="80">
        <v>707903</v>
      </c>
      <c r="G3000" s="80">
        <v>7</v>
      </c>
      <c r="H3000" s="280" t="s">
        <v>1394</v>
      </c>
      <c r="I3000" s="80"/>
    </row>
    <row r="3001" spans="1:9">
      <c r="A3001" s="280" t="s">
        <v>4396</v>
      </c>
      <c r="B3001" s="280" t="s">
        <v>1457</v>
      </c>
      <c r="C3001" s="280" t="s">
        <v>1184</v>
      </c>
      <c r="D3001" s="280" t="s">
        <v>1213</v>
      </c>
      <c r="E3001" s="80">
        <v>1.5549258942371963E-2</v>
      </c>
      <c r="F3001" s="80">
        <v>707903</v>
      </c>
      <c r="G3001" s="80">
        <v>7</v>
      </c>
      <c r="H3001" s="280" t="s">
        <v>1394</v>
      </c>
      <c r="I3001" s="80"/>
    </row>
    <row r="3002" spans="1:9">
      <c r="A3002" s="280" t="s">
        <v>4397</v>
      </c>
      <c r="B3002" s="280" t="s">
        <v>1457</v>
      </c>
      <c r="C3002" s="280" t="s">
        <v>1184</v>
      </c>
      <c r="D3002" s="280" t="s">
        <v>1214</v>
      </c>
      <c r="E3002" s="80">
        <v>1.6028077187538351E-2</v>
      </c>
      <c r="F3002" s="80">
        <v>707903</v>
      </c>
      <c r="G3002" s="80">
        <v>7</v>
      </c>
      <c r="H3002" s="280" t="s">
        <v>1394</v>
      </c>
      <c r="I3002" s="80"/>
    </row>
    <row r="3003" spans="1:9">
      <c r="A3003" s="280" t="s">
        <v>4398</v>
      </c>
      <c r="B3003" s="280" t="s">
        <v>1457</v>
      </c>
      <c r="C3003" s="280" t="s">
        <v>1184</v>
      </c>
      <c r="D3003" s="280" t="s">
        <v>1215</v>
      </c>
      <c r="E3003" s="80">
        <v>1.601599707327327E-2</v>
      </c>
      <c r="F3003" s="80">
        <v>707903</v>
      </c>
      <c r="G3003" s="80">
        <v>7</v>
      </c>
      <c r="H3003" s="280" t="s">
        <v>1394</v>
      </c>
      <c r="I3003" s="80"/>
    </row>
    <row r="3004" spans="1:9">
      <c r="A3004" s="280" t="s">
        <v>4399</v>
      </c>
      <c r="B3004" s="280" t="s">
        <v>1457</v>
      </c>
      <c r="C3004" s="280" t="s">
        <v>1184</v>
      </c>
      <c r="D3004" s="280" t="s">
        <v>1216</v>
      </c>
      <c r="E3004" s="80">
        <v>2.5067782444433653E-2</v>
      </c>
      <c r="F3004" s="80">
        <v>707903</v>
      </c>
      <c r="G3004" s="80">
        <v>7</v>
      </c>
      <c r="H3004" s="280" t="s">
        <v>1394</v>
      </c>
      <c r="I3004" s="80"/>
    </row>
    <row r="3005" spans="1:9">
      <c r="A3005" s="280" t="s">
        <v>4400</v>
      </c>
      <c r="B3005" s="280" t="s">
        <v>1457</v>
      </c>
      <c r="C3005" s="280" t="s">
        <v>1184</v>
      </c>
      <c r="D3005" s="280" t="s">
        <v>1217</v>
      </c>
      <c r="E3005" s="80">
        <v>1.4698677462910942E-2</v>
      </c>
      <c r="F3005" s="80">
        <v>707903</v>
      </c>
      <c r="G3005" s="80">
        <v>7</v>
      </c>
      <c r="H3005" s="280" t="s">
        <v>1394</v>
      </c>
      <c r="I3005" s="80"/>
    </row>
    <row r="3006" spans="1:9">
      <c r="A3006" s="280" t="s">
        <v>4401</v>
      </c>
      <c r="B3006" s="280" t="s">
        <v>1457</v>
      </c>
      <c r="C3006" s="280" t="s">
        <v>1184</v>
      </c>
      <c r="D3006" s="280" t="s">
        <v>1218</v>
      </c>
      <c r="E3006" s="80">
        <v>1.8484673061211862E-2</v>
      </c>
      <c r="F3006" s="80">
        <v>707903</v>
      </c>
      <c r="G3006" s="80">
        <v>7</v>
      </c>
      <c r="H3006" s="280" t="s">
        <v>1394</v>
      </c>
      <c r="I3006" s="80"/>
    </row>
    <row r="3007" spans="1:9">
      <c r="A3007" s="280" t="s">
        <v>4402</v>
      </c>
      <c r="B3007" s="280" t="s">
        <v>1457</v>
      </c>
      <c r="C3007" s="280" t="s">
        <v>1184</v>
      </c>
      <c r="D3007" s="280" t="s">
        <v>1219</v>
      </c>
      <c r="E3007" s="80">
        <v>2179.6009620979326</v>
      </c>
      <c r="F3007" s="80">
        <v>707903</v>
      </c>
      <c r="G3007" s="80">
        <v>7</v>
      </c>
      <c r="H3007" s="280" t="s">
        <v>1394</v>
      </c>
      <c r="I3007" s="80"/>
    </row>
    <row r="3008" spans="1:9">
      <c r="A3008" s="280" t="s">
        <v>4403</v>
      </c>
      <c r="B3008" s="280" t="s">
        <v>1457</v>
      </c>
      <c r="C3008" s="280" t="s">
        <v>1184</v>
      </c>
      <c r="D3008" s="280" t="s">
        <v>1347</v>
      </c>
      <c r="E3008" s="80">
        <v>3.6573631395294862E-2</v>
      </c>
      <c r="F3008" s="80">
        <v>707903</v>
      </c>
      <c r="G3008" s="80">
        <v>7</v>
      </c>
      <c r="H3008" s="280" t="s">
        <v>1394</v>
      </c>
      <c r="I3008" s="80"/>
    </row>
    <row r="3009" spans="1:9">
      <c r="A3009" s="280" t="s">
        <v>4404</v>
      </c>
      <c r="B3009" s="280" t="s">
        <v>1457</v>
      </c>
      <c r="C3009" s="280" t="s">
        <v>1184</v>
      </c>
      <c r="D3009" s="280" t="s">
        <v>1344</v>
      </c>
      <c r="E3009" s="80">
        <v>9.0196209895182622E-2</v>
      </c>
      <c r="F3009" s="80">
        <v>707903</v>
      </c>
      <c r="G3009" s="80">
        <v>7</v>
      </c>
      <c r="H3009" s="280" t="s">
        <v>1394</v>
      </c>
      <c r="I3009" s="80"/>
    </row>
    <row r="3010" spans="1:9">
      <c r="A3010" s="280" t="s">
        <v>4405</v>
      </c>
      <c r="B3010" s="280" t="s">
        <v>1457</v>
      </c>
      <c r="C3010" s="280" t="s">
        <v>1185</v>
      </c>
      <c r="D3010" s="280" t="s">
        <v>1211</v>
      </c>
      <c r="E3010" s="80">
        <v>3.1209135924275981E-2</v>
      </c>
      <c r="F3010" s="80">
        <v>707903</v>
      </c>
      <c r="G3010" s="80">
        <v>7</v>
      </c>
      <c r="H3010" s="280" t="s">
        <v>1394</v>
      </c>
      <c r="I3010" s="80"/>
    </row>
    <row r="3011" spans="1:9">
      <c r="A3011" s="280" t="s">
        <v>4406</v>
      </c>
      <c r="B3011" s="280" t="s">
        <v>1457</v>
      </c>
      <c r="C3011" s="280" t="s">
        <v>1185</v>
      </c>
      <c r="D3011" s="280" t="s">
        <v>1212</v>
      </c>
      <c r="E3011" s="80">
        <v>3.4047701775591521E-2</v>
      </c>
      <c r="F3011" s="80">
        <v>707903</v>
      </c>
      <c r="G3011" s="80">
        <v>7</v>
      </c>
      <c r="H3011" s="280" t="s">
        <v>1394</v>
      </c>
      <c r="I3011" s="80"/>
    </row>
    <row r="3012" spans="1:9">
      <c r="A3012" s="280" t="s">
        <v>4407</v>
      </c>
      <c r="B3012" s="280" t="s">
        <v>1457</v>
      </c>
      <c r="C3012" s="280" t="s">
        <v>1185</v>
      </c>
      <c r="D3012" s="280" t="s">
        <v>1213</v>
      </c>
      <c r="E3012" s="80">
        <v>3.1210650949112625E-2</v>
      </c>
      <c r="F3012" s="80">
        <v>707903</v>
      </c>
      <c r="G3012" s="80">
        <v>7</v>
      </c>
      <c r="H3012" s="280" t="s">
        <v>1394</v>
      </c>
      <c r="I3012" s="80"/>
    </row>
    <row r="3013" spans="1:9">
      <c r="A3013" s="280" t="s">
        <v>4408</v>
      </c>
      <c r="B3013" s="280" t="s">
        <v>1457</v>
      </c>
      <c r="C3013" s="280" t="s">
        <v>1185</v>
      </c>
      <c r="D3013" s="280" t="s">
        <v>1214</v>
      </c>
      <c r="E3013" s="80">
        <v>3.4010219028431266E-2</v>
      </c>
      <c r="F3013" s="80">
        <v>707903</v>
      </c>
      <c r="G3013" s="80">
        <v>7</v>
      </c>
      <c r="H3013" s="280" t="s">
        <v>1394</v>
      </c>
      <c r="I3013" s="80"/>
    </row>
    <row r="3014" spans="1:9">
      <c r="A3014" s="280" t="s">
        <v>4409</v>
      </c>
      <c r="B3014" s="280" t="s">
        <v>1457</v>
      </c>
      <c r="C3014" s="280" t="s">
        <v>1185</v>
      </c>
      <c r="D3014" s="280" t="s">
        <v>1215</v>
      </c>
      <c r="E3014" s="80">
        <v>3.3869180435977732E-2</v>
      </c>
      <c r="F3014" s="80">
        <v>707903</v>
      </c>
      <c r="G3014" s="80">
        <v>7</v>
      </c>
      <c r="H3014" s="280" t="s">
        <v>1394</v>
      </c>
      <c r="I3014" s="80"/>
    </row>
    <row r="3015" spans="1:9">
      <c r="A3015" s="280" t="s">
        <v>4410</v>
      </c>
      <c r="B3015" s="280" t="s">
        <v>1457</v>
      </c>
      <c r="C3015" s="280" t="s">
        <v>1185</v>
      </c>
      <c r="D3015" s="280" t="s">
        <v>1216</v>
      </c>
      <c r="E3015" s="80">
        <v>5.0324242333267592E-2</v>
      </c>
      <c r="F3015" s="80">
        <v>707903</v>
      </c>
      <c r="G3015" s="80">
        <v>7</v>
      </c>
      <c r="H3015" s="280" t="s">
        <v>1394</v>
      </c>
      <c r="I3015" s="80"/>
    </row>
    <row r="3016" spans="1:9">
      <c r="A3016" s="280" t="s">
        <v>4411</v>
      </c>
      <c r="B3016" s="280" t="s">
        <v>1457</v>
      </c>
      <c r="C3016" s="280" t="s">
        <v>1185</v>
      </c>
      <c r="D3016" s="280" t="s">
        <v>1217</v>
      </c>
      <c r="E3016" s="80">
        <v>3.0843853299256943E-2</v>
      </c>
      <c r="F3016" s="80">
        <v>707903</v>
      </c>
      <c r="G3016" s="80">
        <v>7</v>
      </c>
      <c r="H3016" s="280" t="s">
        <v>1394</v>
      </c>
      <c r="I3016" s="80"/>
    </row>
    <row r="3017" spans="1:9">
      <c r="A3017" s="280" t="s">
        <v>4412</v>
      </c>
      <c r="B3017" s="280" t="s">
        <v>1457</v>
      </c>
      <c r="C3017" s="280" t="s">
        <v>1185</v>
      </c>
      <c r="D3017" s="280" t="s">
        <v>1218</v>
      </c>
      <c r="E3017" s="80">
        <v>3.1910607510502974E-2</v>
      </c>
      <c r="F3017" s="80">
        <v>707903</v>
      </c>
      <c r="G3017" s="80">
        <v>7</v>
      </c>
      <c r="H3017" s="280" t="s">
        <v>1394</v>
      </c>
      <c r="I3017" s="80"/>
    </row>
    <row r="3018" spans="1:9">
      <c r="A3018" s="280" t="s">
        <v>4413</v>
      </c>
      <c r="B3018" s="280" t="s">
        <v>1457</v>
      </c>
      <c r="C3018" s="280" t="s">
        <v>1185</v>
      </c>
      <c r="D3018" s="280" t="s">
        <v>1219</v>
      </c>
      <c r="E3018" s="80">
        <v>6577.6585301553232</v>
      </c>
      <c r="F3018" s="80">
        <v>707903</v>
      </c>
      <c r="G3018" s="80">
        <v>7</v>
      </c>
      <c r="H3018" s="280" t="s">
        <v>1394</v>
      </c>
      <c r="I3018" s="80"/>
    </row>
    <row r="3019" spans="1:9">
      <c r="A3019" s="280" t="s">
        <v>4414</v>
      </c>
      <c r="B3019" s="280" t="s">
        <v>1457</v>
      </c>
      <c r="C3019" s="280" t="s">
        <v>1185</v>
      </c>
      <c r="D3019" s="280" t="s">
        <v>1347</v>
      </c>
      <c r="E3019" s="80">
        <v>7.3803810707012377E-2</v>
      </c>
      <c r="F3019" s="80">
        <v>707903</v>
      </c>
      <c r="G3019" s="80">
        <v>7</v>
      </c>
      <c r="H3019" s="280" t="s">
        <v>1394</v>
      </c>
      <c r="I3019" s="80"/>
    </row>
    <row r="3020" spans="1:9">
      <c r="A3020" s="280" t="s">
        <v>4415</v>
      </c>
      <c r="B3020" s="280" t="s">
        <v>1457</v>
      </c>
      <c r="C3020" s="280" t="s">
        <v>1185</v>
      </c>
      <c r="D3020" s="280" t="s">
        <v>1344</v>
      </c>
      <c r="E3020" s="80">
        <v>0.18122770892864784</v>
      </c>
      <c r="F3020" s="80">
        <v>707903</v>
      </c>
      <c r="G3020" s="80">
        <v>7</v>
      </c>
      <c r="H3020" s="280" t="s">
        <v>1394</v>
      </c>
      <c r="I3020" s="80"/>
    </row>
    <row r="3021" spans="1:9">
      <c r="A3021" s="280" t="s">
        <v>4416</v>
      </c>
      <c r="B3021" s="280" t="s">
        <v>1457</v>
      </c>
      <c r="C3021" s="280" t="s">
        <v>1186</v>
      </c>
      <c r="D3021" s="280" t="s">
        <v>1211</v>
      </c>
      <c r="E3021" s="80">
        <v>3.1768864702837001E-4</v>
      </c>
      <c r="F3021" s="80">
        <v>707903</v>
      </c>
      <c r="G3021" s="80">
        <v>7</v>
      </c>
      <c r="H3021" s="280" t="s">
        <v>1394</v>
      </c>
      <c r="I3021" s="80"/>
    </row>
    <row r="3022" spans="1:9">
      <c r="A3022" s="280" t="s">
        <v>4417</v>
      </c>
      <c r="B3022" s="280" t="s">
        <v>1457</v>
      </c>
      <c r="C3022" s="280" t="s">
        <v>1186</v>
      </c>
      <c r="D3022" s="280" t="s">
        <v>1212</v>
      </c>
      <c r="E3022" s="80">
        <v>3.2888316237075711E-4</v>
      </c>
      <c r="F3022" s="80">
        <v>707903</v>
      </c>
      <c r="G3022" s="80">
        <v>7</v>
      </c>
      <c r="H3022" s="280" t="s">
        <v>1394</v>
      </c>
      <c r="I3022" s="80"/>
    </row>
    <row r="3023" spans="1:9">
      <c r="A3023" s="280" t="s">
        <v>4418</v>
      </c>
      <c r="B3023" s="280" t="s">
        <v>1457</v>
      </c>
      <c r="C3023" s="280" t="s">
        <v>1186</v>
      </c>
      <c r="D3023" s="280" t="s">
        <v>1213</v>
      </c>
      <c r="E3023" s="80">
        <v>3.1768864702837001E-4</v>
      </c>
      <c r="F3023" s="80">
        <v>707903</v>
      </c>
      <c r="G3023" s="80">
        <v>7</v>
      </c>
      <c r="H3023" s="280" t="s">
        <v>1394</v>
      </c>
      <c r="I3023" s="80"/>
    </row>
    <row r="3024" spans="1:9">
      <c r="A3024" s="280" t="s">
        <v>4419</v>
      </c>
      <c r="B3024" s="280" t="s">
        <v>1457</v>
      </c>
      <c r="C3024" s="280" t="s">
        <v>1186</v>
      </c>
      <c r="D3024" s="280" t="s">
        <v>1214</v>
      </c>
      <c r="E3024" s="80">
        <v>3.1909108830687139E-4</v>
      </c>
      <c r="F3024" s="80">
        <v>707903</v>
      </c>
      <c r="G3024" s="80">
        <v>7</v>
      </c>
      <c r="H3024" s="280" t="s">
        <v>1394</v>
      </c>
      <c r="I3024" s="80"/>
    </row>
    <row r="3025" spans="1:9">
      <c r="A3025" s="280" t="s">
        <v>4420</v>
      </c>
      <c r="B3025" s="280" t="s">
        <v>1457</v>
      </c>
      <c r="C3025" s="280" t="s">
        <v>1186</v>
      </c>
      <c r="D3025" s="280" t="s">
        <v>1215</v>
      </c>
      <c r="E3025" s="80">
        <v>3.2795529836478036E-4</v>
      </c>
      <c r="F3025" s="80">
        <v>707903</v>
      </c>
      <c r="G3025" s="80">
        <v>7</v>
      </c>
      <c r="H3025" s="280" t="s">
        <v>1394</v>
      </c>
      <c r="I3025" s="80"/>
    </row>
    <row r="3026" spans="1:9">
      <c r="A3026" s="280" t="s">
        <v>4421</v>
      </c>
      <c r="B3026" s="280" t="s">
        <v>1457</v>
      </c>
      <c r="C3026" s="280" t="s">
        <v>1186</v>
      </c>
      <c r="D3026" s="280" t="s">
        <v>1216</v>
      </c>
      <c r="E3026" s="80">
        <v>4.2881841295412069E-4</v>
      </c>
      <c r="F3026" s="80">
        <v>707903</v>
      </c>
      <c r="G3026" s="80">
        <v>7</v>
      </c>
      <c r="H3026" s="280" t="s">
        <v>1394</v>
      </c>
      <c r="I3026" s="80"/>
    </row>
    <row r="3027" spans="1:9">
      <c r="A3027" s="280" t="s">
        <v>4422</v>
      </c>
      <c r="B3027" s="280" t="s">
        <v>1457</v>
      </c>
      <c r="C3027" s="280" t="s">
        <v>1186</v>
      </c>
      <c r="D3027" s="280" t="s">
        <v>1217</v>
      </c>
      <c r="E3027" s="80">
        <v>2.9373181955316994E-4</v>
      </c>
      <c r="F3027" s="80">
        <v>707903</v>
      </c>
      <c r="G3027" s="80">
        <v>7</v>
      </c>
      <c r="H3027" s="280" t="s">
        <v>1394</v>
      </c>
      <c r="I3027" s="80"/>
    </row>
    <row r="3028" spans="1:9">
      <c r="A3028" s="280" t="s">
        <v>4423</v>
      </c>
      <c r="B3028" s="280" t="s">
        <v>1457</v>
      </c>
      <c r="C3028" s="280" t="s">
        <v>1186</v>
      </c>
      <c r="D3028" s="280" t="s">
        <v>1218</v>
      </c>
      <c r="E3028" s="80">
        <v>3.2593417516498679E-4</v>
      </c>
      <c r="F3028" s="80">
        <v>707903</v>
      </c>
      <c r="G3028" s="80">
        <v>7</v>
      </c>
      <c r="H3028" s="280" t="s">
        <v>1394</v>
      </c>
      <c r="I3028" s="80"/>
    </row>
    <row r="3029" spans="1:9">
      <c r="A3029" s="280" t="s">
        <v>4424</v>
      </c>
      <c r="B3029" s="280" t="s">
        <v>1457</v>
      </c>
      <c r="C3029" s="280" t="s">
        <v>1186</v>
      </c>
      <c r="D3029" s="280" t="s">
        <v>1219</v>
      </c>
      <c r="E3029" s="80">
        <v>3.2310314590774047E-4</v>
      </c>
      <c r="F3029" s="80">
        <v>707903</v>
      </c>
      <c r="G3029" s="80">
        <v>7</v>
      </c>
      <c r="H3029" s="280" t="s">
        <v>1394</v>
      </c>
      <c r="I3029" s="80"/>
    </row>
    <row r="3030" spans="1:9">
      <c r="A3030" s="280" t="s">
        <v>4425</v>
      </c>
      <c r="B3030" s="280" t="s">
        <v>1457</v>
      </c>
      <c r="C3030" s="280" t="s">
        <v>1186</v>
      </c>
      <c r="D3030" s="280" t="s">
        <v>1347</v>
      </c>
      <c r="E3030" s="80">
        <v>6.9775658024045346E-4</v>
      </c>
      <c r="F3030" s="80">
        <v>707903</v>
      </c>
      <c r="G3030" s="80">
        <v>7</v>
      </c>
      <c r="H3030" s="280" t="s">
        <v>1394</v>
      </c>
      <c r="I3030" s="80"/>
    </row>
    <row r="3031" spans="1:9">
      <c r="A3031" s="280" t="s">
        <v>4426</v>
      </c>
      <c r="B3031" s="280" t="s">
        <v>1457</v>
      </c>
      <c r="C3031" s="280" t="s">
        <v>1186</v>
      </c>
      <c r="D3031" s="280" t="s">
        <v>1344</v>
      </c>
      <c r="E3031" s="80">
        <v>1.8300540095366872E-3</v>
      </c>
      <c r="F3031" s="80">
        <v>707903</v>
      </c>
      <c r="G3031" s="80">
        <v>7</v>
      </c>
      <c r="H3031" s="280" t="s">
        <v>1394</v>
      </c>
      <c r="I3031" s="80"/>
    </row>
    <row r="3032" spans="1:9">
      <c r="A3032" s="280" t="s">
        <v>4427</v>
      </c>
      <c r="B3032" s="280" t="s">
        <v>1457</v>
      </c>
      <c r="C3032" s="280" t="s">
        <v>1187</v>
      </c>
      <c r="D3032" s="280" t="s">
        <v>1211</v>
      </c>
      <c r="E3032" s="80">
        <v>2.6500376631035448E-3</v>
      </c>
      <c r="F3032" s="80">
        <v>707903</v>
      </c>
      <c r="G3032" s="80">
        <v>7</v>
      </c>
      <c r="H3032" s="280" t="s">
        <v>1394</v>
      </c>
      <c r="I3032" s="80"/>
    </row>
    <row r="3033" spans="1:9">
      <c r="A3033" s="280" t="s">
        <v>4428</v>
      </c>
      <c r="B3033" s="280" t="s">
        <v>1457</v>
      </c>
      <c r="C3033" s="280" t="s">
        <v>1187</v>
      </c>
      <c r="D3033" s="280" t="s">
        <v>1212</v>
      </c>
      <c r="E3033" s="80">
        <v>2.7439146311836128E-3</v>
      </c>
      <c r="F3033" s="80">
        <v>707903</v>
      </c>
      <c r="G3033" s="80">
        <v>7</v>
      </c>
      <c r="H3033" s="280" t="s">
        <v>1394</v>
      </c>
      <c r="I3033" s="80"/>
    </row>
    <row r="3034" spans="1:9">
      <c r="A3034" s="280" t="s">
        <v>4429</v>
      </c>
      <c r="B3034" s="280" t="s">
        <v>1457</v>
      </c>
      <c r="C3034" s="280" t="s">
        <v>1187</v>
      </c>
      <c r="D3034" s="280" t="s">
        <v>1213</v>
      </c>
      <c r="E3034" s="80">
        <v>2.6504913273227163E-3</v>
      </c>
      <c r="F3034" s="80">
        <v>707903</v>
      </c>
      <c r="G3034" s="80">
        <v>7</v>
      </c>
      <c r="H3034" s="280" t="s">
        <v>1394</v>
      </c>
      <c r="I3034" s="80"/>
    </row>
    <row r="3035" spans="1:9">
      <c r="A3035" s="280" t="s">
        <v>4430</v>
      </c>
      <c r="B3035" s="280" t="s">
        <v>1457</v>
      </c>
      <c r="C3035" s="280" t="s">
        <v>1187</v>
      </c>
      <c r="D3035" s="280" t="s">
        <v>1214</v>
      </c>
      <c r="E3035" s="80">
        <v>2.6850030478385496E-3</v>
      </c>
      <c r="F3035" s="80">
        <v>707903</v>
      </c>
      <c r="G3035" s="80">
        <v>7</v>
      </c>
      <c r="H3035" s="280" t="s">
        <v>1394</v>
      </c>
      <c r="I3035" s="80"/>
    </row>
    <row r="3036" spans="1:9">
      <c r="A3036" s="280" t="s">
        <v>4431</v>
      </c>
      <c r="B3036" s="280" t="s">
        <v>1457</v>
      </c>
      <c r="C3036" s="280" t="s">
        <v>1187</v>
      </c>
      <c r="D3036" s="280" t="s">
        <v>1215</v>
      </c>
      <c r="E3036" s="80">
        <v>2.734185843183458E-3</v>
      </c>
      <c r="F3036" s="80">
        <v>707903</v>
      </c>
      <c r="G3036" s="80">
        <v>7</v>
      </c>
      <c r="H3036" s="280" t="s">
        <v>1394</v>
      </c>
      <c r="I3036" s="80"/>
    </row>
    <row r="3037" spans="1:9">
      <c r="A3037" s="280" t="s">
        <v>4432</v>
      </c>
      <c r="B3037" s="280" t="s">
        <v>1457</v>
      </c>
      <c r="C3037" s="280" t="s">
        <v>1187</v>
      </c>
      <c r="D3037" s="280" t="s">
        <v>1216</v>
      </c>
      <c r="E3037" s="80">
        <v>3.5495143503049254E-3</v>
      </c>
      <c r="F3037" s="80">
        <v>707903</v>
      </c>
      <c r="G3037" s="80">
        <v>7</v>
      </c>
      <c r="H3037" s="280" t="s">
        <v>1394</v>
      </c>
      <c r="I3037" s="80"/>
    </row>
    <row r="3038" spans="1:9">
      <c r="A3038" s="280" t="s">
        <v>4433</v>
      </c>
      <c r="B3038" s="280" t="s">
        <v>1457</v>
      </c>
      <c r="C3038" s="280" t="s">
        <v>1187</v>
      </c>
      <c r="D3038" s="280" t="s">
        <v>1217</v>
      </c>
      <c r="E3038" s="80">
        <v>2.4918952897272271E-3</v>
      </c>
      <c r="F3038" s="80">
        <v>707903</v>
      </c>
      <c r="G3038" s="80">
        <v>7</v>
      </c>
      <c r="H3038" s="280" t="s">
        <v>1394</v>
      </c>
      <c r="I3038" s="80"/>
    </row>
    <row r="3039" spans="1:9">
      <c r="A3039" s="280" t="s">
        <v>4434</v>
      </c>
      <c r="B3039" s="280" t="s">
        <v>1457</v>
      </c>
      <c r="C3039" s="280" t="s">
        <v>1187</v>
      </c>
      <c r="D3039" s="280" t="s">
        <v>1218</v>
      </c>
      <c r="E3039" s="80">
        <v>2.5708370138987865E-3</v>
      </c>
      <c r="F3039" s="80">
        <v>707903</v>
      </c>
      <c r="G3039" s="80">
        <v>7</v>
      </c>
      <c r="H3039" s="280" t="s">
        <v>1394</v>
      </c>
      <c r="I3039" s="80"/>
    </row>
    <row r="3040" spans="1:9">
      <c r="A3040" s="280" t="s">
        <v>4435</v>
      </c>
      <c r="B3040" s="280" t="s">
        <v>1457</v>
      </c>
      <c r="C3040" s="280" t="s">
        <v>1187</v>
      </c>
      <c r="D3040" s="280" t="s">
        <v>1219</v>
      </c>
      <c r="E3040" s="80">
        <v>48.418926977886663</v>
      </c>
      <c r="F3040" s="80">
        <v>707903</v>
      </c>
      <c r="G3040" s="80">
        <v>7</v>
      </c>
      <c r="H3040" s="280" t="s">
        <v>1394</v>
      </c>
      <c r="I3040" s="80"/>
    </row>
    <row r="3041" spans="1:9">
      <c r="A3041" s="280" t="s">
        <v>4436</v>
      </c>
      <c r="B3041" s="280" t="s">
        <v>1457</v>
      </c>
      <c r="C3041" s="280" t="s">
        <v>1187</v>
      </c>
      <c r="D3041" s="280" t="s">
        <v>1347</v>
      </c>
      <c r="E3041" s="80">
        <v>6.0095753087952104E-3</v>
      </c>
      <c r="F3041" s="80">
        <v>707903</v>
      </c>
      <c r="G3041" s="80">
        <v>7</v>
      </c>
      <c r="H3041" s="280" t="s">
        <v>1394</v>
      </c>
      <c r="I3041" s="80"/>
    </row>
    <row r="3042" spans="1:9">
      <c r="A3042" s="280" t="s">
        <v>4437</v>
      </c>
      <c r="B3042" s="280" t="s">
        <v>1457</v>
      </c>
      <c r="C3042" s="280" t="s">
        <v>1187</v>
      </c>
      <c r="D3042" s="280" t="s">
        <v>1344</v>
      </c>
      <c r="E3042" s="80">
        <v>1.5258131013169763E-2</v>
      </c>
      <c r="F3042" s="80">
        <v>707903</v>
      </c>
      <c r="G3042" s="80">
        <v>7</v>
      </c>
      <c r="H3042" s="280" t="s">
        <v>1394</v>
      </c>
      <c r="I3042" s="80"/>
    </row>
    <row r="3043" spans="1:9">
      <c r="A3043" s="280" t="s">
        <v>4438</v>
      </c>
      <c r="B3043" s="280" t="s">
        <v>1457</v>
      </c>
      <c r="C3043" s="280" t="s">
        <v>1188</v>
      </c>
      <c r="D3043" s="280" t="s">
        <v>1211</v>
      </c>
      <c r="E3043" s="80">
        <v>0</v>
      </c>
      <c r="F3043" s="80">
        <v>707903</v>
      </c>
      <c r="G3043" s="80">
        <v>7</v>
      </c>
      <c r="H3043" s="280" t="s">
        <v>1394</v>
      </c>
      <c r="I3043" s="80"/>
    </row>
    <row r="3044" spans="1:9">
      <c r="A3044" s="280" t="s">
        <v>4439</v>
      </c>
      <c r="B3044" s="280" t="s">
        <v>1457</v>
      </c>
      <c r="C3044" s="280" t="s">
        <v>1188</v>
      </c>
      <c r="D3044" s="280" t="s">
        <v>1212</v>
      </c>
      <c r="E3044" s="80">
        <v>0</v>
      </c>
      <c r="F3044" s="80">
        <v>707903</v>
      </c>
      <c r="G3044" s="80">
        <v>7</v>
      </c>
      <c r="H3044" s="280" t="s">
        <v>1394</v>
      </c>
      <c r="I3044" s="80"/>
    </row>
    <row r="3045" spans="1:9">
      <c r="A3045" s="280" t="s">
        <v>4440</v>
      </c>
      <c r="B3045" s="280" t="s">
        <v>1457</v>
      </c>
      <c r="C3045" s="280" t="s">
        <v>1188</v>
      </c>
      <c r="D3045" s="280" t="s">
        <v>1213</v>
      </c>
      <c r="E3045" s="80">
        <v>0</v>
      </c>
      <c r="F3045" s="80">
        <v>707903</v>
      </c>
      <c r="G3045" s="80">
        <v>7</v>
      </c>
      <c r="H3045" s="280" t="s">
        <v>1394</v>
      </c>
      <c r="I3045" s="80"/>
    </row>
    <row r="3046" spans="1:9">
      <c r="A3046" s="280" t="s">
        <v>4441</v>
      </c>
      <c r="B3046" s="280" t="s">
        <v>1457</v>
      </c>
      <c r="C3046" s="280" t="s">
        <v>1188</v>
      </c>
      <c r="D3046" s="280" t="s">
        <v>1214</v>
      </c>
      <c r="E3046" s="80">
        <v>0</v>
      </c>
      <c r="F3046" s="80">
        <v>707903</v>
      </c>
      <c r="G3046" s="80">
        <v>7</v>
      </c>
      <c r="H3046" s="280" t="s">
        <v>1394</v>
      </c>
      <c r="I3046" s="80"/>
    </row>
    <row r="3047" spans="1:9">
      <c r="A3047" s="280" t="s">
        <v>4442</v>
      </c>
      <c r="B3047" s="280" t="s">
        <v>1457</v>
      </c>
      <c r="C3047" s="280" t="s">
        <v>1188</v>
      </c>
      <c r="D3047" s="280" t="s">
        <v>1215</v>
      </c>
      <c r="E3047" s="80">
        <v>0</v>
      </c>
      <c r="F3047" s="80">
        <v>707903</v>
      </c>
      <c r="G3047" s="80">
        <v>7</v>
      </c>
      <c r="H3047" s="280" t="s">
        <v>1394</v>
      </c>
      <c r="I3047" s="80"/>
    </row>
    <row r="3048" spans="1:9">
      <c r="A3048" s="280" t="s">
        <v>4443</v>
      </c>
      <c r="B3048" s="280" t="s">
        <v>1457</v>
      </c>
      <c r="C3048" s="280" t="s">
        <v>1188</v>
      </c>
      <c r="D3048" s="280" t="s">
        <v>1216</v>
      </c>
      <c r="E3048" s="80">
        <v>0</v>
      </c>
      <c r="F3048" s="80">
        <v>707903</v>
      </c>
      <c r="G3048" s="80">
        <v>7</v>
      </c>
      <c r="H3048" s="280" t="s">
        <v>1394</v>
      </c>
      <c r="I3048" s="80"/>
    </row>
    <row r="3049" spans="1:9">
      <c r="A3049" s="280" t="s">
        <v>4444</v>
      </c>
      <c r="B3049" s="280" t="s">
        <v>1457</v>
      </c>
      <c r="C3049" s="280" t="s">
        <v>1188</v>
      </c>
      <c r="D3049" s="280" t="s">
        <v>1217</v>
      </c>
      <c r="E3049" s="80">
        <v>0</v>
      </c>
      <c r="F3049" s="80">
        <v>707903</v>
      </c>
      <c r="G3049" s="80">
        <v>7</v>
      </c>
      <c r="H3049" s="280" t="s">
        <v>1394</v>
      </c>
      <c r="I3049" s="80"/>
    </row>
    <row r="3050" spans="1:9">
      <c r="A3050" s="280" t="s">
        <v>4445</v>
      </c>
      <c r="B3050" s="280" t="s">
        <v>1457</v>
      </c>
      <c r="C3050" s="280" t="s">
        <v>1188</v>
      </c>
      <c r="D3050" s="280" t="s">
        <v>1218</v>
      </c>
      <c r="E3050" s="80">
        <v>0</v>
      </c>
      <c r="F3050" s="80">
        <v>707903</v>
      </c>
      <c r="G3050" s="80">
        <v>7</v>
      </c>
      <c r="H3050" s="280" t="s">
        <v>1394</v>
      </c>
      <c r="I3050" s="80"/>
    </row>
    <row r="3051" spans="1:9">
      <c r="A3051" s="280" t="s">
        <v>4446</v>
      </c>
      <c r="B3051" s="280" t="s">
        <v>1457</v>
      </c>
      <c r="C3051" s="280" t="s">
        <v>1188</v>
      </c>
      <c r="D3051" s="280" t="s">
        <v>1219</v>
      </c>
      <c r="E3051" s="80">
        <v>0</v>
      </c>
      <c r="F3051" s="80">
        <v>707903</v>
      </c>
      <c r="G3051" s="80">
        <v>7</v>
      </c>
      <c r="H3051" s="280" t="s">
        <v>1394</v>
      </c>
      <c r="I3051" s="80"/>
    </row>
    <row r="3052" spans="1:9">
      <c r="A3052" s="280" t="s">
        <v>4447</v>
      </c>
      <c r="B3052" s="280" t="s">
        <v>1457</v>
      </c>
      <c r="C3052" s="280" t="s">
        <v>1188</v>
      </c>
      <c r="D3052" s="280" t="s">
        <v>1347</v>
      </c>
      <c r="E3052" s="80">
        <v>0</v>
      </c>
      <c r="F3052" s="80">
        <v>707903</v>
      </c>
      <c r="G3052" s="80">
        <v>7</v>
      </c>
      <c r="H3052" s="280" t="s">
        <v>1394</v>
      </c>
      <c r="I3052" s="80"/>
    </row>
    <row r="3053" spans="1:9">
      <c r="A3053" s="280" t="s">
        <v>4448</v>
      </c>
      <c r="B3053" s="280" t="s">
        <v>1457</v>
      </c>
      <c r="C3053" s="280" t="s">
        <v>1188</v>
      </c>
      <c r="D3053" s="280" t="s">
        <v>1344</v>
      </c>
      <c r="E3053" s="80">
        <v>0</v>
      </c>
      <c r="F3053" s="80">
        <v>707903</v>
      </c>
      <c r="G3053" s="80">
        <v>7</v>
      </c>
      <c r="H3053" s="280" t="s">
        <v>1394</v>
      </c>
      <c r="I3053" s="80"/>
    </row>
    <row r="3054" spans="1:9">
      <c r="A3054" s="280" t="s">
        <v>4449</v>
      </c>
      <c r="B3054" s="280" t="s">
        <v>1457</v>
      </c>
      <c r="C3054" s="280" t="s">
        <v>1189</v>
      </c>
      <c r="D3054" s="280" t="s">
        <v>1211</v>
      </c>
      <c r="E3054" s="80">
        <v>1.3135935299313421E-4</v>
      </c>
      <c r="F3054" s="80">
        <v>707903</v>
      </c>
      <c r="G3054" s="80">
        <v>7</v>
      </c>
      <c r="H3054" s="280" t="s">
        <v>1394</v>
      </c>
      <c r="I3054" s="80"/>
    </row>
    <row r="3055" spans="1:9">
      <c r="A3055" s="280" t="s">
        <v>4450</v>
      </c>
      <c r="B3055" s="280" t="s">
        <v>1457</v>
      </c>
      <c r="C3055" s="280" t="s">
        <v>1189</v>
      </c>
      <c r="D3055" s="280" t="s">
        <v>1212</v>
      </c>
      <c r="E3055" s="80">
        <v>1.3500459738228758E-4</v>
      </c>
      <c r="F3055" s="80">
        <v>707903</v>
      </c>
      <c r="G3055" s="80">
        <v>7</v>
      </c>
      <c r="H3055" s="280" t="s">
        <v>1394</v>
      </c>
      <c r="I3055" s="80"/>
    </row>
    <row r="3056" spans="1:9">
      <c r="A3056" s="280" t="s">
        <v>4451</v>
      </c>
      <c r="B3056" s="280" t="s">
        <v>1457</v>
      </c>
      <c r="C3056" s="280" t="s">
        <v>1189</v>
      </c>
      <c r="D3056" s="280" t="s">
        <v>1213</v>
      </c>
      <c r="E3056" s="80">
        <v>1.329049029355874E-4</v>
      </c>
      <c r="F3056" s="80">
        <v>707903</v>
      </c>
      <c r="G3056" s="80">
        <v>7</v>
      </c>
      <c r="H3056" s="280" t="s">
        <v>1394</v>
      </c>
      <c r="I3056" s="80"/>
    </row>
    <row r="3057" spans="1:9">
      <c r="A3057" s="280" t="s">
        <v>4452</v>
      </c>
      <c r="B3057" s="280" t="s">
        <v>1457</v>
      </c>
      <c r="C3057" s="280" t="s">
        <v>1189</v>
      </c>
      <c r="D3057" s="280" t="s">
        <v>1214</v>
      </c>
      <c r="E3057" s="80">
        <v>1.3453653112413129E-4</v>
      </c>
      <c r="F3057" s="80">
        <v>707903</v>
      </c>
      <c r="G3057" s="80">
        <v>7</v>
      </c>
      <c r="H3057" s="280" t="s">
        <v>1394</v>
      </c>
      <c r="I3057" s="80"/>
    </row>
    <row r="3058" spans="1:9">
      <c r="A3058" s="280" t="s">
        <v>4453</v>
      </c>
      <c r="B3058" s="280" t="s">
        <v>1457</v>
      </c>
      <c r="C3058" s="280" t="s">
        <v>1189</v>
      </c>
      <c r="D3058" s="280" t="s">
        <v>1215</v>
      </c>
      <c r="E3058" s="80">
        <v>1.3483698557619105E-4</v>
      </c>
      <c r="F3058" s="80">
        <v>707903</v>
      </c>
      <c r="G3058" s="80">
        <v>7</v>
      </c>
      <c r="H3058" s="280" t="s">
        <v>1394</v>
      </c>
      <c r="I3058" s="80"/>
    </row>
    <row r="3059" spans="1:9">
      <c r="A3059" s="280" t="s">
        <v>4454</v>
      </c>
      <c r="B3059" s="280" t="s">
        <v>1457</v>
      </c>
      <c r="C3059" s="280" t="s">
        <v>1189</v>
      </c>
      <c r="D3059" s="280" t="s">
        <v>1216</v>
      </c>
      <c r="E3059" s="80">
        <v>1.5491975751883962E-4</v>
      </c>
      <c r="F3059" s="80">
        <v>707903</v>
      </c>
      <c r="G3059" s="80">
        <v>7</v>
      </c>
      <c r="H3059" s="280" t="s">
        <v>1394</v>
      </c>
      <c r="I3059" s="80"/>
    </row>
    <row r="3060" spans="1:9">
      <c r="A3060" s="280" t="s">
        <v>4455</v>
      </c>
      <c r="B3060" s="280" t="s">
        <v>1457</v>
      </c>
      <c r="C3060" s="280" t="s">
        <v>1189</v>
      </c>
      <c r="D3060" s="280" t="s">
        <v>1217</v>
      </c>
      <c r="E3060" s="80">
        <v>1.245369592033508E-4</v>
      </c>
      <c r="F3060" s="80">
        <v>707903</v>
      </c>
      <c r="G3060" s="80">
        <v>7</v>
      </c>
      <c r="H3060" s="280" t="s">
        <v>1394</v>
      </c>
      <c r="I3060" s="80"/>
    </row>
    <row r="3061" spans="1:9">
      <c r="A3061" s="280" t="s">
        <v>4456</v>
      </c>
      <c r="B3061" s="280" t="s">
        <v>1457</v>
      </c>
      <c r="C3061" s="280" t="s">
        <v>1189</v>
      </c>
      <c r="D3061" s="280" t="s">
        <v>1218</v>
      </c>
      <c r="E3061" s="80">
        <v>1.3841046274455009E-4</v>
      </c>
      <c r="F3061" s="80">
        <v>707903</v>
      </c>
      <c r="G3061" s="80">
        <v>7</v>
      </c>
      <c r="H3061" s="280" t="s">
        <v>1394</v>
      </c>
      <c r="I3061" s="80"/>
    </row>
    <row r="3062" spans="1:9">
      <c r="A3062" s="280" t="s">
        <v>4457</v>
      </c>
      <c r="B3062" s="280" t="s">
        <v>1457</v>
      </c>
      <c r="C3062" s="280" t="s">
        <v>1189</v>
      </c>
      <c r="D3062" s="280" t="s">
        <v>1219</v>
      </c>
      <c r="E3062" s="80">
        <v>13.481494349102231</v>
      </c>
      <c r="F3062" s="80">
        <v>707903</v>
      </c>
      <c r="G3062" s="80">
        <v>7</v>
      </c>
      <c r="H3062" s="280" t="s">
        <v>1394</v>
      </c>
      <c r="I3062" s="80"/>
    </row>
    <row r="3063" spans="1:9">
      <c r="A3063" s="280" t="s">
        <v>4458</v>
      </c>
      <c r="B3063" s="280" t="s">
        <v>1457</v>
      </c>
      <c r="C3063" s="280" t="s">
        <v>1189</v>
      </c>
      <c r="D3063" s="280" t="s">
        <v>1347</v>
      </c>
      <c r="E3063" s="80">
        <v>3.087647011023461E-4</v>
      </c>
      <c r="F3063" s="80">
        <v>707903</v>
      </c>
      <c r="G3063" s="80">
        <v>7</v>
      </c>
      <c r="H3063" s="280" t="s">
        <v>1394</v>
      </c>
      <c r="I3063" s="80"/>
    </row>
    <row r="3064" spans="1:9">
      <c r="A3064" s="280" t="s">
        <v>4459</v>
      </c>
      <c r="B3064" s="280" t="s">
        <v>1457</v>
      </c>
      <c r="C3064" s="280" t="s">
        <v>1189</v>
      </c>
      <c r="D3064" s="280" t="s">
        <v>1344</v>
      </c>
      <c r="E3064" s="80">
        <v>7.7371745209301747E-4</v>
      </c>
      <c r="F3064" s="80">
        <v>707903</v>
      </c>
      <c r="G3064" s="80">
        <v>7</v>
      </c>
      <c r="H3064" s="280" t="s">
        <v>1394</v>
      </c>
      <c r="I3064" s="80"/>
    </row>
    <row r="3065" spans="1:9">
      <c r="A3065" s="280" t="s">
        <v>4460</v>
      </c>
      <c r="B3065" s="280" t="s">
        <v>1457</v>
      </c>
      <c r="C3065" s="280" t="s">
        <v>1190</v>
      </c>
      <c r="D3065" s="280" t="s">
        <v>1211</v>
      </c>
      <c r="E3065" s="80">
        <v>7.9010356877362272E-4</v>
      </c>
      <c r="F3065" s="80">
        <v>707054</v>
      </c>
      <c r="G3065" s="80">
        <v>8</v>
      </c>
      <c r="H3065" s="280" t="s">
        <v>1394</v>
      </c>
      <c r="I3065" s="80"/>
    </row>
    <row r="3066" spans="1:9">
      <c r="A3066" s="280" t="s">
        <v>4461</v>
      </c>
      <c r="B3066" s="280" t="s">
        <v>1457</v>
      </c>
      <c r="C3066" s="280" t="s">
        <v>1190</v>
      </c>
      <c r="D3066" s="280" t="s">
        <v>1212</v>
      </c>
      <c r="E3066" s="80">
        <v>1.0220868872914683E-3</v>
      </c>
      <c r="F3066" s="80">
        <v>707054</v>
      </c>
      <c r="G3066" s="80">
        <v>8</v>
      </c>
      <c r="H3066" s="280" t="s">
        <v>1394</v>
      </c>
      <c r="I3066" s="80"/>
    </row>
    <row r="3067" spans="1:9">
      <c r="A3067" s="280" t="s">
        <v>4462</v>
      </c>
      <c r="B3067" s="280" t="s">
        <v>1457</v>
      </c>
      <c r="C3067" s="280" t="s">
        <v>1190</v>
      </c>
      <c r="D3067" s="280" t="s">
        <v>1213</v>
      </c>
      <c r="E3067" s="80">
        <v>8.0422081218387898E-4</v>
      </c>
      <c r="F3067" s="80">
        <v>707054</v>
      </c>
      <c r="G3067" s="80">
        <v>8</v>
      </c>
      <c r="H3067" s="280" t="s">
        <v>1394</v>
      </c>
      <c r="I3067" s="80"/>
    </row>
    <row r="3068" spans="1:9">
      <c r="A3068" s="280" t="s">
        <v>4463</v>
      </c>
      <c r="B3068" s="280" t="s">
        <v>1457</v>
      </c>
      <c r="C3068" s="280" t="s">
        <v>1190</v>
      </c>
      <c r="D3068" s="280" t="s">
        <v>1214</v>
      </c>
      <c r="E3068" s="80">
        <v>8.308843365076664E-4</v>
      </c>
      <c r="F3068" s="80">
        <v>707054</v>
      </c>
      <c r="G3068" s="80">
        <v>8</v>
      </c>
      <c r="H3068" s="280" t="s">
        <v>1394</v>
      </c>
      <c r="I3068" s="80"/>
    </row>
    <row r="3069" spans="1:9">
      <c r="A3069" s="280" t="s">
        <v>4464</v>
      </c>
      <c r="B3069" s="280" t="s">
        <v>1457</v>
      </c>
      <c r="C3069" s="280" t="s">
        <v>1190</v>
      </c>
      <c r="D3069" s="280" t="s">
        <v>1215</v>
      </c>
      <c r="E3069" s="80">
        <v>1.018669845477563E-3</v>
      </c>
      <c r="F3069" s="80">
        <v>707054</v>
      </c>
      <c r="G3069" s="80">
        <v>8</v>
      </c>
      <c r="H3069" s="280" t="s">
        <v>1394</v>
      </c>
      <c r="I3069" s="80"/>
    </row>
    <row r="3070" spans="1:9">
      <c r="A3070" s="280" t="s">
        <v>4465</v>
      </c>
      <c r="B3070" s="280" t="s">
        <v>1457</v>
      </c>
      <c r="C3070" s="280" t="s">
        <v>1190</v>
      </c>
      <c r="D3070" s="280" t="s">
        <v>1216</v>
      </c>
      <c r="E3070" s="80">
        <v>1.4540123133550962E-3</v>
      </c>
      <c r="F3070" s="80">
        <v>707054</v>
      </c>
      <c r="G3070" s="80">
        <v>8</v>
      </c>
      <c r="H3070" s="280" t="s">
        <v>1394</v>
      </c>
      <c r="I3070" s="80"/>
    </row>
    <row r="3071" spans="1:9">
      <c r="A3071" s="280" t="s">
        <v>4466</v>
      </c>
      <c r="B3071" s="280" t="s">
        <v>1457</v>
      </c>
      <c r="C3071" s="280" t="s">
        <v>1190</v>
      </c>
      <c r="D3071" s="280" t="s">
        <v>1217</v>
      </c>
      <c r="E3071" s="80">
        <v>9.2707191881172735E-4</v>
      </c>
      <c r="F3071" s="80">
        <v>707054</v>
      </c>
      <c r="G3071" s="80">
        <v>8</v>
      </c>
      <c r="H3071" s="280" t="s">
        <v>1394</v>
      </c>
      <c r="I3071" s="80"/>
    </row>
    <row r="3072" spans="1:9">
      <c r="A3072" s="280" t="s">
        <v>4467</v>
      </c>
      <c r="B3072" s="280" t="s">
        <v>1457</v>
      </c>
      <c r="C3072" s="280" t="s">
        <v>1190</v>
      </c>
      <c r="D3072" s="280" t="s">
        <v>1218</v>
      </c>
      <c r="E3072" s="80">
        <v>9.7369608388821985E-4</v>
      </c>
      <c r="F3072" s="80">
        <v>707054</v>
      </c>
      <c r="G3072" s="80">
        <v>8</v>
      </c>
      <c r="H3072" s="280" t="s">
        <v>1394</v>
      </c>
      <c r="I3072" s="80"/>
    </row>
    <row r="3073" spans="1:9">
      <c r="A3073" s="280" t="s">
        <v>4468</v>
      </c>
      <c r="B3073" s="280" t="s">
        <v>1457</v>
      </c>
      <c r="C3073" s="280" t="s">
        <v>1190</v>
      </c>
      <c r="D3073" s="280" t="s">
        <v>1219</v>
      </c>
      <c r="E3073" s="80">
        <v>459.41326319502957</v>
      </c>
      <c r="F3073" s="80">
        <v>707054</v>
      </c>
      <c r="G3073" s="80">
        <v>8</v>
      </c>
      <c r="H3073" s="280" t="s">
        <v>1394</v>
      </c>
      <c r="I3073" s="80"/>
    </row>
    <row r="3074" spans="1:9">
      <c r="A3074" s="280" t="s">
        <v>4469</v>
      </c>
      <c r="B3074" s="280" t="s">
        <v>1457</v>
      </c>
      <c r="C3074" s="280" t="s">
        <v>1190</v>
      </c>
      <c r="D3074" s="280" t="s">
        <v>1347</v>
      </c>
      <c r="E3074" s="80">
        <v>2.4318341516421202E-3</v>
      </c>
      <c r="F3074" s="80">
        <v>707054</v>
      </c>
      <c r="G3074" s="80">
        <v>8</v>
      </c>
      <c r="H3074" s="280" t="s">
        <v>1394</v>
      </c>
      <c r="I3074" s="80"/>
    </row>
    <row r="3075" spans="1:9">
      <c r="A3075" s="280" t="s">
        <v>4470</v>
      </c>
      <c r="B3075" s="280" t="s">
        <v>1457</v>
      </c>
      <c r="C3075" s="280" t="s">
        <v>1190</v>
      </c>
      <c r="D3075" s="280" t="s">
        <v>1344</v>
      </c>
      <c r="E3075" s="80">
        <v>5.9670757975228486E-3</v>
      </c>
      <c r="F3075" s="80">
        <v>707054</v>
      </c>
      <c r="G3075" s="80">
        <v>8</v>
      </c>
      <c r="H3075" s="280" t="s">
        <v>1394</v>
      </c>
      <c r="I3075" s="80"/>
    </row>
    <row r="3076" spans="1:9">
      <c r="A3076" s="280" t="s">
        <v>4471</v>
      </c>
      <c r="B3076" s="280" t="s">
        <v>1457</v>
      </c>
      <c r="C3076" s="280" t="s">
        <v>1191</v>
      </c>
      <c r="D3076" s="280" t="s">
        <v>1211</v>
      </c>
      <c r="E3076" s="80">
        <v>9.5531156291593612E-4</v>
      </c>
      <c r="F3076" s="80">
        <v>707054</v>
      </c>
      <c r="G3076" s="80">
        <v>8</v>
      </c>
      <c r="H3076" s="280" t="s">
        <v>1394</v>
      </c>
      <c r="I3076" s="80"/>
    </row>
    <row r="3077" spans="1:9">
      <c r="A3077" s="280" t="s">
        <v>4472</v>
      </c>
      <c r="B3077" s="280" t="s">
        <v>1457</v>
      </c>
      <c r="C3077" s="280" t="s">
        <v>1191</v>
      </c>
      <c r="D3077" s="280" t="s">
        <v>1212</v>
      </c>
      <c r="E3077" s="80">
        <v>1.1963951830927121E-3</v>
      </c>
      <c r="F3077" s="80">
        <v>707054</v>
      </c>
      <c r="G3077" s="80">
        <v>8</v>
      </c>
      <c r="H3077" s="280" t="s">
        <v>1394</v>
      </c>
      <c r="I3077" s="80"/>
    </row>
    <row r="3078" spans="1:9">
      <c r="A3078" s="280" t="s">
        <v>4473</v>
      </c>
      <c r="B3078" s="280" t="s">
        <v>1457</v>
      </c>
      <c r="C3078" s="280" t="s">
        <v>1191</v>
      </c>
      <c r="D3078" s="280" t="s">
        <v>1213</v>
      </c>
      <c r="E3078" s="80">
        <v>9.695185425885321E-4</v>
      </c>
      <c r="F3078" s="80">
        <v>707054</v>
      </c>
      <c r="G3078" s="80">
        <v>8</v>
      </c>
      <c r="H3078" s="280" t="s">
        <v>1394</v>
      </c>
      <c r="I3078" s="80"/>
    </row>
    <row r="3079" spans="1:9">
      <c r="A3079" s="280" t="s">
        <v>4474</v>
      </c>
      <c r="B3079" s="280" t="s">
        <v>1457</v>
      </c>
      <c r="C3079" s="280" t="s">
        <v>1191</v>
      </c>
      <c r="D3079" s="280" t="s">
        <v>1214</v>
      </c>
      <c r="E3079" s="80">
        <v>9.9896369424745321E-4</v>
      </c>
      <c r="F3079" s="80">
        <v>707054</v>
      </c>
      <c r="G3079" s="80">
        <v>8</v>
      </c>
      <c r="H3079" s="280" t="s">
        <v>1394</v>
      </c>
      <c r="I3079" s="80"/>
    </row>
    <row r="3080" spans="1:9">
      <c r="A3080" s="280" t="s">
        <v>4475</v>
      </c>
      <c r="B3080" s="280" t="s">
        <v>1457</v>
      </c>
      <c r="C3080" s="280" t="s">
        <v>1191</v>
      </c>
      <c r="D3080" s="280" t="s">
        <v>1215</v>
      </c>
      <c r="E3080" s="80">
        <v>1.1923532119491776E-3</v>
      </c>
      <c r="F3080" s="80">
        <v>707054</v>
      </c>
      <c r="G3080" s="80">
        <v>8</v>
      </c>
      <c r="H3080" s="280" t="s">
        <v>1394</v>
      </c>
      <c r="I3080" s="80"/>
    </row>
    <row r="3081" spans="1:9">
      <c r="A3081" s="280" t="s">
        <v>4476</v>
      </c>
      <c r="B3081" s="280" t="s">
        <v>1457</v>
      </c>
      <c r="C3081" s="280" t="s">
        <v>1191</v>
      </c>
      <c r="D3081" s="280" t="s">
        <v>1216</v>
      </c>
      <c r="E3081" s="80">
        <v>1.6595476804881673E-3</v>
      </c>
      <c r="F3081" s="80">
        <v>707054</v>
      </c>
      <c r="G3081" s="80">
        <v>8</v>
      </c>
      <c r="H3081" s="280" t="s">
        <v>1394</v>
      </c>
      <c r="I3081" s="80"/>
    </row>
    <row r="3082" spans="1:9">
      <c r="A3082" s="280" t="s">
        <v>4477</v>
      </c>
      <c r="B3082" s="280" t="s">
        <v>1457</v>
      </c>
      <c r="C3082" s="280" t="s">
        <v>1191</v>
      </c>
      <c r="D3082" s="280" t="s">
        <v>1217</v>
      </c>
      <c r="E3082" s="80">
        <v>1.0889256243505165E-3</v>
      </c>
      <c r="F3082" s="80">
        <v>707054</v>
      </c>
      <c r="G3082" s="80">
        <v>8</v>
      </c>
      <c r="H3082" s="280" t="s">
        <v>1394</v>
      </c>
      <c r="I3082" s="80"/>
    </row>
    <row r="3083" spans="1:9">
      <c r="A3083" s="280" t="s">
        <v>4478</v>
      </c>
      <c r="B3083" s="280" t="s">
        <v>1457</v>
      </c>
      <c r="C3083" s="280" t="s">
        <v>1191</v>
      </c>
      <c r="D3083" s="280" t="s">
        <v>1218</v>
      </c>
      <c r="E3083" s="80">
        <v>1.1525918171020799E-3</v>
      </c>
      <c r="F3083" s="80">
        <v>707054</v>
      </c>
      <c r="G3083" s="80">
        <v>8</v>
      </c>
      <c r="H3083" s="280" t="s">
        <v>1394</v>
      </c>
      <c r="I3083" s="80"/>
    </row>
    <row r="3084" spans="1:9">
      <c r="A3084" s="280" t="s">
        <v>4479</v>
      </c>
      <c r="B3084" s="280" t="s">
        <v>1457</v>
      </c>
      <c r="C3084" s="280" t="s">
        <v>1191</v>
      </c>
      <c r="D3084" s="280" t="s">
        <v>1219</v>
      </c>
      <c r="E3084" s="80">
        <v>459.41343277903462</v>
      </c>
      <c r="F3084" s="80">
        <v>707054</v>
      </c>
      <c r="G3084" s="80">
        <v>8</v>
      </c>
      <c r="H3084" s="280" t="s">
        <v>1394</v>
      </c>
      <c r="I3084" s="80"/>
    </row>
    <row r="3085" spans="1:9">
      <c r="A3085" s="280" t="s">
        <v>4480</v>
      </c>
      <c r="B3085" s="280" t="s">
        <v>1457</v>
      </c>
      <c r="C3085" s="280" t="s">
        <v>1191</v>
      </c>
      <c r="D3085" s="280" t="s">
        <v>1347</v>
      </c>
      <c r="E3085" s="80">
        <v>2.9077637443293944E-3</v>
      </c>
      <c r="F3085" s="80">
        <v>707054</v>
      </c>
      <c r="G3085" s="80">
        <v>8</v>
      </c>
      <c r="H3085" s="280" t="s">
        <v>1394</v>
      </c>
      <c r="I3085" s="80"/>
    </row>
    <row r="3086" spans="1:9">
      <c r="A3086" s="280" t="s">
        <v>4481</v>
      </c>
      <c r="B3086" s="280" t="s">
        <v>1457</v>
      </c>
      <c r="C3086" s="280" t="s">
        <v>1191</v>
      </c>
      <c r="D3086" s="280" t="s">
        <v>1344</v>
      </c>
      <c r="E3086" s="80">
        <v>7.2153289620495963E-3</v>
      </c>
      <c r="F3086" s="80">
        <v>707054</v>
      </c>
      <c r="G3086" s="80">
        <v>8</v>
      </c>
      <c r="H3086" s="280" t="s">
        <v>1394</v>
      </c>
      <c r="I3086" s="80"/>
    </row>
    <row r="3087" spans="1:9">
      <c r="A3087" s="280" t="s">
        <v>4482</v>
      </c>
      <c r="B3087" s="280" t="s">
        <v>1457</v>
      </c>
      <c r="C3087" s="280" t="s">
        <v>1192</v>
      </c>
      <c r="D3087" s="280" t="s">
        <v>1211</v>
      </c>
      <c r="E3087" s="80">
        <v>3.5104564136873057E-3</v>
      </c>
      <c r="F3087" s="80">
        <v>707054</v>
      </c>
      <c r="G3087" s="80">
        <v>8</v>
      </c>
      <c r="H3087" s="280" t="s">
        <v>1394</v>
      </c>
      <c r="I3087" s="80"/>
    </row>
    <row r="3088" spans="1:9">
      <c r="A3088" s="280" t="s">
        <v>4483</v>
      </c>
      <c r="B3088" s="280" t="s">
        <v>1457</v>
      </c>
      <c r="C3088" s="280" t="s">
        <v>1192</v>
      </c>
      <c r="D3088" s="280" t="s">
        <v>1212</v>
      </c>
      <c r="E3088" s="80">
        <v>3.8585556042317368E-3</v>
      </c>
      <c r="F3088" s="80">
        <v>707054</v>
      </c>
      <c r="G3088" s="80">
        <v>8</v>
      </c>
      <c r="H3088" s="280" t="s">
        <v>1394</v>
      </c>
      <c r="I3088" s="80"/>
    </row>
    <row r="3089" spans="1:9">
      <c r="A3089" s="280" t="s">
        <v>4484</v>
      </c>
      <c r="B3089" s="280" t="s">
        <v>1457</v>
      </c>
      <c r="C3089" s="280" t="s">
        <v>1192</v>
      </c>
      <c r="D3089" s="280" t="s">
        <v>1213</v>
      </c>
      <c r="E3089" s="80">
        <v>3.524843224301571E-3</v>
      </c>
      <c r="F3089" s="80">
        <v>707054</v>
      </c>
      <c r="G3089" s="80">
        <v>8</v>
      </c>
      <c r="H3089" s="280" t="s">
        <v>1394</v>
      </c>
      <c r="I3089" s="80"/>
    </row>
    <row r="3090" spans="1:9">
      <c r="A3090" s="280" t="s">
        <v>4485</v>
      </c>
      <c r="B3090" s="280" t="s">
        <v>1457</v>
      </c>
      <c r="C3090" s="280" t="s">
        <v>1192</v>
      </c>
      <c r="D3090" s="280" t="s">
        <v>1214</v>
      </c>
      <c r="E3090" s="80">
        <v>3.5883575078623511E-3</v>
      </c>
      <c r="F3090" s="80">
        <v>707054</v>
      </c>
      <c r="G3090" s="80">
        <v>8</v>
      </c>
      <c r="H3090" s="280" t="s">
        <v>1394</v>
      </c>
      <c r="I3090" s="80"/>
    </row>
    <row r="3091" spans="1:9">
      <c r="A3091" s="280" t="s">
        <v>4486</v>
      </c>
      <c r="B3091" s="280" t="s">
        <v>1457</v>
      </c>
      <c r="C3091" s="280" t="s">
        <v>1192</v>
      </c>
      <c r="D3091" s="280" t="s">
        <v>1215</v>
      </c>
      <c r="E3091" s="80">
        <v>3.8450820870373089E-3</v>
      </c>
      <c r="F3091" s="80">
        <v>707054</v>
      </c>
      <c r="G3091" s="80">
        <v>8</v>
      </c>
      <c r="H3091" s="280" t="s">
        <v>1394</v>
      </c>
      <c r="I3091" s="80"/>
    </row>
    <row r="3092" spans="1:9">
      <c r="A3092" s="280" t="s">
        <v>4487</v>
      </c>
      <c r="B3092" s="280" t="s">
        <v>1457</v>
      </c>
      <c r="C3092" s="280" t="s">
        <v>1192</v>
      </c>
      <c r="D3092" s="280" t="s">
        <v>1216</v>
      </c>
      <c r="E3092" s="80">
        <v>5.1174764860072277E-3</v>
      </c>
      <c r="F3092" s="80">
        <v>707054</v>
      </c>
      <c r="G3092" s="80">
        <v>8</v>
      </c>
      <c r="H3092" s="280" t="s">
        <v>1394</v>
      </c>
      <c r="I3092" s="80"/>
    </row>
    <row r="3093" spans="1:9">
      <c r="A3093" s="280" t="s">
        <v>4488</v>
      </c>
      <c r="B3093" s="280" t="s">
        <v>1457</v>
      </c>
      <c r="C3093" s="280" t="s">
        <v>1192</v>
      </c>
      <c r="D3093" s="280" t="s">
        <v>1217</v>
      </c>
      <c r="E3093" s="80">
        <v>3.5743742365312472E-3</v>
      </c>
      <c r="F3093" s="80">
        <v>707054</v>
      </c>
      <c r="G3093" s="80">
        <v>8</v>
      </c>
      <c r="H3093" s="280" t="s">
        <v>1394</v>
      </c>
      <c r="I3093" s="80"/>
    </row>
    <row r="3094" spans="1:9">
      <c r="A3094" s="280" t="s">
        <v>4489</v>
      </c>
      <c r="B3094" s="280" t="s">
        <v>1457</v>
      </c>
      <c r="C3094" s="280" t="s">
        <v>1192</v>
      </c>
      <c r="D3094" s="280" t="s">
        <v>1218</v>
      </c>
      <c r="E3094" s="80">
        <v>3.9641474480158166E-3</v>
      </c>
      <c r="F3094" s="80">
        <v>707054</v>
      </c>
      <c r="G3094" s="80">
        <v>8</v>
      </c>
      <c r="H3094" s="280" t="s">
        <v>1394</v>
      </c>
      <c r="I3094" s="80"/>
    </row>
    <row r="3095" spans="1:9">
      <c r="A3095" s="280" t="s">
        <v>4490</v>
      </c>
      <c r="B3095" s="280" t="s">
        <v>1457</v>
      </c>
      <c r="C3095" s="280" t="s">
        <v>1192</v>
      </c>
      <c r="D3095" s="280" t="s">
        <v>1219</v>
      </c>
      <c r="E3095" s="80">
        <v>459.41591169452448</v>
      </c>
      <c r="F3095" s="80">
        <v>707054</v>
      </c>
      <c r="G3095" s="80">
        <v>8</v>
      </c>
      <c r="H3095" s="280" t="s">
        <v>1394</v>
      </c>
      <c r="I3095" s="80"/>
    </row>
    <row r="3096" spans="1:9">
      <c r="A3096" s="280" t="s">
        <v>4491</v>
      </c>
      <c r="B3096" s="280" t="s">
        <v>1457</v>
      </c>
      <c r="C3096" s="280" t="s">
        <v>1192</v>
      </c>
      <c r="D3096" s="280" t="s">
        <v>1347</v>
      </c>
      <c r="E3096" s="80">
        <v>1.0612618274490485E-2</v>
      </c>
      <c r="F3096" s="80">
        <v>707054</v>
      </c>
      <c r="G3096" s="80">
        <v>8</v>
      </c>
      <c r="H3096" s="280" t="s">
        <v>1394</v>
      </c>
      <c r="I3096" s="80"/>
    </row>
    <row r="3097" spans="1:9">
      <c r="A3097" s="280" t="s">
        <v>4492</v>
      </c>
      <c r="B3097" s="280" t="s">
        <v>1457</v>
      </c>
      <c r="C3097" s="280" t="s">
        <v>1192</v>
      </c>
      <c r="D3097" s="280" t="s">
        <v>1344</v>
      </c>
      <c r="E3097" s="80">
        <v>2.6331072767757337E-2</v>
      </c>
      <c r="F3097" s="80">
        <v>707054</v>
      </c>
      <c r="G3097" s="80">
        <v>8</v>
      </c>
      <c r="H3097" s="280" t="s">
        <v>1394</v>
      </c>
      <c r="I3097" s="80"/>
    </row>
    <row r="3098" spans="1:9">
      <c r="A3098" s="280" t="s">
        <v>4493</v>
      </c>
      <c r="B3098" s="280" t="s">
        <v>1457</v>
      </c>
      <c r="C3098" s="280" t="s">
        <v>1193</v>
      </c>
      <c r="D3098" s="280" t="s">
        <v>1211</v>
      </c>
      <c r="E3098" s="80">
        <v>1.4659584203938734E-4</v>
      </c>
      <c r="F3098" s="80">
        <v>707054</v>
      </c>
      <c r="G3098" s="80">
        <v>8</v>
      </c>
      <c r="H3098" s="280" t="s">
        <v>1394</v>
      </c>
      <c r="I3098" s="80"/>
    </row>
    <row r="3099" spans="1:9">
      <c r="A3099" s="280" t="s">
        <v>4494</v>
      </c>
      <c r="B3099" s="280" t="s">
        <v>1457</v>
      </c>
      <c r="C3099" s="280" t="s">
        <v>1193</v>
      </c>
      <c r="D3099" s="280" t="s">
        <v>1212</v>
      </c>
      <c r="E3099" s="80">
        <v>1.5563770755497701E-4</v>
      </c>
      <c r="F3099" s="80">
        <v>707054</v>
      </c>
      <c r="G3099" s="80">
        <v>8</v>
      </c>
      <c r="H3099" s="280" t="s">
        <v>1394</v>
      </c>
      <c r="I3099" s="80"/>
    </row>
    <row r="3100" spans="1:9">
      <c r="A3100" s="280" t="s">
        <v>4495</v>
      </c>
      <c r="B3100" s="280" t="s">
        <v>1457</v>
      </c>
      <c r="C3100" s="280" t="s">
        <v>1193</v>
      </c>
      <c r="D3100" s="280" t="s">
        <v>1213</v>
      </c>
      <c r="E3100" s="80">
        <v>1.4659584203938734E-4</v>
      </c>
      <c r="F3100" s="80">
        <v>707054</v>
      </c>
      <c r="G3100" s="80">
        <v>8</v>
      </c>
      <c r="H3100" s="280" t="s">
        <v>1394</v>
      </c>
      <c r="I3100" s="80"/>
    </row>
    <row r="3101" spans="1:9">
      <c r="A3101" s="280" t="s">
        <v>4496</v>
      </c>
      <c r="B3101" s="280" t="s">
        <v>1457</v>
      </c>
      <c r="C3101" s="280" t="s">
        <v>1193</v>
      </c>
      <c r="D3101" s="280" t="s">
        <v>1214</v>
      </c>
      <c r="E3101" s="80">
        <v>1.4849011759332826E-4</v>
      </c>
      <c r="F3101" s="80">
        <v>707054</v>
      </c>
      <c r="G3101" s="80">
        <v>8</v>
      </c>
      <c r="H3101" s="280" t="s">
        <v>1394</v>
      </c>
      <c r="I3101" s="80"/>
    </row>
    <row r="3102" spans="1:9">
      <c r="A3102" s="280" t="s">
        <v>4497</v>
      </c>
      <c r="B3102" s="280" t="s">
        <v>1457</v>
      </c>
      <c r="C3102" s="280" t="s">
        <v>1193</v>
      </c>
      <c r="D3102" s="280" t="s">
        <v>1215</v>
      </c>
      <c r="E3102" s="80">
        <v>1.5447873225146126E-4</v>
      </c>
      <c r="F3102" s="80">
        <v>707054</v>
      </c>
      <c r="G3102" s="80">
        <v>8</v>
      </c>
      <c r="H3102" s="280" t="s">
        <v>1394</v>
      </c>
      <c r="I3102" s="80"/>
    </row>
    <row r="3103" spans="1:9">
      <c r="A3103" s="280" t="s">
        <v>4498</v>
      </c>
      <c r="B3103" s="280" t="s">
        <v>1457</v>
      </c>
      <c r="C3103" s="280" t="s">
        <v>1193</v>
      </c>
      <c r="D3103" s="280" t="s">
        <v>1216</v>
      </c>
      <c r="E3103" s="80">
        <v>2.4965644647488214E-4</v>
      </c>
      <c r="F3103" s="80">
        <v>707054</v>
      </c>
      <c r="G3103" s="80">
        <v>8</v>
      </c>
      <c r="H3103" s="280" t="s">
        <v>1394</v>
      </c>
      <c r="I3103" s="80"/>
    </row>
    <row r="3104" spans="1:9">
      <c r="A3104" s="280" t="s">
        <v>4499</v>
      </c>
      <c r="B3104" s="280" t="s">
        <v>1457</v>
      </c>
      <c r="C3104" s="280" t="s">
        <v>1193</v>
      </c>
      <c r="D3104" s="280" t="s">
        <v>1217</v>
      </c>
      <c r="E3104" s="80">
        <v>1.4502977544825893E-4</v>
      </c>
      <c r="F3104" s="80">
        <v>707054</v>
      </c>
      <c r="G3104" s="80">
        <v>8</v>
      </c>
      <c r="H3104" s="280" t="s">
        <v>1394</v>
      </c>
      <c r="I3104" s="80"/>
    </row>
    <row r="3105" spans="1:9">
      <c r="A3105" s="280" t="s">
        <v>4500</v>
      </c>
      <c r="B3105" s="280" t="s">
        <v>1457</v>
      </c>
      <c r="C3105" s="280" t="s">
        <v>1193</v>
      </c>
      <c r="D3105" s="280" t="s">
        <v>1218</v>
      </c>
      <c r="E3105" s="80">
        <v>1.814993797639564E-4</v>
      </c>
      <c r="F3105" s="80">
        <v>707054</v>
      </c>
      <c r="G3105" s="80">
        <v>8</v>
      </c>
      <c r="H3105" s="280" t="s">
        <v>1394</v>
      </c>
      <c r="I3105" s="80"/>
    </row>
    <row r="3106" spans="1:9">
      <c r="A3106" s="280" t="s">
        <v>4501</v>
      </c>
      <c r="B3106" s="280" t="s">
        <v>1457</v>
      </c>
      <c r="C3106" s="280" t="s">
        <v>1193</v>
      </c>
      <c r="D3106" s="280" t="s">
        <v>1219</v>
      </c>
      <c r="E3106" s="80">
        <v>1.4286813090326746E-4</v>
      </c>
      <c r="F3106" s="80">
        <v>707054</v>
      </c>
      <c r="G3106" s="80">
        <v>8</v>
      </c>
      <c r="H3106" s="280" t="s">
        <v>1394</v>
      </c>
      <c r="I3106" s="80"/>
    </row>
    <row r="3107" spans="1:9">
      <c r="A3107" s="280" t="s">
        <v>4502</v>
      </c>
      <c r="B3107" s="280" t="s">
        <v>1457</v>
      </c>
      <c r="C3107" s="280" t="s">
        <v>1193</v>
      </c>
      <c r="D3107" s="280" t="s">
        <v>1347</v>
      </c>
      <c r="E3107" s="80">
        <v>6.0714622287473085E-4</v>
      </c>
      <c r="F3107" s="80">
        <v>707054</v>
      </c>
      <c r="G3107" s="80">
        <v>8</v>
      </c>
      <c r="H3107" s="280" t="s">
        <v>1394</v>
      </c>
      <c r="I3107" s="80"/>
    </row>
    <row r="3108" spans="1:9">
      <c r="A3108" s="280" t="s">
        <v>4503</v>
      </c>
      <c r="B3108" s="280" t="s">
        <v>1457</v>
      </c>
      <c r="C3108" s="280" t="s">
        <v>1193</v>
      </c>
      <c r="D3108" s="280" t="s">
        <v>1344</v>
      </c>
      <c r="E3108" s="80">
        <v>1.2387993125581346E-3</v>
      </c>
      <c r="F3108" s="80">
        <v>707054</v>
      </c>
      <c r="G3108" s="80">
        <v>8</v>
      </c>
      <c r="H3108" s="280" t="s">
        <v>1394</v>
      </c>
      <c r="I3108" s="80"/>
    </row>
    <row r="3109" spans="1:9">
      <c r="A3109" s="280" t="s">
        <v>4504</v>
      </c>
      <c r="B3109" s="280" t="s">
        <v>1457</v>
      </c>
      <c r="C3109" s="280" t="s">
        <v>1194</v>
      </c>
      <c r="D3109" s="280" t="s">
        <v>1211</v>
      </c>
      <c r="E3109" s="80">
        <v>2.4085490087319824E-3</v>
      </c>
      <c r="F3109" s="80">
        <v>707054</v>
      </c>
      <c r="G3109" s="80">
        <v>8</v>
      </c>
      <c r="H3109" s="280" t="s">
        <v>1394</v>
      </c>
      <c r="I3109" s="80"/>
    </row>
    <row r="3110" spans="1:9">
      <c r="A3110" s="280" t="s">
        <v>4505</v>
      </c>
      <c r="B3110" s="280" t="s">
        <v>1457</v>
      </c>
      <c r="C3110" s="280" t="s">
        <v>1194</v>
      </c>
      <c r="D3110" s="280" t="s">
        <v>1212</v>
      </c>
      <c r="E3110" s="80">
        <v>2.5065227135840479E-3</v>
      </c>
      <c r="F3110" s="80">
        <v>707054</v>
      </c>
      <c r="G3110" s="80">
        <v>8</v>
      </c>
      <c r="H3110" s="280" t="s">
        <v>1394</v>
      </c>
      <c r="I3110" s="80"/>
    </row>
    <row r="3111" spans="1:9">
      <c r="A3111" s="280" t="s">
        <v>4506</v>
      </c>
      <c r="B3111" s="280" t="s">
        <v>1457</v>
      </c>
      <c r="C3111" s="280" t="s">
        <v>1194</v>
      </c>
      <c r="D3111" s="280" t="s">
        <v>1213</v>
      </c>
      <c r="E3111" s="80">
        <v>2.4087288396736511E-3</v>
      </c>
      <c r="F3111" s="80">
        <v>707054</v>
      </c>
      <c r="G3111" s="80">
        <v>8</v>
      </c>
      <c r="H3111" s="280" t="s">
        <v>1394</v>
      </c>
      <c r="I3111" s="80"/>
    </row>
    <row r="3112" spans="1:9">
      <c r="A3112" s="280" t="s">
        <v>4507</v>
      </c>
      <c r="B3112" s="280" t="s">
        <v>1457</v>
      </c>
      <c r="C3112" s="280" t="s">
        <v>1194</v>
      </c>
      <c r="D3112" s="280" t="s">
        <v>1214</v>
      </c>
      <c r="E3112" s="80">
        <v>2.4409036960215701E-3</v>
      </c>
      <c r="F3112" s="80">
        <v>707054</v>
      </c>
      <c r="G3112" s="80">
        <v>8</v>
      </c>
      <c r="H3112" s="280" t="s">
        <v>1394</v>
      </c>
      <c r="I3112" s="80"/>
    </row>
    <row r="3113" spans="1:9">
      <c r="A3113" s="280" t="s">
        <v>4508</v>
      </c>
      <c r="B3113" s="280" t="s">
        <v>1457</v>
      </c>
      <c r="C3113" s="280" t="s">
        <v>1194</v>
      </c>
      <c r="D3113" s="280" t="s">
        <v>1215</v>
      </c>
      <c r="E3113" s="80">
        <v>2.4982501428366705E-3</v>
      </c>
      <c r="F3113" s="80">
        <v>707054</v>
      </c>
      <c r="G3113" s="80">
        <v>8</v>
      </c>
      <c r="H3113" s="280" t="s">
        <v>1394</v>
      </c>
      <c r="I3113" s="80"/>
    </row>
    <row r="3114" spans="1:9">
      <c r="A3114" s="280" t="s">
        <v>4509</v>
      </c>
      <c r="B3114" s="280" t="s">
        <v>1457</v>
      </c>
      <c r="C3114" s="280" t="s">
        <v>1194</v>
      </c>
      <c r="D3114" s="280" t="s">
        <v>1216</v>
      </c>
      <c r="E3114" s="80">
        <v>3.2082723590441779E-3</v>
      </c>
      <c r="F3114" s="80">
        <v>707054</v>
      </c>
      <c r="G3114" s="80">
        <v>8</v>
      </c>
      <c r="H3114" s="280" t="s">
        <v>1394</v>
      </c>
      <c r="I3114" s="80"/>
    </row>
    <row r="3115" spans="1:9">
      <c r="A3115" s="280" t="s">
        <v>4510</v>
      </c>
      <c r="B3115" s="280" t="s">
        <v>1457</v>
      </c>
      <c r="C3115" s="280" t="s">
        <v>1194</v>
      </c>
      <c r="D3115" s="280" t="s">
        <v>1217</v>
      </c>
      <c r="E3115" s="80">
        <v>2.3404188367324719E-3</v>
      </c>
      <c r="F3115" s="80">
        <v>707054</v>
      </c>
      <c r="G3115" s="80">
        <v>8</v>
      </c>
      <c r="H3115" s="280" t="s">
        <v>1394</v>
      </c>
      <c r="I3115" s="80"/>
    </row>
    <row r="3116" spans="1:9">
      <c r="A3116" s="280" t="s">
        <v>4511</v>
      </c>
      <c r="B3116" s="280" t="s">
        <v>1457</v>
      </c>
      <c r="C3116" s="280" t="s">
        <v>1194</v>
      </c>
      <c r="D3116" s="280" t="s">
        <v>1218</v>
      </c>
      <c r="E3116" s="80">
        <v>2.6300562511497798E-3</v>
      </c>
      <c r="F3116" s="80">
        <v>707054</v>
      </c>
      <c r="G3116" s="80">
        <v>8</v>
      </c>
      <c r="H3116" s="280" t="s">
        <v>1394</v>
      </c>
      <c r="I3116" s="80"/>
    </row>
    <row r="3117" spans="1:9">
      <c r="A3117" s="280" t="s">
        <v>4512</v>
      </c>
      <c r="B3117" s="280" t="s">
        <v>1457</v>
      </c>
      <c r="C3117" s="280" t="s">
        <v>1194</v>
      </c>
      <c r="D3117" s="280" t="s">
        <v>1219</v>
      </c>
      <c r="E3117" s="80">
        <v>2.3360473589485102E-3</v>
      </c>
      <c r="F3117" s="80">
        <v>707054</v>
      </c>
      <c r="G3117" s="80">
        <v>8</v>
      </c>
      <c r="H3117" s="280" t="s">
        <v>1394</v>
      </c>
      <c r="I3117" s="80"/>
    </row>
    <row r="3118" spans="1:9">
      <c r="A3118" s="280" t="s">
        <v>4513</v>
      </c>
      <c r="B3118" s="280" t="s">
        <v>1457</v>
      </c>
      <c r="C3118" s="280" t="s">
        <v>1194</v>
      </c>
      <c r="D3118" s="280" t="s">
        <v>1347</v>
      </c>
      <c r="E3118" s="80">
        <v>7.0977083072863599E-3</v>
      </c>
      <c r="F3118" s="80">
        <v>707054</v>
      </c>
      <c r="G3118" s="80">
        <v>8</v>
      </c>
      <c r="H3118" s="280" t="s">
        <v>1394</v>
      </c>
      <c r="I3118" s="80"/>
    </row>
    <row r="3119" spans="1:9">
      <c r="A3119" s="280" t="s">
        <v>4514</v>
      </c>
      <c r="B3119" s="280" t="s">
        <v>1457</v>
      </c>
      <c r="C3119" s="280" t="s">
        <v>1194</v>
      </c>
      <c r="D3119" s="280" t="s">
        <v>1344</v>
      </c>
      <c r="E3119" s="80">
        <v>1.7876944493149603E-2</v>
      </c>
      <c r="F3119" s="80">
        <v>707054</v>
      </c>
      <c r="G3119" s="80">
        <v>8</v>
      </c>
      <c r="H3119" s="280" t="s">
        <v>1394</v>
      </c>
      <c r="I3119" s="80"/>
    </row>
    <row r="3120" spans="1:9">
      <c r="A3120" s="280" t="s">
        <v>4515</v>
      </c>
      <c r="B3120" s="280" t="s">
        <v>1457</v>
      </c>
      <c r="C3120" s="280" t="s">
        <v>1195</v>
      </c>
      <c r="D3120" s="280" t="s">
        <v>1211</v>
      </c>
      <c r="E3120" s="80">
        <v>8.0499080666405131E-5</v>
      </c>
      <c r="F3120" s="80">
        <v>707054</v>
      </c>
      <c r="G3120" s="80">
        <v>8</v>
      </c>
      <c r="H3120" s="280" t="s">
        <v>1394</v>
      </c>
      <c r="I3120" s="80"/>
    </row>
    <row r="3121" spans="1:9">
      <c r="A3121" s="280" t="s">
        <v>4516</v>
      </c>
      <c r="B3121" s="280" t="s">
        <v>1457</v>
      </c>
      <c r="C3121" s="280" t="s">
        <v>1195</v>
      </c>
      <c r="D3121" s="280" t="s">
        <v>1212</v>
      </c>
      <c r="E3121" s="80">
        <v>8.4354115117759684E-5</v>
      </c>
      <c r="F3121" s="80">
        <v>707054</v>
      </c>
      <c r="G3121" s="80">
        <v>8</v>
      </c>
      <c r="H3121" s="280" t="s">
        <v>1394</v>
      </c>
      <c r="I3121" s="80"/>
    </row>
    <row r="3122" spans="1:9">
      <c r="A3122" s="280" t="s">
        <v>4517</v>
      </c>
      <c r="B3122" s="280" t="s">
        <v>1457</v>
      </c>
      <c r="C3122" s="280" t="s">
        <v>1195</v>
      </c>
      <c r="D3122" s="280" t="s">
        <v>1213</v>
      </c>
      <c r="E3122" s="80">
        <v>8.0499080666405131E-5</v>
      </c>
      <c r="F3122" s="80">
        <v>707054</v>
      </c>
      <c r="G3122" s="80">
        <v>8</v>
      </c>
      <c r="H3122" s="280" t="s">
        <v>1394</v>
      </c>
      <c r="I3122" s="80"/>
    </row>
    <row r="3123" spans="1:9">
      <c r="A3123" s="280" t="s">
        <v>4518</v>
      </c>
      <c r="B3123" s="280" t="s">
        <v>1457</v>
      </c>
      <c r="C3123" s="280" t="s">
        <v>1195</v>
      </c>
      <c r="D3123" s="280" t="s">
        <v>1214</v>
      </c>
      <c r="E3123" s="80">
        <v>8.4354115117759684E-5</v>
      </c>
      <c r="F3123" s="80">
        <v>707054</v>
      </c>
      <c r="G3123" s="80">
        <v>8</v>
      </c>
      <c r="H3123" s="280" t="s">
        <v>1394</v>
      </c>
      <c r="I3123" s="80"/>
    </row>
    <row r="3124" spans="1:9">
      <c r="A3124" s="280" t="s">
        <v>4519</v>
      </c>
      <c r="B3124" s="280" t="s">
        <v>1457</v>
      </c>
      <c r="C3124" s="280" t="s">
        <v>1195</v>
      </c>
      <c r="D3124" s="280" t="s">
        <v>1215</v>
      </c>
      <c r="E3124" s="80">
        <v>8.4092312098643283E-5</v>
      </c>
      <c r="F3124" s="80">
        <v>707054</v>
      </c>
      <c r="G3124" s="80">
        <v>8</v>
      </c>
      <c r="H3124" s="280" t="s">
        <v>1394</v>
      </c>
      <c r="I3124" s="80"/>
    </row>
    <row r="3125" spans="1:9">
      <c r="A3125" s="280" t="s">
        <v>4520</v>
      </c>
      <c r="B3125" s="280" t="s">
        <v>1457</v>
      </c>
      <c r="C3125" s="280" t="s">
        <v>1195</v>
      </c>
      <c r="D3125" s="280" t="s">
        <v>1216</v>
      </c>
      <c r="E3125" s="80">
        <v>1.5360788704465384E-4</v>
      </c>
      <c r="F3125" s="80">
        <v>707054</v>
      </c>
      <c r="G3125" s="80">
        <v>8</v>
      </c>
      <c r="H3125" s="280" t="s">
        <v>1394</v>
      </c>
      <c r="I3125" s="80"/>
    </row>
    <row r="3126" spans="1:9">
      <c r="A3126" s="280" t="s">
        <v>4521</v>
      </c>
      <c r="B3126" s="280" t="s">
        <v>1457</v>
      </c>
      <c r="C3126" s="280" t="s">
        <v>1195</v>
      </c>
      <c r="D3126" s="280" t="s">
        <v>1217</v>
      </c>
      <c r="E3126" s="80">
        <v>7.8284375097507523E-5</v>
      </c>
      <c r="F3126" s="80">
        <v>707054</v>
      </c>
      <c r="G3126" s="80">
        <v>8</v>
      </c>
      <c r="H3126" s="280" t="s">
        <v>1394</v>
      </c>
      <c r="I3126" s="80"/>
    </row>
    <row r="3127" spans="1:9">
      <c r="A3127" s="280" t="s">
        <v>4522</v>
      </c>
      <c r="B3127" s="280" t="s">
        <v>1457</v>
      </c>
      <c r="C3127" s="280" t="s">
        <v>1195</v>
      </c>
      <c r="D3127" s="280" t="s">
        <v>1218</v>
      </c>
      <c r="E3127" s="80">
        <v>1.2666110568828478E-4</v>
      </c>
      <c r="F3127" s="80">
        <v>707054</v>
      </c>
      <c r="G3127" s="80">
        <v>8</v>
      </c>
      <c r="H3127" s="280" t="s">
        <v>1394</v>
      </c>
      <c r="I3127" s="80"/>
    </row>
    <row r="3128" spans="1:9">
      <c r="A3128" s="280" t="s">
        <v>4523</v>
      </c>
      <c r="B3128" s="280" t="s">
        <v>1457</v>
      </c>
      <c r="C3128" s="280" t="s">
        <v>1195</v>
      </c>
      <c r="D3128" s="280" t="s">
        <v>1219</v>
      </c>
      <c r="E3128" s="80">
        <v>146.24487054239543</v>
      </c>
      <c r="F3128" s="80">
        <v>707054</v>
      </c>
      <c r="G3128" s="80">
        <v>8</v>
      </c>
      <c r="H3128" s="280" t="s">
        <v>1394</v>
      </c>
      <c r="I3128" s="80"/>
    </row>
    <row r="3129" spans="1:9">
      <c r="A3129" s="280" t="s">
        <v>4524</v>
      </c>
      <c r="B3129" s="280" t="s">
        <v>1457</v>
      </c>
      <c r="C3129" s="280" t="s">
        <v>1195</v>
      </c>
      <c r="D3129" s="280" t="s">
        <v>1347</v>
      </c>
      <c r="E3129" s="80">
        <v>3.3463492101074889E-4</v>
      </c>
      <c r="F3129" s="80">
        <v>707054</v>
      </c>
      <c r="G3129" s="80">
        <v>8</v>
      </c>
      <c r="H3129" s="280" t="s">
        <v>1394</v>
      </c>
      <c r="I3129" s="80"/>
    </row>
    <row r="3130" spans="1:9">
      <c r="A3130" s="280" t="s">
        <v>4525</v>
      </c>
      <c r="B3130" s="280" t="s">
        <v>1457</v>
      </c>
      <c r="C3130" s="280" t="s">
        <v>1195</v>
      </c>
      <c r="D3130" s="280" t="s">
        <v>1344</v>
      </c>
      <c r="E3130" s="80">
        <v>6.8277705516022347E-4</v>
      </c>
      <c r="F3130" s="80">
        <v>707054</v>
      </c>
      <c r="G3130" s="80">
        <v>8</v>
      </c>
      <c r="H3130" s="280" t="s">
        <v>1394</v>
      </c>
      <c r="I3130" s="80"/>
    </row>
    <row r="3131" spans="1:9">
      <c r="A3131" s="280" t="s">
        <v>4526</v>
      </c>
      <c r="B3131" s="280" t="s">
        <v>1457</v>
      </c>
      <c r="C3131" s="280" t="s">
        <v>1196</v>
      </c>
      <c r="D3131" s="280" t="s">
        <v>1211</v>
      </c>
      <c r="E3131" s="80">
        <v>3.1548319656902739E-2</v>
      </c>
      <c r="F3131" s="80">
        <v>707054</v>
      </c>
      <c r="G3131" s="80">
        <v>8</v>
      </c>
      <c r="H3131" s="280" t="s">
        <v>1394</v>
      </c>
      <c r="I3131" s="80"/>
    </row>
    <row r="3132" spans="1:9">
      <c r="A3132" s="280" t="s">
        <v>4527</v>
      </c>
      <c r="B3132" s="280" t="s">
        <v>1457</v>
      </c>
      <c r="C3132" s="280" t="s">
        <v>1196</v>
      </c>
      <c r="D3132" s="280" t="s">
        <v>1212</v>
      </c>
      <c r="E3132" s="80">
        <v>3.2462561333680931E-2</v>
      </c>
      <c r="F3132" s="80">
        <v>707054</v>
      </c>
      <c r="G3132" s="80">
        <v>8</v>
      </c>
      <c r="H3132" s="280" t="s">
        <v>1394</v>
      </c>
      <c r="I3132" s="80"/>
    </row>
    <row r="3133" spans="1:9">
      <c r="A3133" s="280" t="s">
        <v>4528</v>
      </c>
      <c r="B3133" s="280" t="s">
        <v>1457</v>
      </c>
      <c r="C3133" s="280" t="s">
        <v>1196</v>
      </c>
      <c r="D3133" s="280" t="s">
        <v>1213</v>
      </c>
      <c r="E3133" s="80">
        <v>3.1568221843229924E-2</v>
      </c>
      <c r="F3133" s="80">
        <v>707054</v>
      </c>
      <c r="G3133" s="80">
        <v>8</v>
      </c>
      <c r="H3133" s="280" t="s">
        <v>1394</v>
      </c>
      <c r="I3133" s="80"/>
    </row>
    <row r="3134" spans="1:9">
      <c r="A3134" s="280" t="s">
        <v>4529</v>
      </c>
      <c r="B3134" s="280" t="s">
        <v>1457</v>
      </c>
      <c r="C3134" s="280" t="s">
        <v>1196</v>
      </c>
      <c r="D3134" s="280" t="s">
        <v>1214</v>
      </c>
      <c r="E3134" s="80">
        <v>3.2188010276526083E-2</v>
      </c>
      <c r="F3134" s="80">
        <v>707054</v>
      </c>
      <c r="G3134" s="80">
        <v>8</v>
      </c>
      <c r="H3134" s="280" t="s">
        <v>1394</v>
      </c>
      <c r="I3134" s="80"/>
    </row>
    <row r="3135" spans="1:9">
      <c r="A3135" s="280" t="s">
        <v>4530</v>
      </c>
      <c r="B3135" s="280" t="s">
        <v>1457</v>
      </c>
      <c r="C3135" s="280" t="s">
        <v>1196</v>
      </c>
      <c r="D3135" s="280" t="s">
        <v>1215</v>
      </c>
      <c r="E3135" s="80">
        <v>3.240437109477886E-2</v>
      </c>
      <c r="F3135" s="80">
        <v>707054</v>
      </c>
      <c r="G3135" s="80">
        <v>8</v>
      </c>
      <c r="H3135" s="280" t="s">
        <v>1394</v>
      </c>
      <c r="I3135" s="80"/>
    </row>
    <row r="3136" spans="1:9">
      <c r="A3136" s="280" t="s">
        <v>4531</v>
      </c>
      <c r="B3136" s="280" t="s">
        <v>1457</v>
      </c>
      <c r="C3136" s="280" t="s">
        <v>1196</v>
      </c>
      <c r="D3136" s="280" t="s">
        <v>1216</v>
      </c>
      <c r="E3136" s="80">
        <v>4.1349548835497602E-2</v>
      </c>
      <c r="F3136" s="80">
        <v>707054</v>
      </c>
      <c r="G3136" s="80">
        <v>8</v>
      </c>
      <c r="H3136" s="280" t="s">
        <v>1394</v>
      </c>
      <c r="I3136" s="80"/>
    </row>
    <row r="3137" spans="1:9">
      <c r="A3137" s="280" t="s">
        <v>4532</v>
      </c>
      <c r="B3137" s="280" t="s">
        <v>1457</v>
      </c>
      <c r="C3137" s="280" t="s">
        <v>1196</v>
      </c>
      <c r="D3137" s="280" t="s">
        <v>1217</v>
      </c>
      <c r="E3137" s="80">
        <v>3.0555882090503524E-2</v>
      </c>
      <c r="F3137" s="80">
        <v>707054</v>
      </c>
      <c r="G3137" s="80">
        <v>8</v>
      </c>
      <c r="H3137" s="280" t="s">
        <v>1394</v>
      </c>
      <c r="I3137" s="80"/>
    </row>
    <row r="3138" spans="1:9">
      <c r="A3138" s="280" t="s">
        <v>4533</v>
      </c>
      <c r="B3138" s="280" t="s">
        <v>1457</v>
      </c>
      <c r="C3138" s="280" t="s">
        <v>1196</v>
      </c>
      <c r="D3138" s="280" t="s">
        <v>1218</v>
      </c>
      <c r="E3138" s="80">
        <v>4.0851874299495473E-2</v>
      </c>
      <c r="F3138" s="80">
        <v>707054</v>
      </c>
      <c r="G3138" s="80">
        <v>8</v>
      </c>
      <c r="H3138" s="280" t="s">
        <v>1394</v>
      </c>
      <c r="I3138" s="80"/>
    </row>
    <row r="3139" spans="1:9">
      <c r="A3139" s="280" t="s">
        <v>4534</v>
      </c>
      <c r="B3139" s="280" t="s">
        <v>1457</v>
      </c>
      <c r="C3139" s="280" t="s">
        <v>1196</v>
      </c>
      <c r="D3139" s="280" t="s">
        <v>1219</v>
      </c>
      <c r="E3139" s="80">
        <v>2822.3288988498848</v>
      </c>
      <c r="F3139" s="80">
        <v>707054</v>
      </c>
      <c r="G3139" s="80">
        <v>8</v>
      </c>
      <c r="H3139" s="280" t="s">
        <v>1394</v>
      </c>
      <c r="I3139" s="80"/>
    </row>
    <row r="3140" spans="1:9">
      <c r="A3140" s="280" t="s">
        <v>4535</v>
      </c>
      <c r="B3140" s="280" t="s">
        <v>1457</v>
      </c>
      <c r="C3140" s="280" t="s">
        <v>1196</v>
      </c>
      <c r="D3140" s="280" t="s">
        <v>1347</v>
      </c>
      <c r="E3140" s="80">
        <v>9.3171252164826232E-2</v>
      </c>
      <c r="F3140" s="80">
        <v>707054</v>
      </c>
      <c r="G3140" s="80">
        <v>8</v>
      </c>
      <c r="H3140" s="280" t="s">
        <v>1394</v>
      </c>
      <c r="I3140" s="80"/>
    </row>
    <row r="3141" spans="1:9">
      <c r="A3141" s="280" t="s">
        <v>4536</v>
      </c>
      <c r="B3141" s="280" t="s">
        <v>1457</v>
      </c>
      <c r="C3141" s="280" t="s">
        <v>1196</v>
      </c>
      <c r="D3141" s="280" t="s">
        <v>1344</v>
      </c>
      <c r="E3141" s="80">
        <v>0.23483444898850384</v>
      </c>
      <c r="F3141" s="80">
        <v>707054</v>
      </c>
      <c r="G3141" s="80">
        <v>8</v>
      </c>
      <c r="H3141" s="280" t="s">
        <v>1394</v>
      </c>
      <c r="I3141" s="80"/>
    </row>
    <row r="3142" spans="1:9">
      <c r="A3142" s="280" t="s">
        <v>4537</v>
      </c>
      <c r="B3142" s="280" t="s">
        <v>1457</v>
      </c>
      <c r="C3142" s="280" t="s">
        <v>1197</v>
      </c>
      <c r="D3142" s="280" t="s">
        <v>1211</v>
      </c>
      <c r="E3142" s="80">
        <v>3.3763091834665528E-3</v>
      </c>
      <c r="F3142" s="80">
        <v>707054</v>
      </c>
      <c r="G3142" s="80">
        <v>8</v>
      </c>
      <c r="H3142" s="280" t="s">
        <v>1394</v>
      </c>
      <c r="I3142" s="80"/>
    </row>
    <row r="3143" spans="1:9">
      <c r="A3143" s="280" t="s">
        <v>4538</v>
      </c>
      <c r="B3143" s="280" t="s">
        <v>1457</v>
      </c>
      <c r="C3143" s="280" t="s">
        <v>1197</v>
      </c>
      <c r="D3143" s="280" t="s">
        <v>1212</v>
      </c>
      <c r="E3143" s="80">
        <v>3.50133577695031E-3</v>
      </c>
      <c r="F3143" s="80">
        <v>707054</v>
      </c>
      <c r="G3143" s="80">
        <v>8</v>
      </c>
      <c r="H3143" s="280" t="s">
        <v>1394</v>
      </c>
      <c r="I3143" s="80"/>
    </row>
    <row r="3144" spans="1:9">
      <c r="A3144" s="280" t="s">
        <v>4539</v>
      </c>
      <c r="B3144" s="280" t="s">
        <v>1457</v>
      </c>
      <c r="C3144" s="280" t="s">
        <v>1197</v>
      </c>
      <c r="D3144" s="280" t="s">
        <v>1213</v>
      </c>
      <c r="E3144" s="80">
        <v>3.3766811001206556E-3</v>
      </c>
      <c r="F3144" s="80">
        <v>707054</v>
      </c>
      <c r="G3144" s="80">
        <v>8</v>
      </c>
      <c r="H3144" s="280" t="s">
        <v>1394</v>
      </c>
      <c r="I3144" s="80"/>
    </row>
    <row r="3145" spans="1:9">
      <c r="A3145" s="280" t="s">
        <v>4540</v>
      </c>
      <c r="B3145" s="280" t="s">
        <v>1457</v>
      </c>
      <c r="C3145" s="280" t="s">
        <v>1197</v>
      </c>
      <c r="D3145" s="280" t="s">
        <v>1214</v>
      </c>
      <c r="E3145" s="80">
        <v>3.4946872971065579E-3</v>
      </c>
      <c r="F3145" s="80">
        <v>707054</v>
      </c>
      <c r="G3145" s="80">
        <v>8</v>
      </c>
      <c r="H3145" s="280" t="s">
        <v>1394</v>
      </c>
      <c r="I3145" s="80"/>
    </row>
    <row r="3146" spans="1:9">
      <c r="A3146" s="280" t="s">
        <v>4541</v>
      </c>
      <c r="B3146" s="280" t="s">
        <v>1457</v>
      </c>
      <c r="C3146" s="280" t="s">
        <v>1197</v>
      </c>
      <c r="D3146" s="280" t="s">
        <v>1215</v>
      </c>
      <c r="E3146" s="80">
        <v>3.4931795820794167E-3</v>
      </c>
      <c r="F3146" s="80">
        <v>707054</v>
      </c>
      <c r="G3146" s="80">
        <v>8</v>
      </c>
      <c r="H3146" s="280" t="s">
        <v>1394</v>
      </c>
      <c r="I3146" s="80"/>
    </row>
    <row r="3147" spans="1:9">
      <c r="A3147" s="280" t="s">
        <v>4542</v>
      </c>
      <c r="B3147" s="280" t="s">
        <v>1457</v>
      </c>
      <c r="C3147" s="280" t="s">
        <v>1197</v>
      </c>
      <c r="D3147" s="280" t="s">
        <v>1216</v>
      </c>
      <c r="E3147" s="80">
        <v>-2.4576421106141975E-2</v>
      </c>
      <c r="F3147" s="80">
        <v>707054</v>
      </c>
      <c r="G3147" s="80">
        <v>8</v>
      </c>
      <c r="H3147" s="280" t="s">
        <v>1394</v>
      </c>
      <c r="I3147" s="80"/>
    </row>
    <row r="3148" spans="1:9">
      <c r="A3148" s="280" t="s">
        <v>4543</v>
      </c>
      <c r="B3148" s="280" t="s">
        <v>1457</v>
      </c>
      <c r="C3148" s="280" t="s">
        <v>1197</v>
      </c>
      <c r="D3148" s="280" t="s">
        <v>1217</v>
      </c>
      <c r="E3148" s="80">
        <v>3.24595291298021E-3</v>
      </c>
      <c r="F3148" s="80">
        <v>707054</v>
      </c>
      <c r="G3148" s="80">
        <v>8</v>
      </c>
      <c r="H3148" s="280" t="s">
        <v>1394</v>
      </c>
      <c r="I3148" s="80"/>
    </row>
    <row r="3149" spans="1:9">
      <c r="A3149" s="280" t="s">
        <v>4544</v>
      </c>
      <c r="B3149" s="280" t="s">
        <v>1457</v>
      </c>
      <c r="C3149" s="280" t="s">
        <v>1197</v>
      </c>
      <c r="D3149" s="280" t="s">
        <v>1218</v>
      </c>
      <c r="E3149" s="80">
        <v>1.9841078145245085E-2</v>
      </c>
      <c r="F3149" s="80">
        <v>707054</v>
      </c>
      <c r="G3149" s="80">
        <v>8</v>
      </c>
      <c r="H3149" s="280" t="s">
        <v>1394</v>
      </c>
      <c r="I3149" s="80"/>
    </row>
    <row r="3150" spans="1:9">
      <c r="A3150" s="280" t="s">
        <v>4545</v>
      </c>
      <c r="B3150" s="280" t="s">
        <v>1457</v>
      </c>
      <c r="C3150" s="280" t="s">
        <v>1197</v>
      </c>
      <c r="D3150" s="280" t="s">
        <v>1219</v>
      </c>
      <c r="E3150" s="80">
        <v>3.1435403990345881E-3</v>
      </c>
      <c r="F3150" s="80">
        <v>707054</v>
      </c>
      <c r="G3150" s="80">
        <v>8</v>
      </c>
      <c r="H3150" s="280" t="s">
        <v>1394</v>
      </c>
      <c r="I3150" s="80"/>
    </row>
    <row r="3151" spans="1:9">
      <c r="A3151" s="280" t="s">
        <v>4546</v>
      </c>
      <c r="B3151" s="280" t="s">
        <v>1457</v>
      </c>
      <c r="C3151" s="280" t="s">
        <v>1197</v>
      </c>
      <c r="D3151" s="280" t="s">
        <v>1347</v>
      </c>
      <c r="E3151" s="80">
        <v>1.1911870806190213E-2</v>
      </c>
      <c r="F3151" s="80">
        <v>707054</v>
      </c>
      <c r="G3151" s="80">
        <v>8</v>
      </c>
      <c r="H3151" s="280" t="s">
        <v>1394</v>
      </c>
      <c r="I3151" s="80"/>
    </row>
    <row r="3152" spans="1:9">
      <c r="A3152" s="280" t="s">
        <v>4547</v>
      </c>
      <c r="B3152" s="280" t="s">
        <v>1457</v>
      </c>
      <c r="C3152" s="280" t="s">
        <v>1197</v>
      </c>
      <c r="D3152" s="280" t="s">
        <v>1344</v>
      </c>
      <c r="E3152" s="80">
        <v>2.7111761218676256E-2</v>
      </c>
      <c r="F3152" s="80">
        <v>707054</v>
      </c>
      <c r="G3152" s="80">
        <v>8</v>
      </c>
      <c r="H3152" s="280" t="s">
        <v>1394</v>
      </c>
      <c r="I3152" s="80"/>
    </row>
    <row r="3153" spans="1:9">
      <c r="A3153" s="280" t="s">
        <v>4548</v>
      </c>
      <c r="B3153" s="280" t="s">
        <v>1457</v>
      </c>
      <c r="C3153" s="280" t="s">
        <v>1198</v>
      </c>
      <c r="D3153" s="280" t="s">
        <v>1211</v>
      </c>
      <c r="E3153" s="80">
        <v>3.8009029376304105E-5</v>
      </c>
      <c r="F3153" s="80">
        <v>707054</v>
      </c>
      <c r="G3153" s="80">
        <v>8</v>
      </c>
      <c r="H3153" s="280" t="s">
        <v>1394</v>
      </c>
      <c r="I3153" s="80"/>
    </row>
    <row r="3154" spans="1:9">
      <c r="A3154" s="280" t="s">
        <v>4549</v>
      </c>
      <c r="B3154" s="280" t="s">
        <v>1457</v>
      </c>
      <c r="C3154" s="280" t="s">
        <v>1198</v>
      </c>
      <c r="D3154" s="280" t="s">
        <v>1212</v>
      </c>
      <c r="E3154" s="80">
        <v>4.0050185857049875E-5</v>
      </c>
      <c r="F3154" s="80">
        <v>707054</v>
      </c>
      <c r="G3154" s="80">
        <v>8</v>
      </c>
      <c r="H3154" s="280" t="s">
        <v>1394</v>
      </c>
      <c r="I3154" s="80"/>
    </row>
    <row r="3155" spans="1:9">
      <c r="A3155" s="280" t="s">
        <v>4550</v>
      </c>
      <c r="B3155" s="280" t="s">
        <v>1457</v>
      </c>
      <c r="C3155" s="280" t="s">
        <v>1198</v>
      </c>
      <c r="D3155" s="280" t="s">
        <v>1213</v>
      </c>
      <c r="E3155" s="80">
        <v>3.8009029376304105E-5</v>
      </c>
      <c r="F3155" s="80">
        <v>707054</v>
      </c>
      <c r="G3155" s="80">
        <v>8</v>
      </c>
      <c r="H3155" s="280" t="s">
        <v>1394</v>
      </c>
      <c r="I3155" s="80"/>
    </row>
    <row r="3156" spans="1:9">
      <c r="A3156" s="280" t="s">
        <v>4551</v>
      </c>
      <c r="B3156" s="280" t="s">
        <v>1457</v>
      </c>
      <c r="C3156" s="280" t="s">
        <v>1198</v>
      </c>
      <c r="D3156" s="280" t="s">
        <v>1214</v>
      </c>
      <c r="E3156" s="80">
        <v>4.0050185857049875E-5</v>
      </c>
      <c r="F3156" s="80">
        <v>707054</v>
      </c>
      <c r="G3156" s="80">
        <v>8</v>
      </c>
      <c r="H3156" s="280" t="s">
        <v>1394</v>
      </c>
      <c r="I3156" s="80"/>
    </row>
    <row r="3157" spans="1:9">
      <c r="A3157" s="280" t="s">
        <v>4552</v>
      </c>
      <c r="B3157" s="280" t="s">
        <v>1457</v>
      </c>
      <c r="C3157" s="280" t="s">
        <v>1198</v>
      </c>
      <c r="D3157" s="280" t="s">
        <v>1215</v>
      </c>
      <c r="E3157" s="80">
        <v>4.0008076614026748E-5</v>
      </c>
      <c r="F3157" s="80">
        <v>707054</v>
      </c>
      <c r="G3157" s="80">
        <v>8</v>
      </c>
      <c r="H3157" s="280" t="s">
        <v>1394</v>
      </c>
      <c r="I3157" s="80"/>
    </row>
    <row r="3158" spans="1:9">
      <c r="A3158" s="280" t="s">
        <v>4553</v>
      </c>
      <c r="B3158" s="280" t="s">
        <v>1457</v>
      </c>
      <c r="C3158" s="280" t="s">
        <v>1198</v>
      </c>
      <c r="D3158" s="280" t="s">
        <v>1216</v>
      </c>
      <c r="E3158" s="80">
        <v>7.2717784473375448E-5</v>
      </c>
      <c r="F3158" s="80">
        <v>707054</v>
      </c>
      <c r="G3158" s="80">
        <v>8</v>
      </c>
      <c r="H3158" s="280" t="s">
        <v>1394</v>
      </c>
      <c r="I3158" s="80"/>
    </row>
    <row r="3159" spans="1:9">
      <c r="A3159" s="280" t="s">
        <v>4554</v>
      </c>
      <c r="B3159" s="280" t="s">
        <v>1457</v>
      </c>
      <c r="C3159" s="280" t="s">
        <v>1198</v>
      </c>
      <c r="D3159" s="280" t="s">
        <v>1217</v>
      </c>
      <c r="E3159" s="80">
        <v>3.9683735743793248E-5</v>
      </c>
      <c r="F3159" s="80">
        <v>707054</v>
      </c>
      <c r="G3159" s="80">
        <v>8</v>
      </c>
      <c r="H3159" s="280" t="s">
        <v>1394</v>
      </c>
      <c r="I3159" s="80"/>
    </row>
    <row r="3160" spans="1:9">
      <c r="A3160" s="280" t="s">
        <v>4555</v>
      </c>
      <c r="B3160" s="280" t="s">
        <v>1457</v>
      </c>
      <c r="C3160" s="280" t="s">
        <v>1198</v>
      </c>
      <c r="D3160" s="280" t="s">
        <v>1218</v>
      </c>
      <c r="E3160" s="80">
        <v>5.658008542341816E-5</v>
      </c>
      <c r="F3160" s="80">
        <v>707054</v>
      </c>
      <c r="G3160" s="80">
        <v>8</v>
      </c>
      <c r="H3160" s="280" t="s">
        <v>1394</v>
      </c>
      <c r="I3160" s="80"/>
    </row>
    <row r="3161" spans="1:9">
      <c r="A3161" s="280" t="s">
        <v>4556</v>
      </c>
      <c r="B3161" s="280" t="s">
        <v>1457</v>
      </c>
      <c r="C3161" s="280" t="s">
        <v>1198</v>
      </c>
      <c r="D3161" s="280" t="s">
        <v>1219</v>
      </c>
      <c r="E3161" s="80">
        <v>19.868791536464947</v>
      </c>
      <c r="F3161" s="80">
        <v>707054</v>
      </c>
      <c r="G3161" s="80">
        <v>8</v>
      </c>
      <c r="H3161" s="280" t="s">
        <v>1394</v>
      </c>
      <c r="I3161" s="80"/>
    </row>
    <row r="3162" spans="1:9">
      <c r="A3162" s="280" t="s">
        <v>4557</v>
      </c>
      <c r="B3162" s="280" t="s">
        <v>1457</v>
      </c>
      <c r="C3162" s="280" t="s">
        <v>1198</v>
      </c>
      <c r="D3162" s="280" t="s">
        <v>1347</v>
      </c>
      <c r="E3162" s="80">
        <v>1.1453293093513526E-4</v>
      </c>
      <c r="F3162" s="80">
        <v>707054</v>
      </c>
      <c r="G3162" s="80">
        <v>8</v>
      </c>
      <c r="H3162" s="280" t="s">
        <v>1394</v>
      </c>
      <c r="I3162" s="80"/>
    </row>
    <row r="3163" spans="1:9">
      <c r="A3163" s="280" t="s">
        <v>4558</v>
      </c>
      <c r="B3163" s="280" t="s">
        <v>1457</v>
      </c>
      <c r="C3163" s="280" t="s">
        <v>1198</v>
      </c>
      <c r="D3163" s="280" t="s">
        <v>1344</v>
      </c>
      <c r="E3163" s="80">
        <v>2.8015130054325968E-4</v>
      </c>
      <c r="F3163" s="80">
        <v>707054</v>
      </c>
      <c r="G3163" s="80">
        <v>8</v>
      </c>
      <c r="H3163" s="280" t="s">
        <v>1394</v>
      </c>
      <c r="I3163" s="80"/>
    </row>
    <row r="3164" spans="1:9">
      <c r="A3164" s="280" t="s">
        <v>4559</v>
      </c>
      <c r="B3164" s="280" t="s">
        <v>1457</v>
      </c>
      <c r="C3164" s="280" t="s">
        <v>1199</v>
      </c>
      <c r="D3164" s="280" t="s">
        <v>1211</v>
      </c>
      <c r="E3164" s="80">
        <v>9.8495463053857585E-5</v>
      </c>
      <c r="F3164" s="80">
        <v>707054</v>
      </c>
      <c r="G3164" s="80">
        <v>8</v>
      </c>
      <c r="H3164" s="280" t="s">
        <v>1394</v>
      </c>
      <c r="I3164" s="80"/>
    </row>
    <row r="3165" spans="1:9">
      <c r="A3165" s="280" t="s">
        <v>4560</v>
      </c>
      <c r="B3165" s="280" t="s">
        <v>1457</v>
      </c>
      <c r="C3165" s="280" t="s">
        <v>1199</v>
      </c>
      <c r="D3165" s="280" t="s">
        <v>1212</v>
      </c>
      <c r="E3165" s="80">
        <v>1.0325973287974563E-4</v>
      </c>
      <c r="F3165" s="80">
        <v>707054</v>
      </c>
      <c r="G3165" s="80">
        <v>8</v>
      </c>
      <c r="H3165" s="280" t="s">
        <v>1394</v>
      </c>
      <c r="I3165" s="80"/>
    </row>
    <row r="3166" spans="1:9">
      <c r="A3166" s="280" t="s">
        <v>4561</v>
      </c>
      <c r="B3166" s="280" t="s">
        <v>1457</v>
      </c>
      <c r="C3166" s="280" t="s">
        <v>1199</v>
      </c>
      <c r="D3166" s="280" t="s">
        <v>1213</v>
      </c>
      <c r="E3166" s="80">
        <v>9.8495463053857585E-5</v>
      </c>
      <c r="F3166" s="80">
        <v>707054</v>
      </c>
      <c r="G3166" s="80">
        <v>8</v>
      </c>
      <c r="H3166" s="280" t="s">
        <v>1394</v>
      </c>
      <c r="I3166" s="80"/>
    </row>
    <row r="3167" spans="1:9">
      <c r="A3167" s="280" t="s">
        <v>4562</v>
      </c>
      <c r="B3167" s="280" t="s">
        <v>1457</v>
      </c>
      <c r="C3167" s="280" t="s">
        <v>1199</v>
      </c>
      <c r="D3167" s="280" t="s">
        <v>1214</v>
      </c>
      <c r="E3167" s="80">
        <v>1.0319750753948485E-4</v>
      </c>
      <c r="F3167" s="80">
        <v>707054</v>
      </c>
      <c r="G3167" s="80">
        <v>8</v>
      </c>
      <c r="H3167" s="280" t="s">
        <v>1394</v>
      </c>
      <c r="I3167" s="80"/>
    </row>
    <row r="3168" spans="1:9">
      <c r="A3168" s="280" t="s">
        <v>4563</v>
      </c>
      <c r="B3168" s="280" t="s">
        <v>1457</v>
      </c>
      <c r="C3168" s="280" t="s">
        <v>1199</v>
      </c>
      <c r="D3168" s="280" t="s">
        <v>1215</v>
      </c>
      <c r="E3168" s="80">
        <v>1.0270480756834637E-4</v>
      </c>
      <c r="F3168" s="80">
        <v>707054</v>
      </c>
      <c r="G3168" s="80">
        <v>8</v>
      </c>
      <c r="H3168" s="280" t="s">
        <v>1394</v>
      </c>
      <c r="I3168" s="80"/>
    </row>
    <row r="3169" spans="1:9">
      <c r="A3169" s="280" t="s">
        <v>4564</v>
      </c>
      <c r="B3169" s="280" t="s">
        <v>1457</v>
      </c>
      <c r="C3169" s="280" t="s">
        <v>1199</v>
      </c>
      <c r="D3169" s="280" t="s">
        <v>1216</v>
      </c>
      <c r="E3169" s="80">
        <v>1.4385562939163806E-4</v>
      </c>
      <c r="F3169" s="80">
        <v>707054</v>
      </c>
      <c r="G3169" s="80">
        <v>8</v>
      </c>
      <c r="H3169" s="280" t="s">
        <v>1394</v>
      </c>
      <c r="I3169" s="80"/>
    </row>
    <row r="3170" spans="1:9">
      <c r="A3170" s="280" t="s">
        <v>4565</v>
      </c>
      <c r="B3170" s="280" t="s">
        <v>1457</v>
      </c>
      <c r="C3170" s="280" t="s">
        <v>1199</v>
      </c>
      <c r="D3170" s="280" t="s">
        <v>1217</v>
      </c>
      <c r="E3170" s="80">
        <v>9.4821797807149086E-5</v>
      </c>
      <c r="F3170" s="80">
        <v>707054</v>
      </c>
      <c r="G3170" s="80">
        <v>8</v>
      </c>
      <c r="H3170" s="280" t="s">
        <v>1394</v>
      </c>
      <c r="I3170" s="80"/>
    </row>
    <row r="3171" spans="1:9">
      <c r="A3171" s="280" t="s">
        <v>4566</v>
      </c>
      <c r="B3171" s="280" t="s">
        <v>1457</v>
      </c>
      <c r="C3171" s="280" t="s">
        <v>1199</v>
      </c>
      <c r="D3171" s="280" t="s">
        <v>1218</v>
      </c>
      <c r="E3171" s="80">
        <v>1.0426828635904687E-4</v>
      </c>
      <c r="F3171" s="80">
        <v>707054</v>
      </c>
      <c r="G3171" s="80">
        <v>8</v>
      </c>
      <c r="H3171" s="280" t="s">
        <v>1394</v>
      </c>
      <c r="I3171" s="80"/>
    </row>
    <row r="3172" spans="1:9">
      <c r="A3172" s="280" t="s">
        <v>4567</v>
      </c>
      <c r="B3172" s="280" t="s">
        <v>1457</v>
      </c>
      <c r="C3172" s="280" t="s">
        <v>1199</v>
      </c>
      <c r="D3172" s="280" t="s">
        <v>1219</v>
      </c>
      <c r="E3172" s="80">
        <v>48.545961572855447</v>
      </c>
      <c r="F3172" s="80">
        <v>707054</v>
      </c>
      <c r="G3172" s="80">
        <v>8</v>
      </c>
      <c r="H3172" s="280" t="s">
        <v>1394</v>
      </c>
      <c r="I3172" s="80"/>
    </row>
    <row r="3173" spans="1:9">
      <c r="A3173" s="280" t="s">
        <v>4568</v>
      </c>
      <c r="B3173" s="280" t="s">
        <v>1457</v>
      </c>
      <c r="C3173" s="280" t="s">
        <v>1199</v>
      </c>
      <c r="D3173" s="280" t="s">
        <v>1347</v>
      </c>
      <c r="E3173" s="80">
        <v>3.1937853031952873E-4</v>
      </c>
      <c r="F3173" s="80">
        <v>707054</v>
      </c>
      <c r="G3173" s="80">
        <v>8</v>
      </c>
      <c r="H3173" s="280" t="s">
        <v>1394</v>
      </c>
      <c r="I3173" s="80"/>
    </row>
    <row r="3174" spans="1:9">
      <c r="A3174" s="280" t="s">
        <v>4569</v>
      </c>
      <c r="B3174" s="280" t="s">
        <v>1457</v>
      </c>
      <c r="C3174" s="280" t="s">
        <v>1199</v>
      </c>
      <c r="D3174" s="280" t="s">
        <v>1344</v>
      </c>
      <c r="E3174" s="80">
        <v>7.493595097418169E-4</v>
      </c>
      <c r="F3174" s="80">
        <v>707054</v>
      </c>
      <c r="G3174" s="80">
        <v>8</v>
      </c>
      <c r="H3174" s="280" t="s">
        <v>1394</v>
      </c>
      <c r="I3174" s="80"/>
    </row>
    <row r="3175" spans="1:9">
      <c r="A3175" s="280" t="s">
        <v>4570</v>
      </c>
      <c r="B3175" s="280" t="s">
        <v>1457</v>
      </c>
      <c r="C3175" s="280" t="s">
        <v>1181</v>
      </c>
      <c r="D3175" s="280" t="s">
        <v>1211</v>
      </c>
      <c r="E3175" s="80">
        <v>2.3979359833878127E-4</v>
      </c>
      <c r="F3175" s="80">
        <v>707054</v>
      </c>
      <c r="G3175" s="80">
        <v>8</v>
      </c>
      <c r="H3175" s="280" t="s">
        <v>1394</v>
      </c>
      <c r="I3175" s="80"/>
    </row>
    <row r="3176" spans="1:9">
      <c r="A3176" s="280" t="s">
        <v>4571</v>
      </c>
      <c r="B3176" s="280" t="s">
        <v>1457</v>
      </c>
      <c r="C3176" s="280" t="s">
        <v>1181</v>
      </c>
      <c r="D3176" s="280" t="s">
        <v>1212</v>
      </c>
      <c r="E3176" s="80">
        <v>2.6282374999358999E-4</v>
      </c>
      <c r="F3176" s="80">
        <v>707054</v>
      </c>
      <c r="G3176" s="80">
        <v>8</v>
      </c>
      <c r="H3176" s="280" t="s">
        <v>1394</v>
      </c>
      <c r="I3176" s="80"/>
    </row>
    <row r="3177" spans="1:9">
      <c r="A3177" s="280" t="s">
        <v>4572</v>
      </c>
      <c r="B3177" s="280" t="s">
        <v>1457</v>
      </c>
      <c r="C3177" s="280" t="s">
        <v>1181</v>
      </c>
      <c r="D3177" s="280" t="s">
        <v>1213</v>
      </c>
      <c r="E3177" s="80">
        <v>2.4330508028398638E-4</v>
      </c>
      <c r="F3177" s="80">
        <v>707054</v>
      </c>
      <c r="G3177" s="80">
        <v>8</v>
      </c>
      <c r="H3177" s="280" t="s">
        <v>1394</v>
      </c>
      <c r="I3177" s="80"/>
    </row>
    <row r="3178" spans="1:9">
      <c r="A3178" s="280" t="s">
        <v>4573</v>
      </c>
      <c r="B3178" s="280" t="s">
        <v>1457</v>
      </c>
      <c r="C3178" s="280" t="s">
        <v>1181</v>
      </c>
      <c r="D3178" s="280" t="s">
        <v>1214</v>
      </c>
      <c r="E3178" s="80">
        <v>2.6282374999358999E-4</v>
      </c>
      <c r="F3178" s="80">
        <v>707054</v>
      </c>
      <c r="G3178" s="80">
        <v>8</v>
      </c>
      <c r="H3178" s="280" t="s">
        <v>1394</v>
      </c>
      <c r="I3178" s="80"/>
    </row>
    <row r="3179" spans="1:9">
      <c r="A3179" s="280" t="s">
        <v>4574</v>
      </c>
      <c r="B3179" s="280" t="s">
        <v>1457</v>
      </c>
      <c r="C3179" s="280" t="s">
        <v>1181</v>
      </c>
      <c r="D3179" s="280" t="s">
        <v>1215</v>
      </c>
      <c r="E3179" s="80">
        <v>2.6187772421325625E-4</v>
      </c>
      <c r="F3179" s="80">
        <v>707054</v>
      </c>
      <c r="G3179" s="80">
        <v>8</v>
      </c>
      <c r="H3179" s="280" t="s">
        <v>1394</v>
      </c>
      <c r="I3179" s="80"/>
    </row>
    <row r="3180" spans="1:9">
      <c r="A3180" s="280" t="s">
        <v>4575</v>
      </c>
      <c r="B3180" s="280" t="s">
        <v>1457</v>
      </c>
      <c r="C3180" s="280" t="s">
        <v>1181</v>
      </c>
      <c r="D3180" s="280" t="s">
        <v>1216</v>
      </c>
      <c r="E3180" s="80">
        <v>5.8204338871860881E-4</v>
      </c>
      <c r="F3180" s="80">
        <v>707054</v>
      </c>
      <c r="G3180" s="80">
        <v>8</v>
      </c>
      <c r="H3180" s="280" t="s">
        <v>1394</v>
      </c>
      <c r="I3180" s="80"/>
    </row>
    <row r="3181" spans="1:9">
      <c r="A3181" s="280" t="s">
        <v>4576</v>
      </c>
      <c r="B3181" s="280" t="s">
        <v>1457</v>
      </c>
      <c r="C3181" s="280" t="s">
        <v>1181</v>
      </c>
      <c r="D3181" s="280" t="s">
        <v>1217</v>
      </c>
      <c r="E3181" s="80">
        <v>2.4485713203016693E-4</v>
      </c>
      <c r="F3181" s="80">
        <v>707054</v>
      </c>
      <c r="G3181" s="80">
        <v>8</v>
      </c>
      <c r="H3181" s="280" t="s">
        <v>1394</v>
      </c>
      <c r="I3181" s="80"/>
    </row>
    <row r="3182" spans="1:9">
      <c r="A3182" s="280" t="s">
        <v>4577</v>
      </c>
      <c r="B3182" s="280" t="s">
        <v>1457</v>
      </c>
      <c r="C3182" s="280" t="s">
        <v>1181</v>
      </c>
      <c r="D3182" s="280" t="s">
        <v>1218</v>
      </c>
      <c r="E3182" s="80">
        <v>3.2407622399277476E-4</v>
      </c>
      <c r="F3182" s="80">
        <v>707054</v>
      </c>
      <c r="G3182" s="80">
        <v>8</v>
      </c>
      <c r="H3182" s="280" t="s">
        <v>1394</v>
      </c>
      <c r="I3182" s="80"/>
    </row>
    <row r="3183" spans="1:9">
      <c r="A3183" s="280" t="s">
        <v>4578</v>
      </c>
      <c r="B3183" s="280" t="s">
        <v>1457</v>
      </c>
      <c r="C3183" s="280" t="s">
        <v>1181</v>
      </c>
      <c r="D3183" s="280" t="s">
        <v>1219</v>
      </c>
      <c r="E3183" s="80">
        <v>2.6161577511425396E-4</v>
      </c>
      <c r="F3183" s="80">
        <v>707054</v>
      </c>
      <c r="G3183" s="80">
        <v>8</v>
      </c>
      <c r="H3183" s="280" t="s">
        <v>1394</v>
      </c>
      <c r="I3183" s="80"/>
    </row>
    <row r="3184" spans="1:9">
      <c r="A3184" s="280" t="s">
        <v>4579</v>
      </c>
      <c r="B3184" s="280" t="s">
        <v>1457</v>
      </c>
      <c r="C3184" s="280" t="s">
        <v>1181</v>
      </c>
      <c r="D3184" s="280" t="s">
        <v>1347</v>
      </c>
      <c r="E3184" s="80">
        <v>7.173708027147555E-4</v>
      </c>
      <c r="F3184" s="80">
        <v>707054</v>
      </c>
      <c r="G3184" s="80">
        <v>8</v>
      </c>
      <c r="H3184" s="280" t="s">
        <v>1394</v>
      </c>
      <c r="I3184" s="80"/>
    </row>
    <row r="3185" spans="1:9">
      <c r="A3185" s="280" t="s">
        <v>4580</v>
      </c>
      <c r="B3185" s="280" t="s">
        <v>1457</v>
      </c>
      <c r="C3185" s="280" t="s">
        <v>1181</v>
      </c>
      <c r="D3185" s="280" t="s">
        <v>1344</v>
      </c>
      <c r="E3185" s="80">
        <v>1.8423258749778277E-3</v>
      </c>
      <c r="F3185" s="80">
        <v>707054</v>
      </c>
      <c r="G3185" s="80">
        <v>8</v>
      </c>
      <c r="H3185" s="280" t="s">
        <v>1394</v>
      </c>
      <c r="I3185" s="80"/>
    </row>
    <row r="3186" spans="1:9">
      <c r="A3186" s="280" t="s">
        <v>4581</v>
      </c>
      <c r="B3186" s="280" t="s">
        <v>1457</v>
      </c>
      <c r="C3186" s="280" t="s">
        <v>1200</v>
      </c>
      <c r="D3186" s="280" t="s">
        <v>1211</v>
      </c>
      <c r="E3186" s="80">
        <v>1.8211391262623769E-3</v>
      </c>
      <c r="F3186" s="80">
        <v>707054</v>
      </c>
      <c r="G3186" s="80">
        <v>8</v>
      </c>
      <c r="H3186" s="280" t="s">
        <v>1394</v>
      </c>
      <c r="I3186" s="80"/>
    </row>
    <row r="3187" spans="1:9">
      <c r="A3187" s="280" t="s">
        <v>4582</v>
      </c>
      <c r="B3187" s="280" t="s">
        <v>1457</v>
      </c>
      <c r="C3187" s="280" t="s">
        <v>1200</v>
      </c>
      <c r="D3187" s="280" t="s">
        <v>1212</v>
      </c>
      <c r="E3187" s="80">
        <v>1.9241720999094837E-3</v>
      </c>
      <c r="F3187" s="80">
        <v>707054</v>
      </c>
      <c r="G3187" s="80">
        <v>8</v>
      </c>
      <c r="H3187" s="280" t="s">
        <v>1394</v>
      </c>
      <c r="I3187" s="80"/>
    </row>
    <row r="3188" spans="1:9">
      <c r="A3188" s="280" t="s">
        <v>4583</v>
      </c>
      <c r="B3188" s="280" t="s">
        <v>1457</v>
      </c>
      <c r="C3188" s="280" t="s">
        <v>1200</v>
      </c>
      <c r="D3188" s="280" t="s">
        <v>1213</v>
      </c>
      <c r="E3188" s="80">
        <v>1.8219347485677417E-3</v>
      </c>
      <c r="F3188" s="80">
        <v>707054</v>
      </c>
      <c r="G3188" s="80">
        <v>8</v>
      </c>
      <c r="H3188" s="280" t="s">
        <v>1394</v>
      </c>
      <c r="I3188" s="80"/>
    </row>
    <row r="3189" spans="1:9">
      <c r="A3189" s="280" t="s">
        <v>4584</v>
      </c>
      <c r="B3189" s="280" t="s">
        <v>1457</v>
      </c>
      <c r="C3189" s="280" t="s">
        <v>1200</v>
      </c>
      <c r="D3189" s="280" t="s">
        <v>1214</v>
      </c>
      <c r="E3189" s="80">
        <v>1.9141234935122087E-3</v>
      </c>
      <c r="F3189" s="80">
        <v>707054</v>
      </c>
      <c r="G3189" s="80">
        <v>8</v>
      </c>
      <c r="H3189" s="280" t="s">
        <v>1394</v>
      </c>
      <c r="I3189" s="80"/>
    </row>
    <row r="3190" spans="1:9">
      <c r="A3190" s="280" t="s">
        <v>4585</v>
      </c>
      <c r="B3190" s="280" t="s">
        <v>1457</v>
      </c>
      <c r="C3190" s="280" t="s">
        <v>1200</v>
      </c>
      <c r="D3190" s="280" t="s">
        <v>1215</v>
      </c>
      <c r="E3190" s="80">
        <v>1.9176033673698814E-3</v>
      </c>
      <c r="F3190" s="80">
        <v>707054</v>
      </c>
      <c r="G3190" s="80">
        <v>8</v>
      </c>
      <c r="H3190" s="280" t="s">
        <v>1394</v>
      </c>
      <c r="I3190" s="80"/>
    </row>
    <row r="3191" spans="1:9">
      <c r="A3191" s="280" t="s">
        <v>4586</v>
      </c>
      <c r="B3191" s="280" t="s">
        <v>1457</v>
      </c>
      <c r="C3191" s="280" t="s">
        <v>1200</v>
      </c>
      <c r="D3191" s="280" t="s">
        <v>1216</v>
      </c>
      <c r="E3191" s="80">
        <v>2.5515007353149989E-3</v>
      </c>
      <c r="F3191" s="80">
        <v>707054</v>
      </c>
      <c r="G3191" s="80">
        <v>8</v>
      </c>
      <c r="H3191" s="280" t="s">
        <v>1394</v>
      </c>
      <c r="I3191" s="80"/>
    </row>
    <row r="3192" spans="1:9">
      <c r="A3192" s="280" t="s">
        <v>4587</v>
      </c>
      <c r="B3192" s="280" t="s">
        <v>1457</v>
      </c>
      <c r="C3192" s="280" t="s">
        <v>1200</v>
      </c>
      <c r="D3192" s="280" t="s">
        <v>1217</v>
      </c>
      <c r="E3192" s="80">
        <v>1.7947281987067149E-3</v>
      </c>
      <c r="F3192" s="80">
        <v>707054</v>
      </c>
      <c r="G3192" s="80">
        <v>8</v>
      </c>
      <c r="H3192" s="280" t="s">
        <v>1394</v>
      </c>
      <c r="I3192" s="80"/>
    </row>
    <row r="3193" spans="1:9">
      <c r="A3193" s="280" t="s">
        <v>4588</v>
      </c>
      <c r="B3193" s="280" t="s">
        <v>1457</v>
      </c>
      <c r="C3193" s="280" t="s">
        <v>1200</v>
      </c>
      <c r="D3193" s="280" t="s">
        <v>1218</v>
      </c>
      <c r="E3193" s="80">
        <v>1.9250952512094236E-3</v>
      </c>
      <c r="F3193" s="80">
        <v>707054</v>
      </c>
      <c r="G3193" s="80">
        <v>8</v>
      </c>
      <c r="H3193" s="280" t="s">
        <v>1394</v>
      </c>
      <c r="I3193" s="80"/>
    </row>
    <row r="3194" spans="1:9">
      <c r="A3194" s="280" t="s">
        <v>4589</v>
      </c>
      <c r="B3194" s="280" t="s">
        <v>1457</v>
      </c>
      <c r="C3194" s="280" t="s">
        <v>1200</v>
      </c>
      <c r="D3194" s="280" t="s">
        <v>1219</v>
      </c>
      <c r="E3194" s="80">
        <v>1.8962635958766863E-3</v>
      </c>
      <c r="F3194" s="80">
        <v>707054</v>
      </c>
      <c r="G3194" s="80">
        <v>8</v>
      </c>
      <c r="H3194" s="280" t="s">
        <v>1394</v>
      </c>
      <c r="I3194" s="80"/>
    </row>
    <row r="3195" spans="1:9">
      <c r="A3195" s="280" t="s">
        <v>4590</v>
      </c>
      <c r="B3195" s="280" t="s">
        <v>1457</v>
      </c>
      <c r="C3195" s="280" t="s">
        <v>1200</v>
      </c>
      <c r="D3195" s="280" t="s">
        <v>1347</v>
      </c>
      <c r="E3195" s="80">
        <v>5.036400793557428E-3</v>
      </c>
      <c r="F3195" s="80">
        <v>707054</v>
      </c>
      <c r="G3195" s="80">
        <v>8</v>
      </c>
      <c r="H3195" s="280" t="s">
        <v>1394</v>
      </c>
      <c r="I3195" s="80"/>
    </row>
    <row r="3196" spans="1:9">
      <c r="A3196" s="280" t="s">
        <v>4591</v>
      </c>
      <c r="B3196" s="280" t="s">
        <v>1457</v>
      </c>
      <c r="C3196" s="280" t="s">
        <v>1200</v>
      </c>
      <c r="D3196" s="280" t="s">
        <v>1344</v>
      </c>
      <c r="E3196" s="80">
        <v>1.3209313572803997E-2</v>
      </c>
      <c r="F3196" s="80">
        <v>707054</v>
      </c>
      <c r="G3196" s="80">
        <v>8</v>
      </c>
      <c r="H3196" s="280" t="s">
        <v>1394</v>
      </c>
      <c r="I3196" s="80"/>
    </row>
    <row r="3197" spans="1:9">
      <c r="A3197" s="280" t="s">
        <v>4592</v>
      </c>
      <c r="B3197" s="280" t="s">
        <v>1457</v>
      </c>
      <c r="C3197" s="280" t="s">
        <v>1201</v>
      </c>
      <c r="D3197" s="280" t="s">
        <v>1211</v>
      </c>
      <c r="E3197" s="80">
        <v>5.5836208564617185E-2</v>
      </c>
      <c r="F3197" s="80">
        <v>707054</v>
      </c>
      <c r="G3197" s="80">
        <v>8</v>
      </c>
      <c r="H3197" s="280" t="s">
        <v>1394</v>
      </c>
      <c r="I3197" s="80"/>
    </row>
    <row r="3198" spans="1:9">
      <c r="A3198" s="280" t="s">
        <v>4593</v>
      </c>
      <c r="B3198" s="280" t="s">
        <v>1457</v>
      </c>
      <c r="C3198" s="280" t="s">
        <v>1201</v>
      </c>
      <c r="D3198" s="280" t="s">
        <v>1212</v>
      </c>
      <c r="E3198" s="80">
        <v>5.9023825934390338E-2</v>
      </c>
      <c r="F3198" s="80">
        <v>707054</v>
      </c>
      <c r="G3198" s="80">
        <v>8</v>
      </c>
      <c r="H3198" s="280" t="s">
        <v>1394</v>
      </c>
      <c r="I3198" s="80"/>
    </row>
    <row r="3199" spans="1:9">
      <c r="A3199" s="280" t="s">
        <v>4594</v>
      </c>
      <c r="B3199" s="280" t="s">
        <v>1457</v>
      </c>
      <c r="C3199" s="280" t="s">
        <v>1201</v>
      </c>
      <c r="D3199" s="280" t="s">
        <v>1213</v>
      </c>
      <c r="E3199" s="80">
        <v>5.5883741013894692E-2</v>
      </c>
      <c r="F3199" s="80">
        <v>707054</v>
      </c>
      <c r="G3199" s="80">
        <v>8</v>
      </c>
      <c r="H3199" s="280" t="s">
        <v>1394</v>
      </c>
      <c r="I3199" s="80"/>
    </row>
    <row r="3200" spans="1:9">
      <c r="A3200" s="280" t="s">
        <v>4595</v>
      </c>
      <c r="B3200" s="280" t="s">
        <v>1457</v>
      </c>
      <c r="C3200" s="280" t="s">
        <v>1201</v>
      </c>
      <c r="D3200" s="280" t="s">
        <v>1214</v>
      </c>
      <c r="E3200" s="80">
        <v>5.8431925150113036E-2</v>
      </c>
      <c r="F3200" s="80">
        <v>707054</v>
      </c>
      <c r="G3200" s="80">
        <v>8</v>
      </c>
      <c r="H3200" s="280" t="s">
        <v>1394</v>
      </c>
      <c r="I3200" s="80"/>
    </row>
    <row r="3201" spans="1:9">
      <c r="A3201" s="280" t="s">
        <v>4596</v>
      </c>
      <c r="B3201" s="280" t="s">
        <v>1457</v>
      </c>
      <c r="C3201" s="280" t="s">
        <v>1201</v>
      </c>
      <c r="D3201" s="280" t="s">
        <v>1215</v>
      </c>
      <c r="E3201" s="80">
        <v>5.8855636435610224E-2</v>
      </c>
      <c r="F3201" s="80">
        <v>707054</v>
      </c>
      <c r="G3201" s="80">
        <v>8</v>
      </c>
      <c r="H3201" s="280" t="s">
        <v>1394</v>
      </c>
      <c r="I3201" s="80"/>
    </row>
    <row r="3202" spans="1:9">
      <c r="A3202" s="280" t="s">
        <v>4597</v>
      </c>
      <c r="B3202" s="280" t="s">
        <v>1457</v>
      </c>
      <c r="C3202" s="280" t="s">
        <v>1201</v>
      </c>
      <c r="D3202" s="280" t="s">
        <v>1216</v>
      </c>
      <c r="E3202" s="80">
        <v>7.3524928128215275E-2</v>
      </c>
      <c r="F3202" s="80">
        <v>707054</v>
      </c>
      <c r="G3202" s="80">
        <v>8</v>
      </c>
      <c r="H3202" s="280" t="s">
        <v>1394</v>
      </c>
      <c r="I3202" s="80"/>
    </row>
    <row r="3203" spans="1:9">
      <c r="A3203" s="280" t="s">
        <v>4598</v>
      </c>
      <c r="B3203" s="280" t="s">
        <v>1457</v>
      </c>
      <c r="C3203" s="280" t="s">
        <v>1201</v>
      </c>
      <c r="D3203" s="280" t="s">
        <v>1217</v>
      </c>
      <c r="E3203" s="80">
        <v>5.4393098732693608E-2</v>
      </c>
      <c r="F3203" s="80">
        <v>707054</v>
      </c>
      <c r="G3203" s="80">
        <v>8</v>
      </c>
      <c r="H3203" s="280" t="s">
        <v>1394</v>
      </c>
      <c r="I3203" s="80"/>
    </row>
    <row r="3204" spans="1:9">
      <c r="A3204" s="280" t="s">
        <v>4599</v>
      </c>
      <c r="B3204" s="280" t="s">
        <v>1457</v>
      </c>
      <c r="C3204" s="280" t="s">
        <v>1201</v>
      </c>
      <c r="D3204" s="280" t="s">
        <v>1218</v>
      </c>
      <c r="E3204" s="80">
        <v>7.3483900903289434E-2</v>
      </c>
      <c r="F3204" s="80">
        <v>707054</v>
      </c>
      <c r="G3204" s="80">
        <v>8</v>
      </c>
      <c r="H3204" s="280" t="s">
        <v>1394</v>
      </c>
      <c r="I3204" s="80"/>
    </row>
    <row r="3205" spans="1:9">
      <c r="A3205" s="280" t="s">
        <v>4600</v>
      </c>
      <c r="B3205" s="280" t="s">
        <v>1457</v>
      </c>
      <c r="C3205" s="280" t="s">
        <v>1201</v>
      </c>
      <c r="D3205" s="280" t="s">
        <v>1219</v>
      </c>
      <c r="E3205" s="80">
        <v>12007.268660664515</v>
      </c>
      <c r="F3205" s="80">
        <v>707054</v>
      </c>
      <c r="G3205" s="80">
        <v>8</v>
      </c>
      <c r="H3205" s="280" t="s">
        <v>1394</v>
      </c>
      <c r="I3205" s="80"/>
    </row>
    <row r="3206" spans="1:9">
      <c r="A3206" s="280" t="s">
        <v>4601</v>
      </c>
      <c r="B3206" s="280" t="s">
        <v>1457</v>
      </c>
      <c r="C3206" s="280" t="s">
        <v>1201</v>
      </c>
      <c r="D3206" s="280" t="s">
        <v>1347</v>
      </c>
      <c r="E3206" s="80">
        <v>0.17236883283817422</v>
      </c>
      <c r="F3206" s="80">
        <v>707054</v>
      </c>
      <c r="G3206" s="80">
        <v>8</v>
      </c>
      <c r="H3206" s="280" t="s">
        <v>1394</v>
      </c>
      <c r="I3206" s="80"/>
    </row>
    <row r="3207" spans="1:9">
      <c r="A3207" s="280" t="s">
        <v>4602</v>
      </c>
      <c r="B3207" s="280" t="s">
        <v>1457</v>
      </c>
      <c r="C3207" s="280" t="s">
        <v>1201</v>
      </c>
      <c r="D3207" s="280" t="s">
        <v>1344</v>
      </c>
      <c r="E3207" s="80">
        <v>0.42128394344039888</v>
      </c>
      <c r="F3207" s="80">
        <v>707054</v>
      </c>
      <c r="G3207" s="80">
        <v>8</v>
      </c>
      <c r="H3207" s="280" t="s">
        <v>1394</v>
      </c>
      <c r="I3207" s="80"/>
    </row>
    <row r="3208" spans="1:9">
      <c r="A3208" s="280" t="s">
        <v>4603</v>
      </c>
      <c r="B3208" s="280" t="s">
        <v>1457</v>
      </c>
      <c r="C3208" s="280" t="s">
        <v>1202</v>
      </c>
      <c r="D3208" s="280" t="s">
        <v>1211</v>
      </c>
      <c r="E3208" s="80">
        <v>0</v>
      </c>
      <c r="F3208" s="80">
        <v>707054</v>
      </c>
      <c r="G3208" s="80">
        <v>8</v>
      </c>
      <c r="H3208" s="280" t="s">
        <v>1394</v>
      </c>
      <c r="I3208" s="80"/>
    </row>
    <row r="3209" spans="1:9">
      <c r="A3209" s="280" t="s">
        <v>4604</v>
      </c>
      <c r="B3209" s="280" t="s">
        <v>1457</v>
      </c>
      <c r="C3209" s="280" t="s">
        <v>1202</v>
      </c>
      <c r="D3209" s="280" t="s">
        <v>1212</v>
      </c>
      <c r="E3209" s="80">
        <v>0</v>
      </c>
      <c r="F3209" s="80">
        <v>707054</v>
      </c>
      <c r="G3209" s="80">
        <v>8</v>
      </c>
      <c r="H3209" s="280" t="s">
        <v>1394</v>
      </c>
      <c r="I3209" s="80"/>
    </row>
    <row r="3210" spans="1:9">
      <c r="A3210" s="280" t="s">
        <v>4605</v>
      </c>
      <c r="B3210" s="280" t="s">
        <v>1457</v>
      </c>
      <c r="C3210" s="280" t="s">
        <v>1202</v>
      </c>
      <c r="D3210" s="280" t="s">
        <v>1213</v>
      </c>
      <c r="E3210" s="80">
        <v>0</v>
      </c>
      <c r="F3210" s="80">
        <v>707054</v>
      </c>
      <c r="G3210" s="80">
        <v>8</v>
      </c>
      <c r="H3210" s="280" t="s">
        <v>1394</v>
      </c>
      <c r="I3210" s="80"/>
    </row>
    <row r="3211" spans="1:9">
      <c r="A3211" s="280" t="s">
        <v>4606</v>
      </c>
      <c r="B3211" s="280" t="s">
        <v>1457</v>
      </c>
      <c r="C3211" s="280" t="s">
        <v>1202</v>
      </c>
      <c r="D3211" s="280" t="s">
        <v>1214</v>
      </c>
      <c r="E3211" s="80">
        <v>0</v>
      </c>
      <c r="F3211" s="80">
        <v>707054</v>
      </c>
      <c r="G3211" s="80">
        <v>8</v>
      </c>
      <c r="H3211" s="280" t="s">
        <v>1394</v>
      </c>
      <c r="I3211" s="80"/>
    </row>
    <row r="3212" spans="1:9">
      <c r="A3212" s="280" t="s">
        <v>4607</v>
      </c>
      <c r="B3212" s="280" t="s">
        <v>1457</v>
      </c>
      <c r="C3212" s="280" t="s">
        <v>1202</v>
      </c>
      <c r="D3212" s="280" t="s">
        <v>1215</v>
      </c>
      <c r="E3212" s="80">
        <v>0</v>
      </c>
      <c r="F3212" s="80">
        <v>707054</v>
      </c>
      <c r="G3212" s="80">
        <v>8</v>
      </c>
      <c r="H3212" s="280" t="s">
        <v>1394</v>
      </c>
      <c r="I3212" s="80"/>
    </row>
    <row r="3213" spans="1:9">
      <c r="A3213" s="280" t="s">
        <v>4608</v>
      </c>
      <c r="B3213" s="280" t="s">
        <v>1457</v>
      </c>
      <c r="C3213" s="280" t="s">
        <v>1202</v>
      </c>
      <c r="D3213" s="280" t="s">
        <v>1216</v>
      </c>
      <c r="E3213" s="80">
        <v>0</v>
      </c>
      <c r="F3213" s="80">
        <v>707054</v>
      </c>
      <c r="G3213" s="80">
        <v>8</v>
      </c>
      <c r="H3213" s="280" t="s">
        <v>1394</v>
      </c>
      <c r="I3213" s="80"/>
    </row>
    <row r="3214" spans="1:9">
      <c r="A3214" s="280" t="s">
        <v>4609</v>
      </c>
      <c r="B3214" s="280" t="s">
        <v>1457</v>
      </c>
      <c r="C3214" s="280" t="s">
        <v>1202</v>
      </c>
      <c r="D3214" s="280" t="s">
        <v>1217</v>
      </c>
      <c r="E3214" s="80">
        <v>0</v>
      </c>
      <c r="F3214" s="80">
        <v>707054</v>
      </c>
      <c r="G3214" s="80">
        <v>8</v>
      </c>
      <c r="H3214" s="280" t="s">
        <v>1394</v>
      </c>
      <c r="I3214" s="80"/>
    </row>
    <row r="3215" spans="1:9">
      <c r="A3215" s="280" t="s">
        <v>4610</v>
      </c>
      <c r="B3215" s="280" t="s">
        <v>1457</v>
      </c>
      <c r="C3215" s="280" t="s">
        <v>1202</v>
      </c>
      <c r="D3215" s="280" t="s">
        <v>1218</v>
      </c>
      <c r="E3215" s="80">
        <v>0</v>
      </c>
      <c r="F3215" s="80">
        <v>707054</v>
      </c>
      <c r="G3215" s="80">
        <v>8</v>
      </c>
      <c r="H3215" s="280" t="s">
        <v>1394</v>
      </c>
      <c r="I3215" s="80"/>
    </row>
    <row r="3216" spans="1:9">
      <c r="A3216" s="280" t="s">
        <v>4611</v>
      </c>
      <c r="B3216" s="280" t="s">
        <v>1457</v>
      </c>
      <c r="C3216" s="280" t="s">
        <v>1202</v>
      </c>
      <c r="D3216" s="280" t="s">
        <v>1219</v>
      </c>
      <c r="E3216" s="80">
        <v>0</v>
      </c>
      <c r="F3216" s="80">
        <v>707054</v>
      </c>
      <c r="G3216" s="80">
        <v>8</v>
      </c>
      <c r="H3216" s="280" t="s">
        <v>1394</v>
      </c>
      <c r="I3216" s="80"/>
    </row>
    <row r="3217" spans="1:9">
      <c r="A3217" s="280" t="s">
        <v>4612</v>
      </c>
      <c r="B3217" s="280" t="s">
        <v>1457</v>
      </c>
      <c r="C3217" s="280" t="s">
        <v>1202</v>
      </c>
      <c r="D3217" s="280" t="s">
        <v>1347</v>
      </c>
      <c r="E3217" s="80">
        <v>0</v>
      </c>
      <c r="F3217" s="80">
        <v>707054</v>
      </c>
      <c r="G3217" s="80">
        <v>8</v>
      </c>
      <c r="H3217" s="280" t="s">
        <v>1394</v>
      </c>
      <c r="I3217" s="80"/>
    </row>
    <row r="3218" spans="1:9">
      <c r="A3218" s="280" t="s">
        <v>4613</v>
      </c>
      <c r="B3218" s="280" t="s">
        <v>1457</v>
      </c>
      <c r="C3218" s="280" t="s">
        <v>1202</v>
      </c>
      <c r="D3218" s="280" t="s">
        <v>1344</v>
      </c>
      <c r="E3218" s="80">
        <v>0</v>
      </c>
      <c r="F3218" s="80">
        <v>707054</v>
      </c>
      <c r="G3218" s="80">
        <v>8</v>
      </c>
      <c r="H3218" s="280" t="s">
        <v>1394</v>
      </c>
      <c r="I3218" s="80"/>
    </row>
    <row r="3219" spans="1:9">
      <c r="A3219" s="280" t="s">
        <v>4614</v>
      </c>
      <c r="B3219" s="280" t="s">
        <v>1457</v>
      </c>
      <c r="C3219" s="280" t="s">
        <v>1203</v>
      </c>
      <c r="D3219" s="280" t="s">
        <v>1211</v>
      </c>
      <c r="E3219" s="80">
        <v>2.4931901367949088E-4</v>
      </c>
      <c r="F3219" s="80">
        <v>707054</v>
      </c>
      <c r="G3219" s="80">
        <v>8</v>
      </c>
      <c r="H3219" s="280" t="s">
        <v>1394</v>
      </c>
      <c r="I3219" s="80"/>
    </row>
    <row r="3220" spans="1:9">
      <c r="A3220" s="280" t="s">
        <v>4615</v>
      </c>
      <c r="B3220" s="280" t="s">
        <v>1457</v>
      </c>
      <c r="C3220" s="280" t="s">
        <v>1203</v>
      </c>
      <c r="D3220" s="280" t="s">
        <v>1212</v>
      </c>
      <c r="E3220" s="80">
        <v>2.6666095218585143E-4</v>
      </c>
      <c r="F3220" s="80">
        <v>707054</v>
      </c>
      <c r="G3220" s="80">
        <v>8</v>
      </c>
      <c r="H3220" s="280" t="s">
        <v>1394</v>
      </c>
      <c r="I3220" s="80"/>
    </row>
    <row r="3221" spans="1:9">
      <c r="A3221" s="280" t="s">
        <v>4616</v>
      </c>
      <c r="B3221" s="280" t="s">
        <v>1457</v>
      </c>
      <c r="C3221" s="280" t="s">
        <v>1203</v>
      </c>
      <c r="D3221" s="280" t="s">
        <v>1213</v>
      </c>
      <c r="E3221" s="80">
        <v>2.4941990473351203E-4</v>
      </c>
      <c r="F3221" s="80">
        <v>707054</v>
      </c>
      <c r="G3221" s="80">
        <v>8</v>
      </c>
      <c r="H3221" s="280" t="s">
        <v>1394</v>
      </c>
      <c r="I3221" s="80"/>
    </row>
    <row r="3222" spans="1:9">
      <c r="A3222" s="280" t="s">
        <v>4617</v>
      </c>
      <c r="B3222" s="280" t="s">
        <v>1457</v>
      </c>
      <c r="C3222" s="280" t="s">
        <v>1203</v>
      </c>
      <c r="D3222" s="280" t="s">
        <v>1214</v>
      </c>
      <c r="E3222" s="80">
        <v>2.6501925353073278E-4</v>
      </c>
      <c r="F3222" s="80">
        <v>707054</v>
      </c>
      <c r="G3222" s="80">
        <v>8</v>
      </c>
      <c r="H3222" s="280" t="s">
        <v>1394</v>
      </c>
      <c r="I3222" s="80"/>
    </row>
    <row r="3223" spans="1:9">
      <c r="A3223" s="280" t="s">
        <v>4618</v>
      </c>
      <c r="B3223" s="280" t="s">
        <v>1457</v>
      </c>
      <c r="C3223" s="280" t="s">
        <v>1203</v>
      </c>
      <c r="D3223" s="280" t="s">
        <v>1215</v>
      </c>
      <c r="E3223" s="80">
        <v>2.6448817333798059E-4</v>
      </c>
      <c r="F3223" s="80">
        <v>707054</v>
      </c>
      <c r="G3223" s="80">
        <v>8</v>
      </c>
      <c r="H3223" s="280" t="s">
        <v>1394</v>
      </c>
      <c r="I3223" s="80"/>
    </row>
    <row r="3224" spans="1:9">
      <c r="A3224" s="280" t="s">
        <v>4619</v>
      </c>
      <c r="B3224" s="280" t="s">
        <v>1457</v>
      </c>
      <c r="C3224" s="280" t="s">
        <v>1203</v>
      </c>
      <c r="D3224" s="280" t="s">
        <v>1216</v>
      </c>
      <c r="E3224" s="80">
        <v>3.6871706226761415E-4</v>
      </c>
      <c r="F3224" s="80">
        <v>707054</v>
      </c>
      <c r="G3224" s="80">
        <v>8</v>
      </c>
      <c r="H3224" s="280" t="s">
        <v>1394</v>
      </c>
      <c r="I3224" s="80"/>
    </row>
    <row r="3225" spans="1:9">
      <c r="A3225" s="280" t="s">
        <v>4620</v>
      </c>
      <c r="B3225" s="280" t="s">
        <v>1457</v>
      </c>
      <c r="C3225" s="280" t="s">
        <v>1203</v>
      </c>
      <c r="D3225" s="280" t="s">
        <v>1217</v>
      </c>
      <c r="E3225" s="80">
        <v>2.4738906417076412E-4</v>
      </c>
      <c r="F3225" s="80">
        <v>707054</v>
      </c>
      <c r="G3225" s="80">
        <v>8</v>
      </c>
      <c r="H3225" s="280" t="s">
        <v>1394</v>
      </c>
      <c r="I3225" s="80"/>
    </row>
    <row r="3226" spans="1:9">
      <c r="A3226" s="280" t="s">
        <v>4621</v>
      </c>
      <c r="B3226" s="280" t="s">
        <v>1457</v>
      </c>
      <c r="C3226" s="280" t="s">
        <v>1203</v>
      </c>
      <c r="D3226" s="280" t="s">
        <v>1218</v>
      </c>
      <c r="E3226" s="80">
        <v>2.6304328304795261E-4</v>
      </c>
      <c r="F3226" s="80">
        <v>707054</v>
      </c>
      <c r="G3226" s="80">
        <v>8</v>
      </c>
      <c r="H3226" s="280" t="s">
        <v>1394</v>
      </c>
      <c r="I3226" s="80"/>
    </row>
    <row r="3227" spans="1:9">
      <c r="A3227" s="280" t="s">
        <v>4622</v>
      </c>
      <c r="B3227" s="280" t="s">
        <v>1457</v>
      </c>
      <c r="C3227" s="280" t="s">
        <v>1203</v>
      </c>
      <c r="D3227" s="280" t="s">
        <v>1219</v>
      </c>
      <c r="E3227" s="80">
        <v>11.312048822051</v>
      </c>
      <c r="F3227" s="80">
        <v>707054</v>
      </c>
      <c r="G3227" s="80">
        <v>8</v>
      </c>
      <c r="H3227" s="280" t="s">
        <v>1394</v>
      </c>
      <c r="I3227" s="80"/>
    </row>
    <row r="3228" spans="1:9">
      <c r="A3228" s="280" t="s">
        <v>4623</v>
      </c>
      <c r="B3228" s="280" t="s">
        <v>1457</v>
      </c>
      <c r="C3228" s="280" t="s">
        <v>1203</v>
      </c>
      <c r="D3228" s="280" t="s">
        <v>1347</v>
      </c>
      <c r="E3228" s="80">
        <v>7.610101963839357E-4</v>
      </c>
      <c r="F3228" s="80">
        <v>707054</v>
      </c>
      <c r="G3228" s="80">
        <v>8</v>
      </c>
      <c r="H3228" s="280" t="s">
        <v>1394</v>
      </c>
      <c r="I3228" s="80"/>
    </row>
    <row r="3229" spans="1:9">
      <c r="A3229" s="280" t="s">
        <v>4624</v>
      </c>
      <c r="B3229" s="280" t="s">
        <v>1457</v>
      </c>
      <c r="C3229" s="280" t="s">
        <v>1203</v>
      </c>
      <c r="D3229" s="280" t="s">
        <v>1344</v>
      </c>
      <c r="E3229" s="80">
        <v>1.8646686351235771E-3</v>
      </c>
      <c r="F3229" s="80">
        <v>707054</v>
      </c>
      <c r="G3229" s="80">
        <v>8</v>
      </c>
      <c r="H3229" s="280" t="s">
        <v>1394</v>
      </c>
      <c r="I3229" s="80"/>
    </row>
    <row r="3230" spans="1:9">
      <c r="A3230" s="280" t="s">
        <v>4625</v>
      </c>
      <c r="B3230" s="280" t="s">
        <v>1457</v>
      </c>
      <c r="C3230" s="280" t="s">
        <v>1204</v>
      </c>
      <c r="D3230" s="280" t="s">
        <v>1211</v>
      </c>
      <c r="E3230" s="80">
        <v>6.4240856604072819E-2</v>
      </c>
      <c r="F3230" s="80">
        <v>707054</v>
      </c>
      <c r="G3230" s="80">
        <v>8</v>
      </c>
      <c r="H3230" s="280" t="s">
        <v>1394</v>
      </c>
      <c r="I3230" s="80"/>
    </row>
    <row r="3231" spans="1:9">
      <c r="A3231" s="280" t="s">
        <v>4626</v>
      </c>
      <c r="B3231" s="280" t="s">
        <v>1457</v>
      </c>
      <c r="C3231" s="280" t="s">
        <v>1204</v>
      </c>
      <c r="D3231" s="280" t="s">
        <v>1212</v>
      </c>
      <c r="E3231" s="80">
        <v>6.8117840021688733E-2</v>
      </c>
      <c r="F3231" s="80">
        <v>707054</v>
      </c>
      <c r="G3231" s="80">
        <v>8</v>
      </c>
      <c r="H3231" s="280" t="s">
        <v>1394</v>
      </c>
      <c r="I3231" s="80"/>
    </row>
    <row r="3232" spans="1:9">
      <c r="A3232" s="280" t="s">
        <v>4627</v>
      </c>
      <c r="B3232" s="280" t="s">
        <v>1457</v>
      </c>
      <c r="C3232" s="280" t="s">
        <v>1204</v>
      </c>
      <c r="D3232" s="280" t="s">
        <v>1213</v>
      </c>
      <c r="E3232" s="80">
        <v>6.4316463643374802E-2</v>
      </c>
      <c r="F3232" s="80">
        <v>707054</v>
      </c>
      <c r="G3232" s="80">
        <v>8</v>
      </c>
      <c r="H3232" s="280" t="s">
        <v>1394</v>
      </c>
      <c r="I3232" s="80"/>
    </row>
    <row r="3233" spans="1:9">
      <c r="A3233" s="280" t="s">
        <v>4628</v>
      </c>
      <c r="B3233" s="280" t="s">
        <v>1457</v>
      </c>
      <c r="C3233" s="280" t="s">
        <v>1204</v>
      </c>
      <c r="D3233" s="280" t="s">
        <v>1214</v>
      </c>
      <c r="E3233" s="80">
        <v>6.7838695168835478E-2</v>
      </c>
      <c r="F3233" s="80">
        <v>707054</v>
      </c>
      <c r="G3233" s="80">
        <v>8</v>
      </c>
      <c r="H3233" s="280" t="s">
        <v>1394</v>
      </c>
      <c r="I3233" s="80"/>
    </row>
    <row r="3234" spans="1:9">
      <c r="A3234" s="280" t="s">
        <v>4629</v>
      </c>
      <c r="B3234" s="280" t="s">
        <v>1457</v>
      </c>
      <c r="C3234" s="280" t="s">
        <v>1204</v>
      </c>
      <c r="D3234" s="280" t="s">
        <v>1215</v>
      </c>
      <c r="E3234" s="80">
        <v>6.7653487109095731E-2</v>
      </c>
      <c r="F3234" s="80">
        <v>707054</v>
      </c>
      <c r="G3234" s="80">
        <v>8</v>
      </c>
      <c r="H3234" s="280" t="s">
        <v>1394</v>
      </c>
      <c r="I3234" s="80"/>
    </row>
    <row r="3235" spans="1:9">
      <c r="A3235" s="280" t="s">
        <v>4630</v>
      </c>
      <c r="B3235" s="280" t="s">
        <v>1457</v>
      </c>
      <c r="C3235" s="280" t="s">
        <v>1204</v>
      </c>
      <c r="D3235" s="280" t="s">
        <v>1216</v>
      </c>
      <c r="E3235" s="80">
        <v>8.8521484754703145E-2</v>
      </c>
      <c r="F3235" s="80">
        <v>707054</v>
      </c>
      <c r="G3235" s="80">
        <v>8</v>
      </c>
      <c r="H3235" s="280" t="s">
        <v>1394</v>
      </c>
      <c r="I3235" s="80"/>
    </row>
    <row r="3236" spans="1:9">
      <c r="A3236" s="280" t="s">
        <v>4631</v>
      </c>
      <c r="B3236" s="280" t="s">
        <v>1457</v>
      </c>
      <c r="C3236" s="280" t="s">
        <v>1204</v>
      </c>
      <c r="D3236" s="280" t="s">
        <v>1217</v>
      </c>
      <c r="E3236" s="80">
        <v>6.3176886527481144E-2</v>
      </c>
      <c r="F3236" s="80">
        <v>707054</v>
      </c>
      <c r="G3236" s="80">
        <v>8</v>
      </c>
      <c r="H3236" s="280" t="s">
        <v>1394</v>
      </c>
      <c r="I3236" s="80"/>
    </row>
    <row r="3237" spans="1:9">
      <c r="A3237" s="280" t="s">
        <v>4632</v>
      </c>
      <c r="B3237" s="280" t="s">
        <v>1457</v>
      </c>
      <c r="C3237" s="280" t="s">
        <v>1204</v>
      </c>
      <c r="D3237" s="280" t="s">
        <v>1218</v>
      </c>
      <c r="E3237" s="80">
        <v>6.1536754969332794E-2</v>
      </c>
      <c r="F3237" s="80">
        <v>707054</v>
      </c>
      <c r="G3237" s="80">
        <v>8</v>
      </c>
      <c r="H3237" s="280" t="s">
        <v>1394</v>
      </c>
      <c r="I3237" s="80"/>
    </row>
    <row r="3238" spans="1:9">
      <c r="A3238" s="280" t="s">
        <v>4633</v>
      </c>
      <c r="B3238" s="280" t="s">
        <v>1457</v>
      </c>
      <c r="C3238" s="280" t="s">
        <v>1204</v>
      </c>
      <c r="D3238" s="280" t="s">
        <v>1219</v>
      </c>
      <c r="E3238" s="80">
        <v>19666.247571192886</v>
      </c>
      <c r="F3238" s="80">
        <v>707054</v>
      </c>
      <c r="G3238" s="80">
        <v>8</v>
      </c>
      <c r="H3238" s="280" t="s">
        <v>1394</v>
      </c>
      <c r="I3238" s="80"/>
    </row>
    <row r="3239" spans="1:9">
      <c r="A3239" s="280" t="s">
        <v>4634</v>
      </c>
      <c r="B3239" s="280" t="s">
        <v>1457</v>
      </c>
      <c r="C3239" s="280" t="s">
        <v>1204</v>
      </c>
      <c r="D3239" s="280" t="s">
        <v>1347</v>
      </c>
      <c r="E3239" s="80">
        <v>0.19418443829923274</v>
      </c>
      <c r="F3239" s="80">
        <v>707054</v>
      </c>
      <c r="G3239" s="80">
        <v>8</v>
      </c>
      <c r="H3239" s="280" t="s">
        <v>1394</v>
      </c>
      <c r="I3239" s="80"/>
    </row>
    <row r="3240" spans="1:9">
      <c r="A3240" s="280" t="s">
        <v>4635</v>
      </c>
      <c r="B3240" s="280" t="s">
        <v>1457</v>
      </c>
      <c r="C3240" s="280" t="s">
        <v>1204</v>
      </c>
      <c r="D3240" s="280" t="s">
        <v>1344</v>
      </c>
      <c r="E3240" s="80">
        <v>0.4777551196925609</v>
      </c>
      <c r="F3240" s="80">
        <v>707054</v>
      </c>
      <c r="G3240" s="80">
        <v>8</v>
      </c>
      <c r="H3240" s="280" t="s">
        <v>1394</v>
      </c>
      <c r="I3240" s="80"/>
    </row>
    <row r="3241" spans="1:9">
      <c r="A3241" s="280" t="s">
        <v>4636</v>
      </c>
      <c r="B3241" s="280" t="s">
        <v>1457</v>
      </c>
      <c r="C3241" s="280" t="s">
        <v>1205</v>
      </c>
      <c r="D3241" s="280" t="s">
        <v>1211</v>
      </c>
      <c r="E3241" s="80">
        <v>3.2899276477744259E-2</v>
      </c>
      <c r="F3241" s="80">
        <v>707054</v>
      </c>
      <c r="G3241" s="80">
        <v>8</v>
      </c>
      <c r="H3241" s="280" t="s">
        <v>1394</v>
      </c>
      <c r="I3241" s="80"/>
    </row>
    <row r="3242" spans="1:9">
      <c r="A3242" s="280" t="s">
        <v>4637</v>
      </c>
      <c r="B3242" s="280" t="s">
        <v>1457</v>
      </c>
      <c r="C3242" s="280" t="s">
        <v>1205</v>
      </c>
      <c r="D3242" s="280" t="s">
        <v>1212</v>
      </c>
      <c r="E3242" s="80">
        <v>3.5749356671777352E-2</v>
      </c>
      <c r="F3242" s="80">
        <v>707054</v>
      </c>
      <c r="G3242" s="80">
        <v>8</v>
      </c>
      <c r="H3242" s="280" t="s">
        <v>1394</v>
      </c>
      <c r="I3242" s="80"/>
    </row>
    <row r="3243" spans="1:9">
      <c r="A3243" s="280" t="s">
        <v>4638</v>
      </c>
      <c r="B3243" s="280" t="s">
        <v>1457</v>
      </c>
      <c r="C3243" s="280" t="s">
        <v>1205</v>
      </c>
      <c r="D3243" s="280" t="s">
        <v>1213</v>
      </c>
      <c r="E3243" s="80">
        <v>3.2926916235205182E-2</v>
      </c>
      <c r="F3243" s="80">
        <v>707054</v>
      </c>
      <c r="G3243" s="80">
        <v>8</v>
      </c>
      <c r="H3243" s="280" t="s">
        <v>1394</v>
      </c>
      <c r="I3243" s="80"/>
    </row>
    <row r="3244" spans="1:9">
      <c r="A3244" s="280" t="s">
        <v>4639</v>
      </c>
      <c r="B3244" s="280" t="s">
        <v>1457</v>
      </c>
      <c r="C3244" s="280" t="s">
        <v>1205</v>
      </c>
      <c r="D3244" s="280" t="s">
        <v>1214</v>
      </c>
      <c r="E3244" s="80">
        <v>3.4938440475556137E-2</v>
      </c>
      <c r="F3244" s="80">
        <v>707054</v>
      </c>
      <c r="G3244" s="80">
        <v>8</v>
      </c>
      <c r="H3244" s="280" t="s">
        <v>1394</v>
      </c>
      <c r="I3244" s="80"/>
    </row>
    <row r="3245" spans="1:9">
      <c r="A3245" s="280" t="s">
        <v>4640</v>
      </c>
      <c r="B3245" s="280" t="s">
        <v>1457</v>
      </c>
      <c r="C3245" s="280" t="s">
        <v>1205</v>
      </c>
      <c r="D3245" s="280" t="s">
        <v>1215</v>
      </c>
      <c r="E3245" s="80">
        <v>3.5598969348376079E-2</v>
      </c>
      <c r="F3245" s="80">
        <v>707054</v>
      </c>
      <c r="G3245" s="80">
        <v>8</v>
      </c>
      <c r="H3245" s="280" t="s">
        <v>1394</v>
      </c>
      <c r="I3245" s="80"/>
    </row>
    <row r="3246" spans="1:9">
      <c r="A3246" s="280" t="s">
        <v>4641</v>
      </c>
      <c r="B3246" s="280" t="s">
        <v>1457</v>
      </c>
      <c r="C3246" s="280" t="s">
        <v>1205</v>
      </c>
      <c r="D3246" s="280" t="s">
        <v>1216</v>
      </c>
      <c r="E3246" s="80">
        <v>4.5091131208919673E-2</v>
      </c>
      <c r="F3246" s="80">
        <v>707054</v>
      </c>
      <c r="G3246" s="80">
        <v>8</v>
      </c>
      <c r="H3246" s="280" t="s">
        <v>1394</v>
      </c>
      <c r="I3246" s="80"/>
    </row>
    <row r="3247" spans="1:9">
      <c r="A3247" s="280" t="s">
        <v>4642</v>
      </c>
      <c r="B3247" s="280" t="s">
        <v>1457</v>
      </c>
      <c r="C3247" s="280" t="s">
        <v>1205</v>
      </c>
      <c r="D3247" s="280" t="s">
        <v>1217</v>
      </c>
      <c r="E3247" s="80">
        <v>3.2939352000622389E-2</v>
      </c>
      <c r="F3247" s="80">
        <v>707054</v>
      </c>
      <c r="G3247" s="80">
        <v>8</v>
      </c>
      <c r="H3247" s="280" t="s">
        <v>1394</v>
      </c>
      <c r="I3247" s="80"/>
    </row>
    <row r="3248" spans="1:9">
      <c r="A3248" s="280" t="s">
        <v>4643</v>
      </c>
      <c r="B3248" s="280" t="s">
        <v>1457</v>
      </c>
      <c r="C3248" s="280" t="s">
        <v>1205</v>
      </c>
      <c r="D3248" s="280" t="s">
        <v>1218</v>
      </c>
      <c r="E3248" s="80">
        <v>2.7679075018549149E-2</v>
      </c>
      <c r="F3248" s="80">
        <v>707054</v>
      </c>
      <c r="G3248" s="80">
        <v>8</v>
      </c>
      <c r="H3248" s="280" t="s">
        <v>1394</v>
      </c>
      <c r="I3248" s="80"/>
    </row>
    <row r="3249" spans="1:9">
      <c r="A3249" s="280" t="s">
        <v>4644</v>
      </c>
      <c r="B3249" s="280" t="s">
        <v>1457</v>
      </c>
      <c r="C3249" s="280" t="s">
        <v>1205</v>
      </c>
      <c r="D3249" s="280" t="s">
        <v>1219</v>
      </c>
      <c r="E3249" s="80">
        <v>3522.4135427448241</v>
      </c>
      <c r="F3249" s="80">
        <v>707054</v>
      </c>
      <c r="G3249" s="80">
        <v>8</v>
      </c>
      <c r="H3249" s="280" t="s">
        <v>1394</v>
      </c>
      <c r="I3249" s="80"/>
    </row>
    <row r="3250" spans="1:9">
      <c r="A3250" s="280" t="s">
        <v>4645</v>
      </c>
      <c r="B3250" s="280" t="s">
        <v>1457</v>
      </c>
      <c r="C3250" s="280" t="s">
        <v>1205</v>
      </c>
      <c r="D3250" s="280" t="s">
        <v>1347</v>
      </c>
      <c r="E3250" s="80">
        <v>9.9382863996168538E-2</v>
      </c>
      <c r="F3250" s="80">
        <v>707054</v>
      </c>
      <c r="G3250" s="80">
        <v>8</v>
      </c>
      <c r="H3250" s="280" t="s">
        <v>1394</v>
      </c>
      <c r="I3250" s="80"/>
    </row>
    <row r="3251" spans="1:9">
      <c r="A3251" s="280" t="s">
        <v>4646</v>
      </c>
      <c r="B3251" s="280" t="s">
        <v>1457</v>
      </c>
      <c r="C3251" s="280" t="s">
        <v>1205</v>
      </c>
      <c r="D3251" s="280" t="s">
        <v>1344</v>
      </c>
      <c r="E3251" s="80">
        <v>0.24545709566390814</v>
      </c>
      <c r="F3251" s="80">
        <v>707054</v>
      </c>
      <c r="G3251" s="80">
        <v>8</v>
      </c>
      <c r="H3251" s="280" t="s">
        <v>1394</v>
      </c>
      <c r="I3251" s="80"/>
    </row>
    <row r="3252" spans="1:9">
      <c r="A3252" s="280" t="s">
        <v>4647</v>
      </c>
      <c r="B3252" s="280" t="s">
        <v>1457</v>
      </c>
      <c r="C3252" s="280" t="s">
        <v>1206</v>
      </c>
      <c r="D3252" s="280" t="s">
        <v>1211</v>
      </c>
      <c r="E3252" s="80">
        <v>7.4135905281212874E-2</v>
      </c>
      <c r="F3252" s="80">
        <v>707054</v>
      </c>
      <c r="G3252" s="80">
        <v>8</v>
      </c>
      <c r="H3252" s="280" t="s">
        <v>1394</v>
      </c>
      <c r="I3252" s="80"/>
    </row>
    <row r="3253" spans="1:9">
      <c r="A3253" s="280" t="s">
        <v>4648</v>
      </c>
      <c r="B3253" s="280" t="s">
        <v>1457</v>
      </c>
      <c r="C3253" s="280" t="s">
        <v>1206</v>
      </c>
      <c r="D3253" s="280" t="s">
        <v>1212</v>
      </c>
      <c r="E3253" s="80">
        <v>8.0712914069355352E-2</v>
      </c>
      <c r="F3253" s="80">
        <v>707054</v>
      </c>
      <c r="G3253" s="80">
        <v>8</v>
      </c>
      <c r="H3253" s="280" t="s">
        <v>1394</v>
      </c>
      <c r="I3253" s="80"/>
    </row>
    <row r="3254" spans="1:9">
      <c r="A3254" s="280" t="s">
        <v>4649</v>
      </c>
      <c r="B3254" s="280" t="s">
        <v>1457</v>
      </c>
      <c r="C3254" s="280" t="s">
        <v>1206</v>
      </c>
      <c r="D3254" s="280" t="s">
        <v>1213</v>
      </c>
      <c r="E3254" s="80">
        <v>7.4164750491926751E-2</v>
      </c>
      <c r="F3254" s="80">
        <v>707054</v>
      </c>
      <c r="G3254" s="80">
        <v>8</v>
      </c>
      <c r="H3254" s="280" t="s">
        <v>1394</v>
      </c>
      <c r="I3254" s="80"/>
    </row>
    <row r="3255" spans="1:9">
      <c r="A3255" s="280" t="s">
        <v>4650</v>
      </c>
      <c r="B3255" s="280" t="s">
        <v>1457</v>
      </c>
      <c r="C3255" s="280" t="s">
        <v>1206</v>
      </c>
      <c r="D3255" s="280" t="s">
        <v>1214</v>
      </c>
      <c r="E3255" s="80">
        <v>7.8462687249875374E-2</v>
      </c>
      <c r="F3255" s="80">
        <v>707054</v>
      </c>
      <c r="G3255" s="80">
        <v>8</v>
      </c>
      <c r="H3255" s="280" t="s">
        <v>1394</v>
      </c>
      <c r="I3255" s="80"/>
    </row>
    <row r="3256" spans="1:9">
      <c r="A3256" s="280" t="s">
        <v>4651</v>
      </c>
      <c r="B3256" s="280" t="s">
        <v>1457</v>
      </c>
      <c r="C3256" s="280" t="s">
        <v>1206</v>
      </c>
      <c r="D3256" s="280" t="s">
        <v>1215</v>
      </c>
      <c r="E3256" s="80">
        <v>8.0601284925851696E-2</v>
      </c>
      <c r="F3256" s="80">
        <v>707054</v>
      </c>
      <c r="G3256" s="80">
        <v>8</v>
      </c>
      <c r="H3256" s="280" t="s">
        <v>1394</v>
      </c>
      <c r="I3256" s="80"/>
    </row>
    <row r="3257" spans="1:9">
      <c r="A3257" s="280" t="s">
        <v>4652</v>
      </c>
      <c r="B3257" s="280" t="s">
        <v>1457</v>
      </c>
      <c r="C3257" s="280" t="s">
        <v>1206</v>
      </c>
      <c r="D3257" s="280" t="s">
        <v>1216</v>
      </c>
      <c r="E3257" s="80">
        <v>0.11658493644421418</v>
      </c>
      <c r="F3257" s="80">
        <v>707054</v>
      </c>
      <c r="G3257" s="80">
        <v>8</v>
      </c>
      <c r="H3257" s="280" t="s">
        <v>1394</v>
      </c>
      <c r="I3257" s="80"/>
    </row>
    <row r="3258" spans="1:9">
      <c r="A3258" s="280" t="s">
        <v>4653</v>
      </c>
      <c r="B3258" s="280" t="s">
        <v>1457</v>
      </c>
      <c r="C3258" s="280" t="s">
        <v>1206</v>
      </c>
      <c r="D3258" s="280" t="s">
        <v>1217</v>
      </c>
      <c r="E3258" s="80">
        <v>7.5327133644435482E-2</v>
      </c>
      <c r="F3258" s="80">
        <v>707054</v>
      </c>
      <c r="G3258" s="80">
        <v>8</v>
      </c>
      <c r="H3258" s="280" t="s">
        <v>1394</v>
      </c>
      <c r="I3258" s="80"/>
    </row>
    <row r="3259" spans="1:9">
      <c r="A3259" s="280" t="s">
        <v>4654</v>
      </c>
      <c r="B3259" s="280" t="s">
        <v>1457</v>
      </c>
      <c r="C3259" s="280" t="s">
        <v>1206</v>
      </c>
      <c r="D3259" s="280" t="s">
        <v>1218</v>
      </c>
      <c r="E3259" s="80">
        <v>4.4364159658205955E-2</v>
      </c>
      <c r="F3259" s="80">
        <v>707054</v>
      </c>
      <c r="G3259" s="80">
        <v>8</v>
      </c>
      <c r="H3259" s="280" t="s">
        <v>1394</v>
      </c>
      <c r="I3259" s="80"/>
    </row>
    <row r="3260" spans="1:9">
      <c r="A3260" s="280" t="s">
        <v>4655</v>
      </c>
      <c r="B3260" s="280" t="s">
        <v>1457</v>
      </c>
      <c r="C3260" s="280" t="s">
        <v>1206</v>
      </c>
      <c r="D3260" s="280" t="s">
        <v>1219</v>
      </c>
      <c r="E3260" s="80">
        <v>7.8351555370521853E-2</v>
      </c>
      <c r="F3260" s="80">
        <v>707054</v>
      </c>
      <c r="G3260" s="80">
        <v>8</v>
      </c>
      <c r="H3260" s="280" t="s">
        <v>1394</v>
      </c>
      <c r="I3260" s="80"/>
    </row>
    <row r="3261" spans="1:9">
      <c r="A3261" s="280" t="s">
        <v>4656</v>
      </c>
      <c r="B3261" s="280" t="s">
        <v>1457</v>
      </c>
      <c r="C3261" s="280" t="s">
        <v>1206</v>
      </c>
      <c r="D3261" s="280" t="s">
        <v>1347</v>
      </c>
      <c r="E3261" s="80">
        <v>0.21913631086994861</v>
      </c>
      <c r="F3261" s="80">
        <v>707054</v>
      </c>
      <c r="G3261" s="80">
        <v>8</v>
      </c>
      <c r="H3261" s="280" t="s">
        <v>1394</v>
      </c>
      <c r="I3261" s="80"/>
    </row>
    <row r="3262" spans="1:9">
      <c r="A3262" s="280" t="s">
        <v>4657</v>
      </c>
      <c r="B3262" s="280" t="s">
        <v>1457</v>
      </c>
      <c r="C3262" s="280" t="s">
        <v>1206</v>
      </c>
      <c r="D3262" s="280" t="s">
        <v>1344</v>
      </c>
      <c r="E3262" s="80">
        <v>0.56180938699106209</v>
      </c>
      <c r="F3262" s="80">
        <v>707054</v>
      </c>
      <c r="G3262" s="80">
        <v>8</v>
      </c>
      <c r="H3262" s="280" t="s">
        <v>1394</v>
      </c>
      <c r="I3262" s="80"/>
    </row>
    <row r="3263" spans="1:9">
      <c r="A3263" s="280" t="s">
        <v>4658</v>
      </c>
      <c r="B3263" s="280" t="s">
        <v>1457</v>
      </c>
      <c r="C3263" s="280" t="s">
        <v>1207</v>
      </c>
      <c r="D3263" s="280" t="s">
        <v>1211</v>
      </c>
      <c r="E3263" s="80">
        <v>1.0298541875181071E-3</v>
      </c>
      <c r="F3263" s="80">
        <v>707054</v>
      </c>
      <c r="G3263" s="80">
        <v>8</v>
      </c>
      <c r="H3263" s="280" t="s">
        <v>1394</v>
      </c>
      <c r="I3263" s="80"/>
    </row>
    <row r="3264" spans="1:9">
      <c r="A3264" s="280" t="s">
        <v>4659</v>
      </c>
      <c r="B3264" s="280" t="s">
        <v>1457</v>
      </c>
      <c r="C3264" s="280" t="s">
        <v>1207</v>
      </c>
      <c r="D3264" s="280" t="s">
        <v>1212</v>
      </c>
      <c r="E3264" s="80">
        <v>1.1064432126725269E-3</v>
      </c>
      <c r="F3264" s="80">
        <v>707054</v>
      </c>
      <c r="G3264" s="80">
        <v>8</v>
      </c>
      <c r="H3264" s="280" t="s">
        <v>1394</v>
      </c>
      <c r="I3264" s="80"/>
    </row>
    <row r="3265" spans="1:9">
      <c r="A3265" s="280" t="s">
        <v>4660</v>
      </c>
      <c r="B3265" s="280" t="s">
        <v>1457</v>
      </c>
      <c r="C3265" s="280" t="s">
        <v>1207</v>
      </c>
      <c r="D3265" s="280" t="s">
        <v>1213</v>
      </c>
      <c r="E3265" s="80">
        <v>1.0307611414300186E-3</v>
      </c>
      <c r="F3265" s="80">
        <v>707054</v>
      </c>
      <c r="G3265" s="80">
        <v>8</v>
      </c>
      <c r="H3265" s="280" t="s">
        <v>1394</v>
      </c>
      <c r="I3265" s="80"/>
    </row>
    <row r="3266" spans="1:9">
      <c r="A3266" s="280" t="s">
        <v>4661</v>
      </c>
      <c r="B3266" s="280" t="s">
        <v>1457</v>
      </c>
      <c r="C3266" s="280" t="s">
        <v>1207</v>
      </c>
      <c r="D3266" s="280" t="s">
        <v>1214</v>
      </c>
      <c r="E3266" s="80">
        <v>1.1034036348581437E-3</v>
      </c>
      <c r="F3266" s="80">
        <v>707054</v>
      </c>
      <c r="G3266" s="80">
        <v>8</v>
      </c>
      <c r="H3266" s="280" t="s">
        <v>1394</v>
      </c>
      <c r="I3266" s="80"/>
    </row>
    <row r="3267" spans="1:9">
      <c r="A3267" s="280" t="s">
        <v>4662</v>
      </c>
      <c r="B3267" s="280" t="s">
        <v>1457</v>
      </c>
      <c r="C3267" s="280" t="s">
        <v>1207</v>
      </c>
      <c r="D3267" s="280" t="s">
        <v>1215</v>
      </c>
      <c r="E3267" s="80">
        <v>1.094869421064637E-3</v>
      </c>
      <c r="F3267" s="80">
        <v>707054</v>
      </c>
      <c r="G3267" s="80">
        <v>8</v>
      </c>
      <c r="H3267" s="280" t="s">
        <v>1394</v>
      </c>
      <c r="I3267" s="80"/>
    </row>
    <row r="3268" spans="1:9">
      <c r="A3268" s="280" t="s">
        <v>4663</v>
      </c>
      <c r="B3268" s="280" t="s">
        <v>1457</v>
      </c>
      <c r="C3268" s="280" t="s">
        <v>1207</v>
      </c>
      <c r="D3268" s="280" t="s">
        <v>1216</v>
      </c>
      <c r="E3268" s="80">
        <v>1.3900693846205256E-3</v>
      </c>
      <c r="F3268" s="80">
        <v>707054</v>
      </c>
      <c r="G3268" s="80">
        <v>8</v>
      </c>
      <c r="H3268" s="280" t="s">
        <v>1394</v>
      </c>
      <c r="I3268" s="80"/>
    </row>
    <row r="3269" spans="1:9">
      <c r="A3269" s="280" t="s">
        <v>4664</v>
      </c>
      <c r="B3269" s="280" t="s">
        <v>1457</v>
      </c>
      <c r="C3269" s="280" t="s">
        <v>1207</v>
      </c>
      <c r="D3269" s="280" t="s">
        <v>1217</v>
      </c>
      <c r="E3269" s="80">
        <v>1.0309855186928034E-3</v>
      </c>
      <c r="F3269" s="80">
        <v>707054</v>
      </c>
      <c r="G3269" s="80">
        <v>8</v>
      </c>
      <c r="H3269" s="280" t="s">
        <v>1394</v>
      </c>
      <c r="I3269" s="80"/>
    </row>
    <row r="3270" spans="1:9">
      <c r="A3270" s="280" t="s">
        <v>4665</v>
      </c>
      <c r="B3270" s="280" t="s">
        <v>1457</v>
      </c>
      <c r="C3270" s="280" t="s">
        <v>1207</v>
      </c>
      <c r="D3270" s="280" t="s">
        <v>1218</v>
      </c>
      <c r="E3270" s="80">
        <v>1.0135034907645128E-3</v>
      </c>
      <c r="F3270" s="80">
        <v>707054</v>
      </c>
      <c r="G3270" s="80">
        <v>8</v>
      </c>
      <c r="H3270" s="280" t="s">
        <v>1394</v>
      </c>
      <c r="I3270" s="80"/>
    </row>
    <row r="3271" spans="1:9">
      <c r="A3271" s="280" t="s">
        <v>4666</v>
      </c>
      <c r="B3271" s="280" t="s">
        <v>1457</v>
      </c>
      <c r="C3271" s="280" t="s">
        <v>1207</v>
      </c>
      <c r="D3271" s="280" t="s">
        <v>1219</v>
      </c>
      <c r="E3271" s="80">
        <v>257.24500013243056</v>
      </c>
      <c r="F3271" s="80">
        <v>707054</v>
      </c>
      <c r="G3271" s="80">
        <v>8</v>
      </c>
      <c r="H3271" s="280" t="s">
        <v>1394</v>
      </c>
      <c r="I3271" s="80"/>
    </row>
    <row r="3272" spans="1:9">
      <c r="A3272" s="280" t="s">
        <v>4667</v>
      </c>
      <c r="B3272" s="280" t="s">
        <v>1457</v>
      </c>
      <c r="C3272" s="280" t="s">
        <v>1207</v>
      </c>
      <c r="D3272" s="280" t="s">
        <v>1347</v>
      </c>
      <c r="E3272" s="80">
        <v>3.1727494788603501E-3</v>
      </c>
      <c r="F3272" s="80">
        <v>707054</v>
      </c>
      <c r="G3272" s="80">
        <v>8</v>
      </c>
      <c r="H3272" s="280" t="s">
        <v>1394</v>
      </c>
      <c r="I3272" s="80"/>
    </row>
    <row r="3273" spans="1:9">
      <c r="A3273" s="280" t="s">
        <v>4668</v>
      </c>
      <c r="B3273" s="280" t="s">
        <v>1457</v>
      </c>
      <c r="C3273" s="280" t="s">
        <v>1207</v>
      </c>
      <c r="D3273" s="280" t="s">
        <v>1344</v>
      </c>
      <c r="E3273" s="80">
        <v>7.7252898437337814E-3</v>
      </c>
      <c r="F3273" s="80">
        <v>707054</v>
      </c>
      <c r="G3273" s="80">
        <v>8</v>
      </c>
      <c r="H3273" s="280" t="s">
        <v>1394</v>
      </c>
      <c r="I3273" s="80"/>
    </row>
    <row r="3274" spans="1:9">
      <c r="A3274" s="280" t="s">
        <v>4669</v>
      </c>
      <c r="B3274" s="280" t="s">
        <v>1457</v>
      </c>
      <c r="C3274" s="280" t="s">
        <v>1208</v>
      </c>
      <c r="D3274" s="280" t="s">
        <v>1211</v>
      </c>
      <c r="E3274" s="80">
        <v>1.5849394240735561E-3</v>
      </c>
      <c r="F3274" s="80">
        <v>707054</v>
      </c>
      <c r="G3274" s="80">
        <v>8</v>
      </c>
      <c r="H3274" s="280" t="s">
        <v>1394</v>
      </c>
      <c r="I3274" s="80"/>
    </row>
    <row r="3275" spans="1:9">
      <c r="A3275" s="280" t="s">
        <v>4670</v>
      </c>
      <c r="B3275" s="280" t="s">
        <v>1457</v>
      </c>
      <c r="C3275" s="280" t="s">
        <v>1208</v>
      </c>
      <c r="D3275" s="280" t="s">
        <v>1212</v>
      </c>
      <c r="E3275" s="80">
        <v>1.6986807853511868E-3</v>
      </c>
      <c r="F3275" s="80">
        <v>707054</v>
      </c>
      <c r="G3275" s="80">
        <v>8</v>
      </c>
      <c r="H3275" s="280" t="s">
        <v>1394</v>
      </c>
      <c r="I3275" s="80"/>
    </row>
    <row r="3276" spans="1:9">
      <c r="A3276" s="280" t="s">
        <v>4671</v>
      </c>
      <c r="B3276" s="280" t="s">
        <v>1457</v>
      </c>
      <c r="C3276" s="280" t="s">
        <v>1208</v>
      </c>
      <c r="D3276" s="280" t="s">
        <v>1213</v>
      </c>
      <c r="E3276" s="80">
        <v>1.5863451533763601E-3</v>
      </c>
      <c r="F3276" s="80">
        <v>707054</v>
      </c>
      <c r="G3276" s="80">
        <v>8</v>
      </c>
      <c r="H3276" s="280" t="s">
        <v>1394</v>
      </c>
      <c r="I3276" s="80"/>
    </row>
    <row r="3277" spans="1:9">
      <c r="A3277" s="280" t="s">
        <v>4672</v>
      </c>
      <c r="B3277" s="280" t="s">
        <v>1457</v>
      </c>
      <c r="C3277" s="280" t="s">
        <v>1208</v>
      </c>
      <c r="D3277" s="280" t="s">
        <v>1214</v>
      </c>
      <c r="E3277" s="80">
        <v>1.6805918858440389E-3</v>
      </c>
      <c r="F3277" s="80">
        <v>707054</v>
      </c>
      <c r="G3277" s="80">
        <v>8</v>
      </c>
      <c r="H3277" s="280" t="s">
        <v>1394</v>
      </c>
      <c r="I3277" s="80"/>
    </row>
    <row r="3278" spans="1:9">
      <c r="A3278" s="280" t="s">
        <v>4673</v>
      </c>
      <c r="B3278" s="280" t="s">
        <v>1457</v>
      </c>
      <c r="C3278" s="280" t="s">
        <v>1208</v>
      </c>
      <c r="D3278" s="280" t="s">
        <v>1215</v>
      </c>
      <c r="E3278" s="80">
        <v>1.6856875971307623E-3</v>
      </c>
      <c r="F3278" s="80">
        <v>707054</v>
      </c>
      <c r="G3278" s="80">
        <v>8</v>
      </c>
      <c r="H3278" s="280" t="s">
        <v>1394</v>
      </c>
      <c r="I3278" s="80"/>
    </row>
    <row r="3279" spans="1:9">
      <c r="A3279" s="280" t="s">
        <v>4674</v>
      </c>
      <c r="B3279" s="280" t="s">
        <v>1457</v>
      </c>
      <c r="C3279" s="280" t="s">
        <v>1208</v>
      </c>
      <c r="D3279" s="280" t="s">
        <v>1216</v>
      </c>
      <c r="E3279" s="80">
        <v>2.1952735183874499E-3</v>
      </c>
      <c r="F3279" s="80">
        <v>707054</v>
      </c>
      <c r="G3279" s="80">
        <v>8</v>
      </c>
      <c r="H3279" s="280" t="s">
        <v>1394</v>
      </c>
      <c r="I3279" s="80"/>
    </row>
    <row r="3280" spans="1:9">
      <c r="A3280" s="280" t="s">
        <v>4675</v>
      </c>
      <c r="B3280" s="280" t="s">
        <v>1457</v>
      </c>
      <c r="C3280" s="280" t="s">
        <v>1208</v>
      </c>
      <c r="D3280" s="280" t="s">
        <v>1217</v>
      </c>
      <c r="E3280" s="80">
        <v>1.5690068873469999E-3</v>
      </c>
      <c r="F3280" s="80">
        <v>707054</v>
      </c>
      <c r="G3280" s="80">
        <v>8</v>
      </c>
      <c r="H3280" s="280" t="s">
        <v>1394</v>
      </c>
      <c r="I3280" s="80"/>
    </row>
    <row r="3281" spans="1:9">
      <c r="A3281" s="280" t="s">
        <v>4676</v>
      </c>
      <c r="B3281" s="280" t="s">
        <v>1457</v>
      </c>
      <c r="C3281" s="280" t="s">
        <v>1208</v>
      </c>
      <c r="D3281" s="280" t="s">
        <v>1218</v>
      </c>
      <c r="E3281" s="80">
        <v>1.5387420521065917E-3</v>
      </c>
      <c r="F3281" s="80">
        <v>707054</v>
      </c>
      <c r="G3281" s="80">
        <v>8</v>
      </c>
      <c r="H3281" s="280" t="s">
        <v>1394</v>
      </c>
      <c r="I3281" s="80"/>
    </row>
    <row r="3282" spans="1:9">
      <c r="A3282" s="280" t="s">
        <v>4677</v>
      </c>
      <c r="B3282" s="280" t="s">
        <v>1457</v>
      </c>
      <c r="C3282" s="280" t="s">
        <v>1208</v>
      </c>
      <c r="D3282" s="280" t="s">
        <v>1219</v>
      </c>
      <c r="E3282" s="80">
        <v>320.63460603119808</v>
      </c>
      <c r="F3282" s="80">
        <v>707054</v>
      </c>
      <c r="G3282" s="80">
        <v>8</v>
      </c>
      <c r="H3282" s="280" t="s">
        <v>1394</v>
      </c>
      <c r="I3282" s="80"/>
    </row>
    <row r="3283" spans="1:9">
      <c r="A3283" s="280" t="s">
        <v>4678</v>
      </c>
      <c r="B3283" s="280" t="s">
        <v>1457</v>
      </c>
      <c r="C3283" s="280" t="s">
        <v>1208</v>
      </c>
      <c r="D3283" s="280" t="s">
        <v>1347</v>
      </c>
      <c r="E3283" s="80">
        <v>4.8055463977930467E-3</v>
      </c>
      <c r="F3283" s="80">
        <v>707054</v>
      </c>
      <c r="G3283" s="80">
        <v>8</v>
      </c>
      <c r="H3283" s="280" t="s">
        <v>1394</v>
      </c>
      <c r="I3283" s="80"/>
    </row>
    <row r="3284" spans="1:9">
      <c r="A3284" s="280" t="s">
        <v>4679</v>
      </c>
      <c r="B3284" s="280" t="s">
        <v>1457</v>
      </c>
      <c r="C3284" s="280" t="s">
        <v>1208</v>
      </c>
      <c r="D3284" s="280" t="s">
        <v>1344</v>
      </c>
      <c r="E3284" s="80">
        <v>1.1805321922826321E-2</v>
      </c>
      <c r="F3284" s="80">
        <v>707054</v>
      </c>
      <c r="G3284" s="80">
        <v>8</v>
      </c>
      <c r="H3284" s="280" t="s">
        <v>1394</v>
      </c>
      <c r="I3284" s="80"/>
    </row>
    <row r="3285" spans="1:9">
      <c r="A3285" s="280" t="s">
        <v>4680</v>
      </c>
      <c r="B3285" s="280" t="s">
        <v>1457</v>
      </c>
      <c r="C3285" s="280" t="s">
        <v>1209</v>
      </c>
      <c r="D3285" s="280" t="s">
        <v>1211</v>
      </c>
      <c r="E3285" s="80">
        <v>1.0052143163460777E-2</v>
      </c>
      <c r="F3285" s="80">
        <v>707054</v>
      </c>
      <c r="G3285" s="80">
        <v>8</v>
      </c>
      <c r="H3285" s="280" t="s">
        <v>1394</v>
      </c>
      <c r="I3285" s="80"/>
    </row>
    <row r="3286" spans="1:9">
      <c r="A3286" s="280" t="s">
        <v>4681</v>
      </c>
      <c r="B3286" s="280" t="s">
        <v>1457</v>
      </c>
      <c r="C3286" s="280" t="s">
        <v>1209</v>
      </c>
      <c r="D3286" s="280" t="s">
        <v>1212</v>
      </c>
      <c r="E3286" s="80">
        <v>1.043273968446805E-2</v>
      </c>
      <c r="F3286" s="80">
        <v>707054</v>
      </c>
      <c r="G3286" s="80">
        <v>8</v>
      </c>
      <c r="H3286" s="280" t="s">
        <v>1394</v>
      </c>
      <c r="I3286" s="80"/>
    </row>
    <row r="3287" spans="1:9">
      <c r="A3287" s="280" t="s">
        <v>4682</v>
      </c>
      <c r="B3287" s="280" t="s">
        <v>1457</v>
      </c>
      <c r="C3287" s="280" t="s">
        <v>1209</v>
      </c>
      <c r="D3287" s="280" t="s">
        <v>1213</v>
      </c>
      <c r="E3287" s="80">
        <v>1.0068285275817043E-2</v>
      </c>
      <c r="F3287" s="80">
        <v>707054</v>
      </c>
      <c r="G3287" s="80">
        <v>8</v>
      </c>
      <c r="H3287" s="280" t="s">
        <v>1394</v>
      </c>
      <c r="I3287" s="80"/>
    </row>
    <row r="3288" spans="1:9">
      <c r="A3288" s="280" t="s">
        <v>4683</v>
      </c>
      <c r="B3288" s="280" t="s">
        <v>1457</v>
      </c>
      <c r="C3288" s="280" t="s">
        <v>1209</v>
      </c>
      <c r="D3288" s="280" t="s">
        <v>1214</v>
      </c>
      <c r="E3288" s="80">
        <v>1.039819323039504E-2</v>
      </c>
      <c r="F3288" s="80">
        <v>707054</v>
      </c>
      <c r="G3288" s="80">
        <v>8</v>
      </c>
      <c r="H3288" s="280" t="s">
        <v>1394</v>
      </c>
      <c r="I3288" s="80"/>
    </row>
    <row r="3289" spans="1:9">
      <c r="A3289" s="280" t="s">
        <v>4684</v>
      </c>
      <c r="B3289" s="280" t="s">
        <v>1457</v>
      </c>
      <c r="C3289" s="280" t="s">
        <v>1209</v>
      </c>
      <c r="D3289" s="280" t="s">
        <v>1215</v>
      </c>
      <c r="E3289" s="80">
        <v>1.0412992395167995E-2</v>
      </c>
      <c r="F3289" s="80">
        <v>707054</v>
      </c>
      <c r="G3289" s="80">
        <v>8</v>
      </c>
      <c r="H3289" s="280" t="s">
        <v>1394</v>
      </c>
      <c r="I3289" s="80"/>
    </row>
    <row r="3290" spans="1:9">
      <c r="A3290" s="280" t="s">
        <v>4685</v>
      </c>
      <c r="B3290" s="280" t="s">
        <v>1457</v>
      </c>
      <c r="C3290" s="280" t="s">
        <v>1209</v>
      </c>
      <c r="D3290" s="280" t="s">
        <v>1216</v>
      </c>
      <c r="E3290" s="80">
        <v>-1.18998261854945E-2</v>
      </c>
      <c r="F3290" s="80">
        <v>707054</v>
      </c>
      <c r="G3290" s="80">
        <v>8</v>
      </c>
      <c r="H3290" s="280" t="s">
        <v>1394</v>
      </c>
      <c r="I3290" s="80"/>
    </row>
    <row r="3291" spans="1:9">
      <c r="A3291" s="280" t="s">
        <v>4686</v>
      </c>
      <c r="B3291" s="280" t="s">
        <v>1457</v>
      </c>
      <c r="C3291" s="280" t="s">
        <v>1209</v>
      </c>
      <c r="D3291" s="280" t="s">
        <v>1217</v>
      </c>
      <c r="E3291" s="80">
        <v>9.7571097966061091E-3</v>
      </c>
      <c r="F3291" s="80">
        <v>707054</v>
      </c>
      <c r="G3291" s="80">
        <v>8</v>
      </c>
      <c r="H3291" s="280" t="s">
        <v>1394</v>
      </c>
      <c r="I3291" s="80"/>
    </row>
    <row r="3292" spans="1:9">
      <c r="A3292" s="280" t="s">
        <v>4687</v>
      </c>
      <c r="B3292" s="280" t="s">
        <v>1457</v>
      </c>
      <c r="C3292" s="280" t="s">
        <v>1209</v>
      </c>
      <c r="D3292" s="280" t="s">
        <v>1218</v>
      </c>
      <c r="E3292" s="80">
        <v>2.6097598370489299E-2</v>
      </c>
      <c r="F3292" s="80">
        <v>707054</v>
      </c>
      <c r="G3292" s="80">
        <v>8</v>
      </c>
      <c r="H3292" s="280" t="s">
        <v>1394</v>
      </c>
      <c r="I3292" s="80"/>
    </row>
    <row r="3293" spans="1:9">
      <c r="A3293" s="280" t="s">
        <v>4688</v>
      </c>
      <c r="B3293" s="280" t="s">
        <v>1457</v>
      </c>
      <c r="C3293" s="280" t="s">
        <v>1209</v>
      </c>
      <c r="D3293" s="280" t="s">
        <v>1219</v>
      </c>
      <c r="E3293" s="80">
        <v>348.42785144540545</v>
      </c>
      <c r="F3293" s="80">
        <v>707054</v>
      </c>
      <c r="G3293" s="80">
        <v>8</v>
      </c>
      <c r="H3293" s="280" t="s">
        <v>1394</v>
      </c>
      <c r="I3293" s="80"/>
    </row>
    <row r="3294" spans="1:9">
      <c r="A3294" s="280" t="s">
        <v>4689</v>
      </c>
      <c r="B3294" s="280" t="s">
        <v>1457</v>
      </c>
      <c r="C3294" s="280" t="s">
        <v>1209</v>
      </c>
      <c r="D3294" s="280" t="s">
        <v>1347</v>
      </c>
      <c r="E3294" s="80">
        <v>3.2392631846502005E-2</v>
      </c>
      <c r="F3294" s="80">
        <v>707054</v>
      </c>
      <c r="G3294" s="80">
        <v>8</v>
      </c>
      <c r="H3294" s="280" t="s">
        <v>1394</v>
      </c>
      <c r="I3294" s="80"/>
    </row>
    <row r="3295" spans="1:9">
      <c r="A3295" s="280" t="s">
        <v>4690</v>
      </c>
      <c r="B3295" s="280" t="s">
        <v>1457</v>
      </c>
      <c r="C3295" s="280" t="s">
        <v>1209</v>
      </c>
      <c r="D3295" s="280" t="s">
        <v>1344</v>
      </c>
      <c r="E3295" s="80">
        <v>7.7652767457456431E-2</v>
      </c>
      <c r="F3295" s="80">
        <v>707054</v>
      </c>
      <c r="G3295" s="80">
        <v>8</v>
      </c>
      <c r="H3295" s="280" t="s">
        <v>1394</v>
      </c>
      <c r="I3295" s="80"/>
    </row>
    <row r="3296" spans="1:9">
      <c r="A3296" s="280" t="s">
        <v>4691</v>
      </c>
      <c r="B3296" s="280" t="s">
        <v>1457</v>
      </c>
      <c r="C3296" s="280" t="s">
        <v>1182</v>
      </c>
      <c r="D3296" s="280" t="s">
        <v>1211</v>
      </c>
      <c r="E3296" s="80">
        <v>3.0949784618406886E-2</v>
      </c>
      <c r="F3296" s="80">
        <v>707054</v>
      </c>
      <c r="G3296" s="80">
        <v>8</v>
      </c>
      <c r="H3296" s="280" t="s">
        <v>1394</v>
      </c>
      <c r="I3296" s="80"/>
    </row>
    <row r="3297" spans="1:9">
      <c r="A3297" s="280" t="s">
        <v>4692</v>
      </c>
      <c r="B3297" s="280" t="s">
        <v>1457</v>
      </c>
      <c r="C3297" s="280" t="s">
        <v>1182</v>
      </c>
      <c r="D3297" s="280" t="s">
        <v>1212</v>
      </c>
      <c r="E3297" s="80">
        <v>3.2720079670505421E-2</v>
      </c>
      <c r="F3297" s="80">
        <v>707054</v>
      </c>
      <c r="G3297" s="80">
        <v>8</v>
      </c>
      <c r="H3297" s="280" t="s">
        <v>1394</v>
      </c>
      <c r="I3297" s="80"/>
    </row>
    <row r="3298" spans="1:9">
      <c r="A3298" s="280" t="s">
        <v>4693</v>
      </c>
      <c r="B3298" s="280" t="s">
        <v>1457</v>
      </c>
      <c r="C3298" s="280" t="s">
        <v>1182</v>
      </c>
      <c r="D3298" s="280" t="s">
        <v>1213</v>
      </c>
      <c r="E3298" s="80">
        <v>3.1111777320896771E-2</v>
      </c>
      <c r="F3298" s="80">
        <v>707054</v>
      </c>
      <c r="G3298" s="80">
        <v>8</v>
      </c>
      <c r="H3298" s="280" t="s">
        <v>1394</v>
      </c>
      <c r="I3298" s="80"/>
    </row>
    <row r="3299" spans="1:9">
      <c r="A3299" s="280" t="s">
        <v>4694</v>
      </c>
      <c r="B3299" s="280" t="s">
        <v>1457</v>
      </c>
      <c r="C3299" s="280" t="s">
        <v>1182</v>
      </c>
      <c r="D3299" s="280" t="s">
        <v>1214</v>
      </c>
      <c r="E3299" s="80">
        <v>3.2720079670505421E-2</v>
      </c>
      <c r="F3299" s="80">
        <v>707054</v>
      </c>
      <c r="G3299" s="80">
        <v>8</v>
      </c>
      <c r="H3299" s="280" t="s">
        <v>1394</v>
      </c>
      <c r="I3299" s="80"/>
    </row>
    <row r="3300" spans="1:9">
      <c r="A3300" s="280" t="s">
        <v>4695</v>
      </c>
      <c r="B3300" s="280" t="s">
        <v>1457</v>
      </c>
      <c r="C3300" s="280" t="s">
        <v>1182</v>
      </c>
      <c r="D3300" s="280" t="s">
        <v>1215</v>
      </c>
      <c r="E3300" s="80">
        <v>3.2643624226537604E-2</v>
      </c>
      <c r="F3300" s="80">
        <v>707054</v>
      </c>
      <c r="G3300" s="80">
        <v>8</v>
      </c>
      <c r="H3300" s="280" t="s">
        <v>1394</v>
      </c>
      <c r="I3300" s="80"/>
    </row>
    <row r="3301" spans="1:9">
      <c r="A3301" s="280" t="s">
        <v>4696</v>
      </c>
      <c r="B3301" s="280" t="s">
        <v>1457</v>
      </c>
      <c r="C3301" s="280" t="s">
        <v>1182</v>
      </c>
      <c r="D3301" s="280" t="s">
        <v>1216</v>
      </c>
      <c r="E3301" s="80">
        <v>5.4930941532077698E-2</v>
      </c>
      <c r="F3301" s="80">
        <v>707054</v>
      </c>
      <c r="G3301" s="80">
        <v>8</v>
      </c>
      <c r="H3301" s="280" t="s">
        <v>1394</v>
      </c>
      <c r="I3301" s="80"/>
    </row>
    <row r="3302" spans="1:9">
      <c r="A3302" s="280" t="s">
        <v>4697</v>
      </c>
      <c r="B3302" s="280" t="s">
        <v>1457</v>
      </c>
      <c r="C3302" s="280" t="s">
        <v>1182</v>
      </c>
      <c r="D3302" s="280" t="s">
        <v>1217</v>
      </c>
      <c r="E3302" s="80">
        <v>3.0095635226103219E-2</v>
      </c>
      <c r="F3302" s="80">
        <v>707054</v>
      </c>
      <c r="G3302" s="80">
        <v>8</v>
      </c>
      <c r="H3302" s="280" t="s">
        <v>1394</v>
      </c>
      <c r="I3302" s="80"/>
    </row>
    <row r="3303" spans="1:9">
      <c r="A3303" s="280" t="s">
        <v>4698</v>
      </c>
      <c r="B3303" s="280" t="s">
        <v>1457</v>
      </c>
      <c r="C3303" s="280" t="s">
        <v>1182</v>
      </c>
      <c r="D3303" s="280" t="s">
        <v>1218</v>
      </c>
      <c r="E3303" s="80">
        <v>3.3484987544225402E-2</v>
      </c>
      <c r="F3303" s="80">
        <v>707054</v>
      </c>
      <c r="G3303" s="80">
        <v>8</v>
      </c>
      <c r="H3303" s="280" t="s">
        <v>1394</v>
      </c>
      <c r="I3303" s="80"/>
    </row>
    <row r="3304" spans="1:9">
      <c r="A3304" s="280" t="s">
        <v>4699</v>
      </c>
      <c r="B3304" s="280" t="s">
        <v>1457</v>
      </c>
      <c r="C3304" s="280" t="s">
        <v>1182</v>
      </c>
      <c r="D3304" s="280" t="s">
        <v>1219</v>
      </c>
      <c r="E3304" s="80">
        <v>8436.0039597214654</v>
      </c>
      <c r="F3304" s="80">
        <v>707054</v>
      </c>
      <c r="G3304" s="80">
        <v>8</v>
      </c>
      <c r="H3304" s="280" t="s">
        <v>1394</v>
      </c>
      <c r="I3304" s="80"/>
    </row>
    <row r="3305" spans="1:9">
      <c r="A3305" s="280" t="s">
        <v>4700</v>
      </c>
      <c r="B3305" s="280" t="s">
        <v>1457</v>
      </c>
      <c r="C3305" s="280" t="s">
        <v>1182</v>
      </c>
      <c r="D3305" s="280" t="s">
        <v>1347</v>
      </c>
      <c r="E3305" s="80">
        <v>9.4291945811231903E-2</v>
      </c>
      <c r="F3305" s="80">
        <v>707054</v>
      </c>
      <c r="G3305" s="80">
        <v>8</v>
      </c>
      <c r="H3305" s="280" t="s">
        <v>1394</v>
      </c>
      <c r="I3305" s="80"/>
    </row>
    <row r="3306" spans="1:9">
      <c r="A3306" s="280" t="s">
        <v>4701</v>
      </c>
      <c r="B3306" s="280" t="s">
        <v>1457</v>
      </c>
      <c r="C3306" s="280" t="s">
        <v>1182</v>
      </c>
      <c r="D3306" s="280" t="s">
        <v>1344</v>
      </c>
      <c r="E3306" s="80">
        <v>0.23945624144166514</v>
      </c>
      <c r="F3306" s="80">
        <v>707054</v>
      </c>
      <c r="G3306" s="80">
        <v>8</v>
      </c>
      <c r="H3306" s="280" t="s">
        <v>1394</v>
      </c>
      <c r="I3306" s="80"/>
    </row>
    <row r="3307" spans="1:9">
      <c r="A3307" s="280" t="s">
        <v>4702</v>
      </c>
      <c r="B3307" s="280" t="s">
        <v>1457</v>
      </c>
      <c r="C3307" s="280" t="s">
        <v>1210</v>
      </c>
      <c r="D3307" s="280" t="s">
        <v>1211</v>
      </c>
      <c r="E3307" s="80">
        <v>8.8642001873754702E-3</v>
      </c>
      <c r="F3307" s="80">
        <v>707054</v>
      </c>
      <c r="G3307" s="80">
        <v>8</v>
      </c>
      <c r="H3307" s="280" t="s">
        <v>1394</v>
      </c>
      <c r="I3307" s="80"/>
    </row>
    <row r="3308" spans="1:9">
      <c r="A3308" s="280" t="s">
        <v>4703</v>
      </c>
      <c r="B3308" s="280" t="s">
        <v>1457</v>
      </c>
      <c r="C3308" s="280" t="s">
        <v>1210</v>
      </c>
      <c r="D3308" s="280" t="s">
        <v>1212</v>
      </c>
      <c r="E3308" s="80">
        <v>9.255182682713449E-3</v>
      </c>
      <c r="F3308" s="80">
        <v>707054</v>
      </c>
      <c r="G3308" s="80">
        <v>8</v>
      </c>
      <c r="H3308" s="280" t="s">
        <v>1394</v>
      </c>
      <c r="I3308" s="80"/>
    </row>
    <row r="3309" spans="1:9">
      <c r="A3309" s="280" t="s">
        <v>4704</v>
      </c>
      <c r="B3309" s="280" t="s">
        <v>1457</v>
      </c>
      <c r="C3309" s="280" t="s">
        <v>1210</v>
      </c>
      <c r="D3309" s="280" t="s">
        <v>1213</v>
      </c>
      <c r="E3309" s="80">
        <v>8.8715909160854908E-3</v>
      </c>
      <c r="F3309" s="80">
        <v>707054</v>
      </c>
      <c r="G3309" s="80">
        <v>8</v>
      </c>
      <c r="H3309" s="280" t="s">
        <v>1394</v>
      </c>
      <c r="I3309" s="80"/>
    </row>
    <row r="3310" spans="1:9">
      <c r="A3310" s="280" t="s">
        <v>4705</v>
      </c>
      <c r="B3310" s="280" t="s">
        <v>1457</v>
      </c>
      <c r="C3310" s="280" t="s">
        <v>1210</v>
      </c>
      <c r="D3310" s="280" t="s">
        <v>1214</v>
      </c>
      <c r="E3310" s="80">
        <v>9.2371747706861754E-3</v>
      </c>
      <c r="F3310" s="80">
        <v>707054</v>
      </c>
      <c r="G3310" s="80">
        <v>8</v>
      </c>
      <c r="H3310" s="280" t="s">
        <v>1394</v>
      </c>
      <c r="I3310" s="80"/>
    </row>
    <row r="3311" spans="1:9">
      <c r="A3311" s="280" t="s">
        <v>4706</v>
      </c>
      <c r="B3311" s="280" t="s">
        <v>1457</v>
      </c>
      <c r="C3311" s="280" t="s">
        <v>1210</v>
      </c>
      <c r="D3311" s="280" t="s">
        <v>1215</v>
      </c>
      <c r="E3311" s="80">
        <v>9.232367998122425E-3</v>
      </c>
      <c r="F3311" s="80">
        <v>707054</v>
      </c>
      <c r="G3311" s="80">
        <v>8</v>
      </c>
      <c r="H3311" s="280" t="s">
        <v>1394</v>
      </c>
      <c r="I3311" s="80"/>
    </row>
    <row r="3312" spans="1:9">
      <c r="A3312" s="280" t="s">
        <v>4707</v>
      </c>
      <c r="B3312" s="280" t="s">
        <v>1457</v>
      </c>
      <c r="C3312" s="280" t="s">
        <v>1210</v>
      </c>
      <c r="D3312" s="280" t="s">
        <v>1216</v>
      </c>
      <c r="E3312" s="80">
        <v>1.5526667032348659E-2</v>
      </c>
      <c r="F3312" s="80">
        <v>707054</v>
      </c>
      <c r="G3312" s="80">
        <v>8</v>
      </c>
      <c r="H3312" s="280" t="s">
        <v>1394</v>
      </c>
      <c r="I3312" s="80"/>
    </row>
    <row r="3313" spans="1:9">
      <c r="A3313" s="280" t="s">
        <v>4708</v>
      </c>
      <c r="B3313" s="280" t="s">
        <v>1457</v>
      </c>
      <c r="C3313" s="280" t="s">
        <v>1210</v>
      </c>
      <c r="D3313" s="280" t="s">
        <v>1217</v>
      </c>
      <c r="E3313" s="80">
        <v>8.5448408099409439E-3</v>
      </c>
      <c r="F3313" s="80">
        <v>707054</v>
      </c>
      <c r="G3313" s="80">
        <v>8</v>
      </c>
      <c r="H3313" s="280" t="s">
        <v>1394</v>
      </c>
      <c r="I3313" s="80"/>
    </row>
    <row r="3314" spans="1:9">
      <c r="A3314" s="280" t="s">
        <v>4709</v>
      </c>
      <c r="B3314" s="280" t="s">
        <v>1457</v>
      </c>
      <c r="C3314" s="280" t="s">
        <v>1210</v>
      </c>
      <c r="D3314" s="280" t="s">
        <v>1218</v>
      </c>
      <c r="E3314" s="80">
        <v>1.362016020113967E-2</v>
      </c>
      <c r="F3314" s="80">
        <v>707054</v>
      </c>
      <c r="G3314" s="80">
        <v>8</v>
      </c>
      <c r="H3314" s="280" t="s">
        <v>1394</v>
      </c>
      <c r="I3314" s="80"/>
    </row>
    <row r="3315" spans="1:9">
      <c r="A3315" s="280" t="s">
        <v>4710</v>
      </c>
      <c r="B3315" s="280" t="s">
        <v>1457</v>
      </c>
      <c r="C3315" s="280" t="s">
        <v>1210</v>
      </c>
      <c r="D3315" s="280" t="s">
        <v>1219</v>
      </c>
      <c r="E3315" s="80">
        <v>1708.8173968076719</v>
      </c>
      <c r="F3315" s="80">
        <v>707054</v>
      </c>
      <c r="G3315" s="80">
        <v>8</v>
      </c>
      <c r="H3315" s="280" t="s">
        <v>1394</v>
      </c>
      <c r="I3315" s="80"/>
    </row>
    <row r="3316" spans="1:9">
      <c r="A3316" s="280" t="s">
        <v>4711</v>
      </c>
      <c r="B3316" s="280" t="s">
        <v>1457</v>
      </c>
      <c r="C3316" s="280" t="s">
        <v>1210</v>
      </c>
      <c r="D3316" s="280" t="s">
        <v>1347</v>
      </c>
      <c r="E3316" s="80">
        <v>2.6878079994290902E-2</v>
      </c>
      <c r="F3316" s="80">
        <v>707054</v>
      </c>
      <c r="G3316" s="80">
        <v>8</v>
      </c>
      <c r="H3316" s="280" t="s">
        <v>1394</v>
      </c>
      <c r="I3316" s="80"/>
    </row>
    <row r="3317" spans="1:9">
      <c r="A3317" s="280" t="s">
        <v>4712</v>
      </c>
      <c r="B3317" s="280" t="s">
        <v>1457</v>
      </c>
      <c r="C3317" s="280" t="s">
        <v>1210</v>
      </c>
      <c r="D3317" s="280" t="s">
        <v>1344</v>
      </c>
      <c r="E3317" s="80">
        <v>6.6802679263725809E-2</v>
      </c>
      <c r="F3317" s="80">
        <v>707054</v>
      </c>
      <c r="G3317" s="80">
        <v>8</v>
      </c>
      <c r="H3317" s="280" t="s">
        <v>1394</v>
      </c>
      <c r="I3317" s="80"/>
    </row>
    <row r="3318" spans="1:9">
      <c r="A3318" s="280" t="s">
        <v>4713</v>
      </c>
      <c r="B3318" s="280" t="s">
        <v>1457</v>
      </c>
      <c r="C3318" s="280" t="s">
        <v>1211</v>
      </c>
      <c r="D3318" s="280" t="s">
        <v>1211</v>
      </c>
      <c r="E3318" s="80">
        <v>1</v>
      </c>
      <c r="F3318" s="80">
        <v>707054</v>
      </c>
      <c r="G3318" s="80">
        <v>8</v>
      </c>
      <c r="H3318" s="280" t="s">
        <v>1394</v>
      </c>
      <c r="I3318" s="80"/>
    </row>
    <row r="3319" spans="1:9">
      <c r="A3319" s="280" t="s">
        <v>4714</v>
      </c>
      <c r="B3319" s="280" t="s">
        <v>1457</v>
      </c>
      <c r="C3319" s="280" t="s">
        <v>1211</v>
      </c>
      <c r="D3319" s="280" t="s">
        <v>1212</v>
      </c>
      <c r="E3319" s="80">
        <v>1.0580687586510442</v>
      </c>
      <c r="F3319" s="80">
        <v>707054</v>
      </c>
      <c r="G3319" s="80">
        <v>8</v>
      </c>
      <c r="H3319" s="280" t="s">
        <v>1394</v>
      </c>
      <c r="I3319" s="80"/>
    </row>
    <row r="3320" spans="1:9">
      <c r="A3320" s="280" t="s">
        <v>4715</v>
      </c>
      <c r="B3320" s="280" t="s">
        <v>1457</v>
      </c>
      <c r="C3320" s="280" t="s">
        <v>1211</v>
      </c>
      <c r="D3320" s="280" t="s">
        <v>1213</v>
      </c>
      <c r="E3320" s="80">
        <v>1.0008042208121839</v>
      </c>
      <c r="F3320" s="80">
        <v>707054</v>
      </c>
      <c r="G3320" s="80">
        <v>8</v>
      </c>
      <c r="H3320" s="280" t="s">
        <v>1394</v>
      </c>
      <c r="I3320" s="80"/>
    </row>
    <row r="3321" spans="1:9">
      <c r="A3321" s="280" t="s">
        <v>4716</v>
      </c>
      <c r="B3321" s="280" t="s">
        <v>1457</v>
      </c>
      <c r="C3321" s="280" t="s">
        <v>1211</v>
      </c>
      <c r="D3321" s="280" t="s">
        <v>1214</v>
      </c>
      <c r="E3321" s="80">
        <v>1.0470580564558118</v>
      </c>
      <c r="F3321" s="80">
        <v>707054</v>
      </c>
      <c r="G3321" s="80">
        <v>8</v>
      </c>
      <c r="H3321" s="280" t="s">
        <v>1394</v>
      </c>
      <c r="I3321" s="80"/>
    </row>
    <row r="3322" spans="1:9">
      <c r="A3322" s="280" t="s">
        <v>4717</v>
      </c>
      <c r="B3322" s="280" t="s">
        <v>1457</v>
      </c>
      <c r="C3322" s="280" t="s">
        <v>1211</v>
      </c>
      <c r="D3322" s="280" t="s">
        <v>1215</v>
      </c>
      <c r="E3322" s="80">
        <v>1.0550675667032912</v>
      </c>
      <c r="F3322" s="80">
        <v>707054</v>
      </c>
      <c r="G3322" s="80">
        <v>8</v>
      </c>
      <c r="H3322" s="280" t="s">
        <v>1394</v>
      </c>
      <c r="I3322" s="80"/>
    </row>
    <row r="3323" spans="1:9">
      <c r="A3323" s="280" t="s">
        <v>4718</v>
      </c>
      <c r="B3323" s="280" t="s">
        <v>1457</v>
      </c>
      <c r="C3323" s="280" t="s">
        <v>1211</v>
      </c>
      <c r="D3323" s="280" t="s">
        <v>1216</v>
      </c>
      <c r="E3323" s="80">
        <v>1.3496539846987765</v>
      </c>
      <c r="F3323" s="80">
        <v>707054</v>
      </c>
      <c r="G3323" s="80">
        <v>8</v>
      </c>
      <c r="H3323" s="280" t="s">
        <v>1394</v>
      </c>
      <c r="I3323" s="80"/>
    </row>
    <row r="3324" spans="1:9">
      <c r="A3324" s="280" t="s">
        <v>4719</v>
      </c>
      <c r="B3324" s="280" t="s">
        <v>1457</v>
      </c>
      <c r="C3324" s="280" t="s">
        <v>1211</v>
      </c>
      <c r="D3324" s="280" t="s">
        <v>1217</v>
      </c>
      <c r="E3324" s="80">
        <v>0.98592979230812172</v>
      </c>
      <c r="F3324" s="80">
        <v>707054</v>
      </c>
      <c r="G3324" s="80">
        <v>8</v>
      </c>
      <c r="H3324" s="280" t="s">
        <v>1394</v>
      </c>
      <c r="I3324" s="80"/>
    </row>
    <row r="3325" spans="1:9">
      <c r="A3325" s="280" t="s">
        <v>4720</v>
      </c>
      <c r="B3325" s="280" t="s">
        <v>1457</v>
      </c>
      <c r="C3325" s="280" t="s">
        <v>1211</v>
      </c>
      <c r="D3325" s="280" t="s">
        <v>1218</v>
      </c>
      <c r="E3325" s="80">
        <v>1.3333140259259302</v>
      </c>
      <c r="F3325" s="80">
        <v>707054</v>
      </c>
      <c r="G3325" s="80">
        <v>8</v>
      </c>
      <c r="H3325" s="280" t="s">
        <v>1394</v>
      </c>
      <c r="I3325" s="80"/>
    </row>
    <row r="3326" spans="1:9">
      <c r="A3326" s="280" t="s">
        <v>4721</v>
      </c>
      <c r="B3326" s="280" t="s">
        <v>1457</v>
      </c>
      <c r="C3326" s="280" t="s">
        <v>1211</v>
      </c>
      <c r="D3326" s="280" t="s">
        <v>1219</v>
      </c>
      <c r="E3326" s="80">
        <v>201499.9161349652</v>
      </c>
      <c r="F3326" s="80">
        <v>707054</v>
      </c>
      <c r="G3326" s="80">
        <v>8</v>
      </c>
      <c r="H3326" s="280" t="s">
        <v>1394</v>
      </c>
      <c r="I3326" s="80"/>
    </row>
    <row r="3327" spans="1:9">
      <c r="A3327" s="280" t="s">
        <v>4722</v>
      </c>
      <c r="B3327" s="280" t="s">
        <v>1457</v>
      </c>
      <c r="C3327" s="280" t="s">
        <v>1211</v>
      </c>
      <c r="D3327" s="280" t="s">
        <v>1347</v>
      </c>
      <c r="E3327" s="80">
        <v>3.0873021664073943</v>
      </c>
      <c r="F3327" s="80">
        <v>707054</v>
      </c>
      <c r="G3327" s="80">
        <v>8</v>
      </c>
      <c r="H3327" s="280" t="s">
        <v>1394</v>
      </c>
      <c r="I3327" s="80"/>
    </row>
    <row r="3328" spans="1:9">
      <c r="A3328" s="280" t="s">
        <v>4723</v>
      </c>
      <c r="B3328" s="280" t="s">
        <v>1457</v>
      </c>
      <c r="C3328" s="280" t="s">
        <v>1211</v>
      </c>
      <c r="D3328" s="280" t="s">
        <v>1344</v>
      </c>
      <c r="E3328" s="80">
        <v>7.592366488012118</v>
      </c>
      <c r="F3328" s="80">
        <v>707054</v>
      </c>
      <c r="G3328" s="80">
        <v>8</v>
      </c>
      <c r="H3328" s="280" t="s">
        <v>1394</v>
      </c>
      <c r="I3328" s="80"/>
    </row>
    <row r="3329" spans="1:9">
      <c r="A3329" s="280" t="s">
        <v>4724</v>
      </c>
      <c r="B3329" s="280" t="s">
        <v>1457</v>
      </c>
      <c r="C3329" s="280" t="s">
        <v>1212</v>
      </c>
      <c r="D3329" s="280" t="s">
        <v>1211</v>
      </c>
      <c r="E3329" s="80">
        <v>0.95177607345164039</v>
      </c>
      <c r="F3329" s="80">
        <v>707054</v>
      </c>
      <c r="G3329" s="80">
        <v>8</v>
      </c>
      <c r="H3329" s="280" t="s">
        <v>1394</v>
      </c>
      <c r="I3329" s="80"/>
    </row>
    <row r="3330" spans="1:9">
      <c r="A3330" s="280" t="s">
        <v>4725</v>
      </c>
      <c r="B3330" s="280" t="s">
        <v>1457</v>
      </c>
      <c r="C3330" s="280" t="s">
        <v>1212</v>
      </c>
      <c r="D3330" s="280" t="s">
        <v>1212</v>
      </c>
      <c r="E3330" s="80">
        <v>1</v>
      </c>
      <c r="F3330" s="80">
        <v>707054</v>
      </c>
      <c r="G3330" s="80">
        <v>8</v>
      </c>
      <c r="H3330" s="280" t="s">
        <v>1394</v>
      </c>
      <c r="I3330" s="80"/>
    </row>
    <row r="3331" spans="1:9">
      <c r="A3331" s="280" t="s">
        <v>4726</v>
      </c>
      <c r="B3331" s="280" t="s">
        <v>1457</v>
      </c>
      <c r="C3331" s="280" t="s">
        <v>1212</v>
      </c>
      <c r="D3331" s="280" t="s">
        <v>1213</v>
      </c>
      <c r="E3331" s="80">
        <v>0.95247667681302339</v>
      </c>
      <c r="F3331" s="80">
        <v>707054</v>
      </c>
      <c r="G3331" s="80">
        <v>8</v>
      </c>
      <c r="H3331" s="280" t="s">
        <v>1394</v>
      </c>
      <c r="I3331" s="80"/>
    </row>
    <row r="3332" spans="1:9">
      <c r="A3332" s="280" t="s">
        <v>4727</v>
      </c>
      <c r="B3332" s="280" t="s">
        <v>1457</v>
      </c>
      <c r="C3332" s="280" t="s">
        <v>1212</v>
      </c>
      <c r="D3332" s="280" t="s">
        <v>1214</v>
      </c>
      <c r="E3332" s="80">
        <v>0.9944892366437037</v>
      </c>
      <c r="F3332" s="80">
        <v>707054</v>
      </c>
      <c r="G3332" s="80">
        <v>8</v>
      </c>
      <c r="H3332" s="280" t="s">
        <v>1394</v>
      </c>
      <c r="I3332" s="80"/>
    </row>
    <row r="3333" spans="1:9">
      <c r="A3333" s="280" t="s">
        <v>4728</v>
      </c>
      <c r="B3333" s="280" t="s">
        <v>1457</v>
      </c>
      <c r="C3333" s="280" t="s">
        <v>1212</v>
      </c>
      <c r="D3333" s="280" t="s">
        <v>1215</v>
      </c>
      <c r="E3333" s="80">
        <v>0.99721944298180465</v>
      </c>
      <c r="F3333" s="80">
        <v>707054</v>
      </c>
      <c r="G3333" s="80">
        <v>8</v>
      </c>
      <c r="H3333" s="280" t="s">
        <v>1394</v>
      </c>
      <c r="I3333" s="80"/>
    </row>
    <row r="3334" spans="1:9">
      <c r="A3334" s="280" t="s">
        <v>4729</v>
      </c>
      <c r="B3334" s="280" t="s">
        <v>1457</v>
      </c>
      <c r="C3334" s="280" t="s">
        <v>1212</v>
      </c>
      <c r="D3334" s="280" t="s">
        <v>1216</v>
      </c>
      <c r="E3334" s="80">
        <v>1.274895188179177</v>
      </c>
      <c r="F3334" s="80">
        <v>707054</v>
      </c>
      <c r="G3334" s="80">
        <v>8</v>
      </c>
      <c r="H3334" s="280" t="s">
        <v>1394</v>
      </c>
      <c r="I3334" s="80"/>
    </row>
    <row r="3335" spans="1:9">
      <c r="A3335" s="280" t="s">
        <v>4730</v>
      </c>
      <c r="B3335" s="280" t="s">
        <v>1457</v>
      </c>
      <c r="C3335" s="280" t="s">
        <v>1212</v>
      </c>
      <c r="D3335" s="280" t="s">
        <v>1217</v>
      </c>
      <c r="E3335" s="80">
        <v>0.93257251805481189</v>
      </c>
      <c r="F3335" s="80">
        <v>707054</v>
      </c>
      <c r="G3335" s="80">
        <v>8</v>
      </c>
      <c r="H3335" s="280" t="s">
        <v>1394</v>
      </c>
      <c r="I3335" s="80"/>
    </row>
    <row r="3336" spans="1:9">
      <c r="A3336" s="280" t="s">
        <v>4731</v>
      </c>
      <c r="B3336" s="280" t="s">
        <v>1457</v>
      </c>
      <c r="C3336" s="280" t="s">
        <v>1212</v>
      </c>
      <c r="D3336" s="280" t="s">
        <v>1218</v>
      </c>
      <c r="E3336" s="80">
        <v>1.2697436822825043</v>
      </c>
      <c r="F3336" s="80">
        <v>707054</v>
      </c>
      <c r="G3336" s="80">
        <v>8</v>
      </c>
      <c r="H3336" s="280" t="s">
        <v>1394</v>
      </c>
      <c r="I3336" s="80"/>
    </row>
    <row r="3337" spans="1:9">
      <c r="A3337" s="280" t="s">
        <v>4732</v>
      </c>
      <c r="B3337" s="280" t="s">
        <v>1457</v>
      </c>
      <c r="C3337" s="280" t="s">
        <v>1212</v>
      </c>
      <c r="D3337" s="280" t="s">
        <v>1219</v>
      </c>
      <c r="E3337" s="80">
        <v>190164.78948606321</v>
      </c>
      <c r="F3337" s="80">
        <v>707054</v>
      </c>
      <c r="G3337" s="80">
        <v>8</v>
      </c>
      <c r="H3337" s="280" t="s">
        <v>1394</v>
      </c>
      <c r="I3337" s="80"/>
    </row>
    <row r="3338" spans="1:9">
      <c r="A3338" s="280" t="s">
        <v>4733</v>
      </c>
      <c r="B3338" s="280" t="s">
        <v>1457</v>
      </c>
      <c r="C3338" s="280" t="s">
        <v>1212</v>
      </c>
      <c r="D3338" s="280" t="s">
        <v>1347</v>
      </c>
      <c r="E3338" s="80">
        <v>2.9380123012895254</v>
      </c>
      <c r="F3338" s="80">
        <v>707054</v>
      </c>
      <c r="G3338" s="80">
        <v>8</v>
      </c>
      <c r="H3338" s="280" t="s">
        <v>1394</v>
      </c>
      <c r="I3338" s="80"/>
    </row>
    <row r="3339" spans="1:9">
      <c r="A3339" s="280" t="s">
        <v>4734</v>
      </c>
      <c r="B3339" s="280" t="s">
        <v>1457</v>
      </c>
      <c r="C3339" s="280" t="s">
        <v>1212</v>
      </c>
      <c r="D3339" s="280" t="s">
        <v>1344</v>
      </c>
      <c r="E3339" s="80">
        <v>7.2263171055202733</v>
      </c>
      <c r="F3339" s="80">
        <v>707054</v>
      </c>
      <c r="G3339" s="80">
        <v>8</v>
      </c>
      <c r="H3339" s="280" t="s">
        <v>1394</v>
      </c>
      <c r="I3339" s="80"/>
    </row>
    <row r="3340" spans="1:9">
      <c r="A3340" s="280" t="s">
        <v>4735</v>
      </c>
      <c r="B3340" s="280" t="s">
        <v>1457</v>
      </c>
      <c r="C3340" s="280" t="s">
        <v>1213</v>
      </c>
      <c r="D3340" s="280" t="s">
        <v>1211</v>
      </c>
      <c r="E3340" s="80">
        <v>0.99920989643122637</v>
      </c>
      <c r="F3340" s="80">
        <v>707054</v>
      </c>
      <c r="G3340" s="80">
        <v>8</v>
      </c>
      <c r="H3340" s="280" t="s">
        <v>1394</v>
      </c>
      <c r="I3340" s="80"/>
    </row>
    <row r="3341" spans="1:9">
      <c r="A3341" s="280" t="s">
        <v>4736</v>
      </c>
      <c r="B3341" s="280" t="s">
        <v>1457</v>
      </c>
      <c r="C3341" s="280" t="s">
        <v>1213</v>
      </c>
      <c r="D3341" s="280" t="s">
        <v>1212</v>
      </c>
      <c r="E3341" s="80">
        <v>1.0570466717637528</v>
      </c>
      <c r="F3341" s="80">
        <v>707054</v>
      </c>
      <c r="G3341" s="80">
        <v>8</v>
      </c>
      <c r="H3341" s="280" t="s">
        <v>1394</v>
      </c>
      <c r="I3341" s="80"/>
    </row>
    <row r="3342" spans="1:9">
      <c r="A3342" s="280" t="s">
        <v>4737</v>
      </c>
      <c r="B3342" s="280" t="s">
        <v>1457</v>
      </c>
      <c r="C3342" s="280" t="s">
        <v>1213</v>
      </c>
      <c r="D3342" s="280" t="s">
        <v>1213</v>
      </c>
      <c r="E3342" s="80">
        <v>1</v>
      </c>
      <c r="F3342" s="80">
        <v>707054</v>
      </c>
      <c r="G3342" s="80">
        <v>8</v>
      </c>
      <c r="H3342" s="280" t="s">
        <v>1394</v>
      </c>
      <c r="I3342" s="80"/>
    </row>
    <row r="3343" spans="1:9">
      <c r="A3343" s="280" t="s">
        <v>4738</v>
      </c>
      <c r="B3343" s="280" t="s">
        <v>1457</v>
      </c>
      <c r="C3343" s="280" t="s">
        <v>1213</v>
      </c>
      <c r="D3343" s="280" t="s">
        <v>1214</v>
      </c>
      <c r="E3343" s="80">
        <v>1.0462271721193042</v>
      </c>
      <c r="F3343" s="80">
        <v>707054</v>
      </c>
      <c r="G3343" s="80">
        <v>8</v>
      </c>
      <c r="H3343" s="280" t="s">
        <v>1394</v>
      </c>
      <c r="I3343" s="80"/>
    </row>
    <row r="3344" spans="1:9">
      <c r="A3344" s="280" t="s">
        <v>4739</v>
      </c>
      <c r="B3344" s="280" t="s">
        <v>1457</v>
      </c>
      <c r="C3344" s="280" t="s">
        <v>1213</v>
      </c>
      <c r="D3344" s="280" t="s">
        <v>1215</v>
      </c>
      <c r="E3344" s="80">
        <v>1.0540488968578137</v>
      </c>
      <c r="F3344" s="80">
        <v>707054</v>
      </c>
      <c r="G3344" s="80">
        <v>8</v>
      </c>
      <c r="H3344" s="280" t="s">
        <v>1394</v>
      </c>
      <c r="I3344" s="80"/>
    </row>
    <row r="3345" spans="1:9">
      <c r="A3345" s="280" t="s">
        <v>4740</v>
      </c>
      <c r="B3345" s="280" t="s">
        <v>1457</v>
      </c>
      <c r="C3345" s="280" t="s">
        <v>1213</v>
      </c>
      <c r="D3345" s="280" t="s">
        <v>1216</v>
      </c>
      <c r="E3345" s="80">
        <v>1.3481999723854214</v>
      </c>
      <c r="F3345" s="80">
        <v>707054</v>
      </c>
      <c r="G3345" s="80">
        <v>8</v>
      </c>
      <c r="H3345" s="280" t="s">
        <v>1394</v>
      </c>
      <c r="I3345" s="80"/>
    </row>
    <row r="3346" spans="1:9">
      <c r="A3346" s="280" t="s">
        <v>4741</v>
      </c>
      <c r="B3346" s="280" t="s">
        <v>1457</v>
      </c>
      <c r="C3346" s="280" t="s">
        <v>1213</v>
      </c>
      <c r="D3346" s="280" t="s">
        <v>1217</v>
      </c>
      <c r="E3346" s="80">
        <v>0.98500272038930992</v>
      </c>
      <c r="F3346" s="80">
        <v>707054</v>
      </c>
      <c r="G3346" s="80">
        <v>8</v>
      </c>
      <c r="H3346" s="280" t="s">
        <v>1394</v>
      </c>
      <c r="I3346" s="80"/>
    </row>
    <row r="3347" spans="1:9">
      <c r="A3347" s="280" t="s">
        <v>4742</v>
      </c>
      <c r="B3347" s="280" t="s">
        <v>1457</v>
      </c>
      <c r="C3347" s="280" t="s">
        <v>1213</v>
      </c>
      <c r="D3347" s="280" t="s">
        <v>1218</v>
      </c>
      <c r="E3347" s="80">
        <v>1.3323403298420422</v>
      </c>
      <c r="F3347" s="80">
        <v>707054</v>
      </c>
      <c r="G3347" s="80">
        <v>8</v>
      </c>
      <c r="H3347" s="280" t="s">
        <v>1394</v>
      </c>
      <c r="I3347" s="80"/>
    </row>
    <row r="3348" spans="1:9">
      <c r="A3348" s="280" t="s">
        <v>4743</v>
      </c>
      <c r="B3348" s="280" t="s">
        <v>1457</v>
      </c>
      <c r="C3348" s="280" t="s">
        <v>1213</v>
      </c>
      <c r="D3348" s="280" t="s">
        <v>1219</v>
      </c>
      <c r="E3348" s="80">
        <v>201040.50287177021</v>
      </c>
      <c r="F3348" s="80">
        <v>707054</v>
      </c>
      <c r="G3348" s="80">
        <v>8</v>
      </c>
      <c r="H3348" s="280" t="s">
        <v>1394</v>
      </c>
      <c r="I3348" s="80"/>
    </row>
    <row r="3349" spans="1:9">
      <c r="A3349" s="280" t="s">
        <v>4744</v>
      </c>
      <c r="B3349" s="280" t="s">
        <v>1457</v>
      </c>
      <c r="C3349" s="280" t="s">
        <v>1213</v>
      </c>
      <c r="D3349" s="280" t="s">
        <v>1347</v>
      </c>
      <c r="E3349" s="80">
        <v>3.0848703322557527</v>
      </c>
      <c r="F3349" s="80">
        <v>707054</v>
      </c>
      <c r="G3349" s="80">
        <v>8</v>
      </c>
      <c r="H3349" s="280" t="s">
        <v>1394</v>
      </c>
      <c r="I3349" s="80"/>
    </row>
    <row r="3350" spans="1:9">
      <c r="A3350" s="280" t="s">
        <v>4745</v>
      </c>
      <c r="B3350" s="280" t="s">
        <v>1457</v>
      </c>
      <c r="C3350" s="280" t="s">
        <v>1213</v>
      </c>
      <c r="D3350" s="280" t="s">
        <v>1344</v>
      </c>
      <c r="E3350" s="80">
        <v>7.586399412214595</v>
      </c>
      <c r="F3350" s="80">
        <v>707054</v>
      </c>
      <c r="G3350" s="80">
        <v>8</v>
      </c>
      <c r="H3350" s="280" t="s">
        <v>1394</v>
      </c>
      <c r="I3350" s="80"/>
    </row>
    <row r="3351" spans="1:9">
      <c r="A3351" s="280" t="s">
        <v>4746</v>
      </c>
      <c r="B3351" s="280" t="s">
        <v>1457</v>
      </c>
      <c r="C3351" s="280" t="s">
        <v>1214</v>
      </c>
      <c r="D3351" s="280" t="s">
        <v>1211</v>
      </c>
      <c r="E3351" s="80">
        <v>0.95715145686089553</v>
      </c>
      <c r="F3351" s="80">
        <v>707054</v>
      </c>
      <c r="G3351" s="80">
        <v>8</v>
      </c>
      <c r="H3351" s="280" t="s">
        <v>1394</v>
      </c>
      <c r="I3351" s="80"/>
    </row>
    <row r="3352" spans="1:9">
      <c r="A3352" s="280" t="s">
        <v>4747</v>
      </c>
      <c r="B3352" s="280" t="s">
        <v>1457</v>
      </c>
      <c r="C3352" s="280" t="s">
        <v>1214</v>
      </c>
      <c r="D3352" s="280" t="s">
        <v>1212</v>
      </c>
      <c r="E3352" s="80">
        <v>1.0107137505004677</v>
      </c>
      <c r="F3352" s="80">
        <v>707054</v>
      </c>
      <c r="G3352" s="80">
        <v>8</v>
      </c>
      <c r="H3352" s="280" t="s">
        <v>1394</v>
      </c>
      <c r="I3352" s="80"/>
    </row>
    <row r="3353" spans="1:9">
      <c r="A3353" s="280" t="s">
        <v>4748</v>
      </c>
      <c r="B3353" s="280" t="s">
        <v>1457</v>
      </c>
      <c r="C3353" s="280" t="s">
        <v>1214</v>
      </c>
      <c r="D3353" s="280" t="s">
        <v>1213</v>
      </c>
      <c r="E3353" s="80">
        <v>0.95791782509876255</v>
      </c>
      <c r="F3353" s="80">
        <v>707054</v>
      </c>
      <c r="G3353" s="80">
        <v>8</v>
      </c>
      <c r="H3353" s="280" t="s">
        <v>1394</v>
      </c>
      <c r="I3353" s="80"/>
    </row>
    <row r="3354" spans="1:9">
      <c r="A3354" s="280" t="s">
        <v>4749</v>
      </c>
      <c r="B3354" s="280" t="s">
        <v>1457</v>
      </c>
      <c r="C3354" s="280" t="s">
        <v>1214</v>
      </c>
      <c r="D3354" s="280" t="s">
        <v>1214</v>
      </c>
      <c r="E3354" s="80">
        <v>1</v>
      </c>
      <c r="F3354" s="80">
        <v>707054</v>
      </c>
      <c r="G3354" s="80">
        <v>8</v>
      </c>
      <c r="H3354" s="280" t="s">
        <v>1394</v>
      </c>
      <c r="I3354" s="80"/>
    </row>
    <row r="3355" spans="1:9">
      <c r="A3355" s="280" t="s">
        <v>4750</v>
      </c>
      <c r="B3355" s="280" t="s">
        <v>1457</v>
      </c>
      <c r="C3355" s="280" t="s">
        <v>1214</v>
      </c>
      <c r="D3355" s="280" t="s">
        <v>1215</v>
      </c>
      <c r="E3355" s="80">
        <v>1.0079007529754047</v>
      </c>
      <c r="F3355" s="80">
        <v>707054</v>
      </c>
      <c r="G3355" s="80">
        <v>8</v>
      </c>
      <c r="H3355" s="280" t="s">
        <v>1394</v>
      </c>
      <c r="I3355" s="80"/>
    </row>
    <row r="3356" spans="1:9">
      <c r="A3356" s="280" t="s">
        <v>4751</v>
      </c>
      <c r="B3356" s="280" t="s">
        <v>1457</v>
      </c>
      <c r="C3356" s="280" t="s">
        <v>1214</v>
      </c>
      <c r="D3356" s="280" t="s">
        <v>1216</v>
      </c>
      <c r="E3356" s="80">
        <v>1.2852382008868004</v>
      </c>
      <c r="F3356" s="80">
        <v>707054</v>
      </c>
      <c r="G3356" s="80">
        <v>8</v>
      </c>
      <c r="H3356" s="280" t="s">
        <v>1394</v>
      </c>
      <c r="I3356" s="80"/>
    </row>
    <row r="3357" spans="1:9">
      <c r="A3357" s="280" t="s">
        <v>4752</v>
      </c>
      <c r="B3357" s="280" t="s">
        <v>1457</v>
      </c>
      <c r="C3357" s="280" t="s">
        <v>1214</v>
      </c>
      <c r="D3357" s="280" t="s">
        <v>1217</v>
      </c>
      <c r="E3357" s="80">
        <v>0.94189936890750248</v>
      </c>
      <c r="F3357" s="80">
        <v>707054</v>
      </c>
      <c r="G3357" s="80">
        <v>8</v>
      </c>
      <c r="H3357" s="280" t="s">
        <v>1394</v>
      </c>
      <c r="I3357" s="80"/>
    </row>
    <row r="3358" spans="1:9">
      <c r="A3358" s="280" t="s">
        <v>4753</v>
      </c>
      <c r="B3358" s="280" t="s">
        <v>1457</v>
      </c>
      <c r="C3358" s="280" t="s">
        <v>1214</v>
      </c>
      <c r="D3358" s="280" t="s">
        <v>1218</v>
      </c>
      <c r="E3358" s="80">
        <v>1.2758007432783192</v>
      </c>
      <c r="F3358" s="80">
        <v>707054</v>
      </c>
      <c r="G3358" s="80">
        <v>8</v>
      </c>
      <c r="H3358" s="280" t="s">
        <v>1394</v>
      </c>
      <c r="I3358" s="80"/>
    </row>
    <row r="3359" spans="1:9">
      <c r="A3359" s="280" t="s">
        <v>4754</v>
      </c>
      <c r="B3359" s="280" t="s">
        <v>1457</v>
      </c>
      <c r="C3359" s="280" t="s">
        <v>1214</v>
      </c>
      <c r="D3359" s="280" t="s">
        <v>1219</v>
      </c>
      <c r="E3359" s="80">
        <v>195068.90797581471</v>
      </c>
      <c r="F3359" s="80">
        <v>707054</v>
      </c>
      <c r="G3359" s="80">
        <v>8</v>
      </c>
      <c r="H3359" s="280" t="s">
        <v>1394</v>
      </c>
      <c r="I3359" s="80"/>
    </row>
    <row r="3360" spans="1:9">
      <c r="A3360" s="280" t="s">
        <v>4755</v>
      </c>
      <c r="B3360" s="280" t="s">
        <v>1457</v>
      </c>
      <c r="C3360" s="280" t="s">
        <v>1214</v>
      </c>
      <c r="D3360" s="280" t="s">
        <v>1347</v>
      </c>
      <c r="E3360" s="80">
        <v>2.9545269026655427</v>
      </c>
      <c r="F3360" s="80">
        <v>707054</v>
      </c>
      <c r="G3360" s="80">
        <v>8</v>
      </c>
      <c r="H3360" s="280" t="s">
        <v>1394</v>
      </c>
      <c r="I3360" s="80"/>
    </row>
    <row r="3361" spans="1:9">
      <c r="A3361" s="280" t="s">
        <v>4756</v>
      </c>
      <c r="B3361" s="280" t="s">
        <v>1457</v>
      </c>
      <c r="C3361" s="280" t="s">
        <v>1214</v>
      </c>
      <c r="D3361" s="280" t="s">
        <v>1344</v>
      </c>
      <c r="E3361" s="80">
        <v>7.2650358495022322</v>
      </c>
      <c r="F3361" s="80">
        <v>707054</v>
      </c>
      <c r="G3361" s="80">
        <v>8</v>
      </c>
      <c r="H3361" s="280" t="s">
        <v>1394</v>
      </c>
      <c r="I3361" s="80"/>
    </row>
    <row r="3362" spans="1:9">
      <c r="A3362" s="280" t="s">
        <v>4757</v>
      </c>
      <c r="B3362" s="280" t="s">
        <v>1457</v>
      </c>
      <c r="C3362" s="280" t="s">
        <v>1215</v>
      </c>
      <c r="D3362" s="280" t="s">
        <v>1211</v>
      </c>
      <c r="E3362" s="80">
        <v>0.95439086706323217</v>
      </c>
      <c r="F3362" s="80">
        <v>707054</v>
      </c>
      <c r="G3362" s="80">
        <v>8</v>
      </c>
      <c r="H3362" s="280" t="s">
        <v>1394</v>
      </c>
      <c r="I3362" s="80"/>
    </row>
    <row r="3363" spans="1:9">
      <c r="A3363" s="280" t="s">
        <v>4758</v>
      </c>
      <c r="B3363" s="280" t="s">
        <v>1457</v>
      </c>
      <c r="C3363" s="280" t="s">
        <v>1215</v>
      </c>
      <c r="D3363" s="280" t="s">
        <v>1212</v>
      </c>
      <c r="E3363" s="80">
        <v>1.0028051239980236</v>
      </c>
      <c r="F3363" s="80">
        <v>707054</v>
      </c>
      <c r="G3363" s="80">
        <v>8</v>
      </c>
      <c r="H3363" s="280" t="s">
        <v>1394</v>
      </c>
      <c r="I3363" s="80"/>
    </row>
    <row r="3364" spans="1:9">
      <c r="A3364" s="280" t="s">
        <v>4759</v>
      </c>
      <c r="B3364" s="280" t="s">
        <v>1457</v>
      </c>
      <c r="C3364" s="280" t="s">
        <v>1215</v>
      </c>
      <c r="D3364" s="280" t="s">
        <v>1213</v>
      </c>
      <c r="E3364" s="80">
        <v>0.95509378310782977</v>
      </c>
      <c r="F3364" s="80">
        <v>707054</v>
      </c>
      <c r="G3364" s="80">
        <v>8</v>
      </c>
      <c r="H3364" s="280" t="s">
        <v>1394</v>
      </c>
      <c r="I3364" s="80"/>
    </row>
    <row r="3365" spans="1:9">
      <c r="A3365" s="280" t="s">
        <v>4760</v>
      </c>
      <c r="B3365" s="280" t="s">
        <v>1457</v>
      </c>
      <c r="C3365" s="280" t="s">
        <v>1215</v>
      </c>
      <c r="D3365" s="280" t="s">
        <v>1214</v>
      </c>
      <c r="E3365" s="80">
        <v>0.997273232164406</v>
      </c>
      <c r="F3365" s="80">
        <v>707054</v>
      </c>
      <c r="G3365" s="80">
        <v>8</v>
      </c>
      <c r="H3365" s="280" t="s">
        <v>1394</v>
      </c>
      <c r="I3365" s="80"/>
    </row>
    <row r="3366" spans="1:9">
      <c r="A3366" s="280" t="s">
        <v>4761</v>
      </c>
      <c r="B3366" s="280" t="s">
        <v>1457</v>
      </c>
      <c r="C3366" s="280" t="s">
        <v>1215</v>
      </c>
      <c r="D3366" s="280" t="s">
        <v>1215</v>
      </c>
      <c r="E3366" s="80">
        <v>1</v>
      </c>
      <c r="F3366" s="80">
        <v>707054</v>
      </c>
      <c r="G3366" s="80">
        <v>8</v>
      </c>
      <c r="H3366" s="280" t="s">
        <v>1394</v>
      </c>
      <c r="I3366" s="80"/>
    </row>
    <row r="3367" spans="1:9">
      <c r="A3367" s="280" t="s">
        <v>4762</v>
      </c>
      <c r="B3367" s="280" t="s">
        <v>1457</v>
      </c>
      <c r="C3367" s="280" t="s">
        <v>1215</v>
      </c>
      <c r="D3367" s="280" t="s">
        <v>1216</v>
      </c>
      <c r="E3367" s="80">
        <v>1.2784805310821852</v>
      </c>
      <c r="F3367" s="80">
        <v>707054</v>
      </c>
      <c r="G3367" s="80">
        <v>8</v>
      </c>
      <c r="H3367" s="280" t="s">
        <v>1394</v>
      </c>
      <c r="I3367" s="80"/>
    </row>
    <row r="3368" spans="1:9">
      <c r="A3368" s="280" t="s">
        <v>4763</v>
      </c>
      <c r="B3368" s="280" t="s">
        <v>1457</v>
      </c>
      <c r="C3368" s="280" t="s">
        <v>1215</v>
      </c>
      <c r="D3368" s="280" t="s">
        <v>1217</v>
      </c>
      <c r="E3368" s="80">
        <v>0.93517251046085159</v>
      </c>
      <c r="F3368" s="80">
        <v>707054</v>
      </c>
      <c r="G3368" s="80">
        <v>8</v>
      </c>
      <c r="H3368" s="280" t="s">
        <v>1394</v>
      </c>
      <c r="I3368" s="80"/>
    </row>
    <row r="3369" spans="1:9">
      <c r="A3369" s="280" t="s">
        <v>4764</v>
      </c>
      <c r="B3369" s="280" t="s">
        <v>1457</v>
      </c>
      <c r="C3369" s="280" t="s">
        <v>1215</v>
      </c>
      <c r="D3369" s="280" t="s">
        <v>1218</v>
      </c>
      <c r="E3369" s="80">
        <v>1.2722959278253754</v>
      </c>
      <c r="F3369" s="80">
        <v>707054</v>
      </c>
      <c r="G3369" s="80">
        <v>8</v>
      </c>
      <c r="H3369" s="280" t="s">
        <v>1394</v>
      </c>
      <c r="I3369" s="80"/>
    </row>
    <row r="3370" spans="1:9">
      <c r="A3370" s="280" t="s">
        <v>4765</v>
      </c>
      <c r="B3370" s="280" t="s">
        <v>1457</v>
      </c>
      <c r="C3370" s="280" t="s">
        <v>1215</v>
      </c>
      <c r="D3370" s="280" t="s">
        <v>1219</v>
      </c>
      <c r="E3370" s="80">
        <v>190742.66909222683</v>
      </c>
      <c r="F3370" s="80">
        <v>707054</v>
      </c>
      <c r="G3370" s="80">
        <v>8</v>
      </c>
      <c r="H3370" s="280" t="s">
        <v>1394</v>
      </c>
      <c r="I3370" s="80"/>
    </row>
    <row r="3371" spans="1:9">
      <c r="A3371" s="280" t="s">
        <v>4766</v>
      </c>
      <c r="B3371" s="280" t="s">
        <v>1457</v>
      </c>
      <c r="C3371" s="280" t="s">
        <v>1215</v>
      </c>
      <c r="D3371" s="280" t="s">
        <v>1347</v>
      </c>
      <c r="E3371" s="80">
        <v>2.9459905971661788</v>
      </c>
      <c r="F3371" s="80">
        <v>707054</v>
      </c>
      <c r="G3371" s="80">
        <v>8</v>
      </c>
      <c r="H3371" s="280" t="s">
        <v>1394</v>
      </c>
      <c r="I3371" s="80"/>
    </row>
    <row r="3372" spans="1:9">
      <c r="A3372" s="280" t="s">
        <v>4767</v>
      </c>
      <c r="B3372" s="280" t="s">
        <v>1457</v>
      </c>
      <c r="C3372" s="280" t="s">
        <v>1215</v>
      </c>
      <c r="D3372" s="280" t="s">
        <v>1344</v>
      </c>
      <c r="E3372" s="80">
        <v>7.2458477172868321</v>
      </c>
      <c r="F3372" s="80">
        <v>707054</v>
      </c>
      <c r="G3372" s="80">
        <v>8</v>
      </c>
      <c r="H3372" s="280" t="s">
        <v>1394</v>
      </c>
      <c r="I3372" s="80"/>
    </row>
    <row r="3373" spans="1:9">
      <c r="A3373" s="280" t="s">
        <v>4768</v>
      </c>
      <c r="B3373" s="280" t="s">
        <v>1457</v>
      </c>
      <c r="C3373" s="280" t="s">
        <v>1216</v>
      </c>
      <c r="D3373" s="280" t="s">
        <v>1211</v>
      </c>
      <c r="E3373" s="80">
        <v>0.73963992319592009</v>
      </c>
      <c r="F3373" s="80">
        <v>707054</v>
      </c>
      <c r="G3373" s="80">
        <v>8</v>
      </c>
      <c r="H3373" s="280" t="s">
        <v>1394</v>
      </c>
      <c r="I3373" s="80"/>
    </row>
    <row r="3374" spans="1:9">
      <c r="A3374" s="280" t="s">
        <v>4769</v>
      </c>
      <c r="B3374" s="280" t="s">
        <v>1457</v>
      </c>
      <c r="C3374" s="280" t="s">
        <v>1216</v>
      </c>
      <c r="D3374" s="280" t="s">
        <v>1212</v>
      </c>
      <c r="E3374" s="80">
        <v>0.77833402997493306</v>
      </c>
      <c r="F3374" s="80">
        <v>707054</v>
      </c>
      <c r="G3374" s="80">
        <v>8</v>
      </c>
      <c r="H3374" s="280" t="s">
        <v>1394</v>
      </c>
      <c r="I3374" s="80"/>
    </row>
    <row r="3375" spans="1:9">
      <c r="A3375" s="280" t="s">
        <v>4770</v>
      </c>
      <c r="B3375" s="280" t="s">
        <v>1457</v>
      </c>
      <c r="C3375" s="280" t="s">
        <v>1216</v>
      </c>
      <c r="D3375" s="280" t="s">
        <v>1213</v>
      </c>
      <c r="E3375" s="80">
        <v>0.74016976508056898</v>
      </c>
      <c r="F3375" s="80">
        <v>707054</v>
      </c>
      <c r="G3375" s="80">
        <v>8</v>
      </c>
      <c r="H3375" s="280" t="s">
        <v>1394</v>
      </c>
      <c r="I3375" s="80"/>
    </row>
    <row r="3376" spans="1:9">
      <c r="A3376" s="280" t="s">
        <v>4771</v>
      </c>
      <c r="B3376" s="280" t="s">
        <v>1457</v>
      </c>
      <c r="C3376" s="280" t="s">
        <v>1216</v>
      </c>
      <c r="D3376" s="280" t="s">
        <v>1214</v>
      </c>
      <c r="E3376" s="80">
        <v>0.77290716594439479</v>
      </c>
      <c r="F3376" s="80">
        <v>707054</v>
      </c>
      <c r="G3376" s="80">
        <v>8</v>
      </c>
      <c r="H3376" s="280" t="s">
        <v>1394</v>
      </c>
      <c r="I3376" s="80"/>
    </row>
    <row r="3377" spans="1:9">
      <c r="A3377" s="280" t="s">
        <v>4772</v>
      </c>
      <c r="B3377" s="280" t="s">
        <v>1457</v>
      </c>
      <c r="C3377" s="280" t="s">
        <v>1216</v>
      </c>
      <c r="D3377" s="280" t="s">
        <v>1215</v>
      </c>
      <c r="E3377" s="80">
        <v>0.77607712666257289</v>
      </c>
      <c r="F3377" s="80">
        <v>707054</v>
      </c>
      <c r="G3377" s="80">
        <v>8</v>
      </c>
      <c r="H3377" s="280" t="s">
        <v>1394</v>
      </c>
      <c r="I3377" s="80"/>
    </row>
    <row r="3378" spans="1:9">
      <c r="A3378" s="280" t="s">
        <v>4773</v>
      </c>
      <c r="B3378" s="280" t="s">
        <v>1457</v>
      </c>
      <c r="C3378" s="280" t="s">
        <v>1216</v>
      </c>
      <c r="D3378" s="280" t="s">
        <v>1216</v>
      </c>
      <c r="E3378" s="80">
        <v>1</v>
      </c>
      <c r="F3378" s="80">
        <v>707054</v>
      </c>
      <c r="G3378" s="80">
        <v>8</v>
      </c>
      <c r="H3378" s="280" t="s">
        <v>1394</v>
      </c>
      <c r="I3378" s="80"/>
    </row>
    <row r="3379" spans="1:9">
      <c r="A3379" s="280" t="s">
        <v>4774</v>
      </c>
      <c r="B3379" s="280" t="s">
        <v>1457</v>
      </c>
      <c r="C3379" s="280" t="s">
        <v>1216</v>
      </c>
      <c r="D3379" s="280" t="s">
        <v>1217</v>
      </c>
      <c r="E3379" s="80">
        <v>0.72513269016396642</v>
      </c>
      <c r="F3379" s="80">
        <v>707054</v>
      </c>
      <c r="G3379" s="80">
        <v>8</v>
      </c>
      <c r="H3379" s="280" t="s">
        <v>1394</v>
      </c>
      <c r="I3379" s="80"/>
    </row>
    <row r="3380" spans="1:9">
      <c r="A3380" s="280" t="s">
        <v>4775</v>
      </c>
      <c r="B3380" s="280" t="s">
        <v>1457</v>
      </c>
      <c r="C3380" s="280" t="s">
        <v>1216</v>
      </c>
      <c r="D3380" s="280" t="s">
        <v>1218</v>
      </c>
      <c r="E3380" s="80">
        <v>0.77934384716579774</v>
      </c>
      <c r="F3380" s="80">
        <v>707054</v>
      </c>
      <c r="G3380" s="80">
        <v>8</v>
      </c>
      <c r="H3380" s="280" t="s">
        <v>1394</v>
      </c>
      <c r="I3380" s="80"/>
    </row>
    <row r="3381" spans="1:9">
      <c r="A3381" s="280" t="s">
        <v>4776</v>
      </c>
      <c r="B3381" s="280" t="s">
        <v>1457</v>
      </c>
      <c r="C3381" s="280" t="s">
        <v>1216</v>
      </c>
      <c r="D3381" s="280" t="s">
        <v>1219</v>
      </c>
      <c r="E3381" s="80">
        <v>147617.07268006075</v>
      </c>
      <c r="F3381" s="80">
        <v>707054</v>
      </c>
      <c r="G3381" s="80">
        <v>8</v>
      </c>
      <c r="H3381" s="280" t="s">
        <v>1394</v>
      </c>
      <c r="I3381" s="80"/>
    </row>
    <row r="3382" spans="1:9">
      <c r="A3382" s="280" t="s">
        <v>4777</v>
      </c>
      <c r="B3382" s="280" t="s">
        <v>1457</v>
      </c>
      <c r="C3382" s="280" t="s">
        <v>1216</v>
      </c>
      <c r="D3382" s="280" t="s">
        <v>1347</v>
      </c>
      <c r="E3382" s="80">
        <v>2.2720329021622345</v>
      </c>
      <c r="F3382" s="80">
        <v>707054</v>
      </c>
      <c r="G3382" s="80">
        <v>8</v>
      </c>
      <c r="H3382" s="280" t="s">
        <v>1394</v>
      </c>
      <c r="I3382" s="80"/>
    </row>
    <row r="3383" spans="1:9">
      <c r="A3383" s="280" t="s">
        <v>4778</v>
      </c>
      <c r="B3383" s="280" t="s">
        <v>1457</v>
      </c>
      <c r="C3383" s="280" t="s">
        <v>1216</v>
      </c>
      <c r="D3383" s="280" t="s">
        <v>1344</v>
      </c>
      <c r="E3383" s="80">
        <v>5.6039301033036493</v>
      </c>
      <c r="F3383" s="80">
        <v>707054</v>
      </c>
      <c r="G3383" s="80">
        <v>8</v>
      </c>
      <c r="H3383" s="280" t="s">
        <v>1394</v>
      </c>
      <c r="I3383" s="80"/>
    </row>
    <row r="3384" spans="1:9">
      <c r="A3384" s="280" t="s">
        <v>4779</v>
      </c>
      <c r="B3384" s="280" t="s">
        <v>1457</v>
      </c>
      <c r="C3384" s="280" t="s">
        <v>1217</v>
      </c>
      <c r="D3384" s="280" t="s">
        <v>1211</v>
      </c>
      <c r="E3384" s="80">
        <v>1.0210109104045408</v>
      </c>
      <c r="F3384" s="80">
        <v>707054</v>
      </c>
      <c r="G3384" s="80">
        <v>8</v>
      </c>
      <c r="H3384" s="280" t="s">
        <v>1394</v>
      </c>
      <c r="I3384" s="80"/>
    </row>
    <row r="3385" spans="1:9">
      <c r="A3385" s="280" t="s">
        <v>4780</v>
      </c>
      <c r="B3385" s="280" t="s">
        <v>1457</v>
      </c>
      <c r="C3385" s="280" t="s">
        <v>1217</v>
      </c>
      <c r="D3385" s="280" t="s">
        <v>1212</v>
      </c>
      <c r="E3385" s="80">
        <v>1.0731115644479168</v>
      </c>
      <c r="F3385" s="80">
        <v>707054</v>
      </c>
      <c r="G3385" s="80">
        <v>8</v>
      </c>
      <c r="H3385" s="280" t="s">
        <v>1394</v>
      </c>
      <c r="I3385" s="80"/>
    </row>
    <row r="3386" spans="1:9">
      <c r="A3386" s="280" t="s">
        <v>4781</v>
      </c>
      <c r="B3386" s="280" t="s">
        <v>1457</v>
      </c>
      <c r="C3386" s="280" t="s">
        <v>1217</v>
      </c>
      <c r="D3386" s="280" t="s">
        <v>1213</v>
      </c>
      <c r="E3386" s="80">
        <v>1.0217695452494315</v>
      </c>
      <c r="F3386" s="80">
        <v>707054</v>
      </c>
      <c r="G3386" s="80">
        <v>8</v>
      </c>
      <c r="H3386" s="280" t="s">
        <v>1394</v>
      </c>
      <c r="I3386" s="80"/>
    </row>
    <row r="3387" spans="1:9">
      <c r="A3387" s="280" t="s">
        <v>4782</v>
      </c>
      <c r="B3387" s="280" t="s">
        <v>1457</v>
      </c>
      <c r="C3387" s="280" t="s">
        <v>1217</v>
      </c>
      <c r="D3387" s="280" t="s">
        <v>1214</v>
      </c>
      <c r="E3387" s="80">
        <v>1.0669596530862568</v>
      </c>
      <c r="F3387" s="80">
        <v>707054</v>
      </c>
      <c r="G3387" s="80">
        <v>8</v>
      </c>
      <c r="H3387" s="280" t="s">
        <v>1394</v>
      </c>
      <c r="I3387" s="80"/>
    </row>
    <row r="3388" spans="1:9">
      <c r="A3388" s="280" t="s">
        <v>4783</v>
      </c>
      <c r="B3388" s="280" t="s">
        <v>1457</v>
      </c>
      <c r="C3388" s="280" t="s">
        <v>1217</v>
      </c>
      <c r="D3388" s="280" t="s">
        <v>1215</v>
      </c>
      <c r="E3388" s="80">
        <v>1.070108312608671</v>
      </c>
      <c r="F3388" s="80">
        <v>707054</v>
      </c>
      <c r="G3388" s="80">
        <v>8</v>
      </c>
      <c r="H3388" s="280" t="s">
        <v>1394</v>
      </c>
      <c r="I3388" s="80"/>
    </row>
    <row r="3389" spans="1:9">
      <c r="A3389" s="280" t="s">
        <v>4784</v>
      </c>
      <c r="B3389" s="280" t="s">
        <v>1457</v>
      </c>
      <c r="C3389" s="280" t="s">
        <v>1217</v>
      </c>
      <c r="D3389" s="280" t="s">
        <v>1216</v>
      </c>
      <c r="E3389" s="80">
        <v>1.3702274826074556</v>
      </c>
      <c r="F3389" s="80">
        <v>707054</v>
      </c>
      <c r="G3389" s="80">
        <v>8</v>
      </c>
      <c r="H3389" s="280" t="s">
        <v>1394</v>
      </c>
      <c r="I3389" s="80"/>
    </row>
    <row r="3390" spans="1:9">
      <c r="A3390" s="280" t="s">
        <v>4785</v>
      </c>
      <c r="B3390" s="280" t="s">
        <v>1457</v>
      </c>
      <c r="C3390" s="280" t="s">
        <v>1217</v>
      </c>
      <c r="D3390" s="280" t="s">
        <v>1217</v>
      </c>
      <c r="E3390" s="80">
        <v>1</v>
      </c>
      <c r="F3390" s="80">
        <v>707054</v>
      </c>
      <c r="G3390" s="80">
        <v>8</v>
      </c>
      <c r="H3390" s="280" t="s">
        <v>1394</v>
      </c>
      <c r="I3390" s="80"/>
    </row>
    <row r="3391" spans="1:9">
      <c r="A3391" s="280" t="s">
        <v>4786</v>
      </c>
      <c r="B3391" s="280" t="s">
        <v>1457</v>
      </c>
      <c r="C3391" s="280" t="s">
        <v>1217</v>
      </c>
      <c r="D3391" s="280" t="s">
        <v>1218</v>
      </c>
      <c r="E3391" s="80">
        <v>1.3614293524673731</v>
      </c>
      <c r="F3391" s="80">
        <v>707054</v>
      </c>
      <c r="G3391" s="80">
        <v>8</v>
      </c>
      <c r="H3391" s="280" t="s">
        <v>1394</v>
      </c>
      <c r="I3391" s="80"/>
    </row>
    <row r="3392" spans="1:9">
      <c r="A3392" s="280" t="s">
        <v>4787</v>
      </c>
      <c r="B3392" s="280" t="s">
        <v>1457</v>
      </c>
      <c r="C3392" s="280" t="s">
        <v>1217</v>
      </c>
      <c r="D3392" s="280" t="s">
        <v>1219</v>
      </c>
      <c r="E3392" s="80">
        <v>204507.30300753549</v>
      </c>
      <c r="F3392" s="80">
        <v>707054</v>
      </c>
      <c r="G3392" s="80">
        <v>8</v>
      </c>
      <c r="H3392" s="280" t="s">
        <v>1394</v>
      </c>
      <c r="I3392" s="80"/>
    </row>
    <row r="3393" spans="1:9">
      <c r="A3393" s="280" t="s">
        <v>4788</v>
      </c>
      <c r="B3393" s="280" t="s">
        <v>1457</v>
      </c>
      <c r="C3393" s="280" t="s">
        <v>1217</v>
      </c>
      <c r="D3393" s="280" t="s">
        <v>1347</v>
      </c>
      <c r="E3393" s="80">
        <v>3.1505932893225208</v>
      </c>
      <c r="F3393" s="80">
        <v>707054</v>
      </c>
      <c r="G3393" s="80">
        <v>8</v>
      </c>
      <c r="H3393" s="280" t="s">
        <v>1394</v>
      </c>
      <c r="I3393" s="80"/>
    </row>
    <row r="3394" spans="1:9">
      <c r="A3394" s="280" t="s">
        <v>4789</v>
      </c>
      <c r="B3394" s="280" t="s">
        <v>1457</v>
      </c>
      <c r="C3394" s="280" t="s">
        <v>1217</v>
      </c>
      <c r="D3394" s="280" t="s">
        <v>1344</v>
      </c>
      <c r="E3394" s="80">
        <v>7.7478930130735035</v>
      </c>
      <c r="F3394" s="80">
        <v>707054</v>
      </c>
      <c r="G3394" s="80">
        <v>8</v>
      </c>
      <c r="H3394" s="280" t="s">
        <v>1394</v>
      </c>
      <c r="I3394" s="80"/>
    </row>
    <row r="3395" spans="1:9">
      <c r="A3395" s="280" t="s">
        <v>4790</v>
      </c>
      <c r="B3395" s="280" t="s">
        <v>1457</v>
      </c>
      <c r="C3395" s="280" t="s">
        <v>1218</v>
      </c>
      <c r="D3395" s="280" t="s">
        <v>1211</v>
      </c>
      <c r="E3395" s="80">
        <v>0.98874294196599388</v>
      </c>
      <c r="F3395" s="80">
        <v>707054</v>
      </c>
      <c r="G3395" s="80">
        <v>8</v>
      </c>
      <c r="H3395" s="280" t="s">
        <v>1394</v>
      </c>
      <c r="I3395" s="80"/>
    </row>
    <row r="3396" spans="1:9">
      <c r="A3396" s="280" t="s">
        <v>4791</v>
      </c>
      <c r="B3396" s="280" t="s">
        <v>1457</v>
      </c>
      <c r="C3396" s="280" t="s">
        <v>1218</v>
      </c>
      <c r="D3396" s="280" t="s">
        <v>1212</v>
      </c>
      <c r="E3396" s="80">
        <v>1.0466856288348969</v>
      </c>
      <c r="F3396" s="80">
        <v>707054</v>
      </c>
      <c r="G3396" s="80">
        <v>8</v>
      </c>
      <c r="H3396" s="280" t="s">
        <v>1394</v>
      </c>
      <c r="I3396" s="80"/>
    </row>
    <row r="3397" spans="1:9">
      <c r="A3397" s="280" t="s">
        <v>4792</v>
      </c>
      <c r="B3397" s="280" t="s">
        <v>1457</v>
      </c>
      <c r="C3397" s="280" t="s">
        <v>1218</v>
      </c>
      <c r="D3397" s="280" t="s">
        <v>1213</v>
      </c>
      <c r="E3397" s="80">
        <v>0.98946874126262163</v>
      </c>
      <c r="F3397" s="80">
        <v>707054</v>
      </c>
      <c r="G3397" s="80">
        <v>8</v>
      </c>
      <c r="H3397" s="280" t="s">
        <v>1394</v>
      </c>
      <c r="I3397" s="80"/>
    </row>
    <row r="3398" spans="1:9">
      <c r="A3398" s="280" t="s">
        <v>4793</v>
      </c>
      <c r="B3398" s="280" t="s">
        <v>1457</v>
      </c>
      <c r="C3398" s="280" t="s">
        <v>1218</v>
      </c>
      <c r="D3398" s="280" t="s">
        <v>1214</v>
      </c>
      <c r="E3398" s="80">
        <v>1.0369513008797184</v>
      </c>
      <c r="F3398" s="80">
        <v>707054</v>
      </c>
      <c r="G3398" s="80">
        <v>8</v>
      </c>
      <c r="H3398" s="280" t="s">
        <v>1394</v>
      </c>
      <c r="I3398" s="80"/>
    </row>
    <row r="3399" spans="1:9">
      <c r="A3399" s="280" t="s">
        <v>4794</v>
      </c>
      <c r="B3399" s="280" t="s">
        <v>1457</v>
      </c>
      <c r="C3399" s="280" t="s">
        <v>1218</v>
      </c>
      <c r="D3399" s="280" t="s">
        <v>1215</v>
      </c>
      <c r="E3399" s="80">
        <v>1.0433878196989206</v>
      </c>
      <c r="F3399" s="80">
        <v>707054</v>
      </c>
      <c r="G3399" s="80">
        <v>8</v>
      </c>
      <c r="H3399" s="280" t="s">
        <v>1394</v>
      </c>
      <c r="I3399" s="80"/>
    </row>
    <row r="3400" spans="1:9">
      <c r="A3400" s="280" t="s">
        <v>4795</v>
      </c>
      <c r="B3400" s="280" t="s">
        <v>1457</v>
      </c>
      <c r="C3400" s="280" t="s">
        <v>1218</v>
      </c>
      <c r="D3400" s="280" t="s">
        <v>1216</v>
      </c>
      <c r="E3400" s="80">
        <v>1.3555577433382986</v>
      </c>
      <c r="F3400" s="80">
        <v>707054</v>
      </c>
      <c r="G3400" s="80">
        <v>8</v>
      </c>
      <c r="H3400" s="280" t="s">
        <v>1394</v>
      </c>
      <c r="I3400" s="80"/>
    </row>
    <row r="3401" spans="1:9">
      <c r="A3401" s="280" t="s">
        <v>4796</v>
      </c>
      <c r="B3401" s="280" t="s">
        <v>1457</v>
      </c>
      <c r="C3401" s="280" t="s">
        <v>1218</v>
      </c>
      <c r="D3401" s="280" t="s">
        <v>1217</v>
      </c>
      <c r="E3401" s="80">
        <v>0.97431949017693453</v>
      </c>
      <c r="F3401" s="80">
        <v>707054</v>
      </c>
      <c r="G3401" s="80">
        <v>8</v>
      </c>
      <c r="H3401" s="280" t="s">
        <v>1394</v>
      </c>
      <c r="I3401" s="80"/>
    </row>
    <row r="3402" spans="1:9">
      <c r="A3402" s="280" t="s">
        <v>4797</v>
      </c>
      <c r="B3402" s="280" t="s">
        <v>1457</v>
      </c>
      <c r="C3402" s="280" t="s">
        <v>1218</v>
      </c>
      <c r="D3402" s="280" t="s">
        <v>1218</v>
      </c>
      <c r="E3402" s="80">
        <v>1</v>
      </c>
      <c r="F3402" s="80">
        <v>707054</v>
      </c>
      <c r="G3402" s="80">
        <v>8</v>
      </c>
      <c r="H3402" s="280" t="s">
        <v>1394</v>
      </c>
      <c r="I3402" s="80"/>
    </row>
    <row r="3403" spans="1:9">
      <c r="A3403" s="280" t="s">
        <v>4798</v>
      </c>
      <c r="B3403" s="280" t="s">
        <v>1457</v>
      </c>
      <c r="C3403" s="280" t="s">
        <v>1218</v>
      </c>
      <c r="D3403" s="280" t="s">
        <v>1219</v>
      </c>
      <c r="E3403" s="80">
        <v>182383.15421463613</v>
      </c>
      <c r="F3403" s="80">
        <v>707054</v>
      </c>
      <c r="G3403" s="80">
        <v>8</v>
      </c>
      <c r="H3403" s="280" t="s">
        <v>1394</v>
      </c>
      <c r="I3403" s="80"/>
    </row>
    <row r="3404" spans="1:9">
      <c r="A3404" s="280" t="s">
        <v>4799</v>
      </c>
      <c r="B3404" s="280" t="s">
        <v>1457</v>
      </c>
      <c r="C3404" s="280" t="s">
        <v>1218</v>
      </c>
      <c r="D3404" s="280" t="s">
        <v>1347</v>
      </c>
      <c r="E3404" s="80">
        <v>3.0227501671890371</v>
      </c>
      <c r="F3404" s="80">
        <v>707054</v>
      </c>
      <c r="G3404" s="80">
        <v>8</v>
      </c>
      <c r="H3404" s="280" t="s">
        <v>1394</v>
      </c>
      <c r="I3404" s="80"/>
    </row>
    <row r="3405" spans="1:9">
      <c r="A3405" s="280" t="s">
        <v>4800</v>
      </c>
      <c r="B3405" s="280" t="s">
        <v>1457</v>
      </c>
      <c r="C3405" s="280" t="s">
        <v>1218</v>
      </c>
      <c r="D3405" s="280" t="s">
        <v>1344</v>
      </c>
      <c r="E3405" s="80">
        <v>7.4766869117890895</v>
      </c>
      <c r="F3405" s="80">
        <v>707054</v>
      </c>
      <c r="G3405" s="80">
        <v>8</v>
      </c>
      <c r="H3405" s="280" t="s">
        <v>1394</v>
      </c>
      <c r="I3405" s="80"/>
    </row>
    <row r="3406" spans="1:9">
      <c r="A3406" s="280" t="s">
        <v>4801</v>
      </c>
      <c r="B3406" s="280" t="s">
        <v>1457</v>
      </c>
      <c r="C3406" s="280" t="s">
        <v>1219</v>
      </c>
      <c r="D3406" s="280" t="s">
        <v>1211</v>
      </c>
      <c r="E3406" s="80">
        <v>0.90343157318663658</v>
      </c>
      <c r="F3406" s="80">
        <v>707054</v>
      </c>
      <c r="G3406" s="80">
        <v>8</v>
      </c>
      <c r="H3406" s="280" t="s">
        <v>1394</v>
      </c>
      <c r="I3406" s="80"/>
    </row>
    <row r="3407" spans="1:9">
      <c r="A3407" s="280" t="s">
        <v>4802</v>
      </c>
      <c r="B3407" s="280" t="s">
        <v>1457</v>
      </c>
      <c r="C3407" s="280" t="s">
        <v>1219</v>
      </c>
      <c r="D3407" s="280" t="s">
        <v>1212</v>
      </c>
      <c r="E3407" s="80">
        <v>0.94932237756067372</v>
      </c>
      <c r="F3407" s="80">
        <v>707054</v>
      </c>
      <c r="G3407" s="80">
        <v>8</v>
      </c>
      <c r="H3407" s="280" t="s">
        <v>1394</v>
      </c>
      <c r="I3407" s="80"/>
    </row>
    <row r="3408" spans="1:9">
      <c r="A3408" s="280" t="s">
        <v>4803</v>
      </c>
      <c r="B3408" s="280" t="s">
        <v>1457</v>
      </c>
      <c r="C3408" s="280" t="s">
        <v>1219</v>
      </c>
      <c r="D3408" s="280" t="s">
        <v>1213</v>
      </c>
      <c r="E3408" s="80">
        <v>0.90402324291739455</v>
      </c>
      <c r="F3408" s="80">
        <v>707054</v>
      </c>
      <c r="G3408" s="80">
        <v>8</v>
      </c>
      <c r="H3408" s="280" t="s">
        <v>1394</v>
      </c>
      <c r="I3408" s="80"/>
    </row>
    <row r="3409" spans="1:9">
      <c r="A3409" s="280" t="s">
        <v>4804</v>
      </c>
      <c r="B3409" s="280" t="s">
        <v>1457</v>
      </c>
      <c r="C3409" s="280" t="s">
        <v>1219</v>
      </c>
      <c r="D3409" s="280" t="s">
        <v>1214</v>
      </c>
      <c r="E3409" s="80">
        <v>0.94426087653717827</v>
      </c>
      <c r="F3409" s="80">
        <v>707054</v>
      </c>
      <c r="G3409" s="80">
        <v>8</v>
      </c>
      <c r="H3409" s="280" t="s">
        <v>1394</v>
      </c>
      <c r="I3409" s="80"/>
    </row>
    <row r="3410" spans="1:9">
      <c r="A3410" s="280" t="s">
        <v>4805</v>
      </c>
      <c r="B3410" s="280" t="s">
        <v>1457</v>
      </c>
      <c r="C3410" s="280" t="s">
        <v>1219</v>
      </c>
      <c r="D3410" s="280" t="s">
        <v>1215</v>
      </c>
      <c r="E3410" s="80">
        <v>0.94668863131224901</v>
      </c>
      <c r="F3410" s="80">
        <v>707054</v>
      </c>
      <c r="G3410" s="80">
        <v>8</v>
      </c>
      <c r="H3410" s="280" t="s">
        <v>1394</v>
      </c>
      <c r="I3410" s="80"/>
    </row>
    <row r="3411" spans="1:9">
      <c r="A3411" s="280" t="s">
        <v>4806</v>
      </c>
      <c r="B3411" s="280" t="s">
        <v>1457</v>
      </c>
      <c r="C3411" s="280" t="s">
        <v>1219</v>
      </c>
      <c r="D3411" s="280" t="s">
        <v>1216</v>
      </c>
      <c r="E3411" s="80">
        <v>1.1655738133767257</v>
      </c>
      <c r="F3411" s="80">
        <v>707054</v>
      </c>
      <c r="G3411" s="80">
        <v>8</v>
      </c>
      <c r="H3411" s="280" t="s">
        <v>1394</v>
      </c>
      <c r="I3411" s="80"/>
    </row>
    <row r="3412" spans="1:9">
      <c r="A3412" s="280" t="s">
        <v>4807</v>
      </c>
      <c r="B3412" s="280" t="s">
        <v>1457</v>
      </c>
      <c r="C3412" s="280" t="s">
        <v>1219</v>
      </c>
      <c r="D3412" s="280" t="s">
        <v>1217</v>
      </c>
      <c r="E3412" s="80">
        <v>0.88526466194578068</v>
      </c>
      <c r="F3412" s="80">
        <v>707054</v>
      </c>
      <c r="G3412" s="80">
        <v>8</v>
      </c>
      <c r="H3412" s="280" t="s">
        <v>1394</v>
      </c>
      <c r="I3412" s="80"/>
    </row>
    <row r="3413" spans="1:9">
      <c r="A3413" s="280" t="s">
        <v>4808</v>
      </c>
      <c r="B3413" s="280" t="s">
        <v>1457</v>
      </c>
      <c r="C3413" s="280" t="s">
        <v>1219</v>
      </c>
      <c r="D3413" s="280" t="s">
        <v>1218</v>
      </c>
      <c r="E3413" s="80">
        <v>1.2270746619138682</v>
      </c>
      <c r="F3413" s="80">
        <v>707054</v>
      </c>
      <c r="G3413" s="80">
        <v>8</v>
      </c>
      <c r="H3413" s="280" t="s">
        <v>1394</v>
      </c>
      <c r="I3413" s="80"/>
    </row>
    <row r="3414" spans="1:9">
      <c r="A3414" s="280" t="s">
        <v>4809</v>
      </c>
      <c r="B3414" s="280" t="s">
        <v>1457</v>
      </c>
      <c r="C3414" s="280" t="s">
        <v>1219</v>
      </c>
      <c r="D3414" s="280" t="s">
        <v>1219</v>
      </c>
      <c r="E3414" s="80">
        <v>1</v>
      </c>
      <c r="F3414" s="80">
        <v>707054</v>
      </c>
      <c r="G3414" s="80">
        <v>8</v>
      </c>
      <c r="H3414" s="280" t="s">
        <v>1394</v>
      </c>
      <c r="I3414" s="80"/>
    </row>
    <row r="3415" spans="1:9">
      <c r="A3415" s="280" t="s">
        <v>4810</v>
      </c>
      <c r="B3415" s="280" t="s">
        <v>1457</v>
      </c>
      <c r="C3415" s="280" t="s">
        <v>1219</v>
      </c>
      <c r="D3415" s="280" t="s">
        <v>1347</v>
      </c>
      <c r="E3415" s="80">
        <v>2.7397120651530265</v>
      </c>
      <c r="F3415" s="80">
        <v>707054</v>
      </c>
      <c r="G3415" s="80">
        <v>8</v>
      </c>
      <c r="H3415" s="280" t="s">
        <v>1394</v>
      </c>
      <c r="I3415" s="80"/>
    </row>
    <row r="3416" spans="1:9">
      <c r="A3416" s="280" t="s">
        <v>4811</v>
      </c>
      <c r="B3416" s="280" t="s">
        <v>1457</v>
      </c>
      <c r="C3416" s="280" t="s">
        <v>1219</v>
      </c>
      <c r="D3416" s="280" t="s">
        <v>1344</v>
      </c>
      <c r="E3416" s="80">
        <v>6.8311016775448197</v>
      </c>
      <c r="F3416" s="80">
        <v>707054</v>
      </c>
      <c r="G3416" s="80">
        <v>8</v>
      </c>
      <c r="H3416" s="280" t="s">
        <v>1394</v>
      </c>
      <c r="I3416" s="80"/>
    </row>
    <row r="3417" spans="1:9">
      <c r="A3417" s="280" t="s">
        <v>4812</v>
      </c>
      <c r="B3417" s="280" t="s">
        <v>1457</v>
      </c>
      <c r="C3417" s="280" t="s">
        <v>1183</v>
      </c>
      <c r="D3417" s="280" t="s">
        <v>1211</v>
      </c>
      <c r="E3417" s="80">
        <v>0.25576890437110389</v>
      </c>
      <c r="F3417" s="80">
        <v>707054</v>
      </c>
      <c r="G3417" s="80">
        <v>8</v>
      </c>
      <c r="H3417" s="280" t="s">
        <v>1394</v>
      </c>
      <c r="I3417" s="80"/>
    </row>
    <row r="3418" spans="1:9">
      <c r="A3418" s="280" t="s">
        <v>4813</v>
      </c>
      <c r="B3418" s="280" t="s">
        <v>1457</v>
      </c>
      <c r="C3418" s="280" t="s">
        <v>1183</v>
      </c>
      <c r="D3418" s="280" t="s">
        <v>1212</v>
      </c>
      <c r="E3418" s="80">
        <v>0.26805552121672449</v>
      </c>
      <c r="F3418" s="80">
        <v>707054</v>
      </c>
      <c r="G3418" s="80">
        <v>8</v>
      </c>
      <c r="H3418" s="280" t="s">
        <v>1394</v>
      </c>
      <c r="I3418" s="80"/>
    </row>
    <row r="3419" spans="1:9">
      <c r="A3419" s="280" t="s">
        <v>4814</v>
      </c>
      <c r="B3419" s="280" t="s">
        <v>1457</v>
      </c>
      <c r="C3419" s="280" t="s">
        <v>1183</v>
      </c>
      <c r="D3419" s="280" t="s">
        <v>1213</v>
      </c>
      <c r="E3419" s="80">
        <v>0.25597716899746015</v>
      </c>
      <c r="F3419" s="80">
        <v>707054</v>
      </c>
      <c r="G3419" s="80">
        <v>8</v>
      </c>
      <c r="H3419" s="280" t="s">
        <v>1394</v>
      </c>
      <c r="I3419" s="80"/>
    </row>
    <row r="3420" spans="1:9">
      <c r="A3420" s="280" t="s">
        <v>4815</v>
      </c>
      <c r="B3420" s="280" t="s">
        <v>1457</v>
      </c>
      <c r="C3420" s="280" t="s">
        <v>1183</v>
      </c>
      <c r="D3420" s="280" t="s">
        <v>1214</v>
      </c>
      <c r="E3420" s="80">
        <v>0.2673945233455936</v>
      </c>
      <c r="F3420" s="80">
        <v>707054</v>
      </c>
      <c r="G3420" s="80">
        <v>8</v>
      </c>
      <c r="H3420" s="280" t="s">
        <v>1394</v>
      </c>
      <c r="I3420" s="80"/>
    </row>
    <row r="3421" spans="1:9">
      <c r="A3421" s="280" t="s">
        <v>4816</v>
      </c>
      <c r="B3421" s="280" t="s">
        <v>1457</v>
      </c>
      <c r="C3421" s="280" t="s">
        <v>1183</v>
      </c>
      <c r="D3421" s="280" t="s">
        <v>1215</v>
      </c>
      <c r="E3421" s="80">
        <v>0.26737354380079825</v>
      </c>
      <c r="F3421" s="80">
        <v>707054</v>
      </c>
      <c r="G3421" s="80">
        <v>8</v>
      </c>
      <c r="H3421" s="280" t="s">
        <v>1394</v>
      </c>
      <c r="I3421" s="80"/>
    </row>
    <row r="3422" spans="1:9">
      <c r="A3422" s="280" t="s">
        <v>4817</v>
      </c>
      <c r="B3422" s="280" t="s">
        <v>1457</v>
      </c>
      <c r="C3422" s="280" t="s">
        <v>1183</v>
      </c>
      <c r="D3422" s="280" t="s">
        <v>1216</v>
      </c>
      <c r="E3422" s="80">
        <v>0.33380015118492423</v>
      </c>
      <c r="F3422" s="80">
        <v>707054</v>
      </c>
      <c r="G3422" s="80">
        <v>8</v>
      </c>
      <c r="H3422" s="280" t="s">
        <v>1394</v>
      </c>
      <c r="I3422" s="80"/>
    </row>
    <row r="3423" spans="1:9">
      <c r="A3423" s="280" t="s">
        <v>4818</v>
      </c>
      <c r="B3423" s="280" t="s">
        <v>1457</v>
      </c>
      <c r="C3423" s="280" t="s">
        <v>1183</v>
      </c>
      <c r="D3423" s="280" t="s">
        <v>1217</v>
      </c>
      <c r="E3423" s="80">
        <v>0.24995828349441371</v>
      </c>
      <c r="F3423" s="80">
        <v>707054</v>
      </c>
      <c r="G3423" s="80">
        <v>8</v>
      </c>
      <c r="H3423" s="280" t="s">
        <v>1394</v>
      </c>
      <c r="I3423" s="80"/>
    </row>
    <row r="3424" spans="1:9">
      <c r="A3424" s="280" t="s">
        <v>4819</v>
      </c>
      <c r="B3424" s="280" t="s">
        <v>1457</v>
      </c>
      <c r="C3424" s="280" t="s">
        <v>1183</v>
      </c>
      <c r="D3424" s="280" t="s">
        <v>1218</v>
      </c>
      <c r="E3424" s="80">
        <v>0.5430019914971721</v>
      </c>
      <c r="F3424" s="80">
        <v>707054</v>
      </c>
      <c r="G3424" s="80">
        <v>8</v>
      </c>
      <c r="H3424" s="280" t="s">
        <v>1394</v>
      </c>
      <c r="I3424" s="80"/>
    </row>
    <row r="3425" spans="1:9">
      <c r="A3425" s="280" t="s">
        <v>4820</v>
      </c>
      <c r="B3425" s="280" t="s">
        <v>1457</v>
      </c>
      <c r="C3425" s="280" t="s">
        <v>1183</v>
      </c>
      <c r="D3425" s="280" t="s">
        <v>1219</v>
      </c>
      <c r="E3425" s="80">
        <v>50807.669179759527</v>
      </c>
      <c r="F3425" s="80">
        <v>707054</v>
      </c>
      <c r="G3425" s="80">
        <v>8</v>
      </c>
      <c r="H3425" s="280" t="s">
        <v>1394</v>
      </c>
      <c r="I3425" s="80"/>
    </row>
    <row r="3426" spans="1:9">
      <c r="A3426" s="280" t="s">
        <v>4821</v>
      </c>
      <c r="B3426" s="280" t="s">
        <v>1457</v>
      </c>
      <c r="C3426" s="280" t="s">
        <v>1183</v>
      </c>
      <c r="D3426" s="280" t="s">
        <v>1347</v>
      </c>
      <c r="E3426" s="80">
        <v>0.79982607098356207</v>
      </c>
      <c r="F3426" s="80">
        <v>707054</v>
      </c>
      <c r="G3426" s="80">
        <v>8</v>
      </c>
      <c r="H3426" s="280" t="s">
        <v>1394</v>
      </c>
      <c r="I3426" s="80"/>
    </row>
    <row r="3427" spans="1:9">
      <c r="A3427" s="280" t="s">
        <v>4822</v>
      </c>
      <c r="B3427" s="280" t="s">
        <v>1457</v>
      </c>
      <c r="C3427" s="280" t="s">
        <v>1183</v>
      </c>
      <c r="D3427" s="280" t="s">
        <v>1344</v>
      </c>
      <c r="E3427" s="80">
        <v>1.9499428824063676</v>
      </c>
      <c r="F3427" s="80">
        <v>707054</v>
      </c>
      <c r="G3427" s="80">
        <v>8</v>
      </c>
      <c r="H3427" s="280" t="s">
        <v>1394</v>
      </c>
      <c r="I3427" s="80"/>
    </row>
    <row r="3428" spans="1:9">
      <c r="A3428" s="280" t="s">
        <v>4823</v>
      </c>
      <c r="B3428" s="280" t="s">
        <v>1457</v>
      </c>
      <c r="C3428" s="280" t="s">
        <v>1184</v>
      </c>
      <c r="D3428" s="280" t="s">
        <v>1211</v>
      </c>
      <c r="E3428" s="80">
        <v>1.6737882650141554E-2</v>
      </c>
      <c r="F3428" s="80">
        <v>707054</v>
      </c>
      <c r="G3428" s="80">
        <v>8</v>
      </c>
      <c r="H3428" s="280" t="s">
        <v>1394</v>
      </c>
      <c r="I3428" s="80"/>
    </row>
    <row r="3429" spans="1:9">
      <c r="A3429" s="280" t="s">
        <v>4824</v>
      </c>
      <c r="B3429" s="280" t="s">
        <v>1457</v>
      </c>
      <c r="C3429" s="280" t="s">
        <v>1184</v>
      </c>
      <c r="D3429" s="280" t="s">
        <v>1212</v>
      </c>
      <c r="E3429" s="80">
        <v>1.7466830573545818E-2</v>
      </c>
      <c r="F3429" s="80">
        <v>707054</v>
      </c>
      <c r="G3429" s="80">
        <v>8</v>
      </c>
      <c r="H3429" s="280" t="s">
        <v>1394</v>
      </c>
      <c r="I3429" s="80"/>
    </row>
    <row r="3430" spans="1:9">
      <c r="A3430" s="280" t="s">
        <v>4825</v>
      </c>
      <c r="B3430" s="280" t="s">
        <v>1457</v>
      </c>
      <c r="C3430" s="280" t="s">
        <v>1184</v>
      </c>
      <c r="D3430" s="280" t="s">
        <v>1213</v>
      </c>
      <c r="E3430" s="80">
        <v>1.6751020255316999E-2</v>
      </c>
      <c r="F3430" s="80">
        <v>707054</v>
      </c>
      <c r="G3430" s="80">
        <v>8</v>
      </c>
      <c r="H3430" s="280" t="s">
        <v>1394</v>
      </c>
      <c r="I3430" s="80"/>
    </row>
    <row r="3431" spans="1:9">
      <c r="A3431" s="280" t="s">
        <v>4826</v>
      </c>
      <c r="B3431" s="280" t="s">
        <v>1457</v>
      </c>
      <c r="C3431" s="280" t="s">
        <v>1184</v>
      </c>
      <c r="D3431" s="280" t="s">
        <v>1214</v>
      </c>
      <c r="E3431" s="80">
        <v>1.7420789025582233E-2</v>
      </c>
      <c r="F3431" s="80">
        <v>707054</v>
      </c>
      <c r="G3431" s="80">
        <v>8</v>
      </c>
      <c r="H3431" s="280" t="s">
        <v>1394</v>
      </c>
      <c r="I3431" s="80"/>
    </row>
    <row r="3432" spans="1:9">
      <c r="A3432" s="280" t="s">
        <v>4827</v>
      </c>
      <c r="B3432" s="280" t="s">
        <v>1457</v>
      </c>
      <c r="C3432" s="280" t="s">
        <v>1184</v>
      </c>
      <c r="D3432" s="280" t="s">
        <v>1215</v>
      </c>
      <c r="E3432" s="80">
        <v>1.7425274147177275E-2</v>
      </c>
      <c r="F3432" s="80">
        <v>707054</v>
      </c>
      <c r="G3432" s="80">
        <v>8</v>
      </c>
      <c r="H3432" s="280" t="s">
        <v>1394</v>
      </c>
      <c r="I3432" s="80"/>
    </row>
    <row r="3433" spans="1:9">
      <c r="A3433" s="280" t="s">
        <v>4828</v>
      </c>
      <c r="B3433" s="280" t="s">
        <v>1457</v>
      </c>
      <c r="C3433" s="280" t="s">
        <v>1184</v>
      </c>
      <c r="D3433" s="280" t="s">
        <v>1216</v>
      </c>
      <c r="E3433" s="80">
        <v>2.0900664390182819E-2</v>
      </c>
      <c r="F3433" s="80">
        <v>707054</v>
      </c>
      <c r="G3433" s="80">
        <v>8</v>
      </c>
      <c r="H3433" s="280" t="s">
        <v>1394</v>
      </c>
      <c r="I3433" s="80"/>
    </row>
    <row r="3434" spans="1:9">
      <c r="A3434" s="280" t="s">
        <v>4829</v>
      </c>
      <c r="B3434" s="280" t="s">
        <v>1457</v>
      </c>
      <c r="C3434" s="280" t="s">
        <v>1184</v>
      </c>
      <c r="D3434" s="280" t="s">
        <v>1217</v>
      </c>
      <c r="E3434" s="80">
        <v>1.6364185531678847E-2</v>
      </c>
      <c r="F3434" s="80">
        <v>707054</v>
      </c>
      <c r="G3434" s="80">
        <v>8</v>
      </c>
      <c r="H3434" s="280" t="s">
        <v>1394</v>
      </c>
      <c r="I3434" s="80"/>
    </row>
    <row r="3435" spans="1:9">
      <c r="A3435" s="280" t="s">
        <v>4830</v>
      </c>
      <c r="B3435" s="280" t="s">
        <v>1457</v>
      </c>
      <c r="C3435" s="280" t="s">
        <v>1184</v>
      </c>
      <c r="D3435" s="280" t="s">
        <v>1218</v>
      </c>
      <c r="E3435" s="80">
        <v>2.5463353603263489E-2</v>
      </c>
      <c r="F3435" s="80">
        <v>707054</v>
      </c>
      <c r="G3435" s="80">
        <v>8</v>
      </c>
      <c r="H3435" s="280" t="s">
        <v>1394</v>
      </c>
      <c r="I3435" s="80"/>
    </row>
    <row r="3436" spans="1:9">
      <c r="A3436" s="280" t="s">
        <v>4831</v>
      </c>
      <c r="B3436" s="280" t="s">
        <v>1457</v>
      </c>
      <c r="C3436" s="280" t="s">
        <v>1184</v>
      </c>
      <c r="D3436" s="280" t="s">
        <v>1219</v>
      </c>
      <c r="E3436" s="80">
        <v>4373.7437509075307</v>
      </c>
      <c r="F3436" s="80">
        <v>707054</v>
      </c>
      <c r="G3436" s="80">
        <v>8</v>
      </c>
      <c r="H3436" s="280" t="s">
        <v>1394</v>
      </c>
      <c r="I3436" s="80"/>
    </row>
    <row r="3437" spans="1:9">
      <c r="A3437" s="280" t="s">
        <v>4832</v>
      </c>
      <c r="B3437" s="280" t="s">
        <v>1457</v>
      </c>
      <c r="C3437" s="280" t="s">
        <v>1184</v>
      </c>
      <c r="D3437" s="280" t="s">
        <v>1347</v>
      </c>
      <c r="E3437" s="80">
        <v>5.185623618243352E-2</v>
      </c>
      <c r="F3437" s="80">
        <v>707054</v>
      </c>
      <c r="G3437" s="80">
        <v>8</v>
      </c>
      <c r="H3437" s="280" t="s">
        <v>1394</v>
      </c>
      <c r="I3437" s="80"/>
    </row>
    <row r="3438" spans="1:9">
      <c r="A3438" s="280" t="s">
        <v>4833</v>
      </c>
      <c r="B3438" s="280" t="s">
        <v>1457</v>
      </c>
      <c r="C3438" s="280" t="s">
        <v>1184</v>
      </c>
      <c r="D3438" s="280" t="s">
        <v>1344</v>
      </c>
      <c r="E3438" s="80">
        <v>0.12721734809976037</v>
      </c>
      <c r="F3438" s="80">
        <v>707054</v>
      </c>
      <c r="G3438" s="80">
        <v>8</v>
      </c>
      <c r="H3438" s="280" t="s">
        <v>1394</v>
      </c>
      <c r="I3438" s="80"/>
    </row>
    <row r="3439" spans="1:9">
      <c r="A3439" s="280" t="s">
        <v>4834</v>
      </c>
      <c r="B3439" s="280" t="s">
        <v>1457</v>
      </c>
      <c r="C3439" s="280" t="s">
        <v>1185</v>
      </c>
      <c r="D3439" s="280" t="s">
        <v>1211</v>
      </c>
      <c r="E3439" s="80">
        <v>4.2058439570330855E-2</v>
      </c>
      <c r="F3439" s="80">
        <v>707054</v>
      </c>
      <c r="G3439" s="80">
        <v>8</v>
      </c>
      <c r="H3439" s="280" t="s">
        <v>1394</v>
      </c>
      <c r="I3439" s="80"/>
    </row>
    <row r="3440" spans="1:9">
      <c r="A3440" s="280" t="s">
        <v>4835</v>
      </c>
      <c r="B3440" s="280" t="s">
        <v>1457</v>
      </c>
      <c r="C3440" s="280" t="s">
        <v>1185</v>
      </c>
      <c r="D3440" s="280" t="s">
        <v>1212</v>
      </c>
      <c r="E3440" s="80">
        <v>4.6332921263285094E-2</v>
      </c>
      <c r="F3440" s="80">
        <v>707054</v>
      </c>
      <c r="G3440" s="80">
        <v>8</v>
      </c>
      <c r="H3440" s="280" t="s">
        <v>1394</v>
      </c>
      <c r="I3440" s="80"/>
    </row>
    <row r="3441" spans="1:9">
      <c r="A3441" s="280" t="s">
        <v>4836</v>
      </c>
      <c r="B3441" s="280" t="s">
        <v>1457</v>
      </c>
      <c r="C3441" s="280" t="s">
        <v>1185</v>
      </c>
      <c r="D3441" s="280" t="s">
        <v>1213</v>
      </c>
      <c r="E3441" s="80">
        <v>4.208217490123739E-2</v>
      </c>
      <c r="F3441" s="80">
        <v>707054</v>
      </c>
      <c r="G3441" s="80">
        <v>8</v>
      </c>
      <c r="H3441" s="280" t="s">
        <v>1394</v>
      </c>
      <c r="I3441" s="80"/>
    </row>
    <row r="3442" spans="1:9">
      <c r="A3442" s="280" t="s">
        <v>4837</v>
      </c>
      <c r="B3442" s="280" t="s">
        <v>1457</v>
      </c>
      <c r="C3442" s="280" t="s">
        <v>1185</v>
      </c>
      <c r="D3442" s="280" t="s">
        <v>1214</v>
      </c>
      <c r="E3442" s="80">
        <v>4.6227172119304091E-2</v>
      </c>
      <c r="F3442" s="80">
        <v>707054</v>
      </c>
      <c r="G3442" s="80">
        <v>8</v>
      </c>
      <c r="H3442" s="280" t="s">
        <v>1394</v>
      </c>
      <c r="I3442" s="80"/>
    </row>
    <row r="3443" spans="1:9">
      <c r="A3443" s="280" t="s">
        <v>4838</v>
      </c>
      <c r="B3443" s="280" t="s">
        <v>1457</v>
      </c>
      <c r="C3443" s="280" t="s">
        <v>1185</v>
      </c>
      <c r="D3443" s="280" t="s">
        <v>1215</v>
      </c>
      <c r="E3443" s="80">
        <v>4.6148143882408919E-2</v>
      </c>
      <c r="F3443" s="80">
        <v>707054</v>
      </c>
      <c r="G3443" s="80">
        <v>8</v>
      </c>
      <c r="H3443" s="280" t="s">
        <v>1394</v>
      </c>
      <c r="I3443" s="80"/>
    </row>
    <row r="3444" spans="1:9">
      <c r="A3444" s="280" t="s">
        <v>4839</v>
      </c>
      <c r="B3444" s="280" t="s">
        <v>1457</v>
      </c>
      <c r="C3444" s="280" t="s">
        <v>1185</v>
      </c>
      <c r="D3444" s="280" t="s">
        <v>1216</v>
      </c>
      <c r="E3444" s="80">
        <v>6.2961771498620797E-2</v>
      </c>
      <c r="F3444" s="80">
        <v>707054</v>
      </c>
      <c r="G3444" s="80">
        <v>8</v>
      </c>
      <c r="H3444" s="280" t="s">
        <v>1394</v>
      </c>
      <c r="I3444" s="80"/>
    </row>
    <row r="3445" spans="1:9">
      <c r="A3445" s="280" t="s">
        <v>4840</v>
      </c>
      <c r="B3445" s="280" t="s">
        <v>1457</v>
      </c>
      <c r="C3445" s="280" t="s">
        <v>1185</v>
      </c>
      <c r="D3445" s="280" t="s">
        <v>1217</v>
      </c>
      <c r="E3445" s="80">
        <v>4.3103351481807425E-2</v>
      </c>
      <c r="F3445" s="80">
        <v>707054</v>
      </c>
      <c r="G3445" s="80">
        <v>8</v>
      </c>
      <c r="H3445" s="280" t="s">
        <v>1394</v>
      </c>
      <c r="I3445" s="80"/>
    </row>
    <row r="3446" spans="1:9">
      <c r="A3446" s="280" t="s">
        <v>4841</v>
      </c>
      <c r="B3446" s="280" t="s">
        <v>1457</v>
      </c>
      <c r="C3446" s="280" t="s">
        <v>1185</v>
      </c>
      <c r="D3446" s="280" t="s">
        <v>1218</v>
      </c>
      <c r="E3446" s="80">
        <v>5.6539586563722911E-2</v>
      </c>
      <c r="F3446" s="80">
        <v>707054</v>
      </c>
      <c r="G3446" s="80">
        <v>8</v>
      </c>
      <c r="H3446" s="280" t="s">
        <v>1394</v>
      </c>
      <c r="I3446" s="80"/>
    </row>
    <row r="3447" spans="1:9">
      <c r="A3447" s="280" t="s">
        <v>4842</v>
      </c>
      <c r="B3447" s="280" t="s">
        <v>1457</v>
      </c>
      <c r="C3447" s="280" t="s">
        <v>1185</v>
      </c>
      <c r="D3447" s="280" t="s">
        <v>1219</v>
      </c>
      <c r="E3447" s="80">
        <v>5971.5948959554971</v>
      </c>
      <c r="F3447" s="80">
        <v>707054</v>
      </c>
      <c r="G3447" s="80">
        <v>8</v>
      </c>
      <c r="H3447" s="280" t="s">
        <v>1394</v>
      </c>
      <c r="I3447" s="80"/>
    </row>
    <row r="3448" spans="1:9">
      <c r="A3448" s="280" t="s">
        <v>4843</v>
      </c>
      <c r="B3448" s="280" t="s">
        <v>1457</v>
      </c>
      <c r="C3448" s="280" t="s">
        <v>1185</v>
      </c>
      <c r="D3448" s="280" t="s">
        <v>1347</v>
      </c>
      <c r="E3448" s="80">
        <v>0.13034342959020967</v>
      </c>
      <c r="F3448" s="80">
        <v>707054</v>
      </c>
      <c r="G3448" s="80">
        <v>8</v>
      </c>
      <c r="H3448" s="280" t="s">
        <v>1394</v>
      </c>
      <c r="I3448" s="80"/>
    </row>
    <row r="3449" spans="1:9">
      <c r="A3449" s="280" t="s">
        <v>4844</v>
      </c>
      <c r="B3449" s="280" t="s">
        <v>1457</v>
      </c>
      <c r="C3449" s="280" t="s">
        <v>1185</v>
      </c>
      <c r="D3449" s="280" t="s">
        <v>1344</v>
      </c>
      <c r="E3449" s="80">
        <v>0.32136356271236227</v>
      </c>
      <c r="F3449" s="80">
        <v>707054</v>
      </c>
      <c r="G3449" s="80">
        <v>8</v>
      </c>
      <c r="H3449" s="280" t="s">
        <v>1394</v>
      </c>
      <c r="I3449" s="80"/>
    </row>
    <row r="3450" spans="1:9">
      <c r="A3450" s="280" t="s">
        <v>4845</v>
      </c>
      <c r="B3450" s="280" t="s">
        <v>1457</v>
      </c>
      <c r="C3450" s="280" t="s">
        <v>1186</v>
      </c>
      <c r="D3450" s="280" t="s">
        <v>1211</v>
      </c>
      <c r="E3450" s="80">
        <v>1.6520799414231334E-4</v>
      </c>
      <c r="F3450" s="80">
        <v>707054</v>
      </c>
      <c r="G3450" s="80">
        <v>8</v>
      </c>
      <c r="H3450" s="280" t="s">
        <v>1394</v>
      </c>
      <c r="I3450" s="80"/>
    </row>
    <row r="3451" spans="1:9">
      <c r="A3451" s="280" t="s">
        <v>4846</v>
      </c>
      <c r="B3451" s="280" t="s">
        <v>1457</v>
      </c>
      <c r="C3451" s="280" t="s">
        <v>1186</v>
      </c>
      <c r="D3451" s="280" t="s">
        <v>1212</v>
      </c>
      <c r="E3451" s="80">
        <v>1.7430829580124366E-4</v>
      </c>
      <c r="F3451" s="80">
        <v>707054</v>
      </c>
      <c r="G3451" s="80">
        <v>8</v>
      </c>
      <c r="H3451" s="280" t="s">
        <v>1394</v>
      </c>
      <c r="I3451" s="80"/>
    </row>
    <row r="3452" spans="1:9">
      <c r="A3452" s="280" t="s">
        <v>4847</v>
      </c>
      <c r="B3452" s="280" t="s">
        <v>1457</v>
      </c>
      <c r="C3452" s="280" t="s">
        <v>1186</v>
      </c>
      <c r="D3452" s="280" t="s">
        <v>1213</v>
      </c>
      <c r="E3452" s="80">
        <v>1.6529773040465314E-4</v>
      </c>
      <c r="F3452" s="80">
        <v>707054</v>
      </c>
      <c r="G3452" s="80">
        <v>8</v>
      </c>
      <c r="H3452" s="280" t="s">
        <v>1394</v>
      </c>
      <c r="I3452" s="80"/>
    </row>
    <row r="3453" spans="1:9">
      <c r="A3453" s="280" t="s">
        <v>4848</v>
      </c>
      <c r="B3453" s="280" t="s">
        <v>1457</v>
      </c>
      <c r="C3453" s="280" t="s">
        <v>1186</v>
      </c>
      <c r="D3453" s="280" t="s">
        <v>1214</v>
      </c>
      <c r="E3453" s="80">
        <v>1.6807935773978681E-4</v>
      </c>
      <c r="F3453" s="80">
        <v>707054</v>
      </c>
      <c r="G3453" s="80">
        <v>8</v>
      </c>
      <c r="H3453" s="280" t="s">
        <v>1394</v>
      </c>
      <c r="I3453" s="80"/>
    </row>
    <row r="3454" spans="1:9">
      <c r="A3454" s="280" t="s">
        <v>4849</v>
      </c>
      <c r="B3454" s="280" t="s">
        <v>1457</v>
      </c>
      <c r="C3454" s="280" t="s">
        <v>1186</v>
      </c>
      <c r="D3454" s="280" t="s">
        <v>1215</v>
      </c>
      <c r="E3454" s="80">
        <v>1.736833664716148E-4</v>
      </c>
      <c r="F3454" s="80">
        <v>707054</v>
      </c>
      <c r="G3454" s="80">
        <v>8</v>
      </c>
      <c r="H3454" s="280" t="s">
        <v>1394</v>
      </c>
      <c r="I3454" s="80"/>
    </row>
    <row r="3455" spans="1:9">
      <c r="A3455" s="280" t="s">
        <v>4850</v>
      </c>
      <c r="B3455" s="280" t="s">
        <v>1457</v>
      </c>
      <c r="C3455" s="280" t="s">
        <v>1186</v>
      </c>
      <c r="D3455" s="280" t="s">
        <v>1216</v>
      </c>
      <c r="E3455" s="80">
        <v>2.055353671330713E-4</v>
      </c>
      <c r="F3455" s="80">
        <v>707054</v>
      </c>
      <c r="G3455" s="80">
        <v>8</v>
      </c>
      <c r="H3455" s="280" t="s">
        <v>1394</v>
      </c>
      <c r="I3455" s="80"/>
    </row>
    <row r="3456" spans="1:9">
      <c r="A3456" s="280" t="s">
        <v>4851</v>
      </c>
      <c r="B3456" s="280" t="s">
        <v>1457</v>
      </c>
      <c r="C3456" s="280" t="s">
        <v>1186</v>
      </c>
      <c r="D3456" s="280" t="s">
        <v>1217</v>
      </c>
      <c r="E3456" s="80">
        <v>1.6185370553878912E-4</v>
      </c>
      <c r="F3456" s="80">
        <v>707054</v>
      </c>
      <c r="G3456" s="80">
        <v>8</v>
      </c>
      <c r="H3456" s="280" t="s">
        <v>1394</v>
      </c>
      <c r="I3456" s="80"/>
    </row>
    <row r="3457" spans="1:9">
      <c r="A3457" s="280" t="s">
        <v>4852</v>
      </c>
      <c r="B3457" s="280" t="s">
        <v>1457</v>
      </c>
      <c r="C3457" s="280" t="s">
        <v>1186</v>
      </c>
      <c r="D3457" s="280" t="s">
        <v>1218</v>
      </c>
      <c r="E3457" s="80">
        <v>1.7889573321386006E-4</v>
      </c>
      <c r="F3457" s="80">
        <v>707054</v>
      </c>
      <c r="G3457" s="80">
        <v>8</v>
      </c>
      <c r="H3457" s="280" t="s">
        <v>1394</v>
      </c>
      <c r="I3457" s="80"/>
    </row>
    <row r="3458" spans="1:9">
      <c r="A3458" s="280" t="s">
        <v>4853</v>
      </c>
      <c r="B3458" s="280" t="s">
        <v>1457</v>
      </c>
      <c r="C3458" s="280" t="s">
        <v>1186</v>
      </c>
      <c r="D3458" s="280" t="s">
        <v>1219</v>
      </c>
      <c r="E3458" s="80">
        <v>1.6958400501909402E-4</v>
      </c>
      <c r="F3458" s="80">
        <v>707054</v>
      </c>
      <c r="G3458" s="80">
        <v>8</v>
      </c>
      <c r="H3458" s="280" t="s">
        <v>1394</v>
      </c>
      <c r="I3458" s="80"/>
    </row>
    <row r="3459" spans="1:9">
      <c r="A3459" s="280" t="s">
        <v>4854</v>
      </c>
      <c r="B3459" s="280" t="s">
        <v>1457</v>
      </c>
      <c r="C3459" s="280" t="s">
        <v>1186</v>
      </c>
      <c r="D3459" s="280" t="s">
        <v>1347</v>
      </c>
      <c r="E3459" s="80">
        <v>4.7592959268727392E-4</v>
      </c>
      <c r="F3459" s="80">
        <v>707054</v>
      </c>
      <c r="G3459" s="80">
        <v>8</v>
      </c>
      <c r="H3459" s="280" t="s">
        <v>1394</v>
      </c>
      <c r="I3459" s="80"/>
    </row>
    <row r="3460" spans="1:9">
      <c r="A3460" s="280" t="s">
        <v>4855</v>
      </c>
      <c r="B3460" s="280" t="s">
        <v>1457</v>
      </c>
      <c r="C3460" s="280" t="s">
        <v>1186</v>
      </c>
      <c r="D3460" s="280" t="s">
        <v>1344</v>
      </c>
      <c r="E3460" s="80">
        <v>1.2482531645267483E-3</v>
      </c>
      <c r="F3460" s="80">
        <v>707054</v>
      </c>
      <c r="G3460" s="80">
        <v>8</v>
      </c>
      <c r="H3460" s="280" t="s">
        <v>1394</v>
      </c>
      <c r="I3460" s="80"/>
    </row>
    <row r="3461" spans="1:9">
      <c r="A3461" s="280" t="s">
        <v>4856</v>
      </c>
      <c r="B3461" s="280" t="s">
        <v>1457</v>
      </c>
      <c r="C3461" s="280" t="s">
        <v>1187</v>
      </c>
      <c r="D3461" s="280" t="s">
        <v>1211</v>
      </c>
      <c r="E3461" s="80">
        <v>2.7203528449136834E-3</v>
      </c>
      <c r="F3461" s="80">
        <v>707054</v>
      </c>
      <c r="G3461" s="80">
        <v>8</v>
      </c>
      <c r="H3461" s="280" t="s">
        <v>1394</v>
      </c>
      <c r="I3461" s="80"/>
    </row>
    <row r="3462" spans="1:9">
      <c r="A3462" s="280" t="s">
        <v>4857</v>
      </c>
      <c r="B3462" s="280" t="s">
        <v>1457</v>
      </c>
      <c r="C3462" s="280" t="s">
        <v>1187</v>
      </c>
      <c r="D3462" s="280" t="s">
        <v>1212</v>
      </c>
      <c r="E3462" s="80">
        <v>2.8364687169402688E-3</v>
      </c>
      <c r="F3462" s="80">
        <v>707054</v>
      </c>
      <c r="G3462" s="80">
        <v>8</v>
      </c>
      <c r="H3462" s="280" t="s">
        <v>1394</v>
      </c>
      <c r="I3462" s="80"/>
    </row>
    <row r="3463" spans="1:9">
      <c r="A3463" s="280" t="s">
        <v>4858</v>
      </c>
      <c r="B3463" s="280" t="s">
        <v>1457</v>
      </c>
      <c r="C3463" s="280" t="s">
        <v>1187</v>
      </c>
      <c r="D3463" s="280" t="s">
        <v>1213</v>
      </c>
      <c r="E3463" s="80">
        <v>2.7206224121176918E-3</v>
      </c>
      <c r="F3463" s="80">
        <v>707054</v>
      </c>
      <c r="G3463" s="80">
        <v>8</v>
      </c>
      <c r="H3463" s="280" t="s">
        <v>1394</v>
      </c>
      <c r="I3463" s="80"/>
    </row>
    <row r="3464" spans="1:9">
      <c r="A3464" s="280" t="s">
        <v>4859</v>
      </c>
      <c r="B3464" s="280" t="s">
        <v>1457</v>
      </c>
      <c r="C3464" s="280" t="s">
        <v>1187</v>
      </c>
      <c r="D3464" s="280" t="s">
        <v>1214</v>
      </c>
      <c r="E3464" s="80">
        <v>2.7574731713546851E-3</v>
      </c>
      <c r="F3464" s="80">
        <v>707054</v>
      </c>
      <c r="G3464" s="80">
        <v>8</v>
      </c>
      <c r="H3464" s="280" t="s">
        <v>1394</v>
      </c>
      <c r="I3464" s="80"/>
    </row>
    <row r="3465" spans="1:9">
      <c r="A3465" s="280" t="s">
        <v>4860</v>
      </c>
      <c r="B3465" s="280" t="s">
        <v>1457</v>
      </c>
      <c r="C3465" s="280" t="s">
        <v>1187</v>
      </c>
      <c r="D3465" s="280" t="s">
        <v>1215</v>
      </c>
      <c r="E3465" s="80">
        <v>2.8264122415597465E-3</v>
      </c>
      <c r="F3465" s="80">
        <v>707054</v>
      </c>
      <c r="G3465" s="80">
        <v>8</v>
      </c>
      <c r="H3465" s="280" t="s">
        <v>1394</v>
      </c>
      <c r="I3465" s="80"/>
    </row>
    <row r="3466" spans="1:9">
      <c r="A3466" s="280" t="s">
        <v>4861</v>
      </c>
      <c r="B3466" s="280" t="s">
        <v>1457</v>
      </c>
      <c r="C3466" s="280" t="s">
        <v>1187</v>
      </c>
      <c r="D3466" s="280" t="s">
        <v>1216</v>
      </c>
      <c r="E3466" s="80">
        <v>3.6634641726521317E-3</v>
      </c>
      <c r="F3466" s="80">
        <v>707054</v>
      </c>
      <c r="G3466" s="80">
        <v>8</v>
      </c>
      <c r="H3466" s="280" t="s">
        <v>1394</v>
      </c>
      <c r="I3466" s="80"/>
    </row>
    <row r="3467" spans="1:9">
      <c r="A3467" s="280" t="s">
        <v>4862</v>
      </c>
      <c r="B3467" s="280" t="s">
        <v>1457</v>
      </c>
      <c r="C3467" s="280" t="s">
        <v>1187</v>
      </c>
      <c r="D3467" s="280" t="s">
        <v>1217</v>
      </c>
      <c r="E3467" s="80">
        <v>2.6473023177195202E-3</v>
      </c>
      <c r="F3467" s="80">
        <v>707054</v>
      </c>
      <c r="G3467" s="80">
        <v>8</v>
      </c>
      <c r="H3467" s="280" t="s">
        <v>1394</v>
      </c>
      <c r="I3467" s="80"/>
    </row>
    <row r="3468" spans="1:9">
      <c r="A3468" s="280" t="s">
        <v>4863</v>
      </c>
      <c r="B3468" s="280" t="s">
        <v>1457</v>
      </c>
      <c r="C3468" s="280" t="s">
        <v>1187</v>
      </c>
      <c r="D3468" s="280" t="s">
        <v>1218</v>
      </c>
      <c r="E3468" s="80">
        <v>2.9904513641275964E-3</v>
      </c>
      <c r="F3468" s="80">
        <v>707054</v>
      </c>
      <c r="G3468" s="80">
        <v>8</v>
      </c>
      <c r="H3468" s="280" t="s">
        <v>1394</v>
      </c>
      <c r="I3468" s="80"/>
    </row>
    <row r="3469" spans="1:9">
      <c r="A3469" s="280" t="s">
        <v>4864</v>
      </c>
      <c r="B3469" s="280" t="s">
        <v>1457</v>
      </c>
      <c r="C3469" s="280" t="s">
        <v>1187</v>
      </c>
      <c r="D3469" s="280" t="s">
        <v>1219</v>
      </c>
      <c r="E3469" s="80">
        <v>2.6484994948708721E-3</v>
      </c>
      <c r="F3469" s="80">
        <v>707054</v>
      </c>
      <c r="G3469" s="80">
        <v>8</v>
      </c>
      <c r="H3469" s="280" t="s">
        <v>1394</v>
      </c>
      <c r="I3469" s="80"/>
    </row>
    <row r="3470" spans="1:9">
      <c r="A3470" s="280" t="s">
        <v>4865</v>
      </c>
      <c r="B3470" s="280" t="s">
        <v>1457</v>
      </c>
      <c r="C3470" s="280" t="s">
        <v>1187</v>
      </c>
      <c r="D3470" s="280" t="s">
        <v>1347</v>
      </c>
      <c r="E3470" s="80">
        <v>8.1807841228483651E-3</v>
      </c>
      <c r="F3470" s="80">
        <v>707054</v>
      </c>
      <c r="G3470" s="80">
        <v>8</v>
      </c>
      <c r="H3470" s="280" t="s">
        <v>1394</v>
      </c>
      <c r="I3470" s="80"/>
    </row>
    <row r="3471" spans="1:9">
      <c r="A3471" s="280" t="s">
        <v>4866</v>
      </c>
      <c r="B3471" s="280" t="s">
        <v>1457</v>
      </c>
      <c r="C3471" s="280" t="s">
        <v>1187</v>
      </c>
      <c r="D3471" s="280" t="s">
        <v>1344</v>
      </c>
      <c r="E3471" s="80">
        <v>2.0363996970234485E-2</v>
      </c>
      <c r="F3471" s="80">
        <v>707054</v>
      </c>
      <c r="G3471" s="80">
        <v>8</v>
      </c>
      <c r="H3471" s="280" t="s">
        <v>1394</v>
      </c>
      <c r="I3471" s="80"/>
    </row>
    <row r="3472" spans="1:9">
      <c r="A3472" s="280" t="s">
        <v>4867</v>
      </c>
      <c r="B3472" s="280" t="s">
        <v>1457</v>
      </c>
      <c r="C3472" s="280" t="s">
        <v>1188</v>
      </c>
      <c r="D3472" s="280" t="s">
        <v>1211</v>
      </c>
      <c r="E3472" s="80">
        <v>1.8305642053285611E-4</v>
      </c>
      <c r="F3472" s="80">
        <v>707054</v>
      </c>
      <c r="G3472" s="80">
        <v>8</v>
      </c>
      <c r="H3472" s="280" t="s">
        <v>1394</v>
      </c>
      <c r="I3472" s="80"/>
    </row>
    <row r="3473" spans="1:9">
      <c r="A3473" s="280" t="s">
        <v>4868</v>
      </c>
      <c r="B3473" s="280" t="s">
        <v>1457</v>
      </c>
      <c r="C3473" s="280" t="s">
        <v>1188</v>
      </c>
      <c r="D3473" s="280" t="s">
        <v>1212</v>
      </c>
      <c r="E3473" s="80">
        <v>3.811850406474911E-4</v>
      </c>
      <c r="F3473" s="80">
        <v>707054</v>
      </c>
      <c r="G3473" s="80">
        <v>8</v>
      </c>
      <c r="H3473" s="280" t="s">
        <v>1394</v>
      </c>
      <c r="I3473" s="80"/>
    </row>
    <row r="3474" spans="1:9">
      <c r="A3474" s="280" t="s">
        <v>4869</v>
      </c>
      <c r="B3474" s="280" t="s">
        <v>1457</v>
      </c>
      <c r="C3474" s="280" t="s">
        <v>1188</v>
      </c>
      <c r="D3474" s="280" t="s">
        <v>1213</v>
      </c>
      <c r="E3474" s="80">
        <v>1.8852593271467756E-4</v>
      </c>
      <c r="F3474" s="80">
        <v>707054</v>
      </c>
      <c r="G3474" s="80">
        <v>8</v>
      </c>
      <c r="H3474" s="280" t="s">
        <v>1394</v>
      </c>
      <c r="I3474" s="80"/>
    </row>
    <row r="3475" spans="1:9">
      <c r="A3475" s="280" t="s">
        <v>4870</v>
      </c>
      <c r="B3475" s="280" t="s">
        <v>1457</v>
      </c>
      <c r="C3475" s="280" t="s">
        <v>1188</v>
      </c>
      <c r="D3475" s="280" t="s">
        <v>1214</v>
      </c>
      <c r="E3475" s="80">
        <v>1.9026160141829521E-4</v>
      </c>
      <c r="F3475" s="80">
        <v>707054</v>
      </c>
      <c r="G3475" s="80">
        <v>8</v>
      </c>
      <c r="H3475" s="280" t="s">
        <v>1394</v>
      </c>
      <c r="I3475" s="80"/>
    </row>
    <row r="3476" spans="1:9">
      <c r="A3476" s="280" t="s">
        <v>4871</v>
      </c>
      <c r="B3476" s="280" t="s">
        <v>1457</v>
      </c>
      <c r="C3476" s="280" t="s">
        <v>1188</v>
      </c>
      <c r="D3476" s="280" t="s">
        <v>1215</v>
      </c>
      <c r="E3476" s="80">
        <v>3.7999926071354792E-4</v>
      </c>
      <c r="F3476" s="80">
        <v>707054</v>
      </c>
      <c r="G3476" s="80">
        <v>8</v>
      </c>
      <c r="H3476" s="280" t="s">
        <v>1394</v>
      </c>
      <c r="I3476" s="80"/>
    </row>
    <row r="3477" spans="1:9">
      <c r="A3477" s="280" t="s">
        <v>4872</v>
      </c>
      <c r="B3477" s="280" t="s">
        <v>1457</v>
      </c>
      <c r="C3477" s="280" t="s">
        <v>1188</v>
      </c>
      <c r="D3477" s="280" t="s">
        <v>1216</v>
      </c>
      <c r="E3477" s="80">
        <v>4.0333988102417799E-4</v>
      </c>
      <c r="F3477" s="80">
        <v>707054</v>
      </c>
      <c r="G3477" s="80">
        <v>8</v>
      </c>
      <c r="H3477" s="280" t="s">
        <v>1394</v>
      </c>
      <c r="I3477" s="80"/>
    </row>
    <row r="3478" spans="1:9">
      <c r="A3478" s="280" t="s">
        <v>4873</v>
      </c>
      <c r="B3478" s="280" t="s">
        <v>1457</v>
      </c>
      <c r="C3478" s="280" t="s">
        <v>1188</v>
      </c>
      <c r="D3478" s="280" t="s">
        <v>1217</v>
      </c>
      <c r="E3478" s="80">
        <v>3.3283851914457072E-4</v>
      </c>
      <c r="F3478" s="80">
        <v>707054</v>
      </c>
      <c r="G3478" s="80">
        <v>8</v>
      </c>
      <c r="H3478" s="280" t="s">
        <v>1394</v>
      </c>
      <c r="I3478" s="80"/>
    </row>
    <row r="3479" spans="1:9">
      <c r="A3479" s="280" t="s">
        <v>4874</v>
      </c>
      <c r="B3479" s="280" t="s">
        <v>1457</v>
      </c>
      <c r="C3479" s="280" t="s">
        <v>1188</v>
      </c>
      <c r="D3479" s="280" t="s">
        <v>1218</v>
      </c>
      <c r="E3479" s="80">
        <v>2.6389937308561714E-4</v>
      </c>
      <c r="F3479" s="80">
        <v>707054</v>
      </c>
      <c r="G3479" s="80">
        <v>8</v>
      </c>
      <c r="H3479" s="280" t="s">
        <v>1394</v>
      </c>
      <c r="I3479" s="80"/>
    </row>
    <row r="3480" spans="1:9">
      <c r="A3480" s="280" t="s">
        <v>4875</v>
      </c>
      <c r="B3480" s="280" t="s">
        <v>1457</v>
      </c>
      <c r="C3480" s="280" t="s">
        <v>1188</v>
      </c>
      <c r="D3480" s="280" t="s">
        <v>1219</v>
      </c>
      <c r="E3480" s="80">
        <v>259.79246111973714</v>
      </c>
      <c r="F3480" s="80">
        <v>707054</v>
      </c>
      <c r="G3480" s="80">
        <v>8</v>
      </c>
      <c r="H3480" s="280" t="s">
        <v>1394</v>
      </c>
      <c r="I3480" s="80"/>
    </row>
    <row r="3481" spans="1:9">
      <c r="A3481" s="280" t="s">
        <v>4876</v>
      </c>
      <c r="B3481" s="280" t="s">
        <v>1457</v>
      </c>
      <c r="C3481" s="280" t="s">
        <v>1188</v>
      </c>
      <c r="D3481" s="280" t="s">
        <v>1347</v>
      </c>
      <c r="E3481" s="80">
        <v>5.7990849379805276E-4</v>
      </c>
      <c r="F3481" s="80">
        <v>707054</v>
      </c>
      <c r="G3481" s="80">
        <v>8</v>
      </c>
      <c r="H3481" s="280" t="s">
        <v>1394</v>
      </c>
      <c r="I3481" s="80"/>
    </row>
    <row r="3482" spans="1:9">
      <c r="A3482" s="280" t="s">
        <v>4877</v>
      </c>
      <c r="B3482" s="280" t="s">
        <v>1457</v>
      </c>
      <c r="C3482" s="280" t="s">
        <v>1188</v>
      </c>
      <c r="D3482" s="280" t="s">
        <v>1344</v>
      </c>
      <c r="E3482" s="80">
        <v>1.3025883432651565E-3</v>
      </c>
      <c r="F3482" s="80">
        <v>707054</v>
      </c>
      <c r="G3482" s="80">
        <v>8</v>
      </c>
      <c r="H3482" s="280" t="s">
        <v>1394</v>
      </c>
      <c r="I3482" s="80"/>
    </row>
    <row r="3483" spans="1:9">
      <c r="A3483" s="280" t="s">
        <v>4878</v>
      </c>
      <c r="B3483" s="280" t="s">
        <v>1457</v>
      </c>
      <c r="C3483" s="280" t="s">
        <v>1189</v>
      </c>
      <c r="D3483" s="280" t="s">
        <v>1211</v>
      </c>
      <c r="E3483" s="80">
        <v>3.6725354990198539E-4</v>
      </c>
      <c r="F3483" s="80">
        <v>707054</v>
      </c>
      <c r="G3483" s="80">
        <v>8</v>
      </c>
      <c r="H3483" s="280" t="s">
        <v>1394</v>
      </c>
      <c r="I3483" s="80"/>
    </row>
    <row r="3484" spans="1:9">
      <c r="A3484" s="280" t="s">
        <v>4879</v>
      </c>
      <c r="B3484" s="280" t="s">
        <v>1457</v>
      </c>
      <c r="C3484" s="280" t="s">
        <v>1189</v>
      </c>
      <c r="D3484" s="280" t="s">
        <v>1212</v>
      </c>
      <c r="E3484" s="80">
        <v>3.780780966503873E-4</v>
      </c>
      <c r="F3484" s="80">
        <v>707054</v>
      </c>
      <c r="G3484" s="80">
        <v>8</v>
      </c>
      <c r="H3484" s="280" t="s">
        <v>1394</v>
      </c>
      <c r="I3484" s="80"/>
    </row>
    <row r="3485" spans="1:9">
      <c r="A3485" s="280" t="s">
        <v>4880</v>
      </c>
      <c r="B3485" s="280" t="s">
        <v>1457</v>
      </c>
      <c r="C3485" s="280" t="s">
        <v>1189</v>
      </c>
      <c r="D3485" s="280" t="s">
        <v>1213</v>
      </c>
      <c r="E3485" s="80">
        <v>3.7238979918521501E-4</v>
      </c>
      <c r="F3485" s="80">
        <v>707054</v>
      </c>
      <c r="G3485" s="80">
        <v>8</v>
      </c>
      <c r="H3485" s="280" t="s">
        <v>1394</v>
      </c>
      <c r="I3485" s="80"/>
    </row>
    <row r="3486" spans="1:9">
      <c r="A3486" s="280" t="s">
        <v>4881</v>
      </c>
      <c r="B3486" s="280" t="s">
        <v>1457</v>
      </c>
      <c r="C3486" s="280" t="s">
        <v>1189</v>
      </c>
      <c r="D3486" s="280" t="s">
        <v>1214</v>
      </c>
      <c r="E3486" s="80">
        <v>3.7779898509578109E-4</v>
      </c>
      <c r="F3486" s="80">
        <v>707054</v>
      </c>
      <c r="G3486" s="80">
        <v>8</v>
      </c>
      <c r="H3486" s="280" t="s">
        <v>1394</v>
      </c>
      <c r="I3486" s="80"/>
    </row>
    <row r="3487" spans="1:9">
      <c r="A3487" s="280" t="s">
        <v>4882</v>
      </c>
      <c r="B3487" s="280" t="s">
        <v>1457</v>
      </c>
      <c r="C3487" s="280" t="s">
        <v>1189</v>
      </c>
      <c r="D3487" s="280" t="s">
        <v>1215</v>
      </c>
      <c r="E3487" s="80">
        <v>3.7679286055075867E-4</v>
      </c>
      <c r="F3487" s="80">
        <v>707054</v>
      </c>
      <c r="G3487" s="80">
        <v>8</v>
      </c>
      <c r="H3487" s="280" t="s">
        <v>1394</v>
      </c>
      <c r="I3487" s="80"/>
    </row>
    <row r="3488" spans="1:9">
      <c r="A3488" s="280" t="s">
        <v>4883</v>
      </c>
      <c r="B3488" s="280" t="s">
        <v>1457</v>
      </c>
      <c r="C3488" s="280" t="s">
        <v>1189</v>
      </c>
      <c r="D3488" s="280" t="s">
        <v>1216</v>
      </c>
      <c r="E3488" s="80">
        <v>4.6862904361230921E-4</v>
      </c>
      <c r="F3488" s="80">
        <v>707054</v>
      </c>
      <c r="G3488" s="80">
        <v>8</v>
      </c>
      <c r="H3488" s="280" t="s">
        <v>1394</v>
      </c>
      <c r="I3488" s="80"/>
    </row>
    <row r="3489" spans="1:9">
      <c r="A3489" s="280" t="s">
        <v>4884</v>
      </c>
      <c r="B3489" s="280" t="s">
        <v>1457</v>
      </c>
      <c r="C3489" s="280" t="s">
        <v>1189</v>
      </c>
      <c r="D3489" s="280" t="s">
        <v>1217</v>
      </c>
      <c r="E3489" s="80">
        <v>3.4937626763698976E-4</v>
      </c>
      <c r="F3489" s="80">
        <v>707054</v>
      </c>
      <c r="G3489" s="80">
        <v>8</v>
      </c>
      <c r="H3489" s="280" t="s">
        <v>1394</v>
      </c>
      <c r="I3489" s="80"/>
    </row>
    <row r="3490" spans="1:9">
      <c r="A3490" s="280" t="s">
        <v>4885</v>
      </c>
      <c r="B3490" s="280" t="s">
        <v>1457</v>
      </c>
      <c r="C3490" s="280" t="s">
        <v>1189</v>
      </c>
      <c r="D3490" s="280" t="s">
        <v>1218</v>
      </c>
      <c r="E3490" s="80">
        <v>3.857204868098279E-4</v>
      </c>
      <c r="F3490" s="80">
        <v>707054</v>
      </c>
      <c r="G3490" s="80">
        <v>8</v>
      </c>
      <c r="H3490" s="280" t="s">
        <v>1394</v>
      </c>
      <c r="I3490" s="80"/>
    </row>
    <row r="3491" spans="1:9">
      <c r="A3491" s="280" t="s">
        <v>4886</v>
      </c>
      <c r="B3491" s="280" t="s">
        <v>1457</v>
      </c>
      <c r="C3491" s="280" t="s">
        <v>1189</v>
      </c>
      <c r="D3491" s="280" t="s">
        <v>1219</v>
      </c>
      <c r="E3491" s="80">
        <v>199.6205404595174</v>
      </c>
      <c r="F3491" s="80">
        <v>707054</v>
      </c>
      <c r="G3491" s="80">
        <v>8</v>
      </c>
      <c r="H3491" s="280" t="s">
        <v>1394</v>
      </c>
      <c r="I3491" s="80"/>
    </row>
    <row r="3492" spans="1:9">
      <c r="A3492" s="280" t="s">
        <v>4887</v>
      </c>
      <c r="B3492" s="280" t="s">
        <v>1457</v>
      </c>
      <c r="C3492" s="280" t="s">
        <v>1189</v>
      </c>
      <c r="D3492" s="280" t="s">
        <v>1347</v>
      </c>
      <c r="E3492" s="80">
        <v>1.1345548551293125E-3</v>
      </c>
      <c r="F3492" s="80">
        <v>707054</v>
      </c>
      <c r="G3492" s="80">
        <v>8</v>
      </c>
      <c r="H3492" s="280" t="s">
        <v>1394</v>
      </c>
      <c r="I3492" s="80"/>
    </row>
    <row r="3493" spans="1:9">
      <c r="A3493" s="280" t="s">
        <v>4888</v>
      </c>
      <c r="B3493" s="280" t="s">
        <v>1457</v>
      </c>
      <c r="C3493" s="280" t="s">
        <v>1189</v>
      </c>
      <c r="D3493" s="280" t="s">
        <v>1344</v>
      </c>
      <c r="E3493" s="80">
        <v>2.8221615792798638E-3</v>
      </c>
      <c r="F3493" s="80">
        <v>707054</v>
      </c>
      <c r="G3493" s="80">
        <v>8</v>
      </c>
      <c r="H3493" s="280" t="s">
        <v>1394</v>
      </c>
      <c r="I3493" s="80"/>
    </row>
    <row r="3494" spans="1:9">
      <c r="A3494" s="280" t="s">
        <v>4889</v>
      </c>
      <c r="B3494" s="280" t="s">
        <v>1457</v>
      </c>
      <c r="C3494" s="280" t="s">
        <v>1190</v>
      </c>
      <c r="D3494" s="280" t="s">
        <v>1211</v>
      </c>
      <c r="E3494" s="80">
        <v>8.2653850186774813E-4</v>
      </c>
      <c r="F3494" s="80">
        <v>710527</v>
      </c>
      <c r="G3494" s="80">
        <v>9</v>
      </c>
      <c r="H3494" s="280" t="s">
        <v>1394</v>
      </c>
      <c r="I3494" s="80"/>
    </row>
    <row r="3495" spans="1:9">
      <c r="A3495" s="280" t="s">
        <v>4890</v>
      </c>
      <c r="B3495" s="280" t="s">
        <v>1457</v>
      </c>
      <c r="C3495" s="280" t="s">
        <v>1190</v>
      </c>
      <c r="D3495" s="280" t="s">
        <v>1212</v>
      </c>
      <c r="E3495" s="80">
        <v>8.1527772008288134E-4</v>
      </c>
      <c r="F3495" s="80">
        <v>710527</v>
      </c>
      <c r="G3495" s="80">
        <v>9</v>
      </c>
      <c r="H3495" s="280" t="s">
        <v>1394</v>
      </c>
      <c r="I3495" s="80"/>
    </row>
    <row r="3496" spans="1:9">
      <c r="A3496" s="280" t="s">
        <v>4891</v>
      </c>
      <c r="B3496" s="280" t="s">
        <v>1457</v>
      </c>
      <c r="C3496" s="280" t="s">
        <v>1190</v>
      </c>
      <c r="D3496" s="280" t="s">
        <v>1213</v>
      </c>
      <c r="E3496" s="80">
        <v>8.4146797911831348E-4</v>
      </c>
      <c r="F3496" s="80">
        <v>710527</v>
      </c>
      <c r="G3496" s="80">
        <v>9</v>
      </c>
      <c r="H3496" s="280" t="s">
        <v>1394</v>
      </c>
      <c r="I3496" s="80"/>
    </row>
    <row r="3497" spans="1:9">
      <c r="A3497" s="280" t="s">
        <v>4892</v>
      </c>
      <c r="B3497" s="280" t="s">
        <v>1457</v>
      </c>
      <c r="C3497" s="280" t="s">
        <v>1190</v>
      </c>
      <c r="D3497" s="280" t="s">
        <v>1214</v>
      </c>
      <c r="E3497" s="80">
        <v>8.7065490840126014E-4</v>
      </c>
      <c r="F3497" s="80">
        <v>710527</v>
      </c>
      <c r="G3497" s="80">
        <v>9</v>
      </c>
      <c r="H3497" s="280" t="s">
        <v>1394</v>
      </c>
      <c r="I3497" s="80"/>
    </row>
    <row r="3498" spans="1:9">
      <c r="A3498" s="280" t="s">
        <v>4893</v>
      </c>
      <c r="B3498" s="280" t="s">
        <v>1457</v>
      </c>
      <c r="C3498" s="280" t="s">
        <v>1190</v>
      </c>
      <c r="D3498" s="280" t="s">
        <v>1215</v>
      </c>
      <c r="E3498" s="80">
        <v>2.3288608567082276E-2</v>
      </c>
      <c r="F3498" s="80">
        <v>710527</v>
      </c>
      <c r="G3498" s="80">
        <v>9</v>
      </c>
      <c r="H3498" s="280" t="s">
        <v>1394</v>
      </c>
      <c r="I3498" s="80"/>
    </row>
    <row r="3499" spans="1:9">
      <c r="A3499" s="280" t="s">
        <v>4894</v>
      </c>
      <c r="B3499" s="280" t="s">
        <v>1457</v>
      </c>
      <c r="C3499" s="280" t="s">
        <v>1190</v>
      </c>
      <c r="D3499" s="280" t="s">
        <v>1216</v>
      </c>
      <c r="E3499" s="80">
        <v>3.0545267112592942E-3</v>
      </c>
      <c r="F3499" s="80">
        <v>710527</v>
      </c>
      <c r="G3499" s="80">
        <v>9</v>
      </c>
      <c r="H3499" s="280" t="s">
        <v>1394</v>
      </c>
      <c r="I3499" s="80"/>
    </row>
    <row r="3500" spans="1:9">
      <c r="A3500" s="280" t="s">
        <v>4895</v>
      </c>
      <c r="B3500" s="280" t="s">
        <v>1457</v>
      </c>
      <c r="C3500" s="280" t="s">
        <v>1190</v>
      </c>
      <c r="D3500" s="280" t="s">
        <v>1217</v>
      </c>
      <c r="E3500" s="80">
        <v>2.6189051553599674E-3</v>
      </c>
      <c r="F3500" s="80">
        <v>710527</v>
      </c>
      <c r="G3500" s="80">
        <v>9</v>
      </c>
      <c r="H3500" s="280" t="s">
        <v>1394</v>
      </c>
      <c r="I3500" s="80"/>
    </row>
    <row r="3501" spans="1:9">
      <c r="A3501" s="280" t="s">
        <v>4896</v>
      </c>
      <c r="B3501" s="280" t="s">
        <v>1457</v>
      </c>
      <c r="C3501" s="280" t="s">
        <v>1190</v>
      </c>
      <c r="D3501" s="280" t="s">
        <v>1218</v>
      </c>
      <c r="E3501" s="80">
        <v>2.5739479597929717E-3</v>
      </c>
      <c r="F3501" s="80">
        <v>710527</v>
      </c>
      <c r="G3501" s="80">
        <v>9</v>
      </c>
      <c r="H3501" s="280" t="s">
        <v>1394</v>
      </c>
      <c r="I3501" s="80"/>
    </row>
    <row r="3502" spans="1:9">
      <c r="A3502" s="280" t="s">
        <v>4897</v>
      </c>
      <c r="B3502" s="280" t="s">
        <v>1457</v>
      </c>
      <c r="C3502" s="280" t="s">
        <v>1190</v>
      </c>
      <c r="D3502" s="280" t="s">
        <v>1219</v>
      </c>
      <c r="E3502" s="80">
        <v>33.026596181898249</v>
      </c>
      <c r="F3502" s="80">
        <v>710527</v>
      </c>
      <c r="G3502" s="80">
        <v>9</v>
      </c>
      <c r="H3502" s="280" t="s">
        <v>1394</v>
      </c>
      <c r="I3502" s="80"/>
    </row>
    <row r="3503" spans="1:9">
      <c r="A3503" s="280" t="s">
        <v>4898</v>
      </c>
      <c r="B3503" s="280" t="s">
        <v>1457</v>
      </c>
      <c r="C3503" s="280" t="s">
        <v>1190</v>
      </c>
      <c r="D3503" s="280" t="s">
        <v>1347</v>
      </c>
      <c r="E3503" s="80">
        <v>3.3525889357487191E-3</v>
      </c>
      <c r="F3503" s="80">
        <v>710527</v>
      </c>
      <c r="G3503" s="80">
        <v>9</v>
      </c>
      <c r="H3503" s="280" t="s">
        <v>1394</v>
      </c>
      <c r="I3503" s="80"/>
    </row>
    <row r="3504" spans="1:9">
      <c r="A3504" s="280" t="s">
        <v>4899</v>
      </c>
      <c r="B3504" s="280" t="s">
        <v>1457</v>
      </c>
      <c r="C3504" s="280" t="s">
        <v>1190</v>
      </c>
      <c r="D3504" s="280" t="s">
        <v>1344</v>
      </c>
      <c r="E3504" s="80">
        <v>8.4034644110073352E-3</v>
      </c>
      <c r="F3504" s="80">
        <v>710527</v>
      </c>
      <c r="G3504" s="80">
        <v>9</v>
      </c>
      <c r="H3504" s="280" t="s">
        <v>1394</v>
      </c>
      <c r="I3504" s="80"/>
    </row>
    <row r="3505" spans="1:9">
      <c r="A3505" s="280" t="s">
        <v>4900</v>
      </c>
      <c r="B3505" s="280" t="s">
        <v>1457</v>
      </c>
      <c r="C3505" s="280" t="s">
        <v>1191</v>
      </c>
      <c r="D3505" s="280" t="s">
        <v>1211</v>
      </c>
      <c r="E3505" s="80">
        <v>1.0712477583178298E-3</v>
      </c>
      <c r="F3505" s="80">
        <v>710527</v>
      </c>
      <c r="G3505" s="80">
        <v>9</v>
      </c>
      <c r="H3505" s="280" t="s">
        <v>1394</v>
      </c>
      <c r="I3505" s="80"/>
    </row>
    <row r="3506" spans="1:9">
      <c r="A3506" s="280" t="s">
        <v>4901</v>
      </c>
      <c r="B3506" s="280" t="s">
        <v>1457</v>
      </c>
      <c r="C3506" s="280" t="s">
        <v>1191</v>
      </c>
      <c r="D3506" s="280" t="s">
        <v>1212</v>
      </c>
      <c r="E3506" s="80">
        <v>1.0704017093463756E-3</v>
      </c>
      <c r="F3506" s="80">
        <v>710527</v>
      </c>
      <c r="G3506" s="80">
        <v>9</v>
      </c>
      <c r="H3506" s="280" t="s">
        <v>1394</v>
      </c>
      <c r="I3506" s="80"/>
    </row>
    <row r="3507" spans="1:9">
      <c r="A3507" s="280" t="s">
        <v>4902</v>
      </c>
      <c r="B3507" s="280" t="s">
        <v>1457</v>
      </c>
      <c r="C3507" s="280" t="s">
        <v>1191</v>
      </c>
      <c r="D3507" s="280" t="s">
        <v>1213</v>
      </c>
      <c r="E3507" s="80">
        <v>1.086275572303083E-3</v>
      </c>
      <c r="F3507" s="80">
        <v>710527</v>
      </c>
      <c r="G3507" s="80">
        <v>9</v>
      </c>
      <c r="H3507" s="280" t="s">
        <v>1394</v>
      </c>
      <c r="I3507" s="80"/>
    </row>
    <row r="3508" spans="1:9">
      <c r="A3508" s="280" t="s">
        <v>4903</v>
      </c>
      <c r="B3508" s="280" t="s">
        <v>1457</v>
      </c>
      <c r="C3508" s="280" t="s">
        <v>1191</v>
      </c>
      <c r="D3508" s="280" t="s">
        <v>1214</v>
      </c>
      <c r="E3508" s="80">
        <v>1.1183431874477135E-3</v>
      </c>
      <c r="F3508" s="80">
        <v>710527</v>
      </c>
      <c r="G3508" s="80">
        <v>9</v>
      </c>
      <c r="H3508" s="280" t="s">
        <v>1394</v>
      </c>
      <c r="I3508" s="80"/>
    </row>
    <row r="3509" spans="1:9">
      <c r="A3509" s="280" t="s">
        <v>4904</v>
      </c>
      <c r="B3509" s="280" t="s">
        <v>1457</v>
      </c>
      <c r="C3509" s="280" t="s">
        <v>1191</v>
      </c>
      <c r="D3509" s="280" t="s">
        <v>1215</v>
      </c>
      <c r="E3509" s="80">
        <v>2.3542847750065682E-2</v>
      </c>
      <c r="F3509" s="80">
        <v>710527</v>
      </c>
      <c r="G3509" s="80">
        <v>9</v>
      </c>
      <c r="H3509" s="280" t="s">
        <v>1394</v>
      </c>
      <c r="I3509" s="80"/>
    </row>
    <row r="3510" spans="1:9">
      <c r="A3510" s="280" t="s">
        <v>4905</v>
      </c>
      <c r="B3510" s="280" t="s">
        <v>1457</v>
      </c>
      <c r="C3510" s="280" t="s">
        <v>1191</v>
      </c>
      <c r="D3510" s="280" t="s">
        <v>1216</v>
      </c>
      <c r="E3510" s="80">
        <v>3.444926275381237E-3</v>
      </c>
      <c r="F3510" s="80">
        <v>710527</v>
      </c>
      <c r="G3510" s="80">
        <v>9</v>
      </c>
      <c r="H3510" s="280" t="s">
        <v>1394</v>
      </c>
      <c r="I3510" s="80"/>
    </row>
    <row r="3511" spans="1:9">
      <c r="A3511" s="280" t="s">
        <v>4906</v>
      </c>
      <c r="B3511" s="280" t="s">
        <v>1457</v>
      </c>
      <c r="C3511" s="280" t="s">
        <v>1191</v>
      </c>
      <c r="D3511" s="280" t="s">
        <v>1217</v>
      </c>
      <c r="E3511" s="80">
        <v>2.8613577405415783E-3</v>
      </c>
      <c r="F3511" s="80">
        <v>710527</v>
      </c>
      <c r="G3511" s="80">
        <v>9</v>
      </c>
      <c r="H3511" s="280" t="s">
        <v>1394</v>
      </c>
      <c r="I3511" s="80"/>
    </row>
    <row r="3512" spans="1:9">
      <c r="A3512" s="280" t="s">
        <v>4907</v>
      </c>
      <c r="B3512" s="280" t="s">
        <v>1457</v>
      </c>
      <c r="C3512" s="280" t="s">
        <v>1191</v>
      </c>
      <c r="D3512" s="280" t="s">
        <v>1218</v>
      </c>
      <c r="E3512" s="80">
        <v>2.9011473850878273E-3</v>
      </c>
      <c r="F3512" s="80">
        <v>710527</v>
      </c>
      <c r="G3512" s="80">
        <v>9</v>
      </c>
      <c r="H3512" s="280" t="s">
        <v>1394</v>
      </c>
      <c r="I3512" s="80"/>
    </row>
    <row r="3513" spans="1:9">
      <c r="A3513" s="280" t="s">
        <v>4908</v>
      </c>
      <c r="B3513" s="280" t="s">
        <v>1457</v>
      </c>
      <c r="C3513" s="280" t="s">
        <v>1191</v>
      </c>
      <c r="D3513" s="280" t="s">
        <v>1219</v>
      </c>
      <c r="E3513" s="80">
        <v>33.026847442834502</v>
      </c>
      <c r="F3513" s="80">
        <v>710527</v>
      </c>
      <c r="G3513" s="80">
        <v>9</v>
      </c>
      <c r="H3513" s="280" t="s">
        <v>1394</v>
      </c>
      <c r="I3513" s="80"/>
    </row>
    <row r="3514" spans="1:9">
      <c r="A3514" s="280" t="s">
        <v>4909</v>
      </c>
      <c r="B3514" s="280" t="s">
        <v>1457</v>
      </c>
      <c r="C3514" s="280" t="s">
        <v>1191</v>
      </c>
      <c r="D3514" s="280" t="s">
        <v>1347</v>
      </c>
      <c r="E3514" s="80">
        <v>4.4053845769125317E-3</v>
      </c>
      <c r="F3514" s="80">
        <v>710527</v>
      </c>
      <c r="G3514" s="80">
        <v>9</v>
      </c>
      <c r="H3514" s="280" t="s">
        <v>1394</v>
      </c>
      <c r="I3514" s="80"/>
    </row>
    <row r="3515" spans="1:9">
      <c r="A3515" s="280" t="s">
        <v>4910</v>
      </c>
      <c r="B3515" s="280" t="s">
        <v>1457</v>
      </c>
      <c r="C3515" s="280" t="s">
        <v>1191</v>
      </c>
      <c r="D3515" s="280" t="s">
        <v>1344</v>
      </c>
      <c r="E3515" s="80">
        <v>1.0980397184581318E-2</v>
      </c>
      <c r="F3515" s="80">
        <v>710527</v>
      </c>
      <c r="G3515" s="80">
        <v>9</v>
      </c>
      <c r="H3515" s="280" t="s">
        <v>1394</v>
      </c>
      <c r="I3515" s="80"/>
    </row>
    <row r="3516" spans="1:9">
      <c r="A3516" s="280" t="s">
        <v>4911</v>
      </c>
      <c r="B3516" s="280" t="s">
        <v>1457</v>
      </c>
      <c r="C3516" s="280" t="s">
        <v>1192</v>
      </c>
      <c r="D3516" s="280" t="s">
        <v>1211</v>
      </c>
      <c r="E3516" s="80">
        <v>4.6400169520785725E-3</v>
      </c>
      <c r="F3516" s="80">
        <v>710527</v>
      </c>
      <c r="G3516" s="80">
        <v>9</v>
      </c>
      <c r="H3516" s="280" t="s">
        <v>1394</v>
      </c>
      <c r="I3516" s="80"/>
    </row>
    <row r="3517" spans="1:9">
      <c r="A3517" s="280" t="s">
        <v>4912</v>
      </c>
      <c r="B3517" s="280" t="s">
        <v>1457</v>
      </c>
      <c r="C3517" s="280" t="s">
        <v>1192</v>
      </c>
      <c r="D3517" s="280" t="s">
        <v>1212</v>
      </c>
      <c r="E3517" s="80">
        <v>4.8350756982070212E-3</v>
      </c>
      <c r="F3517" s="80">
        <v>710527</v>
      </c>
      <c r="G3517" s="80">
        <v>9</v>
      </c>
      <c r="H3517" s="280" t="s">
        <v>1394</v>
      </c>
      <c r="I3517" s="80"/>
    </row>
    <row r="3518" spans="1:9">
      <c r="A3518" s="280" t="s">
        <v>4913</v>
      </c>
      <c r="B3518" s="280" t="s">
        <v>1457</v>
      </c>
      <c r="C3518" s="280" t="s">
        <v>1192</v>
      </c>
      <c r="D3518" s="280" t="s">
        <v>1213</v>
      </c>
      <c r="E3518" s="80">
        <v>4.6562393691054211E-3</v>
      </c>
      <c r="F3518" s="80">
        <v>710527</v>
      </c>
      <c r="G3518" s="80">
        <v>9</v>
      </c>
      <c r="H3518" s="280" t="s">
        <v>1394</v>
      </c>
      <c r="I3518" s="80"/>
    </row>
    <row r="3519" spans="1:9">
      <c r="A3519" s="280" t="s">
        <v>4914</v>
      </c>
      <c r="B3519" s="280" t="s">
        <v>1457</v>
      </c>
      <c r="C3519" s="280" t="s">
        <v>1192</v>
      </c>
      <c r="D3519" s="280" t="s">
        <v>1214</v>
      </c>
      <c r="E3519" s="80">
        <v>4.7648428046637411E-3</v>
      </c>
      <c r="F3519" s="80">
        <v>710527</v>
      </c>
      <c r="G3519" s="80">
        <v>9</v>
      </c>
      <c r="H3519" s="280" t="s">
        <v>1394</v>
      </c>
      <c r="I3519" s="80"/>
    </row>
    <row r="3520" spans="1:9">
      <c r="A3520" s="280" t="s">
        <v>4915</v>
      </c>
      <c r="B3520" s="280" t="s">
        <v>1457</v>
      </c>
      <c r="C3520" s="280" t="s">
        <v>1192</v>
      </c>
      <c r="D3520" s="280" t="s">
        <v>1215</v>
      </c>
      <c r="E3520" s="80">
        <v>2.7292071353933731E-2</v>
      </c>
      <c r="F3520" s="80">
        <v>710527</v>
      </c>
      <c r="G3520" s="80">
        <v>9</v>
      </c>
      <c r="H3520" s="280" t="s">
        <v>1394</v>
      </c>
      <c r="I3520" s="80"/>
    </row>
    <row r="3521" spans="1:9">
      <c r="A3521" s="280" t="s">
        <v>4916</v>
      </c>
      <c r="B3521" s="280" t="s">
        <v>1457</v>
      </c>
      <c r="C3521" s="280" t="s">
        <v>1192</v>
      </c>
      <c r="D3521" s="280" t="s">
        <v>1216</v>
      </c>
      <c r="E3521" s="80">
        <v>9.0742177038106511E-3</v>
      </c>
      <c r="F3521" s="80">
        <v>710527</v>
      </c>
      <c r="G3521" s="80">
        <v>9</v>
      </c>
      <c r="H3521" s="280" t="s">
        <v>1394</v>
      </c>
      <c r="I3521" s="80"/>
    </row>
    <row r="3522" spans="1:9">
      <c r="A3522" s="280" t="s">
        <v>4917</v>
      </c>
      <c r="B3522" s="280" t="s">
        <v>1457</v>
      </c>
      <c r="C3522" s="280" t="s">
        <v>1192</v>
      </c>
      <c r="D3522" s="280" t="s">
        <v>1217</v>
      </c>
      <c r="E3522" s="80">
        <v>6.4336170092815963E-3</v>
      </c>
      <c r="F3522" s="80">
        <v>710527</v>
      </c>
      <c r="G3522" s="80">
        <v>9</v>
      </c>
      <c r="H3522" s="280" t="s">
        <v>1394</v>
      </c>
      <c r="I3522" s="80"/>
    </row>
    <row r="3523" spans="1:9">
      <c r="A3523" s="280" t="s">
        <v>4918</v>
      </c>
      <c r="B3523" s="280" t="s">
        <v>1457</v>
      </c>
      <c r="C3523" s="280" t="s">
        <v>1192</v>
      </c>
      <c r="D3523" s="280" t="s">
        <v>1218</v>
      </c>
      <c r="E3523" s="80">
        <v>7.3538472396917519E-3</v>
      </c>
      <c r="F3523" s="80">
        <v>710527</v>
      </c>
      <c r="G3523" s="80">
        <v>9</v>
      </c>
      <c r="H3523" s="280" t="s">
        <v>1394</v>
      </c>
      <c r="I3523" s="80"/>
    </row>
    <row r="3524" spans="1:9">
      <c r="A3524" s="280" t="s">
        <v>4919</v>
      </c>
      <c r="B3524" s="280" t="s">
        <v>1457</v>
      </c>
      <c r="C3524" s="280" t="s">
        <v>1192</v>
      </c>
      <c r="D3524" s="280" t="s">
        <v>1219</v>
      </c>
      <c r="E3524" s="80">
        <v>333.41839309777987</v>
      </c>
      <c r="F3524" s="80">
        <v>710527</v>
      </c>
      <c r="G3524" s="80">
        <v>9</v>
      </c>
      <c r="H3524" s="280" t="s">
        <v>1394</v>
      </c>
      <c r="I3524" s="80"/>
    </row>
    <row r="3525" spans="1:9">
      <c r="A3525" s="280" t="s">
        <v>4920</v>
      </c>
      <c r="B3525" s="280" t="s">
        <v>1457</v>
      </c>
      <c r="C3525" s="280" t="s">
        <v>1192</v>
      </c>
      <c r="D3525" s="280" t="s">
        <v>1347</v>
      </c>
      <c r="E3525" s="80">
        <v>2.0231106558291679E-2</v>
      </c>
      <c r="F3525" s="80">
        <v>710527</v>
      </c>
      <c r="G3525" s="80">
        <v>9</v>
      </c>
      <c r="H3525" s="280" t="s">
        <v>1394</v>
      </c>
      <c r="I3525" s="80"/>
    </row>
    <row r="3526" spans="1:9">
      <c r="A3526" s="280" t="s">
        <v>4921</v>
      </c>
      <c r="B3526" s="280" t="s">
        <v>1457</v>
      </c>
      <c r="C3526" s="280" t="s">
        <v>1192</v>
      </c>
      <c r="D3526" s="280" t="s">
        <v>1344</v>
      </c>
      <c r="E3526" s="80">
        <v>4.8811820016353702E-2</v>
      </c>
      <c r="F3526" s="80">
        <v>710527</v>
      </c>
      <c r="G3526" s="80">
        <v>9</v>
      </c>
      <c r="H3526" s="280" t="s">
        <v>1394</v>
      </c>
      <c r="I3526" s="80"/>
    </row>
    <row r="3527" spans="1:9">
      <c r="A3527" s="280" t="s">
        <v>4922</v>
      </c>
      <c r="B3527" s="280" t="s">
        <v>1457</v>
      </c>
      <c r="C3527" s="280" t="s">
        <v>1193</v>
      </c>
      <c r="D3527" s="280" t="s">
        <v>1211</v>
      </c>
      <c r="E3527" s="80">
        <v>5.2466046988496767E-4</v>
      </c>
      <c r="F3527" s="80">
        <v>710527</v>
      </c>
      <c r="G3527" s="80">
        <v>9</v>
      </c>
      <c r="H3527" s="280" t="s">
        <v>1394</v>
      </c>
      <c r="I3527" s="80"/>
    </row>
    <row r="3528" spans="1:9">
      <c r="A3528" s="280" t="s">
        <v>4923</v>
      </c>
      <c r="B3528" s="280" t="s">
        <v>1457</v>
      </c>
      <c r="C3528" s="280" t="s">
        <v>1193</v>
      </c>
      <c r="D3528" s="280" t="s">
        <v>1212</v>
      </c>
      <c r="E3528" s="80">
        <v>5.7521295098472377E-4</v>
      </c>
      <c r="F3528" s="80">
        <v>710527</v>
      </c>
      <c r="G3528" s="80">
        <v>9</v>
      </c>
      <c r="H3528" s="280" t="s">
        <v>1394</v>
      </c>
      <c r="I3528" s="80"/>
    </row>
    <row r="3529" spans="1:9">
      <c r="A3529" s="280" t="s">
        <v>4924</v>
      </c>
      <c r="B3529" s="280" t="s">
        <v>1457</v>
      </c>
      <c r="C3529" s="280" t="s">
        <v>1193</v>
      </c>
      <c r="D3529" s="280" t="s">
        <v>1213</v>
      </c>
      <c r="E3529" s="80">
        <v>5.2481318433421971E-4</v>
      </c>
      <c r="F3529" s="80">
        <v>710527</v>
      </c>
      <c r="G3529" s="80">
        <v>9</v>
      </c>
      <c r="H3529" s="280" t="s">
        <v>1394</v>
      </c>
      <c r="I3529" s="80"/>
    </row>
    <row r="3530" spans="1:9">
      <c r="A3530" s="280" t="s">
        <v>4925</v>
      </c>
      <c r="B3530" s="280" t="s">
        <v>1457</v>
      </c>
      <c r="C3530" s="280" t="s">
        <v>1193</v>
      </c>
      <c r="D3530" s="280" t="s">
        <v>1214</v>
      </c>
      <c r="E3530" s="80">
        <v>5.3193537450941565E-4</v>
      </c>
      <c r="F3530" s="80">
        <v>710527</v>
      </c>
      <c r="G3530" s="80">
        <v>9</v>
      </c>
      <c r="H3530" s="280" t="s">
        <v>1394</v>
      </c>
      <c r="I3530" s="80"/>
    </row>
    <row r="3531" spans="1:9">
      <c r="A3531" s="280" t="s">
        <v>4926</v>
      </c>
      <c r="B3531" s="280" t="s">
        <v>1457</v>
      </c>
      <c r="C3531" s="280" t="s">
        <v>1193</v>
      </c>
      <c r="D3531" s="280" t="s">
        <v>1215</v>
      </c>
      <c r="E3531" s="80">
        <v>5.7298410921446832E-4</v>
      </c>
      <c r="F3531" s="80">
        <v>710527</v>
      </c>
      <c r="G3531" s="80">
        <v>9</v>
      </c>
      <c r="H3531" s="280" t="s">
        <v>1394</v>
      </c>
      <c r="I3531" s="80"/>
    </row>
    <row r="3532" spans="1:9">
      <c r="A3532" s="280" t="s">
        <v>4927</v>
      </c>
      <c r="B3532" s="280" t="s">
        <v>1457</v>
      </c>
      <c r="C3532" s="280" t="s">
        <v>1193</v>
      </c>
      <c r="D3532" s="280" t="s">
        <v>1216</v>
      </c>
      <c r="E3532" s="80">
        <v>8.7857374545810953E-4</v>
      </c>
      <c r="F3532" s="80">
        <v>710527</v>
      </c>
      <c r="G3532" s="80">
        <v>9</v>
      </c>
      <c r="H3532" s="280" t="s">
        <v>1394</v>
      </c>
      <c r="I3532" s="80"/>
    </row>
    <row r="3533" spans="1:9">
      <c r="A3533" s="280" t="s">
        <v>4928</v>
      </c>
      <c r="B3533" s="280" t="s">
        <v>1457</v>
      </c>
      <c r="C3533" s="280" t="s">
        <v>1193</v>
      </c>
      <c r="D3533" s="280" t="s">
        <v>1217</v>
      </c>
      <c r="E3533" s="80">
        <v>5.4613455700275998E-4</v>
      </c>
      <c r="F3533" s="80">
        <v>710527</v>
      </c>
      <c r="G3533" s="80">
        <v>9</v>
      </c>
      <c r="H3533" s="280" t="s">
        <v>1394</v>
      </c>
      <c r="I3533" s="80"/>
    </row>
    <row r="3534" spans="1:9">
      <c r="A3534" s="280" t="s">
        <v>4929</v>
      </c>
      <c r="B3534" s="280" t="s">
        <v>1457</v>
      </c>
      <c r="C3534" s="280" t="s">
        <v>1193</v>
      </c>
      <c r="D3534" s="280" t="s">
        <v>1218</v>
      </c>
      <c r="E3534" s="80">
        <v>7.7458626974217083E-4</v>
      </c>
      <c r="F3534" s="80">
        <v>710527</v>
      </c>
      <c r="G3534" s="80">
        <v>9</v>
      </c>
      <c r="H3534" s="280" t="s">
        <v>1394</v>
      </c>
      <c r="I3534" s="80"/>
    </row>
    <row r="3535" spans="1:9">
      <c r="A3535" s="280" t="s">
        <v>4930</v>
      </c>
      <c r="B3535" s="280" t="s">
        <v>1457</v>
      </c>
      <c r="C3535" s="280" t="s">
        <v>1193</v>
      </c>
      <c r="D3535" s="280" t="s">
        <v>1219</v>
      </c>
      <c r="E3535" s="80">
        <v>5.2325545214142459E-4</v>
      </c>
      <c r="F3535" s="80">
        <v>710527</v>
      </c>
      <c r="G3535" s="80">
        <v>9</v>
      </c>
      <c r="H3535" s="280" t="s">
        <v>1394</v>
      </c>
      <c r="I3535" s="80"/>
    </row>
    <row r="3536" spans="1:9">
      <c r="A3536" s="280" t="s">
        <v>4931</v>
      </c>
      <c r="B3536" s="280" t="s">
        <v>1457</v>
      </c>
      <c r="C3536" s="280" t="s">
        <v>1193</v>
      </c>
      <c r="D3536" s="280" t="s">
        <v>1347</v>
      </c>
      <c r="E3536" s="80">
        <v>2.9305357587920962E-3</v>
      </c>
      <c r="F3536" s="80">
        <v>710527</v>
      </c>
      <c r="G3536" s="80">
        <v>9</v>
      </c>
      <c r="H3536" s="280" t="s">
        <v>1394</v>
      </c>
      <c r="I3536" s="80"/>
    </row>
    <row r="3537" spans="1:9">
      <c r="A3537" s="280" t="s">
        <v>4932</v>
      </c>
      <c r="B3537" s="280" t="s">
        <v>1457</v>
      </c>
      <c r="C3537" s="280" t="s">
        <v>1193</v>
      </c>
      <c r="D3537" s="280" t="s">
        <v>1344</v>
      </c>
      <c r="E3537" s="80">
        <v>6.0758983781145255E-3</v>
      </c>
      <c r="F3537" s="80">
        <v>710527</v>
      </c>
      <c r="G3537" s="80">
        <v>9</v>
      </c>
      <c r="H3537" s="280" t="s">
        <v>1394</v>
      </c>
      <c r="I3537" s="80"/>
    </row>
    <row r="3538" spans="1:9">
      <c r="A3538" s="280" t="s">
        <v>4933</v>
      </c>
      <c r="B3538" s="280" t="s">
        <v>1457</v>
      </c>
      <c r="C3538" s="280" t="s">
        <v>1194</v>
      </c>
      <c r="D3538" s="280" t="s">
        <v>1211</v>
      </c>
      <c r="E3538" s="80">
        <v>3.0441087238757742E-3</v>
      </c>
      <c r="F3538" s="80">
        <v>710527</v>
      </c>
      <c r="G3538" s="80">
        <v>9</v>
      </c>
      <c r="H3538" s="280" t="s">
        <v>1394</v>
      </c>
      <c r="I3538" s="80"/>
    </row>
    <row r="3539" spans="1:9">
      <c r="A3539" s="280" t="s">
        <v>4934</v>
      </c>
      <c r="B3539" s="280" t="s">
        <v>1457</v>
      </c>
      <c r="C3539" s="280" t="s">
        <v>1194</v>
      </c>
      <c r="D3539" s="280" t="s">
        <v>1212</v>
      </c>
      <c r="E3539" s="80">
        <v>3.1894610378759218E-3</v>
      </c>
      <c r="F3539" s="80">
        <v>710527</v>
      </c>
      <c r="G3539" s="80">
        <v>9</v>
      </c>
      <c r="H3539" s="280" t="s">
        <v>1394</v>
      </c>
      <c r="I3539" s="80"/>
    </row>
    <row r="3540" spans="1:9">
      <c r="A3540" s="280" t="s">
        <v>4935</v>
      </c>
      <c r="B3540" s="280" t="s">
        <v>1457</v>
      </c>
      <c r="C3540" s="280" t="s">
        <v>1194</v>
      </c>
      <c r="D3540" s="280" t="s">
        <v>1213</v>
      </c>
      <c r="E3540" s="80">
        <v>3.0451506124681187E-3</v>
      </c>
      <c r="F3540" s="80">
        <v>710527</v>
      </c>
      <c r="G3540" s="80">
        <v>9</v>
      </c>
      <c r="H3540" s="280" t="s">
        <v>1394</v>
      </c>
      <c r="I3540" s="80"/>
    </row>
    <row r="3541" spans="1:9">
      <c r="A3541" s="280" t="s">
        <v>4936</v>
      </c>
      <c r="B3541" s="280" t="s">
        <v>1457</v>
      </c>
      <c r="C3541" s="280" t="s">
        <v>1194</v>
      </c>
      <c r="D3541" s="280" t="s">
        <v>1214</v>
      </c>
      <c r="E3541" s="80">
        <v>3.1145642427066115E-3</v>
      </c>
      <c r="F3541" s="80">
        <v>710527</v>
      </c>
      <c r="G3541" s="80">
        <v>9</v>
      </c>
      <c r="H3541" s="280" t="s">
        <v>1394</v>
      </c>
      <c r="I3541" s="80"/>
    </row>
    <row r="3542" spans="1:9">
      <c r="A3542" s="280" t="s">
        <v>4937</v>
      </c>
      <c r="B3542" s="280" t="s">
        <v>1457</v>
      </c>
      <c r="C3542" s="280" t="s">
        <v>1194</v>
      </c>
      <c r="D3542" s="280" t="s">
        <v>1215</v>
      </c>
      <c r="E3542" s="80">
        <v>3.1762394946535798E-3</v>
      </c>
      <c r="F3542" s="80">
        <v>710527</v>
      </c>
      <c r="G3542" s="80">
        <v>9</v>
      </c>
      <c r="H3542" s="280" t="s">
        <v>1394</v>
      </c>
      <c r="I3542" s="80"/>
    </row>
    <row r="3543" spans="1:9">
      <c r="A3543" s="280" t="s">
        <v>4938</v>
      </c>
      <c r="B3543" s="280" t="s">
        <v>1457</v>
      </c>
      <c r="C3543" s="280" t="s">
        <v>1194</v>
      </c>
      <c r="D3543" s="280" t="s">
        <v>1216</v>
      </c>
      <c r="E3543" s="80">
        <v>4.7507176829713043E-3</v>
      </c>
      <c r="F3543" s="80">
        <v>710527</v>
      </c>
      <c r="G3543" s="80">
        <v>9</v>
      </c>
      <c r="H3543" s="280" t="s">
        <v>1394</v>
      </c>
      <c r="I3543" s="80"/>
    </row>
    <row r="3544" spans="1:9">
      <c r="A3544" s="280" t="s">
        <v>4939</v>
      </c>
      <c r="B3544" s="280" t="s">
        <v>1457</v>
      </c>
      <c r="C3544" s="280" t="s">
        <v>1194</v>
      </c>
      <c r="D3544" s="280" t="s">
        <v>1217</v>
      </c>
      <c r="E3544" s="80">
        <v>3.0261247117372575E-3</v>
      </c>
      <c r="F3544" s="80">
        <v>710527</v>
      </c>
      <c r="G3544" s="80">
        <v>9</v>
      </c>
      <c r="H3544" s="280" t="s">
        <v>1394</v>
      </c>
      <c r="I3544" s="80"/>
    </row>
    <row r="3545" spans="1:9">
      <c r="A3545" s="280" t="s">
        <v>4940</v>
      </c>
      <c r="B3545" s="280" t="s">
        <v>1457</v>
      </c>
      <c r="C3545" s="280" t="s">
        <v>1194</v>
      </c>
      <c r="D3545" s="280" t="s">
        <v>1218</v>
      </c>
      <c r="E3545" s="80">
        <v>3.6781135848617534E-3</v>
      </c>
      <c r="F3545" s="80">
        <v>710527</v>
      </c>
      <c r="G3545" s="80">
        <v>9</v>
      </c>
      <c r="H3545" s="280" t="s">
        <v>1394</v>
      </c>
      <c r="I3545" s="80"/>
    </row>
    <row r="3546" spans="1:9">
      <c r="A3546" s="280" t="s">
        <v>4941</v>
      </c>
      <c r="B3546" s="280" t="s">
        <v>1457</v>
      </c>
      <c r="C3546" s="280" t="s">
        <v>1194</v>
      </c>
      <c r="D3546" s="280" t="s">
        <v>1219</v>
      </c>
      <c r="E3546" s="80">
        <v>300.39102239949324</v>
      </c>
      <c r="F3546" s="80">
        <v>710527</v>
      </c>
      <c r="G3546" s="80">
        <v>9</v>
      </c>
      <c r="H3546" s="280" t="s">
        <v>1394</v>
      </c>
      <c r="I3546" s="80"/>
    </row>
    <row r="3547" spans="1:9">
      <c r="A3547" s="280" t="s">
        <v>4942</v>
      </c>
      <c r="B3547" s="280" t="s">
        <v>1457</v>
      </c>
      <c r="C3547" s="280" t="s">
        <v>1194</v>
      </c>
      <c r="D3547" s="280" t="s">
        <v>1347</v>
      </c>
      <c r="E3547" s="80">
        <v>1.2895186222587052E-2</v>
      </c>
      <c r="F3547" s="80">
        <v>710527</v>
      </c>
      <c r="G3547" s="80">
        <v>9</v>
      </c>
      <c r="H3547" s="280" t="s">
        <v>1394</v>
      </c>
      <c r="I3547" s="80"/>
    </row>
    <row r="3548" spans="1:9">
      <c r="A3548" s="280" t="s">
        <v>4943</v>
      </c>
      <c r="B3548" s="280" t="s">
        <v>1457</v>
      </c>
      <c r="C3548" s="280" t="s">
        <v>1194</v>
      </c>
      <c r="D3548" s="280" t="s">
        <v>1344</v>
      </c>
      <c r="E3548" s="80">
        <v>3.1755524453657862E-2</v>
      </c>
      <c r="F3548" s="80">
        <v>710527</v>
      </c>
      <c r="G3548" s="80">
        <v>9</v>
      </c>
      <c r="H3548" s="280" t="s">
        <v>1394</v>
      </c>
      <c r="I3548" s="80"/>
    </row>
    <row r="3549" spans="1:9">
      <c r="A3549" s="280" t="s">
        <v>4944</v>
      </c>
      <c r="B3549" s="280" t="s">
        <v>1457</v>
      </c>
      <c r="C3549" s="280" t="s">
        <v>1195</v>
      </c>
      <c r="D3549" s="280" t="s">
        <v>1211</v>
      </c>
      <c r="E3549" s="80">
        <v>4.4849575854683596E-5</v>
      </c>
      <c r="F3549" s="80">
        <v>710527</v>
      </c>
      <c r="G3549" s="80">
        <v>9</v>
      </c>
      <c r="H3549" s="280" t="s">
        <v>1394</v>
      </c>
      <c r="I3549" s="80"/>
    </row>
    <row r="3550" spans="1:9">
      <c r="A3550" s="280" t="s">
        <v>4945</v>
      </c>
      <c r="B3550" s="280" t="s">
        <v>1457</v>
      </c>
      <c r="C3550" s="280" t="s">
        <v>1195</v>
      </c>
      <c r="D3550" s="280" t="s">
        <v>1212</v>
      </c>
      <c r="E3550" s="80">
        <v>4.5613549283531581E-5</v>
      </c>
      <c r="F3550" s="80">
        <v>710527</v>
      </c>
      <c r="G3550" s="80">
        <v>9</v>
      </c>
      <c r="H3550" s="280" t="s">
        <v>1394</v>
      </c>
      <c r="I3550" s="80"/>
    </row>
    <row r="3551" spans="1:9">
      <c r="A3551" s="280" t="s">
        <v>4946</v>
      </c>
      <c r="B3551" s="280" t="s">
        <v>1457</v>
      </c>
      <c r="C3551" s="280" t="s">
        <v>1195</v>
      </c>
      <c r="D3551" s="280" t="s">
        <v>1213</v>
      </c>
      <c r="E3551" s="80">
        <v>4.4849575854683596E-5</v>
      </c>
      <c r="F3551" s="80">
        <v>710527</v>
      </c>
      <c r="G3551" s="80">
        <v>9</v>
      </c>
      <c r="H3551" s="280" t="s">
        <v>1394</v>
      </c>
      <c r="I3551" s="80"/>
    </row>
    <row r="3552" spans="1:9">
      <c r="A3552" s="280" t="s">
        <v>4947</v>
      </c>
      <c r="B3552" s="280" t="s">
        <v>1457</v>
      </c>
      <c r="C3552" s="280" t="s">
        <v>1195</v>
      </c>
      <c r="D3552" s="280" t="s">
        <v>1214</v>
      </c>
      <c r="E3552" s="80">
        <v>4.4849575854683596E-5</v>
      </c>
      <c r="F3552" s="80">
        <v>710527</v>
      </c>
      <c r="G3552" s="80">
        <v>9</v>
      </c>
      <c r="H3552" s="280" t="s">
        <v>1394</v>
      </c>
      <c r="I3552" s="80"/>
    </row>
    <row r="3553" spans="1:9">
      <c r="A3553" s="280" t="s">
        <v>4948</v>
      </c>
      <c r="B3553" s="280" t="s">
        <v>1457</v>
      </c>
      <c r="C3553" s="280" t="s">
        <v>1195</v>
      </c>
      <c r="D3553" s="280" t="s">
        <v>1215</v>
      </c>
      <c r="E3553" s="80">
        <v>4.550338759992133E-5</v>
      </c>
      <c r="F3553" s="80">
        <v>710527</v>
      </c>
      <c r="G3553" s="80">
        <v>9</v>
      </c>
      <c r="H3553" s="280" t="s">
        <v>1394</v>
      </c>
      <c r="I3553" s="80"/>
    </row>
    <row r="3554" spans="1:9">
      <c r="A3554" s="280" t="s">
        <v>4949</v>
      </c>
      <c r="B3554" s="280" t="s">
        <v>1457</v>
      </c>
      <c r="C3554" s="280" t="s">
        <v>1195</v>
      </c>
      <c r="D3554" s="280" t="s">
        <v>1216</v>
      </c>
      <c r="E3554" s="80">
        <v>4.9892282276577956E-5</v>
      </c>
      <c r="F3554" s="80">
        <v>710527</v>
      </c>
      <c r="G3554" s="80">
        <v>9</v>
      </c>
      <c r="H3554" s="280" t="s">
        <v>1394</v>
      </c>
      <c r="I3554" s="80"/>
    </row>
    <row r="3555" spans="1:9">
      <c r="A3555" s="280" t="s">
        <v>4950</v>
      </c>
      <c r="B3555" s="280" t="s">
        <v>1457</v>
      </c>
      <c r="C3555" s="280" t="s">
        <v>1195</v>
      </c>
      <c r="D3555" s="280" t="s">
        <v>1217</v>
      </c>
      <c r="E3555" s="80">
        <v>4.3484960237132205E-5</v>
      </c>
      <c r="F3555" s="80">
        <v>710527</v>
      </c>
      <c r="G3555" s="80">
        <v>9</v>
      </c>
      <c r="H3555" s="280" t="s">
        <v>1394</v>
      </c>
      <c r="I3555" s="80"/>
    </row>
    <row r="3556" spans="1:9">
      <c r="A3556" s="280" t="s">
        <v>4951</v>
      </c>
      <c r="B3556" s="280" t="s">
        <v>1457</v>
      </c>
      <c r="C3556" s="280" t="s">
        <v>1195</v>
      </c>
      <c r="D3556" s="280" t="s">
        <v>1218</v>
      </c>
      <c r="E3556" s="80">
        <v>4.8696988443186563E-5</v>
      </c>
      <c r="F3556" s="80">
        <v>710527</v>
      </c>
      <c r="G3556" s="80">
        <v>9</v>
      </c>
      <c r="H3556" s="280" t="s">
        <v>1394</v>
      </c>
      <c r="I3556" s="80"/>
    </row>
    <row r="3557" spans="1:9">
      <c r="A3557" s="280" t="s">
        <v>4952</v>
      </c>
      <c r="B3557" s="280" t="s">
        <v>1457</v>
      </c>
      <c r="C3557" s="280" t="s">
        <v>1195</v>
      </c>
      <c r="D3557" s="280" t="s">
        <v>1219</v>
      </c>
      <c r="E3557" s="80">
        <v>76.728413194839916</v>
      </c>
      <c r="F3557" s="80">
        <v>710527</v>
      </c>
      <c r="G3557" s="80">
        <v>9</v>
      </c>
      <c r="H3557" s="280" t="s">
        <v>1394</v>
      </c>
      <c r="I3557" s="80"/>
    </row>
    <row r="3558" spans="1:9">
      <c r="A3558" s="280" t="s">
        <v>4953</v>
      </c>
      <c r="B3558" s="280" t="s">
        <v>1457</v>
      </c>
      <c r="C3558" s="280" t="s">
        <v>1195</v>
      </c>
      <c r="D3558" s="280" t="s">
        <v>1347</v>
      </c>
      <c r="E3558" s="80">
        <v>2.4871158268026638E-4</v>
      </c>
      <c r="F3558" s="80">
        <v>710527</v>
      </c>
      <c r="G3558" s="80">
        <v>9</v>
      </c>
      <c r="H3558" s="280" t="s">
        <v>1394</v>
      </c>
      <c r="I3558" s="80"/>
    </row>
    <row r="3559" spans="1:9">
      <c r="A3559" s="280" t="s">
        <v>4954</v>
      </c>
      <c r="B3559" s="280" t="s">
        <v>1457</v>
      </c>
      <c r="C3559" s="280" t="s">
        <v>1195</v>
      </c>
      <c r="D3559" s="280" t="s">
        <v>1344</v>
      </c>
      <c r="E3559" s="80">
        <v>5.0746216651195242E-4</v>
      </c>
      <c r="F3559" s="80">
        <v>710527</v>
      </c>
      <c r="G3559" s="80">
        <v>9</v>
      </c>
      <c r="H3559" s="280" t="s">
        <v>1394</v>
      </c>
      <c r="I3559" s="80"/>
    </row>
    <row r="3560" spans="1:9">
      <c r="A3560" s="280" t="s">
        <v>4955</v>
      </c>
      <c r="B3560" s="280" t="s">
        <v>1457</v>
      </c>
      <c r="C3560" s="280" t="s">
        <v>1196</v>
      </c>
      <c r="D3560" s="280" t="s">
        <v>1211</v>
      </c>
      <c r="E3560" s="80">
        <v>2.8192251299754164E-2</v>
      </c>
      <c r="F3560" s="80">
        <v>710527</v>
      </c>
      <c r="G3560" s="80">
        <v>9</v>
      </c>
      <c r="H3560" s="280" t="s">
        <v>1394</v>
      </c>
      <c r="I3560" s="80"/>
    </row>
    <row r="3561" spans="1:9">
      <c r="A3561" s="280" t="s">
        <v>4956</v>
      </c>
      <c r="B3561" s="280" t="s">
        <v>1457</v>
      </c>
      <c r="C3561" s="280" t="s">
        <v>1196</v>
      </c>
      <c r="D3561" s="280" t="s">
        <v>1212</v>
      </c>
      <c r="E3561" s="80">
        <v>2.9070834541512495E-2</v>
      </c>
      <c r="F3561" s="80">
        <v>710527</v>
      </c>
      <c r="G3561" s="80">
        <v>9</v>
      </c>
      <c r="H3561" s="280" t="s">
        <v>1394</v>
      </c>
      <c r="I3561" s="80"/>
    </row>
    <row r="3562" spans="1:9">
      <c r="A3562" s="280" t="s">
        <v>4957</v>
      </c>
      <c r="B3562" s="280" t="s">
        <v>1457</v>
      </c>
      <c r="C3562" s="280" t="s">
        <v>1196</v>
      </c>
      <c r="D3562" s="280" t="s">
        <v>1213</v>
      </c>
      <c r="E3562" s="80">
        <v>2.8214985142665086E-2</v>
      </c>
      <c r="F3562" s="80">
        <v>710527</v>
      </c>
      <c r="G3562" s="80">
        <v>9</v>
      </c>
      <c r="H3562" s="280" t="s">
        <v>1394</v>
      </c>
      <c r="I3562" s="80"/>
    </row>
    <row r="3563" spans="1:9">
      <c r="A3563" s="280" t="s">
        <v>4958</v>
      </c>
      <c r="B3563" s="280" t="s">
        <v>1457</v>
      </c>
      <c r="C3563" s="280" t="s">
        <v>1196</v>
      </c>
      <c r="D3563" s="280" t="s">
        <v>1214</v>
      </c>
      <c r="E3563" s="80">
        <v>2.8964475005223096E-2</v>
      </c>
      <c r="F3563" s="80">
        <v>710527</v>
      </c>
      <c r="G3563" s="80">
        <v>9</v>
      </c>
      <c r="H3563" s="280" t="s">
        <v>1394</v>
      </c>
      <c r="I3563" s="80"/>
    </row>
    <row r="3564" spans="1:9">
      <c r="A3564" s="280" t="s">
        <v>4959</v>
      </c>
      <c r="B3564" s="280" t="s">
        <v>1457</v>
      </c>
      <c r="C3564" s="280" t="s">
        <v>1196</v>
      </c>
      <c r="D3564" s="280" t="s">
        <v>1215</v>
      </c>
      <c r="E3564" s="80">
        <v>2.8976742659771532E-2</v>
      </c>
      <c r="F3564" s="80">
        <v>710527</v>
      </c>
      <c r="G3564" s="80">
        <v>9</v>
      </c>
      <c r="H3564" s="280" t="s">
        <v>1394</v>
      </c>
      <c r="I3564" s="80"/>
    </row>
    <row r="3565" spans="1:9">
      <c r="A3565" s="280" t="s">
        <v>4960</v>
      </c>
      <c r="B3565" s="280" t="s">
        <v>1457</v>
      </c>
      <c r="C3565" s="280" t="s">
        <v>1196</v>
      </c>
      <c r="D3565" s="280" t="s">
        <v>1216</v>
      </c>
      <c r="E3565" s="80">
        <v>4.2080953396851639E-2</v>
      </c>
      <c r="F3565" s="80">
        <v>710527</v>
      </c>
      <c r="G3565" s="80">
        <v>9</v>
      </c>
      <c r="H3565" s="280" t="s">
        <v>1394</v>
      </c>
      <c r="I3565" s="80"/>
    </row>
    <row r="3566" spans="1:9">
      <c r="A3566" s="280" t="s">
        <v>4961</v>
      </c>
      <c r="B3566" s="280" t="s">
        <v>1457</v>
      </c>
      <c r="C3566" s="280" t="s">
        <v>1196</v>
      </c>
      <c r="D3566" s="280" t="s">
        <v>1217</v>
      </c>
      <c r="E3566" s="80">
        <v>2.757843137383122E-2</v>
      </c>
      <c r="F3566" s="80">
        <v>710527</v>
      </c>
      <c r="G3566" s="80">
        <v>9</v>
      </c>
      <c r="H3566" s="280" t="s">
        <v>1394</v>
      </c>
      <c r="I3566" s="80"/>
    </row>
    <row r="3567" spans="1:9">
      <c r="A3567" s="280" t="s">
        <v>4962</v>
      </c>
      <c r="B3567" s="280" t="s">
        <v>1457</v>
      </c>
      <c r="C3567" s="280" t="s">
        <v>1196</v>
      </c>
      <c r="D3567" s="280" t="s">
        <v>1218</v>
      </c>
      <c r="E3567" s="80">
        <v>5.5121881329913934E-2</v>
      </c>
      <c r="F3567" s="80">
        <v>710527</v>
      </c>
      <c r="G3567" s="80">
        <v>9</v>
      </c>
      <c r="H3567" s="280" t="s">
        <v>1394</v>
      </c>
      <c r="I3567" s="80"/>
    </row>
    <row r="3568" spans="1:9">
      <c r="A3568" s="280" t="s">
        <v>4963</v>
      </c>
      <c r="B3568" s="280" t="s">
        <v>1457</v>
      </c>
      <c r="C3568" s="280" t="s">
        <v>1196</v>
      </c>
      <c r="D3568" s="280" t="s">
        <v>1219</v>
      </c>
      <c r="E3568" s="80">
        <v>453.65633093575155</v>
      </c>
      <c r="F3568" s="80">
        <v>710527</v>
      </c>
      <c r="G3568" s="80">
        <v>9</v>
      </c>
      <c r="H3568" s="280" t="s">
        <v>1394</v>
      </c>
      <c r="I3568" s="80"/>
    </row>
    <row r="3569" spans="1:9">
      <c r="A3569" s="280" t="s">
        <v>4964</v>
      </c>
      <c r="B3569" s="280" t="s">
        <v>1457</v>
      </c>
      <c r="C3569" s="280" t="s">
        <v>1196</v>
      </c>
      <c r="D3569" s="280" t="s">
        <v>1347</v>
      </c>
      <c r="E3569" s="80">
        <v>0.1128861143133161</v>
      </c>
      <c r="F3569" s="80">
        <v>710527</v>
      </c>
      <c r="G3569" s="80">
        <v>9</v>
      </c>
      <c r="H3569" s="280" t="s">
        <v>1394</v>
      </c>
      <c r="I3569" s="80"/>
    </row>
    <row r="3570" spans="1:9">
      <c r="A3570" s="280" t="s">
        <v>4965</v>
      </c>
      <c r="B3570" s="280" t="s">
        <v>1457</v>
      </c>
      <c r="C3570" s="280" t="s">
        <v>1196</v>
      </c>
      <c r="D3570" s="280" t="s">
        <v>1344</v>
      </c>
      <c r="E3570" s="80">
        <v>0.28566731845430671</v>
      </c>
      <c r="F3570" s="80">
        <v>710527</v>
      </c>
      <c r="G3570" s="80">
        <v>9</v>
      </c>
      <c r="H3570" s="280" t="s">
        <v>1394</v>
      </c>
      <c r="I3570" s="80"/>
    </row>
    <row r="3571" spans="1:9">
      <c r="A3571" s="280" t="s">
        <v>4966</v>
      </c>
      <c r="B3571" s="280" t="s">
        <v>1457</v>
      </c>
      <c r="C3571" s="280" t="s">
        <v>1197</v>
      </c>
      <c r="D3571" s="280" t="s">
        <v>1211</v>
      </c>
      <c r="E3571" s="80">
        <v>6.6346308197441086E-4</v>
      </c>
      <c r="F3571" s="80">
        <v>710527</v>
      </c>
      <c r="G3571" s="80">
        <v>9</v>
      </c>
      <c r="H3571" s="280" t="s">
        <v>1394</v>
      </c>
      <c r="I3571" s="80"/>
    </row>
    <row r="3572" spans="1:9">
      <c r="A3572" s="280" t="s">
        <v>4967</v>
      </c>
      <c r="B3572" s="280" t="s">
        <v>1457</v>
      </c>
      <c r="C3572" s="280" t="s">
        <v>1197</v>
      </c>
      <c r="D3572" s="280" t="s">
        <v>1212</v>
      </c>
      <c r="E3572" s="80">
        <v>7.0025657867364862E-4</v>
      </c>
      <c r="F3572" s="80">
        <v>710527</v>
      </c>
      <c r="G3572" s="80">
        <v>9</v>
      </c>
      <c r="H3572" s="280" t="s">
        <v>1394</v>
      </c>
      <c r="I3572" s="80"/>
    </row>
    <row r="3573" spans="1:9">
      <c r="A3573" s="280" t="s">
        <v>4968</v>
      </c>
      <c r="B3573" s="280" t="s">
        <v>1457</v>
      </c>
      <c r="C3573" s="280" t="s">
        <v>1197</v>
      </c>
      <c r="D3573" s="280" t="s">
        <v>1213</v>
      </c>
      <c r="E3573" s="80">
        <v>6.6346308197441086E-4</v>
      </c>
      <c r="F3573" s="80">
        <v>710527</v>
      </c>
      <c r="G3573" s="80">
        <v>9</v>
      </c>
      <c r="H3573" s="280" t="s">
        <v>1394</v>
      </c>
      <c r="I3573" s="80"/>
    </row>
    <row r="3574" spans="1:9">
      <c r="A3574" s="280" t="s">
        <v>4969</v>
      </c>
      <c r="B3574" s="280" t="s">
        <v>1457</v>
      </c>
      <c r="C3574" s="280" t="s">
        <v>1197</v>
      </c>
      <c r="D3574" s="280" t="s">
        <v>1214</v>
      </c>
      <c r="E3574" s="80">
        <v>6.947607244200257E-4</v>
      </c>
      <c r="F3574" s="80">
        <v>710527</v>
      </c>
      <c r="G3574" s="80">
        <v>9</v>
      </c>
      <c r="H3574" s="280" t="s">
        <v>1394</v>
      </c>
      <c r="I3574" s="80"/>
    </row>
    <row r="3575" spans="1:9">
      <c r="A3575" s="280" t="s">
        <v>4970</v>
      </c>
      <c r="B3575" s="280" t="s">
        <v>1457</v>
      </c>
      <c r="C3575" s="280" t="s">
        <v>1197</v>
      </c>
      <c r="D3575" s="280" t="s">
        <v>1215</v>
      </c>
      <c r="E3575" s="80">
        <v>6.9848631179713076E-4</v>
      </c>
      <c r="F3575" s="80">
        <v>710527</v>
      </c>
      <c r="G3575" s="80">
        <v>9</v>
      </c>
      <c r="H3575" s="280" t="s">
        <v>1394</v>
      </c>
      <c r="I3575" s="80"/>
    </row>
    <row r="3576" spans="1:9">
      <c r="A3576" s="280" t="s">
        <v>4971</v>
      </c>
      <c r="B3576" s="280" t="s">
        <v>1457</v>
      </c>
      <c r="C3576" s="280" t="s">
        <v>1197</v>
      </c>
      <c r="D3576" s="280" t="s">
        <v>1216</v>
      </c>
      <c r="E3576" s="80">
        <v>1.2065069651585553E-3</v>
      </c>
      <c r="F3576" s="80">
        <v>710527</v>
      </c>
      <c r="G3576" s="80">
        <v>9</v>
      </c>
      <c r="H3576" s="280" t="s">
        <v>1394</v>
      </c>
      <c r="I3576" s="80"/>
    </row>
    <row r="3577" spans="1:9">
      <c r="A3577" s="280" t="s">
        <v>4972</v>
      </c>
      <c r="B3577" s="280" t="s">
        <v>1457</v>
      </c>
      <c r="C3577" s="280" t="s">
        <v>1197</v>
      </c>
      <c r="D3577" s="280" t="s">
        <v>1217</v>
      </c>
      <c r="E3577" s="80">
        <v>6.6241404392060853E-4</v>
      </c>
      <c r="F3577" s="80">
        <v>710527</v>
      </c>
      <c r="G3577" s="80">
        <v>9</v>
      </c>
      <c r="H3577" s="280" t="s">
        <v>1394</v>
      </c>
      <c r="I3577" s="80"/>
    </row>
    <row r="3578" spans="1:9">
      <c r="A3578" s="280" t="s">
        <v>4973</v>
      </c>
      <c r="B3578" s="280" t="s">
        <v>1457</v>
      </c>
      <c r="C3578" s="280" t="s">
        <v>1197</v>
      </c>
      <c r="D3578" s="280" t="s">
        <v>1218</v>
      </c>
      <c r="E3578" s="80">
        <v>9.541989122830313E-4</v>
      </c>
      <c r="F3578" s="80">
        <v>710527</v>
      </c>
      <c r="G3578" s="80">
        <v>9</v>
      </c>
      <c r="H3578" s="280" t="s">
        <v>1394</v>
      </c>
      <c r="I3578" s="80"/>
    </row>
    <row r="3579" spans="1:9">
      <c r="A3579" s="280" t="s">
        <v>4974</v>
      </c>
      <c r="B3579" s="280" t="s">
        <v>1457</v>
      </c>
      <c r="C3579" s="280" t="s">
        <v>1197</v>
      </c>
      <c r="D3579" s="280" t="s">
        <v>1219</v>
      </c>
      <c r="E3579" s="80">
        <v>6.3091041256484507E-4</v>
      </c>
      <c r="F3579" s="80">
        <v>710527</v>
      </c>
      <c r="G3579" s="80">
        <v>9</v>
      </c>
      <c r="H3579" s="280" t="s">
        <v>1394</v>
      </c>
      <c r="I3579" s="80"/>
    </row>
    <row r="3580" spans="1:9">
      <c r="A3580" s="280" t="s">
        <v>4975</v>
      </c>
      <c r="B3580" s="280" t="s">
        <v>1457</v>
      </c>
      <c r="C3580" s="280" t="s">
        <v>1197</v>
      </c>
      <c r="D3580" s="280" t="s">
        <v>1347</v>
      </c>
      <c r="E3580" s="80">
        <v>2.9994073968837684E-3</v>
      </c>
      <c r="F3580" s="80">
        <v>710527</v>
      </c>
      <c r="G3580" s="80">
        <v>9</v>
      </c>
      <c r="H3580" s="280" t="s">
        <v>1394</v>
      </c>
      <c r="I3580" s="80"/>
    </row>
    <row r="3581" spans="1:9">
      <c r="A3581" s="280" t="s">
        <v>4976</v>
      </c>
      <c r="B3581" s="280" t="s">
        <v>1457</v>
      </c>
      <c r="C3581" s="280" t="s">
        <v>1197</v>
      </c>
      <c r="D3581" s="280" t="s">
        <v>1344</v>
      </c>
      <c r="E3581" s="80">
        <v>6.9663290752425321E-3</v>
      </c>
      <c r="F3581" s="80">
        <v>710527</v>
      </c>
      <c r="G3581" s="80">
        <v>9</v>
      </c>
      <c r="H3581" s="280" t="s">
        <v>1394</v>
      </c>
      <c r="I3581" s="80"/>
    </row>
    <row r="3582" spans="1:9">
      <c r="A3582" s="280" t="s">
        <v>4977</v>
      </c>
      <c r="B3582" s="280" t="s">
        <v>1457</v>
      </c>
      <c r="C3582" s="280" t="s">
        <v>1198</v>
      </c>
      <c r="D3582" s="280" t="s">
        <v>1211</v>
      </c>
      <c r="E3582" s="80">
        <v>2.576892005250696E-5</v>
      </c>
      <c r="F3582" s="80">
        <v>710527</v>
      </c>
      <c r="G3582" s="80">
        <v>9</v>
      </c>
      <c r="H3582" s="280" t="s">
        <v>1394</v>
      </c>
      <c r="I3582" s="80"/>
    </row>
    <row r="3583" spans="1:9">
      <c r="A3583" s="280" t="s">
        <v>4978</v>
      </c>
      <c r="B3583" s="280" t="s">
        <v>1457</v>
      </c>
      <c r="C3583" s="280" t="s">
        <v>1198</v>
      </c>
      <c r="D3583" s="280" t="s">
        <v>1212</v>
      </c>
      <c r="E3583" s="80">
        <v>2.6720248532946537E-5</v>
      </c>
      <c r="F3583" s="80">
        <v>710527</v>
      </c>
      <c r="G3583" s="80">
        <v>9</v>
      </c>
      <c r="H3583" s="280" t="s">
        <v>1394</v>
      </c>
      <c r="I3583" s="80"/>
    </row>
    <row r="3584" spans="1:9">
      <c r="A3584" s="280" t="s">
        <v>4979</v>
      </c>
      <c r="B3584" s="280" t="s">
        <v>1457</v>
      </c>
      <c r="C3584" s="280" t="s">
        <v>1198</v>
      </c>
      <c r="D3584" s="280" t="s">
        <v>1213</v>
      </c>
      <c r="E3584" s="80">
        <v>2.576892005250696E-5</v>
      </c>
      <c r="F3584" s="80">
        <v>710527</v>
      </c>
      <c r="G3584" s="80">
        <v>9</v>
      </c>
      <c r="H3584" s="280" t="s">
        <v>1394</v>
      </c>
      <c r="I3584" s="80"/>
    </row>
    <row r="3585" spans="1:9">
      <c r="A3585" s="280" t="s">
        <v>4980</v>
      </c>
      <c r="B3585" s="280" t="s">
        <v>1457</v>
      </c>
      <c r="C3585" s="280" t="s">
        <v>1198</v>
      </c>
      <c r="D3585" s="280" t="s">
        <v>1214</v>
      </c>
      <c r="E3585" s="80">
        <v>2.6655716225965188E-5</v>
      </c>
      <c r="F3585" s="80">
        <v>710527</v>
      </c>
      <c r="G3585" s="80">
        <v>9</v>
      </c>
      <c r="H3585" s="280" t="s">
        <v>1394</v>
      </c>
      <c r="I3585" s="80"/>
    </row>
    <row r="3586" spans="1:9">
      <c r="A3586" s="280" t="s">
        <v>4981</v>
      </c>
      <c r="B3586" s="280" t="s">
        <v>1457</v>
      </c>
      <c r="C3586" s="280" t="s">
        <v>1198</v>
      </c>
      <c r="D3586" s="280" t="s">
        <v>1215</v>
      </c>
      <c r="E3586" s="80">
        <v>2.6626749644006022E-5</v>
      </c>
      <c r="F3586" s="80">
        <v>710527</v>
      </c>
      <c r="G3586" s="80">
        <v>9</v>
      </c>
      <c r="H3586" s="280" t="s">
        <v>1394</v>
      </c>
      <c r="I3586" s="80"/>
    </row>
    <row r="3587" spans="1:9">
      <c r="A3587" s="280" t="s">
        <v>4982</v>
      </c>
      <c r="B3587" s="280" t="s">
        <v>1457</v>
      </c>
      <c r="C3587" s="280" t="s">
        <v>1198</v>
      </c>
      <c r="D3587" s="280" t="s">
        <v>1216</v>
      </c>
      <c r="E3587" s="80">
        <v>3.4759653874488629E-5</v>
      </c>
      <c r="F3587" s="80">
        <v>710527</v>
      </c>
      <c r="G3587" s="80">
        <v>9</v>
      </c>
      <c r="H3587" s="280" t="s">
        <v>1394</v>
      </c>
      <c r="I3587" s="80"/>
    </row>
    <row r="3588" spans="1:9">
      <c r="A3588" s="280" t="s">
        <v>4983</v>
      </c>
      <c r="B3588" s="280" t="s">
        <v>1457</v>
      </c>
      <c r="C3588" s="280" t="s">
        <v>1198</v>
      </c>
      <c r="D3588" s="280" t="s">
        <v>1217</v>
      </c>
      <c r="E3588" s="80">
        <v>2.6357130109415539E-5</v>
      </c>
      <c r="F3588" s="80">
        <v>710527</v>
      </c>
      <c r="G3588" s="80">
        <v>9</v>
      </c>
      <c r="H3588" s="280" t="s">
        <v>1394</v>
      </c>
      <c r="I3588" s="80"/>
    </row>
    <row r="3589" spans="1:9">
      <c r="A3589" s="280" t="s">
        <v>4984</v>
      </c>
      <c r="B3589" s="280" t="s">
        <v>1457</v>
      </c>
      <c r="C3589" s="280" t="s">
        <v>1198</v>
      </c>
      <c r="D3589" s="280" t="s">
        <v>1218</v>
      </c>
      <c r="E3589" s="80">
        <v>3.0040025726654795E-5</v>
      </c>
      <c r="F3589" s="80">
        <v>710527</v>
      </c>
      <c r="G3589" s="80">
        <v>9</v>
      </c>
      <c r="H3589" s="280" t="s">
        <v>1394</v>
      </c>
      <c r="I3589" s="80"/>
    </row>
    <row r="3590" spans="1:9">
      <c r="A3590" s="280" t="s">
        <v>4985</v>
      </c>
      <c r="B3590" s="280" t="s">
        <v>1457</v>
      </c>
      <c r="C3590" s="280" t="s">
        <v>1198</v>
      </c>
      <c r="D3590" s="280" t="s">
        <v>1219</v>
      </c>
      <c r="E3590" s="80">
        <v>2.6482498302057658E-5</v>
      </c>
      <c r="F3590" s="80">
        <v>710527</v>
      </c>
      <c r="G3590" s="80">
        <v>9</v>
      </c>
      <c r="H3590" s="280" t="s">
        <v>1394</v>
      </c>
      <c r="I3590" s="80"/>
    </row>
    <row r="3591" spans="1:9">
      <c r="A3591" s="280" t="s">
        <v>4986</v>
      </c>
      <c r="B3591" s="280" t="s">
        <v>1457</v>
      </c>
      <c r="C3591" s="280" t="s">
        <v>1198</v>
      </c>
      <c r="D3591" s="280" t="s">
        <v>1347</v>
      </c>
      <c r="E3591" s="80">
        <v>1.2493264974879837E-4</v>
      </c>
      <c r="F3591" s="80">
        <v>710527</v>
      </c>
      <c r="G3591" s="80">
        <v>9</v>
      </c>
      <c r="H3591" s="280" t="s">
        <v>1394</v>
      </c>
      <c r="I3591" s="80"/>
    </row>
    <row r="3592" spans="1:9">
      <c r="A3592" s="280" t="s">
        <v>4987</v>
      </c>
      <c r="B3592" s="280" t="s">
        <v>1457</v>
      </c>
      <c r="C3592" s="280" t="s">
        <v>1198</v>
      </c>
      <c r="D3592" s="280" t="s">
        <v>1344</v>
      </c>
      <c r="E3592" s="80">
        <v>2.8475463928630393E-4</v>
      </c>
      <c r="F3592" s="80">
        <v>710527</v>
      </c>
      <c r="G3592" s="80">
        <v>9</v>
      </c>
      <c r="H3592" s="280" t="s">
        <v>1394</v>
      </c>
      <c r="I3592" s="80"/>
    </row>
    <row r="3593" spans="1:9">
      <c r="A3593" s="280" t="s">
        <v>4988</v>
      </c>
      <c r="B3593" s="280" t="s">
        <v>1457</v>
      </c>
      <c r="C3593" s="280" t="s">
        <v>1199</v>
      </c>
      <c r="D3593" s="280" t="s">
        <v>1211</v>
      </c>
      <c r="E3593" s="80">
        <v>3.8255508544287043E-5</v>
      </c>
      <c r="F3593" s="80">
        <v>710527</v>
      </c>
      <c r="G3593" s="80">
        <v>9</v>
      </c>
      <c r="H3593" s="280" t="s">
        <v>1394</v>
      </c>
      <c r="I3593" s="80"/>
    </row>
    <row r="3594" spans="1:9">
      <c r="A3594" s="280" t="s">
        <v>4989</v>
      </c>
      <c r="B3594" s="280" t="s">
        <v>1457</v>
      </c>
      <c r="C3594" s="280" t="s">
        <v>1199</v>
      </c>
      <c r="D3594" s="280" t="s">
        <v>1212</v>
      </c>
      <c r="E3594" s="80">
        <v>3.9853882531520431E-5</v>
      </c>
      <c r="F3594" s="80">
        <v>710527</v>
      </c>
      <c r="G3594" s="80">
        <v>9</v>
      </c>
      <c r="H3594" s="280" t="s">
        <v>1394</v>
      </c>
      <c r="I3594" s="80"/>
    </row>
    <row r="3595" spans="1:9">
      <c r="A3595" s="280" t="s">
        <v>4990</v>
      </c>
      <c r="B3595" s="280" t="s">
        <v>1457</v>
      </c>
      <c r="C3595" s="280" t="s">
        <v>1199</v>
      </c>
      <c r="D3595" s="280" t="s">
        <v>1213</v>
      </c>
      <c r="E3595" s="80">
        <v>3.8255508544287043E-5</v>
      </c>
      <c r="F3595" s="80">
        <v>710527</v>
      </c>
      <c r="G3595" s="80">
        <v>9</v>
      </c>
      <c r="H3595" s="280" t="s">
        <v>1394</v>
      </c>
      <c r="I3595" s="80"/>
    </row>
    <row r="3596" spans="1:9">
      <c r="A3596" s="280" t="s">
        <v>4991</v>
      </c>
      <c r="B3596" s="280" t="s">
        <v>1457</v>
      </c>
      <c r="C3596" s="280" t="s">
        <v>1199</v>
      </c>
      <c r="D3596" s="280" t="s">
        <v>1214</v>
      </c>
      <c r="E3596" s="80">
        <v>3.9169920558628407E-5</v>
      </c>
      <c r="F3596" s="80">
        <v>710527</v>
      </c>
      <c r="G3596" s="80">
        <v>9</v>
      </c>
      <c r="H3596" s="280" t="s">
        <v>1394</v>
      </c>
      <c r="I3596" s="80"/>
    </row>
    <row r="3597" spans="1:9">
      <c r="A3597" s="280" t="s">
        <v>4992</v>
      </c>
      <c r="B3597" s="280" t="s">
        <v>1457</v>
      </c>
      <c r="C3597" s="280" t="s">
        <v>1199</v>
      </c>
      <c r="D3597" s="280" t="s">
        <v>1215</v>
      </c>
      <c r="E3597" s="80">
        <v>3.9700092001743303E-5</v>
      </c>
      <c r="F3597" s="80">
        <v>710527</v>
      </c>
      <c r="G3597" s="80">
        <v>9</v>
      </c>
      <c r="H3597" s="280" t="s">
        <v>1394</v>
      </c>
      <c r="I3597" s="80"/>
    </row>
    <row r="3598" spans="1:9">
      <c r="A3598" s="280" t="s">
        <v>4993</v>
      </c>
      <c r="B3598" s="280" t="s">
        <v>1457</v>
      </c>
      <c r="C3598" s="280" t="s">
        <v>1199</v>
      </c>
      <c r="D3598" s="280" t="s">
        <v>1216</v>
      </c>
      <c r="E3598" s="80">
        <v>5.2187449977055305E-5</v>
      </c>
      <c r="F3598" s="80">
        <v>710527</v>
      </c>
      <c r="G3598" s="80">
        <v>9</v>
      </c>
      <c r="H3598" s="280" t="s">
        <v>1394</v>
      </c>
      <c r="I3598" s="80"/>
    </row>
    <row r="3599" spans="1:9">
      <c r="A3599" s="280" t="s">
        <v>4994</v>
      </c>
      <c r="B3599" s="280" t="s">
        <v>1457</v>
      </c>
      <c r="C3599" s="280" t="s">
        <v>1199</v>
      </c>
      <c r="D3599" s="280" t="s">
        <v>1217</v>
      </c>
      <c r="E3599" s="80">
        <v>3.766862458025519E-5</v>
      </c>
      <c r="F3599" s="80">
        <v>710527</v>
      </c>
      <c r="G3599" s="80">
        <v>9</v>
      </c>
      <c r="H3599" s="280" t="s">
        <v>1394</v>
      </c>
      <c r="I3599" s="80"/>
    </row>
    <row r="3600" spans="1:9">
      <c r="A3600" s="280" t="s">
        <v>4995</v>
      </c>
      <c r="B3600" s="280" t="s">
        <v>1457</v>
      </c>
      <c r="C3600" s="280" t="s">
        <v>1199</v>
      </c>
      <c r="D3600" s="280" t="s">
        <v>1218</v>
      </c>
      <c r="E3600" s="80">
        <v>4.7796901270564013E-5</v>
      </c>
      <c r="F3600" s="80">
        <v>710527</v>
      </c>
      <c r="G3600" s="80">
        <v>9</v>
      </c>
      <c r="H3600" s="280" t="s">
        <v>1394</v>
      </c>
      <c r="I3600" s="80"/>
    </row>
    <row r="3601" spans="1:9">
      <c r="A3601" s="280" t="s">
        <v>4996</v>
      </c>
      <c r="B3601" s="280" t="s">
        <v>1457</v>
      </c>
      <c r="C3601" s="280" t="s">
        <v>1199</v>
      </c>
      <c r="D3601" s="280" t="s">
        <v>1219</v>
      </c>
      <c r="E3601" s="80">
        <v>11.023177617033626</v>
      </c>
      <c r="F3601" s="80">
        <v>710527</v>
      </c>
      <c r="G3601" s="80">
        <v>9</v>
      </c>
      <c r="H3601" s="280" t="s">
        <v>1394</v>
      </c>
      <c r="I3601" s="80"/>
    </row>
    <row r="3602" spans="1:9">
      <c r="A3602" s="280" t="s">
        <v>4997</v>
      </c>
      <c r="B3602" s="280" t="s">
        <v>1457</v>
      </c>
      <c r="C3602" s="280" t="s">
        <v>1199</v>
      </c>
      <c r="D3602" s="280" t="s">
        <v>1347</v>
      </c>
      <c r="E3602" s="80">
        <v>1.817758247229539E-4</v>
      </c>
      <c r="F3602" s="80">
        <v>710527</v>
      </c>
      <c r="G3602" s="80">
        <v>9</v>
      </c>
      <c r="H3602" s="280" t="s">
        <v>1394</v>
      </c>
      <c r="I3602" s="80"/>
    </row>
    <row r="3603" spans="1:9">
      <c r="A3603" s="280" t="s">
        <v>4998</v>
      </c>
      <c r="B3603" s="280" t="s">
        <v>1457</v>
      </c>
      <c r="C3603" s="280" t="s">
        <v>1199</v>
      </c>
      <c r="D3603" s="280" t="s">
        <v>1344</v>
      </c>
      <c r="E3603" s="80">
        <v>4.154606812125641E-4</v>
      </c>
      <c r="F3603" s="80">
        <v>710527</v>
      </c>
      <c r="G3603" s="80">
        <v>9</v>
      </c>
      <c r="H3603" s="280" t="s">
        <v>1394</v>
      </c>
      <c r="I3603" s="80"/>
    </row>
    <row r="3604" spans="1:9">
      <c r="A3604" s="280" t="s">
        <v>4999</v>
      </c>
      <c r="B3604" s="280" t="s">
        <v>1457</v>
      </c>
      <c r="C3604" s="280" t="s">
        <v>1181</v>
      </c>
      <c r="D3604" s="280" t="s">
        <v>1211</v>
      </c>
      <c r="E3604" s="80">
        <v>3.1117460156567135E-4</v>
      </c>
      <c r="F3604" s="80">
        <v>710527</v>
      </c>
      <c r="G3604" s="80">
        <v>9</v>
      </c>
      <c r="H3604" s="280" t="s">
        <v>1394</v>
      </c>
      <c r="I3604" s="80"/>
    </row>
    <row r="3605" spans="1:9">
      <c r="A3605" s="280" t="s">
        <v>5000</v>
      </c>
      <c r="B3605" s="280" t="s">
        <v>1457</v>
      </c>
      <c r="C3605" s="280" t="s">
        <v>1181</v>
      </c>
      <c r="D3605" s="280" t="s">
        <v>1212</v>
      </c>
      <c r="E3605" s="80">
        <v>3.3854193736286412E-4</v>
      </c>
      <c r="F3605" s="80">
        <v>710527</v>
      </c>
      <c r="G3605" s="80">
        <v>9</v>
      </c>
      <c r="H3605" s="280" t="s">
        <v>1394</v>
      </c>
      <c r="I3605" s="80"/>
    </row>
    <row r="3606" spans="1:9">
      <c r="A3606" s="280" t="s">
        <v>5001</v>
      </c>
      <c r="B3606" s="280" t="s">
        <v>1457</v>
      </c>
      <c r="C3606" s="280" t="s">
        <v>1181</v>
      </c>
      <c r="D3606" s="280" t="s">
        <v>1213</v>
      </c>
      <c r="E3606" s="80">
        <v>3.1635365453923809E-4</v>
      </c>
      <c r="F3606" s="80">
        <v>710527</v>
      </c>
      <c r="G3606" s="80">
        <v>9</v>
      </c>
      <c r="H3606" s="280" t="s">
        <v>1394</v>
      </c>
      <c r="I3606" s="80"/>
    </row>
    <row r="3607" spans="1:9">
      <c r="A3607" s="280" t="s">
        <v>5002</v>
      </c>
      <c r="B3607" s="280" t="s">
        <v>1457</v>
      </c>
      <c r="C3607" s="280" t="s">
        <v>1181</v>
      </c>
      <c r="D3607" s="280" t="s">
        <v>1214</v>
      </c>
      <c r="E3607" s="80">
        <v>3.3772432175569551E-4</v>
      </c>
      <c r="F3607" s="80">
        <v>710527</v>
      </c>
      <c r="G3607" s="80">
        <v>9</v>
      </c>
      <c r="H3607" s="280" t="s">
        <v>1394</v>
      </c>
      <c r="I3607" s="80"/>
    </row>
    <row r="3608" spans="1:9">
      <c r="A3608" s="280" t="s">
        <v>5003</v>
      </c>
      <c r="B3608" s="280" t="s">
        <v>1457</v>
      </c>
      <c r="C3608" s="280" t="s">
        <v>1181</v>
      </c>
      <c r="D3608" s="280" t="s">
        <v>1215</v>
      </c>
      <c r="E3608" s="80">
        <v>3.3541909410425607E-4</v>
      </c>
      <c r="F3608" s="80">
        <v>710527</v>
      </c>
      <c r="G3608" s="80">
        <v>9</v>
      </c>
      <c r="H3608" s="280" t="s">
        <v>1394</v>
      </c>
      <c r="I3608" s="80"/>
    </row>
    <row r="3609" spans="1:9">
      <c r="A3609" s="280" t="s">
        <v>5004</v>
      </c>
      <c r="B3609" s="280" t="s">
        <v>1457</v>
      </c>
      <c r="C3609" s="280" t="s">
        <v>1181</v>
      </c>
      <c r="D3609" s="280" t="s">
        <v>1216</v>
      </c>
      <c r="E3609" s="80">
        <v>5.340000122037368E-4</v>
      </c>
      <c r="F3609" s="80">
        <v>710527</v>
      </c>
      <c r="G3609" s="80">
        <v>9</v>
      </c>
      <c r="H3609" s="280" t="s">
        <v>1394</v>
      </c>
      <c r="I3609" s="80"/>
    </row>
    <row r="3610" spans="1:9">
      <c r="A3610" s="280" t="s">
        <v>5005</v>
      </c>
      <c r="B3610" s="280" t="s">
        <v>1457</v>
      </c>
      <c r="C3610" s="280" t="s">
        <v>1181</v>
      </c>
      <c r="D3610" s="280" t="s">
        <v>1217</v>
      </c>
      <c r="E3610" s="80">
        <v>3.2066745426442215E-4</v>
      </c>
      <c r="F3610" s="80">
        <v>710527</v>
      </c>
      <c r="G3610" s="80">
        <v>9</v>
      </c>
      <c r="H3610" s="280" t="s">
        <v>1394</v>
      </c>
      <c r="I3610" s="80"/>
    </row>
    <row r="3611" spans="1:9">
      <c r="A3611" s="280" t="s">
        <v>5006</v>
      </c>
      <c r="B3611" s="280" t="s">
        <v>1457</v>
      </c>
      <c r="C3611" s="280" t="s">
        <v>1181</v>
      </c>
      <c r="D3611" s="280" t="s">
        <v>1218</v>
      </c>
      <c r="E3611" s="80">
        <v>3.6028341362791597E-4</v>
      </c>
      <c r="F3611" s="80">
        <v>710527</v>
      </c>
      <c r="G3611" s="80">
        <v>9</v>
      </c>
      <c r="H3611" s="280" t="s">
        <v>1394</v>
      </c>
      <c r="I3611" s="80"/>
    </row>
    <row r="3612" spans="1:9">
      <c r="A3612" s="280" t="s">
        <v>5007</v>
      </c>
      <c r="B3612" s="280" t="s">
        <v>1457</v>
      </c>
      <c r="C3612" s="280" t="s">
        <v>1181</v>
      </c>
      <c r="D3612" s="280" t="s">
        <v>1219</v>
      </c>
      <c r="E3612" s="80">
        <v>3.3905189907445284E-4</v>
      </c>
      <c r="F3612" s="80">
        <v>710527</v>
      </c>
      <c r="G3612" s="80">
        <v>9</v>
      </c>
      <c r="H3612" s="280" t="s">
        <v>1394</v>
      </c>
      <c r="I3612" s="80"/>
    </row>
    <row r="3613" spans="1:9">
      <c r="A3613" s="280" t="s">
        <v>5008</v>
      </c>
      <c r="B3613" s="280" t="s">
        <v>1457</v>
      </c>
      <c r="C3613" s="280" t="s">
        <v>1181</v>
      </c>
      <c r="D3613" s="280" t="s">
        <v>1347</v>
      </c>
      <c r="E3613" s="80">
        <v>1.1596501877207911E-3</v>
      </c>
      <c r="F3613" s="80">
        <v>710527</v>
      </c>
      <c r="G3613" s="80">
        <v>9</v>
      </c>
      <c r="H3613" s="280" t="s">
        <v>1394</v>
      </c>
      <c r="I3613" s="80"/>
    </row>
    <row r="3614" spans="1:9">
      <c r="A3614" s="280" t="s">
        <v>5009</v>
      </c>
      <c r="B3614" s="280" t="s">
        <v>1457</v>
      </c>
      <c r="C3614" s="280" t="s">
        <v>1181</v>
      </c>
      <c r="D3614" s="280" t="s">
        <v>1344</v>
      </c>
      <c r="E3614" s="80">
        <v>2.9778217463931182E-3</v>
      </c>
      <c r="F3614" s="80">
        <v>710527</v>
      </c>
      <c r="G3614" s="80">
        <v>9</v>
      </c>
      <c r="H3614" s="280" t="s">
        <v>1394</v>
      </c>
      <c r="I3614" s="80"/>
    </row>
    <row r="3615" spans="1:9">
      <c r="A3615" s="280" t="s">
        <v>5010</v>
      </c>
      <c r="B3615" s="280" t="s">
        <v>1457</v>
      </c>
      <c r="C3615" s="280" t="s">
        <v>1200</v>
      </c>
      <c r="D3615" s="280" t="s">
        <v>1211</v>
      </c>
      <c r="E3615" s="80">
        <v>1.1601967703757754E-3</v>
      </c>
      <c r="F3615" s="80">
        <v>710527</v>
      </c>
      <c r="G3615" s="80">
        <v>9</v>
      </c>
      <c r="H3615" s="280" t="s">
        <v>1394</v>
      </c>
      <c r="I3615" s="80"/>
    </row>
    <row r="3616" spans="1:9">
      <c r="A3616" s="280" t="s">
        <v>5011</v>
      </c>
      <c r="B3616" s="280" t="s">
        <v>1457</v>
      </c>
      <c r="C3616" s="280" t="s">
        <v>1200</v>
      </c>
      <c r="D3616" s="280" t="s">
        <v>1212</v>
      </c>
      <c r="E3616" s="80">
        <v>1.2442401800278312E-3</v>
      </c>
      <c r="F3616" s="80">
        <v>710527</v>
      </c>
      <c r="G3616" s="80">
        <v>9</v>
      </c>
      <c r="H3616" s="280" t="s">
        <v>1394</v>
      </c>
      <c r="I3616" s="80"/>
    </row>
    <row r="3617" spans="1:9">
      <c r="A3617" s="280" t="s">
        <v>5012</v>
      </c>
      <c r="B3617" s="280" t="s">
        <v>1457</v>
      </c>
      <c r="C3617" s="280" t="s">
        <v>1200</v>
      </c>
      <c r="D3617" s="280" t="s">
        <v>1213</v>
      </c>
      <c r="E3617" s="80">
        <v>1.1617455319048624E-3</v>
      </c>
      <c r="F3617" s="80">
        <v>710527</v>
      </c>
      <c r="G3617" s="80">
        <v>9</v>
      </c>
      <c r="H3617" s="280" t="s">
        <v>1394</v>
      </c>
      <c r="I3617" s="80"/>
    </row>
    <row r="3618" spans="1:9">
      <c r="A3618" s="280" t="s">
        <v>5013</v>
      </c>
      <c r="B3618" s="280" t="s">
        <v>1457</v>
      </c>
      <c r="C3618" s="280" t="s">
        <v>1200</v>
      </c>
      <c r="D3618" s="280" t="s">
        <v>1214</v>
      </c>
      <c r="E3618" s="80">
        <v>1.2363330185575848E-3</v>
      </c>
      <c r="F3618" s="80">
        <v>710527</v>
      </c>
      <c r="G3618" s="80">
        <v>9</v>
      </c>
      <c r="H3618" s="280" t="s">
        <v>1394</v>
      </c>
      <c r="I3618" s="80"/>
    </row>
    <row r="3619" spans="1:9">
      <c r="A3619" s="280" t="s">
        <v>5014</v>
      </c>
      <c r="B3619" s="280" t="s">
        <v>1457</v>
      </c>
      <c r="C3619" s="280" t="s">
        <v>1200</v>
      </c>
      <c r="D3619" s="280" t="s">
        <v>1215</v>
      </c>
      <c r="E3619" s="80">
        <v>1.2387086671613342E-3</v>
      </c>
      <c r="F3619" s="80">
        <v>710527</v>
      </c>
      <c r="G3619" s="80">
        <v>9</v>
      </c>
      <c r="H3619" s="280" t="s">
        <v>1394</v>
      </c>
      <c r="I3619" s="80"/>
    </row>
    <row r="3620" spans="1:9">
      <c r="A3620" s="280" t="s">
        <v>5015</v>
      </c>
      <c r="B3620" s="280" t="s">
        <v>1457</v>
      </c>
      <c r="C3620" s="280" t="s">
        <v>1200</v>
      </c>
      <c r="D3620" s="280" t="s">
        <v>1216</v>
      </c>
      <c r="E3620" s="80">
        <v>1.7079127955206379E-3</v>
      </c>
      <c r="F3620" s="80">
        <v>710527</v>
      </c>
      <c r="G3620" s="80">
        <v>9</v>
      </c>
      <c r="H3620" s="280" t="s">
        <v>1394</v>
      </c>
      <c r="I3620" s="80"/>
    </row>
    <row r="3621" spans="1:9">
      <c r="A3621" s="280" t="s">
        <v>5016</v>
      </c>
      <c r="B3621" s="280" t="s">
        <v>1457</v>
      </c>
      <c r="C3621" s="280" t="s">
        <v>1200</v>
      </c>
      <c r="D3621" s="280" t="s">
        <v>1217</v>
      </c>
      <c r="E3621" s="80">
        <v>1.1861448887444145E-3</v>
      </c>
      <c r="F3621" s="80">
        <v>710527</v>
      </c>
      <c r="G3621" s="80">
        <v>9</v>
      </c>
      <c r="H3621" s="280" t="s">
        <v>1394</v>
      </c>
      <c r="I3621" s="80"/>
    </row>
    <row r="3622" spans="1:9">
      <c r="A3622" s="280" t="s">
        <v>5017</v>
      </c>
      <c r="B3622" s="280" t="s">
        <v>1457</v>
      </c>
      <c r="C3622" s="280" t="s">
        <v>1200</v>
      </c>
      <c r="D3622" s="280" t="s">
        <v>1218</v>
      </c>
      <c r="E3622" s="80">
        <v>1.2031996485834767E-3</v>
      </c>
      <c r="F3622" s="80">
        <v>710527</v>
      </c>
      <c r="G3622" s="80">
        <v>9</v>
      </c>
      <c r="H3622" s="280" t="s">
        <v>1394</v>
      </c>
      <c r="I3622" s="80"/>
    </row>
    <row r="3623" spans="1:9">
      <c r="A3623" s="280" t="s">
        <v>5018</v>
      </c>
      <c r="B3623" s="280" t="s">
        <v>1457</v>
      </c>
      <c r="C3623" s="280" t="s">
        <v>1200</v>
      </c>
      <c r="D3623" s="280" t="s">
        <v>1219</v>
      </c>
      <c r="E3623" s="80">
        <v>1.2551749618437624E-3</v>
      </c>
      <c r="F3623" s="80">
        <v>710527</v>
      </c>
      <c r="G3623" s="80">
        <v>9</v>
      </c>
      <c r="H3623" s="280" t="s">
        <v>1394</v>
      </c>
      <c r="I3623" s="80"/>
    </row>
    <row r="3624" spans="1:9">
      <c r="A3624" s="280" t="s">
        <v>5019</v>
      </c>
      <c r="B3624" s="280" t="s">
        <v>1457</v>
      </c>
      <c r="C3624" s="280" t="s">
        <v>1200</v>
      </c>
      <c r="D3624" s="280" t="s">
        <v>1347</v>
      </c>
      <c r="E3624" s="80">
        <v>4.4815838883494529E-3</v>
      </c>
      <c r="F3624" s="80">
        <v>710527</v>
      </c>
      <c r="G3624" s="80">
        <v>9</v>
      </c>
      <c r="H3624" s="280" t="s">
        <v>1394</v>
      </c>
      <c r="I3624" s="80"/>
    </row>
    <row r="3625" spans="1:9">
      <c r="A3625" s="280" t="s">
        <v>5020</v>
      </c>
      <c r="B3625" s="280" t="s">
        <v>1457</v>
      </c>
      <c r="C3625" s="280" t="s">
        <v>1200</v>
      </c>
      <c r="D3625" s="280" t="s">
        <v>1344</v>
      </c>
      <c r="E3625" s="80">
        <v>1.1754157246532313E-2</v>
      </c>
      <c r="F3625" s="80">
        <v>710527</v>
      </c>
      <c r="G3625" s="80">
        <v>9</v>
      </c>
      <c r="H3625" s="280" t="s">
        <v>1394</v>
      </c>
      <c r="I3625" s="80"/>
    </row>
    <row r="3626" spans="1:9">
      <c r="A3626" s="280" t="s">
        <v>5021</v>
      </c>
      <c r="B3626" s="280" t="s">
        <v>1457</v>
      </c>
      <c r="C3626" s="280" t="s">
        <v>1201</v>
      </c>
      <c r="D3626" s="280" t="s">
        <v>1211</v>
      </c>
      <c r="E3626" s="80">
        <v>3.9455675307653766E-2</v>
      </c>
      <c r="F3626" s="80">
        <v>710527</v>
      </c>
      <c r="G3626" s="80">
        <v>9</v>
      </c>
      <c r="H3626" s="280" t="s">
        <v>1394</v>
      </c>
      <c r="I3626" s="80"/>
    </row>
    <row r="3627" spans="1:9">
      <c r="A3627" s="280" t="s">
        <v>5022</v>
      </c>
      <c r="B3627" s="280" t="s">
        <v>1457</v>
      </c>
      <c r="C3627" s="280" t="s">
        <v>1201</v>
      </c>
      <c r="D3627" s="280" t="s">
        <v>1212</v>
      </c>
      <c r="E3627" s="80">
        <v>4.1786995012275688E-2</v>
      </c>
      <c r="F3627" s="80">
        <v>710527</v>
      </c>
      <c r="G3627" s="80">
        <v>9</v>
      </c>
      <c r="H3627" s="280" t="s">
        <v>1394</v>
      </c>
      <c r="I3627" s="80"/>
    </row>
    <row r="3628" spans="1:9">
      <c r="A3628" s="280" t="s">
        <v>5023</v>
      </c>
      <c r="B3628" s="280" t="s">
        <v>1457</v>
      </c>
      <c r="C3628" s="280" t="s">
        <v>1201</v>
      </c>
      <c r="D3628" s="280" t="s">
        <v>1213</v>
      </c>
      <c r="E3628" s="80">
        <v>3.9480502160858882E-2</v>
      </c>
      <c r="F3628" s="80">
        <v>710527</v>
      </c>
      <c r="G3628" s="80">
        <v>9</v>
      </c>
      <c r="H3628" s="280" t="s">
        <v>1394</v>
      </c>
      <c r="I3628" s="80"/>
    </row>
    <row r="3629" spans="1:9">
      <c r="A3629" s="280" t="s">
        <v>5024</v>
      </c>
      <c r="B3629" s="280" t="s">
        <v>1457</v>
      </c>
      <c r="C3629" s="280" t="s">
        <v>1201</v>
      </c>
      <c r="D3629" s="280" t="s">
        <v>1214</v>
      </c>
      <c r="E3629" s="80">
        <v>4.1596511699063851E-2</v>
      </c>
      <c r="F3629" s="80">
        <v>710527</v>
      </c>
      <c r="G3629" s="80">
        <v>9</v>
      </c>
      <c r="H3629" s="280" t="s">
        <v>1394</v>
      </c>
      <c r="I3629" s="80"/>
    </row>
    <row r="3630" spans="1:9">
      <c r="A3630" s="280" t="s">
        <v>5025</v>
      </c>
      <c r="B3630" s="280" t="s">
        <v>1457</v>
      </c>
      <c r="C3630" s="280" t="s">
        <v>1201</v>
      </c>
      <c r="D3630" s="280" t="s">
        <v>1215</v>
      </c>
      <c r="E3630" s="80">
        <v>6.8698997824344452E-2</v>
      </c>
      <c r="F3630" s="80">
        <v>710527</v>
      </c>
      <c r="G3630" s="80">
        <v>9</v>
      </c>
      <c r="H3630" s="280" t="s">
        <v>1394</v>
      </c>
      <c r="I3630" s="80"/>
    </row>
    <row r="3631" spans="1:9">
      <c r="A3631" s="280" t="s">
        <v>5026</v>
      </c>
      <c r="B3631" s="280" t="s">
        <v>1457</v>
      </c>
      <c r="C3631" s="280" t="s">
        <v>1201</v>
      </c>
      <c r="D3631" s="280" t="s">
        <v>1216</v>
      </c>
      <c r="E3631" s="80">
        <v>5.4854007935635343E-2</v>
      </c>
      <c r="F3631" s="80">
        <v>710527</v>
      </c>
      <c r="G3631" s="80">
        <v>9</v>
      </c>
      <c r="H3631" s="280" t="s">
        <v>1394</v>
      </c>
      <c r="I3631" s="80"/>
    </row>
    <row r="3632" spans="1:9">
      <c r="A3632" s="280" t="s">
        <v>5027</v>
      </c>
      <c r="B3632" s="280" t="s">
        <v>1457</v>
      </c>
      <c r="C3632" s="280" t="s">
        <v>1201</v>
      </c>
      <c r="D3632" s="280" t="s">
        <v>1217</v>
      </c>
      <c r="E3632" s="80">
        <v>4.1428812500240254E-2</v>
      </c>
      <c r="F3632" s="80">
        <v>710527</v>
      </c>
      <c r="G3632" s="80">
        <v>9</v>
      </c>
      <c r="H3632" s="280" t="s">
        <v>1394</v>
      </c>
      <c r="I3632" s="80"/>
    </row>
    <row r="3633" spans="1:9">
      <c r="A3633" s="280" t="s">
        <v>5028</v>
      </c>
      <c r="B3633" s="280" t="s">
        <v>1457</v>
      </c>
      <c r="C3633" s="280" t="s">
        <v>1201</v>
      </c>
      <c r="D3633" s="280" t="s">
        <v>1218</v>
      </c>
      <c r="E3633" s="80">
        <v>2.9862987141497075E-2</v>
      </c>
      <c r="F3633" s="80">
        <v>710527</v>
      </c>
      <c r="G3633" s="80">
        <v>9</v>
      </c>
      <c r="H3633" s="280" t="s">
        <v>1394</v>
      </c>
      <c r="I3633" s="80"/>
    </row>
    <row r="3634" spans="1:9">
      <c r="A3634" s="280" t="s">
        <v>5029</v>
      </c>
      <c r="B3634" s="280" t="s">
        <v>1457</v>
      </c>
      <c r="C3634" s="280" t="s">
        <v>1201</v>
      </c>
      <c r="D3634" s="280" t="s">
        <v>1219</v>
      </c>
      <c r="E3634" s="80">
        <v>10562.155080371793</v>
      </c>
      <c r="F3634" s="80">
        <v>710527</v>
      </c>
      <c r="G3634" s="80">
        <v>9</v>
      </c>
      <c r="H3634" s="280" t="s">
        <v>1394</v>
      </c>
      <c r="I3634" s="80"/>
    </row>
    <row r="3635" spans="1:9">
      <c r="A3635" s="280" t="s">
        <v>5030</v>
      </c>
      <c r="B3635" s="280" t="s">
        <v>1457</v>
      </c>
      <c r="C3635" s="280" t="s">
        <v>1201</v>
      </c>
      <c r="D3635" s="280" t="s">
        <v>1347</v>
      </c>
      <c r="E3635" s="80">
        <v>0.16523798377209689</v>
      </c>
      <c r="F3635" s="80">
        <v>710527</v>
      </c>
      <c r="G3635" s="80">
        <v>9</v>
      </c>
      <c r="H3635" s="280" t="s">
        <v>1394</v>
      </c>
      <c r="I3635" s="80"/>
    </row>
    <row r="3636" spans="1:9">
      <c r="A3636" s="280" t="s">
        <v>5031</v>
      </c>
      <c r="B3636" s="280" t="s">
        <v>1457</v>
      </c>
      <c r="C3636" s="280" t="s">
        <v>1201</v>
      </c>
      <c r="D3636" s="280" t="s">
        <v>1344</v>
      </c>
      <c r="E3636" s="80">
        <v>0.40627610219487847</v>
      </c>
      <c r="F3636" s="80">
        <v>710527</v>
      </c>
      <c r="G3636" s="80">
        <v>9</v>
      </c>
      <c r="H3636" s="280" t="s">
        <v>1394</v>
      </c>
      <c r="I3636" s="80"/>
    </row>
    <row r="3637" spans="1:9">
      <c r="A3637" s="280" t="s">
        <v>5032</v>
      </c>
      <c r="B3637" s="280" t="s">
        <v>1457</v>
      </c>
      <c r="C3637" s="280" t="s">
        <v>1202</v>
      </c>
      <c r="D3637" s="280" t="s">
        <v>1211</v>
      </c>
      <c r="E3637" s="80">
        <v>0</v>
      </c>
      <c r="F3637" s="80">
        <v>710527</v>
      </c>
      <c r="G3637" s="80">
        <v>9</v>
      </c>
      <c r="H3637" s="280" t="s">
        <v>1394</v>
      </c>
      <c r="I3637" s="80"/>
    </row>
    <row r="3638" spans="1:9">
      <c r="A3638" s="280" t="s">
        <v>5033</v>
      </c>
      <c r="B3638" s="280" t="s">
        <v>1457</v>
      </c>
      <c r="C3638" s="280" t="s">
        <v>1202</v>
      </c>
      <c r="D3638" s="280" t="s">
        <v>1212</v>
      </c>
      <c r="E3638" s="80">
        <v>0</v>
      </c>
      <c r="F3638" s="80">
        <v>710527</v>
      </c>
      <c r="G3638" s="80">
        <v>9</v>
      </c>
      <c r="H3638" s="280" t="s">
        <v>1394</v>
      </c>
      <c r="I3638" s="80"/>
    </row>
    <row r="3639" spans="1:9">
      <c r="A3639" s="280" t="s">
        <v>5034</v>
      </c>
      <c r="B3639" s="280" t="s">
        <v>1457</v>
      </c>
      <c r="C3639" s="280" t="s">
        <v>1202</v>
      </c>
      <c r="D3639" s="280" t="s">
        <v>1213</v>
      </c>
      <c r="E3639" s="80">
        <v>0</v>
      </c>
      <c r="F3639" s="80">
        <v>710527</v>
      </c>
      <c r="G3639" s="80">
        <v>9</v>
      </c>
      <c r="H3639" s="280" t="s">
        <v>1394</v>
      </c>
      <c r="I3639" s="80"/>
    </row>
    <row r="3640" spans="1:9">
      <c r="A3640" s="280" t="s">
        <v>5035</v>
      </c>
      <c r="B3640" s="280" t="s">
        <v>1457</v>
      </c>
      <c r="C3640" s="280" t="s">
        <v>1202</v>
      </c>
      <c r="D3640" s="280" t="s">
        <v>1214</v>
      </c>
      <c r="E3640" s="80">
        <v>0</v>
      </c>
      <c r="F3640" s="80">
        <v>710527</v>
      </c>
      <c r="G3640" s="80">
        <v>9</v>
      </c>
      <c r="H3640" s="280" t="s">
        <v>1394</v>
      </c>
      <c r="I3640" s="80"/>
    </row>
    <row r="3641" spans="1:9">
      <c r="A3641" s="280" t="s">
        <v>5036</v>
      </c>
      <c r="B3641" s="280" t="s">
        <v>1457</v>
      </c>
      <c r="C3641" s="280" t="s">
        <v>1202</v>
      </c>
      <c r="D3641" s="280" t="s">
        <v>1215</v>
      </c>
      <c r="E3641" s="80">
        <v>0</v>
      </c>
      <c r="F3641" s="80">
        <v>710527</v>
      </c>
      <c r="G3641" s="80">
        <v>9</v>
      </c>
      <c r="H3641" s="280" t="s">
        <v>1394</v>
      </c>
      <c r="I3641" s="80"/>
    </row>
    <row r="3642" spans="1:9">
      <c r="A3642" s="280" t="s">
        <v>5037</v>
      </c>
      <c r="B3642" s="280" t="s">
        <v>1457</v>
      </c>
      <c r="C3642" s="280" t="s">
        <v>1202</v>
      </c>
      <c r="D3642" s="280" t="s">
        <v>1216</v>
      </c>
      <c r="E3642" s="80">
        <v>0</v>
      </c>
      <c r="F3642" s="80">
        <v>710527</v>
      </c>
      <c r="G3642" s="80">
        <v>9</v>
      </c>
      <c r="H3642" s="280" t="s">
        <v>1394</v>
      </c>
      <c r="I3642" s="80"/>
    </row>
    <row r="3643" spans="1:9">
      <c r="A3643" s="280" t="s">
        <v>5038</v>
      </c>
      <c r="B3643" s="280" t="s">
        <v>1457</v>
      </c>
      <c r="C3643" s="280" t="s">
        <v>1202</v>
      </c>
      <c r="D3643" s="280" t="s">
        <v>1217</v>
      </c>
      <c r="E3643" s="80">
        <v>0</v>
      </c>
      <c r="F3643" s="80">
        <v>710527</v>
      </c>
      <c r="G3643" s="80">
        <v>9</v>
      </c>
      <c r="H3643" s="280" t="s">
        <v>1394</v>
      </c>
      <c r="I3643" s="80"/>
    </row>
    <row r="3644" spans="1:9">
      <c r="A3644" s="280" t="s">
        <v>5039</v>
      </c>
      <c r="B3644" s="280" t="s">
        <v>1457</v>
      </c>
      <c r="C3644" s="280" t="s">
        <v>1202</v>
      </c>
      <c r="D3644" s="280" t="s">
        <v>1218</v>
      </c>
      <c r="E3644" s="80">
        <v>0</v>
      </c>
      <c r="F3644" s="80">
        <v>710527</v>
      </c>
      <c r="G3644" s="80">
        <v>9</v>
      </c>
      <c r="H3644" s="280" t="s">
        <v>1394</v>
      </c>
      <c r="I3644" s="80"/>
    </row>
    <row r="3645" spans="1:9">
      <c r="A3645" s="280" t="s">
        <v>5040</v>
      </c>
      <c r="B3645" s="280" t="s">
        <v>1457</v>
      </c>
      <c r="C3645" s="280" t="s">
        <v>1202</v>
      </c>
      <c r="D3645" s="280" t="s">
        <v>1219</v>
      </c>
      <c r="E3645" s="80">
        <v>0</v>
      </c>
      <c r="F3645" s="80">
        <v>710527</v>
      </c>
      <c r="G3645" s="80">
        <v>9</v>
      </c>
      <c r="H3645" s="280" t="s">
        <v>1394</v>
      </c>
      <c r="I3645" s="80"/>
    </row>
    <row r="3646" spans="1:9">
      <c r="A3646" s="280" t="s">
        <v>5041</v>
      </c>
      <c r="B3646" s="280" t="s">
        <v>1457</v>
      </c>
      <c r="C3646" s="280" t="s">
        <v>1202</v>
      </c>
      <c r="D3646" s="280" t="s">
        <v>1347</v>
      </c>
      <c r="E3646" s="80">
        <v>0</v>
      </c>
      <c r="F3646" s="80">
        <v>710527</v>
      </c>
      <c r="G3646" s="80">
        <v>9</v>
      </c>
      <c r="H3646" s="280" t="s">
        <v>1394</v>
      </c>
      <c r="I3646" s="80"/>
    </row>
    <row r="3647" spans="1:9">
      <c r="A3647" s="280" t="s">
        <v>5042</v>
      </c>
      <c r="B3647" s="280" t="s">
        <v>1457</v>
      </c>
      <c r="C3647" s="280" t="s">
        <v>1202</v>
      </c>
      <c r="D3647" s="280" t="s">
        <v>1344</v>
      </c>
      <c r="E3647" s="80">
        <v>0</v>
      </c>
      <c r="F3647" s="80">
        <v>710527</v>
      </c>
      <c r="G3647" s="80">
        <v>9</v>
      </c>
      <c r="H3647" s="280" t="s">
        <v>1394</v>
      </c>
      <c r="I3647" s="80"/>
    </row>
    <row r="3648" spans="1:9">
      <c r="A3648" s="280" t="s">
        <v>5043</v>
      </c>
      <c r="B3648" s="280" t="s">
        <v>1457</v>
      </c>
      <c r="C3648" s="280" t="s">
        <v>1203</v>
      </c>
      <c r="D3648" s="280" t="s">
        <v>1211</v>
      </c>
      <c r="E3648" s="80">
        <v>1.5226555625063901E-4</v>
      </c>
      <c r="F3648" s="80">
        <v>710527</v>
      </c>
      <c r="G3648" s="80">
        <v>9</v>
      </c>
      <c r="H3648" s="280" t="s">
        <v>1394</v>
      </c>
      <c r="I3648" s="80"/>
    </row>
    <row r="3649" spans="1:9">
      <c r="A3649" s="280" t="s">
        <v>5044</v>
      </c>
      <c r="B3649" s="280" t="s">
        <v>1457</v>
      </c>
      <c r="C3649" s="280" t="s">
        <v>1203</v>
      </c>
      <c r="D3649" s="280" t="s">
        <v>1212</v>
      </c>
      <c r="E3649" s="80">
        <v>1.6014482134752204E-4</v>
      </c>
      <c r="F3649" s="80">
        <v>710527</v>
      </c>
      <c r="G3649" s="80">
        <v>9</v>
      </c>
      <c r="H3649" s="280" t="s">
        <v>1394</v>
      </c>
      <c r="I3649" s="80"/>
    </row>
    <row r="3650" spans="1:9">
      <c r="A3650" s="280" t="s">
        <v>5045</v>
      </c>
      <c r="B3650" s="280" t="s">
        <v>1457</v>
      </c>
      <c r="C3650" s="280" t="s">
        <v>1203</v>
      </c>
      <c r="D3650" s="280" t="s">
        <v>1213</v>
      </c>
      <c r="E3650" s="80">
        <v>1.5247533120719547E-4</v>
      </c>
      <c r="F3650" s="80">
        <v>710527</v>
      </c>
      <c r="G3650" s="80">
        <v>9</v>
      </c>
      <c r="H3650" s="280" t="s">
        <v>1394</v>
      </c>
      <c r="I3650" s="80"/>
    </row>
    <row r="3651" spans="1:9">
      <c r="A3651" s="280" t="s">
        <v>5046</v>
      </c>
      <c r="B3651" s="280" t="s">
        <v>1457</v>
      </c>
      <c r="C3651" s="280" t="s">
        <v>1203</v>
      </c>
      <c r="D3651" s="280" t="s">
        <v>1214</v>
      </c>
      <c r="E3651" s="80">
        <v>1.6203530122066659E-4</v>
      </c>
      <c r="F3651" s="80">
        <v>710527</v>
      </c>
      <c r="G3651" s="80">
        <v>9</v>
      </c>
      <c r="H3651" s="280" t="s">
        <v>1394</v>
      </c>
      <c r="I3651" s="80"/>
    </row>
    <row r="3652" spans="1:9">
      <c r="A3652" s="280" t="s">
        <v>5047</v>
      </c>
      <c r="B3652" s="280" t="s">
        <v>1457</v>
      </c>
      <c r="C3652" s="280" t="s">
        <v>1203</v>
      </c>
      <c r="D3652" s="280" t="s">
        <v>1215</v>
      </c>
      <c r="E3652" s="80">
        <v>1.306468040813178E-3</v>
      </c>
      <c r="F3652" s="80">
        <v>710527</v>
      </c>
      <c r="G3652" s="80">
        <v>9</v>
      </c>
      <c r="H3652" s="280" t="s">
        <v>1394</v>
      </c>
      <c r="I3652" s="80"/>
    </row>
    <row r="3653" spans="1:9">
      <c r="A3653" s="280" t="s">
        <v>5048</v>
      </c>
      <c r="B3653" s="280" t="s">
        <v>1457</v>
      </c>
      <c r="C3653" s="280" t="s">
        <v>1203</v>
      </c>
      <c r="D3653" s="280" t="s">
        <v>1216</v>
      </c>
      <c r="E3653" s="80">
        <v>3.0670844186447013E-4</v>
      </c>
      <c r="F3653" s="80">
        <v>710527</v>
      </c>
      <c r="G3653" s="80">
        <v>9</v>
      </c>
      <c r="H3653" s="280" t="s">
        <v>1394</v>
      </c>
      <c r="I3653" s="80"/>
    </row>
    <row r="3654" spans="1:9">
      <c r="A3654" s="280" t="s">
        <v>5049</v>
      </c>
      <c r="B3654" s="280" t="s">
        <v>1457</v>
      </c>
      <c r="C3654" s="280" t="s">
        <v>1203</v>
      </c>
      <c r="D3654" s="280" t="s">
        <v>1217</v>
      </c>
      <c r="E3654" s="80">
        <v>2.4502336402109108E-4</v>
      </c>
      <c r="F3654" s="80">
        <v>710527</v>
      </c>
      <c r="G3654" s="80">
        <v>9</v>
      </c>
      <c r="H3654" s="280" t="s">
        <v>1394</v>
      </c>
      <c r="I3654" s="80"/>
    </row>
    <row r="3655" spans="1:9">
      <c r="A3655" s="280" t="s">
        <v>5050</v>
      </c>
      <c r="B3655" s="280" t="s">
        <v>1457</v>
      </c>
      <c r="C3655" s="280" t="s">
        <v>1203</v>
      </c>
      <c r="D3655" s="280" t="s">
        <v>1218</v>
      </c>
      <c r="E3655" s="80">
        <v>2.4397822559841213E-4</v>
      </c>
      <c r="F3655" s="80">
        <v>710527</v>
      </c>
      <c r="G3655" s="80">
        <v>9</v>
      </c>
      <c r="H3655" s="280" t="s">
        <v>1394</v>
      </c>
      <c r="I3655" s="80"/>
    </row>
    <row r="3656" spans="1:9">
      <c r="A3656" s="280" t="s">
        <v>5051</v>
      </c>
      <c r="B3656" s="280" t="s">
        <v>1457</v>
      </c>
      <c r="C3656" s="280" t="s">
        <v>1203</v>
      </c>
      <c r="D3656" s="280" t="s">
        <v>1219</v>
      </c>
      <c r="E3656" s="80">
        <v>16.137505549428464</v>
      </c>
      <c r="F3656" s="80">
        <v>710527</v>
      </c>
      <c r="G3656" s="80">
        <v>9</v>
      </c>
      <c r="H3656" s="280" t="s">
        <v>1394</v>
      </c>
      <c r="I3656" s="80"/>
    </row>
    <row r="3657" spans="1:9">
      <c r="A3657" s="280" t="s">
        <v>5052</v>
      </c>
      <c r="B3657" s="280" t="s">
        <v>1457</v>
      </c>
      <c r="C3657" s="280" t="s">
        <v>1203</v>
      </c>
      <c r="D3657" s="280" t="s">
        <v>1347</v>
      </c>
      <c r="E3657" s="80">
        <v>6.3903681389596251E-4</v>
      </c>
      <c r="F3657" s="80">
        <v>710527</v>
      </c>
      <c r="G3657" s="80">
        <v>9</v>
      </c>
      <c r="H3657" s="280" t="s">
        <v>1394</v>
      </c>
      <c r="I3657" s="80"/>
    </row>
    <row r="3658" spans="1:9">
      <c r="A3658" s="280" t="s">
        <v>5053</v>
      </c>
      <c r="B3658" s="280" t="s">
        <v>1457</v>
      </c>
      <c r="C3658" s="280" t="s">
        <v>1203</v>
      </c>
      <c r="D3658" s="280" t="s">
        <v>1344</v>
      </c>
      <c r="E3658" s="80">
        <v>1.5080237498685122E-3</v>
      </c>
      <c r="F3658" s="80">
        <v>710527</v>
      </c>
      <c r="G3658" s="80">
        <v>9</v>
      </c>
      <c r="H3658" s="280" t="s">
        <v>1394</v>
      </c>
      <c r="I3658" s="80"/>
    </row>
    <row r="3659" spans="1:9">
      <c r="A3659" s="280" t="s">
        <v>5054</v>
      </c>
      <c r="B3659" s="280" t="s">
        <v>1457</v>
      </c>
      <c r="C3659" s="280" t="s">
        <v>1204</v>
      </c>
      <c r="D3659" s="280" t="s">
        <v>1211</v>
      </c>
      <c r="E3659" s="80">
        <v>3.396181583088427E-2</v>
      </c>
      <c r="F3659" s="80">
        <v>710527</v>
      </c>
      <c r="G3659" s="80">
        <v>9</v>
      </c>
      <c r="H3659" s="280" t="s">
        <v>1394</v>
      </c>
      <c r="I3659" s="80"/>
    </row>
    <row r="3660" spans="1:9">
      <c r="A3660" s="280" t="s">
        <v>5055</v>
      </c>
      <c r="B3660" s="280" t="s">
        <v>1457</v>
      </c>
      <c r="C3660" s="280" t="s">
        <v>1204</v>
      </c>
      <c r="D3660" s="280" t="s">
        <v>1212</v>
      </c>
      <c r="E3660" s="80">
        <v>3.6795018531355507E-2</v>
      </c>
      <c r="F3660" s="80">
        <v>710527</v>
      </c>
      <c r="G3660" s="80">
        <v>9</v>
      </c>
      <c r="H3660" s="280" t="s">
        <v>1394</v>
      </c>
      <c r="I3660" s="80"/>
    </row>
    <row r="3661" spans="1:9">
      <c r="A3661" s="280" t="s">
        <v>5056</v>
      </c>
      <c r="B3661" s="280" t="s">
        <v>1457</v>
      </c>
      <c r="C3661" s="280" t="s">
        <v>1204</v>
      </c>
      <c r="D3661" s="280" t="s">
        <v>1213</v>
      </c>
      <c r="E3661" s="80">
        <v>3.4003452538414185E-2</v>
      </c>
      <c r="F3661" s="80">
        <v>710527</v>
      </c>
      <c r="G3661" s="80">
        <v>9</v>
      </c>
      <c r="H3661" s="280" t="s">
        <v>1394</v>
      </c>
      <c r="I3661" s="80"/>
    </row>
    <row r="3662" spans="1:9">
      <c r="A3662" s="280" t="s">
        <v>5057</v>
      </c>
      <c r="B3662" s="280" t="s">
        <v>1457</v>
      </c>
      <c r="C3662" s="280" t="s">
        <v>1204</v>
      </c>
      <c r="D3662" s="280" t="s">
        <v>1214</v>
      </c>
      <c r="E3662" s="80">
        <v>3.652762761848885E-2</v>
      </c>
      <c r="F3662" s="80">
        <v>710527</v>
      </c>
      <c r="G3662" s="80">
        <v>9</v>
      </c>
      <c r="H3662" s="280" t="s">
        <v>1394</v>
      </c>
      <c r="I3662" s="80"/>
    </row>
    <row r="3663" spans="1:9">
      <c r="A3663" s="280" t="s">
        <v>5058</v>
      </c>
      <c r="B3663" s="280" t="s">
        <v>1457</v>
      </c>
      <c r="C3663" s="280" t="s">
        <v>1204</v>
      </c>
      <c r="D3663" s="280" t="s">
        <v>1215</v>
      </c>
      <c r="E3663" s="80">
        <v>3.6444134911614412E-2</v>
      </c>
      <c r="F3663" s="80">
        <v>710527</v>
      </c>
      <c r="G3663" s="80">
        <v>9</v>
      </c>
      <c r="H3663" s="280" t="s">
        <v>1394</v>
      </c>
      <c r="I3663" s="80"/>
    </row>
    <row r="3664" spans="1:9">
      <c r="A3664" s="280" t="s">
        <v>5059</v>
      </c>
      <c r="B3664" s="280" t="s">
        <v>1457</v>
      </c>
      <c r="C3664" s="280" t="s">
        <v>1204</v>
      </c>
      <c r="D3664" s="280" t="s">
        <v>1216</v>
      </c>
      <c r="E3664" s="80">
        <v>5.6270788847313416E-2</v>
      </c>
      <c r="F3664" s="80">
        <v>710527</v>
      </c>
      <c r="G3664" s="80">
        <v>9</v>
      </c>
      <c r="H3664" s="280" t="s">
        <v>1394</v>
      </c>
      <c r="I3664" s="80"/>
    </row>
    <row r="3665" spans="1:9">
      <c r="A3665" s="280" t="s">
        <v>5060</v>
      </c>
      <c r="B3665" s="280" t="s">
        <v>1457</v>
      </c>
      <c r="C3665" s="280" t="s">
        <v>1204</v>
      </c>
      <c r="D3665" s="280" t="s">
        <v>1217</v>
      </c>
      <c r="E3665" s="80">
        <v>3.4770189321105031E-2</v>
      </c>
      <c r="F3665" s="80">
        <v>710527</v>
      </c>
      <c r="G3665" s="80">
        <v>9</v>
      </c>
      <c r="H3665" s="280" t="s">
        <v>1394</v>
      </c>
      <c r="I3665" s="80"/>
    </row>
    <row r="3666" spans="1:9">
      <c r="A3666" s="280" t="s">
        <v>5061</v>
      </c>
      <c r="B3666" s="280" t="s">
        <v>1457</v>
      </c>
      <c r="C3666" s="280" t="s">
        <v>1204</v>
      </c>
      <c r="D3666" s="280" t="s">
        <v>1218</v>
      </c>
      <c r="E3666" s="80">
        <v>3.7255347750228041E-2</v>
      </c>
      <c r="F3666" s="80">
        <v>710527</v>
      </c>
      <c r="G3666" s="80">
        <v>9</v>
      </c>
      <c r="H3666" s="280" t="s">
        <v>1394</v>
      </c>
      <c r="I3666" s="80"/>
    </row>
    <row r="3667" spans="1:9">
      <c r="A3667" s="280" t="s">
        <v>5062</v>
      </c>
      <c r="B3667" s="280" t="s">
        <v>1457</v>
      </c>
      <c r="C3667" s="280" t="s">
        <v>1204</v>
      </c>
      <c r="D3667" s="280" t="s">
        <v>1219</v>
      </c>
      <c r="E3667" s="80">
        <v>4874.8955159203442</v>
      </c>
      <c r="F3667" s="80">
        <v>710527</v>
      </c>
      <c r="G3667" s="80">
        <v>9</v>
      </c>
      <c r="H3667" s="280" t="s">
        <v>1394</v>
      </c>
      <c r="I3667" s="80"/>
    </row>
    <row r="3668" spans="1:9">
      <c r="A3668" s="280" t="s">
        <v>5063</v>
      </c>
      <c r="B3668" s="280" t="s">
        <v>1457</v>
      </c>
      <c r="C3668" s="280" t="s">
        <v>1204</v>
      </c>
      <c r="D3668" s="280" t="s">
        <v>1347</v>
      </c>
      <c r="E3668" s="80">
        <v>0.14164108488631486</v>
      </c>
      <c r="F3668" s="80">
        <v>710527</v>
      </c>
      <c r="G3668" s="80">
        <v>9</v>
      </c>
      <c r="H3668" s="280" t="s">
        <v>1394</v>
      </c>
      <c r="I3668" s="80"/>
    </row>
    <row r="3669" spans="1:9">
      <c r="A3669" s="280" t="s">
        <v>5064</v>
      </c>
      <c r="B3669" s="280" t="s">
        <v>1457</v>
      </c>
      <c r="C3669" s="280" t="s">
        <v>1204</v>
      </c>
      <c r="D3669" s="280" t="s">
        <v>1344</v>
      </c>
      <c r="E3669" s="80">
        <v>0.34702882224914983</v>
      </c>
      <c r="F3669" s="80">
        <v>710527</v>
      </c>
      <c r="G3669" s="80">
        <v>9</v>
      </c>
      <c r="H3669" s="280" t="s">
        <v>1394</v>
      </c>
      <c r="I3669" s="80"/>
    </row>
    <row r="3670" spans="1:9">
      <c r="A3670" s="280" t="s">
        <v>5065</v>
      </c>
      <c r="B3670" s="280" t="s">
        <v>1457</v>
      </c>
      <c r="C3670" s="280" t="s">
        <v>1205</v>
      </c>
      <c r="D3670" s="280" t="s">
        <v>1211</v>
      </c>
      <c r="E3670" s="80">
        <v>1.9935442670817691E-2</v>
      </c>
      <c r="F3670" s="80">
        <v>710527</v>
      </c>
      <c r="G3670" s="80">
        <v>9</v>
      </c>
      <c r="H3670" s="280" t="s">
        <v>1394</v>
      </c>
      <c r="I3670" s="80"/>
    </row>
    <row r="3671" spans="1:9">
      <c r="A3671" s="280" t="s">
        <v>5066</v>
      </c>
      <c r="B3671" s="280" t="s">
        <v>1457</v>
      </c>
      <c r="C3671" s="280" t="s">
        <v>1205</v>
      </c>
      <c r="D3671" s="280" t="s">
        <v>1212</v>
      </c>
      <c r="E3671" s="80">
        <v>2.1496405266525458E-2</v>
      </c>
      <c r="F3671" s="80">
        <v>710527</v>
      </c>
      <c r="G3671" s="80">
        <v>9</v>
      </c>
      <c r="H3671" s="280" t="s">
        <v>1394</v>
      </c>
      <c r="I3671" s="80"/>
    </row>
    <row r="3672" spans="1:9">
      <c r="A3672" s="280" t="s">
        <v>5067</v>
      </c>
      <c r="B3672" s="280" t="s">
        <v>1457</v>
      </c>
      <c r="C3672" s="280" t="s">
        <v>1205</v>
      </c>
      <c r="D3672" s="280" t="s">
        <v>1213</v>
      </c>
      <c r="E3672" s="80">
        <v>1.9948858449733514E-2</v>
      </c>
      <c r="F3672" s="80">
        <v>710527</v>
      </c>
      <c r="G3672" s="80">
        <v>9</v>
      </c>
      <c r="H3672" s="280" t="s">
        <v>1394</v>
      </c>
      <c r="I3672" s="80"/>
    </row>
    <row r="3673" spans="1:9">
      <c r="A3673" s="280" t="s">
        <v>5068</v>
      </c>
      <c r="B3673" s="280" t="s">
        <v>1457</v>
      </c>
      <c r="C3673" s="280" t="s">
        <v>1205</v>
      </c>
      <c r="D3673" s="280" t="s">
        <v>1214</v>
      </c>
      <c r="E3673" s="80">
        <v>2.1341649616462424E-2</v>
      </c>
      <c r="F3673" s="80">
        <v>710527</v>
      </c>
      <c r="G3673" s="80">
        <v>9</v>
      </c>
      <c r="H3673" s="280" t="s">
        <v>1394</v>
      </c>
      <c r="I3673" s="80"/>
    </row>
    <row r="3674" spans="1:9">
      <c r="A3674" s="280" t="s">
        <v>5069</v>
      </c>
      <c r="B3674" s="280" t="s">
        <v>1457</v>
      </c>
      <c r="C3674" s="280" t="s">
        <v>1205</v>
      </c>
      <c r="D3674" s="280" t="s">
        <v>1215</v>
      </c>
      <c r="E3674" s="80">
        <v>2.1377142195650439E-2</v>
      </c>
      <c r="F3674" s="80">
        <v>710527</v>
      </c>
      <c r="G3674" s="80">
        <v>9</v>
      </c>
      <c r="H3674" s="280" t="s">
        <v>1394</v>
      </c>
      <c r="I3674" s="80"/>
    </row>
    <row r="3675" spans="1:9">
      <c r="A3675" s="280" t="s">
        <v>5070</v>
      </c>
      <c r="B3675" s="280" t="s">
        <v>1457</v>
      </c>
      <c r="C3675" s="280" t="s">
        <v>1205</v>
      </c>
      <c r="D3675" s="280" t="s">
        <v>1216</v>
      </c>
      <c r="E3675" s="80">
        <v>3.0870078608789282E-2</v>
      </c>
      <c r="F3675" s="80">
        <v>710527</v>
      </c>
      <c r="G3675" s="80">
        <v>9</v>
      </c>
      <c r="H3675" s="280" t="s">
        <v>1394</v>
      </c>
      <c r="I3675" s="80"/>
    </row>
    <row r="3676" spans="1:9">
      <c r="A3676" s="280" t="s">
        <v>5071</v>
      </c>
      <c r="B3676" s="280" t="s">
        <v>1457</v>
      </c>
      <c r="C3676" s="280" t="s">
        <v>1205</v>
      </c>
      <c r="D3676" s="280" t="s">
        <v>1217</v>
      </c>
      <c r="E3676" s="80">
        <v>2.0194737602687623E-2</v>
      </c>
      <c r="F3676" s="80">
        <v>710527</v>
      </c>
      <c r="G3676" s="80">
        <v>9</v>
      </c>
      <c r="H3676" s="280" t="s">
        <v>1394</v>
      </c>
      <c r="I3676" s="80"/>
    </row>
    <row r="3677" spans="1:9">
      <c r="A3677" s="280" t="s">
        <v>5072</v>
      </c>
      <c r="B3677" s="280" t="s">
        <v>1457</v>
      </c>
      <c r="C3677" s="280" t="s">
        <v>1205</v>
      </c>
      <c r="D3677" s="280" t="s">
        <v>1218</v>
      </c>
      <c r="E3677" s="80">
        <v>5.1866817503999421E-2</v>
      </c>
      <c r="F3677" s="80">
        <v>710527</v>
      </c>
      <c r="G3677" s="80">
        <v>9</v>
      </c>
      <c r="H3677" s="280" t="s">
        <v>1394</v>
      </c>
      <c r="I3677" s="80"/>
    </row>
    <row r="3678" spans="1:9">
      <c r="A3678" s="280" t="s">
        <v>5073</v>
      </c>
      <c r="B3678" s="280" t="s">
        <v>1457</v>
      </c>
      <c r="C3678" s="280" t="s">
        <v>1205</v>
      </c>
      <c r="D3678" s="280" t="s">
        <v>1219</v>
      </c>
      <c r="E3678" s="80">
        <v>1869.5689929697908</v>
      </c>
      <c r="F3678" s="80">
        <v>710527</v>
      </c>
      <c r="G3678" s="80">
        <v>9</v>
      </c>
      <c r="H3678" s="280" t="s">
        <v>1394</v>
      </c>
      <c r="I3678" s="80"/>
    </row>
    <row r="3679" spans="1:9">
      <c r="A3679" s="280" t="s">
        <v>5074</v>
      </c>
      <c r="B3679" s="280" t="s">
        <v>1457</v>
      </c>
      <c r="C3679" s="280" t="s">
        <v>1205</v>
      </c>
      <c r="D3679" s="280" t="s">
        <v>1347</v>
      </c>
      <c r="E3679" s="80">
        <v>8.3586783633508993E-2</v>
      </c>
      <c r="F3679" s="80">
        <v>710527</v>
      </c>
      <c r="G3679" s="80">
        <v>9</v>
      </c>
      <c r="H3679" s="280" t="s">
        <v>1394</v>
      </c>
      <c r="I3679" s="80"/>
    </row>
    <row r="3680" spans="1:9">
      <c r="A3680" s="280" t="s">
        <v>5075</v>
      </c>
      <c r="B3680" s="280" t="s">
        <v>1457</v>
      </c>
      <c r="C3680" s="280" t="s">
        <v>1205</v>
      </c>
      <c r="D3680" s="280" t="s">
        <v>1344</v>
      </c>
      <c r="E3680" s="80">
        <v>0.20541198379657943</v>
      </c>
      <c r="F3680" s="80">
        <v>710527</v>
      </c>
      <c r="G3680" s="80">
        <v>9</v>
      </c>
      <c r="H3680" s="280" t="s">
        <v>1394</v>
      </c>
      <c r="I3680" s="80"/>
    </row>
    <row r="3681" spans="1:9">
      <c r="A3681" s="280" t="s">
        <v>5076</v>
      </c>
      <c r="B3681" s="280" t="s">
        <v>1457</v>
      </c>
      <c r="C3681" s="280" t="s">
        <v>1206</v>
      </c>
      <c r="D3681" s="280" t="s">
        <v>1211</v>
      </c>
      <c r="E3681" s="80">
        <v>9.014024201498215E-2</v>
      </c>
      <c r="F3681" s="80">
        <v>710527</v>
      </c>
      <c r="G3681" s="80">
        <v>9</v>
      </c>
      <c r="H3681" s="280" t="s">
        <v>1394</v>
      </c>
      <c r="I3681" s="80"/>
    </row>
    <row r="3682" spans="1:9">
      <c r="A3682" s="280" t="s">
        <v>5077</v>
      </c>
      <c r="B3682" s="280" t="s">
        <v>1457</v>
      </c>
      <c r="C3682" s="280" t="s">
        <v>1206</v>
      </c>
      <c r="D3682" s="280" t="s">
        <v>1212</v>
      </c>
      <c r="E3682" s="80">
        <v>9.6613877920507671E-2</v>
      </c>
      <c r="F3682" s="80">
        <v>710527</v>
      </c>
      <c r="G3682" s="80">
        <v>9</v>
      </c>
      <c r="H3682" s="280" t="s">
        <v>1394</v>
      </c>
      <c r="I3682" s="80"/>
    </row>
    <row r="3683" spans="1:9">
      <c r="A3683" s="280" t="s">
        <v>5078</v>
      </c>
      <c r="B3683" s="280" t="s">
        <v>1457</v>
      </c>
      <c r="C3683" s="280" t="s">
        <v>1206</v>
      </c>
      <c r="D3683" s="280" t="s">
        <v>1213</v>
      </c>
      <c r="E3683" s="80">
        <v>9.0277961412993019E-2</v>
      </c>
      <c r="F3683" s="80">
        <v>710527</v>
      </c>
      <c r="G3683" s="80">
        <v>9</v>
      </c>
      <c r="H3683" s="280" t="s">
        <v>1394</v>
      </c>
      <c r="I3683" s="80"/>
    </row>
    <row r="3684" spans="1:9">
      <c r="A3684" s="280" t="s">
        <v>5079</v>
      </c>
      <c r="B3684" s="280" t="s">
        <v>1457</v>
      </c>
      <c r="C3684" s="280" t="s">
        <v>1206</v>
      </c>
      <c r="D3684" s="280" t="s">
        <v>1214</v>
      </c>
      <c r="E3684" s="80">
        <v>9.6026929070331363E-2</v>
      </c>
      <c r="F3684" s="80">
        <v>710527</v>
      </c>
      <c r="G3684" s="80">
        <v>9</v>
      </c>
      <c r="H3684" s="280" t="s">
        <v>1394</v>
      </c>
      <c r="I3684" s="80"/>
    </row>
    <row r="3685" spans="1:9">
      <c r="A3685" s="280" t="s">
        <v>5080</v>
      </c>
      <c r="B3685" s="280" t="s">
        <v>1457</v>
      </c>
      <c r="C3685" s="280" t="s">
        <v>1206</v>
      </c>
      <c r="D3685" s="280" t="s">
        <v>1215</v>
      </c>
      <c r="E3685" s="80">
        <v>9.6203561027402545E-2</v>
      </c>
      <c r="F3685" s="80">
        <v>710527</v>
      </c>
      <c r="G3685" s="80">
        <v>9</v>
      </c>
      <c r="H3685" s="280" t="s">
        <v>1394</v>
      </c>
      <c r="I3685" s="80"/>
    </row>
    <row r="3686" spans="1:9">
      <c r="A3686" s="280" t="s">
        <v>5081</v>
      </c>
      <c r="B3686" s="280" t="s">
        <v>1457</v>
      </c>
      <c r="C3686" s="280" t="s">
        <v>1206</v>
      </c>
      <c r="D3686" s="280" t="s">
        <v>1216</v>
      </c>
      <c r="E3686" s="80">
        <v>0.12647466928677056</v>
      </c>
      <c r="F3686" s="80">
        <v>710527</v>
      </c>
      <c r="G3686" s="80">
        <v>9</v>
      </c>
      <c r="H3686" s="280" t="s">
        <v>1394</v>
      </c>
      <c r="I3686" s="80"/>
    </row>
    <row r="3687" spans="1:9">
      <c r="A3687" s="280" t="s">
        <v>5082</v>
      </c>
      <c r="B3687" s="280" t="s">
        <v>1457</v>
      </c>
      <c r="C3687" s="280" t="s">
        <v>1206</v>
      </c>
      <c r="D3687" s="280" t="s">
        <v>1217</v>
      </c>
      <c r="E3687" s="80">
        <v>9.1952002537892305E-2</v>
      </c>
      <c r="F3687" s="80">
        <v>710527</v>
      </c>
      <c r="G3687" s="80">
        <v>9</v>
      </c>
      <c r="H3687" s="280" t="s">
        <v>1394</v>
      </c>
      <c r="I3687" s="80"/>
    </row>
    <row r="3688" spans="1:9">
      <c r="A3688" s="280" t="s">
        <v>5083</v>
      </c>
      <c r="B3688" s="280" t="s">
        <v>1457</v>
      </c>
      <c r="C3688" s="280" t="s">
        <v>1206</v>
      </c>
      <c r="D3688" s="280" t="s">
        <v>1218</v>
      </c>
      <c r="E3688" s="80">
        <v>5.5086155043226927E-2</v>
      </c>
      <c r="F3688" s="80">
        <v>710527</v>
      </c>
      <c r="G3688" s="80">
        <v>9</v>
      </c>
      <c r="H3688" s="280" t="s">
        <v>1394</v>
      </c>
      <c r="I3688" s="80"/>
    </row>
    <row r="3689" spans="1:9">
      <c r="A3689" s="280" t="s">
        <v>5084</v>
      </c>
      <c r="B3689" s="280" t="s">
        <v>1457</v>
      </c>
      <c r="C3689" s="280" t="s">
        <v>1206</v>
      </c>
      <c r="D3689" s="280" t="s">
        <v>1219</v>
      </c>
      <c r="E3689" s="80">
        <v>1154.774014454747</v>
      </c>
      <c r="F3689" s="80">
        <v>710527</v>
      </c>
      <c r="G3689" s="80">
        <v>9</v>
      </c>
      <c r="H3689" s="280" t="s">
        <v>1394</v>
      </c>
      <c r="I3689" s="80"/>
    </row>
    <row r="3690" spans="1:9">
      <c r="A3690" s="280" t="s">
        <v>5085</v>
      </c>
      <c r="B3690" s="280" t="s">
        <v>1457</v>
      </c>
      <c r="C3690" s="280" t="s">
        <v>1206</v>
      </c>
      <c r="D3690" s="280" t="s">
        <v>1347</v>
      </c>
      <c r="E3690" s="80">
        <v>0.34967766406033862</v>
      </c>
      <c r="F3690" s="80">
        <v>710527</v>
      </c>
      <c r="G3690" s="80">
        <v>9</v>
      </c>
      <c r="H3690" s="280" t="s">
        <v>1394</v>
      </c>
      <c r="I3690" s="80"/>
    </row>
    <row r="3691" spans="1:9">
      <c r="A3691" s="280" t="s">
        <v>5086</v>
      </c>
      <c r="B3691" s="280" t="s">
        <v>1457</v>
      </c>
      <c r="C3691" s="280" t="s">
        <v>1206</v>
      </c>
      <c r="D3691" s="280" t="s">
        <v>1344</v>
      </c>
      <c r="E3691" s="80">
        <v>0.91393662546652688</v>
      </c>
      <c r="F3691" s="80">
        <v>710527</v>
      </c>
      <c r="G3691" s="80">
        <v>9</v>
      </c>
      <c r="H3691" s="280" t="s">
        <v>1394</v>
      </c>
      <c r="I3691" s="80"/>
    </row>
    <row r="3692" spans="1:9">
      <c r="A3692" s="280" t="s">
        <v>5087</v>
      </c>
      <c r="B3692" s="280" t="s">
        <v>1457</v>
      </c>
      <c r="C3692" s="280" t="s">
        <v>1207</v>
      </c>
      <c r="D3692" s="280" t="s">
        <v>1211</v>
      </c>
      <c r="E3692" s="80">
        <v>6.5103723640330506E-4</v>
      </c>
      <c r="F3692" s="80">
        <v>710527</v>
      </c>
      <c r="G3692" s="80">
        <v>9</v>
      </c>
      <c r="H3692" s="280" t="s">
        <v>1394</v>
      </c>
      <c r="I3692" s="80"/>
    </row>
    <row r="3693" spans="1:9">
      <c r="A3693" s="280" t="s">
        <v>5088</v>
      </c>
      <c r="B3693" s="280" t="s">
        <v>1457</v>
      </c>
      <c r="C3693" s="280" t="s">
        <v>1207</v>
      </c>
      <c r="D3693" s="280" t="s">
        <v>1212</v>
      </c>
      <c r="E3693" s="80">
        <v>7.150069198935149E-4</v>
      </c>
      <c r="F3693" s="80">
        <v>710527</v>
      </c>
      <c r="G3693" s="80">
        <v>9</v>
      </c>
      <c r="H3693" s="280" t="s">
        <v>1394</v>
      </c>
      <c r="I3693" s="80"/>
    </row>
    <row r="3694" spans="1:9">
      <c r="A3694" s="280" t="s">
        <v>5089</v>
      </c>
      <c r="B3694" s="280" t="s">
        <v>1457</v>
      </c>
      <c r="C3694" s="280" t="s">
        <v>1207</v>
      </c>
      <c r="D3694" s="280" t="s">
        <v>1213</v>
      </c>
      <c r="E3694" s="80">
        <v>6.5257216971653415E-4</v>
      </c>
      <c r="F3694" s="80">
        <v>710527</v>
      </c>
      <c r="G3694" s="80">
        <v>9</v>
      </c>
      <c r="H3694" s="280" t="s">
        <v>1394</v>
      </c>
      <c r="I3694" s="80"/>
    </row>
    <row r="3695" spans="1:9">
      <c r="A3695" s="280" t="s">
        <v>5090</v>
      </c>
      <c r="B3695" s="280" t="s">
        <v>1457</v>
      </c>
      <c r="C3695" s="280" t="s">
        <v>1207</v>
      </c>
      <c r="D3695" s="280" t="s">
        <v>1214</v>
      </c>
      <c r="E3695" s="80">
        <v>7.1318633977223767E-4</v>
      </c>
      <c r="F3695" s="80">
        <v>710527</v>
      </c>
      <c r="G3695" s="80">
        <v>9</v>
      </c>
      <c r="H3695" s="280" t="s">
        <v>1394</v>
      </c>
      <c r="I3695" s="80"/>
    </row>
    <row r="3696" spans="1:9">
      <c r="A3696" s="280" t="s">
        <v>5091</v>
      </c>
      <c r="B3696" s="280" t="s">
        <v>1457</v>
      </c>
      <c r="C3696" s="280" t="s">
        <v>1207</v>
      </c>
      <c r="D3696" s="280" t="s">
        <v>1215</v>
      </c>
      <c r="E3696" s="80">
        <v>1.7054741261049271E-3</v>
      </c>
      <c r="F3696" s="80">
        <v>710527</v>
      </c>
      <c r="G3696" s="80">
        <v>9</v>
      </c>
      <c r="H3696" s="280" t="s">
        <v>1394</v>
      </c>
      <c r="I3696" s="80"/>
    </row>
    <row r="3697" spans="1:9">
      <c r="A3697" s="280" t="s">
        <v>5092</v>
      </c>
      <c r="B3697" s="280" t="s">
        <v>1457</v>
      </c>
      <c r="C3697" s="280" t="s">
        <v>1207</v>
      </c>
      <c r="D3697" s="280" t="s">
        <v>1216</v>
      </c>
      <c r="E3697" s="80">
        <v>1.2120101529103074E-3</v>
      </c>
      <c r="F3697" s="80">
        <v>710527</v>
      </c>
      <c r="G3697" s="80">
        <v>9</v>
      </c>
      <c r="H3697" s="280" t="s">
        <v>1394</v>
      </c>
      <c r="I3697" s="80"/>
    </row>
    <row r="3698" spans="1:9">
      <c r="A3698" s="280" t="s">
        <v>5093</v>
      </c>
      <c r="B3698" s="280" t="s">
        <v>1457</v>
      </c>
      <c r="C3698" s="280" t="s">
        <v>1207</v>
      </c>
      <c r="D3698" s="280" t="s">
        <v>1217</v>
      </c>
      <c r="E3698" s="80">
        <v>7.5786010780575896E-4</v>
      </c>
      <c r="F3698" s="80">
        <v>710527</v>
      </c>
      <c r="G3698" s="80">
        <v>9</v>
      </c>
      <c r="H3698" s="280" t="s">
        <v>1394</v>
      </c>
      <c r="I3698" s="80"/>
    </row>
    <row r="3699" spans="1:9">
      <c r="A3699" s="280" t="s">
        <v>5094</v>
      </c>
      <c r="B3699" s="280" t="s">
        <v>1457</v>
      </c>
      <c r="C3699" s="280" t="s">
        <v>1207</v>
      </c>
      <c r="D3699" s="280" t="s">
        <v>1218</v>
      </c>
      <c r="E3699" s="80">
        <v>7.6213527479357119E-4</v>
      </c>
      <c r="F3699" s="80">
        <v>710527</v>
      </c>
      <c r="G3699" s="80">
        <v>9</v>
      </c>
      <c r="H3699" s="280" t="s">
        <v>1394</v>
      </c>
      <c r="I3699" s="80"/>
    </row>
    <row r="3700" spans="1:9">
      <c r="A3700" s="280" t="s">
        <v>5095</v>
      </c>
      <c r="B3700" s="280" t="s">
        <v>1457</v>
      </c>
      <c r="C3700" s="280" t="s">
        <v>1207</v>
      </c>
      <c r="D3700" s="280" t="s">
        <v>1219</v>
      </c>
      <c r="E3700" s="80">
        <v>134.59016192598841</v>
      </c>
      <c r="F3700" s="80">
        <v>710527</v>
      </c>
      <c r="G3700" s="80">
        <v>9</v>
      </c>
      <c r="H3700" s="280" t="s">
        <v>1394</v>
      </c>
      <c r="I3700" s="80"/>
    </row>
    <row r="3701" spans="1:9">
      <c r="A3701" s="280" t="s">
        <v>5096</v>
      </c>
      <c r="B3701" s="280" t="s">
        <v>1457</v>
      </c>
      <c r="C3701" s="280" t="s">
        <v>1207</v>
      </c>
      <c r="D3701" s="280" t="s">
        <v>1347</v>
      </c>
      <c r="E3701" s="80">
        <v>2.6867625848108227E-3</v>
      </c>
      <c r="F3701" s="80">
        <v>710527</v>
      </c>
      <c r="G3701" s="80">
        <v>9</v>
      </c>
      <c r="H3701" s="280" t="s">
        <v>1394</v>
      </c>
      <c r="I3701" s="80"/>
    </row>
    <row r="3702" spans="1:9">
      <c r="A3702" s="280" t="s">
        <v>5097</v>
      </c>
      <c r="B3702" s="280" t="s">
        <v>1457</v>
      </c>
      <c r="C3702" s="280" t="s">
        <v>1207</v>
      </c>
      <c r="D3702" s="280" t="s">
        <v>1344</v>
      </c>
      <c r="E3702" s="80">
        <v>6.5360924941842919E-3</v>
      </c>
      <c r="F3702" s="80">
        <v>710527</v>
      </c>
      <c r="G3702" s="80">
        <v>9</v>
      </c>
      <c r="H3702" s="280" t="s">
        <v>1394</v>
      </c>
      <c r="I3702" s="80"/>
    </row>
    <row r="3703" spans="1:9">
      <c r="A3703" s="280" t="s">
        <v>5098</v>
      </c>
      <c r="B3703" s="280" t="s">
        <v>1457</v>
      </c>
      <c r="C3703" s="280" t="s">
        <v>1208</v>
      </c>
      <c r="D3703" s="280" t="s">
        <v>1211</v>
      </c>
      <c r="E3703" s="80">
        <v>8.4171934690802791E-4</v>
      </c>
      <c r="F3703" s="80">
        <v>710527</v>
      </c>
      <c r="G3703" s="80">
        <v>9</v>
      </c>
      <c r="H3703" s="280" t="s">
        <v>1394</v>
      </c>
      <c r="I3703" s="80"/>
    </row>
    <row r="3704" spans="1:9">
      <c r="A3704" s="280" t="s">
        <v>5099</v>
      </c>
      <c r="B3704" s="280" t="s">
        <v>1457</v>
      </c>
      <c r="C3704" s="280" t="s">
        <v>1208</v>
      </c>
      <c r="D3704" s="280" t="s">
        <v>1212</v>
      </c>
      <c r="E3704" s="80">
        <v>9.0805539600384794E-4</v>
      </c>
      <c r="F3704" s="80">
        <v>710527</v>
      </c>
      <c r="G3704" s="80">
        <v>9</v>
      </c>
      <c r="H3704" s="280" t="s">
        <v>1394</v>
      </c>
      <c r="I3704" s="80"/>
    </row>
    <row r="3705" spans="1:9">
      <c r="A3705" s="280" t="s">
        <v>5100</v>
      </c>
      <c r="B3705" s="280" t="s">
        <v>1457</v>
      </c>
      <c r="C3705" s="280" t="s">
        <v>1208</v>
      </c>
      <c r="D3705" s="280" t="s">
        <v>1213</v>
      </c>
      <c r="E3705" s="80">
        <v>8.4265996905907143E-4</v>
      </c>
      <c r="F3705" s="80">
        <v>710527</v>
      </c>
      <c r="G3705" s="80">
        <v>9</v>
      </c>
      <c r="H3705" s="280" t="s">
        <v>1394</v>
      </c>
      <c r="I3705" s="80"/>
    </row>
    <row r="3706" spans="1:9">
      <c r="A3706" s="280" t="s">
        <v>5101</v>
      </c>
      <c r="B3706" s="280" t="s">
        <v>1457</v>
      </c>
      <c r="C3706" s="280" t="s">
        <v>1208</v>
      </c>
      <c r="D3706" s="280" t="s">
        <v>1214</v>
      </c>
      <c r="E3706" s="80">
        <v>9.0575874136609861E-4</v>
      </c>
      <c r="F3706" s="80">
        <v>710527</v>
      </c>
      <c r="G3706" s="80">
        <v>9</v>
      </c>
      <c r="H3706" s="280" t="s">
        <v>1394</v>
      </c>
      <c r="I3706" s="80"/>
    </row>
    <row r="3707" spans="1:9">
      <c r="A3707" s="280" t="s">
        <v>5102</v>
      </c>
      <c r="B3707" s="280" t="s">
        <v>1457</v>
      </c>
      <c r="C3707" s="280" t="s">
        <v>1208</v>
      </c>
      <c r="D3707" s="280" t="s">
        <v>1215</v>
      </c>
      <c r="E3707" s="80">
        <v>2.3137732402440992E-3</v>
      </c>
      <c r="F3707" s="80">
        <v>710527</v>
      </c>
      <c r="G3707" s="80">
        <v>9</v>
      </c>
      <c r="H3707" s="280" t="s">
        <v>1394</v>
      </c>
      <c r="I3707" s="80"/>
    </row>
    <row r="3708" spans="1:9">
      <c r="A3708" s="280" t="s">
        <v>5103</v>
      </c>
      <c r="B3708" s="280" t="s">
        <v>1457</v>
      </c>
      <c r="C3708" s="280" t="s">
        <v>1208</v>
      </c>
      <c r="D3708" s="280" t="s">
        <v>1216</v>
      </c>
      <c r="E3708" s="80">
        <v>1.4598334922751375E-3</v>
      </c>
      <c r="F3708" s="80">
        <v>710527</v>
      </c>
      <c r="G3708" s="80">
        <v>9</v>
      </c>
      <c r="H3708" s="280" t="s">
        <v>1394</v>
      </c>
      <c r="I3708" s="80"/>
    </row>
    <row r="3709" spans="1:9">
      <c r="A3709" s="280" t="s">
        <v>5104</v>
      </c>
      <c r="B3709" s="280" t="s">
        <v>1457</v>
      </c>
      <c r="C3709" s="280" t="s">
        <v>1208</v>
      </c>
      <c r="D3709" s="280" t="s">
        <v>1217</v>
      </c>
      <c r="E3709" s="80">
        <v>9.7366368814727977E-4</v>
      </c>
      <c r="F3709" s="80">
        <v>710527</v>
      </c>
      <c r="G3709" s="80">
        <v>9</v>
      </c>
      <c r="H3709" s="280" t="s">
        <v>1394</v>
      </c>
      <c r="I3709" s="80"/>
    </row>
    <row r="3710" spans="1:9">
      <c r="A3710" s="280" t="s">
        <v>5105</v>
      </c>
      <c r="B3710" s="280" t="s">
        <v>1457</v>
      </c>
      <c r="C3710" s="280" t="s">
        <v>1208</v>
      </c>
      <c r="D3710" s="280" t="s">
        <v>1218</v>
      </c>
      <c r="E3710" s="80">
        <v>1.0035638609971185E-3</v>
      </c>
      <c r="F3710" s="80">
        <v>710527</v>
      </c>
      <c r="G3710" s="80">
        <v>9</v>
      </c>
      <c r="H3710" s="280" t="s">
        <v>1394</v>
      </c>
      <c r="I3710" s="80"/>
    </row>
    <row r="3711" spans="1:9">
      <c r="A3711" s="280" t="s">
        <v>5106</v>
      </c>
      <c r="B3711" s="280" t="s">
        <v>1457</v>
      </c>
      <c r="C3711" s="280" t="s">
        <v>1208</v>
      </c>
      <c r="D3711" s="280" t="s">
        <v>1219</v>
      </c>
      <c r="E3711" s="80">
        <v>94.612338294352938</v>
      </c>
      <c r="F3711" s="80">
        <v>710527</v>
      </c>
      <c r="G3711" s="80">
        <v>9</v>
      </c>
      <c r="H3711" s="280" t="s">
        <v>1394</v>
      </c>
      <c r="I3711" s="80"/>
    </row>
    <row r="3712" spans="1:9">
      <c r="A3712" s="280" t="s">
        <v>5107</v>
      </c>
      <c r="B3712" s="280" t="s">
        <v>1457</v>
      </c>
      <c r="C3712" s="280" t="s">
        <v>1208</v>
      </c>
      <c r="D3712" s="280" t="s">
        <v>1347</v>
      </c>
      <c r="E3712" s="80">
        <v>3.481614034371566E-3</v>
      </c>
      <c r="F3712" s="80">
        <v>710527</v>
      </c>
      <c r="G3712" s="80">
        <v>9</v>
      </c>
      <c r="H3712" s="280" t="s">
        <v>1394</v>
      </c>
      <c r="I3712" s="80"/>
    </row>
    <row r="3713" spans="1:9">
      <c r="A3713" s="280" t="s">
        <v>5108</v>
      </c>
      <c r="B3713" s="280" t="s">
        <v>1457</v>
      </c>
      <c r="C3713" s="280" t="s">
        <v>1208</v>
      </c>
      <c r="D3713" s="280" t="s">
        <v>1344</v>
      </c>
      <c r="E3713" s="80">
        <v>8.4895535085022754E-3</v>
      </c>
      <c r="F3713" s="80">
        <v>710527</v>
      </c>
      <c r="G3713" s="80">
        <v>9</v>
      </c>
      <c r="H3713" s="280" t="s">
        <v>1394</v>
      </c>
      <c r="I3713" s="80"/>
    </row>
    <row r="3714" spans="1:9">
      <c r="A3714" s="280" t="s">
        <v>5109</v>
      </c>
      <c r="B3714" s="280" t="s">
        <v>1457</v>
      </c>
      <c r="C3714" s="280" t="s">
        <v>1209</v>
      </c>
      <c r="D3714" s="280" t="s">
        <v>1211</v>
      </c>
      <c r="E3714" s="80">
        <v>5.2258241288737853E-3</v>
      </c>
      <c r="F3714" s="80">
        <v>710527</v>
      </c>
      <c r="G3714" s="80">
        <v>9</v>
      </c>
      <c r="H3714" s="280" t="s">
        <v>1394</v>
      </c>
      <c r="I3714" s="80"/>
    </row>
    <row r="3715" spans="1:9">
      <c r="A3715" s="280" t="s">
        <v>5110</v>
      </c>
      <c r="B3715" s="280" t="s">
        <v>1457</v>
      </c>
      <c r="C3715" s="280" t="s">
        <v>1209</v>
      </c>
      <c r="D3715" s="280" t="s">
        <v>1212</v>
      </c>
      <c r="E3715" s="80">
        <v>5.4617914298515672E-3</v>
      </c>
      <c r="F3715" s="80">
        <v>710527</v>
      </c>
      <c r="G3715" s="80">
        <v>9</v>
      </c>
      <c r="H3715" s="280" t="s">
        <v>1394</v>
      </c>
      <c r="I3715" s="80"/>
    </row>
    <row r="3716" spans="1:9">
      <c r="A3716" s="280" t="s">
        <v>5111</v>
      </c>
      <c r="B3716" s="280" t="s">
        <v>1457</v>
      </c>
      <c r="C3716" s="280" t="s">
        <v>1209</v>
      </c>
      <c r="D3716" s="280" t="s">
        <v>1213</v>
      </c>
      <c r="E3716" s="80">
        <v>5.2384851825715414E-3</v>
      </c>
      <c r="F3716" s="80">
        <v>710527</v>
      </c>
      <c r="G3716" s="80">
        <v>9</v>
      </c>
      <c r="H3716" s="280" t="s">
        <v>1394</v>
      </c>
      <c r="I3716" s="80"/>
    </row>
    <row r="3717" spans="1:9">
      <c r="A3717" s="280" t="s">
        <v>5112</v>
      </c>
      <c r="B3717" s="280" t="s">
        <v>1457</v>
      </c>
      <c r="C3717" s="280" t="s">
        <v>1209</v>
      </c>
      <c r="D3717" s="280" t="s">
        <v>1214</v>
      </c>
      <c r="E3717" s="80">
        <v>5.4260588605998692E-3</v>
      </c>
      <c r="F3717" s="80">
        <v>710527</v>
      </c>
      <c r="G3717" s="80">
        <v>9</v>
      </c>
      <c r="H3717" s="280" t="s">
        <v>1394</v>
      </c>
      <c r="I3717" s="80"/>
    </row>
    <row r="3718" spans="1:9">
      <c r="A3718" s="280" t="s">
        <v>5113</v>
      </c>
      <c r="B3718" s="280" t="s">
        <v>1457</v>
      </c>
      <c r="C3718" s="280" t="s">
        <v>1209</v>
      </c>
      <c r="D3718" s="280" t="s">
        <v>1215</v>
      </c>
      <c r="E3718" s="80">
        <v>5.4470565483786728E-3</v>
      </c>
      <c r="F3718" s="80">
        <v>710527</v>
      </c>
      <c r="G3718" s="80">
        <v>9</v>
      </c>
      <c r="H3718" s="280" t="s">
        <v>1394</v>
      </c>
      <c r="I3718" s="80"/>
    </row>
    <row r="3719" spans="1:9">
      <c r="A3719" s="280" t="s">
        <v>5114</v>
      </c>
      <c r="B3719" s="280" t="s">
        <v>1457</v>
      </c>
      <c r="C3719" s="280" t="s">
        <v>1209</v>
      </c>
      <c r="D3719" s="280" t="s">
        <v>1216</v>
      </c>
      <c r="E3719" s="80">
        <v>8.5331955510558818E-3</v>
      </c>
      <c r="F3719" s="80">
        <v>710527</v>
      </c>
      <c r="G3719" s="80">
        <v>9</v>
      </c>
      <c r="H3719" s="280" t="s">
        <v>1394</v>
      </c>
      <c r="I3719" s="80"/>
    </row>
    <row r="3720" spans="1:9">
      <c r="A3720" s="280" t="s">
        <v>5115</v>
      </c>
      <c r="B3720" s="280" t="s">
        <v>1457</v>
      </c>
      <c r="C3720" s="280" t="s">
        <v>1209</v>
      </c>
      <c r="D3720" s="280" t="s">
        <v>1217</v>
      </c>
      <c r="E3720" s="80">
        <v>5.2160166385089649E-3</v>
      </c>
      <c r="F3720" s="80">
        <v>710527</v>
      </c>
      <c r="G3720" s="80">
        <v>9</v>
      </c>
      <c r="H3720" s="280" t="s">
        <v>1394</v>
      </c>
      <c r="I3720" s="80"/>
    </row>
    <row r="3721" spans="1:9">
      <c r="A3721" s="280" t="s">
        <v>5116</v>
      </c>
      <c r="B3721" s="280" t="s">
        <v>1457</v>
      </c>
      <c r="C3721" s="280" t="s">
        <v>1209</v>
      </c>
      <c r="D3721" s="280" t="s">
        <v>1218</v>
      </c>
      <c r="E3721" s="80">
        <v>7.4393259695753949E-3</v>
      </c>
      <c r="F3721" s="80">
        <v>710527</v>
      </c>
      <c r="G3721" s="80">
        <v>9</v>
      </c>
      <c r="H3721" s="280" t="s">
        <v>1394</v>
      </c>
      <c r="I3721" s="80"/>
    </row>
    <row r="3722" spans="1:9">
      <c r="A3722" s="280" t="s">
        <v>5117</v>
      </c>
      <c r="B3722" s="280" t="s">
        <v>1457</v>
      </c>
      <c r="C3722" s="280" t="s">
        <v>1209</v>
      </c>
      <c r="D3722" s="280" t="s">
        <v>1219</v>
      </c>
      <c r="E3722" s="80">
        <v>5.4564804323346747E-3</v>
      </c>
      <c r="F3722" s="80">
        <v>710527</v>
      </c>
      <c r="G3722" s="80">
        <v>9</v>
      </c>
      <c r="H3722" s="280" t="s">
        <v>1394</v>
      </c>
      <c r="I3722" s="80"/>
    </row>
    <row r="3723" spans="1:9">
      <c r="A3723" s="280" t="s">
        <v>5118</v>
      </c>
      <c r="B3723" s="280" t="s">
        <v>1457</v>
      </c>
      <c r="C3723" s="280" t="s">
        <v>1209</v>
      </c>
      <c r="D3723" s="280" t="s">
        <v>1347</v>
      </c>
      <c r="E3723" s="80">
        <v>2.1207151308444725E-2</v>
      </c>
      <c r="F3723" s="80">
        <v>710527</v>
      </c>
      <c r="G3723" s="80">
        <v>9</v>
      </c>
      <c r="H3723" s="280" t="s">
        <v>1394</v>
      </c>
      <c r="I3723" s="80"/>
    </row>
    <row r="3724" spans="1:9">
      <c r="A3724" s="280" t="s">
        <v>5119</v>
      </c>
      <c r="B3724" s="280" t="s">
        <v>1457</v>
      </c>
      <c r="C3724" s="280" t="s">
        <v>1209</v>
      </c>
      <c r="D3724" s="280" t="s">
        <v>1344</v>
      </c>
      <c r="E3724" s="80">
        <v>5.3169318424810909E-2</v>
      </c>
      <c r="F3724" s="80">
        <v>710527</v>
      </c>
      <c r="G3724" s="80">
        <v>9</v>
      </c>
      <c r="H3724" s="280" t="s">
        <v>1394</v>
      </c>
      <c r="I3724" s="80"/>
    </row>
    <row r="3725" spans="1:9">
      <c r="A3725" s="280" t="s">
        <v>5120</v>
      </c>
      <c r="B3725" s="280" t="s">
        <v>1457</v>
      </c>
      <c r="C3725" s="280" t="s">
        <v>1182</v>
      </c>
      <c r="D3725" s="280" t="s">
        <v>1211</v>
      </c>
      <c r="E3725" s="80">
        <v>7.2196763673737868E-2</v>
      </c>
      <c r="F3725" s="80">
        <v>710527</v>
      </c>
      <c r="G3725" s="80">
        <v>9</v>
      </c>
      <c r="H3725" s="280" t="s">
        <v>1394</v>
      </c>
      <c r="I3725" s="80"/>
    </row>
    <row r="3726" spans="1:9">
      <c r="A3726" s="280" t="s">
        <v>5121</v>
      </c>
      <c r="B3726" s="280" t="s">
        <v>1457</v>
      </c>
      <c r="C3726" s="280" t="s">
        <v>1182</v>
      </c>
      <c r="D3726" s="280" t="s">
        <v>1212</v>
      </c>
      <c r="E3726" s="80">
        <v>7.7365426991811176E-2</v>
      </c>
      <c r="F3726" s="80">
        <v>710527</v>
      </c>
      <c r="G3726" s="80">
        <v>9</v>
      </c>
      <c r="H3726" s="280" t="s">
        <v>1394</v>
      </c>
      <c r="I3726" s="80"/>
    </row>
    <row r="3727" spans="1:9">
      <c r="A3727" s="280" t="s">
        <v>5122</v>
      </c>
      <c r="B3727" s="280" t="s">
        <v>1457</v>
      </c>
      <c r="C3727" s="280" t="s">
        <v>1182</v>
      </c>
      <c r="D3727" s="280" t="s">
        <v>1213</v>
      </c>
      <c r="E3727" s="80">
        <v>7.2445055247366705E-2</v>
      </c>
      <c r="F3727" s="80">
        <v>710527</v>
      </c>
      <c r="G3727" s="80">
        <v>9</v>
      </c>
      <c r="H3727" s="280" t="s">
        <v>1394</v>
      </c>
      <c r="I3727" s="80"/>
    </row>
    <row r="3728" spans="1:9">
      <c r="A3728" s="280" t="s">
        <v>5123</v>
      </c>
      <c r="B3728" s="280" t="s">
        <v>1457</v>
      </c>
      <c r="C3728" s="280" t="s">
        <v>1182</v>
      </c>
      <c r="D3728" s="280" t="s">
        <v>1214</v>
      </c>
      <c r="E3728" s="80">
        <v>7.7082686351782476E-2</v>
      </c>
      <c r="F3728" s="80">
        <v>710527</v>
      </c>
      <c r="G3728" s="80">
        <v>9</v>
      </c>
      <c r="H3728" s="280" t="s">
        <v>1394</v>
      </c>
      <c r="I3728" s="80"/>
    </row>
    <row r="3729" spans="1:9">
      <c r="A3729" s="280" t="s">
        <v>5124</v>
      </c>
      <c r="B3729" s="280" t="s">
        <v>1457</v>
      </c>
      <c r="C3729" s="280" t="s">
        <v>1182</v>
      </c>
      <c r="D3729" s="280" t="s">
        <v>1215</v>
      </c>
      <c r="E3729" s="80">
        <v>7.6954668627813735E-2</v>
      </c>
      <c r="F3729" s="80">
        <v>710527</v>
      </c>
      <c r="G3729" s="80">
        <v>9</v>
      </c>
      <c r="H3729" s="280" t="s">
        <v>1394</v>
      </c>
      <c r="I3729" s="80"/>
    </row>
    <row r="3730" spans="1:9">
      <c r="A3730" s="280" t="s">
        <v>5125</v>
      </c>
      <c r="B3730" s="280" t="s">
        <v>1457</v>
      </c>
      <c r="C3730" s="280" t="s">
        <v>1182</v>
      </c>
      <c r="D3730" s="280" t="s">
        <v>1216</v>
      </c>
      <c r="E3730" s="80">
        <v>0.10390323684229047</v>
      </c>
      <c r="F3730" s="80">
        <v>710527</v>
      </c>
      <c r="G3730" s="80">
        <v>9</v>
      </c>
      <c r="H3730" s="280" t="s">
        <v>1394</v>
      </c>
      <c r="I3730" s="80"/>
    </row>
    <row r="3731" spans="1:9">
      <c r="A3731" s="280" t="s">
        <v>5126</v>
      </c>
      <c r="B3731" s="280" t="s">
        <v>1457</v>
      </c>
      <c r="C3731" s="280" t="s">
        <v>1182</v>
      </c>
      <c r="D3731" s="280" t="s">
        <v>1217</v>
      </c>
      <c r="E3731" s="80">
        <v>7.3448563815068701E-2</v>
      </c>
      <c r="F3731" s="80">
        <v>710527</v>
      </c>
      <c r="G3731" s="80">
        <v>9</v>
      </c>
      <c r="H3731" s="280" t="s">
        <v>1394</v>
      </c>
      <c r="I3731" s="80"/>
    </row>
    <row r="3732" spans="1:9">
      <c r="A3732" s="280" t="s">
        <v>5127</v>
      </c>
      <c r="B3732" s="280" t="s">
        <v>1457</v>
      </c>
      <c r="C3732" s="280" t="s">
        <v>1182</v>
      </c>
      <c r="D3732" s="280" t="s">
        <v>1218</v>
      </c>
      <c r="E3732" s="80">
        <v>7.5360823434843544E-2</v>
      </c>
      <c r="F3732" s="80">
        <v>710527</v>
      </c>
      <c r="G3732" s="80">
        <v>9</v>
      </c>
      <c r="H3732" s="280" t="s">
        <v>1394</v>
      </c>
      <c r="I3732" s="80"/>
    </row>
    <row r="3733" spans="1:9">
      <c r="A3733" s="280" t="s">
        <v>5128</v>
      </c>
      <c r="B3733" s="280" t="s">
        <v>1457</v>
      </c>
      <c r="C3733" s="280" t="s">
        <v>1182</v>
      </c>
      <c r="D3733" s="280" t="s">
        <v>1219</v>
      </c>
      <c r="E3733" s="80">
        <v>4035.1961773631065</v>
      </c>
      <c r="F3733" s="80">
        <v>710527</v>
      </c>
      <c r="G3733" s="80">
        <v>9</v>
      </c>
      <c r="H3733" s="280" t="s">
        <v>1394</v>
      </c>
      <c r="I3733" s="80"/>
    </row>
    <row r="3734" spans="1:9">
      <c r="A3734" s="280" t="s">
        <v>5129</v>
      </c>
      <c r="B3734" s="280" t="s">
        <v>1457</v>
      </c>
      <c r="C3734" s="280" t="s">
        <v>1182</v>
      </c>
      <c r="D3734" s="280" t="s">
        <v>1347</v>
      </c>
      <c r="E3734" s="80">
        <v>0.28579083063278876</v>
      </c>
      <c r="F3734" s="80">
        <v>710527</v>
      </c>
      <c r="G3734" s="80">
        <v>9</v>
      </c>
      <c r="H3734" s="280" t="s">
        <v>1394</v>
      </c>
      <c r="I3734" s="80"/>
    </row>
    <row r="3735" spans="1:9">
      <c r="A3735" s="280" t="s">
        <v>5130</v>
      </c>
      <c r="B3735" s="280" t="s">
        <v>1457</v>
      </c>
      <c r="C3735" s="280" t="s">
        <v>1182</v>
      </c>
      <c r="D3735" s="280" t="s">
        <v>1344</v>
      </c>
      <c r="E3735" s="80">
        <v>0.73305111331717843</v>
      </c>
      <c r="F3735" s="80">
        <v>710527</v>
      </c>
      <c r="G3735" s="80">
        <v>9</v>
      </c>
      <c r="H3735" s="280" t="s">
        <v>1394</v>
      </c>
      <c r="I3735" s="80"/>
    </row>
    <row r="3736" spans="1:9">
      <c r="A3736" s="280" t="s">
        <v>5131</v>
      </c>
      <c r="B3736" s="280" t="s">
        <v>1457</v>
      </c>
      <c r="C3736" s="280" t="s">
        <v>1210</v>
      </c>
      <c r="D3736" s="280" t="s">
        <v>1211</v>
      </c>
      <c r="E3736" s="80">
        <v>6.8716723597179539E-3</v>
      </c>
      <c r="F3736" s="80">
        <v>710527</v>
      </c>
      <c r="G3736" s="80">
        <v>9</v>
      </c>
      <c r="H3736" s="280" t="s">
        <v>1394</v>
      </c>
      <c r="I3736" s="80"/>
    </row>
    <row r="3737" spans="1:9">
      <c r="A3737" s="280" t="s">
        <v>5132</v>
      </c>
      <c r="B3737" s="280" t="s">
        <v>1457</v>
      </c>
      <c r="C3737" s="280" t="s">
        <v>1210</v>
      </c>
      <c r="D3737" s="280" t="s">
        <v>1212</v>
      </c>
      <c r="E3737" s="80">
        <v>7.3188742563944156E-3</v>
      </c>
      <c r="F3737" s="80">
        <v>710527</v>
      </c>
      <c r="G3737" s="80">
        <v>9</v>
      </c>
      <c r="H3737" s="280" t="s">
        <v>1394</v>
      </c>
      <c r="I3737" s="80"/>
    </row>
    <row r="3738" spans="1:9">
      <c r="A3738" s="280" t="s">
        <v>5133</v>
      </c>
      <c r="B3738" s="280" t="s">
        <v>1457</v>
      </c>
      <c r="C3738" s="280" t="s">
        <v>1210</v>
      </c>
      <c r="D3738" s="280" t="s">
        <v>1213</v>
      </c>
      <c r="E3738" s="80">
        <v>6.8782331359240846E-3</v>
      </c>
      <c r="F3738" s="80">
        <v>710527</v>
      </c>
      <c r="G3738" s="80">
        <v>9</v>
      </c>
      <c r="H3738" s="280" t="s">
        <v>1394</v>
      </c>
      <c r="I3738" s="80"/>
    </row>
    <row r="3739" spans="1:9">
      <c r="A3739" s="280" t="s">
        <v>5134</v>
      </c>
      <c r="B3739" s="280" t="s">
        <v>1457</v>
      </c>
      <c r="C3739" s="280" t="s">
        <v>1210</v>
      </c>
      <c r="D3739" s="280" t="s">
        <v>1214</v>
      </c>
      <c r="E3739" s="80">
        <v>7.2724616702605797E-3</v>
      </c>
      <c r="F3739" s="80">
        <v>710527</v>
      </c>
      <c r="G3739" s="80">
        <v>9</v>
      </c>
      <c r="H3739" s="280" t="s">
        <v>1394</v>
      </c>
      <c r="I3739" s="80"/>
    </row>
    <row r="3740" spans="1:9">
      <c r="A3740" s="280" t="s">
        <v>5135</v>
      </c>
      <c r="B3740" s="280" t="s">
        <v>1457</v>
      </c>
      <c r="C3740" s="280" t="s">
        <v>1210</v>
      </c>
      <c r="D3740" s="280" t="s">
        <v>1215</v>
      </c>
      <c r="E3740" s="80">
        <v>7.2886414256558918E-3</v>
      </c>
      <c r="F3740" s="80">
        <v>710527</v>
      </c>
      <c r="G3740" s="80">
        <v>9</v>
      </c>
      <c r="H3740" s="280" t="s">
        <v>1394</v>
      </c>
      <c r="I3740" s="80"/>
    </row>
    <row r="3741" spans="1:9">
      <c r="A3741" s="280" t="s">
        <v>5136</v>
      </c>
      <c r="B3741" s="280" t="s">
        <v>1457</v>
      </c>
      <c r="C3741" s="280" t="s">
        <v>1210</v>
      </c>
      <c r="D3741" s="280" t="s">
        <v>1216</v>
      </c>
      <c r="E3741" s="80">
        <v>9.6259942048312237E-3</v>
      </c>
      <c r="F3741" s="80">
        <v>710527</v>
      </c>
      <c r="G3741" s="80">
        <v>9</v>
      </c>
      <c r="H3741" s="280" t="s">
        <v>1394</v>
      </c>
      <c r="I3741" s="80"/>
    </row>
    <row r="3742" spans="1:9">
      <c r="A3742" s="280" t="s">
        <v>5137</v>
      </c>
      <c r="B3742" s="280" t="s">
        <v>1457</v>
      </c>
      <c r="C3742" s="280" t="s">
        <v>1210</v>
      </c>
      <c r="D3742" s="280" t="s">
        <v>1217</v>
      </c>
      <c r="E3742" s="80">
        <v>6.8639703727474601E-3</v>
      </c>
      <c r="F3742" s="80">
        <v>710527</v>
      </c>
      <c r="G3742" s="80">
        <v>9</v>
      </c>
      <c r="H3742" s="280" t="s">
        <v>1394</v>
      </c>
      <c r="I3742" s="80"/>
    </row>
    <row r="3743" spans="1:9">
      <c r="A3743" s="280" t="s">
        <v>5138</v>
      </c>
      <c r="B3743" s="280" t="s">
        <v>1457</v>
      </c>
      <c r="C3743" s="280" t="s">
        <v>1210</v>
      </c>
      <c r="D3743" s="280" t="s">
        <v>1218</v>
      </c>
      <c r="E3743" s="80">
        <v>2.9045840569005754E-3</v>
      </c>
      <c r="F3743" s="80">
        <v>710527</v>
      </c>
      <c r="G3743" s="80">
        <v>9</v>
      </c>
      <c r="H3743" s="280" t="s">
        <v>1394</v>
      </c>
      <c r="I3743" s="80"/>
    </row>
    <row r="3744" spans="1:9">
      <c r="A3744" s="280" t="s">
        <v>5139</v>
      </c>
      <c r="B3744" s="280" t="s">
        <v>1457</v>
      </c>
      <c r="C3744" s="280" t="s">
        <v>1210</v>
      </c>
      <c r="D3744" s="280" t="s">
        <v>1219</v>
      </c>
      <c r="E3744" s="80">
        <v>1076.5717581429985</v>
      </c>
      <c r="F3744" s="80">
        <v>710527</v>
      </c>
      <c r="G3744" s="80">
        <v>9</v>
      </c>
      <c r="H3744" s="280" t="s">
        <v>1394</v>
      </c>
      <c r="I3744" s="80"/>
    </row>
    <row r="3745" spans="1:9">
      <c r="A3745" s="280" t="s">
        <v>5140</v>
      </c>
      <c r="B3745" s="280" t="s">
        <v>1457</v>
      </c>
      <c r="C3745" s="280" t="s">
        <v>1210</v>
      </c>
      <c r="D3745" s="280" t="s">
        <v>1347</v>
      </c>
      <c r="E3745" s="80">
        <v>2.8387568386924945E-2</v>
      </c>
      <c r="F3745" s="80">
        <v>710527</v>
      </c>
      <c r="G3745" s="80">
        <v>9</v>
      </c>
      <c r="H3745" s="280" t="s">
        <v>1394</v>
      </c>
      <c r="I3745" s="80"/>
    </row>
    <row r="3746" spans="1:9">
      <c r="A3746" s="280" t="s">
        <v>5141</v>
      </c>
      <c r="B3746" s="280" t="s">
        <v>1457</v>
      </c>
      <c r="C3746" s="280" t="s">
        <v>1210</v>
      </c>
      <c r="D3746" s="280" t="s">
        <v>1344</v>
      </c>
      <c r="E3746" s="80">
        <v>7.042010415287607E-2</v>
      </c>
      <c r="F3746" s="80">
        <v>710527</v>
      </c>
      <c r="G3746" s="80">
        <v>9</v>
      </c>
      <c r="H3746" s="280" t="s">
        <v>1394</v>
      </c>
      <c r="I3746" s="80"/>
    </row>
    <row r="3747" spans="1:9">
      <c r="A3747" s="280" t="s">
        <v>5142</v>
      </c>
      <c r="B3747" s="280" t="s">
        <v>1457</v>
      </c>
      <c r="C3747" s="280" t="s">
        <v>1211</v>
      </c>
      <c r="D3747" s="280" t="s">
        <v>1211</v>
      </c>
      <c r="E3747" s="80">
        <v>1</v>
      </c>
      <c r="F3747" s="80">
        <v>710527</v>
      </c>
      <c r="G3747" s="80">
        <v>9</v>
      </c>
      <c r="H3747" s="280" t="s">
        <v>1394</v>
      </c>
      <c r="I3747" s="80"/>
    </row>
    <row r="3748" spans="1:9">
      <c r="A3748" s="280" t="s">
        <v>5143</v>
      </c>
      <c r="B3748" s="280" t="s">
        <v>1457</v>
      </c>
      <c r="C3748" s="280" t="s">
        <v>1211</v>
      </c>
      <c r="D3748" s="280" t="s">
        <v>1212</v>
      </c>
      <c r="E3748" s="80">
        <v>1.0596937661865198</v>
      </c>
      <c r="F3748" s="80">
        <v>710527</v>
      </c>
      <c r="G3748" s="80">
        <v>9</v>
      </c>
      <c r="H3748" s="280" t="s">
        <v>1394</v>
      </c>
      <c r="I3748" s="80"/>
    </row>
    <row r="3749" spans="1:9">
      <c r="A3749" s="280" t="s">
        <v>5144</v>
      </c>
      <c r="B3749" s="280" t="s">
        <v>1457</v>
      </c>
      <c r="C3749" s="280" t="s">
        <v>1211</v>
      </c>
      <c r="D3749" s="280" t="s">
        <v>1213</v>
      </c>
      <c r="E3749" s="80">
        <v>1.0008414679791182</v>
      </c>
      <c r="F3749" s="80">
        <v>710527</v>
      </c>
      <c r="G3749" s="80">
        <v>9</v>
      </c>
      <c r="H3749" s="280" t="s">
        <v>1394</v>
      </c>
      <c r="I3749" s="80"/>
    </row>
    <row r="3750" spans="1:9">
      <c r="A3750" s="280" t="s">
        <v>5145</v>
      </c>
      <c r="B3750" s="280" t="s">
        <v>1457</v>
      </c>
      <c r="C3750" s="280" t="s">
        <v>1211</v>
      </c>
      <c r="D3750" s="280" t="s">
        <v>1214</v>
      </c>
      <c r="E3750" s="80">
        <v>1.0555106591599215</v>
      </c>
      <c r="F3750" s="80">
        <v>710527</v>
      </c>
      <c r="G3750" s="80">
        <v>9</v>
      </c>
      <c r="H3750" s="280" t="s">
        <v>1394</v>
      </c>
      <c r="I3750" s="80"/>
    </row>
    <row r="3751" spans="1:9">
      <c r="A3751" s="280" t="s">
        <v>5146</v>
      </c>
      <c r="B3751" s="280" t="s">
        <v>1457</v>
      </c>
      <c r="C3751" s="280" t="s">
        <v>1211</v>
      </c>
      <c r="D3751" s="280" t="s">
        <v>1215</v>
      </c>
      <c r="E3751" s="80">
        <v>2.0021357161025479</v>
      </c>
      <c r="F3751" s="80">
        <v>710527</v>
      </c>
      <c r="G3751" s="80">
        <v>9</v>
      </c>
      <c r="H3751" s="280" t="s">
        <v>1394</v>
      </c>
      <c r="I3751" s="80"/>
    </row>
    <row r="3752" spans="1:9">
      <c r="A3752" s="280" t="s">
        <v>5147</v>
      </c>
      <c r="B3752" s="280" t="s">
        <v>1457</v>
      </c>
      <c r="C3752" s="280" t="s">
        <v>1211</v>
      </c>
      <c r="D3752" s="280" t="s">
        <v>1216</v>
      </c>
      <c r="E3752" s="80">
        <v>1.5002052556087797</v>
      </c>
      <c r="F3752" s="80">
        <v>710527</v>
      </c>
      <c r="G3752" s="80">
        <v>9</v>
      </c>
      <c r="H3752" s="280" t="s">
        <v>1394</v>
      </c>
      <c r="I3752" s="80"/>
    </row>
    <row r="3753" spans="1:9">
      <c r="A3753" s="280" t="s">
        <v>5148</v>
      </c>
      <c r="B3753" s="280" t="s">
        <v>1457</v>
      </c>
      <c r="C3753" s="280" t="s">
        <v>1211</v>
      </c>
      <c r="D3753" s="280" t="s">
        <v>1217</v>
      </c>
      <c r="E3753" s="80">
        <v>1.0827890427458458</v>
      </c>
      <c r="F3753" s="80">
        <v>710527</v>
      </c>
      <c r="G3753" s="80">
        <v>9</v>
      </c>
      <c r="H3753" s="280" t="s">
        <v>1394</v>
      </c>
      <c r="I3753" s="80"/>
    </row>
    <row r="3754" spans="1:9">
      <c r="A3754" s="280" t="s">
        <v>5149</v>
      </c>
      <c r="B3754" s="280" t="s">
        <v>1457</v>
      </c>
      <c r="C3754" s="280" t="s">
        <v>1211</v>
      </c>
      <c r="D3754" s="280" t="s">
        <v>1218</v>
      </c>
      <c r="E3754" s="80">
        <v>0.87337058566884884</v>
      </c>
      <c r="F3754" s="80">
        <v>710527</v>
      </c>
      <c r="G3754" s="80">
        <v>9</v>
      </c>
      <c r="H3754" s="280" t="s">
        <v>1394</v>
      </c>
      <c r="I3754" s="80"/>
    </row>
    <row r="3755" spans="1:9">
      <c r="A3755" s="280" t="s">
        <v>5150</v>
      </c>
      <c r="B3755" s="280" t="s">
        <v>1457</v>
      </c>
      <c r="C3755" s="280" t="s">
        <v>1211</v>
      </c>
      <c r="D3755" s="280" t="s">
        <v>1219</v>
      </c>
      <c r="E3755" s="80">
        <v>222954.63064225225</v>
      </c>
      <c r="F3755" s="80">
        <v>710527</v>
      </c>
      <c r="G3755" s="80">
        <v>9</v>
      </c>
      <c r="H3755" s="280" t="s">
        <v>1394</v>
      </c>
      <c r="I3755" s="80"/>
    </row>
    <row r="3756" spans="1:9">
      <c r="A3756" s="280" t="s">
        <v>5151</v>
      </c>
      <c r="B3756" s="280" t="s">
        <v>1457</v>
      </c>
      <c r="C3756" s="280" t="s">
        <v>1211</v>
      </c>
      <c r="D3756" s="280" t="s">
        <v>1347</v>
      </c>
      <c r="E3756" s="80">
        <v>4.189977005087953</v>
      </c>
      <c r="F3756" s="80">
        <v>710527</v>
      </c>
      <c r="G3756" s="80">
        <v>9</v>
      </c>
      <c r="H3756" s="280" t="s">
        <v>1394</v>
      </c>
      <c r="I3756" s="80"/>
    </row>
    <row r="3757" spans="1:9">
      <c r="A3757" s="280" t="s">
        <v>5152</v>
      </c>
      <c r="B3757" s="280" t="s">
        <v>1457</v>
      </c>
      <c r="C3757" s="280" t="s">
        <v>1211</v>
      </c>
      <c r="D3757" s="280" t="s">
        <v>1344</v>
      </c>
      <c r="E3757" s="80">
        <v>10.400608741904398</v>
      </c>
      <c r="F3757" s="80">
        <v>710527</v>
      </c>
      <c r="G3757" s="80">
        <v>9</v>
      </c>
      <c r="H3757" s="280" t="s">
        <v>1394</v>
      </c>
      <c r="I3757" s="80"/>
    </row>
    <row r="3758" spans="1:9">
      <c r="A3758" s="280" t="s">
        <v>5153</v>
      </c>
      <c r="B3758" s="280" t="s">
        <v>1457</v>
      </c>
      <c r="C3758" s="280" t="s">
        <v>1212</v>
      </c>
      <c r="D3758" s="280" t="s">
        <v>1211</v>
      </c>
      <c r="E3758" s="80">
        <v>0.94354444434428641</v>
      </c>
      <c r="F3758" s="80">
        <v>710527</v>
      </c>
      <c r="G3758" s="80">
        <v>9</v>
      </c>
      <c r="H3758" s="280" t="s">
        <v>1394</v>
      </c>
      <c r="I3758" s="80"/>
    </row>
    <row r="3759" spans="1:9">
      <c r="A3759" s="280" t="s">
        <v>5154</v>
      </c>
      <c r="B3759" s="280" t="s">
        <v>1457</v>
      </c>
      <c r="C3759" s="280" t="s">
        <v>1212</v>
      </c>
      <c r="D3759" s="280" t="s">
        <v>1212</v>
      </c>
      <c r="E3759" s="80">
        <v>1</v>
      </c>
      <c r="F3759" s="80">
        <v>710527</v>
      </c>
      <c r="G3759" s="80">
        <v>9</v>
      </c>
      <c r="H3759" s="280" t="s">
        <v>1394</v>
      </c>
      <c r="I3759" s="80"/>
    </row>
    <row r="3760" spans="1:9">
      <c r="A3760" s="280" t="s">
        <v>5155</v>
      </c>
      <c r="B3760" s="280" t="s">
        <v>1457</v>
      </c>
      <c r="C3760" s="280" t="s">
        <v>1212</v>
      </c>
      <c r="D3760" s="280" t="s">
        <v>1213</v>
      </c>
      <c r="E3760" s="80">
        <v>0.94428626520210446</v>
      </c>
      <c r="F3760" s="80">
        <v>710527</v>
      </c>
      <c r="G3760" s="80">
        <v>9</v>
      </c>
      <c r="H3760" s="280" t="s">
        <v>1394</v>
      </c>
      <c r="I3760" s="80"/>
    </row>
    <row r="3761" spans="1:9">
      <c r="A3761" s="280" t="s">
        <v>5156</v>
      </c>
      <c r="B3761" s="280" t="s">
        <v>1457</v>
      </c>
      <c r="C3761" s="280" t="s">
        <v>1212</v>
      </c>
      <c r="D3761" s="280" t="s">
        <v>1214</v>
      </c>
      <c r="E3761" s="80">
        <v>0.99369070331828668</v>
      </c>
      <c r="F3761" s="80">
        <v>710527</v>
      </c>
      <c r="G3761" s="80">
        <v>9</v>
      </c>
      <c r="H3761" s="280" t="s">
        <v>1394</v>
      </c>
      <c r="I3761" s="80"/>
    </row>
    <row r="3762" spans="1:9">
      <c r="A3762" s="280" t="s">
        <v>5157</v>
      </c>
      <c r="B3762" s="280" t="s">
        <v>1457</v>
      </c>
      <c r="C3762" s="280" t="s">
        <v>1212</v>
      </c>
      <c r="D3762" s="280" t="s">
        <v>1215</v>
      </c>
      <c r="E3762" s="80">
        <v>0.99598075263365105</v>
      </c>
      <c r="F3762" s="80">
        <v>710527</v>
      </c>
      <c r="G3762" s="80">
        <v>9</v>
      </c>
      <c r="H3762" s="280" t="s">
        <v>1394</v>
      </c>
      <c r="I3762" s="80"/>
    </row>
    <row r="3763" spans="1:9">
      <c r="A3763" s="280" t="s">
        <v>5158</v>
      </c>
      <c r="B3763" s="280" t="s">
        <v>1457</v>
      </c>
      <c r="C3763" s="280" t="s">
        <v>1212</v>
      </c>
      <c r="D3763" s="280" t="s">
        <v>1216</v>
      </c>
      <c r="E3763" s="80">
        <v>1.3380265703968128</v>
      </c>
      <c r="F3763" s="80">
        <v>710527</v>
      </c>
      <c r="G3763" s="80">
        <v>9</v>
      </c>
      <c r="H3763" s="280" t="s">
        <v>1394</v>
      </c>
      <c r="I3763" s="80"/>
    </row>
    <row r="3764" spans="1:9">
      <c r="A3764" s="280" t="s">
        <v>5159</v>
      </c>
      <c r="B3764" s="280" t="s">
        <v>1457</v>
      </c>
      <c r="C3764" s="280" t="s">
        <v>1212</v>
      </c>
      <c r="D3764" s="280" t="s">
        <v>1217</v>
      </c>
      <c r="E3764" s="80">
        <v>0.94875187981773457</v>
      </c>
      <c r="F3764" s="80">
        <v>710527</v>
      </c>
      <c r="G3764" s="80">
        <v>9</v>
      </c>
      <c r="H3764" s="280" t="s">
        <v>1394</v>
      </c>
      <c r="I3764" s="80"/>
    </row>
    <row r="3765" spans="1:9">
      <c r="A3765" s="280" t="s">
        <v>5160</v>
      </c>
      <c r="B3765" s="280" t="s">
        <v>1457</v>
      </c>
      <c r="C3765" s="280" t="s">
        <v>1212</v>
      </c>
      <c r="D3765" s="280" t="s">
        <v>1218</v>
      </c>
      <c r="E3765" s="80">
        <v>0.7038344753350777</v>
      </c>
      <c r="F3765" s="80">
        <v>710527</v>
      </c>
      <c r="G3765" s="80">
        <v>9</v>
      </c>
      <c r="H3765" s="280" t="s">
        <v>1394</v>
      </c>
      <c r="I3765" s="80"/>
    </row>
    <row r="3766" spans="1:9">
      <c r="A3766" s="280" t="s">
        <v>5161</v>
      </c>
      <c r="B3766" s="280" t="s">
        <v>1457</v>
      </c>
      <c r="C3766" s="280" t="s">
        <v>1212</v>
      </c>
      <c r="D3766" s="280" t="s">
        <v>1219</v>
      </c>
      <c r="E3766" s="80">
        <v>215669.81949942067</v>
      </c>
      <c r="F3766" s="80">
        <v>710527</v>
      </c>
      <c r="G3766" s="80">
        <v>9</v>
      </c>
      <c r="H3766" s="280" t="s">
        <v>1394</v>
      </c>
      <c r="I3766" s="80"/>
    </row>
    <row r="3767" spans="1:9">
      <c r="A3767" s="280" t="s">
        <v>5162</v>
      </c>
      <c r="B3767" s="280" t="s">
        <v>1457</v>
      </c>
      <c r="C3767" s="280" t="s">
        <v>1212</v>
      </c>
      <c r="D3767" s="280" t="s">
        <v>1347</v>
      </c>
      <c r="E3767" s="80">
        <v>3.9460384666540587</v>
      </c>
      <c r="F3767" s="80">
        <v>710527</v>
      </c>
      <c r="G3767" s="80">
        <v>9</v>
      </c>
      <c r="H3767" s="280" t="s">
        <v>1394</v>
      </c>
      <c r="I3767" s="80"/>
    </row>
    <row r="3768" spans="1:9">
      <c r="A3768" s="280" t="s">
        <v>5163</v>
      </c>
      <c r="B3768" s="280" t="s">
        <v>1457</v>
      </c>
      <c r="C3768" s="280" t="s">
        <v>1212</v>
      </c>
      <c r="D3768" s="280" t="s">
        <v>1344</v>
      </c>
      <c r="E3768" s="80">
        <v>9.8017175127516882</v>
      </c>
      <c r="F3768" s="80">
        <v>710527</v>
      </c>
      <c r="G3768" s="80">
        <v>9</v>
      </c>
      <c r="H3768" s="280" t="s">
        <v>1394</v>
      </c>
      <c r="I3768" s="80"/>
    </row>
    <row r="3769" spans="1:9">
      <c r="A3769" s="280" t="s">
        <v>5164</v>
      </c>
      <c r="B3769" s="280" t="s">
        <v>1457</v>
      </c>
      <c r="C3769" s="280" t="s">
        <v>1213</v>
      </c>
      <c r="D3769" s="280" t="s">
        <v>1211</v>
      </c>
      <c r="E3769" s="80">
        <v>0.99917346149813224</v>
      </c>
      <c r="F3769" s="80">
        <v>710527</v>
      </c>
      <c r="G3769" s="80">
        <v>9</v>
      </c>
      <c r="H3769" s="280" t="s">
        <v>1394</v>
      </c>
      <c r="I3769" s="80"/>
    </row>
    <row r="3770" spans="1:9">
      <c r="A3770" s="280" t="s">
        <v>5165</v>
      </c>
      <c r="B3770" s="280" t="s">
        <v>1457</v>
      </c>
      <c r="C3770" s="280" t="s">
        <v>1213</v>
      </c>
      <c r="D3770" s="280" t="s">
        <v>1212</v>
      </c>
      <c r="E3770" s="80">
        <v>1.0588784884664371</v>
      </c>
      <c r="F3770" s="80">
        <v>710527</v>
      </c>
      <c r="G3770" s="80">
        <v>9</v>
      </c>
      <c r="H3770" s="280" t="s">
        <v>1394</v>
      </c>
      <c r="I3770" s="80"/>
    </row>
    <row r="3771" spans="1:9">
      <c r="A3771" s="280" t="s">
        <v>5166</v>
      </c>
      <c r="B3771" s="280" t="s">
        <v>1457</v>
      </c>
      <c r="C3771" s="280" t="s">
        <v>1213</v>
      </c>
      <c r="D3771" s="280" t="s">
        <v>1213</v>
      </c>
      <c r="E3771" s="80">
        <v>1</v>
      </c>
      <c r="F3771" s="80">
        <v>710527</v>
      </c>
      <c r="G3771" s="80">
        <v>9</v>
      </c>
      <c r="H3771" s="280" t="s">
        <v>1394</v>
      </c>
      <c r="I3771" s="80"/>
    </row>
    <row r="3772" spans="1:9">
      <c r="A3772" s="280" t="s">
        <v>5167</v>
      </c>
      <c r="B3772" s="280" t="s">
        <v>1457</v>
      </c>
      <c r="C3772" s="280" t="s">
        <v>1213</v>
      </c>
      <c r="D3772" s="280" t="s">
        <v>1214</v>
      </c>
      <c r="E3772" s="80">
        <v>1.0546400042515203</v>
      </c>
      <c r="F3772" s="80">
        <v>710527</v>
      </c>
      <c r="G3772" s="80">
        <v>9</v>
      </c>
      <c r="H3772" s="280" t="s">
        <v>1394</v>
      </c>
      <c r="I3772" s="80"/>
    </row>
    <row r="3773" spans="1:9">
      <c r="A3773" s="280" t="s">
        <v>5168</v>
      </c>
      <c r="B3773" s="280" t="s">
        <v>1457</v>
      </c>
      <c r="C3773" s="280" t="s">
        <v>1213</v>
      </c>
      <c r="D3773" s="280" t="s">
        <v>1215</v>
      </c>
      <c r="E3773" s="80">
        <v>1.9788471075354654</v>
      </c>
      <c r="F3773" s="80">
        <v>710527</v>
      </c>
      <c r="G3773" s="80">
        <v>9</v>
      </c>
      <c r="H3773" s="280" t="s">
        <v>1394</v>
      </c>
      <c r="I3773" s="80"/>
    </row>
    <row r="3774" spans="1:9">
      <c r="A3774" s="280" t="s">
        <v>5169</v>
      </c>
      <c r="B3774" s="280" t="s">
        <v>1457</v>
      </c>
      <c r="C3774" s="280" t="s">
        <v>1213</v>
      </c>
      <c r="D3774" s="280" t="s">
        <v>1216</v>
      </c>
      <c r="E3774" s="80">
        <v>1.4971507288975203</v>
      </c>
      <c r="F3774" s="80">
        <v>710527</v>
      </c>
      <c r="G3774" s="80">
        <v>9</v>
      </c>
      <c r="H3774" s="280" t="s">
        <v>1394</v>
      </c>
      <c r="I3774" s="80"/>
    </row>
    <row r="3775" spans="1:9">
      <c r="A3775" s="280" t="s">
        <v>5170</v>
      </c>
      <c r="B3775" s="280" t="s">
        <v>1457</v>
      </c>
      <c r="C3775" s="280" t="s">
        <v>1213</v>
      </c>
      <c r="D3775" s="280" t="s">
        <v>1217</v>
      </c>
      <c r="E3775" s="80">
        <v>1.080170137590486</v>
      </c>
      <c r="F3775" s="80">
        <v>710527</v>
      </c>
      <c r="G3775" s="80">
        <v>9</v>
      </c>
      <c r="H3775" s="280" t="s">
        <v>1394</v>
      </c>
      <c r="I3775" s="80"/>
    </row>
    <row r="3776" spans="1:9">
      <c r="A3776" s="280" t="s">
        <v>5171</v>
      </c>
      <c r="B3776" s="280" t="s">
        <v>1457</v>
      </c>
      <c r="C3776" s="280" t="s">
        <v>1213</v>
      </c>
      <c r="D3776" s="280" t="s">
        <v>1218</v>
      </c>
      <c r="E3776" s="80">
        <v>0.87079663770905591</v>
      </c>
      <c r="F3776" s="80">
        <v>710527</v>
      </c>
      <c r="G3776" s="80">
        <v>9</v>
      </c>
      <c r="H3776" s="280" t="s">
        <v>1394</v>
      </c>
      <c r="I3776" s="80"/>
    </row>
    <row r="3777" spans="1:9">
      <c r="A3777" s="280" t="s">
        <v>5172</v>
      </c>
      <c r="B3777" s="280" t="s">
        <v>1457</v>
      </c>
      <c r="C3777" s="280" t="s">
        <v>1213</v>
      </c>
      <c r="D3777" s="280" t="s">
        <v>1219</v>
      </c>
      <c r="E3777" s="80">
        <v>222921.60404607037</v>
      </c>
      <c r="F3777" s="80">
        <v>710527</v>
      </c>
      <c r="G3777" s="80">
        <v>9</v>
      </c>
      <c r="H3777" s="280" t="s">
        <v>1394</v>
      </c>
      <c r="I3777" s="80"/>
    </row>
    <row r="3778" spans="1:9">
      <c r="A3778" s="280" t="s">
        <v>5173</v>
      </c>
      <c r="B3778" s="280" t="s">
        <v>1457</v>
      </c>
      <c r="C3778" s="280" t="s">
        <v>1213</v>
      </c>
      <c r="D3778" s="280" t="s">
        <v>1347</v>
      </c>
      <c r="E3778" s="80">
        <v>4.1866244161522053</v>
      </c>
      <c r="F3778" s="80">
        <v>710527</v>
      </c>
      <c r="G3778" s="80">
        <v>9</v>
      </c>
      <c r="H3778" s="280" t="s">
        <v>1394</v>
      </c>
      <c r="I3778" s="80"/>
    </row>
    <row r="3779" spans="1:9">
      <c r="A3779" s="280" t="s">
        <v>5174</v>
      </c>
      <c r="B3779" s="280" t="s">
        <v>1457</v>
      </c>
      <c r="C3779" s="280" t="s">
        <v>1213</v>
      </c>
      <c r="D3779" s="280" t="s">
        <v>1344</v>
      </c>
      <c r="E3779" s="80">
        <v>10.392205277493391</v>
      </c>
      <c r="F3779" s="80">
        <v>710527</v>
      </c>
      <c r="G3779" s="80">
        <v>9</v>
      </c>
      <c r="H3779" s="280" t="s">
        <v>1394</v>
      </c>
      <c r="I3779" s="80"/>
    </row>
    <row r="3780" spans="1:9">
      <c r="A3780" s="280" t="s">
        <v>5175</v>
      </c>
      <c r="B3780" s="280" t="s">
        <v>1457</v>
      </c>
      <c r="C3780" s="280" t="s">
        <v>1214</v>
      </c>
      <c r="D3780" s="280" t="s">
        <v>1211</v>
      </c>
      <c r="E3780" s="80">
        <v>0.9497156912205692</v>
      </c>
      <c r="F3780" s="80">
        <v>710527</v>
      </c>
      <c r="G3780" s="80">
        <v>9</v>
      </c>
      <c r="H3780" s="280" t="s">
        <v>1394</v>
      </c>
      <c r="I3780" s="80"/>
    </row>
    <row r="3781" spans="1:9">
      <c r="A3781" s="280" t="s">
        <v>5176</v>
      </c>
      <c r="B3781" s="280" t="s">
        <v>1457</v>
      </c>
      <c r="C3781" s="280" t="s">
        <v>1214</v>
      </c>
      <c r="D3781" s="280" t="s">
        <v>1212</v>
      </c>
      <c r="E3781" s="80">
        <v>1.004019797978124</v>
      </c>
      <c r="F3781" s="80">
        <v>710527</v>
      </c>
      <c r="G3781" s="80">
        <v>9</v>
      </c>
      <c r="H3781" s="280" t="s">
        <v>1394</v>
      </c>
      <c r="I3781" s="80"/>
    </row>
    <row r="3782" spans="1:9">
      <c r="A3782" s="280" t="s">
        <v>5177</v>
      </c>
      <c r="B3782" s="280" t="s">
        <v>1457</v>
      </c>
      <c r="C3782" s="280" t="s">
        <v>1214</v>
      </c>
      <c r="D3782" s="280" t="s">
        <v>1213</v>
      </c>
      <c r="E3782" s="80">
        <v>0.95051614537754237</v>
      </c>
      <c r="F3782" s="80">
        <v>710527</v>
      </c>
      <c r="G3782" s="80">
        <v>9</v>
      </c>
      <c r="H3782" s="280" t="s">
        <v>1394</v>
      </c>
      <c r="I3782" s="80"/>
    </row>
    <row r="3783" spans="1:9">
      <c r="A3783" s="280" t="s">
        <v>5178</v>
      </c>
      <c r="B3783" s="280" t="s">
        <v>1457</v>
      </c>
      <c r="C3783" s="280" t="s">
        <v>1214</v>
      </c>
      <c r="D3783" s="280" t="s">
        <v>1214</v>
      </c>
      <c r="E3783" s="80">
        <v>1</v>
      </c>
      <c r="F3783" s="80">
        <v>710527</v>
      </c>
      <c r="G3783" s="80">
        <v>9</v>
      </c>
      <c r="H3783" s="280" t="s">
        <v>1394</v>
      </c>
      <c r="I3783" s="80"/>
    </row>
    <row r="3784" spans="1:9">
      <c r="A3784" s="280" t="s">
        <v>5179</v>
      </c>
      <c r="B3784" s="280" t="s">
        <v>1457</v>
      </c>
      <c r="C3784" s="280" t="s">
        <v>1214</v>
      </c>
      <c r="D3784" s="280" t="s">
        <v>1215</v>
      </c>
      <c r="E3784" s="80">
        <v>1.924258956016633</v>
      </c>
      <c r="F3784" s="80">
        <v>710527</v>
      </c>
      <c r="G3784" s="80">
        <v>9</v>
      </c>
      <c r="H3784" s="280" t="s">
        <v>1394</v>
      </c>
      <c r="I3784" s="80"/>
    </row>
    <row r="3785" spans="1:9">
      <c r="A3785" s="280" t="s">
        <v>5180</v>
      </c>
      <c r="B3785" s="280" t="s">
        <v>1457</v>
      </c>
      <c r="C3785" s="280" t="s">
        <v>1214</v>
      </c>
      <c r="D3785" s="280" t="s">
        <v>1216</v>
      </c>
      <c r="E3785" s="80">
        <v>1.4197443888423065</v>
      </c>
      <c r="F3785" s="80">
        <v>710527</v>
      </c>
      <c r="G3785" s="80">
        <v>9</v>
      </c>
      <c r="H3785" s="280" t="s">
        <v>1394</v>
      </c>
      <c r="I3785" s="80"/>
    </row>
    <row r="3786" spans="1:9">
      <c r="A3786" s="280" t="s">
        <v>5181</v>
      </c>
      <c r="B3786" s="280" t="s">
        <v>1457</v>
      </c>
      <c r="C3786" s="280" t="s">
        <v>1214</v>
      </c>
      <c r="D3786" s="280" t="s">
        <v>1217</v>
      </c>
      <c r="E3786" s="80">
        <v>1.0282647191245984</v>
      </c>
      <c r="F3786" s="80">
        <v>710527</v>
      </c>
      <c r="G3786" s="80">
        <v>9</v>
      </c>
      <c r="H3786" s="280" t="s">
        <v>1394</v>
      </c>
      <c r="I3786" s="80"/>
    </row>
    <row r="3787" spans="1:9">
      <c r="A3787" s="280" t="s">
        <v>5182</v>
      </c>
      <c r="B3787" s="280" t="s">
        <v>1457</v>
      </c>
      <c r="C3787" s="280" t="s">
        <v>1214</v>
      </c>
      <c r="D3787" s="280" t="s">
        <v>1218</v>
      </c>
      <c r="E3787" s="80">
        <v>0.77527569259686668</v>
      </c>
      <c r="F3787" s="80">
        <v>710527</v>
      </c>
      <c r="G3787" s="80">
        <v>9</v>
      </c>
      <c r="H3787" s="280" t="s">
        <v>1394</v>
      </c>
      <c r="I3787" s="80"/>
    </row>
    <row r="3788" spans="1:9">
      <c r="A3788" s="280" t="s">
        <v>5183</v>
      </c>
      <c r="B3788" s="280" t="s">
        <v>1457</v>
      </c>
      <c r="C3788" s="280" t="s">
        <v>1214</v>
      </c>
      <c r="D3788" s="280" t="s">
        <v>1219</v>
      </c>
      <c r="E3788" s="80">
        <v>215970.21727419767</v>
      </c>
      <c r="F3788" s="80">
        <v>710527</v>
      </c>
      <c r="G3788" s="80">
        <v>9</v>
      </c>
      <c r="H3788" s="280" t="s">
        <v>1394</v>
      </c>
      <c r="I3788" s="80"/>
    </row>
    <row r="3789" spans="1:9">
      <c r="A3789" s="280" t="s">
        <v>5184</v>
      </c>
      <c r="B3789" s="280" t="s">
        <v>1457</v>
      </c>
      <c r="C3789" s="280" t="s">
        <v>1214</v>
      </c>
      <c r="D3789" s="280" t="s">
        <v>1347</v>
      </c>
      <c r="E3789" s="80">
        <v>3.9773138979129889</v>
      </c>
      <c r="F3789" s="80">
        <v>710527</v>
      </c>
      <c r="G3789" s="80">
        <v>9</v>
      </c>
      <c r="H3789" s="280" t="s">
        <v>1394</v>
      </c>
      <c r="I3789" s="80"/>
    </row>
    <row r="3790" spans="1:9">
      <c r="A3790" s="280" t="s">
        <v>5185</v>
      </c>
      <c r="B3790" s="280" t="s">
        <v>1457</v>
      </c>
      <c r="C3790" s="280" t="s">
        <v>1214</v>
      </c>
      <c r="D3790" s="280" t="s">
        <v>1344</v>
      </c>
      <c r="E3790" s="80">
        <v>9.8715008130470796</v>
      </c>
      <c r="F3790" s="80">
        <v>710527</v>
      </c>
      <c r="G3790" s="80">
        <v>9</v>
      </c>
      <c r="H3790" s="280" t="s">
        <v>1394</v>
      </c>
      <c r="I3790" s="80"/>
    </row>
    <row r="3791" spans="1:9">
      <c r="A3791" s="280" t="s">
        <v>5186</v>
      </c>
      <c r="B3791" s="280" t="s">
        <v>1457</v>
      </c>
      <c r="C3791" s="280" t="s">
        <v>1215</v>
      </c>
      <c r="D3791" s="280" t="s">
        <v>1211</v>
      </c>
      <c r="E3791" s="80">
        <v>0.9450372009275978</v>
      </c>
      <c r="F3791" s="80">
        <v>710527</v>
      </c>
      <c r="G3791" s="80">
        <v>9</v>
      </c>
      <c r="H3791" s="280" t="s">
        <v>1394</v>
      </c>
      <c r="I3791" s="80"/>
    </row>
    <row r="3792" spans="1:9">
      <c r="A3792" s="280" t="s">
        <v>5187</v>
      </c>
      <c r="B3792" s="280" t="s">
        <v>1457</v>
      </c>
      <c r="C3792" s="280" t="s">
        <v>1215</v>
      </c>
      <c r="D3792" s="280" t="s">
        <v>1212</v>
      </c>
      <c r="E3792" s="80">
        <v>1.0016230623158975</v>
      </c>
      <c r="F3792" s="80">
        <v>710527</v>
      </c>
      <c r="G3792" s="80">
        <v>9</v>
      </c>
      <c r="H3792" s="280" t="s">
        <v>1394</v>
      </c>
      <c r="I3792" s="80"/>
    </row>
    <row r="3793" spans="1:9">
      <c r="A3793" s="280" t="s">
        <v>5188</v>
      </c>
      <c r="B3793" s="280" t="s">
        <v>1457</v>
      </c>
      <c r="C3793" s="280" t="s">
        <v>1215</v>
      </c>
      <c r="D3793" s="280" t="s">
        <v>1213</v>
      </c>
      <c r="E3793" s="80">
        <v>0.94578149734088002</v>
      </c>
      <c r="F3793" s="80">
        <v>710527</v>
      </c>
      <c r="G3793" s="80">
        <v>9</v>
      </c>
      <c r="H3793" s="280" t="s">
        <v>1394</v>
      </c>
      <c r="I3793" s="80"/>
    </row>
    <row r="3794" spans="1:9">
      <c r="A3794" s="280" t="s">
        <v>5189</v>
      </c>
      <c r="B3794" s="280" t="s">
        <v>1457</v>
      </c>
      <c r="C3794" s="280" t="s">
        <v>1215</v>
      </c>
      <c r="D3794" s="280" t="s">
        <v>1214</v>
      </c>
      <c r="E3794" s="80">
        <v>0.99530964839942504</v>
      </c>
      <c r="F3794" s="80">
        <v>710527</v>
      </c>
      <c r="G3794" s="80">
        <v>9</v>
      </c>
      <c r="H3794" s="280" t="s">
        <v>1394</v>
      </c>
      <c r="I3794" s="80"/>
    </row>
    <row r="3795" spans="1:9">
      <c r="A3795" s="280" t="s">
        <v>5190</v>
      </c>
      <c r="B3795" s="280" t="s">
        <v>1457</v>
      </c>
      <c r="C3795" s="280" t="s">
        <v>1215</v>
      </c>
      <c r="D3795" s="280" t="s">
        <v>1215</v>
      </c>
      <c r="E3795" s="80">
        <v>1</v>
      </c>
      <c r="F3795" s="80">
        <v>710527</v>
      </c>
      <c r="G3795" s="80">
        <v>9</v>
      </c>
      <c r="H3795" s="280" t="s">
        <v>1394</v>
      </c>
      <c r="I3795" s="80"/>
    </row>
    <row r="3796" spans="1:9">
      <c r="A3796" s="280" t="s">
        <v>5191</v>
      </c>
      <c r="B3796" s="280" t="s">
        <v>1457</v>
      </c>
      <c r="C3796" s="280" t="s">
        <v>1215</v>
      </c>
      <c r="D3796" s="280" t="s">
        <v>1216</v>
      </c>
      <c r="E3796" s="80">
        <v>1.3406984140419982</v>
      </c>
      <c r="F3796" s="80">
        <v>710527</v>
      </c>
      <c r="G3796" s="80">
        <v>9</v>
      </c>
      <c r="H3796" s="280" t="s">
        <v>1394</v>
      </c>
      <c r="I3796" s="80"/>
    </row>
    <row r="3797" spans="1:9">
      <c r="A3797" s="280" t="s">
        <v>5192</v>
      </c>
      <c r="B3797" s="280" t="s">
        <v>1457</v>
      </c>
      <c r="C3797" s="280" t="s">
        <v>1215</v>
      </c>
      <c r="D3797" s="280" t="s">
        <v>1217</v>
      </c>
      <c r="E3797" s="80">
        <v>0.95048340361368766</v>
      </c>
      <c r="F3797" s="80">
        <v>710527</v>
      </c>
      <c r="G3797" s="80">
        <v>9</v>
      </c>
      <c r="H3797" s="280" t="s">
        <v>1394</v>
      </c>
      <c r="I3797" s="80"/>
    </row>
    <row r="3798" spans="1:9">
      <c r="A3798" s="280" t="s">
        <v>5193</v>
      </c>
      <c r="B3798" s="280" t="s">
        <v>1457</v>
      </c>
      <c r="C3798" s="280" t="s">
        <v>1215</v>
      </c>
      <c r="D3798" s="280" t="s">
        <v>1218</v>
      </c>
      <c r="E3798" s="80">
        <v>0.70560017447086842</v>
      </c>
      <c r="F3798" s="80">
        <v>710527</v>
      </c>
      <c r="G3798" s="80">
        <v>9</v>
      </c>
      <c r="H3798" s="280" t="s">
        <v>1394</v>
      </c>
      <c r="I3798" s="80"/>
    </row>
    <row r="3799" spans="1:9">
      <c r="A3799" s="280" t="s">
        <v>5194</v>
      </c>
      <c r="B3799" s="280" t="s">
        <v>1457</v>
      </c>
      <c r="C3799" s="280" t="s">
        <v>1215</v>
      </c>
      <c r="D3799" s="280" t="s">
        <v>1219</v>
      </c>
      <c r="E3799" s="80">
        <v>215899.021999641</v>
      </c>
      <c r="F3799" s="80">
        <v>710527</v>
      </c>
      <c r="G3799" s="80">
        <v>9</v>
      </c>
      <c r="H3799" s="280" t="s">
        <v>1394</v>
      </c>
      <c r="I3799" s="80"/>
    </row>
    <row r="3800" spans="1:9">
      <c r="A3800" s="280" t="s">
        <v>5195</v>
      </c>
      <c r="B3800" s="280" t="s">
        <v>1457</v>
      </c>
      <c r="C3800" s="280" t="s">
        <v>1215</v>
      </c>
      <c r="D3800" s="280" t="s">
        <v>1347</v>
      </c>
      <c r="E3800" s="80">
        <v>3.9522068432732409</v>
      </c>
      <c r="F3800" s="80">
        <v>710527</v>
      </c>
      <c r="G3800" s="80">
        <v>9</v>
      </c>
      <c r="H3800" s="280" t="s">
        <v>1394</v>
      </c>
      <c r="I3800" s="80"/>
    </row>
    <row r="3801" spans="1:9">
      <c r="A3801" s="280" t="s">
        <v>5196</v>
      </c>
      <c r="B3801" s="280" t="s">
        <v>1457</v>
      </c>
      <c r="C3801" s="280" t="s">
        <v>1215</v>
      </c>
      <c r="D3801" s="280" t="s">
        <v>1344</v>
      </c>
      <c r="E3801" s="80">
        <v>9.8167431587543739</v>
      </c>
      <c r="F3801" s="80">
        <v>710527</v>
      </c>
      <c r="G3801" s="80">
        <v>9</v>
      </c>
      <c r="H3801" s="280" t="s">
        <v>1394</v>
      </c>
      <c r="I3801" s="80"/>
    </row>
    <row r="3802" spans="1:9">
      <c r="A3802" s="280" t="s">
        <v>5197</v>
      </c>
      <c r="B3802" s="280" t="s">
        <v>1457</v>
      </c>
      <c r="C3802" s="280" t="s">
        <v>1216</v>
      </c>
      <c r="D3802" s="280" t="s">
        <v>1211</v>
      </c>
      <c r="E3802" s="80">
        <v>0.71684372260036799</v>
      </c>
      <c r="F3802" s="80">
        <v>710527</v>
      </c>
      <c r="G3802" s="80">
        <v>9</v>
      </c>
      <c r="H3802" s="280" t="s">
        <v>1394</v>
      </c>
      <c r="I3802" s="80"/>
    </row>
    <row r="3803" spans="1:9">
      <c r="A3803" s="280" t="s">
        <v>5198</v>
      </c>
      <c r="B3803" s="280" t="s">
        <v>1457</v>
      </c>
      <c r="C3803" s="280" t="s">
        <v>1216</v>
      </c>
      <c r="D3803" s="280" t="s">
        <v>1212</v>
      </c>
      <c r="E3803" s="80">
        <v>0.75981752893282717</v>
      </c>
      <c r="F3803" s="80">
        <v>710527</v>
      </c>
      <c r="G3803" s="80">
        <v>9</v>
      </c>
      <c r="H3803" s="280" t="s">
        <v>1394</v>
      </c>
      <c r="I3803" s="80"/>
    </row>
    <row r="3804" spans="1:9">
      <c r="A3804" s="280" t="s">
        <v>5199</v>
      </c>
      <c r="B3804" s="280" t="s">
        <v>1457</v>
      </c>
      <c r="C3804" s="280" t="s">
        <v>1216</v>
      </c>
      <c r="D3804" s="280" t="s">
        <v>1213</v>
      </c>
      <c r="E3804" s="80">
        <v>0.7173946852317229</v>
      </c>
      <c r="F3804" s="80">
        <v>710527</v>
      </c>
      <c r="G3804" s="80">
        <v>9</v>
      </c>
      <c r="H3804" s="280" t="s">
        <v>1394</v>
      </c>
      <c r="I3804" s="80"/>
    </row>
    <row r="3805" spans="1:9">
      <c r="A3805" s="280" t="s">
        <v>5200</v>
      </c>
      <c r="B3805" s="280" t="s">
        <v>1457</v>
      </c>
      <c r="C3805" s="280" t="s">
        <v>1216</v>
      </c>
      <c r="D3805" s="280" t="s">
        <v>1214</v>
      </c>
      <c r="E3805" s="80">
        <v>0.75516338746214617</v>
      </c>
      <c r="F3805" s="80">
        <v>710527</v>
      </c>
      <c r="G3805" s="80">
        <v>9</v>
      </c>
      <c r="H3805" s="280" t="s">
        <v>1394</v>
      </c>
      <c r="I3805" s="80"/>
    </row>
    <row r="3806" spans="1:9">
      <c r="A3806" s="280" t="s">
        <v>5201</v>
      </c>
      <c r="B3806" s="280" t="s">
        <v>1457</v>
      </c>
      <c r="C3806" s="280" t="s">
        <v>1216</v>
      </c>
      <c r="D3806" s="280" t="s">
        <v>1215</v>
      </c>
      <c r="E3806" s="80">
        <v>0.78627088186481953</v>
      </c>
      <c r="F3806" s="80">
        <v>710527</v>
      </c>
      <c r="G3806" s="80">
        <v>9</v>
      </c>
      <c r="H3806" s="280" t="s">
        <v>1394</v>
      </c>
      <c r="I3806" s="80"/>
    </row>
    <row r="3807" spans="1:9">
      <c r="A3807" s="280" t="s">
        <v>5202</v>
      </c>
      <c r="B3807" s="280" t="s">
        <v>1457</v>
      </c>
      <c r="C3807" s="280" t="s">
        <v>1216</v>
      </c>
      <c r="D3807" s="280" t="s">
        <v>1216</v>
      </c>
      <c r="E3807" s="80">
        <v>1</v>
      </c>
      <c r="F3807" s="80">
        <v>710527</v>
      </c>
      <c r="G3807" s="80">
        <v>9</v>
      </c>
      <c r="H3807" s="280" t="s">
        <v>1394</v>
      </c>
      <c r="I3807" s="80"/>
    </row>
    <row r="3808" spans="1:9">
      <c r="A3808" s="280" t="s">
        <v>5203</v>
      </c>
      <c r="B3808" s="280" t="s">
        <v>1457</v>
      </c>
      <c r="C3808" s="280" t="s">
        <v>1216</v>
      </c>
      <c r="D3808" s="280" t="s">
        <v>1217</v>
      </c>
      <c r="E3808" s="80">
        <v>0.72253270277714532</v>
      </c>
      <c r="F3808" s="80">
        <v>710527</v>
      </c>
      <c r="G3808" s="80">
        <v>9</v>
      </c>
      <c r="H3808" s="280" t="s">
        <v>1394</v>
      </c>
      <c r="I3808" s="80"/>
    </row>
    <row r="3809" spans="1:9">
      <c r="A3809" s="280" t="s">
        <v>5204</v>
      </c>
      <c r="B3809" s="280" t="s">
        <v>1457</v>
      </c>
      <c r="C3809" s="280" t="s">
        <v>1216</v>
      </c>
      <c r="D3809" s="280" t="s">
        <v>1218</v>
      </c>
      <c r="E3809" s="80">
        <v>0.7828767958372389</v>
      </c>
      <c r="F3809" s="80">
        <v>710527</v>
      </c>
      <c r="G3809" s="80">
        <v>9</v>
      </c>
      <c r="H3809" s="280" t="s">
        <v>1394</v>
      </c>
      <c r="I3809" s="80"/>
    </row>
    <row r="3810" spans="1:9">
      <c r="A3810" s="280" t="s">
        <v>5205</v>
      </c>
      <c r="B3810" s="280" t="s">
        <v>1457</v>
      </c>
      <c r="C3810" s="280" t="s">
        <v>1216</v>
      </c>
      <c r="D3810" s="280" t="s">
        <v>1219</v>
      </c>
      <c r="E3810" s="80">
        <v>173402.10559635088</v>
      </c>
      <c r="F3810" s="80">
        <v>710527</v>
      </c>
      <c r="G3810" s="80">
        <v>9</v>
      </c>
      <c r="H3810" s="280" t="s">
        <v>1394</v>
      </c>
      <c r="I3810" s="80"/>
    </row>
    <row r="3811" spans="1:9">
      <c r="A3811" s="280" t="s">
        <v>5206</v>
      </c>
      <c r="B3811" s="280" t="s">
        <v>1457</v>
      </c>
      <c r="C3811" s="280" t="s">
        <v>1216</v>
      </c>
      <c r="D3811" s="280" t="s">
        <v>1347</v>
      </c>
      <c r="E3811" s="80">
        <v>2.9966947534200448</v>
      </c>
      <c r="F3811" s="80">
        <v>710527</v>
      </c>
      <c r="G3811" s="80">
        <v>9</v>
      </c>
      <c r="H3811" s="280" t="s">
        <v>1394</v>
      </c>
      <c r="I3811" s="80"/>
    </row>
    <row r="3812" spans="1:9">
      <c r="A3812" s="280" t="s">
        <v>5207</v>
      </c>
      <c r="B3812" s="280" t="s">
        <v>1457</v>
      </c>
      <c r="C3812" s="280" t="s">
        <v>1216</v>
      </c>
      <c r="D3812" s="280" t="s">
        <v>1344</v>
      </c>
      <c r="E3812" s="80">
        <v>7.4440849850156541</v>
      </c>
      <c r="F3812" s="80">
        <v>710527</v>
      </c>
      <c r="G3812" s="80">
        <v>9</v>
      </c>
      <c r="H3812" s="280" t="s">
        <v>1394</v>
      </c>
      <c r="I3812" s="80"/>
    </row>
    <row r="3813" spans="1:9">
      <c r="A3813" s="280" t="s">
        <v>5208</v>
      </c>
      <c r="B3813" s="280" t="s">
        <v>1457</v>
      </c>
      <c r="C3813" s="280" t="s">
        <v>1217</v>
      </c>
      <c r="D3813" s="280" t="s">
        <v>1211</v>
      </c>
      <c r="E3813" s="80">
        <v>0.99256300087388971</v>
      </c>
      <c r="F3813" s="80">
        <v>710527</v>
      </c>
      <c r="G3813" s="80">
        <v>9</v>
      </c>
      <c r="H3813" s="280" t="s">
        <v>1394</v>
      </c>
      <c r="I3813" s="80"/>
    </row>
    <row r="3814" spans="1:9">
      <c r="A3814" s="280" t="s">
        <v>5209</v>
      </c>
      <c r="B3814" s="280" t="s">
        <v>1457</v>
      </c>
      <c r="C3814" s="280" t="s">
        <v>1217</v>
      </c>
      <c r="D3814" s="280" t="s">
        <v>1212</v>
      </c>
      <c r="E3814" s="80">
        <v>1.0520130256471267</v>
      </c>
      <c r="F3814" s="80">
        <v>710527</v>
      </c>
      <c r="G3814" s="80">
        <v>9</v>
      </c>
      <c r="H3814" s="280" t="s">
        <v>1394</v>
      </c>
      <c r="I3814" s="80"/>
    </row>
    <row r="3815" spans="1:9">
      <c r="A3815" s="280" t="s">
        <v>5210</v>
      </c>
      <c r="B3815" s="280" t="s">
        <v>1457</v>
      </c>
      <c r="C3815" s="280" t="s">
        <v>1217</v>
      </c>
      <c r="D3815" s="280" t="s">
        <v>1213</v>
      </c>
      <c r="E3815" s="80">
        <v>0.99334023367811219</v>
      </c>
      <c r="F3815" s="80">
        <v>710527</v>
      </c>
      <c r="G3815" s="80">
        <v>9</v>
      </c>
      <c r="H3815" s="280" t="s">
        <v>1394</v>
      </c>
      <c r="I3815" s="80"/>
    </row>
    <row r="3816" spans="1:9">
      <c r="A3816" s="280" t="s">
        <v>5211</v>
      </c>
      <c r="B3816" s="280" t="s">
        <v>1457</v>
      </c>
      <c r="C3816" s="280" t="s">
        <v>1217</v>
      </c>
      <c r="D3816" s="280" t="s">
        <v>1214</v>
      </c>
      <c r="E3816" s="80">
        <v>1.0454541247078657</v>
      </c>
      <c r="F3816" s="80">
        <v>710527</v>
      </c>
      <c r="G3816" s="80">
        <v>9</v>
      </c>
      <c r="H3816" s="280" t="s">
        <v>1394</v>
      </c>
      <c r="I3816" s="80"/>
    </row>
    <row r="3817" spans="1:9">
      <c r="A3817" s="280" t="s">
        <v>5212</v>
      </c>
      <c r="B3817" s="280" t="s">
        <v>1457</v>
      </c>
      <c r="C3817" s="280" t="s">
        <v>1217</v>
      </c>
      <c r="D3817" s="280" t="s">
        <v>1215</v>
      </c>
      <c r="E3817" s="80">
        <v>1.0772660480091636</v>
      </c>
      <c r="F3817" s="80">
        <v>710527</v>
      </c>
      <c r="G3817" s="80">
        <v>9</v>
      </c>
      <c r="H3817" s="280" t="s">
        <v>1394</v>
      </c>
      <c r="I3817" s="80"/>
    </row>
    <row r="3818" spans="1:9">
      <c r="A3818" s="280" t="s">
        <v>5213</v>
      </c>
      <c r="B3818" s="280" t="s">
        <v>1457</v>
      </c>
      <c r="C3818" s="280" t="s">
        <v>1217</v>
      </c>
      <c r="D3818" s="280" t="s">
        <v>1216</v>
      </c>
      <c r="E3818" s="80">
        <v>1.4069385164279624</v>
      </c>
      <c r="F3818" s="80">
        <v>710527</v>
      </c>
      <c r="G3818" s="80">
        <v>9</v>
      </c>
      <c r="H3818" s="280" t="s">
        <v>1394</v>
      </c>
      <c r="I3818" s="80"/>
    </row>
    <row r="3819" spans="1:9">
      <c r="A3819" s="280" t="s">
        <v>5214</v>
      </c>
      <c r="B3819" s="280" t="s">
        <v>1457</v>
      </c>
      <c r="C3819" s="280" t="s">
        <v>1217</v>
      </c>
      <c r="D3819" s="280" t="s">
        <v>1217</v>
      </c>
      <c r="E3819" s="80">
        <v>1</v>
      </c>
      <c r="F3819" s="80">
        <v>710527</v>
      </c>
      <c r="G3819" s="80">
        <v>9</v>
      </c>
      <c r="H3819" s="280" t="s">
        <v>1394</v>
      </c>
      <c r="I3819" s="80"/>
    </row>
    <row r="3820" spans="1:9">
      <c r="A3820" s="280" t="s">
        <v>5215</v>
      </c>
      <c r="B3820" s="280" t="s">
        <v>1457</v>
      </c>
      <c r="C3820" s="280" t="s">
        <v>1217</v>
      </c>
      <c r="D3820" s="280" t="s">
        <v>1218</v>
      </c>
      <c r="E3820" s="80">
        <v>0.73961874221912005</v>
      </c>
      <c r="F3820" s="80">
        <v>710527</v>
      </c>
      <c r="G3820" s="80">
        <v>9</v>
      </c>
      <c r="H3820" s="280" t="s">
        <v>1394</v>
      </c>
      <c r="I3820" s="80"/>
    </row>
    <row r="3821" spans="1:9">
      <c r="A3821" s="280" t="s">
        <v>5216</v>
      </c>
      <c r="B3821" s="280" t="s">
        <v>1457</v>
      </c>
      <c r="C3821" s="280" t="s">
        <v>1217</v>
      </c>
      <c r="D3821" s="280" t="s">
        <v>1219</v>
      </c>
      <c r="E3821" s="80">
        <v>227548.7732709478</v>
      </c>
      <c r="F3821" s="80">
        <v>710527</v>
      </c>
      <c r="G3821" s="80">
        <v>9</v>
      </c>
      <c r="H3821" s="280" t="s">
        <v>1394</v>
      </c>
      <c r="I3821" s="80"/>
    </row>
    <row r="3822" spans="1:9">
      <c r="A3822" s="280" t="s">
        <v>5217</v>
      </c>
      <c r="B3822" s="280" t="s">
        <v>1457</v>
      </c>
      <c r="C3822" s="280" t="s">
        <v>1217</v>
      </c>
      <c r="D3822" s="280" t="s">
        <v>1347</v>
      </c>
      <c r="E3822" s="80">
        <v>4.150495755145335</v>
      </c>
      <c r="F3822" s="80">
        <v>710527</v>
      </c>
      <c r="G3822" s="80">
        <v>9</v>
      </c>
      <c r="H3822" s="280" t="s">
        <v>1394</v>
      </c>
      <c r="I3822" s="80"/>
    </row>
    <row r="3823" spans="1:9">
      <c r="A3823" s="280" t="s">
        <v>5218</v>
      </c>
      <c r="B3823" s="280" t="s">
        <v>1457</v>
      </c>
      <c r="C3823" s="280" t="s">
        <v>1217</v>
      </c>
      <c r="D3823" s="280" t="s">
        <v>1344</v>
      </c>
      <c r="E3823" s="80">
        <v>10.305608983029874</v>
      </c>
      <c r="F3823" s="80">
        <v>710527</v>
      </c>
      <c r="G3823" s="80">
        <v>9</v>
      </c>
      <c r="H3823" s="280" t="s">
        <v>1394</v>
      </c>
      <c r="I3823" s="80"/>
    </row>
    <row r="3824" spans="1:9">
      <c r="A3824" s="280" t="s">
        <v>5219</v>
      </c>
      <c r="B3824" s="280" t="s">
        <v>1457</v>
      </c>
      <c r="C3824" s="280" t="s">
        <v>1218</v>
      </c>
      <c r="D3824" s="280" t="s">
        <v>1211</v>
      </c>
      <c r="E3824" s="80">
        <v>0.91691605149178002</v>
      </c>
      <c r="F3824" s="80">
        <v>710527</v>
      </c>
      <c r="G3824" s="80">
        <v>9</v>
      </c>
      <c r="H3824" s="280" t="s">
        <v>1394</v>
      </c>
      <c r="I3824" s="80"/>
    </row>
    <row r="3825" spans="1:9">
      <c r="A3825" s="280" t="s">
        <v>5220</v>
      </c>
      <c r="B3825" s="280" t="s">
        <v>1457</v>
      </c>
      <c r="C3825" s="280" t="s">
        <v>1218</v>
      </c>
      <c r="D3825" s="280" t="s">
        <v>1212</v>
      </c>
      <c r="E3825" s="80">
        <v>0.97504435756759422</v>
      </c>
      <c r="F3825" s="80">
        <v>710527</v>
      </c>
      <c r="G3825" s="80">
        <v>9</v>
      </c>
      <c r="H3825" s="280" t="s">
        <v>1394</v>
      </c>
      <c r="I3825" s="80"/>
    </row>
    <row r="3826" spans="1:9">
      <c r="A3826" s="280" t="s">
        <v>5221</v>
      </c>
      <c r="B3826" s="280" t="s">
        <v>1457</v>
      </c>
      <c r="C3826" s="280" t="s">
        <v>1218</v>
      </c>
      <c r="D3826" s="280" t="s">
        <v>1213</v>
      </c>
      <c r="E3826" s="80">
        <v>0.91769995155182205</v>
      </c>
      <c r="F3826" s="80">
        <v>710527</v>
      </c>
      <c r="G3826" s="80">
        <v>9</v>
      </c>
      <c r="H3826" s="280" t="s">
        <v>1394</v>
      </c>
      <c r="I3826" s="80"/>
    </row>
    <row r="3827" spans="1:9">
      <c r="A3827" s="280" t="s">
        <v>5222</v>
      </c>
      <c r="B3827" s="280" t="s">
        <v>1457</v>
      </c>
      <c r="C3827" s="280" t="s">
        <v>1218</v>
      </c>
      <c r="D3827" s="280" t="s">
        <v>1214</v>
      </c>
      <c r="E3827" s="80">
        <v>0.96904739274108409</v>
      </c>
      <c r="F3827" s="80">
        <v>710527</v>
      </c>
      <c r="G3827" s="80">
        <v>9</v>
      </c>
      <c r="H3827" s="280" t="s">
        <v>1394</v>
      </c>
      <c r="I3827" s="80"/>
    </row>
    <row r="3828" spans="1:9">
      <c r="A3828" s="280" t="s">
        <v>5223</v>
      </c>
      <c r="B3828" s="280" t="s">
        <v>1457</v>
      </c>
      <c r="C3828" s="280" t="s">
        <v>1218</v>
      </c>
      <c r="D3828" s="280" t="s">
        <v>1215</v>
      </c>
      <c r="E3828" s="80">
        <v>1.0043338019632677</v>
      </c>
      <c r="F3828" s="80">
        <v>710527</v>
      </c>
      <c r="G3828" s="80">
        <v>9</v>
      </c>
      <c r="H3828" s="280" t="s">
        <v>1394</v>
      </c>
      <c r="I3828" s="80"/>
    </row>
    <row r="3829" spans="1:9">
      <c r="A3829" s="280" t="s">
        <v>5224</v>
      </c>
      <c r="B3829" s="280" t="s">
        <v>1457</v>
      </c>
      <c r="C3829" s="280" t="s">
        <v>1218</v>
      </c>
      <c r="D3829" s="280" t="s">
        <v>1216</v>
      </c>
      <c r="E3829" s="80">
        <v>1.2984122311774082</v>
      </c>
      <c r="F3829" s="80">
        <v>710527</v>
      </c>
      <c r="G3829" s="80">
        <v>9</v>
      </c>
      <c r="H3829" s="280" t="s">
        <v>1394</v>
      </c>
      <c r="I3829" s="80"/>
    </row>
    <row r="3830" spans="1:9">
      <c r="A3830" s="280" t="s">
        <v>5225</v>
      </c>
      <c r="B3830" s="280" t="s">
        <v>1457</v>
      </c>
      <c r="C3830" s="280" t="s">
        <v>1218</v>
      </c>
      <c r="D3830" s="280" t="s">
        <v>1217</v>
      </c>
      <c r="E3830" s="80">
        <v>0.92689967193565603</v>
      </c>
      <c r="F3830" s="80">
        <v>710527</v>
      </c>
      <c r="G3830" s="80">
        <v>9</v>
      </c>
      <c r="H3830" s="280" t="s">
        <v>1394</v>
      </c>
      <c r="I3830" s="80"/>
    </row>
    <row r="3831" spans="1:9">
      <c r="A3831" s="280" t="s">
        <v>5226</v>
      </c>
      <c r="B3831" s="280" t="s">
        <v>1457</v>
      </c>
      <c r="C3831" s="280" t="s">
        <v>1218</v>
      </c>
      <c r="D3831" s="280" t="s">
        <v>1218</v>
      </c>
      <c r="E3831" s="80">
        <v>1</v>
      </c>
      <c r="F3831" s="80">
        <v>710527</v>
      </c>
      <c r="G3831" s="80">
        <v>9</v>
      </c>
      <c r="H3831" s="280" t="s">
        <v>1394</v>
      </c>
      <c r="I3831" s="80"/>
    </row>
    <row r="3832" spans="1:9">
      <c r="A3832" s="280" t="s">
        <v>5227</v>
      </c>
      <c r="B3832" s="280" t="s">
        <v>1457</v>
      </c>
      <c r="C3832" s="280" t="s">
        <v>1218</v>
      </c>
      <c r="D3832" s="280" t="s">
        <v>1219</v>
      </c>
      <c r="E3832" s="80">
        <v>193041.08276177759</v>
      </c>
      <c r="F3832" s="80">
        <v>710527</v>
      </c>
      <c r="G3832" s="80">
        <v>9</v>
      </c>
      <c r="H3832" s="280" t="s">
        <v>1394</v>
      </c>
      <c r="I3832" s="80"/>
    </row>
    <row r="3833" spans="1:9">
      <c r="A3833" s="280" t="s">
        <v>5228</v>
      </c>
      <c r="B3833" s="280" t="s">
        <v>1457</v>
      </c>
      <c r="C3833" s="280" t="s">
        <v>1218</v>
      </c>
      <c r="D3833" s="280" t="s">
        <v>1347</v>
      </c>
      <c r="E3833" s="80">
        <v>3.801120298126992</v>
      </c>
      <c r="F3833" s="80">
        <v>710527</v>
      </c>
      <c r="G3833" s="80">
        <v>9</v>
      </c>
      <c r="H3833" s="280" t="s">
        <v>1394</v>
      </c>
      <c r="I3833" s="80"/>
    </row>
    <row r="3834" spans="1:9">
      <c r="A3834" s="280" t="s">
        <v>5229</v>
      </c>
      <c r="B3834" s="280" t="s">
        <v>1457</v>
      </c>
      <c r="C3834" s="280" t="s">
        <v>1218</v>
      </c>
      <c r="D3834" s="280" t="s">
        <v>1344</v>
      </c>
      <c r="E3834" s="80">
        <v>9.4836159250337069</v>
      </c>
      <c r="F3834" s="80">
        <v>710527</v>
      </c>
      <c r="G3834" s="80">
        <v>9</v>
      </c>
      <c r="H3834" s="280" t="s">
        <v>1394</v>
      </c>
      <c r="I3834" s="80"/>
    </row>
    <row r="3835" spans="1:9">
      <c r="A3835" s="280" t="s">
        <v>5230</v>
      </c>
      <c r="B3835" s="280" t="s">
        <v>1457</v>
      </c>
      <c r="C3835" s="280" t="s">
        <v>1219</v>
      </c>
      <c r="D3835" s="280" t="s">
        <v>1211</v>
      </c>
      <c r="E3835" s="80">
        <v>0.8908306213612871</v>
      </c>
      <c r="F3835" s="80">
        <v>710527</v>
      </c>
      <c r="G3835" s="80">
        <v>9</v>
      </c>
      <c r="H3835" s="280" t="s">
        <v>1394</v>
      </c>
      <c r="I3835" s="80"/>
    </row>
    <row r="3836" spans="1:9">
      <c r="A3836" s="280" t="s">
        <v>5231</v>
      </c>
      <c r="B3836" s="280" t="s">
        <v>1457</v>
      </c>
      <c r="C3836" s="280" t="s">
        <v>1219</v>
      </c>
      <c r="D3836" s="280" t="s">
        <v>1212</v>
      </c>
      <c r="E3836" s="80">
        <v>0.94386696960484417</v>
      </c>
      <c r="F3836" s="80">
        <v>710527</v>
      </c>
      <c r="G3836" s="80">
        <v>9</v>
      </c>
      <c r="H3836" s="280" t="s">
        <v>1394</v>
      </c>
      <c r="I3836" s="80"/>
    </row>
    <row r="3837" spans="1:9">
      <c r="A3837" s="280" t="s">
        <v>5232</v>
      </c>
      <c r="B3837" s="280" t="s">
        <v>1457</v>
      </c>
      <c r="C3837" s="280" t="s">
        <v>1219</v>
      </c>
      <c r="D3837" s="280" t="s">
        <v>1213</v>
      </c>
      <c r="E3837" s="80">
        <v>0.89159066162812906</v>
      </c>
      <c r="F3837" s="80">
        <v>710527</v>
      </c>
      <c r="G3837" s="80">
        <v>9</v>
      </c>
      <c r="H3837" s="280" t="s">
        <v>1394</v>
      </c>
      <c r="I3837" s="80"/>
    </row>
    <row r="3838" spans="1:9">
      <c r="A3838" s="280" t="s">
        <v>5233</v>
      </c>
      <c r="B3838" s="280" t="s">
        <v>1457</v>
      </c>
      <c r="C3838" s="280" t="s">
        <v>1219</v>
      </c>
      <c r="D3838" s="280" t="s">
        <v>1214</v>
      </c>
      <c r="E3838" s="80">
        <v>0.93861366957825876</v>
      </c>
      <c r="F3838" s="80">
        <v>710527</v>
      </c>
      <c r="G3838" s="80">
        <v>9</v>
      </c>
      <c r="H3838" s="280" t="s">
        <v>1394</v>
      </c>
      <c r="I3838" s="80"/>
    </row>
    <row r="3839" spans="1:9">
      <c r="A3839" s="280" t="s">
        <v>5234</v>
      </c>
      <c r="B3839" s="280" t="s">
        <v>1457</v>
      </c>
      <c r="C3839" s="280" t="s">
        <v>1219</v>
      </c>
      <c r="D3839" s="280" t="s">
        <v>1215</v>
      </c>
      <c r="E3839" s="80">
        <v>1.3134686938699816</v>
      </c>
      <c r="F3839" s="80">
        <v>710527</v>
      </c>
      <c r="G3839" s="80">
        <v>9</v>
      </c>
      <c r="H3839" s="280" t="s">
        <v>1394</v>
      </c>
      <c r="I3839" s="80"/>
    </row>
    <row r="3840" spans="1:9">
      <c r="A3840" s="280" t="s">
        <v>5235</v>
      </c>
      <c r="B3840" s="280" t="s">
        <v>1457</v>
      </c>
      <c r="C3840" s="280" t="s">
        <v>1219</v>
      </c>
      <c r="D3840" s="280" t="s">
        <v>1216</v>
      </c>
      <c r="E3840" s="80">
        <v>1.3018658666284701</v>
      </c>
      <c r="F3840" s="80">
        <v>710527</v>
      </c>
      <c r="G3840" s="80">
        <v>9</v>
      </c>
      <c r="H3840" s="280" t="s">
        <v>1394</v>
      </c>
      <c r="I3840" s="80"/>
    </row>
    <row r="3841" spans="1:9">
      <c r="A3841" s="280" t="s">
        <v>5236</v>
      </c>
      <c r="B3841" s="280" t="s">
        <v>1457</v>
      </c>
      <c r="C3841" s="280" t="s">
        <v>1219</v>
      </c>
      <c r="D3841" s="280" t="s">
        <v>1217</v>
      </c>
      <c r="E3841" s="80">
        <v>0.92628050615382473</v>
      </c>
      <c r="F3841" s="80">
        <v>710527</v>
      </c>
      <c r="G3841" s="80">
        <v>9</v>
      </c>
      <c r="H3841" s="280" t="s">
        <v>1394</v>
      </c>
      <c r="I3841" s="80"/>
    </row>
    <row r="3842" spans="1:9">
      <c r="A3842" s="280" t="s">
        <v>5237</v>
      </c>
      <c r="B3842" s="280" t="s">
        <v>1457</v>
      </c>
      <c r="C3842" s="280" t="s">
        <v>1219</v>
      </c>
      <c r="D3842" s="280" t="s">
        <v>1218</v>
      </c>
      <c r="E3842" s="80">
        <v>0.69871852588243621</v>
      </c>
      <c r="F3842" s="80">
        <v>710527</v>
      </c>
      <c r="G3842" s="80">
        <v>9</v>
      </c>
      <c r="H3842" s="280" t="s">
        <v>1394</v>
      </c>
      <c r="I3842" s="80"/>
    </row>
    <row r="3843" spans="1:9">
      <c r="A3843" s="280" t="s">
        <v>5238</v>
      </c>
      <c r="B3843" s="280" t="s">
        <v>1457</v>
      </c>
      <c r="C3843" s="280" t="s">
        <v>1219</v>
      </c>
      <c r="D3843" s="280" t="s">
        <v>1219</v>
      </c>
      <c r="E3843" s="80">
        <v>1</v>
      </c>
      <c r="F3843" s="80">
        <v>710527</v>
      </c>
      <c r="G3843" s="80">
        <v>9</v>
      </c>
      <c r="H3843" s="280" t="s">
        <v>1394</v>
      </c>
      <c r="I3843" s="80"/>
    </row>
    <row r="3844" spans="1:9">
      <c r="A3844" s="280" t="s">
        <v>5239</v>
      </c>
      <c r="B3844" s="280" t="s">
        <v>1457</v>
      </c>
      <c r="C3844" s="280" t="s">
        <v>1219</v>
      </c>
      <c r="D3844" s="280" t="s">
        <v>1347</v>
      </c>
      <c r="E3844" s="80">
        <v>3.6686084651676856</v>
      </c>
      <c r="F3844" s="80">
        <v>710527</v>
      </c>
      <c r="G3844" s="80">
        <v>9</v>
      </c>
      <c r="H3844" s="280" t="s">
        <v>1394</v>
      </c>
      <c r="I3844" s="80"/>
    </row>
    <row r="3845" spans="1:9">
      <c r="A3845" s="280" t="s">
        <v>5240</v>
      </c>
      <c r="B3845" s="280" t="s">
        <v>1457</v>
      </c>
      <c r="C3845" s="280" t="s">
        <v>1219</v>
      </c>
      <c r="D3845" s="280" t="s">
        <v>1344</v>
      </c>
      <c r="E3845" s="80">
        <v>9.2219478491384077</v>
      </c>
      <c r="F3845" s="80">
        <v>710527</v>
      </c>
      <c r="G3845" s="80">
        <v>9</v>
      </c>
      <c r="H3845" s="280" t="s">
        <v>1394</v>
      </c>
      <c r="I3845" s="80"/>
    </row>
    <row r="3846" spans="1:9">
      <c r="A3846" s="280" t="s">
        <v>5241</v>
      </c>
      <c r="B3846" s="280" t="s">
        <v>1457</v>
      </c>
      <c r="C3846" s="280" t="s">
        <v>1183</v>
      </c>
      <c r="D3846" s="280" t="s">
        <v>1211</v>
      </c>
      <c r="E3846" s="80">
        <v>0.25283443229754038</v>
      </c>
      <c r="F3846" s="80">
        <v>710527</v>
      </c>
      <c r="G3846" s="80">
        <v>9</v>
      </c>
      <c r="H3846" s="280" t="s">
        <v>1394</v>
      </c>
      <c r="I3846" s="80"/>
    </row>
    <row r="3847" spans="1:9">
      <c r="A3847" s="280" t="s">
        <v>5242</v>
      </c>
      <c r="B3847" s="280" t="s">
        <v>1457</v>
      </c>
      <c r="C3847" s="280" t="s">
        <v>1183</v>
      </c>
      <c r="D3847" s="280" t="s">
        <v>1212</v>
      </c>
      <c r="E3847" s="80">
        <v>0.26792204404656778</v>
      </c>
      <c r="F3847" s="80">
        <v>710527</v>
      </c>
      <c r="G3847" s="80">
        <v>9</v>
      </c>
      <c r="H3847" s="280" t="s">
        <v>1394</v>
      </c>
      <c r="I3847" s="80"/>
    </row>
    <row r="3848" spans="1:9">
      <c r="A3848" s="280" t="s">
        <v>5243</v>
      </c>
      <c r="B3848" s="280" t="s">
        <v>1457</v>
      </c>
      <c r="C3848" s="280" t="s">
        <v>1183</v>
      </c>
      <c r="D3848" s="280" t="s">
        <v>1213</v>
      </c>
      <c r="E3848" s="80">
        <v>0.2530419866161433</v>
      </c>
      <c r="F3848" s="80">
        <v>710527</v>
      </c>
      <c r="G3848" s="80">
        <v>9</v>
      </c>
      <c r="H3848" s="280" t="s">
        <v>1394</v>
      </c>
      <c r="I3848" s="80"/>
    </row>
    <row r="3849" spans="1:9">
      <c r="A3849" s="280" t="s">
        <v>5244</v>
      </c>
      <c r="B3849" s="280" t="s">
        <v>1457</v>
      </c>
      <c r="C3849" s="280" t="s">
        <v>1183</v>
      </c>
      <c r="D3849" s="280" t="s">
        <v>1214</v>
      </c>
      <c r="E3849" s="80">
        <v>0.266179852577479</v>
      </c>
      <c r="F3849" s="80">
        <v>710527</v>
      </c>
      <c r="G3849" s="80">
        <v>9</v>
      </c>
      <c r="H3849" s="280" t="s">
        <v>1394</v>
      </c>
      <c r="I3849" s="80"/>
    </row>
    <row r="3850" spans="1:9">
      <c r="A3850" s="280" t="s">
        <v>5245</v>
      </c>
      <c r="B3850" s="280" t="s">
        <v>1457</v>
      </c>
      <c r="C3850" s="280" t="s">
        <v>1183</v>
      </c>
      <c r="D3850" s="280" t="s">
        <v>1215</v>
      </c>
      <c r="E3850" s="80">
        <v>0.26681803785965647</v>
      </c>
      <c r="F3850" s="80">
        <v>710527</v>
      </c>
      <c r="G3850" s="80">
        <v>9</v>
      </c>
      <c r="H3850" s="280" t="s">
        <v>1394</v>
      </c>
      <c r="I3850" s="80"/>
    </row>
    <row r="3851" spans="1:9">
      <c r="A3851" s="280" t="s">
        <v>5246</v>
      </c>
      <c r="B3851" s="280" t="s">
        <v>1457</v>
      </c>
      <c r="C3851" s="280" t="s">
        <v>1183</v>
      </c>
      <c r="D3851" s="280" t="s">
        <v>1216</v>
      </c>
      <c r="E3851" s="80">
        <v>0.37319615468078621</v>
      </c>
      <c r="F3851" s="80">
        <v>710527</v>
      </c>
      <c r="G3851" s="80">
        <v>9</v>
      </c>
      <c r="H3851" s="280" t="s">
        <v>1394</v>
      </c>
      <c r="I3851" s="80"/>
    </row>
    <row r="3852" spans="1:9">
      <c r="A3852" s="280" t="s">
        <v>5247</v>
      </c>
      <c r="B3852" s="280" t="s">
        <v>1457</v>
      </c>
      <c r="C3852" s="280" t="s">
        <v>1183</v>
      </c>
      <c r="D3852" s="280" t="s">
        <v>1217</v>
      </c>
      <c r="E3852" s="80">
        <v>0.25449792628758477</v>
      </c>
      <c r="F3852" s="80">
        <v>710527</v>
      </c>
      <c r="G3852" s="80">
        <v>9</v>
      </c>
      <c r="H3852" s="280" t="s">
        <v>1394</v>
      </c>
      <c r="I3852" s="80"/>
    </row>
    <row r="3853" spans="1:9">
      <c r="A3853" s="280" t="s">
        <v>5248</v>
      </c>
      <c r="B3853" s="280" t="s">
        <v>1457</v>
      </c>
      <c r="C3853" s="280" t="s">
        <v>1183</v>
      </c>
      <c r="D3853" s="280" t="s">
        <v>1218</v>
      </c>
      <c r="E3853" s="80">
        <v>-5.6519883016187655E-2</v>
      </c>
      <c r="F3853" s="80">
        <v>710527</v>
      </c>
      <c r="G3853" s="80">
        <v>9</v>
      </c>
      <c r="H3853" s="280" t="s">
        <v>1394</v>
      </c>
      <c r="I3853" s="80"/>
    </row>
    <row r="3854" spans="1:9">
      <c r="A3854" s="280" t="s">
        <v>5249</v>
      </c>
      <c r="B3854" s="280" t="s">
        <v>1457</v>
      </c>
      <c r="C3854" s="280" t="s">
        <v>1183</v>
      </c>
      <c r="D3854" s="280" t="s">
        <v>1219</v>
      </c>
      <c r="E3854" s="80">
        <v>49134.435767941155</v>
      </c>
      <c r="F3854" s="80">
        <v>710527</v>
      </c>
      <c r="G3854" s="80">
        <v>9</v>
      </c>
      <c r="H3854" s="280" t="s">
        <v>1394</v>
      </c>
      <c r="I3854" s="80"/>
    </row>
    <row r="3855" spans="1:9">
      <c r="A3855" s="280" t="s">
        <v>5250</v>
      </c>
      <c r="B3855" s="280" t="s">
        <v>1457</v>
      </c>
      <c r="C3855" s="280" t="s">
        <v>1183</v>
      </c>
      <c r="D3855" s="280" t="s">
        <v>1347</v>
      </c>
      <c r="E3855" s="80">
        <v>1.057219703998638</v>
      </c>
      <c r="F3855" s="80">
        <v>710527</v>
      </c>
      <c r="G3855" s="80">
        <v>9</v>
      </c>
      <c r="H3855" s="280" t="s">
        <v>1394</v>
      </c>
      <c r="I3855" s="80"/>
    </row>
    <row r="3856" spans="1:9">
      <c r="A3856" s="280" t="s">
        <v>5251</v>
      </c>
      <c r="B3856" s="280" t="s">
        <v>1457</v>
      </c>
      <c r="C3856" s="280" t="s">
        <v>1183</v>
      </c>
      <c r="D3856" s="280" t="s">
        <v>1344</v>
      </c>
      <c r="E3856" s="80">
        <v>2.623047983490709</v>
      </c>
      <c r="F3856" s="80">
        <v>710527</v>
      </c>
      <c r="G3856" s="80">
        <v>9</v>
      </c>
      <c r="H3856" s="280" t="s">
        <v>1394</v>
      </c>
      <c r="I3856" s="80"/>
    </row>
    <row r="3857" spans="1:9">
      <c r="A3857" s="280" t="s">
        <v>5252</v>
      </c>
      <c r="B3857" s="280" t="s">
        <v>1457</v>
      </c>
      <c r="C3857" s="280" t="s">
        <v>1184</v>
      </c>
      <c r="D3857" s="280" t="s">
        <v>1211</v>
      </c>
      <c r="E3857" s="80">
        <v>1.6013173616263292E-2</v>
      </c>
      <c r="F3857" s="80">
        <v>710527</v>
      </c>
      <c r="G3857" s="80">
        <v>9</v>
      </c>
      <c r="H3857" s="280" t="s">
        <v>1394</v>
      </c>
      <c r="I3857" s="80"/>
    </row>
    <row r="3858" spans="1:9">
      <c r="A3858" s="280" t="s">
        <v>5253</v>
      </c>
      <c r="B3858" s="280" t="s">
        <v>1457</v>
      </c>
      <c r="C3858" s="280" t="s">
        <v>1184</v>
      </c>
      <c r="D3858" s="280" t="s">
        <v>1212</v>
      </c>
      <c r="E3858" s="80">
        <v>1.6954578411337452E-2</v>
      </c>
      <c r="F3858" s="80">
        <v>710527</v>
      </c>
      <c r="G3858" s="80">
        <v>9</v>
      </c>
      <c r="H3858" s="280" t="s">
        <v>1394</v>
      </c>
      <c r="I3858" s="80"/>
    </row>
    <row r="3859" spans="1:9">
      <c r="A3859" s="280" t="s">
        <v>5254</v>
      </c>
      <c r="B3859" s="280" t="s">
        <v>1457</v>
      </c>
      <c r="C3859" s="280" t="s">
        <v>1184</v>
      </c>
      <c r="D3859" s="280" t="s">
        <v>1213</v>
      </c>
      <c r="E3859" s="80">
        <v>1.6025328694321998E-2</v>
      </c>
      <c r="F3859" s="80">
        <v>710527</v>
      </c>
      <c r="G3859" s="80">
        <v>9</v>
      </c>
      <c r="H3859" s="280" t="s">
        <v>1394</v>
      </c>
      <c r="I3859" s="80"/>
    </row>
    <row r="3860" spans="1:9">
      <c r="A3860" s="280" t="s">
        <v>5255</v>
      </c>
      <c r="B3860" s="280" t="s">
        <v>1457</v>
      </c>
      <c r="C3860" s="280" t="s">
        <v>1184</v>
      </c>
      <c r="D3860" s="280" t="s">
        <v>1214</v>
      </c>
      <c r="E3860" s="80">
        <v>1.6838422997979979E-2</v>
      </c>
      <c r="F3860" s="80">
        <v>710527</v>
      </c>
      <c r="G3860" s="80">
        <v>9</v>
      </c>
      <c r="H3860" s="280" t="s">
        <v>1394</v>
      </c>
      <c r="I3860" s="80"/>
    </row>
    <row r="3861" spans="1:9">
      <c r="A3861" s="280" t="s">
        <v>5256</v>
      </c>
      <c r="B3861" s="280" t="s">
        <v>1457</v>
      </c>
      <c r="C3861" s="280" t="s">
        <v>1184</v>
      </c>
      <c r="D3861" s="280" t="s">
        <v>1215</v>
      </c>
      <c r="E3861" s="80">
        <v>1.6888486859031573E-2</v>
      </c>
      <c r="F3861" s="80">
        <v>710527</v>
      </c>
      <c r="G3861" s="80">
        <v>9</v>
      </c>
      <c r="H3861" s="280" t="s">
        <v>1394</v>
      </c>
      <c r="I3861" s="80"/>
    </row>
    <row r="3862" spans="1:9">
      <c r="A3862" s="280" t="s">
        <v>5257</v>
      </c>
      <c r="B3862" s="280" t="s">
        <v>1457</v>
      </c>
      <c r="C3862" s="280" t="s">
        <v>1184</v>
      </c>
      <c r="D3862" s="280" t="s">
        <v>1216</v>
      </c>
      <c r="E3862" s="80">
        <v>2.4116367542345064E-2</v>
      </c>
      <c r="F3862" s="80">
        <v>710527</v>
      </c>
      <c r="G3862" s="80">
        <v>9</v>
      </c>
      <c r="H3862" s="280" t="s">
        <v>1394</v>
      </c>
      <c r="I3862" s="80"/>
    </row>
    <row r="3863" spans="1:9">
      <c r="A3863" s="280" t="s">
        <v>5258</v>
      </c>
      <c r="B3863" s="280" t="s">
        <v>1457</v>
      </c>
      <c r="C3863" s="280" t="s">
        <v>1184</v>
      </c>
      <c r="D3863" s="280" t="s">
        <v>1217</v>
      </c>
      <c r="E3863" s="80">
        <v>1.6105400562522489E-2</v>
      </c>
      <c r="F3863" s="80">
        <v>710527</v>
      </c>
      <c r="G3863" s="80">
        <v>9</v>
      </c>
      <c r="H3863" s="280" t="s">
        <v>1394</v>
      </c>
      <c r="I3863" s="80"/>
    </row>
    <row r="3864" spans="1:9">
      <c r="A3864" s="280" t="s">
        <v>5259</v>
      </c>
      <c r="B3864" s="280" t="s">
        <v>1457</v>
      </c>
      <c r="C3864" s="280" t="s">
        <v>1184</v>
      </c>
      <c r="D3864" s="280" t="s">
        <v>1218</v>
      </c>
      <c r="E3864" s="80">
        <v>1.0357245341168383E-2</v>
      </c>
      <c r="F3864" s="80">
        <v>710527</v>
      </c>
      <c r="G3864" s="80">
        <v>9</v>
      </c>
      <c r="H3864" s="280" t="s">
        <v>1394</v>
      </c>
      <c r="I3864" s="80"/>
    </row>
    <row r="3865" spans="1:9">
      <c r="A3865" s="280" t="s">
        <v>5260</v>
      </c>
      <c r="B3865" s="280" t="s">
        <v>1457</v>
      </c>
      <c r="C3865" s="280" t="s">
        <v>1184</v>
      </c>
      <c r="D3865" s="280" t="s">
        <v>1219</v>
      </c>
      <c r="E3865" s="80">
        <v>3935.6601485127753</v>
      </c>
      <c r="F3865" s="80">
        <v>710527</v>
      </c>
      <c r="G3865" s="80">
        <v>9</v>
      </c>
      <c r="H3865" s="280" t="s">
        <v>1394</v>
      </c>
      <c r="I3865" s="80"/>
    </row>
    <row r="3866" spans="1:9">
      <c r="A3866" s="280" t="s">
        <v>5261</v>
      </c>
      <c r="B3866" s="280" t="s">
        <v>1457</v>
      </c>
      <c r="C3866" s="280" t="s">
        <v>1184</v>
      </c>
      <c r="D3866" s="280" t="s">
        <v>1347</v>
      </c>
      <c r="E3866" s="80">
        <v>6.8193729339727727E-2</v>
      </c>
      <c r="F3866" s="80">
        <v>710527</v>
      </c>
      <c r="G3866" s="80">
        <v>9</v>
      </c>
      <c r="H3866" s="280" t="s">
        <v>1394</v>
      </c>
      <c r="I3866" s="80"/>
    </row>
    <row r="3867" spans="1:9">
      <c r="A3867" s="280" t="s">
        <v>5262</v>
      </c>
      <c r="B3867" s="280" t="s">
        <v>1457</v>
      </c>
      <c r="C3867" s="280" t="s">
        <v>1184</v>
      </c>
      <c r="D3867" s="280" t="s">
        <v>1344</v>
      </c>
      <c r="E3867" s="80">
        <v>0.1680559103706343</v>
      </c>
      <c r="F3867" s="80">
        <v>710527</v>
      </c>
      <c r="G3867" s="80">
        <v>9</v>
      </c>
      <c r="H3867" s="280" t="s">
        <v>1394</v>
      </c>
      <c r="I3867" s="80"/>
    </row>
    <row r="3868" spans="1:9">
      <c r="A3868" s="280" t="s">
        <v>5263</v>
      </c>
      <c r="B3868" s="280" t="s">
        <v>1457</v>
      </c>
      <c r="C3868" s="280" t="s">
        <v>1185</v>
      </c>
      <c r="D3868" s="280" t="s">
        <v>1211</v>
      </c>
      <c r="E3868" s="80">
        <v>4.9457770277563089E-2</v>
      </c>
      <c r="F3868" s="80">
        <v>710527</v>
      </c>
      <c r="G3868" s="80">
        <v>9</v>
      </c>
      <c r="H3868" s="280" t="s">
        <v>1394</v>
      </c>
      <c r="I3868" s="80"/>
    </row>
    <row r="3869" spans="1:9">
      <c r="A3869" s="280" t="s">
        <v>5264</v>
      </c>
      <c r="B3869" s="280" t="s">
        <v>1457</v>
      </c>
      <c r="C3869" s="280" t="s">
        <v>1185</v>
      </c>
      <c r="D3869" s="280" t="s">
        <v>1212</v>
      </c>
      <c r="E3869" s="80">
        <v>5.4858690488312767E-2</v>
      </c>
      <c r="F3869" s="80">
        <v>710527</v>
      </c>
      <c r="G3869" s="80">
        <v>9</v>
      </c>
      <c r="H3869" s="280" t="s">
        <v>1394</v>
      </c>
      <c r="I3869" s="80"/>
    </row>
    <row r="3870" spans="1:9">
      <c r="A3870" s="280" t="s">
        <v>5265</v>
      </c>
      <c r="B3870" s="280" t="s">
        <v>1457</v>
      </c>
      <c r="C3870" s="280" t="s">
        <v>1185</v>
      </c>
      <c r="D3870" s="280" t="s">
        <v>1213</v>
      </c>
      <c r="E3870" s="80">
        <v>4.94838546224576E-2</v>
      </c>
      <c r="F3870" s="80">
        <v>710527</v>
      </c>
      <c r="G3870" s="80">
        <v>9</v>
      </c>
      <c r="H3870" s="280" t="s">
        <v>1394</v>
      </c>
      <c r="I3870" s="80"/>
    </row>
    <row r="3871" spans="1:9">
      <c r="A3871" s="280" t="s">
        <v>5266</v>
      </c>
      <c r="B3871" s="280" t="s">
        <v>1457</v>
      </c>
      <c r="C3871" s="280" t="s">
        <v>1185</v>
      </c>
      <c r="D3871" s="280" t="s">
        <v>1214</v>
      </c>
      <c r="E3871" s="80">
        <v>5.464000425152022E-2</v>
      </c>
      <c r="F3871" s="80">
        <v>710527</v>
      </c>
      <c r="G3871" s="80">
        <v>9</v>
      </c>
      <c r="H3871" s="280" t="s">
        <v>1394</v>
      </c>
      <c r="I3871" s="80"/>
    </row>
    <row r="3872" spans="1:9">
      <c r="A3872" s="280" t="s">
        <v>5267</v>
      </c>
      <c r="B3872" s="280" t="s">
        <v>1457</v>
      </c>
      <c r="C3872" s="280" t="s">
        <v>1185</v>
      </c>
      <c r="D3872" s="280" t="s">
        <v>1215</v>
      </c>
      <c r="E3872" s="80">
        <v>5.458815151883261E-2</v>
      </c>
      <c r="F3872" s="80">
        <v>710527</v>
      </c>
      <c r="G3872" s="80">
        <v>9</v>
      </c>
      <c r="H3872" s="280" t="s">
        <v>1394</v>
      </c>
      <c r="I3872" s="80"/>
    </row>
    <row r="3873" spans="1:9">
      <c r="A3873" s="280" t="s">
        <v>5268</v>
      </c>
      <c r="B3873" s="280" t="s">
        <v>1457</v>
      </c>
      <c r="C3873" s="280" t="s">
        <v>1185</v>
      </c>
      <c r="D3873" s="280" t="s">
        <v>1216</v>
      </c>
      <c r="E3873" s="80">
        <v>7.7406340055214087E-2</v>
      </c>
      <c r="F3873" s="80">
        <v>710527</v>
      </c>
      <c r="G3873" s="80">
        <v>9</v>
      </c>
      <c r="H3873" s="280" t="s">
        <v>1394</v>
      </c>
      <c r="I3873" s="80"/>
    </row>
    <row r="3874" spans="1:9">
      <c r="A3874" s="280" t="s">
        <v>5269</v>
      </c>
      <c r="B3874" s="280" t="s">
        <v>1457</v>
      </c>
      <c r="C3874" s="280" t="s">
        <v>1185</v>
      </c>
      <c r="D3874" s="280" t="s">
        <v>1217</v>
      </c>
      <c r="E3874" s="80">
        <v>5.1905418465887455E-2</v>
      </c>
      <c r="F3874" s="80">
        <v>710527</v>
      </c>
      <c r="G3874" s="80">
        <v>9</v>
      </c>
      <c r="H3874" s="280" t="s">
        <v>1394</v>
      </c>
      <c r="I3874" s="80"/>
    </row>
    <row r="3875" spans="1:9">
      <c r="A3875" s="280" t="s">
        <v>5270</v>
      </c>
      <c r="B3875" s="280" t="s">
        <v>1457</v>
      </c>
      <c r="C3875" s="280" t="s">
        <v>1185</v>
      </c>
      <c r="D3875" s="280" t="s">
        <v>1218</v>
      </c>
      <c r="E3875" s="80">
        <v>9.5520945112189351E-2</v>
      </c>
      <c r="F3875" s="80">
        <v>710527</v>
      </c>
      <c r="G3875" s="80">
        <v>9</v>
      </c>
      <c r="H3875" s="280" t="s">
        <v>1394</v>
      </c>
      <c r="I3875" s="80"/>
    </row>
    <row r="3876" spans="1:9">
      <c r="A3876" s="280" t="s">
        <v>5271</v>
      </c>
      <c r="B3876" s="280" t="s">
        <v>1457</v>
      </c>
      <c r="C3876" s="280" t="s">
        <v>1185</v>
      </c>
      <c r="D3876" s="280" t="s">
        <v>1219</v>
      </c>
      <c r="E3876" s="80">
        <v>6951.3867718727115</v>
      </c>
      <c r="F3876" s="80">
        <v>710527</v>
      </c>
      <c r="G3876" s="80">
        <v>9</v>
      </c>
      <c r="H3876" s="280" t="s">
        <v>1394</v>
      </c>
      <c r="I3876" s="80"/>
    </row>
    <row r="3877" spans="1:9">
      <c r="A3877" s="280" t="s">
        <v>5272</v>
      </c>
      <c r="B3877" s="280" t="s">
        <v>1457</v>
      </c>
      <c r="C3877" s="280" t="s">
        <v>1185</v>
      </c>
      <c r="D3877" s="280" t="s">
        <v>1347</v>
      </c>
      <c r="E3877" s="80">
        <v>0.20931051823921604</v>
      </c>
      <c r="F3877" s="80">
        <v>710527</v>
      </c>
      <c r="G3877" s="80">
        <v>9</v>
      </c>
      <c r="H3877" s="280" t="s">
        <v>1394</v>
      </c>
      <c r="I3877" s="80"/>
    </row>
    <row r="3878" spans="1:9">
      <c r="A3878" s="280" t="s">
        <v>5273</v>
      </c>
      <c r="B3878" s="280" t="s">
        <v>1457</v>
      </c>
      <c r="C3878" s="280" t="s">
        <v>1185</v>
      </c>
      <c r="D3878" s="280" t="s">
        <v>1344</v>
      </c>
      <c r="E3878" s="80">
        <v>0.52070446444631047</v>
      </c>
      <c r="F3878" s="80">
        <v>710527</v>
      </c>
      <c r="G3878" s="80">
        <v>9</v>
      </c>
      <c r="H3878" s="280" t="s">
        <v>1394</v>
      </c>
      <c r="I3878" s="80"/>
    </row>
    <row r="3879" spans="1:9">
      <c r="A3879" s="280" t="s">
        <v>5274</v>
      </c>
      <c r="B3879" s="280" t="s">
        <v>1457</v>
      </c>
      <c r="C3879" s="280" t="s">
        <v>1186</v>
      </c>
      <c r="D3879" s="280" t="s">
        <v>1211</v>
      </c>
      <c r="E3879" s="80">
        <v>2.4470925645008162E-4</v>
      </c>
      <c r="F3879" s="80">
        <v>710527</v>
      </c>
      <c r="G3879" s="80">
        <v>9</v>
      </c>
      <c r="H3879" s="280" t="s">
        <v>1394</v>
      </c>
      <c r="I3879" s="80"/>
    </row>
    <row r="3880" spans="1:9">
      <c r="A3880" s="280" t="s">
        <v>5275</v>
      </c>
      <c r="B3880" s="280" t="s">
        <v>1457</v>
      </c>
      <c r="C3880" s="280" t="s">
        <v>1186</v>
      </c>
      <c r="D3880" s="280" t="s">
        <v>1212</v>
      </c>
      <c r="E3880" s="80">
        <v>2.5512398926349426E-4</v>
      </c>
      <c r="F3880" s="80">
        <v>710527</v>
      </c>
      <c r="G3880" s="80">
        <v>9</v>
      </c>
      <c r="H3880" s="280" t="s">
        <v>1394</v>
      </c>
      <c r="I3880" s="80"/>
    </row>
    <row r="3881" spans="1:9">
      <c r="A3881" s="280" t="s">
        <v>5276</v>
      </c>
      <c r="B3881" s="280" t="s">
        <v>1457</v>
      </c>
      <c r="C3881" s="280" t="s">
        <v>1186</v>
      </c>
      <c r="D3881" s="280" t="s">
        <v>1213</v>
      </c>
      <c r="E3881" s="80">
        <v>2.4480759318476968E-4</v>
      </c>
      <c r="F3881" s="80">
        <v>710527</v>
      </c>
      <c r="G3881" s="80">
        <v>9</v>
      </c>
      <c r="H3881" s="280" t="s">
        <v>1394</v>
      </c>
      <c r="I3881" s="80"/>
    </row>
    <row r="3882" spans="1:9">
      <c r="A3882" s="280" t="s">
        <v>5277</v>
      </c>
      <c r="B3882" s="280" t="s">
        <v>1457</v>
      </c>
      <c r="C3882" s="280" t="s">
        <v>1186</v>
      </c>
      <c r="D3882" s="280" t="s">
        <v>1214</v>
      </c>
      <c r="E3882" s="80">
        <v>2.476882790464534E-4</v>
      </c>
      <c r="F3882" s="80">
        <v>710527</v>
      </c>
      <c r="G3882" s="80">
        <v>9</v>
      </c>
      <c r="H3882" s="280" t="s">
        <v>1394</v>
      </c>
      <c r="I3882" s="80"/>
    </row>
    <row r="3883" spans="1:9">
      <c r="A3883" s="280" t="s">
        <v>5278</v>
      </c>
      <c r="B3883" s="280" t="s">
        <v>1457</v>
      </c>
      <c r="C3883" s="280" t="s">
        <v>1186</v>
      </c>
      <c r="D3883" s="280" t="s">
        <v>1215</v>
      </c>
      <c r="E3883" s="80">
        <v>2.5423918298340481E-4</v>
      </c>
      <c r="F3883" s="80">
        <v>710527</v>
      </c>
      <c r="G3883" s="80">
        <v>9</v>
      </c>
      <c r="H3883" s="280" t="s">
        <v>1394</v>
      </c>
      <c r="I3883" s="80"/>
    </row>
    <row r="3884" spans="1:9">
      <c r="A3884" s="280" t="s">
        <v>5279</v>
      </c>
      <c r="B3884" s="280" t="s">
        <v>1457</v>
      </c>
      <c r="C3884" s="280" t="s">
        <v>1186</v>
      </c>
      <c r="D3884" s="280" t="s">
        <v>1216</v>
      </c>
      <c r="E3884" s="80">
        <v>3.9039956412194261E-4</v>
      </c>
      <c r="F3884" s="80">
        <v>710527</v>
      </c>
      <c r="G3884" s="80">
        <v>9</v>
      </c>
      <c r="H3884" s="280" t="s">
        <v>1394</v>
      </c>
      <c r="I3884" s="80"/>
    </row>
    <row r="3885" spans="1:9">
      <c r="A3885" s="280" t="s">
        <v>5280</v>
      </c>
      <c r="B3885" s="280" t="s">
        <v>1457</v>
      </c>
      <c r="C3885" s="280" t="s">
        <v>1186</v>
      </c>
      <c r="D3885" s="280" t="s">
        <v>1217</v>
      </c>
      <c r="E3885" s="80">
        <v>2.4245258518161097E-4</v>
      </c>
      <c r="F3885" s="80">
        <v>710527</v>
      </c>
      <c r="G3885" s="80">
        <v>9</v>
      </c>
      <c r="H3885" s="280" t="s">
        <v>1394</v>
      </c>
      <c r="I3885" s="80"/>
    </row>
    <row r="3886" spans="1:9">
      <c r="A3886" s="280" t="s">
        <v>5281</v>
      </c>
      <c r="B3886" s="280" t="s">
        <v>1457</v>
      </c>
      <c r="C3886" s="280" t="s">
        <v>1186</v>
      </c>
      <c r="D3886" s="280" t="s">
        <v>1218</v>
      </c>
      <c r="E3886" s="80">
        <v>3.2719942529485545E-4</v>
      </c>
      <c r="F3886" s="80">
        <v>710527</v>
      </c>
      <c r="G3886" s="80">
        <v>9</v>
      </c>
      <c r="H3886" s="280" t="s">
        <v>1394</v>
      </c>
      <c r="I3886" s="80"/>
    </row>
    <row r="3887" spans="1:9">
      <c r="A3887" s="280" t="s">
        <v>5282</v>
      </c>
      <c r="B3887" s="280" t="s">
        <v>1457</v>
      </c>
      <c r="C3887" s="280" t="s">
        <v>1186</v>
      </c>
      <c r="D3887" s="280" t="s">
        <v>1219</v>
      </c>
      <c r="E3887" s="80">
        <v>2.5126093624952778E-4</v>
      </c>
      <c r="F3887" s="80">
        <v>710527</v>
      </c>
      <c r="G3887" s="80">
        <v>9</v>
      </c>
      <c r="H3887" s="280" t="s">
        <v>1394</v>
      </c>
      <c r="I3887" s="80"/>
    </row>
    <row r="3888" spans="1:9">
      <c r="A3888" s="280" t="s">
        <v>5283</v>
      </c>
      <c r="B3888" s="280" t="s">
        <v>1457</v>
      </c>
      <c r="C3888" s="280" t="s">
        <v>1186</v>
      </c>
      <c r="D3888" s="280" t="s">
        <v>1347</v>
      </c>
      <c r="E3888" s="80">
        <v>1.0527956411638122E-3</v>
      </c>
      <c r="F3888" s="80">
        <v>710527</v>
      </c>
      <c r="G3888" s="80">
        <v>9</v>
      </c>
      <c r="H3888" s="280" t="s">
        <v>1394</v>
      </c>
      <c r="I3888" s="80"/>
    </row>
    <row r="3889" spans="1:9">
      <c r="A3889" s="280" t="s">
        <v>5284</v>
      </c>
      <c r="B3889" s="280" t="s">
        <v>1457</v>
      </c>
      <c r="C3889" s="280" t="s">
        <v>1186</v>
      </c>
      <c r="D3889" s="280" t="s">
        <v>1344</v>
      </c>
      <c r="E3889" s="80">
        <v>2.5769327735739819E-3</v>
      </c>
      <c r="F3889" s="80">
        <v>710527</v>
      </c>
      <c r="G3889" s="80">
        <v>9</v>
      </c>
      <c r="H3889" s="280" t="s">
        <v>1394</v>
      </c>
      <c r="I3889" s="80"/>
    </row>
    <row r="3890" spans="1:9">
      <c r="A3890" s="280" t="s">
        <v>5285</v>
      </c>
      <c r="B3890" s="280" t="s">
        <v>1457</v>
      </c>
      <c r="C3890" s="280" t="s">
        <v>1187</v>
      </c>
      <c r="D3890" s="280" t="s">
        <v>1211</v>
      </c>
      <c r="E3890" s="80">
        <v>3.8134784502108238E-3</v>
      </c>
      <c r="F3890" s="80">
        <v>710527</v>
      </c>
      <c r="G3890" s="80">
        <v>9</v>
      </c>
      <c r="H3890" s="280" t="s">
        <v>1394</v>
      </c>
      <c r="I3890" s="80"/>
    </row>
    <row r="3891" spans="1:9">
      <c r="A3891" s="280" t="s">
        <v>5286</v>
      </c>
      <c r="B3891" s="280" t="s">
        <v>1457</v>
      </c>
      <c r="C3891" s="280" t="s">
        <v>1187</v>
      </c>
      <c r="D3891" s="280" t="s">
        <v>1212</v>
      </c>
      <c r="E3891" s="80">
        <v>4.0197979781241401E-3</v>
      </c>
      <c r="F3891" s="80">
        <v>710527</v>
      </c>
      <c r="G3891" s="80">
        <v>9</v>
      </c>
      <c r="H3891" s="280" t="s">
        <v>1394</v>
      </c>
      <c r="I3891" s="80"/>
    </row>
    <row r="3892" spans="1:9">
      <c r="A3892" s="280" t="s">
        <v>5287</v>
      </c>
      <c r="B3892" s="280" t="s">
        <v>1457</v>
      </c>
      <c r="C3892" s="280" t="s">
        <v>1187</v>
      </c>
      <c r="D3892" s="280" t="s">
        <v>1213</v>
      </c>
      <c r="E3892" s="80">
        <v>3.8147713899871079E-3</v>
      </c>
      <c r="F3892" s="80">
        <v>710527</v>
      </c>
      <c r="G3892" s="80">
        <v>9</v>
      </c>
      <c r="H3892" s="280" t="s">
        <v>1394</v>
      </c>
      <c r="I3892" s="80"/>
    </row>
    <row r="3893" spans="1:9">
      <c r="A3893" s="280" t="s">
        <v>5288</v>
      </c>
      <c r="B3893" s="280" t="s">
        <v>1457</v>
      </c>
      <c r="C3893" s="280" t="s">
        <v>1187</v>
      </c>
      <c r="D3893" s="280" t="s">
        <v>1214</v>
      </c>
      <c r="E3893" s="80">
        <v>3.8941878962624804E-3</v>
      </c>
      <c r="F3893" s="80">
        <v>710527</v>
      </c>
      <c r="G3893" s="80">
        <v>9</v>
      </c>
      <c r="H3893" s="280" t="s">
        <v>1394</v>
      </c>
      <c r="I3893" s="80"/>
    </row>
    <row r="3894" spans="1:9">
      <c r="A3894" s="280" t="s">
        <v>5289</v>
      </c>
      <c r="B3894" s="280" t="s">
        <v>1457</v>
      </c>
      <c r="C3894" s="280" t="s">
        <v>1187</v>
      </c>
      <c r="D3894" s="280" t="s">
        <v>1215</v>
      </c>
      <c r="E3894" s="80">
        <v>4.0034627868514531E-3</v>
      </c>
      <c r="F3894" s="80">
        <v>710527</v>
      </c>
      <c r="G3894" s="80">
        <v>9</v>
      </c>
      <c r="H3894" s="280" t="s">
        <v>1394</v>
      </c>
      <c r="I3894" s="80"/>
    </row>
    <row r="3895" spans="1:9">
      <c r="A3895" s="280" t="s">
        <v>5290</v>
      </c>
      <c r="B3895" s="280" t="s">
        <v>1457</v>
      </c>
      <c r="C3895" s="280" t="s">
        <v>1187</v>
      </c>
      <c r="D3895" s="280" t="s">
        <v>1216</v>
      </c>
      <c r="E3895" s="80">
        <v>6.0196909925513565E-3</v>
      </c>
      <c r="F3895" s="80">
        <v>710527</v>
      </c>
      <c r="G3895" s="80">
        <v>9</v>
      </c>
      <c r="H3895" s="280" t="s">
        <v>1394</v>
      </c>
      <c r="I3895" s="80"/>
    </row>
    <row r="3896" spans="1:9">
      <c r="A3896" s="280" t="s">
        <v>5291</v>
      </c>
      <c r="B3896" s="280" t="s">
        <v>1457</v>
      </c>
      <c r="C3896" s="280" t="s">
        <v>1187</v>
      </c>
      <c r="D3896" s="280" t="s">
        <v>1217</v>
      </c>
      <c r="E3896" s="80">
        <v>3.814711853921628E-3</v>
      </c>
      <c r="F3896" s="80">
        <v>710527</v>
      </c>
      <c r="G3896" s="80">
        <v>9</v>
      </c>
      <c r="H3896" s="280" t="s">
        <v>1394</v>
      </c>
      <c r="I3896" s="80"/>
    </row>
    <row r="3897" spans="1:9">
      <c r="A3897" s="280" t="s">
        <v>5292</v>
      </c>
      <c r="B3897" s="280" t="s">
        <v>1457</v>
      </c>
      <c r="C3897" s="280" t="s">
        <v>1187</v>
      </c>
      <c r="D3897" s="280" t="s">
        <v>1218</v>
      </c>
      <c r="E3897" s="80">
        <v>4.7798992798987801E-3</v>
      </c>
      <c r="F3897" s="80">
        <v>710527</v>
      </c>
      <c r="G3897" s="80">
        <v>9</v>
      </c>
      <c r="H3897" s="280" t="s">
        <v>1394</v>
      </c>
      <c r="I3897" s="80"/>
    </row>
    <row r="3898" spans="1:9">
      <c r="A3898" s="280" t="s">
        <v>5293</v>
      </c>
      <c r="B3898" s="280" t="s">
        <v>1457</v>
      </c>
      <c r="C3898" s="280" t="s">
        <v>1187</v>
      </c>
      <c r="D3898" s="280" t="s">
        <v>1219</v>
      </c>
      <c r="E3898" s="80">
        <v>300.39179691588163</v>
      </c>
      <c r="F3898" s="80">
        <v>710527</v>
      </c>
      <c r="G3898" s="80">
        <v>9</v>
      </c>
      <c r="H3898" s="280" t="s">
        <v>1394</v>
      </c>
      <c r="I3898" s="80"/>
    </row>
    <row r="3899" spans="1:9">
      <c r="A3899" s="280" t="s">
        <v>5294</v>
      </c>
      <c r="B3899" s="280" t="s">
        <v>1457</v>
      </c>
      <c r="C3899" s="280" t="s">
        <v>1187</v>
      </c>
      <c r="D3899" s="280" t="s">
        <v>1347</v>
      </c>
      <c r="E3899" s="80">
        <v>1.6878517622542961E-2</v>
      </c>
      <c r="F3899" s="80">
        <v>710527</v>
      </c>
      <c r="G3899" s="80">
        <v>9</v>
      </c>
      <c r="H3899" s="280" t="s">
        <v>1394</v>
      </c>
      <c r="I3899" s="80"/>
    </row>
    <row r="3900" spans="1:9">
      <c r="A3900" s="280" t="s">
        <v>5295</v>
      </c>
      <c r="B3900" s="280" t="s">
        <v>1457</v>
      </c>
      <c r="C3900" s="280" t="s">
        <v>1187</v>
      </c>
      <c r="D3900" s="280" t="s">
        <v>1344</v>
      </c>
      <c r="E3900" s="80">
        <v>4.040835560534637E-2</v>
      </c>
      <c r="F3900" s="80">
        <v>710527</v>
      </c>
      <c r="G3900" s="80">
        <v>9</v>
      </c>
      <c r="H3900" s="280" t="s">
        <v>1394</v>
      </c>
      <c r="I3900" s="80"/>
    </row>
    <row r="3901" spans="1:9">
      <c r="A3901" s="280" t="s">
        <v>5296</v>
      </c>
      <c r="B3901" s="280" t="s">
        <v>1457</v>
      </c>
      <c r="C3901" s="280" t="s">
        <v>1188</v>
      </c>
      <c r="D3901" s="280" t="s">
        <v>1211</v>
      </c>
      <c r="E3901" s="80">
        <v>1.8041310764081999E-4</v>
      </c>
      <c r="F3901" s="80">
        <v>710527</v>
      </c>
      <c r="G3901" s="80">
        <v>9</v>
      </c>
      <c r="H3901" s="280" t="s">
        <v>1394</v>
      </c>
      <c r="I3901" s="80"/>
    </row>
    <row r="3902" spans="1:9">
      <c r="A3902" s="280" t="s">
        <v>5297</v>
      </c>
      <c r="B3902" s="280" t="s">
        <v>1457</v>
      </c>
      <c r="C3902" s="280" t="s">
        <v>1188</v>
      </c>
      <c r="D3902" s="280" t="s">
        <v>1212</v>
      </c>
      <c r="E3902" s="80">
        <v>1.2905363827480317E-4</v>
      </c>
      <c r="F3902" s="80">
        <v>710527</v>
      </c>
      <c r="G3902" s="80">
        <v>9</v>
      </c>
      <c r="H3902" s="280" t="s">
        <v>1394</v>
      </c>
      <c r="I3902" s="80"/>
    </row>
    <row r="3903" spans="1:9">
      <c r="A3903" s="280" t="s">
        <v>5298</v>
      </c>
      <c r="B3903" s="280" t="s">
        <v>1457</v>
      </c>
      <c r="C3903" s="280" t="s">
        <v>1188</v>
      </c>
      <c r="D3903" s="280" t="s">
        <v>1213</v>
      </c>
      <c r="E3903" s="80">
        <v>1.8694343353748219E-4</v>
      </c>
      <c r="F3903" s="80">
        <v>710527</v>
      </c>
      <c r="G3903" s="80">
        <v>9</v>
      </c>
      <c r="H3903" s="280" t="s">
        <v>1394</v>
      </c>
      <c r="I3903" s="80"/>
    </row>
    <row r="3904" spans="1:9">
      <c r="A3904" s="280" t="s">
        <v>5299</v>
      </c>
      <c r="B3904" s="280" t="s">
        <v>1457</v>
      </c>
      <c r="C3904" s="280" t="s">
        <v>1188</v>
      </c>
      <c r="D3904" s="280" t="s">
        <v>1214</v>
      </c>
      <c r="E3904" s="80">
        <v>1.8702660097594251E-4</v>
      </c>
      <c r="F3904" s="80">
        <v>710527</v>
      </c>
      <c r="G3904" s="80">
        <v>9</v>
      </c>
      <c r="H3904" s="280" t="s">
        <v>1394</v>
      </c>
      <c r="I3904" s="80"/>
    </row>
    <row r="3905" spans="1:9">
      <c r="A3905" s="280" t="s">
        <v>5300</v>
      </c>
      <c r="B3905" s="280" t="s">
        <v>1457</v>
      </c>
      <c r="C3905" s="280" t="s">
        <v>1188</v>
      </c>
      <c r="D3905" s="280" t="s">
        <v>1215</v>
      </c>
      <c r="E3905" s="80">
        <v>2.2606880696589723E-2</v>
      </c>
      <c r="F3905" s="80">
        <v>710527</v>
      </c>
      <c r="G3905" s="80">
        <v>9</v>
      </c>
      <c r="H3905" s="280" t="s">
        <v>1394</v>
      </c>
      <c r="I3905" s="80"/>
    </row>
    <row r="3906" spans="1:9">
      <c r="A3906" s="280" t="s">
        <v>5301</v>
      </c>
      <c r="B3906" s="280" t="s">
        <v>1457</v>
      </c>
      <c r="C3906" s="280" t="s">
        <v>1188</v>
      </c>
      <c r="D3906" s="280" t="s">
        <v>1216</v>
      </c>
      <c r="E3906" s="80">
        <v>2.0153003163504205E-3</v>
      </c>
      <c r="F3906" s="80">
        <v>710527</v>
      </c>
      <c r="G3906" s="80">
        <v>9</v>
      </c>
      <c r="H3906" s="280" t="s">
        <v>1394</v>
      </c>
      <c r="I3906" s="80"/>
    </row>
    <row r="3907" spans="1:9">
      <c r="A3907" s="280" t="s">
        <v>5302</v>
      </c>
      <c r="B3907" s="280" t="s">
        <v>1457</v>
      </c>
      <c r="C3907" s="280" t="s">
        <v>1188</v>
      </c>
      <c r="D3907" s="280" t="s">
        <v>1217</v>
      </c>
      <c r="E3907" s="80">
        <v>1.9657129892777878E-3</v>
      </c>
      <c r="F3907" s="80">
        <v>710527</v>
      </c>
      <c r="G3907" s="80">
        <v>9</v>
      </c>
      <c r="H3907" s="280" t="s">
        <v>1394</v>
      </c>
      <c r="I3907" s="80"/>
    </row>
    <row r="3908" spans="1:9">
      <c r="A3908" s="280" t="s">
        <v>5303</v>
      </c>
      <c r="B3908" s="280" t="s">
        <v>1457</v>
      </c>
      <c r="C3908" s="280" t="s">
        <v>1188</v>
      </c>
      <c r="D3908" s="280" t="s">
        <v>1218</v>
      </c>
      <c r="E3908" s="80">
        <v>1.7932279741866377E-3</v>
      </c>
      <c r="F3908" s="80">
        <v>710527</v>
      </c>
      <c r="G3908" s="80">
        <v>9</v>
      </c>
      <c r="H3908" s="280" t="s">
        <v>1394</v>
      </c>
      <c r="I3908" s="80"/>
    </row>
    <row r="3909" spans="1:9">
      <c r="A3909" s="280" t="s">
        <v>5304</v>
      </c>
      <c r="B3909" s="280" t="s">
        <v>1457</v>
      </c>
      <c r="C3909" s="280" t="s">
        <v>1188</v>
      </c>
      <c r="D3909" s="280" t="s">
        <v>1219</v>
      </c>
      <c r="E3909" s="80">
        <v>2.7059551626534763E-4</v>
      </c>
      <c r="F3909" s="80">
        <v>710527</v>
      </c>
      <c r="G3909" s="80">
        <v>9</v>
      </c>
      <c r="H3909" s="280" t="s">
        <v>1394</v>
      </c>
      <c r="I3909" s="80"/>
    </row>
    <row r="3910" spans="1:9">
      <c r="A3910" s="280" t="s">
        <v>5305</v>
      </c>
      <c r="B3910" s="280" t="s">
        <v>1457</v>
      </c>
      <c r="C3910" s="280" t="s">
        <v>1188</v>
      </c>
      <c r="D3910" s="280" t="s">
        <v>1347</v>
      </c>
      <c r="E3910" s="80">
        <v>8.2128723761872989E-4</v>
      </c>
      <c r="F3910" s="80">
        <v>710527</v>
      </c>
      <c r="G3910" s="80">
        <v>9</v>
      </c>
      <c r="H3910" s="280" t="s">
        <v>1394</v>
      </c>
      <c r="I3910" s="80"/>
    </row>
    <row r="3911" spans="1:9">
      <c r="A3911" s="280" t="s">
        <v>5306</v>
      </c>
      <c r="B3911" s="280" t="s">
        <v>1457</v>
      </c>
      <c r="C3911" s="280" t="s">
        <v>1188</v>
      </c>
      <c r="D3911" s="280" t="s">
        <v>1344</v>
      </c>
      <c r="E3911" s="80">
        <v>1.8849226773109862E-3</v>
      </c>
      <c r="F3911" s="80">
        <v>710527</v>
      </c>
      <c r="G3911" s="80">
        <v>9</v>
      </c>
      <c r="H3911" s="280" t="s">
        <v>1394</v>
      </c>
      <c r="I3911" s="80"/>
    </row>
    <row r="3912" spans="1:9">
      <c r="A3912" s="280" t="s">
        <v>5307</v>
      </c>
      <c r="B3912" s="280" t="s">
        <v>1457</v>
      </c>
      <c r="C3912" s="280" t="s">
        <v>1189</v>
      </c>
      <c r="D3912" s="280" t="s">
        <v>1211</v>
      </c>
      <c r="E3912" s="80">
        <v>3.3495079266125682E-4</v>
      </c>
      <c r="F3912" s="80">
        <v>710527</v>
      </c>
      <c r="G3912" s="80">
        <v>9</v>
      </c>
      <c r="H3912" s="280" t="s">
        <v>1394</v>
      </c>
      <c r="I3912" s="80"/>
    </row>
    <row r="3913" spans="1:9">
      <c r="A3913" s="280" t="s">
        <v>5308</v>
      </c>
      <c r="B3913" s="280" t="s">
        <v>1457</v>
      </c>
      <c r="C3913" s="280" t="s">
        <v>1189</v>
      </c>
      <c r="D3913" s="280" t="s">
        <v>1212</v>
      </c>
      <c r="E3913" s="80">
        <v>3.4768214444521407E-4</v>
      </c>
      <c r="F3913" s="80">
        <v>710527</v>
      </c>
      <c r="G3913" s="80">
        <v>9</v>
      </c>
      <c r="H3913" s="280" t="s">
        <v>1394</v>
      </c>
      <c r="I3913" s="80"/>
    </row>
    <row r="3914" spans="1:9">
      <c r="A3914" s="280" t="s">
        <v>5309</v>
      </c>
      <c r="B3914" s="280" t="s">
        <v>1457</v>
      </c>
      <c r="C3914" s="280" t="s">
        <v>1189</v>
      </c>
      <c r="D3914" s="280" t="s">
        <v>1213</v>
      </c>
      <c r="E3914" s="80">
        <v>3.3817089104159321E-4</v>
      </c>
      <c r="F3914" s="80">
        <v>710527</v>
      </c>
      <c r="G3914" s="80">
        <v>9</v>
      </c>
      <c r="H3914" s="280" t="s">
        <v>1394</v>
      </c>
      <c r="I3914" s="80"/>
    </row>
    <row r="3915" spans="1:9">
      <c r="A3915" s="280" t="s">
        <v>5310</v>
      </c>
      <c r="B3915" s="280" t="s">
        <v>1457</v>
      </c>
      <c r="C3915" s="280" t="s">
        <v>1189</v>
      </c>
      <c r="D3915" s="280" t="s">
        <v>1214</v>
      </c>
      <c r="E3915" s="80">
        <v>3.4590398566962209E-4</v>
      </c>
      <c r="F3915" s="80">
        <v>710527</v>
      </c>
      <c r="G3915" s="80">
        <v>9</v>
      </c>
      <c r="H3915" s="280" t="s">
        <v>1394</v>
      </c>
      <c r="I3915" s="80"/>
    </row>
    <row r="3916" spans="1:9">
      <c r="A3916" s="280" t="s">
        <v>5311</v>
      </c>
      <c r="B3916" s="280" t="s">
        <v>1457</v>
      </c>
      <c r="C3916" s="280" t="s">
        <v>1189</v>
      </c>
      <c r="D3916" s="280" t="s">
        <v>1215</v>
      </c>
      <c r="E3916" s="80">
        <v>3.4630877638830074E-4</v>
      </c>
      <c r="F3916" s="80">
        <v>710527</v>
      </c>
      <c r="G3916" s="80">
        <v>9</v>
      </c>
      <c r="H3916" s="280" t="s">
        <v>1394</v>
      </c>
      <c r="I3916" s="80"/>
    </row>
    <row r="3917" spans="1:9">
      <c r="A3917" s="280" t="s">
        <v>5312</v>
      </c>
      <c r="B3917" s="280" t="s">
        <v>1457</v>
      </c>
      <c r="C3917" s="280" t="s">
        <v>1189</v>
      </c>
      <c r="D3917" s="280" t="s">
        <v>1216</v>
      </c>
      <c r="E3917" s="80">
        <v>5.0522638270513722E-4</v>
      </c>
      <c r="F3917" s="80">
        <v>710527</v>
      </c>
      <c r="G3917" s="80">
        <v>9</v>
      </c>
      <c r="H3917" s="280" t="s">
        <v>1394</v>
      </c>
      <c r="I3917" s="80"/>
    </row>
    <row r="3918" spans="1:9">
      <c r="A3918" s="280" t="s">
        <v>5313</v>
      </c>
      <c r="B3918" s="280" t="s">
        <v>1457</v>
      </c>
      <c r="C3918" s="280" t="s">
        <v>1189</v>
      </c>
      <c r="D3918" s="280" t="s">
        <v>1217</v>
      </c>
      <c r="E3918" s="80">
        <v>3.3252471181775757E-4</v>
      </c>
      <c r="F3918" s="80">
        <v>710527</v>
      </c>
      <c r="G3918" s="80">
        <v>9</v>
      </c>
      <c r="H3918" s="280" t="s">
        <v>1394</v>
      </c>
      <c r="I3918" s="80"/>
    </row>
    <row r="3919" spans="1:9">
      <c r="A3919" s="280" t="s">
        <v>5314</v>
      </c>
      <c r="B3919" s="280" t="s">
        <v>1457</v>
      </c>
      <c r="C3919" s="280" t="s">
        <v>1189</v>
      </c>
      <c r="D3919" s="280" t="s">
        <v>1218</v>
      </c>
      <c r="E3919" s="80">
        <v>4.2043657197841835E-4</v>
      </c>
      <c r="F3919" s="80">
        <v>710527</v>
      </c>
      <c r="G3919" s="80">
        <v>9</v>
      </c>
      <c r="H3919" s="280" t="s">
        <v>1394</v>
      </c>
      <c r="I3919" s="80"/>
    </row>
    <row r="3920" spans="1:9">
      <c r="A3920" s="280" t="s">
        <v>5315</v>
      </c>
      <c r="B3920" s="280" t="s">
        <v>1457</v>
      </c>
      <c r="C3920" s="280" t="s">
        <v>1189</v>
      </c>
      <c r="D3920" s="280" t="s">
        <v>1219</v>
      </c>
      <c r="E3920" s="80">
        <v>33.025986534482911</v>
      </c>
      <c r="F3920" s="80">
        <v>710527</v>
      </c>
      <c r="G3920" s="80">
        <v>9</v>
      </c>
      <c r="H3920" s="280" t="s">
        <v>1394</v>
      </c>
      <c r="I3920" s="80"/>
    </row>
    <row r="3921" spans="1:9">
      <c r="A3921" s="280" t="s">
        <v>5316</v>
      </c>
      <c r="B3921" s="280" t="s">
        <v>1457</v>
      </c>
      <c r="C3921" s="280" t="s">
        <v>1189</v>
      </c>
      <c r="D3921" s="280" t="s">
        <v>1347</v>
      </c>
      <c r="E3921" s="80">
        <v>1.371651510409198E-3</v>
      </c>
      <c r="F3921" s="80">
        <v>710527</v>
      </c>
      <c r="G3921" s="80">
        <v>9</v>
      </c>
      <c r="H3921" s="280" t="s">
        <v>1394</v>
      </c>
      <c r="I3921" s="80"/>
    </row>
    <row r="3922" spans="1:9">
      <c r="A3922" s="280" t="s">
        <v>5317</v>
      </c>
      <c r="B3922" s="280" t="s">
        <v>1457</v>
      </c>
      <c r="C3922" s="280" t="s">
        <v>1189</v>
      </c>
      <c r="D3922" s="280" t="s">
        <v>1344</v>
      </c>
      <c r="E3922" s="80">
        <v>3.5407199873032308E-3</v>
      </c>
      <c r="F3922" s="80">
        <v>710527</v>
      </c>
      <c r="G3922" s="80">
        <v>9</v>
      </c>
      <c r="H3922" s="280" t="s">
        <v>1394</v>
      </c>
      <c r="I3922" s="80"/>
    </row>
    <row r="3923" spans="1:9">
      <c r="A3923" s="280" t="s">
        <v>5318</v>
      </c>
      <c r="B3923" s="280" t="s">
        <v>1457</v>
      </c>
      <c r="C3923" s="280" t="s">
        <v>1190</v>
      </c>
      <c r="D3923" s="280" t="s">
        <v>1211</v>
      </c>
      <c r="E3923" s="80">
        <v>4.6642585502657801E-3</v>
      </c>
      <c r="F3923" s="80">
        <v>712019</v>
      </c>
      <c r="G3923" s="80">
        <v>10</v>
      </c>
      <c r="H3923" s="280" t="s">
        <v>1394</v>
      </c>
      <c r="I3923" s="80"/>
    </row>
    <row r="3924" spans="1:9">
      <c r="A3924" s="280" t="s">
        <v>5319</v>
      </c>
      <c r="B3924" s="280" t="s">
        <v>1457</v>
      </c>
      <c r="C3924" s="280" t="s">
        <v>1190</v>
      </c>
      <c r="D3924" s="280" t="s">
        <v>1212</v>
      </c>
      <c r="E3924" s="80">
        <v>9.7753786297842538E-2</v>
      </c>
      <c r="F3924" s="80">
        <v>712019</v>
      </c>
      <c r="G3924" s="80">
        <v>10</v>
      </c>
      <c r="H3924" s="280" t="s">
        <v>1394</v>
      </c>
      <c r="I3924" s="80"/>
    </row>
    <row r="3925" spans="1:9">
      <c r="A3925" s="280" t="s">
        <v>5320</v>
      </c>
      <c r="B3925" s="280" t="s">
        <v>1457</v>
      </c>
      <c r="C3925" s="280" t="s">
        <v>1190</v>
      </c>
      <c r="D3925" s="280" t="s">
        <v>1213</v>
      </c>
      <c r="E3925" s="80">
        <v>4.8077782996254577E-3</v>
      </c>
      <c r="F3925" s="80">
        <v>712019</v>
      </c>
      <c r="G3925" s="80">
        <v>10</v>
      </c>
      <c r="H3925" s="280" t="s">
        <v>1394</v>
      </c>
      <c r="I3925" s="80"/>
    </row>
    <row r="3926" spans="1:9">
      <c r="A3926" s="280" t="s">
        <v>5321</v>
      </c>
      <c r="B3926" s="280" t="s">
        <v>1457</v>
      </c>
      <c r="C3926" s="280" t="s">
        <v>1190</v>
      </c>
      <c r="D3926" s="280" t="s">
        <v>1214</v>
      </c>
      <c r="E3926" s="80">
        <v>4.93645567149448E-3</v>
      </c>
      <c r="F3926" s="80">
        <v>712019</v>
      </c>
      <c r="G3926" s="80">
        <v>10</v>
      </c>
      <c r="H3926" s="280" t="s">
        <v>1394</v>
      </c>
      <c r="I3926" s="80"/>
    </row>
    <row r="3927" spans="1:9">
      <c r="A3927" s="280" t="s">
        <v>5322</v>
      </c>
      <c r="B3927" s="280" t="s">
        <v>1457</v>
      </c>
      <c r="C3927" s="280" t="s">
        <v>1190</v>
      </c>
      <c r="D3927" s="280" t="s">
        <v>1215</v>
      </c>
      <c r="E3927" s="80">
        <v>0.32036399185280506</v>
      </c>
      <c r="F3927" s="80">
        <v>712019</v>
      </c>
      <c r="G3927" s="80">
        <v>10</v>
      </c>
      <c r="H3927" s="280" t="s">
        <v>1394</v>
      </c>
      <c r="I3927" s="80"/>
    </row>
    <row r="3928" spans="1:9">
      <c r="A3928" s="280" t="s">
        <v>5323</v>
      </c>
      <c r="B3928" s="280" t="s">
        <v>1457</v>
      </c>
      <c r="C3928" s="280" t="s">
        <v>1190</v>
      </c>
      <c r="D3928" s="280" t="s">
        <v>1216</v>
      </c>
      <c r="E3928" s="80">
        <v>9.5802010470732515E-2</v>
      </c>
      <c r="F3928" s="80">
        <v>712019</v>
      </c>
      <c r="G3928" s="80">
        <v>10</v>
      </c>
      <c r="H3928" s="280" t="s">
        <v>1394</v>
      </c>
      <c r="I3928" s="80"/>
    </row>
    <row r="3929" spans="1:9">
      <c r="A3929" s="280" t="s">
        <v>5324</v>
      </c>
      <c r="B3929" s="280" t="s">
        <v>1457</v>
      </c>
      <c r="C3929" s="280" t="s">
        <v>1190</v>
      </c>
      <c r="D3929" s="280" t="s">
        <v>1217</v>
      </c>
      <c r="E3929" s="80">
        <v>9.4667932600527277E-2</v>
      </c>
      <c r="F3929" s="80">
        <v>712019</v>
      </c>
      <c r="G3929" s="80">
        <v>10</v>
      </c>
      <c r="H3929" s="280" t="s">
        <v>1394</v>
      </c>
      <c r="I3929" s="80"/>
    </row>
    <row r="3930" spans="1:9">
      <c r="A3930" s="280" t="s">
        <v>5325</v>
      </c>
      <c r="B3930" s="280" t="s">
        <v>1457</v>
      </c>
      <c r="C3930" s="280" t="s">
        <v>1190</v>
      </c>
      <c r="D3930" s="280" t="s">
        <v>1218</v>
      </c>
      <c r="E3930" s="80">
        <v>6.2862264437412968E-2</v>
      </c>
      <c r="F3930" s="80">
        <v>712019</v>
      </c>
      <c r="G3930" s="80">
        <v>10</v>
      </c>
      <c r="H3930" s="280" t="s">
        <v>1394</v>
      </c>
      <c r="I3930" s="80"/>
    </row>
    <row r="3931" spans="1:9">
      <c r="A3931" s="280" t="s">
        <v>5326</v>
      </c>
      <c r="B3931" s="280" t="s">
        <v>1457</v>
      </c>
      <c r="C3931" s="280" t="s">
        <v>1190</v>
      </c>
      <c r="D3931" s="280" t="s">
        <v>1219</v>
      </c>
      <c r="E3931" s="80">
        <v>3559.2444777417022</v>
      </c>
      <c r="F3931" s="80">
        <v>712019</v>
      </c>
      <c r="G3931" s="80">
        <v>10</v>
      </c>
      <c r="H3931" s="280" t="s">
        <v>1394</v>
      </c>
      <c r="I3931" s="80"/>
    </row>
    <row r="3932" spans="1:9">
      <c r="A3932" s="280" t="s">
        <v>5327</v>
      </c>
      <c r="B3932" s="280" t="s">
        <v>1457</v>
      </c>
      <c r="C3932" s="280" t="s">
        <v>1190</v>
      </c>
      <c r="D3932" s="280" t="s">
        <v>1347</v>
      </c>
      <c r="E3932" s="80">
        <v>9.2450826911153181E-2</v>
      </c>
      <c r="F3932" s="80">
        <v>712019</v>
      </c>
      <c r="G3932" s="80">
        <v>10</v>
      </c>
      <c r="H3932" s="280" t="s">
        <v>1394</v>
      </c>
      <c r="I3932" s="80"/>
    </row>
    <row r="3933" spans="1:9">
      <c r="A3933" s="280" t="s">
        <v>5328</v>
      </c>
      <c r="B3933" s="280" t="s">
        <v>1457</v>
      </c>
      <c r="C3933" s="280" t="s">
        <v>1190</v>
      </c>
      <c r="D3933" s="280" t="s">
        <v>1344</v>
      </c>
      <c r="E3933" s="80">
        <v>0.23088112795533525</v>
      </c>
      <c r="F3933" s="80">
        <v>712019</v>
      </c>
      <c r="G3933" s="80">
        <v>10</v>
      </c>
      <c r="H3933" s="280" t="s">
        <v>1394</v>
      </c>
      <c r="I3933" s="80"/>
    </row>
    <row r="3934" spans="1:9">
      <c r="A3934" s="280" t="s">
        <v>5329</v>
      </c>
      <c r="B3934" s="280" t="s">
        <v>1457</v>
      </c>
      <c r="C3934" s="280" t="s">
        <v>1191</v>
      </c>
      <c r="D3934" s="280" t="s">
        <v>1211</v>
      </c>
      <c r="E3934" s="80">
        <v>5.2550200838183897E-3</v>
      </c>
      <c r="F3934" s="80">
        <v>712019</v>
      </c>
      <c r="G3934" s="80">
        <v>10</v>
      </c>
      <c r="H3934" s="280" t="s">
        <v>1394</v>
      </c>
      <c r="I3934" s="80"/>
    </row>
    <row r="3935" spans="1:9">
      <c r="A3935" s="280" t="s">
        <v>5330</v>
      </c>
      <c r="B3935" s="280" t="s">
        <v>1457</v>
      </c>
      <c r="C3935" s="280" t="s">
        <v>1191</v>
      </c>
      <c r="D3935" s="280" t="s">
        <v>1212</v>
      </c>
      <c r="E3935" s="80">
        <v>9.8379943505630382E-2</v>
      </c>
      <c r="F3935" s="80">
        <v>712019</v>
      </c>
      <c r="G3935" s="80">
        <v>10</v>
      </c>
      <c r="H3935" s="280" t="s">
        <v>1394</v>
      </c>
      <c r="I3935" s="80"/>
    </row>
    <row r="3936" spans="1:9">
      <c r="A3936" s="280" t="s">
        <v>5331</v>
      </c>
      <c r="B3936" s="280" t="s">
        <v>1457</v>
      </c>
      <c r="C3936" s="280" t="s">
        <v>1191</v>
      </c>
      <c r="D3936" s="280" t="s">
        <v>1213</v>
      </c>
      <c r="E3936" s="80">
        <v>5.4010310882899332E-3</v>
      </c>
      <c r="F3936" s="80">
        <v>712019</v>
      </c>
      <c r="G3936" s="80">
        <v>10</v>
      </c>
      <c r="H3936" s="280" t="s">
        <v>1394</v>
      </c>
      <c r="I3936" s="80"/>
    </row>
    <row r="3937" spans="1:9">
      <c r="A3937" s="280" t="s">
        <v>5332</v>
      </c>
      <c r="B3937" s="280" t="s">
        <v>1457</v>
      </c>
      <c r="C3937" s="280" t="s">
        <v>1191</v>
      </c>
      <c r="D3937" s="280" t="s">
        <v>1214</v>
      </c>
      <c r="E3937" s="80">
        <v>5.5384625303346634E-3</v>
      </c>
      <c r="F3937" s="80">
        <v>712019</v>
      </c>
      <c r="G3937" s="80">
        <v>10</v>
      </c>
      <c r="H3937" s="280" t="s">
        <v>1394</v>
      </c>
      <c r="I3937" s="80"/>
    </row>
    <row r="3938" spans="1:9">
      <c r="A3938" s="280" t="s">
        <v>5333</v>
      </c>
      <c r="B3938" s="280" t="s">
        <v>1457</v>
      </c>
      <c r="C3938" s="280" t="s">
        <v>1191</v>
      </c>
      <c r="D3938" s="280" t="s">
        <v>1215</v>
      </c>
      <c r="E3938" s="80">
        <v>0.32098728457556513</v>
      </c>
      <c r="F3938" s="80">
        <v>712019</v>
      </c>
      <c r="G3938" s="80">
        <v>10</v>
      </c>
      <c r="H3938" s="280" t="s">
        <v>1394</v>
      </c>
      <c r="I3938" s="80"/>
    </row>
    <row r="3939" spans="1:9">
      <c r="A3939" s="280" t="s">
        <v>5334</v>
      </c>
      <c r="B3939" s="280" t="s">
        <v>1457</v>
      </c>
      <c r="C3939" s="280" t="s">
        <v>1191</v>
      </c>
      <c r="D3939" s="280" t="s">
        <v>1216</v>
      </c>
      <c r="E3939" s="80">
        <v>9.6601452348622746E-2</v>
      </c>
      <c r="F3939" s="80">
        <v>712019</v>
      </c>
      <c r="G3939" s="80">
        <v>10</v>
      </c>
      <c r="H3939" s="280" t="s">
        <v>1394</v>
      </c>
      <c r="I3939" s="80"/>
    </row>
    <row r="3940" spans="1:9">
      <c r="A3940" s="280" t="s">
        <v>5335</v>
      </c>
      <c r="B3940" s="280" t="s">
        <v>1457</v>
      </c>
      <c r="C3940" s="280" t="s">
        <v>1191</v>
      </c>
      <c r="D3940" s="280" t="s">
        <v>1217</v>
      </c>
      <c r="E3940" s="80">
        <v>9.5273961864076676E-2</v>
      </c>
      <c r="F3940" s="80">
        <v>712019</v>
      </c>
      <c r="G3940" s="80">
        <v>10</v>
      </c>
      <c r="H3940" s="280" t="s">
        <v>1394</v>
      </c>
      <c r="I3940" s="80"/>
    </row>
    <row r="3941" spans="1:9">
      <c r="A3941" s="280" t="s">
        <v>5336</v>
      </c>
      <c r="B3941" s="280" t="s">
        <v>1457</v>
      </c>
      <c r="C3941" s="280" t="s">
        <v>1191</v>
      </c>
      <c r="D3941" s="280" t="s">
        <v>1218</v>
      </c>
      <c r="E3941" s="80">
        <v>6.3625875148833236E-2</v>
      </c>
      <c r="F3941" s="80">
        <v>712019</v>
      </c>
      <c r="G3941" s="80">
        <v>10</v>
      </c>
      <c r="H3941" s="280" t="s">
        <v>1394</v>
      </c>
      <c r="I3941" s="80"/>
    </row>
    <row r="3942" spans="1:9">
      <c r="A3942" s="280" t="s">
        <v>5337</v>
      </c>
      <c r="B3942" s="280" t="s">
        <v>1457</v>
      </c>
      <c r="C3942" s="280" t="s">
        <v>1191</v>
      </c>
      <c r="D3942" s="280" t="s">
        <v>1219</v>
      </c>
      <c r="E3942" s="80">
        <v>3559.2450906877175</v>
      </c>
      <c r="F3942" s="80">
        <v>712019</v>
      </c>
      <c r="G3942" s="80">
        <v>10</v>
      </c>
      <c r="H3942" s="280" t="s">
        <v>1394</v>
      </c>
      <c r="I3942" s="80"/>
    </row>
    <row r="3943" spans="1:9">
      <c r="A3943" s="280" t="s">
        <v>5338</v>
      </c>
      <c r="B3943" s="280" t="s">
        <v>1457</v>
      </c>
      <c r="C3943" s="280" t="s">
        <v>1191</v>
      </c>
      <c r="D3943" s="280" t="s">
        <v>1347</v>
      </c>
      <c r="E3943" s="80">
        <v>9.8908952391401017E-2</v>
      </c>
      <c r="F3943" s="80">
        <v>712019</v>
      </c>
      <c r="G3943" s="80">
        <v>10</v>
      </c>
      <c r="H3943" s="280" t="s">
        <v>1394</v>
      </c>
      <c r="I3943" s="80"/>
    </row>
    <row r="3944" spans="1:9">
      <c r="A3944" s="280" t="s">
        <v>5339</v>
      </c>
      <c r="B3944" s="280" t="s">
        <v>1457</v>
      </c>
      <c r="C3944" s="280" t="s">
        <v>1191</v>
      </c>
      <c r="D3944" s="280" t="s">
        <v>1344</v>
      </c>
      <c r="E3944" s="80">
        <v>0.24691980940870922</v>
      </c>
      <c r="F3944" s="80">
        <v>712019</v>
      </c>
      <c r="G3944" s="80">
        <v>10</v>
      </c>
      <c r="H3944" s="280" t="s">
        <v>1394</v>
      </c>
      <c r="I3944" s="80"/>
    </row>
    <row r="3945" spans="1:9">
      <c r="A3945" s="280" t="s">
        <v>5340</v>
      </c>
      <c r="B3945" s="280" t="s">
        <v>1457</v>
      </c>
      <c r="C3945" s="280" t="s">
        <v>1192</v>
      </c>
      <c r="D3945" s="280" t="s">
        <v>1211</v>
      </c>
      <c r="E3945" s="80">
        <v>1.1842827084803116E-2</v>
      </c>
      <c r="F3945" s="80">
        <v>712019</v>
      </c>
      <c r="G3945" s="80">
        <v>10</v>
      </c>
      <c r="H3945" s="280" t="s">
        <v>1394</v>
      </c>
      <c r="I3945" s="80"/>
    </row>
    <row r="3946" spans="1:9">
      <c r="A3946" s="280" t="s">
        <v>5341</v>
      </c>
      <c r="B3946" s="280" t="s">
        <v>1457</v>
      </c>
      <c r="C3946" s="280" t="s">
        <v>1192</v>
      </c>
      <c r="D3946" s="280" t="s">
        <v>1212</v>
      </c>
      <c r="E3946" s="80">
        <v>0.10549047585813071</v>
      </c>
      <c r="F3946" s="80">
        <v>712019</v>
      </c>
      <c r="G3946" s="80">
        <v>10</v>
      </c>
      <c r="H3946" s="280" t="s">
        <v>1394</v>
      </c>
      <c r="I3946" s="80"/>
    </row>
    <row r="3947" spans="1:9">
      <c r="A3947" s="280" t="s">
        <v>5342</v>
      </c>
      <c r="B3947" s="280" t="s">
        <v>1457</v>
      </c>
      <c r="C3947" s="280" t="s">
        <v>1192</v>
      </c>
      <c r="D3947" s="280" t="s">
        <v>1213</v>
      </c>
      <c r="E3947" s="80">
        <v>1.1998202421501653E-2</v>
      </c>
      <c r="F3947" s="80">
        <v>712019</v>
      </c>
      <c r="G3947" s="80">
        <v>10</v>
      </c>
      <c r="H3947" s="280" t="s">
        <v>1394</v>
      </c>
      <c r="I3947" s="80"/>
    </row>
    <row r="3948" spans="1:9">
      <c r="A3948" s="280" t="s">
        <v>5343</v>
      </c>
      <c r="B3948" s="280" t="s">
        <v>1457</v>
      </c>
      <c r="C3948" s="280" t="s">
        <v>1192</v>
      </c>
      <c r="D3948" s="280" t="s">
        <v>1214</v>
      </c>
      <c r="E3948" s="80">
        <v>1.2194998024433351E-2</v>
      </c>
      <c r="F3948" s="80">
        <v>712019</v>
      </c>
      <c r="G3948" s="80">
        <v>10</v>
      </c>
      <c r="H3948" s="280" t="s">
        <v>1394</v>
      </c>
      <c r="I3948" s="80"/>
    </row>
    <row r="3949" spans="1:9">
      <c r="A3949" s="280" t="s">
        <v>5344</v>
      </c>
      <c r="B3949" s="280" t="s">
        <v>1457</v>
      </c>
      <c r="C3949" s="280" t="s">
        <v>1192</v>
      </c>
      <c r="D3949" s="280" t="s">
        <v>1215</v>
      </c>
      <c r="E3949" s="80">
        <v>0.32806297211013968</v>
      </c>
      <c r="F3949" s="80">
        <v>712019</v>
      </c>
      <c r="G3949" s="80">
        <v>10</v>
      </c>
      <c r="H3949" s="280" t="s">
        <v>1394</v>
      </c>
      <c r="I3949" s="80"/>
    </row>
    <row r="3950" spans="1:9">
      <c r="A3950" s="280" t="s">
        <v>5345</v>
      </c>
      <c r="B3950" s="280" t="s">
        <v>1457</v>
      </c>
      <c r="C3950" s="280" t="s">
        <v>1192</v>
      </c>
      <c r="D3950" s="280" t="s">
        <v>1216</v>
      </c>
      <c r="E3950" s="80">
        <v>0.10559050214244732</v>
      </c>
      <c r="F3950" s="80">
        <v>712019</v>
      </c>
      <c r="G3950" s="80">
        <v>10</v>
      </c>
      <c r="H3950" s="280" t="s">
        <v>1394</v>
      </c>
      <c r="I3950" s="80"/>
    </row>
    <row r="3951" spans="1:9">
      <c r="A3951" s="280" t="s">
        <v>5346</v>
      </c>
      <c r="B3951" s="280" t="s">
        <v>1457</v>
      </c>
      <c r="C3951" s="280" t="s">
        <v>1192</v>
      </c>
      <c r="D3951" s="280" t="s">
        <v>1217</v>
      </c>
      <c r="E3951" s="80">
        <v>0.10214067135407387</v>
      </c>
      <c r="F3951" s="80">
        <v>712019</v>
      </c>
      <c r="G3951" s="80">
        <v>10</v>
      </c>
      <c r="H3951" s="280" t="s">
        <v>1394</v>
      </c>
      <c r="I3951" s="80"/>
    </row>
    <row r="3952" spans="1:9">
      <c r="A3952" s="280" t="s">
        <v>5347</v>
      </c>
      <c r="B3952" s="280" t="s">
        <v>1457</v>
      </c>
      <c r="C3952" s="280" t="s">
        <v>1192</v>
      </c>
      <c r="D3952" s="280" t="s">
        <v>1218</v>
      </c>
      <c r="E3952" s="80">
        <v>7.2020175818356097E-2</v>
      </c>
      <c r="F3952" s="80">
        <v>712019</v>
      </c>
      <c r="G3952" s="80">
        <v>10</v>
      </c>
      <c r="H3952" s="280" t="s">
        <v>1394</v>
      </c>
      <c r="I3952" s="80"/>
    </row>
    <row r="3953" spans="1:9">
      <c r="A3953" s="280" t="s">
        <v>5348</v>
      </c>
      <c r="B3953" s="280" t="s">
        <v>1457</v>
      </c>
      <c r="C3953" s="280" t="s">
        <v>1192</v>
      </c>
      <c r="D3953" s="280" t="s">
        <v>1219</v>
      </c>
      <c r="E3953" s="80">
        <v>5400.3386881665447</v>
      </c>
      <c r="F3953" s="80">
        <v>712019</v>
      </c>
      <c r="G3953" s="80">
        <v>10</v>
      </c>
      <c r="H3953" s="280" t="s">
        <v>1394</v>
      </c>
      <c r="I3953" s="80"/>
    </row>
    <row r="3954" spans="1:9">
      <c r="A3954" s="280" t="s">
        <v>5349</v>
      </c>
      <c r="B3954" s="280" t="s">
        <v>1457</v>
      </c>
      <c r="C3954" s="280" t="s">
        <v>1192</v>
      </c>
      <c r="D3954" s="280" t="s">
        <v>1347</v>
      </c>
      <c r="E3954" s="80">
        <v>0.21226277363479726</v>
      </c>
      <c r="F3954" s="80">
        <v>712019</v>
      </c>
      <c r="G3954" s="80">
        <v>10</v>
      </c>
      <c r="H3954" s="280" t="s">
        <v>1394</v>
      </c>
      <c r="I3954" s="80"/>
    </row>
    <row r="3955" spans="1:9">
      <c r="A3955" s="280" t="s">
        <v>5350</v>
      </c>
      <c r="B3955" s="280" t="s">
        <v>1457</v>
      </c>
      <c r="C3955" s="280" t="s">
        <v>1192</v>
      </c>
      <c r="D3955" s="280" t="s">
        <v>1344</v>
      </c>
      <c r="E3955" s="80">
        <v>0.5085721682477371</v>
      </c>
      <c r="F3955" s="80">
        <v>712019</v>
      </c>
      <c r="G3955" s="80">
        <v>10</v>
      </c>
      <c r="H3955" s="280" t="s">
        <v>1394</v>
      </c>
      <c r="I3955" s="80"/>
    </row>
    <row r="3956" spans="1:9">
      <c r="A3956" s="280" t="s">
        <v>5351</v>
      </c>
      <c r="B3956" s="280" t="s">
        <v>1457</v>
      </c>
      <c r="C3956" s="280" t="s">
        <v>1193</v>
      </c>
      <c r="D3956" s="280" t="s">
        <v>1211</v>
      </c>
      <c r="E3956" s="80">
        <v>2.0488924691219076E-3</v>
      </c>
      <c r="F3956" s="80">
        <v>712019</v>
      </c>
      <c r="G3956" s="80">
        <v>10</v>
      </c>
      <c r="H3956" s="280" t="s">
        <v>1394</v>
      </c>
      <c r="I3956" s="80"/>
    </row>
    <row r="3957" spans="1:9">
      <c r="A3957" s="280" t="s">
        <v>5352</v>
      </c>
      <c r="B3957" s="280" t="s">
        <v>1457</v>
      </c>
      <c r="C3957" s="280" t="s">
        <v>1193</v>
      </c>
      <c r="D3957" s="280" t="s">
        <v>1212</v>
      </c>
      <c r="E3957" s="80">
        <v>2.2216533367901813E-3</v>
      </c>
      <c r="F3957" s="80">
        <v>712019</v>
      </c>
      <c r="G3957" s="80">
        <v>10</v>
      </c>
      <c r="H3957" s="280" t="s">
        <v>1394</v>
      </c>
      <c r="I3957" s="80"/>
    </row>
    <row r="3958" spans="1:9">
      <c r="A3958" s="280" t="s">
        <v>5353</v>
      </c>
      <c r="B3958" s="280" t="s">
        <v>1457</v>
      </c>
      <c r="C3958" s="280" t="s">
        <v>1193</v>
      </c>
      <c r="D3958" s="280" t="s">
        <v>1213</v>
      </c>
      <c r="E3958" s="80">
        <v>2.0493728887842448E-3</v>
      </c>
      <c r="F3958" s="80">
        <v>712019</v>
      </c>
      <c r="G3958" s="80">
        <v>10</v>
      </c>
      <c r="H3958" s="280" t="s">
        <v>1394</v>
      </c>
      <c r="I3958" s="80"/>
    </row>
    <row r="3959" spans="1:9">
      <c r="A3959" s="280" t="s">
        <v>5354</v>
      </c>
      <c r="B3959" s="280" t="s">
        <v>1457</v>
      </c>
      <c r="C3959" s="280" t="s">
        <v>1193</v>
      </c>
      <c r="D3959" s="280" t="s">
        <v>1214</v>
      </c>
      <c r="E3959" s="80">
        <v>2.0548286534305049E-3</v>
      </c>
      <c r="F3959" s="80">
        <v>712019</v>
      </c>
      <c r="G3959" s="80">
        <v>10</v>
      </c>
      <c r="H3959" s="280" t="s">
        <v>1394</v>
      </c>
      <c r="I3959" s="80"/>
    </row>
    <row r="3960" spans="1:9">
      <c r="A3960" s="280" t="s">
        <v>5355</v>
      </c>
      <c r="B3960" s="280" t="s">
        <v>1457</v>
      </c>
      <c r="C3960" s="280" t="s">
        <v>1193</v>
      </c>
      <c r="D3960" s="280" t="s">
        <v>1215</v>
      </c>
      <c r="E3960" s="80">
        <v>2.2107210051215292E-3</v>
      </c>
      <c r="F3960" s="80">
        <v>712019</v>
      </c>
      <c r="G3960" s="80">
        <v>10</v>
      </c>
      <c r="H3960" s="280" t="s">
        <v>1394</v>
      </c>
      <c r="I3960" s="80"/>
    </row>
    <row r="3961" spans="1:9">
      <c r="A3961" s="280" t="s">
        <v>5356</v>
      </c>
      <c r="B3961" s="280" t="s">
        <v>1457</v>
      </c>
      <c r="C3961" s="280" t="s">
        <v>1193</v>
      </c>
      <c r="D3961" s="280" t="s">
        <v>1216</v>
      </c>
      <c r="E3961" s="80">
        <v>2.6868202172918533E-3</v>
      </c>
      <c r="F3961" s="80">
        <v>712019</v>
      </c>
      <c r="G3961" s="80">
        <v>10</v>
      </c>
      <c r="H3961" s="280" t="s">
        <v>1394</v>
      </c>
      <c r="I3961" s="80"/>
    </row>
    <row r="3962" spans="1:9">
      <c r="A3962" s="280" t="s">
        <v>5357</v>
      </c>
      <c r="B3962" s="280" t="s">
        <v>1457</v>
      </c>
      <c r="C3962" s="280" t="s">
        <v>1193</v>
      </c>
      <c r="D3962" s="280" t="s">
        <v>1217</v>
      </c>
      <c r="E3962" s="80">
        <v>2.1541807613176494E-3</v>
      </c>
      <c r="F3962" s="80">
        <v>712019</v>
      </c>
      <c r="G3962" s="80">
        <v>10</v>
      </c>
      <c r="H3962" s="280" t="s">
        <v>1394</v>
      </c>
      <c r="I3962" s="80"/>
    </row>
    <row r="3963" spans="1:9">
      <c r="A3963" s="280" t="s">
        <v>5358</v>
      </c>
      <c r="B3963" s="280" t="s">
        <v>1457</v>
      </c>
      <c r="C3963" s="280" t="s">
        <v>1193</v>
      </c>
      <c r="D3963" s="280" t="s">
        <v>1218</v>
      </c>
      <c r="E3963" s="80">
        <v>2.5855341223667023E-3</v>
      </c>
      <c r="F3963" s="80">
        <v>712019</v>
      </c>
      <c r="G3963" s="80">
        <v>10</v>
      </c>
      <c r="H3963" s="280" t="s">
        <v>1394</v>
      </c>
      <c r="I3963" s="80"/>
    </row>
    <row r="3964" spans="1:9">
      <c r="A3964" s="280" t="s">
        <v>5359</v>
      </c>
      <c r="B3964" s="280" t="s">
        <v>1457</v>
      </c>
      <c r="C3964" s="280" t="s">
        <v>1193</v>
      </c>
      <c r="D3964" s="280" t="s">
        <v>1219</v>
      </c>
      <c r="E3964" s="80">
        <v>1841.0889295374689</v>
      </c>
      <c r="F3964" s="80">
        <v>712019</v>
      </c>
      <c r="G3964" s="80">
        <v>10</v>
      </c>
      <c r="H3964" s="280" t="s">
        <v>1394</v>
      </c>
      <c r="I3964" s="80"/>
    </row>
    <row r="3965" spans="1:9">
      <c r="A3965" s="280" t="s">
        <v>5360</v>
      </c>
      <c r="B3965" s="280" t="s">
        <v>1457</v>
      </c>
      <c r="C3965" s="280" t="s">
        <v>1193</v>
      </c>
      <c r="D3965" s="280" t="s">
        <v>1347</v>
      </c>
      <c r="E3965" s="80">
        <v>5.2001471158120052E-2</v>
      </c>
      <c r="F3965" s="80">
        <v>712019</v>
      </c>
      <c r="G3965" s="80">
        <v>10</v>
      </c>
      <c r="H3965" s="280" t="s">
        <v>1394</v>
      </c>
      <c r="I3965" s="80"/>
    </row>
    <row r="3966" spans="1:9">
      <c r="A3966" s="280" t="s">
        <v>5361</v>
      </c>
      <c r="B3966" s="280" t="s">
        <v>1457</v>
      </c>
      <c r="C3966" s="280" t="s">
        <v>1193</v>
      </c>
      <c r="D3966" s="280" t="s">
        <v>1344</v>
      </c>
      <c r="E3966" s="80">
        <v>0.11417148961497785</v>
      </c>
      <c r="F3966" s="80">
        <v>712019</v>
      </c>
      <c r="G3966" s="80">
        <v>10</v>
      </c>
      <c r="H3966" s="280" t="s">
        <v>1394</v>
      </c>
      <c r="I3966" s="80"/>
    </row>
    <row r="3967" spans="1:9">
      <c r="A3967" s="280" t="s">
        <v>5362</v>
      </c>
      <c r="B3967" s="280" t="s">
        <v>1457</v>
      </c>
      <c r="C3967" s="280" t="s">
        <v>1194</v>
      </c>
      <c r="D3967" s="280" t="s">
        <v>1211</v>
      </c>
      <c r="E3967" s="80">
        <v>4.5389145318628201E-3</v>
      </c>
      <c r="F3967" s="80">
        <v>712019</v>
      </c>
      <c r="G3967" s="80">
        <v>10</v>
      </c>
      <c r="H3967" s="280" t="s">
        <v>1394</v>
      </c>
      <c r="I3967" s="80"/>
    </row>
    <row r="3968" spans="1:9">
      <c r="A3968" s="280" t="s">
        <v>5363</v>
      </c>
      <c r="B3968" s="280" t="s">
        <v>1457</v>
      </c>
      <c r="C3968" s="280" t="s">
        <v>1194</v>
      </c>
      <c r="D3968" s="280" t="s">
        <v>1212</v>
      </c>
      <c r="E3968" s="80">
        <v>4.8888790157101359E-3</v>
      </c>
      <c r="F3968" s="80">
        <v>712019</v>
      </c>
      <c r="G3968" s="80">
        <v>10</v>
      </c>
      <c r="H3968" s="280" t="s">
        <v>1394</v>
      </c>
      <c r="I3968" s="80"/>
    </row>
    <row r="3969" spans="1:9">
      <c r="A3969" s="280" t="s">
        <v>5364</v>
      </c>
      <c r="B3969" s="280" t="s">
        <v>1457</v>
      </c>
      <c r="C3969" s="280" t="s">
        <v>1194</v>
      </c>
      <c r="D3969" s="280" t="s">
        <v>1213</v>
      </c>
      <c r="E3969" s="80">
        <v>4.5477984444274745E-3</v>
      </c>
      <c r="F3969" s="80">
        <v>712019</v>
      </c>
      <c r="G3969" s="80">
        <v>10</v>
      </c>
      <c r="H3969" s="280" t="s">
        <v>1394</v>
      </c>
      <c r="I3969" s="80"/>
    </row>
    <row r="3970" spans="1:9">
      <c r="A3970" s="280" t="s">
        <v>5365</v>
      </c>
      <c r="B3970" s="280" t="s">
        <v>1457</v>
      </c>
      <c r="C3970" s="280" t="s">
        <v>1194</v>
      </c>
      <c r="D3970" s="280" t="s">
        <v>1214</v>
      </c>
      <c r="E3970" s="80">
        <v>4.6017068406681832E-3</v>
      </c>
      <c r="F3970" s="80">
        <v>712019</v>
      </c>
      <c r="G3970" s="80">
        <v>10</v>
      </c>
      <c r="H3970" s="280" t="s">
        <v>1394</v>
      </c>
      <c r="I3970" s="80"/>
    </row>
    <row r="3971" spans="1:9">
      <c r="A3971" s="280" t="s">
        <v>5366</v>
      </c>
      <c r="B3971" s="280" t="s">
        <v>1457</v>
      </c>
      <c r="C3971" s="280" t="s">
        <v>1194</v>
      </c>
      <c r="D3971" s="280" t="s">
        <v>1215</v>
      </c>
      <c r="E3971" s="80">
        <v>4.864966529453011E-3</v>
      </c>
      <c r="F3971" s="80">
        <v>712019</v>
      </c>
      <c r="G3971" s="80">
        <v>10</v>
      </c>
      <c r="H3971" s="280" t="s">
        <v>1394</v>
      </c>
      <c r="I3971" s="80"/>
    </row>
    <row r="3972" spans="1:9">
      <c r="A3972" s="280" t="s">
        <v>5367</v>
      </c>
      <c r="B3972" s="280" t="s">
        <v>1457</v>
      </c>
      <c r="C3972" s="280" t="s">
        <v>1194</v>
      </c>
      <c r="D3972" s="280" t="s">
        <v>1216</v>
      </c>
      <c r="E3972" s="80">
        <v>6.3022295765327047E-3</v>
      </c>
      <c r="F3972" s="80">
        <v>712019</v>
      </c>
      <c r="G3972" s="80">
        <v>10</v>
      </c>
      <c r="H3972" s="280" t="s">
        <v>1394</v>
      </c>
      <c r="I3972" s="80"/>
    </row>
    <row r="3973" spans="1:9">
      <c r="A3973" s="280" t="s">
        <v>5368</v>
      </c>
      <c r="B3973" s="280" t="s">
        <v>1457</v>
      </c>
      <c r="C3973" s="280" t="s">
        <v>1194</v>
      </c>
      <c r="D3973" s="280" t="s">
        <v>1217</v>
      </c>
      <c r="E3973" s="80">
        <v>4.7125287286795426E-3</v>
      </c>
      <c r="F3973" s="80">
        <v>712019</v>
      </c>
      <c r="G3973" s="80">
        <v>10</v>
      </c>
      <c r="H3973" s="280" t="s">
        <v>1394</v>
      </c>
      <c r="I3973" s="80"/>
    </row>
    <row r="3974" spans="1:9">
      <c r="A3974" s="280" t="s">
        <v>5369</v>
      </c>
      <c r="B3974" s="280" t="s">
        <v>1457</v>
      </c>
      <c r="C3974" s="280" t="s">
        <v>1194</v>
      </c>
      <c r="D3974" s="280" t="s">
        <v>1218</v>
      </c>
      <c r="E3974" s="80">
        <v>5.8087665471561701E-3</v>
      </c>
      <c r="F3974" s="80">
        <v>712019</v>
      </c>
      <c r="G3974" s="80">
        <v>10</v>
      </c>
      <c r="H3974" s="280" t="s">
        <v>1394</v>
      </c>
      <c r="I3974" s="80"/>
    </row>
    <row r="3975" spans="1:9">
      <c r="A3975" s="280" t="s">
        <v>5370</v>
      </c>
      <c r="B3975" s="280" t="s">
        <v>1457</v>
      </c>
      <c r="C3975" s="280" t="s">
        <v>1194</v>
      </c>
      <c r="D3975" s="280" t="s">
        <v>1219</v>
      </c>
      <c r="E3975" s="80">
        <v>4.6679413583285362E-3</v>
      </c>
      <c r="F3975" s="80">
        <v>712019</v>
      </c>
      <c r="G3975" s="80">
        <v>10</v>
      </c>
      <c r="H3975" s="280" t="s">
        <v>1394</v>
      </c>
      <c r="I3975" s="80"/>
    </row>
    <row r="3976" spans="1:9">
      <c r="A3976" s="280" t="s">
        <v>5371</v>
      </c>
      <c r="B3976" s="280" t="s">
        <v>1457</v>
      </c>
      <c r="C3976" s="280" t="s">
        <v>1194</v>
      </c>
      <c r="D3976" s="280" t="s">
        <v>1347</v>
      </c>
      <c r="E3976" s="80">
        <v>6.1352350085276182E-2</v>
      </c>
      <c r="F3976" s="80">
        <v>712019</v>
      </c>
      <c r="G3976" s="80">
        <v>10</v>
      </c>
      <c r="H3976" s="280" t="s">
        <v>1394</v>
      </c>
      <c r="I3976" s="80"/>
    </row>
    <row r="3977" spans="1:9">
      <c r="A3977" s="280" t="s">
        <v>5372</v>
      </c>
      <c r="B3977" s="280" t="s">
        <v>1457</v>
      </c>
      <c r="C3977" s="280" t="s">
        <v>1194</v>
      </c>
      <c r="D3977" s="280" t="s">
        <v>1344</v>
      </c>
      <c r="E3977" s="80">
        <v>0.14748086922405002</v>
      </c>
      <c r="F3977" s="80">
        <v>712019</v>
      </c>
      <c r="G3977" s="80">
        <v>10</v>
      </c>
      <c r="H3977" s="280" t="s">
        <v>1394</v>
      </c>
      <c r="I3977" s="80"/>
    </row>
    <row r="3978" spans="1:9">
      <c r="A3978" s="280" t="s">
        <v>5373</v>
      </c>
      <c r="B3978" s="280" t="s">
        <v>1457</v>
      </c>
      <c r="C3978" s="280" t="s">
        <v>1195</v>
      </c>
      <c r="D3978" s="280" t="s">
        <v>1211</v>
      </c>
      <c r="E3978" s="80">
        <v>9.7759333270895375E-6</v>
      </c>
      <c r="F3978" s="80">
        <v>712019</v>
      </c>
      <c r="G3978" s="80">
        <v>10</v>
      </c>
      <c r="H3978" s="280" t="s">
        <v>1394</v>
      </c>
      <c r="I3978" s="80"/>
    </row>
    <row r="3979" spans="1:9">
      <c r="A3979" s="280" t="s">
        <v>5374</v>
      </c>
      <c r="B3979" s="280" t="s">
        <v>1457</v>
      </c>
      <c r="C3979" s="280" t="s">
        <v>1195</v>
      </c>
      <c r="D3979" s="280" t="s">
        <v>1212</v>
      </c>
      <c r="E3979" s="80">
        <v>0</v>
      </c>
      <c r="F3979" s="80">
        <v>712019</v>
      </c>
      <c r="G3979" s="80">
        <v>10</v>
      </c>
      <c r="H3979" s="280" t="s">
        <v>1394</v>
      </c>
      <c r="I3979" s="80"/>
    </row>
    <row r="3980" spans="1:9">
      <c r="A3980" s="280" t="s">
        <v>5375</v>
      </c>
      <c r="B3980" s="280" t="s">
        <v>1457</v>
      </c>
      <c r="C3980" s="280" t="s">
        <v>1195</v>
      </c>
      <c r="D3980" s="280" t="s">
        <v>1213</v>
      </c>
      <c r="E3980" s="80">
        <v>9.9947196354074097E-6</v>
      </c>
      <c r="F3980" s="80">
        <v>712019</v>
      </c>
      <c r="G3980" s="80">
        <v>10</v>
      </c>
      <c r="H3980" s="280" t="s">
        <v>1394</v>
      </c>
      <c r="I3980" s="80"/>
    </row>
    <row r="3981" spans="1:9">
      <c r="A3981" s="280" t="s">
        <v>5376</v>
      </c>
      <c r="B3981" s="280" t="s">
        <v>1457</v>
      </c>
      <c r="C3981" s="280" t="s">
        <v>1195</v>
      </c>
      <c r="D3981" s="280" t="s">
        <v>1214</v>
      </c>
      <c r="E3981" s="80">
        <v>9.9947196354074097E-6</v>
      </c>
      <c r="F3981" s="80">
        <v>712019</v>
      </c>
      <c r="G3981" s="80">
        <v>10</v>
      </c>
      <c r="H3981" s="280" t="s">
        <v>1394</v>
      </c>
      <c r="I3981" s="80"/>
    </row>
    <row r="3982" spans="1:9">
      <c r="A3982" s="280" t="s">
        <v>5377</v>
      </c>
      <c r="B3982" s="280" t="s">
        <v>1457</v>
      </c>
      <c r="C3982" s="280" t="s">
        <v>1195</v>
      </c>
      <c r="D3982" s="280" t="s">
        <v>1215</v>
      </c>
      <c r="E3982" s="80">
        <v>4.179459230875085E-2</v>
      </c>
      <c r="F3982" s="80">
        <v>712019</v>
      </c>
      <c r="G3982" s="80">
        <v>10</v>
      </c>
      <c r="H3982" s="280" t="s">
        <v>1394</v>
      </c>
      <c r="I3982" s="80"/>
    </row>
    <row r="3983" spans="1:9">
      <c r="A3983" s="280" t="s">
        <v>5378</v>
      </c>
      <c r="B3983" s="280" t="s">
        <v>1457</v>
      </c>
      <c r="C3983" s="280" t="s">
        <v>1195</v>
      </c>
      <c r="D3983" s="280" t="s">
        <v>1216</v>
      </c>
      <c r="E3983" s="80">
        <v>1.940201106511466E-3</v>
      </c>
      <c r="F3983" s="80">
        <v>712019</v>
      </c>
      <c r="G3983" s="80">
        <v>10</v>
      </c>
      <c r="H3983" s="280" t="s">
        <v>1394</v>
      </c>
      <c r="I3983" s="80"/>
    </row>
    <row r="3984" spans="1:9">
      <c r="A3984" s="280" t="s">
        <v>5379</v>
      </c>
      <c r="B3984" s="280" t="s">
        <v>1457</v>
      </c>
      <c r="C3984" s="280" t="s">
        <v>1195</v>
      </c>
      <c r="D3984" s="280" t="s">
        <v>1217</v>
      </c>
      <c r="E3984" s="80">
        <v>1.940201106511466E-3</v>
      </c>
      <c r="F3984" s="80">
        <v>712019</v>
      </c>
      <c r="G3984" s="80">
        <v>10</v>
      </c>
      <c r="H3984" s="280" t="s">
        <v>1394</v>
      </c>
      <c r="I3984" s="80"/>
    </row>
    <row r="3985" spans="1:9">
      <c r="A3985" s="280" t="s">
        <v>5380</v>
      </c>
      <c r="B3985" s="280" t="s">
        <v>1457</v>
      </c>
      <c r="C3985" s="280" t="s">
        <v>1195</v>
      </c>
      <c r="D3985" s="280" t="s">
        <v>1218</v>
      </c>
      <c r="E3985" s="80">
        <v>5.5601534268096366E-4</v>
      </c>
      <c r="F3985" s="80">
        <v>712019</v>
      </c>
      <c r="G3985" s="80">
        <v>10</v>
      </c>
      <c r="H3985" s="280" t="s">
        <v>1394</v>
      </c>
      <c r="I3985" s="80"/>
    </row>
    <row r="3986" spans="1:9">
      <c r="A3986" s="280" t="s">
        <v>5381</v>
      </c>
      <c r="B3986" s="280" t="s">
        <v>1457</v>
      </c>
      <c r="C3986" s="280" t="s">
        <v>1195</v>
      </c>
      <c r="D3986" s="280" t="s">
        <v>1219</v>
      </c>
      <c r="E3986" s="80">
        <v>9.942387781376941E-6</v>
      </c>
      <c r="F3986" s="80">
        <v>712019</v>
      </c>
      <c r="G3986" s="80">
        <v>10</v>
      </c>
      <c r="H3986" s="280" t="s">
        <v>1394</v>
      </c>
      <c r="I3986" s="80"/>
    </row>
    <row r="3987" spans="1:9">
      <c r="A3987" s="280" t="s">
        <v>5382</v>
      </c>
      <c r="B3987" s="280" t="s">
        <v>1457</v>
      </c>
      <c r="C3987" s="280" t="s">
        <v>1195</v>
      </c>
      <c r="D3987" s="280" t="s">
        <v>1347</v>
      </c>
      <c r="E3987" s="80">
        <v>3.0713580703117951E-4</v>
      </c>
      <c r="F3987" s="80">
        <v>712019</v>
      </c>
      <c r="G3987" s="80">
        <v>10</v>
      </c>
      <c r="H3987" s="280" t="s">
        <v>1394</v>
      </c>
      <c r="I3987" s="80"/>
    </row>
    <row r="3988" spans="1:9">
      <c r="A3988" s="280" t="s">
        <v>5383</v>
      </c>
      <c r="B3988" s="280" t="s">
        <v>1457</v>
      </c>
      <c r="C3988" s="280" t="s">
        <v>1195</v>
      </c>
      <c r="D3988" s="280" t="s">
        <v>1344</v>
      </c>
      <c r="E3988" s="80">
        <v>7.0392452081558009E-4</v>
      </c>
      <c r="F3988" s="80">
        <v>712019</v>
      </c>
      <c r="G3988" s="80">
        <v>10</v>
      </c>
      <c r="H3988" s="280" t="s">
        <v>1394</v>
      </c>
      <c r="I3988" s="80"/>
    </row>
    <row r="3989" spans="1:9">
      <c r="A3989" s="280" t="s">
        <v>5384</v>
      </c>
      <c r="B3989" s="280" t="s">
        <v>1457</v>
      </c>
      <c r="C3989" s="280" t="s">
        <v>1196</v>
      </c>
      <c r="D3989" s="280" t="s">
        <v>1211</v>
      </c>
      <c r="E3989" s="80">
        <v>2.7432437534027864E-2</v>
      </c>
      <c r="F3989" s="80">
        <v>712019</v>
      </c>
      <c r="G3989" s="80">
        <v>10</v>
      </c>
      <c r="H3989" s="280" t="s">
        <v>1394</v>
      </c>
      <c r="I3989" s="80"/>
    </row>
    <row r="3990" spans="1:9">
      <c r="A3990" s="280" t="s">
        <v>5385</v>
      </c>
      <c r="B3990" s="280" t="s">
        <v>1457</v>
      </c>
      <c r="C3990" s="280" t="s">
        <v>1196</v>
      </c>
      <c r="D3990" s="280" t="s">
        <v>1212</v>
      </c>
      <c r="E3990" s="80">
        <v>3.015427713896059E-2</v>
      </c>
      <c r="F3990" s="80">
        <v>712019</v>
      </c>
      <c r="G3990" s="80">
        <v>10</v>
      </c>
      <c r="H3990" s="280" t="s">
        <v>1394</v>
      </c>
      <c r="I3990" s="80"/>
    </row>
    <row r="3991" spans="1:9">
      <c r="A3991" s="280" t="s">
        <v>5386</v>
      </c>
      <c r="B3991" s="280" t="s">
        <v>1457</v>
      </c>
      <c r="C3991" s="280" t="s">
        <v>1196</v>
      </c>
      <c r="D3991" s="280" t="s">
        <v>1213</v>
      </c>
      <c r="E3991" s="80">
        <v>2.7496310635565718E-2</v>
      </c>
      <c r="F3991" s="80">
        <v>712019</v>
      </c>
      <c r="G3991" s="80">
        <v>10</v>
      </c>
      <c r="H3991" s="280" t="s">
        <v>1394</v>
      </c>
      <c r="I3991" s="80"/>
    </row>
    <row r="3992" spans="1:9">
      <c r="A3992" s="280" t="s">
        <v>5387</v>
      </c>
      <c r="B3992" s="280" t="s">
        <v>1457</v>
      </c>
      <c r="C3992" s="280" t="s">
        <v>1196</v>
      </c>
      <c r="D3992" s="280" t="s">
        <v>1214</v>
      </c>
      <c r="E3992" s="80">
        <v>2.7931029110701684E-2</v>
      </c>
      <c r="F3992" s="80">
        <v>712019</v>
      </c>
      <c r="G3992" s="80">
        <v>10</v>
      </c>
      <c r="H3992" s="280" t="s">
        <v>1394</v>
      </c>
      <c r="I3992" s="80"/>
    </row>
    <row r="3993" spans="1:9">
      <c r="A3993" s="280" t="s">
        <v>5388</v>
      </c>
      <c r="B3993" s="280" t="s">
        <v>1457</v>
      </c>
      <c r="C3993" s="280" t="s">
        <v>1196</v>
      </c>
      <c r="D3993" s="280" t="s">
        <v>1215</v>
      </c>
      <c r="E3993" s="80">
        <v>3.001360463822015E-2</v>
      </c>
      <c r="F3993" s="80">
        <v>712019</v>
      </c>
      <c r="G3993" s="80">
        <v>10</v>
      </c>
      <c r="H3993" s="280" t="s">
        <v>1394</v>
      </c>
      <c r="I3993" s="80"/>
    </row>
    <row r="3994" spans="1:9">
      <c r="A3994" s="280" t="s">
        <v>5389</v>
      </c>
      <c r="B3994" s="280" t="s">
        <v>1457</v>
      </c>
      <c r="C3994" s="280" t="s">
        <v>1196</v>
      </c>
      <c r="D3994" s="280" t="s">
        <v>1216</v>
      </c>
      <c r="E3994" s="80">
        <v>4.0756643167560079E-2</v>
      </c>
      <c r="F3994" s="80">
        <v>712019</v>
      </c>
      <c r="G3994" s="80">
        <v>10</v>
      </c>
      <c r="H3994" s="280" t="s">
        <v>1394</v>
      </c>
      <c r="I3994" s="80"/>
    </row>
    <row r="3995" spans="1:9">
      <c r="A3995" s="280" t="s">
        <v>5390</v>
      </c>
      <c r="B3995" s="280" t="s">
        <v>1457</v>
      </c>
      <c r="C3995" s="280" t="s">
        <v>1196</v>
      </c>
      <c r="D3995" s="280" t="s">
        <v>1217</v>
      </c>
      <c r="E3995" s="80">
        <v>2.9080337951903037E-2</v>
      </c>
      <c r="F3995" s="80">
        <v>712019</v>
      </c>
      <c r="G3995" s="80">
        <v>10</v>
      </c>
      <c r="H3995" s="280" t="s">
        <v>1394</v>
      </c>
      <c r="I3995" s="80"/>
    </row>
    <row r="3996" spans="1:9">
      <c r="A3996" s="280" t="s">
        <v>5391</v>
      </c>
      <c r="B3996" s="280" t="s">
        <v>1457</v>
      </c>
      <c r="C3996" s="280" t="s">
        <v>1196</v>
      </c>
      <c r="D3996" s="280" t="s">
        <v>1218</v>
      </c>
      <c r="E3996" s="80">
        <v>3.876907203094633E-2</v>
      </c>
      <c r="F3996" s="80">
        <v>712019</v>
      </c>
      <c r="G3996" s="80">
        <v>10</v>
      </c>
      <c r="H3996" s="280" t="s">
        <v>1394</v>
      </c>
      <c r="I3996" s="80"/>
    </row>
    <row r="3997" spans="1:9">
      <c r="A3997" s="280" t="s">
        <v>5392</v>
      </c>
      <c r="B3997" s="280" t="s">
        <v>1457</v>
      </c>
      <c r="C3997" s="280" t="s">
        <v>1196</v>
      </c>
      <c r="D3997" s="280" t="s">
        <v>1219</v>
      </c>
      <c r="E3997" s="80">
        <v>1112.0156810483759</v>
      </c>
      <c r="F3997" s="80">
        <v>712019</v>
      </c>
      <c r="G3997" s="80">
        <v>10</v>
      </c>
      <c r="H3997" s="280" t="s">
        <v>1394</v>
      </c>
      <c r="I3997" s="80"/>
    </row>
    <row r="3998" spans="1:9">
      <c r="A3998" s="280" t="s">
        <v>5393</v>
      </c>
      <c r="B3998" s="280" t="s">
        <v>1457</v>
      </c>
      <c r="C3998" s="280" t="s">
        <v>1196</v>
      </c>
      <c r="D3998" s="280" t="s">
        <v>1347</v>
      </c>
      <c r="E3998" s="80">
        <v>0.20560706168193338</v>
      </c>
      <c r="F3998" s="80">
        <v>712019</v>
      </c>
      <c r="G3998" s="80">
        <v>10</v>
      </c>
      <c r="H3998" s="280" t="s">
        <v>1394</v>
      </c>
      <c r="I3998" s="80"/>
    </row>
    <row r="3999" spans="1:9">
      <c r="A3999" s="280" t="s">
        <v>5394</v>
      </c>
      <c r="B3999" s="280" t="s">
        <v>1457</v>
      </c>
      <c r="C3999" s="280" t="s">
        <v>1196</v>
      </c>
      <c r="D3999" s="280" t="s">
        <v>1344</v>
      </c>
      <c r="E3999" s="80">
        <v>0.5338156610040774</v>
      </c>
      <c r="F3999" s="80">
        <v>712019</v>
      </c>
      <c r="G3999" s="80">
        <v>10</v>
      </c>
      <c r="H3999" s="280" t="s">
        <v>1394</v>
      </c>
      <c r="I3999" s="80"/>
    </row>
    <row r="4000" spans="1:9">
      <c r="A4000" s="280" t="s">
        <v>5395</v>
      </c>
      <c r="B4000" s="280" t="s">
        <v>1457</v>
      </c>
      <c r="C4000" s="280" t="s">
        <v>1197</v>
      </c>
      <c r="D4000" s="280" t="s">
        <v>1211</v>
      </c>
      <c r="E4000" s="80">
        <v>2.5668610763949774E-4</v>
      </c>
      <c r="F4000" s="80">
        <v>712019</v>
      </c>
      <c r="G4000" s="80">
        <v>10</v>
      </c>
      <c r="H4000" s="280" t="s">
        <v>1394</v>
      </c>
      <c r="I4000" s="80"/>
    </row>
    <row r="4001" spans="1:9">
      <c r="A4001" s="280" t="s">
        <v>5396</v>
      </c>
      <c r="B4001" s="280" t="s">
        <v>1457</v>
      </c>
      <c r="C4001" s="280" t="s">
        <v>1197</v>
      </c>
      <c r="D4001" s="280" t="s">
        <v>1212</v>
      </c>
      <c r="E4001" s="80">
        <v>2.2294863101250668E-3</v>
      </c>
      <c r="F4001" s="80">
        <v>712019</v>
      </c>
      <c r="G4001" s="80">
        <v>10</v>
      </c>
      <c r="H4001" s="280" t="s">
        <v>1394</v>
      </c>
      <c r="I4001" s="80"/>
    </row>
    <row r="4002" spans="1:9">
      <c r="A4002" s="280" t="s">
        <v>5397</v>
      </c>
      <c r="B4002" s="280" t="s">
        <v>1457</v>
      </c>
      <c r="C4002" s="280" t="s">
        <v>1197</v>
      </c>
      <c r="D4002" s="280" t="s">
        <v>1213</v>
      </c>
      <c r="E4002" s="80">
        <v>2.5940382875703924E-4</v>
      </c>
      <c r="F4002" s="80">
        <v>712019</v>
      </c>
      <c r="G4002" s="80">
        <v>10</v>
      </c>
      <c r="H4002" s="280" t="s">
        <v>1394</v>
      </c>
      <c r="I4002" s="80"/>
    </row>
    <row r="4003" spans="1:9">
      <c r="A4003" s="280" t="s">
        <v>5398</v>
      </c>
      <c r="B4003" s="280" t="s">
        <v>1457</v>
      </c>
      <c r="C4003" s="280" t="s">
        <v>1197</v>
      </c>
      <c r="D4003" s="280" t="s">
        <v>1214</v>
      </c>
      <c r="E4003" s="80">
        <v>2.6890312205560593E-4</v>
      </c>
      <c r="F4003" s="80">
        <v>712019</v>
      </c>
      <c r="G4003" s="80">
        <v>10</v>
      </c>
      <c r="H4003" s="280" t="s">
        <v>1394</v>
      </c>
      <c r="I4003" s="80"/>
    </row>
    <row r="4004" spans="1:9">
      <c r="A4004" s="280" t="s">
        <v>5399</v>
      </c>
      <c r="B4004" s="280" t="s">
        <v>1457</v>
      </c>
      <c r="C4004" s="280" t="s">
        <v>1197</v>
      </c>
      <c r="D4004" s="280" t="s">
        <v>1215</v>
      </c>
      <c r="E4004" s="80">
        <v>2.2193131091325646E-3</v>
      </c>
      <c r="F4004" s="80">
        <v>712019</v>
      </c>
      <c r="G4004" s="80">
        <v>10</v>
      </c>
      <c r="H4004" s="280" t="s">
        <v>1394</v>
      </c>
      <c r="I4004" s="80"/>
    </row>
    <row r="4005" spans="1:9">
      <c r="A4005" s="280" t="s">
        <v>5400</v>
      </c>
      <c r="B4005" s="280" t="s">
        <v>1457</v>
      </c>
      <c r="C4005" s="280" t="s">
        <v>1197</v>
      </c>
      <c r="D4005" s="280" t="s">
        <v>1216</v>
      </c>
      <c r="E4005" s="80">
        <v>1.857016344190255E-3</v>
      </c>
      <c r="F4005" s="80">
        <v>712019</v>
      </c>
      <c r="G4005" s="80">
        <v>10</v>
      </c>
      <c r="H4005" s="280" t="s">
        <v>1394</v>
      </c>
      <c r="I4005" s="80"/>
    </row>
    <row r="4006" spans="1:9">
      <c r="A4006" s="280" t="s">
        <v>5401</v>
      </c>
      <c r="B4006" s="280" t="s">
        <v>1457</v>
      </c>
      <c r="C4006" s="280" t="s">
        <v>1197</v>
      </c>
      <c r="D4006" s="280" t="s">
        <v>1217</v>
      </c>
      <c r="E4006" s="80">
        <v>1.8345327573862456E-3</v>
      </c>
      <c r="F4006" s="80">
        <v>712019</v>
      </c>
      <c r="G4006" s="80">
        <v>10</v>
      </c>
      <c r="H4006" s="280" t="s">
        <v>1394</v>
      </c>
      <c r="I4006" s="80"/>
    </row>
    <row r="4007" spans="1:9">
      <c r="A4007" s="280" t="s">
        <v>5402</v>
      </c>
      <c r="B4007" s="280" t="s">
        <v>1457</v>
      </c>
      <c r="C4007" s="280" t="s">
        <v>1197</v>
      </c>
      <c r="D4007" s="280" t="s">
        <v>1218</v>
      </c>
      <c r="E4007" s="80">
        <v>1.4074682577148252E-3</v>
      </c>
      <c r="F4007" s="80">
        <v>712019</v>
      </c>
      <c r="G4007" s="80">
        <v>10</v>
      </c>
      <c r="H4007" s="280" t="s">
        <v>1394</v>
      </c>
      <c r="I4007" s="80"/>
    </row>
    <row r="4008" spans="1:9">
      <c r="A4008" s="280" t="s">
        <v>5403</v>
      </c>
      <c r="B4008" s="280" t="s">
        <v>1457</v>
      </c>
      <c r="C4008" s="280" t="s">
        <v>1197</v>
      </c>
      <c r="D4008" s="280" t="s">
        <v>1219</v>
      </c>
      <c r="E4008" s="80">
        <v>2.619467495674657E-4</v>
      </c>
      <c r="F4008" s="80">
        <v>712019</v>
      </c>
      <c r="G4008" s="80">
        <v>10</v>
      </c>
      <c r="H4008" s="280" t="s">
        <v>1394</v>
      </c>
      <c r="I4008" s="80"/>
    </row>
    <row r="4009" spans="1:9">
      <c r="A4009" s="280" t="s">
        <v>5404</v>
      </c>
      <c r="B4009" s="280" t="s">
        <v>1457</v>
      </c>
      <c r="C4009" s="280" t="s">
        <v>1197</v>
      </c>
      <c r="D4009" s="280" t="s">
        <v>1347</v>
      </c>
      <c r="E4009" s="80">
        <v>2.7527009472680043E-3</v>
      </c>
      <c r="F4009" s="80">
        <v>712019</v>
      </c>
      <c r="G4009" s="80">
        <v>10</v>
      </c>
      <c r="H4009" s="280" t="s">
        <v>1394</v>
      </c>
      <c r="I4009" s="80"/>
    </row>
    <row r="4010" spans="1:9">
      <c r="A4010" s="280" t="s">
        <v>5405</v>
      </c>
      <c r="B4010" s="280" t="s">
        <v>1457</v>
      </c>
      <c r="C4010" s="280" t="s">
        <v>1197</v>
      </c>
      <c r="D4010" s="280" t="s">
        <v>1344</v>
      </c>
      <c r="E4010" s="80">
        <v>6.0820200801088298E-3</v>
      </c>
      <c r="F4010" s="80">
        <v>712019</v>
      </c>
      <c r="G4010" s="80">
        <v>10</v>
      </c>
      <c r="H4010" s="280" t="s">
        <v>1394</v>
      </c>
      <c r="I4010" s="80"/>
    </row>
    <row r="4011" spans="1:9">
      <c r="A4011" s="280" t="s">
        <v>5406</v>
      </c>
      <c r="B4011" s="280" t="s">
        <v>1457</v>
      </c>
      <c r="C4011" s="280" t="s">
        <v>1198</v>
      </c>
      <c r="D4011" s="280" t="s">
        <v>1211</v>
      </c>
      <c r="E4011" s="80">
        <v>1.4661384032392403E-5</v>
      </c>
      <c r="F4011" s="80">
        <v>712019</v>
      </c>
      <c r="G4011" s="80">
        <v>10</v>
      </c>
      <c r="H4011" s="280" t="s">
        <v>1394</v>
      </c>
      <c r="I4011" s="80"/>
    </row>
    <row r="4012" spans="1:9">
      <c r="A4012" s="280" t="s">
        <v>5407</v>
      </c>
      <c r="B4012" s="280" t="s">
        <v>1457</v>
      </c>
      <c r="C4012" s="280" t="s">
        <v>1198</v>
      </c>
      <c r="D4012" s="280" t="s">
        <v>1212</v>
      </c>
      <c r="E4012" s="80">
        <v>1.5537209789398924E-5</v>
      </c>
      <c r="F4012" s="80">
        <v>712019</v>
      </c>
      <c r="G4012" s="80">
        <v>10</v>
      </c>
      <c r="H4012" s="280" t="s">
        <v>1394</v>
      </c>
      <c r="I4012" s="80"/>
    </row>
    <row r="4013" spans="1:9">
      <c r="A4013" s="280" t="s">
        <v>5408</v>
      </c>
      <c r="B4013" s="280" t="s">
        <v>1457</v>
      </c>
      <c r="C4013" s="280" t="s">
        <v>1198</v>
      </c>
      <c r="D4013" s="280" t="s">
        <v>1213</v>
      </c>
      <c r="E4013" s="80">
        <v>1.4661384032392403E-5</v>
      </c>
      <c r="F4013" s="80">
        <v>712019</v>
      </c>
      <c r="G4013" s="80">
        <v>10</v>
      </c>
      <c r="H4013" s="280" t="s">
        <v>1394</v>
      </c>
      <c r="I4013" s="80"/>
    </row>
    <row r="4014" spans="1:9">
      <c r="A4014" s="280" t="s">
        <v>5409</v>
      </c>
      <c r="B4014" s="280" t="s">
        <v>1457</v>
      </c>
      <c r="C4014" s="280" t="s">
        <v>1198</v>
      </c>
      <c r="D4014" s="280" t="s">
        <v>1214</v>
      </c>
      <c r="E4014" s="80">
        <v>1.5364166655247518E-5</v>
      </c>
      <c r="F4014" s="80">
        <v>712019</v>
      </c>
      <c r="G4014" s="80">
        <v>10</v>
      </c>
      <c r="H4014" s="280" t="s">
        <v>1394</v>
      </c>
      <c r="I4014" s="80"/>
    </row>
    <row r="4015" spans="1:9">
      <c r="A4015" s="280" t="s">
        <v>5410</v>
      </c>
      <c r="B4015" s="280" t="s">
        <v>1457</v>
      </c>
      <c r="C4015" s="280" t="s">
        <v>1198</v>
      </c>
      <c r="D4015" s="280" t="s">
        <v>1215</v>
      </c>
      <c r="E4015" s="80">
        <v>1.5468041145324905E-5</v>
      </c>
      <c r="F4015" s="80">
        <v>712019</v>
      </c>
      <c r="G4015" s="80">
        <v>10</v>
      </c>
      <c r="H4015" s="280" t="s">
        <v>1394</v>
      </c>
      <c r="I4015" s="80"/>
    </row>
    <row r="4016" spans="1:9">
      <c r="A4016" s="280" t="s">
        <v>5411</v>
      </c>
      <c r="B4016" s="280" t="s">
        <v>1457</v>
      </c>
      <c r="C4016" s="280" t="s">
        <v>1198</v>
      </c>
      <c r="D4016" s="280" t="s">
        <v>1216</v>
      </c>
      <c r="E4016" s="80">
        <v>2.8050918136981008E-5</v>
      </c>
      <c r="F4016" s="80">
        <v>712019</v>
      </c>
      <c r="G4016" s="80">
        <v>10</v>
      </c>
      <c r="H4016" s="280" t="s">
        <v>1394</v>
      </c>
      <c r="I4016" s="80"/>
    </row>
    <row r="4017" spans="1:9">
      <c r="A4017" s="280" t="s">
        <v>5412</v>
      </c>
      <c r="B4017" s="280" t="s">
        <v>1457</v>
      </c>
      <c r="C4017" s="280" t="s">
        <v>1198</v>
      </c>
      <c r="D4017" s="280" t="s">
        <v>1217</v>
      </c>
      <c r="E4017" s="80">
        <v>1.5150307021079825E-5</v>
      </c>
      <c r="F4017" s="80">
        <v>712019</v>
      </c>
      <c r="G4017" s="80">
        <v>10</v>
      </c>
      <c r="H4017" s="280" t="s">
        <v>1394</v>
      </c>
      <c r="I4017" s="80"/>
    </row>
    <row r="4018" spans="1:9">
      <c r="A4018" s="280" t="s">
        <v>5413</v>
      </c>
      <c r="B4018" s="280" t="s">
        <v>1457</v>
      </c>
      <c r="C4018" s="280" t="s">
        <v>1198</v>
      </c>
      <c r="D4018" s="280" t="s">
        <v>1218</v>
      </c>
      <c r="E4018" s="80">
        <v>2.4691291501748661E-5</v>
      </c>
      <c r="F4018" s="80">
        <v>712019</v>
      </c>
      <c r="G4018" s="80">
        <v>10</v>
      </c>
      <c r="H4018" s="280" t="s">
        <v>1394</v>
      </c>
      <c r="I4018" s="80"/>
    </row>
    <row r="4019" spans="1:9">
      <c r="A4019" s="280" t="s">
        <v>5414</v>
      </c>
      <c r="B4019" s="280" t="s">
        <v>1457</v>
      </c>
      <c r="C4019" s="280" t="s">
        <v>1198</v>
      </c>
      <c r="D4019" s="280" t="s">
        <v>1219</v>
      </c>
      <c r="E4019" s="80">
        <v>1.5406650836962419E-5</v>
      </c>
      <c r="F4019" s="80">
        <v>712019</v>
      </c>
      <c r="G4019" s="80">
        <v>10</v>
      </c>
      <c r="H4019" s="280" t="s">
        <v>1394</v>
      </c>
      <c r="I4019" s="80"/>
    </row>
    <row r="4020" spans="1:9">
      <c r="A4020" s="280" t="s">
        <v>5415</v>
      </c>
      <c r="B4020" s="280" t="s">
        <v>1457</v>
      </c>
      <c r="C4020" s="280" t="s">
        <v>1198</v>
      </c>
      <c r="D4020" s="280" t="s">
        <v>1347</v>
      </c>
      <c r="E4020" s="80">
        <v>1.0808125470063439E-4</v>
      </c>
      <c r="F4020" s="80">
        <v>712019</v>
      </c>
      <c r="G4020" s="80">
        <v>10</v>
      </c>
      <c r="H4020" s="280" t="s">
        <v>1394</v>
      </c>
      <c r="I4020" s="80"/>
    </row>
    <row r="4021" spans="1:9">
      <c r="A4021" s="280" t="s">
        <v>5416</v>
      </c>
      <c r="B4021" s="280" t="s">
        <v>1457</v>
      </c>
      <c r="C4021" s="280" t="s">
        <v>1198</v>
      </c>
      <c r="D4021" s="280" t="s">
        <v>1344</v>
      </c>
      <c r="E4021" s="80">
        <v>2.4124487080629821E-4</v>
      </c>
      <c r="F4021" s="80">
        <v>712019</v>
      </c>
      <c r="G4021" s="80">
        <v>10</v>
      </c>
      <c r="H4021" s="280" t="s">
        <v>1394</v>
      </c>
      <c r="I4021" s="80"/>
    </row>
    <row r="4022" spans="1:9">
      <c r="A4022" s="280" t="s">
        <v>5417</v>
      </c>
      <c r="B4022" s="280" t="s">
        <v>1457</v>
      </c>
      <c r="C4022" s="280" t="s">
        <v>1199</v>
      </c>
      <c r="D4022" s="280" t="s">
        <v>1211</v>
      </c>
      <c r="E4022" s="80">
        <v>2.475047868643738E-5</v>
      </c>
      <c r="F4022" s="80">
        <v>712019</v>
      </c>
      <c r="G4022" s="80">
        <v>10</v>
      </c>
      <c r="H4022" s="280" t="s">
        <v>1394</v>
      </c>
      <c r="I4022" s="80"/>
    </row>
    <row r="4023" spans="1:9">
      <c r="A4023" s="280" t="s">
        <v>5418</v>
      </c>
      <c r="B4023" s="280" t="s">
        <v>1457</v>
      </c>
      <c r="C4023" s="280" t="s">
        <v>1199</v>
      </c>
      <c r="D4023" s="280" t="s">
        <v>1212</v>
      </c>
      <c r="E4023" s="80">
        <v>2.5429221239459166E-5</v>
      </c>
      <c r="F4023" s="80">
        <v>712019</v>
      </c>
      <c r="G4023" s="80">
        <v>10</v>
      </c>
      <c r="H4023" s="280" t="s">
        <v>1394</v>
      </c>
      <c r="I4023" s="80"/>
    </row>
    <row r="4024" spans="1:9">
      <c r="A4024" s="280" t="s">
        <v>5419</v>
      </c>
      <c r="B4024" s="280" t="s">
        <v>1457</v>
      </c>
      <c r="C4024" s="280" t="s">
        <v>1199</v>
      </c>
      <c r="D4024" s="280" t="s">
        <v>1213</v>
      </c>
      <c r="E4024" s="80">
        <v>2.4855828460390955E-5</v>
      </c>
      <c r="F4024" s="80">
        <v>712019</v>
      </c>
      <c r="G4024" s="80">
        <v>10</v>
      </c>
      <c r="H4024" s="280" t="s">
        <v>1394</v>
      </c>
      <c r="I4024" s="80"/>
    </row>
    <row r="4025" spans="1:9">
      <c r="A4025" s="280" t="s">
        <v>5420</v>
      </c>
      <c r="B4025" s="280" t="s">
        <v>1457</v>
      </c>
      <c r="C4025" s="280" t="s">
        <v>1199</v>
      </c>
      <c r="D4025" s="280" t="s">
        <v>1214</v>
      </c>
      <c r="E4025" s="80">
        <v>2.6162459313852145E-5</v>
      </c>
      <c r="F4025" s="80">
        <v>712019</v>
      </c>
      <c r="G4025" s="80">
        <v>10</v>
      </c>
      <c r="H4025" s="280" t="s">
        <v>1394</v>
      </c>
      <c r="I4025" s="80"/>
    </row>
    <row r="4026" spans="1:9">
      <c r="A4026" s="280" t="s">
        <v>5421</v>
      </c>
      <c r="B4026" s="280" t="s">
        <v>1457</v>
      </c>
      <c r="C4026" s="280" t="s">
        <v>1199</v>
      </c>
      <c r="D4026" s="280" t="s">
        <v>1215</v>
      </c>
      <c r="E4026" s="80">
        <v>5.5068850241061914E-3</v>
      </c>
      <c r="F4026" s="80">
        <v>712019</v>
      </c>
      <c r="G4026" s="80">
        <v>10</v>
      </c>
      <c r="H4026" s="280" t="s">
        <v>1394</v>
      </c>
      <c r="I4026" s="80"/>
    </row>
    <row r="4027" spans="1:9">
      <c r="A4027" s="280" t="s">
        <v>5422</v>
      </c>
      <c r="B4027" s="280" t="s">
        <v>1457</v>
      </c>
      <c r="C4027" s="280" t="s">
        <v>1199</v>
      </c>
      <c r="D4027" s="280" t="s">
        <v>1216</v>
      </c>
      <c r="E4027" s="80">
        <v>2.933078559263557E-4</v>
      </c>
      <c r="F4027" s="80">
        <v>712019</v>
      </c>
      <c r="G4027" s="80">
        <v>10</v>
      </c>
      <c r="H4027" s="280" t="s">
        <v>1394</v>
      </c>
      <c r="I4027" s="80"/>
    </row>
    <row r="4028" spans="1:9">
      <c r="A4028" s="280" t="s">
        <v>5423</v>
      </c>
      <c r="B4028" s="280" t="s">
        <v>1457</v>
      </c>
      <c r="C4028" s="280" t="s">
        <v>1199</v>
      </c>
      <c r="D4028" s="280" t="s">
        <v>1217</v>
      </c>
      <c r="E4028" s="80">
        <v>2.8600787870723752E-4</v>
      </c>
      <c r="F4028" s="80">
        <v>712019</v>
      </c>
      <c r="G4028" s="80">
        <v>10</v>
      </c>
      <c r="H4028" s="280" t="s">
        <v>1394</v>
      </c>
      <c r="I4028" s="80"/>
    </row>
    <row r="4029" spans="1:9">
      <c r="A4029" s="280" t="s">
        <v>5424</v>
      </c>
      <c r="B4029" s="280" t="s">
        <v>1457</v>
      </c>
      <c r="C4029" s="280" t="s">
        <v>1199</v>
      </c>
      <c r="D4029" s="280" t="s">
        <v>1218</v>
      </c>
      <c r="E4029" s="80">
        <v>1.0458374299064209E-4</v>
      </c>
      <c r="F4029" s="80">
        <v>712019</v>
      </c>
      <c r="G4029" s="80">
        <v>10</v>
      </c>
      <c r="H4029" s="280" t="s">
        <v>1394</v>
      </c>
      <c r="I4029" s="80"/>
    </row>
    <row r="4030" spans="1:9">
      <c r="A4030" s="280" t="s">
        <v>5425</v>
      </c>
      <c r="B4030" s="280" t="s">
        <v>1457</v>
      </c>
      <c r="C4030" s="280" t="s">
        <v>1199</v>
      </c>
      <c r="D4030" s="280" t="s">
        <v>1219</v>
      </c>
      <c r="E4030" s="80">
        <v>2.6351400888171338E-5</v>
      </c>
      <c r="F4030" s="80">
        <v>712019</v>
      </c>
      <c r="G4030" s="80">
        <v>10</v>
      </c>
      <c r="H4030" s="280" t="s">
        <v>1394</v>
      </c>
      <c r="I4030" s="80"/>
    </row>
    <row r="4031" spans="1:9">
      <c r="A4031" s="280" t="s">
        <v>5426</v>
      </c>
      <c r="B4031" s="280" t="s">
        <v>1457</v>
      </c>
      <c r="C4031" s="280" t="s">
        <v>1199</v>
      </c>
      <c r="D4031" s="280" t="s">
        <v>1347</v>
      </c>
      <c r="E4031" s="80">
        <v>2.3039383310216282E-4</v>
      </c>
      <c r="F4031" s="80">
        <v>712019</v>
      </c>
      <c r="G4031" s="80">
        <v>10</v>
      </c>
      <c r="H4031" s="280" t="s">
        <v>1394</v>
      </c>
      <c r="I4031" s="80"/>
    </row>
    <row r="4032" spans="1:9">
      <c r="A4032" s="280" t="s">
        <v>5427</v>
      </c>
      <c r="B4032" s="280" t="s">
        <v>1457</v>
      </c>
      <c r="C4032" s="280" t="s">
        <v>1199</v>
      </c>
      <c r="D4032" s="280" t="s">
        <v>1344</v>
      </c>
      <c r="E4032" s="80">
        <v>5.1420989113870814E-4</v>
      </c>
      <c r="F4032" s="80">
        <v>712019</v>
      </c>
      <c r="G4032" s="80">
        <v>10</v>
      </c>
      <c r="H4032" s="280" t="s">
        <v>1394</v>
      </c>
      <c r="I4032" s="80"/>
    </row>
    <row r="4033" spans="1:9">
      <c r="A4033" s="280" t="s">
        <v>5428</v>
      </c>
      <c r="B4033" s="280" t="s">
        <v>1457</v>
      </c>
      <c r="C4033" s="280" t="s">
        <v>1181</v>
      </c>
      <c r="D4033" s="280" t="s">
        <v>1211</v>
      </c>
      <c r="E4033" s="80">
        <v>2.8980358098535646E-3</v>
      </c>
      <c r="F4033" s="80">
        <v>712019</v>
      </c>
      <c r="G4033" s="80">
        <v>10</v>
      </c>
      <c r="H4033" s="280" t="s">
        <v>1394</v>
      </c>
      <c r="I4033" s="80"/>
    </row>
    <row r="4034" spans="1:9">
      <c r="A4034" s="280" t="s">
        <v>5429</v>
      </c>
      <c r="B4034" s="280" t="s">
        <v>1457</v>
      </c>
      <c r="C4034" s="280" t="s">
        <v>1181</v>
      </c>
      <c r="D4034" s="280" t="s">
        <v>1212</v>
      </c>
      <c r="E4034" s="80">
        <v>8.2555316196932751E-2</v>
      </c>
      <c r="F4034" s="80">
        <v>712019</v>
      </c>
      <c r="G4034" s="80">
        <v>10</v>
      </c>
      <c r="H4034" s="280" t="s">
        <v>1394</v>
      </c>
      <c r="I4034" s="80"/>
    </row>
    <row r="4035" spans="1:9">
      <c r="A4035" s="280" t="s">
        <v>5430</v>
      </c>
      <c r="B4035" s="280" t="s">
        <v>1457</v>
      </c>
      <c r="C4035" s="280" t="s">
        <v>1181</v>
      </c>
      <c r="D4035" s="280" t="s">
        <v>1213</v>
      </c>
      <c r="E4035" s="80">
        <v>2.9936944158551722E-3</v>
      </c>
      <c r="F4035" s="80">
        <v>712019</v>
      </c>
      <c r="G4035" s="80">
        <v>10</v>
      </c>
      <c r="H4035" s="280" t="s">
        <v>1394</v>
      </c>
      <c r="I4035" s="80"/>
    </row>
    <row r="4036" spans="1:9">
      <c r="A4036" s="280" t="s">
        <v>5431</v>
      </c>
      <c r="B4036" s="280" t="s">
        <v>1457</v>
      </c>
      <c r="C4036" s="280" t="s">
        <v>1181</v>
      </c>
      <c r="D4036" s="280" t="s">
        <v>1214</v>
      </c>
      <c r="E4036" s="80">
        <v>3.0934236801725642E-3</v>
      </c>
      <c r="F4036" s="80">
        <v>712019</v>
      </c>
      <c r="G4036" s="80">
        <v>10</v>
      </c>
      <c r="H4036" s="280" t="s">
        <v>1394</v>
      </c>
      <c r="I4036" s="80"/>
    </row>
    <row r="4037" spans="1:9">
      <c r="A4037" s="280" t="s">
        <v>5432</v>
      </c>
      <c r="B4037" s="280" t="s">
        <v>1457</v>
      </c>
      <c r="C4037" s="280" t="s">
        <v>1181</v>
      </c>
      <c r="D4037" s="280" t="s">
        <v>1215</v>
      </c>
      <c r="E4037" s="80">
        <v>0.30537182707659949</v>
      </c>
      <c r="F4037" s="80">
        <v>712019</v>
      </c>
      <c r="G4037" s="80">
        <v>10</v>
      </c>
      <c r="H4037" s="280" t="s">
        <v>1394</v>
      </c>
      <c r="I4037" s="80"/>
    </row>
    <row r="4038" spans="1:9">
      <c r="A4038" s="280" t="s">
        <v>5433</v>
      </c>
      <c r="B4038" s="280" t="s">
        <v>1457</v>
      </c>
      <c r="C4038" s="280" t="s">
        <v>1181</v>
      </c>
      <c r="D4038" s="280" t="s">
        <v>1216</v>
      </c>
      <c r="E4038" s="80">
        <v>8.0518635773553227E-2</v>
      </c>
      <c r="F4038" s="80">
        <v>712019</v>
      </c>
      <c r="G4038" s="80">
        <v>10</v>
      </c>
      <c r="H4038" s="280" t="s">
        <v>1394</v>
      </c>
      <c r="I4038" s="80"/>
    </row>
    <row r="4039" spans="1:9">
      <c r="A4039" s="280" t="s">
        <v>5434</v>
      </c>
      <c r="B4039" s="280" t="s">
        <v>1457</v>
      </c>
      <c r="C4039" s="280" t="s">
        <v>1181</v>
      </c>
      <c r="D4039" s="280" t="s">
        <v>1217</v>
      </c>
      <c r="E4039" s="80">
        <v>7.9934341078078952E-2</v>
      </c>
      <c r="F4039" s="80">
        <v>712019</v>
      </c>
      <c r="G4039" s="80">
        <v>10</v>
      </c>
      <c r="H4039" s="280" t="s">
        <v>1394</v>
      </c>
      <c r="I4039" s="80"/>
    </row>
    <row r="4040" spans="1:9">
      <c r="A4040" s="280" t="s">
        <v>5435</v>
      </c>
      <c r="B4040" s="280" t="s">
        <v>1457</v>
      </c>
      <c r="C4040" s="280" t="s">
        <v>1181</v>
      </c>
      <c r="D4040" s="280" t="s">
        <v>1218</v>
      </c>
      <c r="E4040" s="80">
        <v>5.0448765120314647E-2</v>
      </c>
      <c r="F4040" s="80">
        <v>712019</v>
      </c>
      <c r="G4040" s="80">
        <v>10</v>
      </c>
      <c r="H4040" s="280" t="s">
        <v>1394</v>
      </c>
      <c r="I4040" s="80"/>
    </row>
    <row r="4041" spans="1:9">
      <c r="A4041" s="280" t="s">
        <v>5436</v>
      </c>
      <c r="B4041" s="280" t="s">
        <v>1457</v>
      </c>
      <c r="C4041" s="280" t="s">
        <v>1181</v>
      </c>
      <c r="D4041" s="280" t="s">
        <v>1219</v>
      </c>
      <c r="E4041" s="80">
        <v>3489.607579483702</v>
      </c>
      <c r="F4041" s="80">
        <v>712019</v>
      </c>
      <c r="G4041" s="80">
        <v>10</v>
      </c>
      <c r="H4041" s="280" t="s">
        <v>1394</v>
      </c>
      <c r="I4041" s="80"/>
    </row>
    <row r="4042" spans="1:9">
      <c r="A4042" s="280" t="s">
        <v>5437</v>
      </c>
      <c r="B4042" s="280" t="s">
        <v>1457</v>
      </c>
      <c r="C4042" s="280" t="s">
        <v>1181</v>
      </c>
      <c r="D4042" s="280" t="s">
        <v>1347</v>
      </c>
      <c r="E4042" s="80">
        <v>5.9435038851872152E-2</v>
      </c>
      <c r="F4042" s="80">
        <v>712019</v>
      </c>
      <c r="G4042" s="80">
        <v>10</v>
      </c>
      <c r="H4042" s="280" t="s">
        <v>1394</v>
      </c>
      <c r="I4042" s="80"/>
    </row>
    <row r="4043" spans="1:9">
      <c r="A4043" s="280" t="s">
        <v>5438</v>
      </c>
      <c r="B4043" s="280" t="s">
        <v>1457</v>
      </c>
      <c r="C4043" s="280" t="s">
        <v>1181</v>
      </c>
      <c r="D4043" s="280" t="s">
        <v>1344</v>
      </c>
      <c r="E4043" s="80">
        <v>0.14546969398764276</v>
      </c>
      <c r="F4043" s="80">
        <v>712019</v>
      </c>
      <c r="G4043" s="80">
        <v>10</v>
      </c>
      <c r="H4043" s="280" t="s">
        <v>1394</v>
      </c>
      <c r="I4043" s="80"/>
    </row>
    <row r="4044" spans="1:9">
      <c r="A4044" s="280" t="s">
        <v>5439</v>
      </c>
      <c r="B4044" s="280" t="s">
        <v>1457</v>
      </c>
      <c r="C4044" s="280" t="s">
        <v>1200</v>
      </c>
      <c r="D4044" s="280" t="s">
        <v>1211</v>
      </c>
      <c r="E4044" s="80">
        <v>4.6754950899011995E-4</v>
      </c>
      <c r="F4044" s="80">
        <v>712019</v>
      </c>
      <c r="G4044" s="80">
        <v>10</v>
      </c>
      <c r="H4044" s="280" t="s">
        <v>1394</v>
      </c>
      <c r="I4044" s="80"/>
    </row>
    <row r="4045" spans="1:9">
      <c r="A4045" s="280" t="s">
        <v>5440</v>
      </c>
      <c r="B4045" s="280" t="s">
        <v>1457</v>
      </c>
      <c r="C4045" s="280" t="s">
        <v>1200</v>
      </c>
      <c r="D4045" s="280" t="s">
        <v>1212</v>
      </c>
      <c r="E4045" s="80">
        <v>5.4557804083725059E-4</v>
      </c>
      <c r="F4045" s="80">
        <v>712019</v>
      </c>
      <c r="G4045" s="80">
        <v>10</v>
      </c>
      <c r="H4045" s="280" t="s">
        <v>1394</v>
      </c>
      <c r="I4045" s="80"/>
    </row>
    <row r="4046" spans="1:9">
      <c r="A4046" s="280" t="s">
        <v>5441</v>
      </c>
      <c r="B4046" s="280" t="s">
        <v>1457</v>
      </c>
      <c r="C4046" s="280" t="s">
        <v>1200</v>
      </c>
      <c r="D4046" s="280" t="s">
        <v>1213</v>
      </c>
      <c r="E4046" s="80">
        <v>4.6899553076289998E-4</v>
      </c>
      <c r="F4046" s="80">
        <v>712019</v>
      </c>
      <c r="G4046" s="80">
        <v>10</v>
      </c>
      <c r="H4046" s="280" t="s">
        <v>1394</v>
      </c>
      <c r="I4046" s="80"/>
    </row>
    <row r="4047" spans="1:9">
      <c r="A4047" s="280" t="s">
        <v>5442</v>
      </c>
      <c r="B4047" s="280" t="s">
        <v>1457</v>
      </c>
      <c r="C4047" s="280" t="s">
        <v>1200</v>
      </c>
      <c r="D4047" s="280" t="s">
        <v>1214</v>
      </c>
      <c r="E4047" s="80">
        <v>4.9625214474102947E-4</v>
      </c>
      <c r="F4047" s="80">
        <v>712019</v>
      </c>
      <c r="G4047" s="80">
        <v>10</v>
      </c>
      <c r="H4047" s="280" t="s">
        <v>1394</v>
      </c>
      <c r="I4047" s="80"/>
    </row>
    <row r="4048" spans="1:9">
      <c r="A4048" s="280" t="s">
        <v>5443</v>
      </c>
      <c r="B4048" s="280" t="s">
        <v>1457</v>
      </c>
      <c r="C4048" s="280" t="s">
        <v>1200</v>
      </c>
      <c r="D4048" s="280" t="s">
        <v>1215</v>
      </c>
      <c r="E4048" s="80">
        <v>5.4251310576431387E-4</v>
      </c>
      <c r="F4048" s="80">
        <v>712019</v>
      </c>
      <c r="G4048" s="80">
        <v>10</v>
      </c>
      <c r="H4048" s="280" t="s">
        <v>1394</v>
      </c>
      <c r="I4048" s="80"/>
    </row>
    <row r="4049" spans="1:9">
      <c r="A4049" s="280" t="s">
        <v>5444</v>
      </c>
      <c r="B4049" s="280" t="s">
        <v>1457</v>
      </c>
      <c r="C4049" s="280" t="s">
        <v>1200</v>
      </c>
      <c r="D4049" s="280" t="s">
        <v>1216</v>
      </c>
      <c r="E4049" s="80">
        <v>7.3636771619630347E-4</v>
      </c>
      <c r="F4049" s="80">
        <v>712019</v>
      </c>
      <c r="G4049" s="80">
        <v>10</v>
      </c>
      <c r="H4049" s="280" t="s">
        <v>1394</v>
      </c>
      <c r="I4049" s="80"/>
    </row>
    <row r="4050" spans="1:9">
      <c r="A4050" s="280" t="s">
        <v>5445</v>
      </c>
      <c r="B4050" s="280" t="s">
        <v>1457</v>
      </c>
      <c r="C4050" s="280" t="s">
        <v>1200</v>
      </c>
      <c r="D4050" s="280" t="s">
        <v>1217</v>
      </c>
      <c r="E4050" s="80">
        <v>5.2691805801659145E-4</v>
      </c>
      <c r="F4050" s="80">
        <v>712019</v>
      </c>
      <c r="G4050" s="80">
        <v>10</v>
      </c>
      <c r="H4050" s="280" t="s">
        <v>1394</v>
      </c>
      <c r="I4050" s="80"/>
    </row>
    <row r="4051" spans="1:9">
      <c r="A4051" s="280" t="s">
        <v>5446</v>
      </c>
      <c r="B4051" s="280" t="s">
        <v>1457</v>
      </c>
      <c r="C4051" s="280" t="s">
        <v>1200</v>
      </c>
      <c r="D4051" s="280" t="s">
        <v>1218</v>
      </c>
      <c r="E4051" s="80">
        <v>6.2976501102607622E-4</v>
      </c>
      <c r="F4051" s="80">
        <v>712019</v>
      </c>
      <c r="G4051" s="80">
        <v>10</v>
      </c>
      <c r="H4051" s="280" t="s">
        <v>1394</v>
      </c>
      <c r="I4051" s="80"/>
    </row>
    <row r="4052" spans="1:9">
      <c r="A4052" s="280" t="s">
        <v>5447</v>
      </c>
      <c r="B4052" s="280" t="s">
        <v>1457</v>
      </c>
      <c r="C4052" s="280" t="s">
        <v>1200</v>
      </c>
      <c r="D4052" s="280" t="s">
        <v>1219</v>
      </c>
      <c r="E4052" s="80">
        <v>5.041350910641024E-4</v>
      </c>
      <c r="F4052" s="80">
        <v>712019</v>
      </c>
      <c r="G4052" s="80">
        <v>10</v>
      </c>
      <c r="H4052" s="280" t="s">
        <v>1394</v>
      </c>
      <c r="I4052" s="80"/>
    </row>
    <row r="4053" spans="1:9">
      <c r="A4053" s="280" t="s">
        <v>5448</v>
      </c>
      <c r="B4053" s="280" t="s">
        <v>1457</v>
      </c>
      <c r="C4053" s="280" t="s">
        <v>1200</v>
      </c>
      <c r="D4053" s="280" t="s">
        <v>1347</v>
      </c>
      <c r="E4053" s="80">
        <v>3.1311134050359566E-3</v>
      </c>
      <c r="F4053" s="80">
        <v>712019</v>
      </c>
      <c r="G4053" s="80">
        <v>10</v>
      </c>
      <c r="H4053" s="280" t="s">
        <v>1394</v>
      </c>
      <c r="I4053" s="80"/>
    </row>
    <row r="4054" spans="1:9">
      <c r="A4054" s="280" t="s">
        <v>5449</v>
      </c>
      <c r="B4054" s="280" t="s">
        <v>1457</v>
      </c>
      <c r="C4054" s="280" t="s">
        <v>1200</v>
      </c>
      <c r="D4054" s="280" t="s">
        <v>1344</v>
      </c>
      <c r="E4054" s="80">
        <v>8.2121857442397361E-3</v>
      </c>
      <c r="F4054" s="80">
        <v>712019</v>
      </c>
      <c r="G4054" s="80">
        <v>10</v>
      </c>
      <c r="H4054" s="280" t="s">
        <v>1394</v>
      </c>
      <c r="I4054" s="80"/>
    </row>
    <row r="4055" spans="1:9">
      <c r="A4055" s="280" t="s">
        <v>5450</v>
      </c>
      <c r="B4055" s="280" t="s">
        <v>1457</v>
      </c>
      <c r="C4055" s="280" t="s">
        <v>1201</v>
      </c>
      <c r="D4055" s="280" t="s">
        <v>1211</v>
      </c>
      <c r="E4055" s="80">
        <v>1.9744603670925925E-2</v>
      </c>
      <c r="F4055" s="80">
        <v>712019</v>
      </c>
      <c r="G4055" s="80">
        <v>10</v>
      </c>
      <c r="H4055" s="280" t="s">
        <v>1394</v>
      </c>
      <c r="I4055" s="80"/>
    </row>
    <row r="4056" spans="1:9">
      <c r="A4056" s="280" t="s">
        <v>5451</v>
      </c>
      <c r="B4056" s="280" t="s">
        <v>1457</v>
      </c>
      <c r="C4056" s="280" t="s">
        <v>1201</v>
      </c>
      <c r="D4056" s="280" t="s">
        <v>1212</v>
      </c>
      <c r="E4056" s="80">
        <v>3.4575345274517492E-2</v>
      </c>
      <c r="F4056" s="80">
        <v>712019</v>
      </c>
      <c r="G4056" s="80">
        <v>10</v>
      </c>
      <c r="H4056" s="280" t="s">
        <v>1394</v>
      </c>
      <c r="I4056" s="80"/>
    </row>
    <row r="4057" spans="1:9">
      <c r="A4057" s="280" t="s">
        <v>5452</v>
      </c>
      <c r="B4057" s="280" t="s">
        <v>1457</v>
      </c>
      <c r="C4057" s="280" t="s">
        <v>1201</v>
      </c>
      <c r="D4057" s="280" t="s">
        <v>1213</v>
      </c>
      <c r="E4057" s="80">
        <v>1.9809417660680315E-2</v>
      </c>
      <c r="F4057" s="80">
        <v>712019</v>
      </c>
      <c r="G4057" s="80">
        <v>10</v>
      </c>
      <c r="H4057" s="280" t="s">
        <v>1394</v>
      </c>
      <c r="I4057" s="80"/>
    </row>
    <row r="4058" spans="1:9">
      <c r="A4058" s="280" t="s">
        <v>5453</v>
      </c>
      <c r="B4058" s="280" t="s">
        <v>1457</v>
      </c>
      <c r="C4058" s="280" t="s">
        <v>1201</v>
      </c>
      <c r="D4058" s="280" t="s">
        <v>1214</v>
      </c>
      <c r="E4058" s="80">
        <v>2.0826065511592971E-2</v>
      </c>
      <c r="F4058" s="80">
        <v>712019</v>
      </c>
      <c r="G4058" s="80">
        <v>10</v>
      </c>
      <c r="H4058" s="280" t="s">
        <v>1394</v>
      </c>
      <c r="I4058" s="80"/>
    </row>
    <row r="4059" spans="1:9">
      <c r="A4059" s="280" t="s">
        <v>5454</v>
      </c>
      <c r="B4059" s="280" t="s">
        <v>1457</v>
      </c>
      <c r="C4059" s="280" t="s">
        <v>1201</v>
      </c>
      <c r="D4059" s="280" t="s">
        <v>1215</v>
      </c>
      <c r="E4059" s="80">
        <v>0.12192789958104372</v>
      </c>
      <c r="F4059" s="80">
        <v>712019</v>
      </c>
      <c r="G4059" s="80">
        <v>10</v>
      </c>
      <c r="H4059" s="280" t="s">
        <v>1394</v>
      </c>
      <c r="I4059" s="80"/>
    </row>
    <row r="4060" spans="1:9">
      <c r="A4060" s="280" t="s">
        <v>5455</v>
      </c>
      <c r="B4060" s="280" t="s">
        <v>1457</v>
      </c>
      <c r="C4060" s="280" t="s">
        <v>1201</v>
      </c>
      <c r="D4060" s="280" t="s">
        <v>1216</v>
      </c>
      <c r="E4060" s="80">
        <v>4.1745194671997075E-2</v>
      </c>
      <c r="F4060" s="80">
        <v>712019</v>
      </c>
      <c r="G4060" s="80">
        <v>10</v>
      </c>
      <c r="H4060" s="280" t="s">
        <v>1394</v>
      </c>
      <c r="I4060" s="80"/>
    </row>
    <row r="4061" spans="1:9">
      <c r="A4061" s="280" t="s">
        <v>5456</v>
      </c>
      <c r="B4061" s="280" t="s">
        <v>1457</v>
      </c>
      <c r="C4061" s="280" t="s">
        <v>1201</v>
      </c>
      <c r="D4061" s="280" t="s">
        <v>1217</v>
      </c>
      <c r="E4061" s="80">
        <v>3.4707021583526426E-2</v>
      </c>
      <c r="F4061" s="80">
        <v>712019</v>
      </c>
      <c r="G4061" s="80">
        <v>10</v>
      </c>
      <c r="H4061" s="280" t="s">
        <v>1394</v>
      </c>
      <c r="I4061" s="80"/>
    </row>
    <row r="4062" spans="1:9">
      <c r="A4062" s="280" t="s">
        <v>5457</v>
      </c>
      <c r="B4062" s="280" t="s">
        <v>1457</v>
      </c>
      <c r="C4062" s="280" t="s">
        <v>1201</v>
      </c>
      <c r="D4062" s="280" t="s">
        <v>1218</v>
      </c>
      <c r="E4062" s="80">
        <v>3.2359595637493438E-2</v>
      </c>
      <c r="F4062" s="80">
        <v>712019</v>
      </c>
      <c r="G4062" s="80">
        <v>10</v>
      </c>
      <c r="H4062" s="280" t="s">
        <v>1394</v>
      </c>
      <c r="I4062" s="80"/>
    </row>
    <row r="4063" spans="1:9">
      <c r="A4063" s="280" t="s">
        <v>5458</v>
      </c>
      <c r="B4063" s="280" t="s">
        <v>1457</v>
      </c>
      <c r="C4063" s="280" t="s">
        <v>1201</v>
      </c>
      <c r="D4063" s="280" t="s">
        <v>1219</v>
      </c>
      <c r="E4063" s="80">
        <v>5518.058268247034</v>
      </c>
      <c r="F4063" s="80">
        <v>712019</v>
      </c>
      <c r="G4063" s="80">
        <v>10</v>
      </c>
      <c r="H4063" s="280" t="s">
        <v>1394</v>
      </c>
      <c r="I4063" s="80"/>
    </row>
    <row r="4064" spans="1:9">
      <c r="A4064" s="280" t="s">
        <v>5459</v>
      </c>
      <c r="B4064" s="280" t="s">
        <v>1457</v>
      </c>
      <c r="C4064" s="280" t="s">
        <v>1201</v>
      </c>
      <c r="D4064" s="280" t="s">
        <v>1347</v>
      </c>
      <c r="E4064" s="80">
        <v>0.14745031709778647</v>
      </c>
      <c r="F4064" s="80">
        <v>712019</v>
      </c>
      <c r="G4064" s="80">
        <v>10</v>
      </c>
      <c r="H4064" s="280" t="s">
        <v>1394</v>
      </c>
      <c r="I4064" s="80"/>
    </row>
    <row r="4065" spans="1:9">
      <c r="A4065" s="280" t="s">
        <v>5460</v>
      </c>
      <c r="B4065" s="280" t="s">
        <v>1457</v>
      </c>
      <c r="C4065" s="280" t="s">
        <v>1201</v>
      </c>
      <c r="D4065" s="280" t="s">
        <v>1344</v>
      </c>
      <c r="E4065" s="80">
        <v>0.36538958479639139</v>
      </c>
      <c r="F4065" s="80">
        <v>712019</v>
      </c>
      <c r="G4065" s="80">
        <v>10</v>
      </c>
      <c r="H4065" s="280" t="s">
        <v>1394</v>
      </c>
      <c r="I4065" s="80"/>
    </row>
    <row r="4066" spans="1:9">
      <c r="A4066" s="280" t="s">
        <v>5461</v>
      </c>
      <c r="B4066" s="280" t="s">
        <v>1457</v>
      </c>
      <c r="C4066" s="280" t="s">
        <v>1202</v>
      </c>
      <c r="D4066" s="280" t="s">
        <v>1211</v>
      </c>
      <c r="E4066" s="80">
        <v>0</v>
      </c>
      <c r="F4066" s="80">
        <v>712019</v>
      </c>
      <c r="G4066" s="80">
        <v>10</v>
      </c>
      <c r="H4066" s="280" t="s">
        <v>1394</v>
      </c>
      <c r="I4066" s="80"/>
    </row>
    <row r="4067" spans="1:9">
      <c r="A4067" s="280" t="s">
        <v>5462</v>
      </c>
      <c r="B4067" s="280" t="s">
        <v>1457</v>
      </c>
      <c r="C4067" s="280" t="s">
        <v>1202</v>
      </c>
      <c r="D4067" s="280" t="s">
        <v>1212</v>
      </c>
      <c r="E4067" s="80">
        <v>0</v>
      </c>
      <c r="F4067" s="80">
        <v>712019</v>
      </c>
      <c r="G4067" s="80">
        <v>10</v>
      </c>
      <c r="H4067" s="280" t="s">
        <v>1394</v>
      </c>
      <c r="I4067" s="80"/>
    </row>
    <row r="4068" spans="1:9">
      <c r="A4068" s="280" t="s">
        <v>5463</v>
      </c>
      <c r="B4068" s="280" t="s">
        <v>1457</v>
      </c>
      <c r="C4068" s="280" t="s">
        <v>1202</v>
      </c>
      <c r="D4068" s="280" t="s">
        <v>1213</v>
      </c>
      <c r="E4068" s="80">
        <v>0</v>
      </c>
      <c r="F4068" s="80">
        <v>712019</v>
      </c>
      <c r="G4068" s="80">
        <v>10</v>
      </c>
      <c r="H4068" s="280" t="s">
        <v>1394</v>
      </c>
      <c r="I4068" s="80"/>
    </row>
    <row r="4069" spans="1:9">
      <c r="A4069" s="280" t="s">
        <v>5464</v>
      </c>
      <c r="B4069" s="280" t="s">
        <v>1457</v>
      </c>
      <c r="C4069" s="280" t="s">
        <v>1202</v>
      </c>
      <c r="D4069" s="280" t="s">
        <v>1214</v>
      </c>
      <c r="E4069" s="80">
        <v>0</v>
      </c>
      <c r="F4069" s="80">
        <v>712019</v>
      </c>
      <c r="G4069" s="80">
        <v>10</v>
      </c>
      <c r="H4069" s="280" t="s">
        <v>1394</v>
      </c>
      <c r="I4069" s="80"/>
    </row>
    <row r="4070" spans="1:9">
      <c r="A4070" s="280" t="s">
        <v>5465</v>
      </c>
      <c r="B4070" s="280" t="s">
        <v>1457</v>
      </c>
      <c r="C4070" s="280" t="s">
        <v>1202</v>
      </c>
      <c r="D4070" s="280" t="s">
        <v>1215</v>
      </c>
      <c r="E4070" s="80">
        <v>0</v>
      </c>
      <c r="F4070" s="80">
        <v>712019</v>
      </c>
      <c r="G4070" s="80">
        <v>10</v>
      </c>
      <c r="H4070" s="280" t="s">
        <v>1394</v>
      </c>
      <c r="I4070" s="80"/>
    </row>
    <row r="4071" spans="1:9">
      <c r="A4071" s="280" t="s">
        <v>5466</v>
      </c>
      <c r="B4071" s="280" t="s">
        <v>1457</v>
      </c>
      <c r="C4071" s="280" t="s">
        <v>1202</v>
      </c>
      <c r="D4071" s="280" t="s">
        <v>1216</v>
      </c>
      <c r="E4071" s="80">
        <v>0</v>
      </c>
      <c r="F4071" s="80">
        <v>712019</v>
      </c>
      <c r="G4071" s="80">
        <v>10</v>
      </c>
      <c r="H4071" s="280" t="s">
        <v>1394</v>
      </c>
      <c r="I4071" s="80"/>
    </row>
    <row r="4072" spans="1:9">
      <c r="A4072" s="280" t="s">
        <v>5467</v>
      </c>
      <c r="B4072" s="280" t="s">
        <v>1457</v>
      </c>
      <c r="C4072" s="280" t="s">
        <v>1202</v>
      </c>
      <c r="D4072" s="280" t="s">
        <v>1217</v>
      </c>
      <c r="E4072" s="80">
        <v>0</v>
      </c>
      <c r="F4072" s="80">
        <v>712019</v>
      </c>
      <c r="G4072" s="80">
        <v>10</v>
      </c>
      <c r="H4072" s="280" t="s">
        <v>1394</v>
      </c>
      <c r="I4072" s="80"/>
    </row>
    <row r="4073" spans="1:9">
      <c r="A4073" s="280" t="s">
        <v>5468</v>
      </c>
      <c r="B4073" s="280" t="s">
        <v>1457</v>
      </c>
      <c r="C4073" s="280" t="s">
        <v>1202</v>
      </c>
      <c r="D4073" s="280" t="s">
        <v>1218</v>
      </c>
      <c r="E4073" s="80">
        <v>0</v>
      </c>
      <c r="F4073" s="80">
        <v>712019</v>
      </c>
      <c r="G4073" s="80">
        <v>10</v>
      </c>
      <c r="H4073" s="280" t="s">
        <v>1394</v>
      </c>
      <c r="I4073" s="80"/>
    </row>
    <row r="4074" spans="1:9">
      <c r="A4074" s="280" t="s">
        <v>5469</v>
      </c>
      <c r="B4074" s="280" t="s">
        <v>1457</v>
      </c>
      <c r="C4074" s="280" t="s">
        <v>1202</v>
      </c>
      <c r="D4074" s="280" t="s">
        <v>1219</v>
      </c>
      <c r="E4074" s="80">
        <v>0</v>
      </c>
      <c r="F4074" s="80">
        <v>712019</v>
      </c>
      <c r="G4074" s="80">
        <v>10</v>
      </c>
      <c r="H4074" s="280" t="s">
        <v>1394</v>
      </c>
      <c r="I4074" s="80"/>
    </row>
    <row r="4075" spans="1:9">
      <c r="A4075" s="280" t="s">
        <v>5470</v>
      </c>
      <c r="B4075" s="280" t="s">
        <v>1457</v>
      </c>
      <c r="C4075" s="280" t="s">
        <v>1202</v>
      </c>
      <c r="D4075" s="280" t="s">
        <v>1347</v>
      </c>
      <c r="E4075" s="80">
        <v>0</v>
      </c>
      <c r="F4075" s="80">
        <v>712019</v>
      </c>
      <c r="G4075" s="80">
        <v>10</v>
      </c>
      <c r="H4075" s="280" t="s">
        <v>1394</v>
      </c>
      <c r="I4075" s="80"/>
    </row>
    <row r="4076" spans="1:9">
      <c r="A4076" s="280" t="s">
        <v>5471</v>
      </c>
      <c r="B4076" s="280" t="s">
        <v>1457</v>
      </c>
      <c r="C4076" s="280" t="s">
        <v>1202</v>
      </c>
      <c r="D4076" s="280" t="s">
        <v>1344</v>
      </c>
      <c r="E4076" s="80">
        <v>0</v>
      </c>
      <c r="F4076" s="80">
        <v>712019</v>
      </c>
      <c r="G4076" s="80">
        <v>10</v>
      </c>
      <c r="H4076" s="280" t="s">
        <v>1394</v>
      </c>
      <c r="I4076" s="80"/>
    </row>
    <row r="4077" spans="1:9">
      <c r="A4077" s="280" t="s">
        <v>5472</v>
      </c>
      <c r="B4077" s="280" t="s">
        <v>1457</v>
      </c>
      <c r="C4077" s="280" t="s">
        <v>1203</v>
      </c>
      <c r="D4077" s="280" t="s">
        <v>1211</v>
      </c>
      <c r="E4077" s="80">
        <v>2.8297679672313626E-5</v>
      </c>
      <c r="F4077" s="80">
        <v>712019</v>
      </c>
      <c r="G4077" s="80">
        <v>10</v>
      </c>
      <c r="H4077" s="280" t="s">
        <v>1394</v>
      </c>
      <c r="I4077" s="80"/>
    </row>
    <row r="4078" spans="1:9">
      <c r="A4078" s="280" t="s">
        <v>5473</v>
      </c>
      <c r="B4078" s="280" t="s">
        <v>1457</v>
      </c>
      <c r="C4078" s="280" t="s">
        <v>1203</v>
      </c>
      <c r="D4078" s="280" t="s">
        <v>1212</v>
      </c>
      <c r="E4078" s="80">
        <v>3.0795493371708721E-5</v>
      </c>
      <c r="F4078" s="80">
        <v>712019</v>
      </c>
      <c r="G4078" s="80">
        <v>10</v>
      </c>
      <c r="H4078" s="280" t="s">
        <v>1394</v>
      </c>
      <c r="I4078" s="80"/>
    </row>
    <row r="4079" spans="1:9">
      <c r="A4079" s="280" t="s">
        <v>5474</v>
      </c>
      <c r="B4079" s="280" t="s">
        <v>1457</v>
      </c>
      <c r="C4079" s="280" t="s">
        <v>1203</v>
      </c>
      <c r="D4079" s="280" t="s">
        <v>1213</v>
      </c>
      <c r="E4079" s="80">
        <v>2.8392357751361757E-5</v>
      </c>
      <c r="F4079" s="80">
        <v>712019</v>
      </c>
      <c r="G4079" s="80">
        <v>10</v>
      </c>
      <c r="H4079" s="280" t="s">
        <v>1394</v>
      </c>
      <c r="I4079" s="80"/>
    </row>
    <row r="4080" spans="1:9">
      <c r="A4080" s="280" t="s">
        <v>5475</v>
      </c>
      <c r="B4080" s="280" t="s">
        <v>1457</v>
      </c>
      <c r="C4080" s="280" t="s">
        <v>1203</v>
      </c>
      <c r="D4080" s="280" t="s">
        <v>1214</v>
      </c>
      <c r="E4080" s="80">
        <v>3.0119252962396307E-5</v>
      </c>
      <c r="F4080" s="80">
        <v>712019</v>
      </c>
      <c r="G4080" s="80">
        <v>10</v>
      </c>
      <c r="H4080" s="280" t="s">
        <v>1394</v>
      </c>
      <c r="I4080" s="80"/>
    </row>
    <row r="4081" spans="1:9">
      <c r="A4081" s="280" t="s">
        <v>5476</v>
      </c>
      <c r="B4081" s="280" t="s">
        <v>1457</v>
      </c>
      <c r="C4081" s="280" t="s">
        <v>1203</v>
      </c>
      <c r="D4081" s="280" t="s">
        <v>1215</v>
      </c>
      <c r="E4081" s="80">
        <v>3.0498686199620683E-5</v>
      </c>
      <c r="F4081" s="80">
        <v>712019</v>
      </c>
      <c r="G4081" s="80">
        <v>10</v>
      </c>
      <c r="H4081" s="280" t="s">
        <v>1394</v>
      </c>
      <c r="I4081" s="80"/>
    </row>
    <row r="4082" spans="1:9">
      <c r="A4082" s="280" t="s">
        <v>5477</v>
      </c>
      <c r="B4082" s="280" t="s">
        <v>1457</v>
      </c>
      <c r="C4082" s="280" t="s">
        <v>1203</v>
      </c>
      <c r="D4082" s="280" t="s">
        <v>1216</v>
      </c>
      <c r="E4082" s="80">
        <v>3.8927557141482772E-5</v>
      </c>
      <c r="F4082" s="80">
        <v>712019</v>
      </c>
      <c r="G4082" s="80">
        <v>10</v>
      </c>
      <c r="H4082" s="280" t="s">
        <v>1394</v>
      </c>
      <c r="I4082" s="80"/>
    </row>
    <row r="4083" spans="1:9">
      <c r="A4083" s="280" t="s">
        <v>5478</v>
      </c>
      <c r="B4083" s="280" t="s">
        <v>1457</v>
      </c>
      <c r="C4083" s="280" t="s">
        <v>1203</v>
      </c>
      <c r="D4083" s="280" t="s">
        <v>1217</v>
      </c>
      <c r="E4083" s="80">
        <v>2.9304658893726119E-5</v>
      </c>
      <c r="F4083" s="80">
        <v>712019</v>
      </c>
      <c r="G4083" s="80">
        <v>10</v>
      </c>
      <c r="H4083" s="280" t="s">
        <v>1394</v>
      </c>
      <c r="I4083" s="80"/>
    </row>
    <row r="4084" spans="1:9">
      <c r="A4084" s="280" t="s">
        <v>5479</v>
      </c>
      <c r="B4084" s="280" t="s">
        <v>1457</v>
      </c>
      <c r="C4084" s="280" t="s">
        <v>1203</v>
      </c>
      <c r="D4084" s="280" t="s">
        <v>1218</v>
      </c>
      <c r="E4084" s="80">
        <v>2.9116729529066382E-5</v>
      </c>
      <c r="F4084" s="80">
        <v>712019</v>
      </c>
      <c r="G4084" s="80">
        <v>10</v>
      </c>
      <c r="H4084" s="280" t="s">
        <v>1394</v>
      </c>
      <c r="I4084" s="80"/>
    </row>
    <row r="4085" spans="1:9">
      <c r="A4085" s="280" t="s">
        <v>5480</v>
      </c>
      <c r="B4085" s="280" t="s">
        <v>1457</v>
      </c>
      <c r="C4085" s="280" t="s">
        <v>1203</v>
      </c>
      <c r="D4085" s="280" t="s">
        <v>1219</v>
      </c>
      <c r="E4085" s="80">
        <v>3.0793227688654736E-5</v>
      </c>
      <c r="F4085" s="80">
        <v>712019</v>
      </c>
      <c r="G4085" s="80">
        <v>10</v>
      </c>
      <c r="H4085" s="280" t="s">
        <v>1394</v>
      </c>
      <c r="I4085" s="80"/>
    </row>
    <row r="4086" spans="1:9">
      <c r="A4086" s="280" t="s">
        <v>5481</v>
      </c>
      <c r="B4086" s="280" t="s">
        <v>1457</v>
      </c>
      <c r="C4086" s="280" t="s">
        <v>1203</v>
      </c>
      <c r="D4086" s="280" t="s">
        <v>1347</v>
      </c>
      <c r="E4086" s="80">
        <v>1.9460482547118373E-4</v>
      </c>
      <c r="F4086" s="80">
        <v>712019</v>
      </c>
      <c r="G4086" s="80">
        <v>10</v>
      </c>
      <c r="H4086" s="280" t="s">
        <v>1394</v>
      </c>
      <c r="I4086" s="80"/>
    </row>
    <row r="4087" spans="1:9">
      <c r="A4087" s="280" t="s">
        <v>5482</v>
      </c>
      <c r="B4087" s="280" t="s">
        <v>1457</v>
      </c>
      <c r="C4087" s="280" t="s">
        <v>1203</v>
      </c>
      <c r="D4087" s="280" t="s">
        <v>1344</v>
      </c>
      <c r="E4087" s="80">
        <v>4.6721059647613137E-4</v>
      </c>
      <c r="F4087" s="80">
        <v>712019</v>
      </c>
      <c r="G4087" s="80">
        <v>10</v>
      </c>
      <c r="H4087" s="280" t="s">
        <v>1394</v>
      </c>
      <c r="I4087" s="80"/>
    </row>
    <row r="4088" spans="1:9">
      <c r="A4088" s="280" t="s">
        <v>5483</v>
      </c>
      <c r="B4088" s="280" t="s">
        <v>1457</v>
      </c>
      <c r="C4088" s="280" t="s">
        <v>1204</v>
      </c>
      <c r="D4088" s="280" t="s">
        <v>1211</v>
      </c>
      <c r="E4088" s="80">
        <v>1.0466987438742919E-2</v>
      </c>
      <c r="F4088" s="80">
        <v>712019</v>
      </c>
      <c r="G4088" s="80">
        <v>10</v>
      </c>
      <c r="H4088" s="280" t="s">
        <v>1394</v>
      </c>
      <c r="I4088" s="80"/>
    </row>
    <row r="4089" spans="1:9">
      <c r="A4089" s="280" t="s">
        <v>5484</v>
      </c>
      <c r="B4089" s="280" t="s">
        <v>1457</v>
      </c>
      <c r="C4089" s="280" t="s">
        <v>1204</v>
      </c>
      <c r="D4089" s="280" t="s">
        <v>1212</v>
      </c>
      <c r="E4089" s="80">
        <v>6.751156232706014E-2</v>
      </c>
      <c r="F4089" s="80">
        <v>712019</v>
      </c>
      <c r="G4089" s="80">
        <v>10</v>
      </c>
      <c r="H4089" s="280" t="s">
        <v>1394</v>
      </c>
      <c r="I4089" s="80"/>
    </row>
    <row r="4090" spans="1:9">
      <c r="A4090" s="280" t="s">
        <v>5485</v>
      </c>
      <c r="B4090" s="280" t="s">
        <v>1457</v>
      </c>
      <c r="C4090" s="280" t="s">
        <v>1204</v>
      </c>
      <c r="D4090" s="280" t="s">
        <v>1213</v>
      </c>
      <c r="E4090" s="80">
        <v>1.0522224577859986E-2</v>
      </c>
      <c r="F4090" s="80">
        <v>712019</v>
      </c>
      <c r="G4090" s="80">
        <v>10</v>
      </c>
      <c r="H4090" s="280" t="s">
        <v>1394</v>
      </c>
      <c r="I4090" s="80"/>
    </row>
    <row r="4091" spans="1:9">
      <c r="A4091" s="280" t="s">
        <v>5486</v>
      </c>
      <c r="B4091" s="280" t="s">
        <v>1457</v>
      </c>
      <c r="C4091" s="280" t="s">
        <v>1204</v>
      </c>
      <c r="D4091" s="280" t="s">
        <v>1214</v>
      </c>
      <c r="E4091" s="80">
        <v>1.1358032088987476E-2</v>
      </c>
      <c r="F4091" s="80">
        <v>712019</v>
      </c>
      <c r="G4091" s="80">
        <v>10</v>
      </c>
      <c r="H4091" s="280" t="s">
        <v>1394</v>
      </c>
      <c r="I4091" s="80"/>
    </row>
    <row r="4092" spans="1:9">
      <c r="A4092" s="280" t="s">
        <v>5487</v>
      </c>
      <c r="B4092" s="280" t="s">
        <v>1457</v>
      </c>
      <c r="C4092" s="280" t="s">
        <v>1204</v>
      </c>
      <c r="D4092" s="280" t="s">
        <v>1215</v>
      </c>
      <c r="E4092" s="80">
        <v>0.27806701708087933</v>
      </c>
      <c r="F4092" s="80">
        <v>712019</v>
      </c>
      <c r="G4092" s="80">
        <v>10</v>
      </c>
      <c r="H4092" s="280" t="s">
        <v>1394</v>
      </c>
      <c r="I4092" s="80"/>
    </row>
    <row r="4093" spans="1:9">
      <c r="A4093" s="280" t="s">
        <v>5488</v>
      </c>
      <c r="B4093" s="280" t="s">
        <v>1457</v>
      </c>
      <c r="C4093" s="280" t="s">
        <v>1204</v>
      </c>
      <c r="D4093" s="280" t="s">
        <v>1216</v>
      </c>
      <c r="E4093" s="80">
        <v>3.9488609773588756E-2</v>
      </c>
      <c r="F4093" s="80">
        <v>712019</v>
      </c>
      <c r="G4093" s="80">
        <v>10</v>
      </c>
      <c r="H4093" s="280" t="s">
        <v>1394</v>
      </c>
      <c r="I4093" s="80"/>
    </row>
    <row r="4094" spans="1:9">
      <c r="A4094" s="280" t="s">
        <v>5489</v>
      </c>
      <c r="B4094" s="280" t="s">
        <v>1457</v>
      </c>
      <c r="C4094" s="280" t="s">
        <v>1204</v>
      </c>
      <c r="D4094" s="280" t="s">
        <v>1217</v>
      </c>
      <c r="E4094" s="80">
        <v>3.6503639658324732E-2</v>
      </c>
      <c r="F4094" s="80">
        <v>712019</v>
      </c>
      <c r="G4094" s="80">
        <v>10</v>
      </c>
      <c r="H4094" s="280" t="s">
        <v>1394</v>
      </c>
      <c r="I4094" s="80"/>
    </row>
    <row r="4095" spans="1:9">
      <c r="A4095" s="280" t="s">
        <v>5490</v>
      </c>
      <c r="B4095" s="280" t="s">
        <v>1457</v>
      </c>
      <c r="C4095" s="280" t="s">
        <v>1204</v>
      </c>
      <c r="D4095" s="280" t="s">
        <v>1218</v>
      </c>
      <c r="E4095" s="80">
        <v>1.9242191666506182E-2</v>
      </c>
      <c r="F4095" s="80">
        <v>712019</v>
      </c>
      <c r="G4095" s="80">
        <v>10</v>
      </c>
      <c r="H4095" s="280" t="s">
        <v>1394</v>
      </c>
      <c r="I4095" s="80"/>
    </row>
    <row r="4096" spans="1:9">
      <c r="A4096" s="280" t="s">
        <v>5491</v>
      </c>
      <c r="B4096" s="280" t="s">
        <v>1457</v>
      </c>
      <c r="C4096" s="280" t="s">
        <v>1204</v>
      </c>
      <c r="D4096" s="280" t="s">
        <v>1219</v>
      </c>
      <c r="E4096" s="80">
        <v>2989.9243024112293</v>
      </c>
      <c r="F4096" s="80">
        <v>712019</v>
      </c>
      <c r="G4096" s="80">
        <v>10</v>
      </c>
      <c r="H4096" s="280" t="s">
        <v>1394</v>
      </c>
      <c r="I4096" s="80"/>
    </row>
    <row r="4097" spans="1:9">
      <c r="A4097" s="280" t="s">
        <v>5492</v>
      </c>
      <c r="B4097" s="280" t="s">
        <v>1457</v>
      </c>
      <c r="C4097" s="280" t="s">
        <v>1204</v>
      </c>
      <c r="D4097" s="280" t="s">
        <v>1347</v>
      </c>
      <c r="E4097" s="80">
        <v>8.3177114824915563E-2</v>
      </c>
      <c r="F4097" s="80">
        <v>712019</v>
      </c>
      <c r="G4097" s="80">
        <v>10</v>
      </c>
      <c r="H4097" s="280" t="s">
        <v>1394</v>
      </c>
      <c r="I4097" s="80"/>
    </row>
    <row r="4098" spans="1:9">
      <c r="A4098" s="280" t="s">
        <v>5493</v>
      </c>
      <c r="B4098" s="280" t="s">
        <v>1457</v>
      </c>
      <c r="C4098" s="280" t="s">
        <v>1204</v>
      </c>
      <c r="D4098" s="280" t="s">
        <v>1344</v>
      </c>
      <c r="E4098" s="80">
        <v>0.19594724847794143</v>
      </c>
      <c r="F4098" s="80">
        <v>712019</v>
      </c>
      <c r="G4098" s="80">
        <v>10</v>
      </c>
      <c r="H4098" s="280" t="s">
        <v>1394</v>
      </c>
      <c r="I4098" s="80"/>
    </row>
    <row r="4099" spans="1:9">
      <c r="A4099" s="280" t="s">
        <v>5494</v>
      </c>
      <c r="B4099" s="280" t="s">
        <v>1457</v>
      </c>
      <c r="C4099" s="280" t="s">
        <v>1205</v>
      </c>
      <c r="D4099" s="280" t="s">
        <v>1211</v>
      </c>
      <c r="E4099" s="80">
        <v>3.4711752152364107E-3</v>
      </c>
      <c r="F4099" s="80">
        <v>712019</v>
      </c>
      <c r="G4099" s="80">
        <v>10</v>
      </c>
      <c r="H4099" s="280" t="s">
        <v>1394</v>
      </c>
      <c r="I4099" s="80"/>
    </row>
    <row r="4100" spans="1:9">
      <c r="A4100" s="280" t="s">
        <v>5495</v>
      </c>
      <c r="B4100" s="280" t="s">
        <v>1457</v>
      </c>
      <c r="C4100" s="280" t="s">
        <v>1205</v>
      </c>
      <c r="D4100" s="280" t="s">
        <v>1212</v>
      </c>
      <c r="E4100" s="80">
        <v>5.8999246465031296E-3</v>
      </c>
      <c r="F4100" s="80">
        <v>712019</v>
      </c>
      <c r="G4100" s="80">
        <v>10</v>
      </c>
      <c r="H4100" s="280" t="s">
        <v>1394</v>
      </c>
      <c r="I4100" s="80"/>
    </row>
    <row r="4101" spans="1:9">
      <c r="A4101" s="280" t="s">
        <v>5496</v>
      </c>
      <c r="B4101" s="280" t="s">
        <v>1457</v>
      </c>
      <c r="C4101" s="280" t="s">
        <v>1205</v>
      </c>
      <c r="D4101" s="280" t="s">
        <v>1213</v>
      </c>
      <c r="E4101" s="80">
        <v>3.4888310967346463E-3</v>
      </c>
      <c r="F4101" s="80">
        <v>712019</v>
      </c>
      <c r="G4101" s="80">
        <v>10</v>
      </c>
      <c r="H4101" s="280" t="s">
        <v>1394</v>
      </c>
      <c r="I4101" s="80"/>
    </row>
    <row r="4102" spans="1:9">
      <c r="A4102" s="280" t="s">
        <v>5497</v>
      </c>
      <c r="B4102" s="280" t="s">
        <v>1457</v>
      </c>
      <c r="C4102" s="280" t="s">
        <v>1205</v>
      </c>
      <c r="D4102" s="280" t="s">
        <v>1214</v>
      </c>
      <c r="E4102" s="80">
        <v>3.706467477323418E-3</v>
      </c>
      <c r="F4102" s="80">
        <v>712019</v>
      </c>
      <c r="G4102" s="80">
        <v>10</v>
      </c>
      <c r="H4102" s="280" t="s">
        <v>1394</v>
      </c>
      <c r="I4102" s="80"/>
    </row>
    <row r="4103" spans="1:9">
      <c r="A4103" s="280" t="s">
        <v>5498</v>
      </c>
      <c r="B4103" s="280" t="s">
        <v>1457</v>
      </c>
      <c r="C4103" s="280" t="s">
        <v>1205</v>
      </c>
      <c r="D4103" s="280" t="s">
        <v>1215</v>
      </c>
      <c r="E4103" s="80">
        <v>5.8435872135201104E-3</v>
      </c>
      <c r="F4103" s="80">
        <v>712019</v>
      </c>
      <c r="G4103" s="80">
        <v>10</v>
      </c>
      <c r="H4103" s="280" t="s">
        <v>1394</v>
      </c>
      <c r="I4103" s="80"/>
    </row>
    <row r="4104" spans="1:9">
      <c r="A4104" s="280" t="s">
        <v>5499</v>
      </c>
      <c r="B4104" s="280" t="s">
        <v>1457</v>
      </c>
      <c r="C4104" s="280" t="s">
        <v>1205</v>
      </c>
      <c r="D4104" s="280" t="s">
        <v>1216</v>
      </c>
      <c r="E4104" s="80">
        <v>6.2984438299967136E-3</v>
      </c>
      <c r="F4104" s="80">
        <v>712019</v>
      </c>
      <c r="G4104" s="80">
        <v>10</v>
      </c>
      <c r="H4104" s="280" t="s">
        <v>1394</v>
      </c>
      <c r="I4104" s="80"/>
    </row>
    <row r="4105" spans="1:9">
      <c r="A4105" s="280" t="s">
        <v>5500</v>
      </c>
      <c r="B4105" s="280" t="s">
        <v>1457</v>
      </c>
      <c r="C4105" s="280" t="s">
        <v>1205</v>
      </c>
      <c r="D4105" s="280" t="s">
        <v>1217</v>
      </c>
      <c r="E4105" s="80">
        <v>5.4148010004026019E-3</v>
      </c>
      <c r="F4105" s="80">
        <v>712019</v>
      </c>
      <c r="G4105" s="80">
        <v>10</v>
      </c>
      <c r="H4105" s="280" t="s">
        <v>1394</v>
      </c>
      <c r="I4105" s="80"/>
    </row>
    <row r="4106" spans="1:9">
      <c r="A4106" s="280" t="s">
        <v>5501</v>
      </c>
      <c r="B4106" s="280" t="s">
        <v>1457</v>
      </c>
      <c r="C4106" s="280" t="s">
        <v>1205</v>
      </c>
      <c r="D4106" s="280" t="s">
        <v>1218</v>
      </c>
      <c r="E4106" s="80">
        <v>4.1234426437626844E-3</v>
      </c>
      <c r="F4106" s="80">
        <v>712019</v>
      </c>
      <c r="G4106" s="80">
        <v>10</v>
      </c>
      <c r="H4106" s="280" t="s">
        <v>1394</v>
      </c>
      <c r="I4106" s="80"/>
    </row>
    <row r="4107" spans="1:9">
      <c r="A4107" s="280" t="s">
        <v>5502</v>
      </c>
      <c r="B4107" s="280" t="s">
        <v>1457</v>
      </c>
      <c r="C4107" s="280" t="s">
        <v>1205</v>
      </c>
      <c r="D4107" s="280" t="s">
        <v>1219</v>
      </c>
      <c r="E4107" s="80">
        <v>1913.470692240536</v>
      </c>
      <c r="F4107" s="80">
        <v>712019</v>
      </c>
      <c r="G4107" s="80">
        <v>10</v>
      </c>
      <c r="H4107" s="280" t="s">
        <v>1394</v>
      </c>
      <c r="I4107" s="80"/>
    </row>
    <row r="4108" spans="1:9">
      <c r="A4108" s="280" t="s">
        <v>5503</v>
      </c>
      <c r="B4108" s="280" t="s">
        <v>1457</v>
      </c>
      <c r="C4108" s="280" t="s">
        <v>1205</v>
      </c>
      <c r="D4108" s="280" t="s">
        <v>1347</v>
      </c>
      <c r="E4108" s="80">
        <v>2.5440574848353843E-2</v>
      </c>
      <c r="F4108" s="80">
        <v>712019</v>
      </c>
      <c r="G4108" s="80">
        <v>10</v>
      </c>
      <c r="H4108" s="280" t="s">
        <v>1394</v>
      </c>
      <c r="I4108" s="80"/>
    </row>
    <row r="4109" spans="1:9">
      <c r="A4109" s="280" t="s">
        <v>5504</v>
      </c>
      <c r="B4109" s="280" t="s">
        <v>1457</v>
      </c>
      <c r="C4109" s="280" t="s">
        <v>1205</v>
      </c>
      <c r="D4109" s="280" t="s">
        <v>1344</v>
      </c>
      <c r="E4109" s="80">
        <v>6.0553828930513344E-2</v>
      </c>
      <c r="F4109" s="80">
        <v>712019</v>
      </c>
      <c r="G4109" s="80">
        <v>10</v>
      </c>
      <c r="H4109" s="280" t="s">
        <v>1394</v>
      </c>
      <c r="I4109" s="80"/>
    </row>
    <row r="4110" spans="1:9">
      <c r="A4110" s="280" t="s">
        <v>5505</v>
      </c>
      <c r="B4110" s="280" t="s">
        <v>1457</v>
      </c>
      <c r="C4110" s="280" t="s">
        <v>1206</v>
      </c>
      <c r="D4110" s="280" t="s">
        <v>1211</v>
      </c>
      <c r="E4110" s="80">
        <v>3.9340547915019508E-2</v>
      </c>
      <c r="F4110" s="80">
        <v>712019</v>
      </c>
      <c r="G4110" s="80">
        <v>10</v>
      </c>
      <c r="H4110" s="280" t="s">
        <v>1394</v>
      </c>
      <c r="I4110" s="80"/>
    </row>
    <row r="4111" spans="1:9">
      <c r="A4111" s="280" t="s">
        <v>5506</v>
      </c>
      <c r="B4111" s="280" t="s">
        <v>1457</v>
      </c>
      <c r="C4111" s="280" t="s">
        <v>1206</v>
      </c>
      <c r="D4111" s="280" t="s">
        <v>1212</v>
      </c>
      <c r="E4111" s="80">
        <v>4.5490928331039696E-2</v>
      </c>
      <c r="F4111" s="80">
        <v>712019</v>
      </c>
      <c r="G4111" s="80">
        <v>10</v>
      </c>
      <c r="H4111" s="280" t="s">
        <v>1394</v>
      </c>
      <c r="I4111" s="80"/>
    </row>
    <row r="4112" spans="1:9">
      <c r="A4112" s="280" t="s">
        <v>5507</v>
      </c>
      <c r="B4112" s="280" t="s">
        <v>1457</v>
      </c>
      <c r="C4112" s="280" t="s">
        <v>1206</v>
      </c>
      <c r="D4112" s="280" t="s">
        <v>1213</v>
      </c>
      <c r="E4112" s="80">
        <v>3.9491752297626283E-2</v>
      </c>
      <c r="F4112" s="80">
        <v>712019</v>
      </c>
      <c r="G4112" s="80">
        <v>10</v>
      </c>
      <c r="H4112" s="280" t="s">
        <v>1394</v>
      </c>
      <c r="I4112" s="80"/>
    </row>
    <row r="4113" spans="1:9">
      <c r="A4113" s="280" t="s">
        <v>5508</v>
      </c>
      <c r="B4113" s="280" t="s">
        <v>1457</v>
      </c>
      <c r="C4113" s="280" t="s">
        <v>1206</v>
      </c>
      <c r="D4113" s="280" t="s">
        <v>1214</v>
      </c>
      <c r="E4113" s="80">
        <v>4.1674690894253789E-2</v>
      </c>
      <c r="F4113" s="80">
        <v>712019</v>
      </c>
      <c r="G4113" s="80">
        <v>10</v>
      </c>
      <c r="H4113" s="280" t="s">
        <v>1394</v>
      </c>
      <c r="I4113" s="80"/>
    </row>
    <row r="4114" spans="1:9">
      <c r="A4114" s="280" t="s">
        <v>5509</v>
      </c>
      <c r="B4114" s="280" t="s">
        <v>1457</v>
      </c>
      <c r="C4114" s="280" t="s">
        <v>1206</v>
      </c>
      <c r="D4114" s="280" t="s">
        <v>1215</v>
      </c>
      <c r="E4114" s="80">
        <v>4.5267848582621451E-2</v>
      </c>
      <c r="F4114" s="80">
        <v>712019</v>
      </c>
      <c r="G4114" s="80">
        <v>10</v>
      </c>
      <c r="H4114" s="280" t="s">
        <v>1394</v>
      </c>
      <c r="I4114" s="80"/>
    </row>
    <row r="4115" spans="1:9">
      <c r="A4115" s="280" t="s">
        <v>5510</v>
      </c>
      <c r="B4115" s="280" t="s">
        <v>1457</v>
      </c>
      <c r="C4115" s="280" t="s">
        <v>1206</v>
      </c>
      <c r="D4115" s="280" t="s">
        <v>1216</v>
      </c>
      <c r="E4115" s="80">
        <v>5.9951655591731642E-2</v>
      </c>
      <c r="F4115" s="80">
        <v>712019</v>
      </c>
      <c r="G4115" s="80">
        <v>10</v>
      </c>
      <c r="H4115" s="280" t="s">
        <v>1394</v>
      </c>
      <c r="I4115" s="80"/>
    </row>
    <row r="4116" spans="1:9">
      <c r="A4116" s="280" t="s">
        <v>5511</v>
      </c>
      <c r="B4116" s="280" t="s">
        <v>1457</v>
      </c>
      <c r="C4116" s="280" t="s">
        <v>1206</v>
      </c>
      <c r="D4116" s="280" t="s">
        <v>1217</v>
      </c>
      <c r="E4116" s="80">
        <v>4.4002955862408495E-2</v>
      </c>
      <c r="F4116" s="80">
        <v>712019</v>
      </c>
      <c r="G4116" s="80">
        <v>10</v>
      </c>
      <c r="H4116" s="280" t="s">
        <v>1394</v>
      </c>
      <c r="I4116" s="80"/>
    </row>
    <row r="4117" spans="1:9">
      <c r="A4117" s="280" t="s">
        <v>5512</v>
      </c>
      <c r="B4117" s="280" t="s">
        <v>1457</v>
      </c>
      <c r="C4117" s="280" t="s">
        <v>1206</v>
      </c>
      <c r="D4117" s="280" t="s">
        <v>1218</v>
      </c>
      <c r="E4117" s="80">
        <v>3.1382796845672016E-2</v>
      </c>
      <c r="F4117" s="80">
        <v>712019</v>
      </c>
      <c r="G4117" s="80">
        <v>10</v>
      </c>
      <c r="H4117" s="280" t="s">
        <v>1394</v>
      </c>
      <c r="I4117" s="80"/>
    </row>
    <row r="4118" spans="1:9">
      <c r="A4118" s="280" t="s">
        <v>5513</v>
      </c>
      <c r="B4118" s="280" t="s">
        <v>1457</v>
      </c>
      <c r="C4118" s="280" t="s">
        <v>1206</v>
      </c>
      <c r="D4118" s="280" t="s">
        <v>1219</v>
      </c>
      <c r="E4118" s="80">
        <v>4.2393186504846671E-2</v>
      </c>
      <c r="F4118" s="80">
        <v>712019</v>
      </c>
      <c r="G4118" s="80">
        <v>10</v>
      </c>
      <c r="H4118" s="280" t="s">
        <v>1394</v>
      </c>
      <c r="I4118" s="80"/>
    </row>
    <row r="4119" spans="1:9">
      <c r="A4119" s="280" t="s">
        <v>5514</v>
      </c>
      <c r="B4119" s="280" t="s">
        <v>1457</v>
      </c>
      <c r="C4119" s="280" t="s">
        <v>1206</v>
      </c>
      <c r="D4119" s="280" t="s">
        <v>1347</v>
      </c>
      <c r="E4119" s="80">
        <v>0.27944535741212329</v>
      </c>
      <c r="F4119" s="80">
        <v>712019</v>
      </c>
      <c r="G4119" s="80">
        <v>10</v>
      </c>
      <c r="H4119" s="280" t="s">
        <v>1394</v>
      </c>
      <c r="I4119" s="80"/>
    </row>
    <row r="4120" spans="1:9">
      <c r="A4120" s="280" t="s">
        <v>5515</v>
      </c>
      <c r="B4120" s="280" t="s">
        <v>1457</v>
      </c>
      <c r="C4120" s="280" t="s">
        <v>1206</v>
      </c>
      <c r="D4120" s="280" t="s">
        <v>1344</v>
      </c>
      <c r="E4120" s="80">
        <v>0.7287088145166184</v>
      </c>
      <c r="F4120" s="80">
        <v>712019</v>
      </c>
      <c r="G4120" s="80">
        <v>10</v>
      </c>
      <c r="H4120" s="280" t="s">
        <v>1394</v>
      </c>
      <c r="I4120" s="80"/>
    </row>
    <row r="4121" spans="1:9">
      <c r="A4121" s="280" t="s">
        <v>5516</v>
      </c>
      <c r="B4121" s="280" t="s">
        <v>1457</v>
      </c>
      <c r="C4121" s="280" t="s">
        <v>1207</v>
      </c>
      <c r="D4121" s="280" t="s">
        <v>1211</v>
      </c>
      <c r="E4121" s="80">
        <v>1.6987040156744799E-4</v>
      </c>
      <c r="F4121" s="80">
        <v>712019</v>
      </c>
      <c r="G4121" s="80">
        <v>10</v>
      </c>
      <c r="H4121" s="280" t="s">
        <v>1394</v>
      </c>
      <c r="I4121" s="80"/>
    </row>
    <row r="4122" spans="1:9">
      <c r="A4122" s="280" t="s">
        <v>5517</v>
      </c>
      <c r="B4122" s="280" t="s">
        <v>1457</v>
      </c>
      <c r="C4122" s="280" t="s">
        <v>1207</v>
      </c>
      <c r="D4122" s="280" t="s">
        <v>1212</v>
      </c>
      <c r="E4122" s="80">
        <v>7.207766894422147E-4</v>
      </c>
      <c r="F4122" s="80">
        <v>712019</v>
      </c>
      <c r="G4122" s="80">
        <v>10</v>
      </c>
      <c r="H4122" s="280" t="s">
        <v>1394</v>
      </c>
      <c r="I4122" s="80"/>
    </row>
    <row r="4123" spans="1:9">
      <c r="A4123" s="280" t="s">
        <v>5518</v>
      </c>
      <c r="B4123" s="280" t="s">
        <v>1457</v>
      </c>
      <c r="C4123" s="280" t="s">
        <v>1207</v>
      </c>
      <c r="D4123" s="280" t="s">
        <v>1213</v>
      </c>
      <c r="E4123" s="80">
        <v>1.7070485730054139E-4</v>
      </c>
      <c r="F4123" s="80">
        <v>712019</v>
      </c>
      <c r="G4123" s="80">
        <v>10</v>
      </c>
      <c r="H4123" s="280" t="s">
        <v>1394</v>
      </c>
      <c r="I4123" s="80"/>
    </row>
    <row r="4124" spans="1:9">
      <c r="A4124" s="280" t="s">
        <v>5519</v>
      </c>
      <c r="B4124" s="280" t="s">
        <v>1457</v>
      </c>
      <c r="C4124" s="280" t="s">
        <v>1207</v>
      </c>
      <c r="D4124" s="280" t="s">
        <v>1214</v>
      </c>
      <c r="E4124" s="80">
        <v>1.8392986898851002E-4</v>
      </c>
      <c r="F4124" s="80">
        <v>712019</v>
      </c>
      <c r="G4124" s="80">
        <v>10</v>
      </c>
      <c r="H4124" s="280" t="s">
        <v>1394</v>
      </c>
      <c r="I4124" s="80"/>
    </row>
    <row r="4125" spans="1:9">
      <c r="A4125" s="280" t="s">
        <v>5520</v>
      </c>
      <c r="B4125" s="280" t="s">
        <v>1457</v>
      </c>
      <c r="C4125" s="280" t="s">
        <v>1207</v>
      </c>
      <c r="D4125" s="280" t="s">
        <v>1215</v>
      </c>
      <c r="E4125" s="80">
        <v>3.947271081130601E-3</v>
      </c>
      <c r="F4125" s="80">
        <v>712019</v>
      </c>
      <c r="G4125" s="80">
        <v>10</v>
      </c>
      <c r="H4125" s="280" t="s">
        <v>1394</v>
      </c>
      <c r="I4125" s="80"/>
    </row>
    <row r="4126" spans="1:9">
      <c r="A4126" s="280" t="s">
        <v>5521</v>
      </c>
      <c r="B4126" s="280" t="s">
        <v>1457</v>
      </c>
      <c r="C4126" s="280" t="s">
        <v>1207</v>
      </c>
      <c r="D4126" s="280" t="s">
        <v>1216</v>
      </c>
      <c r="E4126" s="80">
        <v>5.9304643712077714E-4</v>
      </c>
      <c r="F4126" s="80">
        <v>712019</v>
      </c>
      <c r="G4126" s="80">
        <v>10</v>
      </c>
      <c r="H4126" s="280" t="s">
        <v>1394</v>
      </c>
      <c r="I4126" s="80"/>
    </row>
    <row r="4127" spans="1:9">
      <c r="A4127" s="280" t="s">
        <v>5522</v>
      </c>
      <c r="B4127" s="280" t="s">
        <v>1457</v>
      </c>
      <c r="C4127" s="280" t="s">
        <v>1207</v>
      </c>
      <c r="D4127" s="280" t="s">
        <v>1217</v>
      </c>
      <c r="E4127" s="80">
        <v>5.323684189439445E-4</v>
      </c>
      <c r="F4127" s="80">
        <v>712019</v>
      </c>
      <c r="G4127" s="80">
        <v>10</v>
      </c>
      <c r="H4127" s="280" t="s">
        <v>1394</v>
      </c>
      <c r="I4127" s="80"/>
    </row>
    <row r="4128" spans="1:9">
      <c r="A4128" s="280" t="s">
        <v>5523</v>
      </c>
      <c r="B4128" s="280" t="s">
        <v>1457</v>
      </c>
      <c r="C4128" s="280" t="s">
        <v>1207</v>
      </c>
      <c r="D4128" s="280" t="s">
        <v>1218</v>
      </c>
      <c r="E4128" s="80">
        <v>3.2646558492532146E-4</v>
      </c>
      <c r="F4128" s="80">
        <v>712019</v>
      </c>
      <c r="G4128" s="80">
        <v>10</v>
      </c>
      <c r="H4128" s="280" t="s">
        <v>1394</v>
      </c>
      <c r="I4128" s="80"/>
    </row>
    <row r="4129" spans="1:9">
      <c r="A4129" s="280" t="s">
        <v>5524</v>
      </c>
      <c r="B4129" s="280" t="s">
        <v>1457</v>
      </c>
      <c r="C4129" s="280" t="s">
        <v>1207</v>
      </c>
      <c r="D4129" s="280" t="s">
        <v>1219</v>
      </c>
      <c r="E4129" s="80">
        <v>55.753142598033754</v>
      </c>
      <c r="F4129" s="80">
        <v>712019</v>
      </c>
      <c r="G4129" s="80">
        <v>10</v>
      </c>
      <c r="H4129" s="280" t="s">
        <v>1394</v>
      </c>
      <c r="I4129" s="80"/>
    </row>
    <row r="4130" spans="1:9">
      <c r="A4130" s="280" t="s">
        <v>5525</v>
      </c>
      <c r="B4130" s="280" t="s">
        <v>1457</v>
      </c>
      <c r="C4130" s="280" t="s">
        <v>1207</v>
      </c>
      <c r="D4130" s="280" t="s">
        <v>1347</v>
      </c>
      <c r="E4130" s="80">
        <v>1.3826290600658607E-3</v>
      </c>
      <c r="F4130" s="80">
        <v>712019</v>
      </c>
      <c r="G4130" s="80">
        <v>10</v>
      </c>
      <c r="H4130" s="280" t="s">
        <v>1394</v>
      </c>
      <c r="I4130" s="80"/>
    </row>
    <row r="4131" spans="1:9">
      <c r="A4131" s="280" t="s">
        <v>5526</v>
      </c>
      <c r="B4131" s="280" t="s">
        <v>1457</v>
      </c>
      <c r="C4131" s="280" t="s">
        <v>1207</v>
      </c>
      <c r="D4131" s="280" t="s">
        <v>1344</v>
      </c>
      <c r="E4131" s="80">
        <v>3.2168247156939989E-3</v>
      </c>
      <c r="F4131" s="80">
        <v>712019</v>
      </c>
      <c r="G4131" s="80">
        <v>10</v>
      </c>
      <c r="H4131" s="280" t="s">
        <v>1394</v>
      </c>
      <c r="I4131" s="80"/>
    </row>
    <row r="4132" spans="1:9">
      <c r="A4132" s="280" t="s">
        <v>5527</v>
      </c>
      <c r="B4132" s="280" t="s">
        <v>1457</v>
      </c>
      <c r="C4132" s="280" t="s">
        <v>1208</v>
      </c>
      <c r="D4132" s="280" t="s">
        <v>1211</v>
      </c>
      <c r="E4132" s="80">
        <v>1.9609240688936222E-4</v>
      </c>
      <c r="F4132" s="80">
        <v>712019</v>
      </c>
      <c r="G4132" s="80">
        <v>10</v>
      </c>
      <c r="H4132" s="280" t="s">
        <v>1394</v>
      </c>
      <c r="I4132" s="80"/>
    </row>
    <row r="4133" spans="1:9">
      <c r="A4133" s="280" t="s">
        <v>5528</v>
      </c>
      <c r="B4133" s="280" t="s">
        <v>1457</v>
      </c>
      <c r="C4133" s="280" t="s">
        <v>1208</v>
      </c>
      <c r="D4133" s="280" t="s">
        <v>1212</v>
      </c>
      <c r="E4133" s="80">
        <v>3.4257666457677798E-4</v>
      </c>
      <c r="F4133" s="80">
        <v>712019</v>
      </c>
      <c r="G4133" s="80">
        <v>10</v>
      </c>
      <c r="H4133" s="280" t="s">
        <v>1394</v>
      </c>
      <c r="I4133" s="80"/>
    </row>
    <row r="4134" spans="1:9">
      <c r="A4134" s="280" t="s">
        <v>5529</v>
      </c>
      <c r="B4134" s="280" t="s">
        <v>1457</v>
      </c>
      <c r="C4134" s="280" t="s">
        <v>1208</v>
      </c>
      <c r="D4134" s="280" t="s">
        <v>1213</v>
      </c>
      <c r="E4134" s="80">
        <v>1.9719217791077702E-4</v>
      </c>
      <c r="F4134" s="80">
        <v>712019</v>
      </c>
      <c r="G4134" s="80">
        <v>10</v>
      </c>
      <c r="H4134" s="280" t="s">
        <v>1394</v>
      </c>
      <c r="I4134" s="80"/>
    </row>
    <row r="4135" spans="1:9">
      <c r="A4135" s="280" t="s">
        <v>5530</v>
      </c>
      <c r="B4135" s="280" t="s">
        <v>1457</v>
      </c>
      <c r="C4135" s="280" t="s">
        <v>1208</v>
      </c>
      <c r="D4135" s="280" t="s">
        <v>1214</v>
      </c>
      <c r="E4135" s="80">
        <v>2.1181704530235835E-4</v>
      </c>
      <c r="F4135" s="80">
        <v>712019</v>
      </c>
      <c r="G4135" s="80">
        <v>10</v>
      </c>
      <c r="H4135" s="280" t="s">
        <v>1394</v>
      </c>
      <c r="I4135" s="80"/>
    </row>
    <row r="4136" spans="1:9">
      <c r="A4136" s="280" t="s">
        <v>5531</v>
      </c>
      <c r="B4136" s="280" t="s">
        <v>1457</v>
      </c>
      <c r="C4136" s="280" t="s">
        <v>1208</v>
      </c>
      <c r="D4136" s="280" t="s">
        <v>1215</v>
      </c>
      <c r="E4136" s="80">
        <v>1.5023689865025719E-3</v>
      </c>
      <c r="F4136" s="80">
        <v>712019</v>
      </c>
      <c r="G4136" s="80">
        <v>10</v>
      </c>
      <c r="H4136" s="280" t="s">
        <v>1394</v>
      </c>
      <c r="I4136" s="80"/>
    </row>
    <row r="4137" spans="1:9">
      <c r="A4137" s="280" t="s">
        <v>5532</v>
      </c>
      <c r="B4137" s="280" t="s">
        <v>1457</v>
      </c>
      <c r="C4137" s="280" t="s">
        <v>1208</v>
      </c>
      <c r="D4137" s="280" t="s">
        <v>1216</v>
      </c>
      <c r="E4137" s="80">
        <v>4.4402117922872052E-4</v>
      </c>
      <c r="F4137" s="80">
        <v>712019</v>
      </c>
      <c r="G4137" s="80">
        <v>10</v>
      </c>
      <c r="H4137" s="280" t="s">
        <v>1394</v>
      </c>
      <c r="I4137" s="80"/>
    </row>
    <row r="4138" spans="1:9">
      <c r="A4138" s="280" t="s">
        <v>5533</v>
      </c>
      <c r="B4138" s="280" t="s">
        <v>1457</v>
      </c>
      <c r="C4138" s="280" t="s">
        <v>1208</v>
      </c>
      <c r="D4138" s="280" t="s">
        <v>1217</v>
      </c>
      <c r="E4138" s="80">
        <v>3.8659765829514292E-4</v>
      </c>
      <c r="F4138" s="80">
        <v>712019</v>
      </c>
      <c r="G4138" s="80">
        <v>10</v>
      </c>
      <c r="H4138" s="280" t="s">
        <v>1394</v>
      </c>
      <c r="I4138" s="80"/>
    </row>
    <row r="4139" spans="1:9">
      <c r="A4139" s="280" t="s">
        <v>5534</v>
      </c>
      <c r="B4139" s="280" t="s">
        <v>1457</v>
      </c>
      <c r="C4139" s="280" t="s">
        <v>1208</v>
      </c>
      <c r="D4139" s="280" t="s">
        <v>1218</v>
      </c>
      <c r="E4139" s="80">
        <v>2.8230375472465969E-4</v>
      </c>
      <c r="F4139" s="80">
        <v>712019</v>
      </c>
      <c r="G4139" s="80">
        <v>10</v>
      </c>
      <c r="H4139" s="280" t="s">
        <v>1394</v>
      </c>
      <c r="I4139" s="80"/>
    </row>
    <row r="4140" spans="1:9">
      <c r="A4140" s="280" t="s">
        <v>5535</v>
      </c>
      <c r="B4140" s="280" t="s">
        <v>1457</v>
      </c>
      <c r="C4140" s="280" t="s">
        <v>1208</v>
      </c>
      <c r="D4140" s="280" t="s">
        <v>1219</v>
      </c>
      <c r="E4140" s="80">
        <v>63.824523397296133</v>
      </c>
      <c r="F4140" s="80">
        <v>712019</v>
      </c>
      <c r="G4140" s="80">
        <v>10</v>
      </c>
      <c r="H4140" s="280" t="s">
        <v>1394</v>
      </c>
      <c r="I4140" s="80"/>
    </row>
    <row r="4141" spans="1:9">
      <c r="A4141" s="280" t="s">
        <v>5536</v>
      </c>
      <c r="B4141" s="280" t="s">
        <v>1457</v>
      </c>
      <c r="C4141" s="280" t="s">
        <v>1208</v>
      </c>
      <c r="D4141" s="280" t="s">
        <v>1347</v>
      </c>
      <c r="E4141" s="80">
        <v>1.4997429945200777E-3</v>
      </c>
      <c r="F4141" s="80">
        <v>712019</v>
      </c>
      <c r="G4141" s="80">
        <v>10</v>
      </c>
      <c r="H4141" s="280" t="s">
        <v>1394</v>
      </c>
      <c r="I4141" s="80"/>
    </row>
    <row r="4142" spans="1:9">
      <c r="A4142" s="280" t="s">
        <v>5537</v>
      </c>
      <c r="B4142" s="280" t="s">
        <v>1457</v>
      </c>
      <c r="C4142" s="280" t="s">
        <v>1208</v>
      </c>
      <c r="D4142" s="280" t="s">
        <v>1344</v>
      </c>
      <c r="E4142" s="80">
        <v>3.559138496500506E-3</v>
      </c>
      <c r="F4142" s="80">
        <v>712019</v>
      </c>
      <c r="G4142" s="80">
        <v>10</v>
      </c>
      <c r="H4142" s="280" t="s">
        <v>1394</v>
      </c>
      <c r="I4142" s="80"/>
    </row>
    <row r="4143" spans="1:9">
      <c r="A4143" s="280" t="s">
        <v>5538</v>
      </c>
      <c r="B4143" s="280" t="s">
        <v>1457</v>
      </c>
      <c r="C4143" s="280" t="s">
        <v>1209</v>
      </c>
      <c r="D4143" s="280" t="s">
        <v>1211</v>
      </c>
      <c r="E4143" s="80">
        <v>3.0326281765475529E-3</v>
      </c>
      <c r="F4143" s="80">
        <v>712019</v>
      </c>
      <c r="G4143" s="80">
        <v>10</v>
      </c>
      <c r="H4143" s="280" t="s">
        <v>1394</v>
      </c>
      <c r="I4143" s="80"/>
    </row>
    <row r="4144" spans="1:9">
      <c r="A4144" s="280" t="s">
        <v>5539</v>
      </c>
      <c r="B4144" s="280" t="s">
        <v>1457</v>
      </c>
      <c r="C4144" s="280" t="s">
        <v>1209</v>
      </c>
      <c r="D4144" s="280" t="s">
        <v>1212</v>
      </c>
      <c r="E4144" s="80">
        <v>5.2988984567730298E-3</v>
      </c>
      <c r="F4144" s="80">
        <v>712019</v>
      </c>
      <c r="G4144" s="80">
        <v>10</v>
      </c>
      <c r="H4144" s="280" t="s">
        <v>1394</v>
      </c>
      <c r="I4144" s="80"/>
    </row>
    <row r="4145" spans="1:9">
      <c r="A4145" s="280" t="s">
        <v>5540</v>
      </c>
      <c r="B4145" s="280" t="s">
        <v>1457</v>
      </c>
      <c r="C4145" s="280" t="s">
        <v>1209</v>
      </c>
      <c r="D4145" s="280" t="s">
        <v>1213</v>
      </c>
      <c r="E4145" s="80">
        <v>3.0499396210052045E-3</v>
      </c>
      <c r="F4145" s="80">
        <v>712019</v>
      </c>
      <c r="G4145" s="80">
        <v>10</v>
      </c>
      <c r="H4145" s="280" t="s">
        <v>1394</v>
      </c>
      <c r="I4145" s="80"/>
    </row>
    <row r="4146" spans="1:9">
      <c r="A4146" s="280" t="s">
        <v>5541</v>
      </c>
      <c r="B4146" s="280" t="s">
        <v>1457</v>
      </c>
      <c r="C4146" s="280" t="s">
        <v>1209</v>
      </c>
      <c r="D4146" s="280" t="s">
        <v>1214</v>
      </c>
      <c r="E4146" s="80">
        <v>3.1355606423810667E-3</v>
      </c>
      <c r="F4146" s="80">
        <v>712019</v>
      </c>
      <c r="G4146" s="80">
        <v>10</v>
      </c>
      <c r="H4146" s="280" t="s">
        <v>1394</v>
      </c>
      <c r="I4146" s="80"/>
    </row>
    <row r="4147" spans="1:9">
      <c r="A4147" s="280" t="s">
        <v>5542</v>
      </c>
      <c r="B4147" s="280" t="s">
        <v>1457</v>
      </c>
      <c r="C4147" s="280" t="s">
        <v>1209</v>
      </c>
      <c r="D4147" s="280" t="s">
        <v>1215</v>
      </c>
      <c r="E4147" s="80">
        <v>5.2749820511463902E-3</v>
      </c>
      <c r="F4147" s="80">
        <v>712019</v>
      </c>
      <c r="G4147" s="80">
        <v>10</v>
      </c>
      <c r="H4147" s="280" t="s">
        <v>1394</v>
      </c>
      <c r="I4147" s="80"/>
    </row>
    <row r="4148" spans="1:9">
      <c r="A4148" s="280" t="s">
        <v>5543</v>
      </c>
      <c r="B4148" s="280" t="s">
        <v>1457</v>
      </c>
      <c r="C4148" s="280" t="s">
        <v>1209</v>
      </c>
      <c r="D4148" s="280" t="s">
        <v>1216</v>
      </c>
      <c r="E4148" s="80">
        <v>5.9238272496150608E-3</v>
      </c>
      <c r="F4148" s="80">
        <v>712019</v>
      </c>
      <c r="G4148" s="80">
        <v>10</v>
      </c>
      <c r="H4148" s="280" t="s">
        <v>1394</v>
      </c>
      <c r="I4148" s="80"/>
    </row>
    <row r="4149" spans="1:9">
      <c r="A4149" s="280" t="s">
        <v>5544</v>
      </c>
      <c r="B4149" s="280" t="s">
        <v>1457</v>
      </c>
      <c r="C4149" s="280" t="s">
        <v>1209</v>
      </c>
      <c r="D4149" s="280" t="s">
        <v>1217</v>
      </c>
      <c r="E4149" s="80">
        <v>4.7878303174279484E-3</v>
      </c>
      <c r="F4149" s="80">
        <v>712019</v>
      </c>
      <c r="G4149" s="80">
        <v>10</v>
      </c>
      <c r="H4149" s="280" t="s">
        <v>1394</v>
      </c>
      <c r="I4149" s="80"/>
    </row>
    <row r="4150" spans="1:9">
      <c r="A4150" s="280" t="s">
        <v>5545</v>
      </c>
      <c r="B4150" s="280" t="s">
        <v>1457</v>
      </c>
      <c r="C4150" s="280" t="s">
        <v>1209</v>
      </c>
      <c r="D4150" s="280" t="s">
        <v>1218</v>
      </c>
      <c r="E4150" s="80">
        <v>5.3843290128770043E-3</v>
      </c>
      <c r="F4150" s="80">
        <v>712019</v>
      </c>
      <c r="G4150" s="80">
        <v>10</v>
      </c>
      <c r="H4150" s="280" t="s">
        <v>1394</v>
      </c>
      <c r="I4150" s="80"/>
    </row>
    <row r="4151" spans="1:9">
      <c r="A4151" s="280" t="s">
        <v>5546</v>
      </c>
      <c r="B4151" s="280" t="s">
        <v>1457</v>
      </c>
      <c r="C4151" s="280" t="s">
        <v>1209</v>
      </c>
      <c r="D4151" s="280" t="s">
        <v>1219</v>
      </c>
      <c r="E4151" s="80">
        <v>3.1788865100334683E-3</v>
      </c>
      <c r="F4151" s="80">
        <v>712019</v>
      </c>
      <c r="G4151" s="80">
        <v>10</v>
      </c>
      <c r="H4151" s="280" t="s">
        <v>1394</v>
      </c>
      <c r="I4151" s="80"/>
    </row>
    <row r="4152" spans="1:9">
      <c r="A4152" s="280" t="s">
        <v>5547</v>
      </c>
      <c r="B4152" s="280" t="s">
        <v>1457</v>
      </c>
      <c r="C4152" s="280" t="s">
        <v>1209</v>
      </c>
      <c r="D4152" s="280" t="s">
        <v>1347</v>
      </c>
      <c r="E4152" s="80">
        <v>2.3024245784042295E-2</v>
      </c>
      <c r="F4152" s="80">
        <v>712019</v>
      </c>
      <c r="G4152" s="80">
        <v>10</v>
      </c>
      <c r="H4152" s="280" t="s">
        <v>1394</v>
      </c>
      <c r="I4152" s="80"/>
    </row>
    <row r="4153" spans="1:9">
      <c r="A4153" s="280" t="s">
        <v>5548</v>
      </c>
      <c r="B4153" s="280" t="s">
        <v>1457</v>
      </c>
      <c r="C4153" s="280" t="s">
        <v>1209</v>
      </c>
      <c r="D4153" s="280" t="s">
        <v>1344</v>
      </c>
      <c r="E4153" s="80">
        <v>5.7510188542842247E-2</v>
      </c>
      <c r="F4153" s="80">
        <v>712019</v>
      </c>
      <c r="G4153" s="80">
        <v>10</v>
      </c>
      <c r="H4153" s="280" t="s">
        <v>1394</v>
      </c>
      <c r="I4153" s="80"/>
    </row>
    <row r="4154" spans="1:9">
      <c r="A4154" s="280" t="s">
        <v>5549</v>
      </c>
      <c r="B4154" s="280" t="s">
        <v>1457</v>
      </c>
      <c r="C4154" s="280" t="s">
        <v>1182</v>
      </c>
      <c r="D4154" s="280" t="s">
        <v>1211</v>
      </c>
      <c r="E4154" s="80">
        <v>0.20797452463949259</v>
      </c>
      <c r="F4154" s="80">
        <v>712019</v>
      </c>
      <c r="G4154" s="80">
        <v>10</v>
      </c>
      <c r="H4154" s="280" t="s">
        <v>1394</v>
      </c>
      <c r="I4154" s="80"/>
    </row>
    <row r="4155" spans="1:9">
      <c r="A4155" s="280" t="s">
        <v>5550</v>
      </c>
      <c r="B4155" s="280" t="s">
        <v>1457</v>
      </c>
      <c r="C4155" s="280" t="s">
        <v>1182</v>
      </c>
      <c r="D4155" s="280" t="s">
        <v>1212</v>
      </c>
      <c r="E4155" s="80">
        <v>1.2406605117216603</v>
      </c>
      <c r="F4155" s="80">
        <v>712019</v>
      </c>
      <c r="G4155" s="80">
        <v>10</v>
      </c>
      <c r="H4155" s="280" t="s">
        <v>1394</v>
      </c>
      <c r="I4155" s="80"/>
    </row>
    <row r="4156" spans="1:9">
      <c r="A4156" s="280" t="s">
        <v>5551</v>
      </c>
      <c r="B4156" s="280" t="s">
        <v>1457</v>
      </c>
      <c r="C4156" s="280" t="s">
        <v>1182</v>
      </c>
      <c r="D4156" s="280" t="s">
        <v>1213</v>
      </c>
      <c r="E4156" s="80">
        <v>0.20981980555859817</v>
      </c>
      <c r="F4156" s="80">
        <v>712019</v>
      </c>
      <c r="G4156" s="80">
        <v>10</v>
      </c>
      <c r="H4156" s="280" t="s">
        <v>1394</v>
      </c>
      <c r="I4156" s="80"/>
    </row>
    <row r="4157" spans="1:9">
      <c r="A4157" s="280" t="s">
        <v>5552</v>
      </c>
      <c r="B4157" s="280" t="s">
        <v>1457</v>
      </c>
      <c r="C4157" s="280" t="s">
        <v>1182</v>
      </c>
      <c r="D4157" s="280" t="s">
        <v>1214</v>
      </c>
      <c r="E4157" s="80">
        <v>0.22366066703832721</v>
      </c>
      <c r="F4157" s="80">
        <v>712019</v>
      </c>
      <c r="G4157" s="80">
        <v>10</v>
      </c>
      <c r="H4157" s="280" t="s">
        <v>1394</v>
      </c>
      <c r="I4157" s="80"/>
    </row>
    <row r="4158" spans="1:9">
      <c r="A4158" s="280" t="s">
        <v>5553</v>
      </c>
      <c r="B4158" s="280" t="s">
        <v>1457</v>
      </c>
      <c r="C4158" s="280" t="s">
        <v>1182</v>
      </c>
      <c r="D4158" s="280" t="s">
        <v>1215</v>
      </c>
      <c r="E4158" s="80">
        <v>18.114845528443354</v>
      </c>
      <c r="F4158" s="80">
        <v>712019</v>
      </c>
      <c r="G4158" s="80">
        <v>10</v>
      </c>
      <c r="H4158" s="280" t="s">
        <v>1394</v>
      </c>
      <c r="I4158" s="80"/>
    </row>
    <row r="4159" spans="1:9">
      <c r="A4159" s="280" t="s">
        <v>5554</v>
      </c>
      <c r="B4159" s="280" t="s">
        <v>1457</v>
      </c>
      <c r="C4159" s="280" t="s">
        <v>1182</v>
      </c>
      <c r="D4159" s="280" t="s">
        <v>1216</v>
      </c>
      <c r="E4159" s="80">
        <v>2.6414139065749893</v>
      </c>
      <c r="F4159" s="80">
        <v>712019</v>
      </c>
      <c r="G4159" s="80">
        <v>10</v>
      </c>
      <c r="H4159" s="280" t="s">
        <v>1394</v>
      </c>
      <c r="I4159" s="80"/>
    </row>
    <row r="4160" spans="1:9">
      <c r="A4160" s="280" t="s">
        <v>5555</v>
      </c>
      <c r="B4160" s="280" t="s">
        <v>1457</v>
      </c>
      <c r="C4160" s="280" t="s">
        <v>1182</v>
      </c>
      <c r="D4160" s="280" t="s">
        <v>1217</v>
      </c>
      <c r="E4160" s="80">
        <v>2.5732791794018919</v>
      </c>
      <c r="F4160" s="80">
        <v>712019</v>
      </c>
      <c r="G4160" s="80">
        <v>10</v>
      </c>
      <c r="H4160" s="280" t="s">
        <v>1394</v>
      </c>
      <c r="I4160" s="80"/>
    </row>
    <row r="4161" spans="1:9">
      <c r="A4161" s="280" t="s">
        <v>5556</v>
      </c>
      <c r="B4161" s="280" t="s">
        <v>1457</v>
      </c>
      <c r="C4161" s="280" t="s">
        <v>1182</v>
      </c>
      <c r="D4161" s="280" t="s">
        <v>1218</v>
      </c>
      <c r="E4161" s="80">
        <v>1.4908754429675872</v>
      </c>
      <c r="F4161" s="80">
        <v>712019</v>
      </c>
      <c r="G4161" s="80">
        <v>10</v>
      </c>
      <c r="H4161" s="280" t="s">
        <v>1394</v>
      </c>
      <c r="I4161" s="80"/>
    </row>
    <row r="4162" spans="1:9">
      <c r="A4162" s="280" t="s">
        <v>5557</v>
      </c>
      <c r="B4162" s="280" t="s">
        <v>1457</v>
      </c>
      <c r="C4162" s="280" t="s">
        <v>1182</v>
      </c>
      <c r="D4162" s="280" t="s">
        <v>1219</v>
      </c>
      <c r="E4162" s="80">
        <v>60185.402919466127</v>
      </c>
      <c r="F4162" s="80">
        <v>712019</v>
      </c>
      <c r="G4162" s="80">
        <v>10</v>
      </c>
      <c r="H4162" s="280" t="s">
        <v>1394</v>
      </c>
      <c r="I4162" s="80"/>
    </row>
    <row r="4163" spans="1:9">
      <c r="A4163" s="280" t="s">
        <v>5558</v>
      </c>
      <c r="B4163" s="280" t="s">
        <v>1457</v>
      </c>
      <c r="C4163" s="280" t="s">
        <v>1182</v>
      </c>
      <c r="D4163" s="280" t="s">
        <v>1347</v>
      </c>
      <c r="E4163" s="80">
        <v>2.2972050333734493</v>
      </c>
      <c r="F4163" s="80">
        <v>712019</v>
      </c>
      <c r="G4163" s="80">
        <v>10</v>
      </c>
      <c r="H4163" s="280" t="s">
        <v>1394</v>
      </c>
      <c r="I4163" s="80"/>
    </row>
    <row r="4164" spans="1:9">
      <c r="A4164" s="280" t="s">
        <v>5559</v>
      </c>
      <c r="B4164" s="280" t="s">
        <v>1457</v>
      </c>
      <c r="C4164" s="280" t="s">
        <v>1182</v>
      </c>
      <c r="D4164" s="280" t="s">
        <v>1344</v>
      </c>
      <c r="E4164" s="80">
        <v>5.8056009546508429</v>
      </c>
      <c r="F4164" s="80">
        <v>712019</v>
      </c>
      <c r="G4164" s="80">
        <v>10</v>
      </c>
      <c r="H4164" s="280" t="s">
        <v>1394</v>
      </c>
      <c r="I4164" s="80"/>
    </row>
    <row r="4165" spans="1:9">
      <c r="A4165" s="280" t="s">
        <v>5560</v>
      </c>
      <c r="B4165" s="280" t="s">
        <v>1457</v>
      </c>
      <c r="C4165" s="280" t="s">
        <v>1210</v>
      </c>
      <c r="D4165" s="280" t="s">
        <v>1211</v>
      </c>
      <c r="E4165" s="80">
        <v>3.3816822613201248E-3</v>
      </c>
      <c r="F4165" s="80">
        <v>712019</v>
      </c>
      <c r="G4165" s="80">
        <v>10</v>
      </c>
      <c r="H4165" s="280" t="s">
        <v>1394</v>
      </c>
      <c r="I4165" s="80"/>
    </row>
    <row r="4166" spans="1:9">
      <c r="A4166" s="280" t="s">
        <v>5561</v>
      </c>
      <c r="B4166" s="280" t="s">
        <v>1457</v>
      </c>
      <c r="C4166" s="280" t="s">
        <v>1210</v>
      </c>
      <c r="D4166" s="280" t="s">
        <v>1212</v>
      </c>
      <c r="E4166" s="80">
        <v>3.6180771934155669E-3</v>
      </c>
      <c r="F4166" s="80">
        <v>712019</v>
      </c>
      <c r="G4166" s="80">
        <v>10</v>
      </c>
      <c r="H4166" s="280" t="s">
        <v>1394</v>
      </c>
      <c r="I4166" s="80"/>
    </row>
    <row r="4167" spans="1:9">
      <c r="A4167" s="280" t="s">
        <v>5562</v>
      </c>
      <c r="B4167" s="280" t="s">
        <v>1457</v>
      </c>
      <c r="C4167" s="280" t="s">
        <v>1210</v>
      </c>
      <c r="D4167" s="280" t="s">
        <v>1213</v>
      </c>
      <c r="E4167" s="80">
        <v>3.3895908272237709E-3</v>
      </c>
      <c r="F4167" s="80">
        <v>712019</v>
      </c>
      <c r="G4167" s="80">
        <v>10</v>
      </c>
      <c r="H4167" s="280" t="s">
        <v>1394</v>
      </c>
      <c r="I4167" s="80"/>
    </row>
    <row r="4168" spans="1:9">
      <c r="A4168" s="280" t="s">
        <v>5563</v>
      </c>
      <c r="B4168" s="280" t="s">
        <v>1457</v>
      </c>
      <c r="C4168" s="280" t="s">
        <v>1210</v>
      </c>
      <c r="D4168" s="280" t="s">
        <v>1214</v>
      </c>
      <c r="E4168" s="80">
        <v>3.5524326219572903E-3</v>
      </c>
      <c r="F4168" s="80">
        <v>712019</v>
      </c>
      <c r="G4168" s="80">
        <v>10</v>
      </c>
      <c r="H4168" s="280" t="s">
        <v>1394</v>
      </c>
      <c r="I4168" s="80"/>
    </row>
    <row r="4169" spans="1:9">
      <c r="A4169" s="280" t="s">
        <v>5564</v>
      </c>
      <c r="B4169" s="280" t="s">
        <v>1457</v>
      </c>
      <c r="C4169" s="280" t="s">
        <v>1210</v>
      </c>
      <c r="D4169" s="280" t="s">
        <v>1215</v>
      </c>
      <c r="E4169" s="80">
        <v>3.5995934746345121E-3</v>
      </c>
      <c r="F4169" s="80">
        <v>712019</v>
      </c>
      <c r="G4169" s="80">
        <v>10</v>
      </c>
      <c r="H4169" s="280" t="s">
        <v>1394</v>
      </c>
      <c r="I4169" s="80"/>
    </row>
    <row r="4170" spans="1:9">
      <c r="A4170" s="280" t="s">
        <v>5565</v>
      </c>
      <c r="B4170" s="280" t="s">
        <v>1457</v>
      </c>
      <c r="C4170" s="280" t="s">
        <v>1210</v>
      </c>
      <c r="D4170" s="280" t="s">
        <v>1216</v>
      </c>
      <c r="E4170" s="80">
        <v>4.3240274282597014E-3</v>
      </c>
      <c r="F4170" s="80">
        <v>712019</v>
      </c>
      <c r="G4170" s="80">
        <v>10</v>
      </c>
      <c r="H4170" s="280" t="s">
        <v>1394</v>
      </c>
      <c r="I4170" s="80"/>
    </row>
    <row r="4171" spans="1:9">
      <c r="A4171" s="280" t="s">
        <v>5566</v>
      </c>
      <c r="B4171" s="280" t="s">
        <v>1457</v>
      </c>
      <c r="C4171" s="280" t="s">
        <v>1210</v>
      </c>
      <c r="D4171" s="280" t="s">
        <v>1217</v>
      </c>
      <c r="E4171" s="80">
        <v>3.4631923216150769E-3</v>
      </c>
      <c r="F4171" s="80">
        <v>712019</v>
      </c>
      <c r="G4171" s="80">
        <v>10</v>
      </c>
      <c r="H4171" s="280" t="s">
        <v>1394</v>
      </c>
      <c r="I4171" s="80"/>
    </row>
    <row r="4172" spans="1:9">
      <c r="A4172" s="280" t="s">
        <v>5567</v>
      </c>
      <c r="B4172" s="280" t="s">
        <v>1457</v>
      </c>
      <c r="C4172" s="280" t="s">
        <v>1210</v>
      </c>
      <c r="D4172" s="280" t="s">
        <v>1218</v>
      </c>
      <c r="E4172" s="80">
        <v>3.7369350123208373E-3</v>
      </c>
      <c r="F4172" s="80">
        <v>712019</v>
      </c>
      <c r="G4172" s="80">
        <v>10</v>
      </c>
      <c r="H4172" s="280" t="s">
        <v>1394</v>
      </c>
      <c r="I4172" s="80"/>
    </row>
    <row r="4173" spans="1:9">
      <c r="A4173" s="280" t="s">
        <v>5568</v>
      </c>
      <c r="B4173" s="280" t="s">
        <v>1457</v>
      </c>
      <c r="C4173" s="280" t="s">
        <v>1210</v>
      </c>
      <c r="D4173" s="280" t="s">
        <v>1219</v>
      </c>
      <c r="E4173" s="80">
        <v>791.78513701374743</v>
      </c>
      <c r="F4173" s="80">
        <v>712019</v>
      </c>
      <c r="G4173" s="80">
        <v>10</v>
      </c>
      <c r="H4173" s="280" t="s">
        <v>1394</v>
      </c>
      <c r="I4173" s="80"/>
    </row>
    <row r="4174" spans="1:9">
      <c r="A4174" s="280" t="s">
        <v>5569</v>
      </c>
      <c r="B4174" s="280" t="s">
        <v>1457</v>
      </c>
      <c r="C4174" s="280" t="s">
        <v>1210</v>
      </c>
      <c r="D4174" s="280" t="s">
        <v>1347</v>
      </c>
      <c r="E4174" s="80">
        <v>2.5897675387744918E-2</v>
      </c>
      <c r="F4174" s="80">
        <v>712019</v>
      </c>
      <c r="G4174" s="80">
        <v>10</v>
      </c>
      <c r="H4174" s="280" t="s">
        <v>1394</v>
      </c>
      <c r="I4174" s="80"/>
    </row>
    <row r="4175" spans="1:9">
      <c r="A4175" s="280" t="s">
        <v>5570</v>
      </c>
      <c r="B4175" s="280" t="s">
        <v>1457</v>
      </c>
      <c r="C4175" s="280" t="s">
        <v>1210</v>
      </c>
      <c r="D4175" s="280" t="s">
        <v>1344</v>
      </c>
      <c r="E4175" s="80">
        <v>6.403266605201105E-2</v>
      </c>
      <c r="F4175" s="80">
        <v>712019</v>
      </c>
      <c r="G4175" s="80">
        <v>10</v>
      </c>
      <c r="H4175" s="280" t="s">
        <v>1394</v>
      </c>
      <c r="I4175" s="80"/>
    </row>
    <row r="4176" spans="1:9">
      <c r="A4176" s="280" t="s">
        <v>5571</v>
      </c>
      <c r="B4176" s="280" t="s">
        <v>1457</v>
      </c>
      <c r="C4176" s="280" t="s">
        <v>1211</v>
      </c>
      <c r="D4176" s="280" t="s">
        <v>1211</v>
      </c>
      <c r="E4176" s="80">
        <v>1</v>
      </c>
      <c r="F4176" s="80">
        <v>712019</v>
      </c>
      <c r="G4176" s="80">
        <v>10</v>
      </c>
      <c r="H4176" s="280" t="s">
        <v>1394</v>
      </c>
      <c r="I4176" s="80"/>
    </row>
    <row r="4177" spans="1:9">
      <c r="A4177" s="280" t="s">
        <v>5572</v>
      </c>
      <c r="B4177" s="280" t="s">
        <v>1457</v>
      </c>
      <c r="C4177" s="280" t="s">
        <v>1211</v>
      </c>
      <c r="D4177" s="280" t="s">
        <v>1212</v>
      </c>
      <c r="E4177" s="80">
        <v>3.1480308362815501</v>
      </c>
      <c r="F4177" s="80">
        <v>712019</v>
      </c>
      <c r="G4177" s="80">
        <v>10</v>
      </c>
      <c r="H4177" s="280" t="s">
        <v>1394</v>
      </c>
      <c r="I4177" s="80"/>
    </row>
    <row r="4178" spans="1:9">
      <c r="A4178" s="280" t="s">
        <v>5573</v>
      </c>
      <c r="B4178" s="280" t="s">
        <v>1457</v>
      </c>
      <c r="C4178" s="280" t="s">
        <v>1211</v>
      </c>
      <c r="D4178" s="280" t="s">
        <v>1213</v>
      </c>
      <c r="E4178" s="80">
        <v>1.0048077782996254</v>
      </c>
      <c r="F4178" s="80">
        <v>712019</v>
      </c>
      <c r="G4178" s="80">
        <v>10</v>
      </c>
      <c r="H4178" s="280" t="s">
        <v>1394</v>
      </c>
      <c r="I4178" s="80"/>
    </row>
    <row r="4179" spans="1:9">
      <c r="A4179" s="280" t="s">
        <v>5574</v>
      </c>
      <c r="B4179" s="280" t="s">
        <v>1457</v>
      </c>
      <c r="C4179" s="280" t="s">
        <v>1211</v>
      </c>
      <c r="D4179" s="280" t="s">
        <v>1214</v>
      </c>
      <c r="E4179" s="80">
        <v>1.0517048871206822</v>
      </c>
      <c r="F4179" s="80">
        <v>712019</v>
      </c>
      <c r="G4179" s="80">
        <v>10</v>
      </c>
      <c r="H4179" s="280" t="s">
        <v>1394</v>
      </c>
      <c r="I4179" s="80"/>
    </row>
    <row r="4180" spans="1:9">
      <c r="A4180" s="280" t="s">
        <v>5575</v>
      </c>
      <c r="B4180" s="280" t="s">
        <v>1457</v>
      </c>
      <c r="C4180" s="280" t="s">
        <v>1211</v>
      </c>
      <c r="D4180" s="280" t="s">
        <v>1215</v>
      </c>
      <c r="E4180" s="80">
        <v>22.397399050814617</v>
      </c>
      <c r="F4180" s="80">
        <v>712019</v>
      </c>
      <c r="G4180" s="80">
        <v>10</v>
      </c>
      <c r="H4180" s="280" t="s">
        <v>1394</v>
      </c>
      <c r="I4180" s="80"/>
    </row>
    <row r="4181" spans="1:9">
      <c r="A4181" s="280" t="s">
        <v>5576</v>
      </c>
      <c r="B4181" s="280" t="s">
        <v>1457</v>
      </c>
      <c r="C4181" s="280" t="s">
        <v>1211</v>
      </c>
      <c r="D4181" s="280" t="s">
        <v>1216</v>
      </c>
      <c r="E4181" s="80">
        <v>4.7366810534268886</v>
      </c>
      <c r="F4181" s="80">
        <v>712019</v>
      </c>
      <c r="G4181" s="80">
        <v>10</v>
      </c>
      <c r="H4181" s="280" t="s">
        <v>1394</v>
      </c>
      <c r="I4181" s="80"/>
    </row>
    <row r="4182" spans="1:9">
      <c r="A4182" s="280" t="s">
        <v>5577</v>
      </c>
      <c r="B4182" s="280" t="s">
        <v>1457</v>
      </c>
      <c r="C4182" s="280" t="s">
        <v>1211</v>
      </c>
      <c r="D4182" s="280" t="s">
        <v>1217</v>
      </c>
      <c r="E4182" s="80">
        <v>4.4193097466549931</v>
      </c>
      <c r="F4182" s="80">
        <v>712019</v>
      </c>
      <c r="G4182" s="80">
        <v>10</v>
      </c>
      <c r="H4182" s="280" t="s">
        <v>1394</v>
      </c>
      <c r="I4182" s="80"/>
    </row>
    <row r="4183" spans="1:9">
      <c r="A4183" s="280" t="s">
        <v>5578</v>
      </c>
      <c r="B4183" s="280" t="s">
        <v>1457</v>
      </c>
      <c r="C4183" s="280" t="s">
        <v>1211</v>
      </c>
      <c r="D4183" s="280" t="s">
        <v>1218</v>
      </c>
      <c r="E4183" s="80">
        <v>3.1094130897687902</v>
      </c>
      <c r="F4183" s="80">
        <v>712019</v>
      </c>
      <c r="G4183" s="80">
        <v>10</v>
      </c>
      <c r="H4183" s="280" t="s">
        <v>1394</v>
      </c>
      <c r="I4183" s="80"/>
    </row>
    <row r="4184" spans="1:9">
      <c r="A4184" s="280" t="s">
        <v>5579</v>
      </c>
      <c r="B4184" s="280" t="s">
        <v>1457</v>
      </c>
      <c r="C4184" s="280" t="s">
        <v>1211</v>
      </c>
      <c r="D4184" s="280" t="s">
        <v>1219</v>
      </c>
      <c r="E4184" s="80">
        <v>276219.54510496947</v>
      </c>
      <c r="F4184" s="80">
        <v>712019</v>
      </c>
      <c r="G4184" s="80">
        <v>10</v>
      </c>
      <c r="H4184" s="280" t="s">
        <v>1394</v>
      </c>
      <c r="I4184" s="80"/>
    </row>
    <row r="4185" spans="1:9">
      <c r="A4185" s="280" t="s">
        <v>5580</v>
      </c>
      <c r="B4185" s="280" t="s">
        <v>1457</v>
      </c>
      <c r="C4185" s="280" t="s">
        <v>1211</v>
      </c>
      <c r="D4185" s="280" t="s">
        <v>1347</v>
      </c>
      <c r="E4185" s="80">
        <v>10.23256565029415</v>
      </c>
      <c r="F4185" s="80">
        <v>712019</v>
      </c>
      <c r="G4185" s="80">
        <v>10</v>
      </c>
      <c r="H4185" s="280" t="s">
        <v>1394</v>
      </c>
      <c r="I4185" s="80"/>
    </row>
    <row r="4186" spans="1:9">
      <c r="A4186" s="280" t="s">
        <v>5581</v>
      </c>
      <c r="B4186" s="280" t="s">
        <v>1457</v>
      </c>
      <c r="C4186" s="280" t="s">
        <v>1211</v>
      </c>
      <c r="D4186" s="280" t="s">
        <v>1344</v>
      </c>
      <c r="E4186" s="80">
        <v>25.473061863954438</v>
      </c>
      <c r="F4186" s="80">
        <v>712019</v>
      </c>
      <c r="G4186" s="80">
        <v>10</v>
      </c>
      <c r="H4186" s="280" t="s">
        <v>1394</v>
      </c>
      <c r="I4186" s="80"/>
    </row>
    <row r="4187" spans="1:9">
      <c r="A4187" s="280" t="s">
        <v>5582</v>
      </c>
      <c r="B4187" s="280" t="s">
        <v>1457</v>
      </c>
      <c r="C4187" s="280" t="s">
        <v>1212</v>
      </c>
      <c r="D4187" s="280" t="s">
        <v>1211</v>
      </c>
      <c r="E4187" s="80">
        <v>0.89733014785115206</v>
      </c>
      <c r="F4187" s="80">
        <v>712019</v>
      </c>
      <c r="G4187" s="80">
        <v>10</v>
      </c>
      <c r="H4187" s="280" t="s">
        <v>1394</v>
      </c>
      <c r="I4187" s="80"/>
    </row>
    <row r="4188" spans="1:9">
      <c r="A4188" s="280" t="s">
        <v>5583</v>
      </c>
      <c r="B4188" s="280" t="s">
        <v>1457</v>
      </c>
      <c r="C4188" s="280" t="s">
        <v>1212</v>
      </c>
      <c r="D4188" s="280" t="s">
        <v>1212</v>
      </c>
      <c r="E4188" s="80">
        <v>1</v>
      </c>
      <c r="F4188" s="80">
        <v>712019</v>
      </c>
      <c r="G4188" s="80">
        <v>10</v>
      </c>
      <c r="H4188" s="280" t="s">
        <v>1394</v>
      </c>
      <c r="I4188" s="80"/>
    </row>
    <row r="4189" spans="1:9">
      <c r="A4189" s="280" t="s">
        <v>5584</v>
      </c>
      <c r="B4189" s="280" t="s">
        <v>1457</v>
      </c>
      <c r="C4189" s="280" t="s">
        <v>1212</v>
      </c>
      <c r="D4189" s="280" t="s">
        <v>1213</v>
      </c>
      <c r="E4189" s="80">
        <v>0.90016192490794023</v>
      </c>
      <c r="F4189" s="80">
        <v>712019</v>
      </c>
      <c r="G4189" s="80">
        <v>10</v>
      </c>
      <c r="H4189" s="280" t="s">
        <v>1394</v>
      </c>
      <c r="I4189" s="80"/>
    </row>
    <row r="4190" spans="1:9">
      <c r="A4190" s="280" t="s">
        <v>5585</v>
      </c>
      <c r="B4190" s="280" t="s">
        <v>1457</v>
      </c>
      <c r="C4190" s="280" t="s">
        <v>1212</v>
      </c>
      <c r="D4190" s="280" t="s">
        <v>1214</v>
      </c>
      <c r="E4190" s="80">
        <v>0.94212290854504688</v>
      </c>
      <c r="F4190" s="80">
        <v>712019</v>
      </c>
      <c r="G4190" s="80">
        <v>10</v>
      </c>
      <c r="H4190" s="280" t="s">
        <v>1394</v>
      </c>
      <c r="I4190" s="80"/>
    </row>
    <row r="4191" spans="1:9">
      <c r="A4191" s="280" t="s">
        <v>5586</v>
      </c>
      <c r="B4191" s="280" t="s">
        <v>1457</v>
      </c>
      <c r="C4191" s="280" t="s">
        <v>1212</v>
      </c>
      <c r="D4191" s="280" t="s">
        <v>1215</v>
      </c>
      <c r="E4191" s="80">
        <v>0.99455035993236685</v>
      </c>
      <c r="F4191" s="80">
        <v>712019</v>
      </c>
      <c r="G4191" s="80">
        <v>10</v>
      </c>
      <c r="H4191" s="280" t="s">
        <v>1394</v>
      </c>
      <c r="I4191" s="80"/>
    </row>
    <row r="4192" spans="1:9">
      <c r="A4192" s="280" t="s">
        <v>5587</v>
      </c>
      <c r="B4192" s="280" t="s">
        <v>1457</v>
      </c>
      <c r="C4192" s="280" t="s">
        <v>1212</v>
      </c>
      <c r="D4192" s="280" t="s">
        <v>1216</v>
      </c>
      <c r="E4192" s="80">
        <v>1.2569882816926454</v>
      </c>
      <c r="F4192" s="80">
        <v>712019</v>
      </c>
      <c r="G4192" s="80">
        <v>10</v>
      </c>
      <c r="H4192" s="280" t="s">
        <v>1394</v>
      </c>
      <c r="I4192" s="80"/>
    </row>
    <row r="4193" spans="1:9">
      <c r="A4193" s="280" t="s">
        <v>5588</v>
      </c>
      <c r="B4193" s="280" t="s">
        <v>1457</v>
      </c>
      <c r="C4193" s="280" t="s">
        <v>1212</v>
      </c>
      <c r="D4193" s="280" t="s">
        <v>1217</v>
      </c>
      <c r="E4193" s="80">
        <v>0.96009789408089552</v>
      </c>
      <c r="F4193" s="80">
        <v>712019</v>
      </c>
      <c r="G4193" s="80">
        <v>10</v>
      </c>
      <c r="H4193" s="280" t="s">
        <v>1394</v>
      </c>
      <c r="I4193" s="80"/>
    </row>
    <row r="4194" spans="1:9">
      <c r="A4194" s="280" t="s">
        <v>5589</v>
      </c>
      <c r="B4194" s="280" t="s">
        <v>1457</v>
      </c>
      <c r="C4194" s="280" t="s">
        <v>1212</v>
      </c>
      <c r="D4194" s="280" t="s">
        <v>1218</v>
      </c>
      <c r="E4194" s="80">
        <v>1.1138140550182127</v>
      </c>
      <c r="F4194" s="80">
        <v>712019</v>
      </c>
      <c r="G4194" s="80">
        <v>10</v>
      </c>
      <c r="H4194" s="280" t="s">
        <v>1394</v>
      </c>
      <c r="I4194" s="80"/>
    </row>
    <row r="4195" spans="1:9">
      <c r="A4195" s="280" t="s">
        <v>5590</v>
      </c>
      <c r="B4195" s="280" t="s">
        <v>1457</v>
      </c>
      <c r="C4195" s="280" t="s">
        <v>1212</v>
      </c>
      <c r="D4195" s="280" t="s">
        <v>1219</v>
      </c>
      <c r="E4195" s="80">
        <v>210015.8256838159</v>
      </c>
      <c r="F4195" s="80">
        <v>712019</v>
      </c>
      <c r="G4195" s="80">
        <v>10</v>
      </c>
      <c r="H4195" s="280" t="s">
        <v>1394</v>
      </c>
      <c r="I4195" s="80"/>
    </row>
    <row r="4196" spans="1:9">
      <c r="A4196" s="280" t="s">
        <v>5591</v>
      </c>
      <c r="B4196" s="280" t="s">
        <v>1457</v>
      </c>
      <c r="C4196" s="280" t="s">
        <v>1212</v>
      </c>
      <c r="D4196" s="280" t="s">
        <v>1347</v>
      </c>
      <c r="E4196" s="80">
        <v>8.2858095240627403</v>
      </c>
      <c r="F4196" s="80">
        <v>712019</v>
      </c>
      <c r="G4196" s="80">
        <v>10</v>
      </c>
      <c r="H4196" s="280" t="s">
        <v>1394</v>
      </c>
      <c r="I4196" s="80"/>
    </row>
    <row r="4197" spans="1:9">
      <c r="A4197" s="280" t="s">
        <v>5592</v>
      </c>
      <c r="B4197" s="280" t="s">
        <v>1457</v>
      </c>
      <c r="C4197" s="280" t="s">
        <v>1212</v>
      </c>
      <c r="D4197" s="280" t="s">
        <v>1344</v>
      </c>
      <c r="E4197" s="80">
        <v>20.696768523504595</v>
      </c>
      <c r="F4197" s="80">
        <v>712019</v>
      </c>
      <c r="G4197" s="80">
        <v>10</v>
      </c>
      <c r="H4197" s="280" t="s">
        <v>1394</v>
      </c>
      <c r="I4197" s="80"/>
    </row>
    <row r="4198" spans="1:9">
      <c r="A4198" s="280" t="s">
        <v>5593</v>
      </c>
      <c r="B4198" s="280" t="s">
        <v>1457</v>
      </c>
      <c r="C4198" s="280" t="s">
        <v>1213</v>
      </c>
      <c r="D4198" s="280" t="s">
        <v>1211</v>
      </c>
      <c r="E4198" s="80">
        <v>0.99533574144973425</v>
      </c>
      <c r="F4198" s="80">
        <v>712019</v>
      </c>
      <c r="G4198" s="80">
        <v>10</v>
      </c>
      <c r="H4198" s="280" t="s">
        <v>1394</v>
      </c>
      <c r="I4198" s="80"/>
    </row>
    <row r="4199" spans="1:9">
      <c r="A4199" s="280" t="s">
        <v>5594</v>
      </c>
      <c r="B4199" s="280" t="s">
        <v>1457</v>
      </c>
      <c r="C4199" s="280" t="s">
        <v>1213</v>
      </c>
      <c r="D4199" s="280" t="s">
        <v>1212</v>
      </c>
      <c r="E4199" s="80">
        <v>3.0502770499837077</v>
      </c>
      <c r="F4199" s="80">
        <v>712019</v>
      </c>
      <c r="G4199" s="80">
        <v>10</v>
      </c>
      <c r="H4199" s="280" t="s">
        <v>1394</v>
      </c>
      <c r="I4199" s="80"/>
    </row>
    <row r="4200" spans="1:9">
      <c r="A4200" s="280" t="s">
        <v>5595</v>
      </c>
      <c r="B4200" s="280" t="s">
        <v>1457</v>
      </c>
      <c r="C4200" s="280" t="s">
        <v>1213</v>
      </c>
      <c r="D4200" s="280" t="s">
        <v>1213</v>
      </c>
      <c r="E4200" s="80">
        <v>1</v>
      </c>
      <c r="F4200" s="80">
        <v>712019</v>
      </c>
      <c r="G4200" s="80">
        <v>10</v>
      </c>
      <c r="H4200" s="280" t="s">
        <v>1394</v>
      </c>
      <c r="I4200" s="80"/>
    </row>
    <row r="4201" spans="1:9">
      <c r="A4201" s="280" t="s">
        <v>5596</v>
      </c>
      <c r="B4201" s="280" t="s">
        <v>1457</v>
      </c>
      <c r="C4201" s="280" t="s">
        <v>1213</v>
      </c>
      <c r="D4201" s="280" t="s">
        <v>1214</v>
      </c>
      <c r="E4201" s="80">
        <v>1.0467684314491879</v>
      </c>
      <c r="F4201" s="80">
        <v>712019</v>
      </c>
      <c r="G4201" s="80">
        <v>10</v>
      </c>
      <c r="H4201" s="280" t="s">
        <v>1394</v>
      </c>
      <c r="I4201" s="80"/>
    </row>
    <row r="4202" spans="1:9">
      <c r="A4202" s="280" t="s">
        <v>5597</v>
      </c>
      <c r="B4202" s="280" t="s">
        <v>1457</v>
      </c>
      <c r="C4202" s="280" t="s">
        <v>1213</v>
      </c>
      <c r="D4202" s="280" t="s">
        <v>1215</v>
      </c>
      <c r="E4202" s="80">
        <v>22.077035058961808</v>
      </c>
      <c r="F4202" s="80">
        <v>712019</v>
      </c>
      <c r="G4202" s="80">
        <v>10</v>
      </c>
      <c r="H4202" s="280" t="s">
        <v>1394</v>
      </c>
      <c r="I4202" s="80"/>
    </row>
    <row r="4203" spans="1:9">
      <c r="A4203" s="280" t="s">
        <v>5598</v>
      </c>
      <c r="B4203" s="280" t="s">
        <v>1457</v>
      </c>
      <c r="C4203" s="280" t="s">
        <v>1213</v>
      </c>
      <c r="D4203" s="280" t="s">
        <v>1216</v>
      </c>
      <c r="E4203" s="80">
        <v>4.6408790429561559</v>
      </c>
      <c r="F4203" s="80">
        <v>712019</v>
      </c>
      <c r="G4203" s="80">
        <v>10</v>
      </c>
      <c r="H4203" s="280" t="s">
        <v>1394</v>
      </c>
      <c r="I4203" s="80"/>
    </row>
    <row r="4204" spans="1:9">
      <c r="A4204" s="280" t="s">
        <v>5599</v>
      </c>
      <c r="B4204" s="280" t="s">
        <v>1457</v>
      </c>
      <c r="C4204" s="280" t="s">
        <v>1213</v>
      </c>
      <c r="D4204" s="280" t="s">
        <v>1217</v>
      </c>
      <c r="E4204" s="80">
        <v>4.3246418140544653</v>
      </c>
      <c r="F4204" s="80">
        <v>712019</v>
      </c>
      <c r="G4204" s="80">
        <v>10</v>
      </c>
      <c r="H4204" s="280" t="s">
        <v>1394</v>
      </c>
      <c r="I4204" s="80"/>
    </row>
    <row r="4205" spans="1:9">
      <c r="A4205" s="280" t="s">
        <v>5600</v>
      </c>
      <c r="B4205" s="280" t="s">
        <v>1457</v>
      </c>
      <c r="C4205" s="280" t="s">
        <v>1213</v>
      </c>
      <c r="D4205" s="280" t="s">
        <v>1218</v>
      </c>
      <c r="E4205" s="80">
        <v>3.0465508253313764</v>
      </c>
      <c r="F4205" s="80">
        <v>712019</v>
      </c>
      <c r="G4205" s="80">
        <v>10</v>
      </c>
      <c r="H4205" s="280" t="s">
        <v>1394</v>
      </c>
      <c r="I4205" s="80"/>
    </row>
    <row r="4206" spans="1:9">
      <c r="A4206" s="280" t="s">
        <v>5601</v>
      </c>
      <c r="B4206" s="280" t="s">
        <v>1457</v>
      </c>
      <c r="C4206" s="280" t="s">
        <v>1213</v>
      </c>
      <c r="D4206" s="280" t="s">
        <v>1219</v>
      </c>
      <c r="E4206" s="80">
        <v>272660.30062722776</v>
      </c>
      <c r="F4206" s="80">
        <v>712019</v>
      </c>
      <c r="G4206" s="80">
        <v>10</v>
      </c>
      <c r="H4206" s="280" t="s">
        <v>1394</v>
      </c>
      <c r="I4206" s="80"/>
    </row>
    <row r="4207" spans="1:9">
      <c r="A4207" s="280" t="s">
        <v>5602</v>
      </c>
      <c r="B4207" s="280" t="s">
        <v>1457</v>
      </c>
      <c r="C4207" s="280" t="s">
        <v>1213</v>
      </c>
      <c r="D4207" s="280" t="s">
        <v>1347</v>
      </c>
      <c r="E4207" s="80">
        <v>10.140114823382996</v>
      </c>
      <c r="F4207" s="80">
        <v>712019</v>
      </c>
      <c r="G4207" s="80">
        <v>10</v>
      </c>
      <c r="H4207" s="280" t="s">
        <v>1394</v>
      </c>
      <c r="I4207" s="80"/>
    </row>
    <row r="4208" spans="1:9">
      <c r="A4208" s="280" t="s">
        <v>5603</v>
      </c>
      <c r="B4208" s="280" t="s">
        <v>1457</v>
      </c>
      <c r="C4208" s="280" t="s">
        <v>1213</v>
      </c>
      <c r="D4208" s="280" t="s">
        <v>1344</v>
      </c>
      <c r="E4208" s="80">
        <v>25.242180735999106</v>
      </c>
      <c r="F4208" s="80">
        <v>712019</v>
      </c>
      <c r="G4208" s="80">
        <v>10</v>
      </c>
      <c r="H4208" s="280" t="s">
        <v>1394</v>
      </c>
      <c r="I4208" s="80"/>
    </row>
    <row r="4209" spans="1:9">
      <c r="A4209" s="280" t="s">
        <v>5604</v>
      </c>
      <c r="B4209" s="280" t="s">
        <v>1457</v>
      </c>
      <c r="C4209" s="280" t="s">
        <v>1214</v>
      </c>
      <c r="D4209" s="280" t="s">
        <v>1211</v>
      </c>
      <c r="E4209" s="80">
        <v>0.95321531559155925</v>
      </c>
      <c r="F4209" s="80">
        <v>712019</v>
      </c>
      <c r="G4209" s="80">
        <v>10</v>
      </c>
      <c r="H4209" s="280" t="s">
        <v>1394</v>
      </c>
      <c r="I4209" s="80"/>
    </row>
    <row r="4210" spans="1:9">
      <c r="A4210" s="280" t="s">
        <v>5605</v>
      </c>
      <c r="B4210" s="280" t="s">
        <v>1457</v>
      </c>
      <c r="C4210" s="280" t="s">
        <v>1214</v>
      </c>
      <c r="D4210" s="280" t="s">
        <v>1212</v>
      </c>
      <c r="E4210" s="80">
        <v>3.0017314359252558</v>
      </c>
      <c r="F4210" s="80">
        <v>712019</v>
      </c>
      <c r="G4210" s="80">
        <v>10</v>
      </c>
      <c r="H4210" s="280" t="s">
        <v>1394</v>
      </c>
      <c r="I4210" s="80"/>
    </row>
    <row r="4211" spans="1:9">
      <c r="A4211" s="280" t="s">
        <v>5606</v>
      </c>
      <c r="B4211" s="280" t="s">
        <v>1457</v>
      </c>
      <c r="C4211" s="280" t="s">
        <v>1214</v>
      </c>
      <c r="D4211" s="280" t="s">
        <v>1213</v>
      </c>
      <c r="E4211" s="80">
        <v>0.95776435924812153</v>
      </c>
      <c r="F4211" s="80">
        <v>712019</v>
      </c>
      <c r="G4211" s="80">
        <v>10</v>
      </c>
      <c r="H4211" s="280" t="s">
        <v>1394</v>
      </c>
      <c r="I4211" s="80"/>
    </row>
    <row r="4212" spans="1:9">
      <c r="A4212" s="280" t="s">
        <v>5607</v>
      </c>
      <c r="B4212" s="280" t="s">
        <v>1457</v>
      </c>
      <c r="C4212" s="280" t="s">
        <v>1214</v>
      </c>
      <c r="D4212" s="280" t="s">
        <v>1214</v>
      </c>
      <c r="E4212" s="80">
        <v>1</v>
      </c>
      <c r="F4212" s="80">
        <v>712019</v>
      </c>
      <c r="G4212" s="80">
        <v>10</v>
      </c>
      <c r="H4212" s="280" t="s">
        <v>1394</v>
      </c>
      <c r="I4212" s="80"/>
    </row>
    <row r="4213" spans="1:9">
      <c r="A4213" s="280" t="s">
        <v>5608</v>
      </c>
      <c r="B4213" s="280" t="s">
        <v>1457</v>
      </c>
      <c r="C4213" s="280" t="s">
        <v>1214</v>
      </c>
      <c r="D4213" s="280" t="s">
        <v>1215</v>
      </c>
      <c r="E4213" s="80">
        <v>22.028739069457334</v>
      </c>
      <c r="F4213" s="80">
        <v>712019</v>
      </c>
      <c r="G4213" s="80">
        <v>10</v>
      </c>
      <c r="H4213" s="280" t="s">
        <v>1394</v>
      </c>
      <c r="I4213" s="80"/>
    </row>
    <row r="4214" spans="1:9">
      <c r="A4214" s="280" t="s">
        <v>5609</v>
      </c>
      <c r="B4214" s="280" t="s">
        <v>1457</v>
      </c>
      <c r="C4214" s="280" t="s">
        <v>1214</v>
      </c>
      <c r="D4214" s="280" t="s">
        <v>1216</v>
      </c>
      <c r="E4214" s="80">
        <v>4.5771676024611097</v>
      </c>
      <c r="F4214" s="80">
        <v>712019</v>
      </c>
      <c r="G4214" s="80">
        <v>10</v>
      </c>
      <c r="H4214" s="280" t="s">
        <v>1394</v>
      </c>
      <c r="I4214" s="80"/>
    </row>
    <row r="4215" spans="1:9">
      <c r="A4215" s="280" t="s">
        <v>5610</v>
      </c>
      <c r="B4215" s="280" t="s">
        <v>1457</v>
      </c>
      <c r="C4215" s="280" t="s">
        <v>1214</v>
      </c>
      <c r="D4215" s="280" t="s">
        <v>1217</v>
      </c>
      <c r="E4215" s="80">
        <v>4.2779614619311914</v>
      </c>
      <c r="F4215" s="80">
        <v>712019</v>
      </c>
      <c r="G4215" s="80">
        <v>10</v>
      </c>
      <c r="H4215" s="280" t="s">
        <v>1394</v>
      </c>
      <c r="I4215" s="80"/>
    </row>
    <row r="4216" spans="1:9">
      <c r="A4216" s="280" t="s">
        <v>5611</v>
      </c>
      <c r="B4216" s="280" t="s">
        <v>1457</v>
      </c>
      <c r="C4216" s="280" t="s">
        <v>1214</v>
      </c>
      <c r="D4216" s="280" t="s">
        <v>1218</v>
      </c>
      <c r="E4216" s="80">
        <v>2.9897729665162673</v>
      </c>
      <c r="F4216" s="80">
        <v>712019</v>
      </c>
      <c r="G4216" s="80">
        <v>10</v>
      </c>
      <c r="H4216" s="280" t="s">
        <v>1394</v>
      </c>
      <c r="I4216" s="80"/>
    </row>
    <row r="4217" spans="1:9">
      <c r="A4217" s="280" t="s">
        <v>5612</v>
      </c>
      <c r="B4217" s="280" t="s">
        <v>1457</v>
      </c>
      <c r="C4217" s="280" t="s">
        <v>1214</v>
      </c>
      <c r="D4217" s="280" t="s">
        <v>1219</v>
      </c>
      <c r="E4217" s="80">
        <v>266095.50369751616</v>
      </c>
      <c r="F4217" s="80">
        <v>712019</v>
      </c>
      <c r="G4217" s="80">
        <v>10</v>
      </c>
      <c r="H4217" s="280" t="s">
        <v>1394</v>
      </c>
      <c r="I4217" s="80"/>
    </row>
    <row r="4218" spans="1:9">
      <c r="A4218" s="280" t="s">
        <v>5613</v>
      </c>
      <c r="B4218" s="280" t="s">
        <v>1457</v>
      </c>
      <c r="C4218" s="280" t="s">
        <v>1214</v>
      </c>
      <c r="D4218" s="280" t="s">
        <v>1347</v>
      </c>
      <c r="E4218" s="80">
        <v>9.8098224984309415</v>
      </c>
      <c r="F4218" s="80">
        <v>712019</v>
      </c>
      <c r="G4218" s="80">
        <v>10</v>
      </c>
      <c r="H4218" s="280" t="s">
        <v>1394</v>
      </c>
      <c r="I4218" s="80"/>
    </row>
    <row r="4219" spans="1:9">
      <c r="A4219" s="280" t="s">
        <v>5614</v>
      </c>
      <c r="B4219" s="280" t="s">
        <v>1457</v>
      </c>
      <c r="C4219" s="280" t="s">
        <v>1214</v>
      </c>
      <c r="D4219" s="280" t="s">
        <v>1344</v>
      </c>
      <c r="E4219" s="80">
        <v>24.40473379568645</v>
      </c>
      <c r="F4219" s="80">
        <v>712019</v>
      </c>
      <c r="G4219" s="80">
        <v>10</v>
      </c>
      <c r="H4219" s="280" t="s">
        <v>1394</v>
      </c>
      <c r="I4219" s="80"/>
    </row>
    <row r="4220" spans="1:9">
      <c r="A4220" s="280" t="s">
        <v>5615</v>
      </c>
      <c r="B4220" s="280" t="s">
        <v>1457</v>
      </c>
      <c r="C4220" s="280" t="s">
        <v>1215</v>
      </c>
      <c r="D4220" s="280" t="s">
        <v>1211</v>
      </c>
      <c r="E4220" s="80">
        <v>0.89769611065960886</v>
      </c>
      <c r="F4220" s="80">
        <v>712019</v>
      </c>
      <c r="G4220" s="80">
        <v>10</v>
      </c>
      <c r="H4220" s="280" t="s">
        <v>1394</v>
      </c>
      <c r="I4220" s="80"/>
    </row>
    <row r="4221" spans="1:9">
      <c r="A4221" s="280" t="s">
        <v>5616</v>
      </c>
      <c r="B4221" s="280" t="s">
        <v>1457</v>
      </c>
      <c r="C4221" s="280" t="s">
        <v>1215</v>
      </c>
      <c r="D4221" s="280" t="s">
        <v>1212</v>
      </c>
      <c r="E4221" s="80">
        <v>1.001063353354019</v>
      </c>
      <c r="F4221" s="80">
        <v>712019</v>
      </c>
      <c r="G4221" s="80">
        <v>10</v>
      </c>
      <c r="H4221" s="280" t="s">
        <v>1394</v>
      </c>
      <c r="I4221" s="80"/>
    </row>
    <row r="4222" spans="1:9">
      <c r="A4222" s="280" t="s">
        <v>5617</v>
      </c>
      <c r="B4222" s="280" t="s">
        <v>1457</v>
      </c>
      <c r="C4222" s="280" t="s">
        <v>1215</v>
      </c>
      <c r="D4222" s="280" t="s">
        <v>1213</v>
      </c>
      <c r="E4222" s="80">
        <v>0.90052982194315145</v>
      </c>
      <c r="F4222" s="80">
        <v>712019</v>
      </c>
      <c r="G4222" s="80">
        <v>10</v>
      </c>
      <c r="H4222" s="280" t="s">
        <v>1394</v>
      </c>
      <c r="I4222" s="80"/>
    </row>
    <row r="4223" spans="1:9">
      <c r="A4223" s="280" t="s">
        <v>5618</v>
      </c>
      <c r="B4223" s="280" t="s">
        <v>1457</v>
      </c>
      <c r="C4223" s="280" t="s">
        <v>1215</v>
      </c>
      <c r="D4223" s="280" t="s">
        <v>1214</v>
      </c>
      <c r="E4223" s="80">
        <v>0.94251865545933777</v>
      </c>
      <c r="F4223" s="80">
        <v>712019</v>
      </c>
      <c r="G4223" s="80">
        <v>10</v>
      </c>
      <c r="H4223" s="280" t="s">
        <v>1394</v>
      </c>
      <c r="I4223" s="80"/>
    </row>
    <row r="4224" spans="1:9">
      <c r="A4224" s="280" t="s">
        <v>5619</v>
      </c>
      <c r="B4224" s="280" t="s">
        <v>1457</v>
      </c>
      <c r="C4224" s="280" t="s">
        <v>1215</v>
      </c>
      <c r="D4224" s="280" t="s">
        <v>1215</v>
      </c>
      <c r="E4224" s="80">
        <v>1</v>
      </c>
      <c r="F4224" s="80">
        <v>712019</v>
      </c>
      <c r="G4224" s="80">
        <v>10</v>
      </c>
      <c r="H4224" s="280" t="s">
        <v>1394</v>
      </c>
      <c r="I4224" s="80"/>
    </row>
    <row r="4225" spans="1:9">
      <c r="A4225" s="280" t="s">
        <v>5620</v>
      </c>
      <c r="B4225" s="280" t="s">
        <v>1457</v>
      </c>
      <c r="C4225" s="280" t="s">
        <v>1215</v>
      </c>
      <c r="D4225" s="280" t="s">
        <v>1216</v>
      </c>
      <c r="E4225" s="80">
        <v>1.2580253493089948</v>
      </c>
      <c r="F4225" s="80">
        <v>712019</v>
      </c>
      <c r="G4225" s="80">
        <v>10</v>
      </c>
      <c r="H4225" s="280" t="s">
        <v>1394</v>
      </c>
      <c r="I4225" s="80"/>
    </row>
    <row r="4226" spans="1:9">
      <c r="A4226" s="280" t="s">
        <v>5621</v>
      </c>
      <c r="B4226" s="280" t="s">
        <v>1457</v>
      </c>
      <c r="C4226" s="280" t="s">
        <v>1215</v>
      </c>
      <c r="D4226" s="280" t="s">
        <v>1217</v>
      </c>
      <c r="E4226" s="80">
        <v>0.9610168601581347</v>
      </c>
      <c r="F4226" s="80">
        <v>712019</v>
      </c>
      <c r="G4226" s="80">
        <v>10</v>
      </c>
      <c r="H4226" s="280" t="s">
        <v>1394</v>
      </c>
      <c r="I4226" s="80"/>
    </row>
    <row r="4227" spans="1:9">
      <c r="A4227" s="280" t="s">
        <v>5622</v>
      </c>
      <c r="B4227" s="280" t="s">
        <v>1457</v>
      </c>
      <c r="C4227" s="280" t="s">
        <v>1215</v>
      </c>
      <c r="D4227" s="280" t="s">
        <v>1218</v>
      </c>
      <c r="E4227" s="80">
        <v>1.1144228243578629</v>
      </c>
      <c r="F4227" s="80">
        <v>712019</v>
      </c>
      <c r="G4227" s="80">
        <v>10</v>
      </c>
      <c r="H4227" s="280" t="s">
        <v>1394</v>
      </c>
      <c r="I4227" s="80"/>
    </row>
    <row r="4228" spans="1:9">
      <c r="A4228" s="280" t="s">
        <v>5623</v>
      </c>
      <c r="B4228" s="280" t="s">
        <v>1457</v>
      </c>
      <c r="C4228" s="280" t="s">
        <v>1215</v>
      </c>
      <c r="D4228" s="280" t="s">
        <v>1219</v>
      </c>
      <c r="E4228" s="80">
        <v>210135.40334981118</v>
      </c>
      <c r="F4228" s="80">
        <v>712019</v>
      </c>
      <c r="G4228" s="80">
        <v>10</v>
      </c>
      <c r="H4228" s="280" t="s">
        <v>1394</v>
      </c>
      <c r="I4228" s="80"/>
    </row>
    <row r="4229" spans="1:9">
      <c r="A4229" s="280" t="s">
        <v>5624</v>
      </c>
      <c r="B4229" s="280" t="s">
        <v>1457</v>
      </c>
      <c r="C4229" s="280" t="s">
        <v>1215</v>
      </c>
      <c r="D4229" s="280" t="s">
        <v>1347</v>
      </c>
      <c r="E4229" s="80">
        <v>8.2886918961173279</v>
      </c>
      <c r="F4229" s="80">
        <v>712019</v>
      </c>
      <c r="G4229" s="80">
        <v>10</v>
      </c>
      <c r="H4229" s="280" t="s">
        <v>1394</v>
      </c>
      <c r="I4229" s="80"/>
    </row>
    <row r="4230" spans="1:9">
      <c r="A4230" s="280" t="s">
        <v>5625</v>
      </c>
      <c r="B4230" s="280" t="s">
        <v>1457</v>
      </c>
      <c r="C4230" s="280" t="s">
        <v>1215</v>
      </c>
      <c r="D4230" s="280" t="s">
        <v>1344</v>
      </c>
      <c r="E4230" s="80">
        <v>20.703544486716787</v>
      </c>
      <c r="F4230" s="80">
        <v>712019</v>
      </c>
      <c r="G4230" s="80">
        <v>10</v>
      </c>
      <c r="H4230" s="280" t="s">
        <v>1394</v>
      </c>
      <c r="I4230" s="80"/>
    </row>
    <row r="4231" spans="1:9">
      <c r="A4231" s="280" t="s">
        <v>5626</v>
      </c>
      <c r="B4231" s="280" t="s">
        <v>1457</v>
      </c>
      <c r="C4231" s="280" t="s">
        <v>1216</v>
      </c>
      <c r="D4231" s="280" t="s">
        <v>1211</v>
      </c>
      <c r="E4231" s="80">
        <v>0.69672240997448853</v>
      </c>
      <c r="F4231" s="80">
        <v>712019</v>
      </c>
      <c r="G4231" s="80">
        <v>10</v>
      </c>
      <c r="H4231" s="280" t="s">
        <v>1394</v>
      </c>
      <c r="I4231" s="80"/>
    </row>
    <row r="4232" spans="1:9">
      <c r="A4232" s="280" t="s">
        <v>5627</v>
      </c>
      <c r="B4232" s="280" t="s">
        <v>1457</v>
      </c>
      <c r="C4232" s="280" t="s">
        <v>1216</v>
      </c>
      <c r="D4232" s="280" t="s">
        <v>1212</v>
      </c>
      <c r="E4232" s="80">
        <v>0.79991673500577087</v>
      </c>
      <c r="F4232" s="80">
        <v>712019</v>
      </c>
      <c r="G4232" s="80">
        <v>10</v>
      </c>
      <c r="H4232" s="280" t="s">
        <v>1394</v>
      </c>
      <c r="I4232" s="80"/>
    </row>
    <row r="4233" spans="1:9">
      <c r="A4233" s="280" t="s">
        <v>5628</v>
      </c>
      <c r="B4233" s="280" t="s">
        <v>1457</v>
      </c>
      <c r="C4233" s="280" t="s">
        <v>1216</v>
      </c>
      <c r="D4233" s="280" t="s">
        <v>1213</v>
      </c>
      <c r="E4233" s="80">
        <v>0.69893183316668628</v>
      </c>
      <c r="F4233" s="80">
        <v>712019</v>
      </c>
      <c r="G4233" s="80">
        <v>10</v>
      </c>
      <c r="H4233" s="280" t="s">
        <v>1394</v>
      </c>
      <c r="I4233" s="80"/>
    </row>
    <row r="4234" spans="1:9">
      <c r="A4234" s="280" t="s">
        <v>5629</v>
      </c>
      <c r="B4234" s="280" t="s">
        <v>1457</v>
      </c>
      <c r="C4234" s="280" t="s">
        <v>1216</v>
      </c>
      <c r="D4234" s="280" t="s">
        <v>1214</v>
      </c>
      <c r="E4234" s="80">
        <v>0.73168203661946363</v>
      </c>
      <c r="F4234" s="80">
        <v>712019</v>
      </c>
      <c r="G4234" s="80">
        <v>10</v>
      </c>
      <c r="H4234" s="280" t="s">
        <v>1394</v>
      </c>
      <c r="I4234" s="80"/>
    </row>
    <row r="4235" spans="1:9">
      <c r="A4235" s="280" t="s">
        <v>5630</v>
      </c>
      <c r="B4235" s="280" t="s">
        <v>1457</v>
      </c>
      <c r="C4235" s="280" t="s">
        <v>1216</v>
      </c>
      <c r="D4235" s="280" t="s">
        <v>1215</v>
      </c>
      <c r="E4235" s="80">
        <v>0.89282629036629524</v>
      </c>
      <c r="F4235" s="80">
        <v>712019</v>
      </c>
      <c r="G4235" s="80">
        <v>10</v>
      </c>
      <c r="H4235" s="280" t="s">
        <v>1394</v>
      </c>
      <c r="I4235" s="80"/>
    </row>
    <row r="4236" spans="1:9">
      <c r="A4236" s="280" t="s">
        <v>5631</v>
      </c>
      <c r="B4236" s="280" t="s">
        <v>1457</v>
      </c>
      <c r="C4236" s="280" t="s">
        <v>1216</v>
      </c>
      <c r="D4236" s="280" t="s">
        <v>1216</v>
      </c>
      <c r="E4236" s="80">
        <v>1</v>
      </c>
      <c r="F4236" s="80">
        <v>712019</v>
      </c>
      <c r="G4236" s="80">
        <v>10</v>
      </c>
      <c r="H4236" s="280" t="s">
        <v>1394</v>
      </c>
      <c r="I4236" s="80"/>
    </row>
    <row r="4237" spans="1:9">
      <c r="A4237" s="280" t="s">
        <v>5632</v>
      </c>
      <c r="B4237" s="280" t="s">
        <v>1457</v>
      </c>
      <c r="C4237" s="280" t="s">
        <v>1216</v>
      </c>
      <c r="D4237" s="280" t="s">
        <v>1217</v>
      </c>
      <c r="E4237" s="80">
        <v>0.76875691298582916</v>
      </c>
      <c r="F4237" s="80">
        <v>712019</v>
      </c>
      <c r="G4237" s="80">
        <v>10</v>
      </c>
      <c r="H4237" s="280" t="s">
        <v>1394</v>
      </c>
      <c r="I4237" s="80"/>
    </row>
    <row r="4238" spans="1:9">
      <c r="A4238" s="280" t="s">
        <v>5633</v>
      </c>
      <c r="B4238" s="280" t="s">
        <v>1457</v>
      </c>
      <c r="C4238" s="280" t="s">
        <v>1216</v>
      </c>
      <c r="D4238" s="280" t="s">
        <v>1218</v>
      </c>
      <c r="E4238" s="80">
        <v>0.91105038677982342</v>
      </c>
      <c r="F4238" s="80">
        <v>712019</v>
      </c>
      <c r="G4238" s="80">
        <v>10</v>
      </c>
      <c r="H4238" s="280" t="s">
        <v>1394</v>
      </c>
      <c r="I4238" s="80"/>
    </row>
    <row r="4239" spans="1:9">
      <c r="A4239" s="280" t="s">
        <v>5634</v>
      </c>
      <c r="B4239" s="280" t="s">
        <v>1457</v>
      </c>
      <c r="C4239" s="280" t="s">
        <v>1216</v>
      </c>
      <c r="D4239" s="280" t="s">
        <v>1219</v>
      </c>
      <c r="E4239" s="80">
        <v>172413.29599679398</v>
      </c>
      <c r="F4239" s="80">
        <v>712019</v>
      </c>
      <c r="G4239" s="80">
        <v>10</v>
      </c>
      <c r="H4239" s="280" t="s">
        <v>1394</v>
      </c>
      <c r="I4239" s="80"/>
    </row>
    <row r="4240" spans="1:9">
      <c r="A4240" s="280" t="s">
        <v>5635</v>
      </c>
      <c r="B4240" s="280" t="s">
        <v>1457</v>
      </c>
      <c r="C4240" s="280" t="s">
        <v>1216</v>
      </c>
      <c r="D4240" s="280" t="s">
        <v>1347</v>
      </c>
      <c r="E4240" s="80">
        <v>6.5892129054339419</v>
      </c>
      <c r="F4240" s="80">
        <v>712019</v>
      </c>
      <c r="G4240" s="80">
        <v>10</v>
      </c>
      <c r="H4240" s="280" t="s">
        <v>1394</v>
      </c>
      <c r="I4240" s="80"/>
    </row>
    <row r="4241" spans="1:9">
      <c r="A4241" s="280" t="s">
        <v>5636</v>
      </c>
      <c r="B4241" s="280" t="s">
        <v>1457</v>
      </c>
      <c r="C4241" s="280" t="s">
        <v>1216</v>
      </c>
      <c r="D4241" s="280" t="s">
        <v>1344</v>
      </c>
      <c r="E4241" s="80">
        <v>16.430454177284631</v>
      </c>
      <c r="F4241" s="80">
        <v>712019</v>
      </c>
      <c r="G4241" s="80">
        <v>10</v>
      </c>
      <c r="H4241" s="280" t="s">
        <v>1394</v>
      </c>
      <c r="I4241" s="80"/>
    </row>
    <row r="4242" spans="1:9">
      <c r="A4242" s="280" t="s">
        <v>5637</v>
      </c>
      <c r="B4242" s="280" t="s">
        <v>1457</v>
      </c>
      <c r="C4242" s="280" t="s">
        <v>1217</v>
      </c>
      <c r="D4242" s="280" t="s">
        <v>1211</v>
      </c>
      <c r="E4242" s="80">
        <v>0.92131469657953147</v>
      </c>
      <c r="F4242" s="80">
        <v>712019</v>
      </c>
      <c r="G4242" s="80">
        <v>10</v>
      </c>
      <c r="H4242" s="280" t="s">
        <v>1394</v>
      </c>
      <c r="I4242" s="80"/>
    </row>
    <row r="4243" spans="1:9">
      <c r="A4243" s="280" t="s">
        <v>5638</v>
      </c>
      <c r="B4243" s="280" t="s">
        <v>1457</v>
      </c>
      <c r="C4243" s="280" t="s">
        <v>1217</v>
      </c>
      <c r="D4243" s="280" t="s">
        <v>1212</v>
      </c>
      <c r="E4243" s="80">
        <v>1.0398277830840288</v>
      </c>
      <c r="F4243" s="80">
        <v>712019</v>
      </c>
      <c r="G4243" s="80">
        <v>10</v>
      </c>
      <c r="H4243" s="280" t="s">
        <v>1394</v>
      </c>
      <c r="I4243" s="80"/>
    </row>
    <row r="4244" spans="1:9">
      <c r="A4244" s="280" t="s">
        <v>5639</v>
      </c>
      <c r="B4244" s="280" t="s">
        <v>1457</v>
      </c>
      <c r="C4244" s="280" t="s">
        <v>1217</v>
      </c>
      <c r="D4244" s="280" t="s">
        <v>1213</v>
      </c>
      <c r="E4244" s="80">
        <v>0.92422268179027889</v>
      </c>
      <c r="F4244" s="80">
        <v>712019</v>
      </c>
      <c r="G4244" s="80">
        <v>10</v>
      </c>
      <c r="H4244" s="280" t="s">
        <v>1394</v>
      </c>
      <c r="I4244" s="80"/>
    </row>
    <row r="4245" spans="1:9">
      <c r="A4245" s="280" t="s">
        <v>5640</v>
      </c>
      <c r="B4245" s="280" t="s">
        <v>1457</v>
      </c>
      <c r="C4245" s="280" t="s">
        <v>1217</v>
      </c>
      <c r="D4245" s="280" t="s">
        <v>1214</v>
      </c>
      <c r="E4245" s="80">
        <v>0.96741956819694286</v>
      </c>
      <c r="F4245" s="80">
        <v>712019</v>
      </c>
      <c r="G4245" s="80">
        <v>10</v>
      </c>
      <c r="H4245" s="280" t="s">
        <v>1394</v>
      </c>
      <c r="I4245" s="80"/>
    </row>
    <row r="4246" spans="1:9">
      <c r="A4246" s="280" t="s">
        <v>5641</v>
      </c>
      <c r="B4246" s="280" t="s">
        <v>1457</v>
      </c>
      <c r="C4246" s="280" t="s">
        <v>1217</v>
      </c>
      <c r="D4246" s="280" t="s">
        <v>1215</v>
      </c>
      <c r="E4246" s="80">
        <v>1.1315768911855488</v>
      </c>
      <c r="F4246" s="80">
        <v>712019</v>
      </c>
      <c r="G4246" s="80">
        <v>10</v>
      </c>
      <c r="H4246" s="280" t="s">
        <v>1394</v>
      </c>
      <c r="I4246" s="80"/>
    </row>
    <row r="4247" spans="1:9">
      <c r="A4247" s="280" t="s">
        <v>5642</v>
      </c>
      <c r="B4247" s="280" t="s">
        <v>1457</v>
      </c>
      <c r="C4247" s="280" t="s">
        <v>1217</v>
      </c>
      <c r="D4247" s="280" t="s">
        <v>1216</v>
      </c>
      <c r="E4247" s="80">
        <v>1.3051242469813744</v>
      </c>
      <c r="F4247" s="80">
        <v>712019</v>
      </c>
      <c r="G4247" s="80">
        <v>10</v>
      </c>
      <c r="H4247" s="280" t="s">
        <v>1394</v>
      </c>
      <c r="I4247" s="80"/>
    </row>
    <row r="4248" spans="1:9">
      <c r="A4248" s="280" t="s">
        <v>5643</v>
      </c>
      <c r="B4248" s="280" t="s">
        <v>1457</v>
      </c>
      <c r="C4248" s="280" t="s">
        <v>1217</v>
      </c>
      <c r="D4248" s="280" t="s">
        <v>1217</v>
      </c>
      <c r="E4248" s="80">
        <v>1</v>
      </c>
      <c r="F4248" s="80">
        <v>712019</v>
      </c>
      <c r="G4248" s="80">
        <v>10</v>
      </c>
      <c r="H4248" s="280" t="s">
        <v>1394</v>
      </c>
      <c r="I4248" s="80"/>
    </row>
    <row r="4249" spans="1:9">
      <c r="A4249" s="280" t="s">
        <v>5644</v>
      </c>
      <c r="B4249" s="280" t="s">
        <v>1457</v>
      </c>
      <c r="C4249" s="280" t="s">
        <v>1217</v>
      </c>
      <c r="D4249" s="280" t="s">
        <v>1218</v>
      </c>
      <c r="E4249" s="80">
        <v>1.1512537037616937</v>
      </c>
      <c r="F4249" s="80">
        <v>712019</v>
      </c>
      <c r="G4249" s="80">
        <v>10</v>
      </c>
      <c r="H4249" s="280" t="s">
        <v>1394</v>
      </c>
      <c r="I4249" s="80"/>
    </row>
    <row r="4250" spans="1:9">
      <c r="A4250" s="280" t="s">
        <v>5645</v>
      </c>
      <c r="B4250" s="280" t="s">
        <v>1457</v>
      </c>
      <c r="C4250" s="280" t="s">
        <v>1217</v>
      </c>
      <c r="D4250" s="280" t="s">
        <v>1219</v>
      </c>
      <c r="E4250" s="80">
        <v>216445.24728555846</v>
      </c>
      <c r="F4250" s="80">
        <v>712019</v>
      </c>
      <c r="G4250" s="80">
        <v>10</v>
      </c>
      <c r="H4250" s="280" t="s">
        <v>1394</v>
      </c>
      <c r="I4250" s="80"/>
    </row>
    <row r="4251" spans="1:9">
      <c r="A4251" s="280" t="s">
        <v>5646</v>
      </c>
      <c r="B4251" s="280" t="s">
        <v>1457</v>
      </c>
      <c r="C4251" s="280" t="s">
        <v>1217</v>
      </c>
      <c r="D4251" s="280" t="s">
        <v>1347</v>
      </c>
      <c r="E4251" s="80">
        <v>8.4654013958409973</v>
      </c>
      <c r="F4251" s="80">
        <v>712019</v>
      </c>
      <c r="G4251" s="80">
        <v>10</v>
      </c>
      <c r="H4251" s="280" t="s">
        <v>1394</v>
      </c>
      <c r="I4251" s="80"/>
    </row>
    <row r="4252" spans="1:9">
      <c r="A4252" s="280" t="s">
        <v>5647</v>
      </c>
      <c r="B4252" s="280" t="s">
        <v>1457</v>
      </c>
      <c r="C4252" s="280" t="s">
        <v>1217</v>
      </c>
      <c r="D4252" s="280" t="s">
        <v>1344</v>
      </c>
      <c r="E4252" s="80">
        <v>21.141693133200569</v>
      </c>
      <c r="F4252" s="80">
        <v>712019</v>
      </c>
      <c r="G4252" s="80">
        <v>10</v>
      </c>
      <c r="H4252" s="280" t="s">
        <v>1394</v>
      </c>
      <c r="I4252" s="80"/>
    </row>
    <row r="4253" spans="1:9">
      <c r="A4253" s="280" t="s">
        <v>5648</v>
      </c>
      <c r="B4253" s="280" t="s">
        <v>1457</v>
      </c>
      <c r="C4253" s="280" t="s">
        <v>1218</v>
      </c>
      <c r="D4253" s="280" t="s">
        <v>1211</v>
      </c>
      <c r="E4253" s="80">
        <v>0.7748374308139282</v>
      </c>
      <c r="F4253" s="80">
        <v>712019</v>
      </c>
      <c r="G4253" s="80">
        <v>10</v>
      </c>
      <c r="H4253" s="280" t="s">
        <v>1394</v>
      </c>
      <c r="I4253" s="80"/>
    </row>
    <row r="4254" spans="1:9">
      <c r="A4254" s="280" t="s">
        <v>5649</v>
      </c>
      <c r="B4254" s="280" t="s">
        <v>1457</v>
      </c>
      <c r="C4254" s="280" t="s">
        <v>1218</v>
      </c>
      <c r="D4254" s="280" t="s">
        <v>1212</v>
      </c>
      <c r="E4254" s="80">
        <v>0.95550493943331871</v>
      </c>
      <c r="F4254" s="80">
        <v>712019</v>
      </c>
      <c r="G4254" s="80">
        <v>10</v>
      </c>
      <c r="H4254" s="280" t="s">
        <v>1394</v>
      </c>
      <c r="I4254" s="80"/>
    </row>
    <row r="4255" spans="1:9">
      <c r="A4255" s="280" t="s">
        <v>5650</v>
      </c>
      <c r="B4255" s="280" t="s">
        <v>1457</v>
      </c>
      <c r="C4255" s="280" t="s">
        <v>1218</v>
      </c>
      <c r="D4255" s="280" t="s">
        <v>1213</v>
      </c>
      <c r="E4255" s="80">
        <v>0.77733353089760715</v>
      </c>
      <c r="F4255" s="80">
        <v>712019</v>
      </c>
      <c r="G4255" s="80">
        <v>10</v>
      </c>
      <c r="H4255" s="280" t="s">
        <v>1394</v>
      </c>
      <c r="I4255" s="80"/>
    </row>
    <row r="4256" spans="1:9">
      <c r="A4256" s="280" t="s">
        <v>5651</v>
      </c>
      <c r="B4256" s="280" t="s">
        <v>1457</v>
      </c>
      <c r="C4256" s="280" t="s">
        <v>1218</v>
      </c>
      <c r="D4256" s="280" t="s">
        <v>1214</v>
      </c>
      <c r="E4256" s="80">
        <v>0.81500327559037666</v>
      </c>
      <c r="F4256" s="80">
        <v>712019</v>
      </c>
      <c r="G4256" s="80">
        <v>10</v>
      </c>
      <c r="H4256" s="280" t="s">
        <v>1394</v>
      </c>
      <c r="I4256" s="80"/>
    </row>
    <row r="4257" spans="1:9">
      <c r="A4257" s="280" t="s">
        <v>5652</v>
      </c>
      <c r="B4257" s="280" t="s">
        <v>1457</v>
      </c>
      <c r="C4257" s="280" t="s">
        <v>1218</v>
      </c>
      <c r="D4257" s="280" t="s">
        <v>1215</v>
      </c>
      <c r="E4257" s="80">
        <v>1.2929377833979716</v>
      </c>
      <c r="F4257" s="80">
        <v>712019</v>
      </c>
      <c r="G4257" s="80">
        <v>10</v>
      </c>
      <c r="H4257" s="280" t="s">
        <v>1394</v>
      </c>
      <c r="I4257" s="80"/>
    </row>
    <row r="4258" spans="1:9">
      <c r="A4258" s="280" t="s">
        <v>5653</v>
      </c>
      <c r="B4258" s="280" t="s">
        <v>1457</v>
      </c>
      <c r="C4258" s="280" t="s">
        <v>1218</v>
      </c>
      <c r="D4258" s="280" t="s">
        <v>1216</v>
      </c>
      <c r="E4258" s="80">
        <v>1.1493047342443694</v>
      </c>
      <c r="F4258" s="80">
        <v>712019</v>
      </c>
      <c r="G4258" s="80">
        <v>10</v>
      </c>
      <c r="H4258" s="280" t="s">
        <v>1394</v>
      </c>
      <c r="I4258" s="80"/>
    </row>
    <row r="4259" spans="1:9">
      <c r="A4259" s="280" t="s">
        <v>5654</v>
      </c>
      <c r="B4259" s="280" t="s">
        <v>1457</v>
      </c>
      <c r="C4259" s="280" t="s">
        <v>1218</v>
      </c>
      <c r="D4259" s="280" t="s">
        <v>1217</v>
      </c>
      <c r="E4259" s="80">
        <v>0.88885630421589901</v>
      </c>
      <c r="F4259" s="80">
        <v>712019</v>
      </c>
      <c r="G4259" s="80">
        <v>10</v>
      </c>
      <c r="H4259" s="280" t="s">
        <v>1394</v>
      </c>
      <c r="I4259" s="80"/>
    </row>
    <row r="4260" spans="1:9">
      <c r="A4260" s="280" t="s">
        <v>5655</v>
      </c>
      <c r="B4260" s="280" t="s">
        <v>1457</v>
      </c>
      <c r="C4260" s="280" t="s">
        <v>1218</v>
      </c>
      <c r="D4260" s="280" t="s">
        <v>1218</v>
      </c>
      <c r="E4260" s="80">
        <v>1</v>
      </c>
      <c r="F4260" s="80">
        <v>712019</v>
      </c>
      <c r="G4260" s="80">
        <v>10</v>
      </c>
      <c r="H4260" s="280" t="s">
        <v>1394</v>
      </c>
      <c r="I4260" s="80"/>
    </row>
    <row r="4261" spans="1:9">
      <c r="A4261" s="280" t="s">
        <v>5656</v>
      </c>
      <c r="B4261" s="280" t="s">
        <v>1457</v>
      </c>
      <c r="C4261" s="280" t="s">
        <v>1218</v>
      </c>
      <c r="D4261" s="280" t="s">
        <v>1219</v>
      </c>
      <c r="E4261" s="80">
        <v>182317.88569524398</v>
      </c>
      <c r="F4261" s="80">
        <v>712019</v>
      </c>
      <c r="G4261" s="80">
        <v>10</v>
      </c>
      <c r="H4261" s="280" t="s">
        <v>1394</v>
      </c>
      <c r="I4261" s="80"/>
    </row>
    <row r="4262" spans="1:9">
      <c r="A4262" s="280" t="s">
        <v>5657</v>
      </c>
      <c r="B4262" s="280" t="s">
        <v>1457</v>
      </c>
      <c r="C4262" s="280" t="s">
        <v>1218</v>
      </c>
      <c r="D4262" s="280" t="s">
        <v>1347</v>
      </c>
      <c r="E4262" s="80">
        <v>7.1535753292130826</v>
      </c>
      <c r="F4262" s="80">
        <v>712019</v>
      </c>
      <c r="G4262" s="80">
        <v>10</v>
      </c>
      <c r="H4262" s="280" t="s">
        <v>1394</v>
      </c>
      <c r="I4262" s="80"/>
    </row>
    <row r="4263" spans="1:9">
      <c r="A4263" s="280" t="s">
        <v>5658</v>
      </c>
      <c r="B4263" s="280" t="s">
        <v>1457</v>
      </c>
      <c r="C4263" s="280" t="s">
        <v>1218</v>
      </c>
      <c r="D4263" s="280" t="s">
        <v>1344</v>
      </c>
      <c r="E4263" s="80">
        <v>17.860252034455783</v>
      </c>
      <c r="F4263" s="80">
        <v>712019</v>
      </c>
      <c r="G4263" s="80">
        <v>10</v>
      </c>
      <c r="H4263" s="280" t="s">
        <v>1394</v>
      </c>
      <c r="I4263" s="80"/>
    </row>
    <row r="4264" spans="1:9">
      <c r="A4264" s="280" t="s">
        <v>5659</v>
      </c>
      <c r="B4264" s="280" t="s">
        <v>1457</v>
      </c>
      <c r="C4264" s="280" t="s">
        <v>1219</v>
      </c>
      <c r="D4264" s="280" t="s">
        <v>1211</v>
      </c>
      <c r="E4264" s="80">
        <v>0.90719239027772558</v>
      </c>
      <c r="F4264" s="80">
        <v>712019</v>
      </c>
      <c r="G4264" s="80">
        <v>10</v>
      </c>
      <c r="H4264" s="280" t="s">
        <v>1394</v>
      </c>
      <c r="I4264" s="80"/>
    </row>
    <row r="4265" spans="1:9">
      <c r="A4265" s="280" t="s">
        <v>5660</v>
      </c>
      <c r="B4265" s="280" t="s">
        <v>1457</v>
      </c>
      <c r="C4265" s="280" t="s">
        <v>1219</v>
      </c>
      <c r="D4265" s="280" t="s">
        <v>1212</v>
      </c>
      <c r="E4265" s="80">
        <v>2.9385929041814176</v>
      </c>
      <c r="F4265" s="80">
        <v>712019</v>
      </c>
      <c r="G4265" s="80">
        <v>10</v>
      </c>
      <c r="H4265" s="280" t="s">
        <v>1394</v>
      </c>
      <c r="I4265" s="80"/>
    </row>
    <row r="4266" spans="1:9">
      <c r="A4266" s="280" t="s">
        <v>5661</v>
      </c>
      <c r="B4266" s="280" t="s">
        <v>1457</v>
      </c>
      <c r="C4266" s="280" t="s">
        <v>1219</v>
      </c>
      <c r="D4266" s="280" t="s">
        <v>1213</v>
      </c>
      <c r="E4266" s="80">
        <v>0.91147428419733911</v>
      </c>
      <c r="F4266" s="80">
        <v>712019</v>
      </c>
      <c r="G4266" s="80">
        <v>10</v>
      </c>
      <c r="H4266" s="280" t="s">
        <v>1394</v>
      </c>
      <c r="I4266" s="80"/>
    </row>
    <row r="4267" spans="1:9">
      <c r="A4267" s="280" t="s">
        <v>5662</v>
      </c>
      <c r="B4267" s="280" t="s">
        <v>1457</v>
      </c>
      <c r="C4267" s="280" t="s">
        <v>1219</v>
      </c>
      <c r="D4267" s="280" t="s">
        <v>1214</v>
      </c>
      <c r="E4267" s="80">
        <v>0.95195123808494575</v>
      </c>
      <c r="F4267" s="80">
        <v>712019</v>
      </c>
      <c r="G4267" s="80">
        <v>10</v>
      </c>
      <c r="H4267" s="280" t="s">
        <v>1394</v>
      </c>
      <c r="I4267" s="80"/>
    </row>
    <row r="4268" spans="1:9">
      <c r="A4268" s="280" t="s">
        <v>5663</v>
      </c>
      <c r="B4268" s="280" t="s">
        <v>1457</v>
      </c>
      <c r="C4268" s="280" t="s">
        <v>1219</v>
      </c>
      <c r="D4268" s="280" t="s">
        <v>1215</v>
      </c>
      <c r="E4268" s="80">
        <v>21.865547315065225</v>
      </c>
      <c r="F4268" s="80">
        <v>712019</v>
      </c>
      <c r="G4268" s="80">
        <v>10</v>
      </c>
      <c r="H4268" s="280" t="s">
        <v>1394</v>
      </c>
      <c r="I4268" s="80"/>
    </row>
    <row r="4269" spans="1:9">
      <c r="A4269" s="280" t="s">
        <v>5664</v>
      </c>
      <c r="B4269" s="280" t="s">
        <v>1457</v>
      </c>
      <c r="C4269" s="280" t="s">
        <v>1219</v>
      </c>
      <c r="D4269" s="280" t="s">
        <v>1216</v>
      </c>
      <c r="E4269" s="80">
        <v>4.3354292164519377</v>
      </c>
      <c r="F4269" s="80">
        <v>712019</v>
      </c>
      <c r="G4269" s="80">
        <v>10</v>
      </c>
      <c r="H4269" s="280" t="s">
        <v>1394</v>
      </c>
      <c r="I4269" s="80"/>
    </row>
    <row r="4270" spans="1:9">
      <c r="A4270" s="280" t="s">
        <v>5665</v>
      </c>
      <c r="B4270" s="280" t="s">
        <v>1457</v>
      </c>
      <c r="C4270" s="280" t="s">
        <v>1219</v>
      </c>
      <c r="D4270" s="280" t="s">
        <v>1217</v>
      </c>
      <c r="E4270" s="80">
        <v>4.0476642174584176</v>
      </c>
      <c r="F4270" s="80">
        <v>712019</v>
      </c>
      <c r="G4270" s="80">
        <v>10</v>
      </c>
      <c r="H4270" s="280" t="s">
        <v>1394</v>
      </c>
      <c r="I4270" s="80"/>
    </row>
    <row r="4271" spans="1:9">
      <c r="A4271" s="280" t="s">
        <v>5666</v>
      </c>
      <c r="B4271" s="280" t="s">
        <v>1457</v>
      </c>
      <c r="C4271" s="280" t="s">
        <v>1219</v>
      </c>
      <c r="D4271" s="280" t="s">
        <v>1218</v>
      </c>
      <c r="E4271" s="80">
        <v>2.8095822423978367</v>
      </c>
      <c r="F4271" s="80">
        <v>712019</v>
      </c>
      <c r="G4271" s="80">
        <v>10</v>
      </c>
      <c r="H4271" s="280" t="s">
        <v>1394</v>
      </c>
      <c r="I4271" s="80"/>
    </row>
    <row r="4272" spans="1:9">
      <c r="A4272" s="280" t="s">
        <v>5667</v>
      </c>
      <c r="B4272" s="280" t="s">
        <v>1457</v>
      </c>
      <c r="C4272" s="280" t="s">
        <v>1219</v>
      </c>
      <c r="D4272" s="280" t="s">
        <v>1219</v>
      </c>
      <c r="E4272" s="80">
        <v>1</v>
      </c>
      <c r="F4272" s="80">
        <v>712019</v>
      </c>
      <c r="G4272" s="80">
        <v>10</v>
      </c>
      <c r="H4272" s="280" t="s">
        <v>1394</v>
      </c>
      <c r="I4272" s="80"/>
    </row>
    <row r="4273" spans="1:9">
      <c r="A4273" s="280" t="s">
        <v>5668</v>
      </c>
      <c r="B4273" s="280" t="s">
        <v>1457</v>
      </c>
      <c r="C4273" s="280" t="s">
        <v>1219</v>
      </c>
      <c r="D4273" s="280" t="s">
        <v>1347</v>
      </c>
      <c r="E4273" s="80">
        <v>9.3134269640193708</v>
      </c>
      <c r="F4273" s="80">
        <v>712019</v>
      </c>
      <c r="G4273" s="80">
        <v>10</v>
      </c>
      <c r="H4273" s="280" t="s">
        <v>1394</v>
      </c>
      <c r="I4273" s="80"/>
    </row>
    <row r="4274" spans="1:9">
      <c r="A4274" s="280" t="s">
        <v>5669</v>
      </c>
      <c r="B4274" s="280" t="s">
        <v>1457</v>
      </c>
      <c r="C4274" s="280" t="s">
        <v>1219</v>
      </c>
      <c r="D4274" s="280" t="s">
        <v>1344</v>
      </c>
      <c r="E4274" s="80">
        <v>23.306488324293202</v>
      </c>
      <c r="F4274" s="80">
        <v>712019</v>
      </c>
      <c r="G4274" s="80">
        <v>10</v>
      </c>
      <c r="H4274" s="280" t="s">
        <v>1394</v>
      </c>
      <c r="I4274" s="80"/>
    </row>
    <row r="4275" spans="1:9">
      <c r="A4275" s="280" t="s">
        <v>5670</v>
      </c>
      <c r="B4275" s="280" t="s">
        <v>1457</v>
      </c>
      <c r="C4275" s="280" t="s">
        <v>1183</v>
      </c>
      <c r="D4275" s="280" t="s">
        <v>1211</v>
      </c>
      <c r="E4275" s="80">
        <v>0.20747130616890605</v>
      </c>
      <c r="F4275" s="80">
        <v>712019</v>
      </c>
      <c r="G4275" s="80">
        <v>10</v>
      </c>
      <c r="H4275" s="280" t="s">
        <v>1394</v>
      </c>
      <c r="I4275" s="80"/>
    </row>
    <row r="4276" spans="1:9">
      <c r="A4276" s="280" t="s">
        <v>5671</v>
      </c>
      <c r="B4276" s="280" t="s">
        <v>1457</v>
      </c>
      <c r="C4276" s="280" t="s">
        <v>1183</v>
      </c>
      <c r="D4276" s="280" t="s">
        <v>1212</v>
      </c>
      <c r="E4276" s="80">
        <v>0.22163031055292778</v>
      </c>
      <c r="F4276" s="80">
        <v>712019</v>
      </c>
      <c r="G4276" s="80">
        <v>10</v>
      </c>
      <c r="H4276" s="280" t="s">
        <v>1394</v>
      </c>
      <c r="I4276" s="80"/>
    </row>
    <row r="4277" spans="1:9">
      <c r="A4277" s="280" t="s">
        <v>5672</v>
      </c>
      <c r="B4277" s="280" t="s">
        <v>1457</v>
      </c>
      <c r="C4277" s="280" t="s">
        <v>1183</v>
      </c>
      <c r="D4277" s="280" t="s">
        <v>1213</v>
      </c>
      <c r="E4277" s="80">
        <v>0.20811568983260206</v>
      </c>
      <c r="F4277" s="80">
        <v>712019</v>
      </c>
      <c r="G4277" s="80">
        <v>10</v>
      </c>
      <c r="H4277" s="280" t="s">
        <v>1394</v>
      </c>
      <c r="I4277" s="80"/>
    </row>
    <row r="4278" spans="1:9">
      <c r="A4278" s="280" t="s">
        <v>5673</v>
      </c>
      <c r="B4278" s="280" t="s">
        <v>1457</v>
      </c>
      <c r="C4278" s="280" t="s">
        <v>1183</v>
      </c>
      <c r="D4278" s="280" t="s">
        <v>1214</v>
      </c>
      <c r="E4278" s="80">
        <v>0.21778348755858146</v>
      </c>
      <c r="F4278" s="80">
        <v>712019</v>
      </c>
      <c r="G4278" s="80">
        <v>10</v>
      </c>
      <c r="H4278" s="280" t="s">
        <v>1394</v>
      </c>
      <c r="I4278" s="80"/>
    </row>
    <row r="4279" spans="1:9">
      <c r="A4279" s="280" t="s">
        <v>5674</v>
      </c>
      <c r="B4279" s="280" t="s">
        <v>1457</v>
      </c>
      <c r="C4279" s="280" t="s">
        <v>1183</v>
      </c>
      <c r="D4279" s="280" t="s">
        <v>1215</v>
      </c>
      <c r="E4279" s="80">
        <v>0.22055951556312781</v>
      </c>
      <c r="F4279" s="80">
        <v>712019</v>
      </c>
      <c r="G4279" s="80">
        <v>10</v>
      </c>
      <c r="H4279" s="280" t="s">
        <v>1394</v>
      </c>
      <c r="I4279" s="80"/>
    </row>
    <row r="4280" spans="1:9">
      <c r="A4280" s="280" t="s">
        <v>5675</v>
      </c>
      <c r="B4280" s="280" t="s">
        <v>1457</v>
      </c>
      <c r="C4280" s="280" t="s">
        <v>1183</v>
      </c>
      <c r="D4280" s="280" t="s">
        <v>1216</v>
      </c>
      <c r="E4280" s="80">
        <v>0.28078386389543714</v>
      </c>
      <c r="F4280" s="80">
        <v>712019</v>
      </c>
      <c r="G4280" s="80">
        <v>10</v>
      </c>
      <c r="H4280" s="280" t="s">
        <v>1394</v>
      </c>
      <c r="I4280" s="80"/>
    </row>
    <row r="4281" spans="1:9">
      <c r="A4281" s="280" t="s">
        <v>5676</v>
      </c>
      <c r="B4281" s="280" t="s">
        <v>1457</v>
      </c>
      <c r="C4281" s="280" t="s">
        <v>1183</v>
      </c>
      <c r="D4281" s="280" t="s">
        <v>1217</v>
      </c>
      <c r="E4281" s="80">
        <v>0.21363925238659995</v>
      </c>
      <c r="F4281" s="80">
        <v>712019</v>
      </c>
      <c r="G4281" s="80">
        <v>10</v>
      </c>
      <c r="H4281" s="280" t="s">
        <v>1394</v>
      </c>
      <c r="I4281" s="80"/>
    </row>
    <row r="4282" spans="1:9">
      <c r="A4282" s="280" t="s">
        <v>5677</v>
      </c>
      <c r="B4282" s="280" t="s">
        <v>1457</v>
      </c>
      <c r="C4282" s="280" t="s">
        <v>1183</v>
      </c>
      <c r="D4282" s="280" t="s">
        <v>1218</v>
      </c>
      <c r="E4282" s="80">
        <v>0.21869004857486737</v>
      </c>
      <c r="F4282" s="80">
        <v>712019</v>
      </c>
      <c r="G4282" s="80">
        <v>10</v>
      </c>
      <c r="H4282" s="280" t="s">
        <v>1394</v>
      </c>
      <c r="I4282" s="80"/>
    </row>
    <row r="4283" spans="1:9">
      <c r="A4283" s="280" t="s">
        <v>5678</v>
      </c>
      <c r="B4283" s="280" t="s">
        <v>1457</v>
      </c>
      <c r="C4283" s="280" t="s">
        <v>1183</v>
      </c>
      <c r="D4283" s="280" t="s">
        <v>1219</v>
      </c>
      <c r="E4283" s="80">
        <v>40355.376878144511</v>
      </c>
      <c r="F4283" s="80">
        <v>712019</v>
      </c>
      <c r="G4283" s="80">
        <v>10</v>
      </c>
      <c r="H4283" s="280" t="s">
        <v>1394</v>
      </c>
      <c r="I4283" s="80"/>
    </row>
    <row r="4284" spans="1:9">
      <c r="A4284" s="280" t="s">
        <v>5679</v>
      </c>
      <c r="B4284" s="280" t="s">
        <v>1457</v>
      </c>
      <c r="C4284" s="280" t="s">
        <v>1183</v>
      </c>
      <c r="D4284" s="280" t="s">
        <v>1347</v>
      </c>
      <c r="E4284" s="80">
        <v>1.7293918108673947</v>
      </c>
      <c r="F4284" s="80">
        <v>712019</v>
      </c>
      <c r="G4284" s="80">
        <v>10</v>
      </c>
      <c r="H4284" s="280" t="s">
        <v>1394</v>
      </c>
      <c r="I4284" s="80"/>
    </row>
    <row r="4285" spans="1:9">
      <c r="A4285" s="280" t="s">
        <v>5680</v>
      </c>
      <c r="B4285" s="280" t="s">
        <v>1457</v>
      </c>
      <c r="C4285" s="280" t="s">
        <v>1183</v>
      </c>
      <c r="D4285" s="280" t="s">
        <v>1344</v>
      </c>
      <c r="E4285" s="80">
        <v>4.3456221470614826</v>
      </c>
      <c r="F4285" s="80">
        <v>712019</v>
      </c>
      <c r="G4285" s="80">
        <v>10</v>
      </c>
      <c r="H4285" s="280" t="s">
        <v>1394</v>
      </c>
      <c r="I4285" s="80"/>
    </row>
    <row r="4286" spans="1:9">
      <c r="A4286" s="280" t="s">
        <v>5681</v>
      </c>
      <c r="B4286" s="280" t="s">
        <v>1457</v>
      </c>
      <c r="C4286" s="280" t="s">
        <v>1184</v>
      </c>
      <c r="D4286" s="280" t="s">
        <v>1211</v>
      </c>
      <c r="E4286" s="80">
        <v>1.3739298174816771E-2</v>
      </c>
      <c r="F4286" s="80">
        <v>712019</v>
      </c>
      <c r="G4286" s="80">
        <v>10</v>
      </c>
      <c r="H4286" s="280" t="s">
        <v>1394</v>
      </c>
      <c r="I4286" s="80"/>
    </row>
    <row r="4287" spans="1:9">
      <c r="A4287" s="280" t="s">
        <v>5682</v>
      </c>
      <c r="B4287" s="280" t="s">
        <v>1457</v>
      </c>
      <c r="C4287" s="280" t="s">
        <v>1184</v>
      </c>
      <c r="D4287" s="280" t="s">
        <v>1212</v>
      </c>
      <c r="E4287" s="80">
        <v>1.4662660331914629E-2</v>
      </c>
      <c r="F4287" s="80">
        <v>712019</v>
      </c>
      <c r="G4287" s="80">
        <v>10</v>
      </c>
      <c r="H4287" s="280" t="s">
        <v>1394</v>
      </c>
      <c r="I4287" s="80"/>
    </row>
    <row r="4288" spans="1:9">
      <c r="A4288" s="280" t="s">
        <v>5683</v>
      </c>
      <c r="B4288" s="280" t="s">
        <v>1457</v>
      </c>
      <c r="C4288" s="280" t="s">
        <v>1184</v>
      </c>
      <c r="D4288" s="280" t="s">
        <v>1213</v>
      </c>
      <c r="E4288" s="80">
        <v>1.3785567963766796E-2</v>
      </c>
      <c r="F4288" s="80">
        <v>712019</v>
      </c>
      <c r="G4288" s="80">
        <v>10</v>
      </c>
      <c r="H4288" s="280" t="s">
        <v>1394</v>
      </c>
      <c r="I4288" s="80"/>
    </row>
    <row r="4289" spans="1:9">
      <c r="A4289" s="280" t="s">
        <v>5684</v>
      </c>
      <c r="B4289" s="280" t="s">
        <v>1457</v>
      </c>
      <c r="C4289" s="280" t="s">
        <v>1184</v>
      </c>
      <c r="D4289" s="280" t="s">
        <v>1214</v>
      </c>
      <c r="E4289" s="80">
        <v>1.4401611396940441E-2</v>
      </c>
      <c r="F4289" s="80">
        <v>712019</v>
      </c>
      <c r="G4289" s="80">
        <v>10</v>
      </c>
      <c r="H4289" s="280" t="s">
        <v>1394</v>
      </c>
      <c r="I4289" s="80"/>
    </row>
    <row r="4290" spans="1:9">
      <c r="A4290" s="280" t="s">
        <v>5685</v>
      </c>
      <c r="B4290" s="280" t="s">
        <v>1457</v>
      </c>
      <c r="C4290" s="280" t="s">
        <v>1184</v>
      </c>
      <c r="D4290" s="280" t="s">
        <v>1215</v>
      </c>
      <c r="E4290" s="80">
        <v>1.4591491781491257E-2</v>
      </c>
      <c r="F4290" s="80">
        <v>712019</v>
      </c>
      <c r="G4290" s="80">
        <v>10</v>
      </c>
      <c r="H4290" s="280" t="s">
        <v>1394</v>
      </c>
      <c r="I4290" s="80"/>
    </row>
    <row r="4291" spans="1:9">
      <c r="A4291" s="280" t="s">
        <v>5686</v>
      </c>
      <c r="B4291" s="280" t="s">
        <v>1457</v>
      </c>
      <c r="C4291" s="280" t="s">
        <v>1184</v>
      </c>
      <c r="D4291" s="280" t="s">
        <v>1216</v>
      </c>
      <c r="E4291" s="80">
        <v>2.0016355657677447E-2</v>
      </c>
      <c r="F4291" s="80">
        <v>712019</v>
      </c>
      <c r="G4291" s="80">
        <v>10</v>
      </c>
      <c r="H4291" s="280" t="s">
        <v>1394</v>
      </c>
      <c r="I4291" s="80"/>
    </row>
    <row r="4292" spans="1:9">
      <c r="A4292" s="280" t="s">
        <v>5687</v>
      </c>
      <c r="B4292" s="280" t="s">
        <v>1457</v>
      </c>
      <c r="C4292" s="280" t="s">
        <v>1184</v>
      </c>
      <c r="D4292" s="280" t="s">
        <v>1217</v>
      </c>
      <c r="E4292" s="80">
        <v>1.4140642305955771E-2</v>
      </c>
      <c r="F4292" s="80">
        <v>712019</v>
      </c>
      <c r="G4292" s="80">
        <v>10</v>
      </c>
      <c r="H4292" s="280" t="s">
        <v>1394</v>
      </c>
      <c r="I4292" s="80"/>
    </row>
    <row r="4293" spans="1:9">
      <c r="A4293" s="280" t="s">
        <v>5688</v>
      </c>
      <c r="B4293" s="280" t="s">
        <v>1457</v>
      </c>
      <c r="C4293" s="280" t="s">
        <v>1184</v>
      </c>
      <c r="D4293" s="280" t="s">
        <v>1218</v>
      </c>
      <c r="E4293" s="80">
        <v>1.7776333394682167E-2</v>
      </c>
      <c r="F4293" s="80">
        <v>712019</v>
      </c>
      <c r="G4293" s="80">
        <v>10</v>
      </c>
      <c r="H4293" s="280" t="s">
        <v>1394</v>
      </c>
      <c r="I4293" s="80"/>
    </row>
    <row r="4294" spans="1:9">
      <c r="A4294" s="280" t="s">
        <v>5689</v>
      </c>
      <c r="B4294" s="280" t="s">
        <v>1457</v>
      </c>
      <c r="C4294" s="280" t="s">
        <v>1184</v>
      </c>
      <c r="D4294" s="280" t="s">
        <v>1219</v>
      </c>
      <c r="E4294" s="80">
        <v>2884.7892736062458</v>
      </c>
      <c r="F4294" s="80">
        <v>712019</v>
      </c>
      <c r="G4294" s="80">
        <v>10</v>
      </c>
      <c r="H4294" s="280" t="s">
        <v>1394</v>
      </c>
      <c r="I4294" s="80"/>
    </row>
    <row r="4295" spans="1:9">
      <c r="A4295" s="280" t="s">
        <v>5690</v>
      </c>
      <c r="B4295" s="280" t="s">
        <v>1457</v>
      </c>
      <c r="C4295" s="280" t="s">
        <v>1184</v>
      </c>
      <c r="D4295" s="280" t="s">
        <v>1347</v>
      </c>
      <c r="E4295" s="80">
        <v>0.12089900415191554</v>
      </c>
      <c r="F4295" s="80">
        <v>712019</v>
      </c>
      <c r="G4295" s="80">
        <v>10</v>
      </c>
      <c r="H4295" s="280" t="s">
        <v>1394</v>
      </c>
      <c r="I4295" s="80"/>
    </row>
    <row r="4296" spans="1:9">
      <c r="A4296" s="280" t="s">
        <v>5691</v>
      </c>
      <c r="B4296" s="280" t="s">
        <v>1457</v>
      </c>
      <c r="C4296" s="280" t="s">
        <v>1184</v>
      </c>
      <c r="D4296" s="280" t="s">
        <v>1344</v>
      </c>
      <c r="E4296" s="80">
        <v>0.30158414280244661</v>
      </c>
      <c r="F4296" s="80">
        <v>712019</v>
      </c>
      <c r="G4296" s="80">
        <v>10</v>
      </c>
      <c r="H4296" s="280" t="s">
        <v>1394</v>
      </c>
      <c r="I4296" s="80"/>
    </row>
    <row r="4297" spans="1:9">
      <c r="A4297" s="280" t="s">
        <v>5692</v>
      </c>
      <c r="B4297" s="280" t="s">
        <v>1457</v>
      </c>
      <c r="C4297" s="280" t="s">
        <v>1185</v>
      </c>
      <c r="D4297" s="280" t="s">
        <v>1211</v>
      </c>
      <c r="E4297" s="80">
        <v>4.2120425858174951E-2</v>
      </c>
      <c r="F4297" s="80">
        <v>712019</v>
      </c>
      <c r="G4297" s="80">
        <v>10</v>
      </c>
      <c r="H4297" s="280" t="s">
        <v>1394</v>
      </c>
      <c r="I4297" s="80"/>
    </row>
    <row r="4298" spans="1:9">
      <c r="A4298" s="280" t="s">
        <v>5693</v>
      </c>
      <c r="B4298" s="280" t="s">
        <v>1457</v>
      </c>
      <c r="C4298" s="280" t="s">
        <v>1185</v>
      </c>
      <c r="D4298" s="280" t="s">
        <v>1212</v>
      </c>
      <c r="E4298" s="80">
        <v>4.8545614058452279E-2</v>
      </c>
      <c r="F4298" s="80">
        <v>712019</v>
      </c>
      <c r="G4298" s="80">
        <v>10</v>
      </c>
      <c r="H4298" s="280" t="s">
        <v>1394</v>
      </c>
      <c r="I4298" s="80"/>
    </row>
    <row r="4299" spans="1:9">
      <c r="A4299" s="280" t="s">
        <v>5694</v>
      </c>
      <c r="B4299" s="280" t="s">
        <v>1457</v>
      </c>
      <c r="C4299" s="280" t="s">
        <v>1185</v>
      </c>
      <c r="D4299" s="280" t="s">
        <v>1213</v>
      </c>
      <c r="E4299" s="80">
        <v>4.2235640751878467E-2</v>
      </c>
      <c r="F4299" s="80">
        <v>712019</v>
      </c>
      <c r="G4299" s="80">
        <v>10</v>
      </c>
      <c r="H4299" s="280" t="s">
        <v>1394</v>
      </c>
      <c r="I4299" s="80"/>
    </row>
    <row r="4300" spans="1:9">
      <c r="A4300" s="280" t="s">
        <v>5695</v>
      </c>
      <c r="B4300" s="280" t="s">
        <v>1457</v>
      </c>
      <c r="C4300" s="280" t="s">
        <v>1185</v>
      </c>
      <c r="D4300" s="280" t="s">
        <v>1214</v>
      </c>
      <c r="E4300" s="80">
        <v>4.6768431449187783E-2</v>
      </c>
      <c r="F4300" s="80">
        <v>712019</v>
      </c>
      <c r="G4300" s="80">
        <v>10</v>
      </c>
      <c r="H4300" s="280" t="s">
        <v>1394</v>
      </c>
      <c r="I4300" s="80"/>
    </row>
    <row r="4301" spans="1:9">
      <c r="A4301" s="280" t="s">
        <v>5696</v>
      </c>
      <c r="B4301" s="280" t="s">
        <v>1457</v>
      </c>
      <c r="C4301" s="280" t="s">
        <v>1185</v>
      </c>
      <c r="D4301" s="280" t="s">
        <v>1215</v>
      </c>
      <c r="E4301" s="80">
        <v>4.8295989504473287E-2</v>
      </c>
      <c r="F4301" s="80">
        <v>712019</v>
      </c>
      <c r="G4301" s="80">
        <v>10</v>
      </c>
      <c r="H4301" s="280" t="s">
        <v>1394</v>
      </c>
      <c r="I4301" s="80"/>
    </row>
    <row r="4302" spans="1:9">
      <c r="A4302" s="280" t="s">
        <v>5697</v>
      </c>
      <c r="B4302" s="280" t="s">
        <v>1457</v>
      </c>
      <c r="C4302" s="280" t="s">
        <v>1185</v>
      </c>
      <c r="D4302" s="280" t="s">
        <v>1216</v>
      </c>
      <c r="E4302" s="80">
        <v>6.3711440495046526E-2</v>
      </c>
      <c r="F4302" s="80">
        <v>712019</v>
      </c>
      <c r="G4302" s="80">
        <v>10</v>
      </c>
      <c r="H4302" s="280" t="s">
        <v>1394</v>
      </c>
      <c r="I4302" s="80"/>
    </row>
    <row r="4303" spans="1:9">
      <c r="A4303" s="280" t="s">
        <v>5698</v>
      </c>
      <c r="B4303" s="280" t="s">
        <v>1457</v>
      </c>
      <c r="C4303" s="280" t="s">
        <v>1185</v>
      </c>
      <c r="D4303" s="280" t="s">
        <v>1217</v>
      </c>
      <c r="E4303" s="80">
        <v>4.6680352123273962E-2</v>
      </c>
      <c r="F4303" s="80">
        <v>712019</v>
      </c>
      <c r="G4303" s="80">
        <v>10</v>
      </c>
      <c r="H4303" s="280" t="s">
        <v>1394</v>
      </c>
      <c r="I4303" s="80"/>
    </row>
    <row r="4304" spans="1:9">
      <c r="A4304" s="280" t="s">
        <v>5699</v>
      </c>
      <c r="B4304" s="280" t="s">
        <v>1457</v>
      </c>
      <c r="C4304" s="280" t="s">
        <v>1185</v>
      </c>
      <c r="D4304" s="280" t="s">
        <v>1218</v>
      </c>
      <c r="E4304" s="80">
        <v>5.6777858815109036E-2</v>
      </c>
      <c r="F4304" s="80">
        <v>712019</v>
      </c>
      <c r="G4304" s="80">
        <v>10</v>
      </c>
      <c r="H4304" s="280" t="s">
        <v>1394</v>
      </c>
      <c r="I4304" s="80"/>
    </row>
    <row r="4305" spans="1:9">
      <c r="A4305" s="280" t="s">
        <v>5700</v>
      </c>
      <c r="B4305" s="280" t="s">
        <v>1457</v>
      </c>
      <c r="C4305" s="280" t="s">
        <v>1185</v>
      </c>
      <c r="D4305" s="280" t="s">
        <v>1219</v>
      </c>
      <c r="E4305" s="80">
        <v>6564.7969297116288</v>
      </c>
      <c r="F4305" s="80">
        <v>712019</v>
      </c>
      <c r="G4305" s="80">
        <v>10</v>
      </c>
      <c r="H4305" s="280" t="s">
        <v>1394</v>
      </c>
      <c r="I4305" s="80"/>
    </row>
    <row r="4306" spans="1:9">
      <c r="A4306" s="280" t="s">
        <v>5701</v>
      </c>
      <c r="B4306" s="280" t="s">
        <v>1457</v>
      </c>
      <c r="C4306" s="280" t="s">
        <v>1185</v>
      </c>
      <c r="D4306" s="280" t="s">
        <v>1347</v>
      </c>
      <c r="E4306" s="80">
        <v>0.33029232495205529</v>
      </c>
      <c r="F4306" s="80">
        <v>712019</v>
      </c>
      <c r="G4306" s="80">
        <v>10</v>
      </c>
      <c r="H4306" s="280" t="s">
        <v>1394</v>
      </c>
      <c r="I4306" s="80"/>
    </row>
    <row r="4307" spans="1:9">
      <c r="A4307" s="280" t="s">
        <v>5702</v>
      </c>
      <c r="B4307" s="280" t="s">
        <v>1457</v>
      </c>
      <c r="C4307" s="280" t="s">
        <v>1185</v>
      </c>
      <c r="D4307" s="280" t="s">
        <v>1344</v>
      </c>
      <c r="E4307" s="80">
        <v>0.8374469403126531</v>
      </c>
      <c r="F4307" s="80">
        <v>712019</v>
      </c>
      <c r="G4307" s="80">
        <v>10</v>
      </c>
      <c r="H4307" s="280" t="s">
        <v>1394</v>
      </c>
      <c r="I4307" s="80"/>
    </row>
    <row r="4308" spans="1:9">
      <c r="A4308" s="280" t="s">
        <v>5703</v>
      </c>
      <c r="B4308" s="280" t="s">
        <v>1457</v>
      </c>
      <c r="C4308" s="280" t="s">
        <v>1186</v>
      </c>
      <c r="D4308" s="280" t="s">
        <v>1211</v>
      </c>
      <c r="E4308" s="80">
        <v>5.9076153355260897E-4</v>
      </c>
      <c r="F4308" s="80">
        <v>712019</v>
      </c>
      <c r="G4308" s="80">
        <v>10</v>
      </c>
      <c r="H4308" s="280" t="s">
        <v>1394</v>
      </c>
      <c r="I4308" s="80"/>
    </row>
    <row r="4309" spans="1:9">
      <c r="A4309" s="280" t="s">
        <v>5704</v>
      </c>
      <c r="B4309" s="280" t="s">
        <v>1457</v>
      </c>
      <c r="C4309" s="280" t="s">
        <v>1186</v>
      </c>
      <c r="D4309" s="280" t="s">
        <v>1212</v>
      </c>
      <c r="E4309" s="80">
        <v>6.2615720778783903E-4</v>
      </c>
      <c r="F4309" s="80">
        <v>712019</v>
      </c>
      <c r="G4309" s="80">
        <v>10</v>
      </c>
      <c r="H4309" s="280" t="s">
        <v>1394</v>
      </c>
      <c r="I4309" s="80"/>
    </row>
    <row r="4310" spans="1:9">
      <c r="A4310" s="280" t="s">
        <v>5705</v>
      </c>
      <c r="B4310" s="280" t="s">
        <v>1457</v>
      </c>
      <c r="C4310" s="280" t="s">
        <v>1186</v>
      </c>
      <c r="D4310" s="280" t="s">
        <v>1213</v>
      </c>
      <c r="E4310" s="80">
        <v>5.9325278866447591E-4</v>
      </c>
      <c r="F4310" s="80">
        <v>712019</v>
      </c>
      <c r="G4310" s="80">
        <v>10</v>
      </c>
      <c r="H4310" s="280" t="s">
        <v>1394</v>
      </c>
      <c r="I4310" s="80"/>
    </row>
    <row r="4311" spans="1:9">
      <c r="A4311" s="280" t="s">
        <v>5706</v>
      </c>
      <c r="B4311" s="280" t="s">
        <v>1457</v>
      </c>
      <c r="C4311" s="280" t="s">
        <v>1186</v>
      </c>
      <c r="D4311" s="280" t="s">
        <v>1214</v>
      </c>
      <c r="E4311" s="80">
        <v>6.0200685884018309E-4</v>
      </c>
      <c r="F4311" s="80">
        <v>712019</v>
      </c>
      <c r="G4311" s="80">
        <v>10</v>
      </c>
      <c r="H4311" s="280" t="s">
        <v>1394</v>
      </c>
      <c r="I4311" s="80"/>
    </row>
    <row r="4312" spans="1:9">
      <c r="A4312" s="280" t="s">
        <v>5707</v>
      </c>
      <c r="B4312" s="280" t="s">
        <v>1457</v>
      </c>
      <c r="C4312" s="280" t="s">
        <v>1186</v>
      </c>
      <c r="D4312" s="280" t="s">
        <v>1215</v>
      </c>
      <c r="E4312" s="80">
        <v>6.2329272276008269E-4</v>
      </c>
      <c r="F4312" s="80">
        <v>712019</v>
      </c>
      <c r="G4312" s="80">
        <v>10</v>
      </c>
      <c r="H4312" s="280" t="s">
        <v>1394</v>
      </c>
      <c r="I4312" s="80"/>
    </row>
    <row r="4313" spans="1:9">
      <c r="A4313" s="280" t="s">
        <v>5708</v>
      </c>
      <c r="B4313" s="280" t="s">
        <v>1457</v>
      </c>
      <c r="C4313" s="280" t="s">
        <v>1186</v>
      </c>
      <c r="D4313" s="280" t="s">
        <v>1216</v>
      </c>
      <c r="E4313" s="80">
        <v>7.9944187789024327E-4</v>
      </c>
      <c r="F4313" s="80">
        <v>712019</v>
      </c>
      <c r="G4313" s="80">
        <v>10</v>
      </c>
      <c r="H4313" s="280" t="s">
        <v>1394</v>
      </c>
      <c r="I4313" s="80"/>
    </row>
    <row r="4314" spans="1:9">
      <c r="A4314" s="280" t="s">
        <v>5709</v>
      </c>
      <c r="B4314" s="280" t="s">
        <v>1457</v>
      </c>
      <c r="C4314" s="280" t="s">
        <v>1186</v>
      </c>
      <c r="D4314" s="280" t="s">
        <v>1217</v>
      </c>
      <c r="E4314" s="80">
        <v>6.0602926354938393E-4</v>
      </c>
      <c r="F4314" s="80">
        <v>712019</v>
      </c>
      <c r="G4314" s="80">
        <v>10</v>
      </c>
      <c r="H4314" s="280" t="s">
        <v>1394</v>
      </c>
      <c r="I4314" s="80"/>
    </row>
    <row r="4315" spans="1:9">
      <c r="A4315" s="280" t="s">
        <v>5710</v>
      </c>
      <c r="B4315" s="280" t="s">
        <v>1457</v>
      </c>
      <c r="C4315" s="280" t="s">
        <v>1186</v>
      </c>
      <c r="D4315" s="280" t="s">
        <v>1218</v>
      </c>
      <c r="E4315" s="80">
        <v>7.6361071142025643E-4</v>
      </c>
      <c r="F4315" s="80">
        <v>712019</v>
      </c>
      <c r="G4315" s="80">
        <v>10</v>
      </c>
      <c r="H4315" s="280" t="s">
        <v>1394</v>
      </c>
      <c r="I4315" s="80"/>
    </row>
    <row r="4316" spans="1:9">
      <c r="A4316" s="280" t="s">
        <v>5711</v>
      </c>
      <c r="B4316" s="280" t="s">
        <v>1457</v>
      </c>
      <c r="C4316" s="280" t="s">
        <v>1186</v>
      </c>
      <c r="D4316" s="280" t="s">
        <v>1219</v>
      </c>
      <c r="E4316" s="80">
        <v>6.1294601523268811E-4</v>
      </c>
      <c r="F4316" s="80">
        <v>712019</v>
      </c>
      <c r="G4316" s="80">
        <v>10</v>
      </c>
      <c r="H4316" s="280" t="s">
        <v>1394</v>
      </c>
      <c r="I4316" s="80"/>
    </row>
    <row r="4317" spans="1:9">
      <c r="A4317" s="280" t="s">
        <v>5712</v>
      </c>
      <c r="B4317" s="280" t="s">
        <v>1457</v>
      </c>
      <c r="C4317" s="280" t="s">
        <v>1186</v>
      </c>
      <c r="D4317" s="280" t="s">
        <v>1347</v>
      </c>
      <c r="E4317" s="80">
        <v>6.4581254802478349E-3</v>
      </c>
      <c r="F4317" s="80">
        <v>712019</v>
      </c>
      <c r="G4317" s="80">
        <v>10</v>
      </c>
      <c r="H4317" s="280" t="s">
        <v>1394</v>
      </c>
      <c r="I4317" s="80"/>
    </row>
    <row r="4318" spans="1:9">
      <c r="A4318" s="280" t="s">
        <v>5713</v>
      </c>
      <c r="B4318" s="280" t="s">
        <v>1457</v>
      </c>
      <c r="C4318" s="280" t="s">
        <v>1186</v>
      </c>
      <c r="D4318" s="280" t="s">
        <v>1344</v>
      </c>
      <c r="E4318" s="80">
        <v>1.6038681453373983E-2</v>
      </c>
      <c r="F4318" s="80">
        <v>712019</v>
      </c>
      <c r="G4318" s="80">
        <v>10</v>
      </c>
      <c r="H4318" s="280" t="s">
        <v>1394</v>
      </c>
      <c r="I4318" s="80"/>
    </row>
    <row r="4319" spans="1:9">
      <c r="A4319" s="280" t="s">
        <v>5714</v>
      </c>
      <c r="B4319" s="280" t="s">
        <v>1457</v>
      </c>
      <c r="C4319" s="280" t="s">
        <v>1187</v>
      </c>
      <c r="D4319" s="280" t="s">
        <v>1211</v>
      </c>
      <c r="E4319" s="80">
        <v>7.178568534537336E-3</v>
      </c>
      <c r="F4319" s="80">
        <v>712019</v>
      </c>
      <c r="G4319" s="80">
        <v>10</v>
      </c>
      <c r="H4319" s="280" t="s">
        <v>1394</v>
      </c>
      <c r="I4319" s="80"/>
    </row>
    <row r="4320" spans="1:9">
      <c r="A4320" s="280" t="s">
        <v>5715</v>
      </c>
      <c r="B4320" s="280" t="s">
        <v>1457</v>
      </c>
      <c r="C4320" s="280" t="s">
        <v>1187</v>
      </c>
      <c r="D4320" s="280" t="s">
        <v>1212</v>
      </c>
      <c r="E4320" s="80">
        <v>7.7366895602881567E-3</v>
      </c>
      <c r="F4320" s="80">
        <v>712019</v>
      </c>
      <c r="G4320" s="80">
        <v>10</v>
      </c>
      <c r="H4320" s="280" t="s">
        <v>1394</v>
      </c>
      <c r="I4320" s="80"/>
    </row>
    <row r="4321" spans="1:9">
      <c r="A4321" s="280" t="s">
        <v>5716</v>
      </c>
      <c r="B4321" s="280" t="s">
        <v>1457</v>
      </c>
      <c r="C4321" s="280" t="s">
        <v>1187</v>
      </c>
      <c r="D4321" s="280" t="s">
        <v>1213</v>
      </c>
      <c r="E4321" s="80">
        <v>7.1904241218761957E-3</v>
      </c>
      <c r="F4321" s="80">
        <v>712019</v>
      </c>
      <c r="G4321" s="80">
        <v>10</v>
      </c>
      <c r="H4321" s="280" t="s">
        <v>1394</v>
      </c>
      <c r="I4321" s="80"/>
    </row>
    <row r="4322" spans="1:9">
      <c r="A4322" s="280" t="s">
        <v>5717</v>
      </c>
      <c r="B4322" s="280" t="s">
        <v>1457</v>
      </c>
      <c r="C4322" s="280" t="s">
        <v>1187</v>
      </c>
      <c r="D4322" s="280" t="s">
        <v>1214</v>
      </c>
      <c r="E4322" s="80">
        <v>7.2585423529388706E-3</v>
      </c>
      <c r="F4322" s="80">
        <v>712019</v>
      </c>
      <c r="G4322" s="80">
        <v>10</v>
      </c>
      <c r="H4322" s="280" t="s">
        <v>1394</v>
      </c>
      <c r="I4322" s="80"/>
    </row>
    <row r="4323" spans="1:9">
      <c r="A4323" s="280" t="s">
        <v>5718</v>
      </c>
      <c r="B4323" s="280" t="s">
        <v>1457</v>
      </c>
      <c r="C4323" s="280" t="s">
        <v>1187</v>
      </c>
      <c r="D4323" s="280" t="s">
        <v>1215</v>
      </c>
      <c r="E4323" s="80">
        <v>7.6989802573346235E-3</v>
      </c>
      <c r="F4323" s="80">
        <v>712019</v>
      </c>
      <c r="G4323" s="80">
        <v>10</v>
      </c>
      <c r="H4323" s="280" t="s">
        <v>1394</v>
      </c>
      <c r="I4323" s="80"/>
    </row>
    <row r="4324" spans="1:9">
      <c r="A4324" s="280" t="s">
        <v>5719</v>
      </c>
      <c r="B4324" s="280" t="s">
        <v>1457</v>
      </c>
      <c r="C4324" s="280" t="s">
        <v>1187</v>
      </c>
      <c r="D4324" s="280" t="s">
        <v>1216</v>
      </c>
      <c r="E4324" s="80">
        <v>9.7884916717148017E-3</v>
      </c>
      <c r="F4324" s="80">
        <v>712019</v>
      </c>
      <c r="G4324" s="80">
        <v>10</v>
      </c>
      <c r="H4324" s="280" t="s">
        <v>1394</v>
      </c>
      <c r="I4324" s="80"/>
    </row>
    <row r="4325" spans="1:9">
      <c r="A4325" s="280" t="s">
        <v>5720</v>
      </c>
      <c r="B4325" s="280" t="s">
        <v>1457</v>
      </c>
      <c r="C4325" s="280" t="s">
        <v>1187</v>
      </c>
      <c r="D4325" s="280" t="s">
        <v>1217</v>
      </c>
      <c r="E4325" s="80">
        <v>7.4727387535465754E-3</v>
      </c>
      <c r="F4325" s="80">
        <v>712019</v>
      </c>
      <c r="G4325" s="80">
        <v>10</v>
      </c>
      <c r="H4325" s="280" t="s">
        <v>1394</v>
      </c>
      <c r="I4325" s="80"/>
    </row>
    <row r="4326" spans="1:9">
      <c r="A4326" s="280" t="s">
        <v>5721</v>
      </c>
      <c r="B4326" s="280" t="s">
        <v>1457</v>
      </c>
      <c r="C4326" s="280" t="s">
        <v>1187</v>
      </c>
      <c r="D4326" s="280" t="s">
        <v>1218</v>
      </c>
      <c r="E4326" s="80">
        <v>9.1579113809431272E-3</v>
      </c>
      <c r="F4326" s="80">
        <v>712019</v>
      </c>
      <c r="G4326" s="80">
        <v>10</v>
      </c>
      <c r="H4326" s="280" t="s">
        <v>1394</v>
      </c>
      <c r="I4326" s="80"/>
    </row>
    <row r="4327" spans="1:9">
      <c r="A4327" s="280" t="s">
        <v>5722</v>
      </c>
      <c r="B4327" s="280" t="s">
        <v>1457</v>
      </c>
      <c r="C4327" s="280" t="s">
        <v>1187</v>
      </c>
      <c r="D4327" s="280" t="s">
        <v>1219</v>
      </c>
      <c r="E4327" s="80">
        <v>1841.0942104248425</v>
      </c>
      <c r="F4327" s="80">
        <v>712019</v>
      </c>
      <c r="G4327" s="80">
        <v>10</v>
      </c>
      <c r="H4327" s="280" t="s">
        <v>1394</v>
      </c>
      <c r="I4327" s="80"/>
    </row>
    <row r="4328" spans="1:9">
      <c r="A4328" s="280" t="s">
        <v>5723</v>
      </c>
      <c r="B4328" s="280" t="s">
        <v>1457</v>
      </c>
      <c r="C4328" s="280" t="s">
        <v>1187</v>
      </c>
      <c r="D4328" s="280" t="s">
        <v>1347</v>
      </c>
      <c r="E4328" s="80">
        <v>0.11981194672364408</v>
      </c>
      <c r="F4328" s="80">
        <v>712019</v>
      </c>
      <c r="G4328" s="80">
        <v>10</v>
      </c>
      <c r="H4328" s="280" t="s">
        <v>1394</v>
      </c>
      <c r="I4328" s="80"/>
    </row>
    <row r="4329" spans="1:9">
      <c r="A4329" s="280" t="s">
        <v>5724</v>
      </c>
      <c r="B4329" s="280" t="s">
        <v>1457</v>
      </c>
      <c r="C4329" s="280" t="s">
        <v>1187</v>
      </c>
      <c r="D4329" s="280" t="s">
        <v>1344</v>
      </c>
      <c r="E4329" s="80">
        <v>0.27769104029240188</v>
      </c>
      <c r="F4329" s="80">
        <v>712019</v>
      </c>
      <c r="G4329" s="80">
        <v>10</v>
      </c>
      <c r="H4329" s="280" t="s">
        <v>1394</v>
      </c>
      <c r="I4329" s="80"/>
    </row>
    <row r="4330" spans="1:9">
      <c r="A4330" s="280" t="s">
        <v>5725</v>
      </c>
      <c r="B4330" s="280" t="s">
        <v>1457</v>
      </c>
      <c r="C4330" s="280" t="s">
        <v>1188</v>
      </c>
      <c r="D4330" s="280" t="s">
        <v>1211</v>
      </c>
      <c r="E4330" s="80">
        <v>7.9810736303807003E-4</v>
      </c>
      <c r="F4330" s="80">
        <v>712019</v>
      </c>
      <c r="G4330" s="80">
        <v>10</v>
      </c>
      <c r="H4330" s="280" t="s">
        <v>1394</v>
      </c>
      <c r="I4330" s="80"/>
    </row>
    <row r="4331" spans="1:9">
      <c r="A4331" s="280" t="s">
        <v>5726</v>
      </c>
      <c r="B4331" s="280" t="s">
        <v>1457</v>
      </c>
      <c r="C4331" s="280" t="s">
        <v>1188</v>
      </c>
      <c r="D4331" s="280" t="s">
        <v>1212</v>
      </c>
      <c r="E4331" s="80">
        <v>1.3974931596770962E-2</v>
      </c>
      <c r="F4331" s="80">
        <v>712019</v>
      </c>
      <c r="G4331" s="80">
        <v>10</v>
      </c>
      <c r="H4331" s="280" t="s">
        <v>1394</v>
      </c>
      <c r="I4331" s="80"/>
    </row>
    <row r="4332" spans="1:9">
      <c r="A4332" s="280" t="s">
        <v>5727</v>
      </c>
      <c r="B4332" s="280" t="s">
        <v>1457</v>
      </c>
      <c r="C4332" s="280" t="s">
        <v>1188</v>
      </c>
      <c r="D4332" s="280" t="s">
        <v>1213</v>
      </c>
      <c r="E4332" s="80">
        <v>8.3197651977403155E-4</v>
      </c>
      <c r="F4332" s="80">
        <v>712019</v>
      </c>
      <c r="G4332" s="80">
        <v>10</v>
      </c>
      <c r="H4332" s="280" t="s">
        <v>1394</v>
      </c>
      <c r="I4332" s="80"/>
    </row>
    <row r="4333" spans="1:9">
      <c r="A4333" s="280" t="s">
        <v>5728</v>
      </c>
      <c r="B4333" s="280" t="s">
        <v>1457</v>
      </c>
      <c r="C4333" s="280" t="s">
        <v>1188</v>
      </c>
      <c r="D4333" s="280" t="s">
        <v>1214</v>
      </c>
      <c r="E4333" s="80">
        <v>8.4590379979315906E-4</v>
      </c>
      <c r="F4333" s="80">
        <v>712019</v>
      </c>
      <c r="G4333" s="80">
        <v>10</v>
      </c>
      <c r="H4333" s="280" t="s">
        <v>1394</v>
      </c>
      <c r="I4333" s="80"/>
    </row>
    <row r="4334" spans="1:9">
      <c r="A4334" s="280" t="s">
        <v>5729</v>
      </c>
      <c r="B4334" s="280" t="s">
        <v>1457</v>
      </c>
      <c r="C4334" s="280" t="s">
        <v>1188</v>
      </c>
      <c r="D4334" s="280" t="s">
        <v>1215</v>
      </c>
      <c r="E4334" s="80">
        <v>1.377647698348335E-2</v>
      </c>
      <c r="F4334" s="80">
        <v>712019</v>
      </c>
      <c r="G4334" s="80">
        <v>10</v>
      </c>
      <c r="H4334" s="280" t="s">
        <v>1394</v>
      </c>
      <c r="I4334" s="80"/>
    </row>
    <row r="4335" spans="1:9">
      <c r="A4335" s="280" t="s">
        <v>5730</v>
      </c>
      <c r="B4335" s="280" t="s">
        <v>1457</v>
      </c>
      <c r="C4335" s="280" t="s">
        <v>1188</v>
      </c>
      <c r="D4335" s="280" t="s">
        <v>1216</v>
      </c>
      <c r="E4335" s="80">
        <v>1.3690866859326687E-2</v>
      </c>
      <c r="F4335" s="80">
        <v>712019</v>
      </c>
      <c r="G4335" s="80">
        <v>10</v>
      </c>
      <c r="H4335" s="280" t="s">
        <v>1394</v>
      </c>
      <c r="I4335" s="80"/>
    </row>
    <row r="4336" spans="1:9">
      <c r="A4336" s="280" t="s">
        <v>5731</v>
      </c>
      <c r="B4336" s="280" t="s">
        <v>1457</v>
      </c>
      <c r="C4336" s="280" t="s">
        <v>1188</v>
      </c>
      <c r="D4336" s="280" t="s">
        <v>1217</v>
      </c>
      <c r="E4336" s="80">
        <v>1.3550560906110743E-2</v>
      </c>
      <c r="F4336" s="80">
        <v>712019</v>
      </c>
      <c r="G4336" s="80">
        <v>10</v>
      </c>
      <c r="H4336" s="280" t="s">
        <v>1394</v>
      </c>
      <c r="I4336" s="80"/>
    </row>
    <row r="4337" spans="1:9">
      <c r="A4337" s="280" t="s">
        <v>5732</v>
      </c>
      <c r="B4337" s="280" t="s">
        <v>1457</v>
      </c>
      <c r="C4337" s="280" t="s">
        <v>1188</v>
      </c>
      <c r="D4337" s="280" t="s">
        <v>1218</v>
      </c>
      <c r="E4337" s="80">
        <v>1.1044427015614261E-2</v>
      </c>
      <c r="F4337" s="80">
        <v>712019</v>
      </c>
      <c r="G4337" s="80">
        <v>10</v>
      </c>
      <c r="H4337" s="280" t="s">
        <v>1394</v>
      </c>
      <c r="I4337" s="80"/>
    </row>
    <row r="4338" spans="1:9">
      <c r="A4338" s="280" t="s">
        <v>5733</v>
      </c>
      <c r="B4338" s="280" t="s">
        <v>1457</v>
      </c>
      <c r="C4338" s="280" t="s">
        <v>1188</v>
      </c>
      <c r="D4338" s="280" t="s">
        <v>1219</v>
      </c>
      <c r="E4338" s="80">
        <v>8.9639412595937142E-4</v>
      </c>
      <c r="F4338" s="80">
        <v>712019</v>
      </c>
      <c r="G4338" s="80">
        <v>10</v>
      </c>
      <c r="H4338" s="280" t="s">
        <v>1394</v>
      </c>
      <c r="I4338" s="80"/>
    </row>
    <row r="4339" spans="1:9">
      <c r="A4339" s="280" t="s">
        <v>5734</v>
      </c>
      <c r="B4339" s="280" t="s">
        <v>1457</v>
      </c>
      <c r="C4339" s="280" t="s">
        <v>1188</v>
      </c>
      <c r="D4339" s="280" t="s">
        <v>1347</v>
      </c>
      <c r="E4339" s="80">
        <v>2.3652839683175778E-2</v>
      </c>
      <c r="F4339" s="80">
        <v>712019</v>
      </c>
      <c r="G4339" s="80">
        <v>10</v>
      </c>
      <c r="H4339" s="280" t="s">
        <v>1394</v>
      </c>
      <c r="I4339" s="80"/>
    </row>
    <row r="4340" spans="1:9">
      <c r="A4340" s="280" t="s">
        <v>5735</v>
      </c>
      <c r="B4340" s="280" t="s">
        <v>1457</v>
      </c>
      <c r="C4340" s="280" t="s">
        <v>1188</v>
      </c>
      <c r="D4340" s="280" t="s">
        <v>1344</v>
      </c>
      <c r="E4340" s="80">
        <v>6.101610904723432E-2</v>
      </c>
      <c r="F4340" s="80">
        <v>712019</v>
      </c>
      <c r="G4340" s="80">
        <v>10</v>
      </c>
      <c r="H4340" s="280" t="s">
        <v>1394</v>
      </c>
      <c r="I4340" s="80"/>
    </row>
    <row r="4341" spans="1:9">
      <c r="A4341" s="280" t="s">
        <v>5736</v>
      </c>
      <c r="B4341" s="280" t="s">
        <v>1457</v>
      </c>
      <c r="C4341" s="280" t="s">
        <v>1189</v>
      </c>
      <c r="D4341" s="280" t="s">
        <v>1211</v>
      </c>
      <c r="E4341" s="80">
        <v>9.6811537737414525E-4</v>
      </c>
      <c r="F4341" s="80">
        <v>712019</v>
      </c>
      <c r="G4341" s="80">
        <v>10</v>
      </c>
      <c r="H4341" s="280" t="s">
        <v>1394</v>
      </c>
      <c r="I4341" s="80"/>
    </row>
    <row r="4342" spans="1:9">
      <c r="A4342" s="280" t="s">
        <v>5737</v>
      </c>
      <c r="B4342" s="280" t="s">
        <v>1457</v>
      </c>
      <c r="C4342" s="280" t="s">
        <v>1189</v>
      </c>
      <c r="D4342" s="280" t="s">
        <v>1212</v>
      </c>
      <c r="E4342" s="80">
        <v>1.2235385041388278E-3</v>
      </c>
      <c r="F4342" s="80">
        <v>712019</v>
      </c>
      <c r="G4342" s="80">
        <v>10</v>
      </c>
      <c r="H4342" s="280" t="s">
        <v>1394</v>
      </c>
      <c r="I4342" s="80"/>
    </row>
    <row r="4343" spans="1:9">
      <c r="A4343" s="280" t="s">
        <v>5738</v>
      </c>
      <c r="B4343" s="280" t="s">
        <v>1457</v>
      </c>
      <c r="C4343" s="280" t="s">
        <v>1189</v>
      </c>
      <c r="D4343" s="280" t="s">
        <v>1213</v>
      </c>
      <c r="E4343" s="80">
        <v>9.8210736399625335E-4</v>
      </c>
      <c r="F4343" s="80">
        <v>712019</v>
      </c>
      <c r="G4343" s="80">
        <v>10</v>
      </c>
      <c r="H4343" s="280" t="s">
        <v>1394</v>
      </c>
      <c r="I4343" s="80"/>
    </row>
    <row r="4344" spans="1:9">
      <c r="A4344" s="280" t="s">
        <v>5739</v>
      </c>
      <c r="B4344" s="280" t="s">
        <v>1457</v>
      </c>
      <c r="C4344" s="280" t="s">
        <v>1189</v>
      </c>
      <c r="D4344" s="280" t="s">
        <v>1214</v>
      </c>
      <c r="E4344" s="80">
        <v>9.9712819152875673E-4</v>
      </c>
      <c r="F4344" s="80">
        <v>712019</v>
      </c>
      <c r="G4344" s="80">
        <v>10</v>
      </c>
      <c r="H4344" s="280" t="s">
        <v>1394</v>
      </c>
      <c r="I4344" s="80"/>
    </row>
    <row r="4345" spans="1:9">
      <c r="A4345" s="280" t="s">
        <v>5740</v>
      </c>
      <c r="B4345" s="280" t="s">
        <v>1457</v>
      </c>
      <c r="C4345" s="280" t="s">
        <v>1189</v>
      </c>
      <c r="D4345" s="280" t="s">
        <v>1215</v>
      </c>
      <c r="E4345" s="80">
        <v>1.2156877927221926E-3</v>
      </c>
      <c r="F4345" s="80">
        <v>712019</v>
      </c>
      <c r="G4345" s="80">
        <v>10</v>
      </c>
      <c r="H4345" s="280" t="s">
        <v>1394</v>
      </c>
      <c r="I4345" s="80"/>
    </row>
    <row r="4346" spans="1:9">
      <c r="A4346" s="280" t="s">
        <v>5741</v>
      </c>
      <c r="B4346" s="280" t="s">
        <v>1457</v>
      </c>
      <c r="C4346" s="280" t="s">
        <v>1189</v>
      </c>
      <c r="D4346" s="280" t="s">
        <v>1216</v>
      </c>
      <c r="E4346" s="80">
        <v>1.5925078378526034E-3</v>
      </c>
      <c r="F4346" s="80">
        <v>712019</v>
      </c>
      <c r="G4346" s="80">
        <v>10</v>
      </c>
      <c r="H4346" s="280" t="s">
        <v>1394</v>
      </c>
      <c r="I4346" s="80"/>
    </row>
    <row r="4347" spans="1:9">
      <c r="A4347" s="280" t="s">
        <v>5742</v>
      </c>
      <c r="B4347" s="280" t="s">
        <v>1457</v>
      </c>
      <c r="C4347" s="280" t="s">
        <v>1189</v>
      </c>
      <c r="D4347" s="280" t="s">
        <v>1217</v>
      </c>
      <c r="E4347" s="80">
        <v>1.1830306163375882E-3</v>
      </c>
      <c r="F4347" s="80">
        <v>712019</v>
      </c>
      <c r="G4347" s="80">
        <v>10</v>
      </c>
      <c r="H4347" s="280" t="s">
        <v>1394</v>
      </c>
      <c r="I4347" s="80"/>
    </row>
    <row r="4348" spans="1:9">
      <c r="A4348" s="280" t="s">
        <v>5743</v>
      </c>
      <c r="B4348" s="280" t="s">
        <v>1457</v>
      </c>
      <c r="C4348" s="280" t="s">
        <v>1189</v>
      </c>
      <c r="D4348" s="280" t="s">
        <v>1218</v>
      </c>
      <c r="E4348" s="80">
        <v>1.3690723014840639E-3</v>
      </c>
      <c r="F4348" s="80">
        <v>712019</v>
      </c>
      <c r="G4348" s="80">
        <v>10</v>
      </c>
      <c r="H4348" s="280" t="s">
        <v>1394</v>
      </c>
      <c r="I4348" s="80"/>
    </row>
    <row r="4349" spans="1:9">
      <c r="A4349" s="280" t="s">
        <v>5744</v>
      </c>
      <c r="B4349" s="280" t="s">
        <v>1457</v>
      </c>
      <c r="C4349" s="280" t="s">
        <v>1189</v>
      </c>
      <c r="D4349" s="280" t="s">
        <v>1219</v>
      </c>
      <c r="E4349" s="80">
        <v>69.63600186387454</v>
      </c>
      <c r="F4349" s="80">
        <v>712019</v>
      </c>
      <c r="G4349" s="80">
        <v>10</v>
      </c>
      <c r="H4349" s="280" t="s">
        <v>1394</v>
      </c>
      <c r="I4349" s="80"/>
    </row>
    <row r="4350" spans="1:9">
      <c r="A4350" s="280" t="s">
        <v>5745</v>
      </c>
      <c r="B4350" s="280" t="s">
        <v>1457</v>
      </c>
      <c r="C4350" s="280" t="s">
        <v>1189</v>
      </c>
      <c r="D4350" s="280" t="s">
        <v>1347</v>
      </c>
      <c r="E4350" s="80">
        <v>9.3629483761052453E-3</v>
      </c>
      <c r="F4350" s="80">
        <v>712019</v>
      </c>
      <c r="G4350" s="80">
        <v>10</v>
      </c>
      <c r="H4350" s="280" t="s">
        <v>1394</v>
      </c>
      <c r="I4350" s="80"/>
    </row>
    <row r="4351" spans="1:9">
      <c r="A4351" s="280" t="s">
        <v>5746</v>
      </c>
      <c r="B4351" s="280" t="s">
        <v>1457</v>
      </c>
      <c r="C4351" s="280" t="s">
        <v>1189</v>
      </c>
      <c r="D4351" s="280" t="s">
        <v>1344</v>
      </c>
      <c r="E4351" s="80">
        <v>2.4395324920458164E-2</v>
      </c>
      <c r="F4351" s="80">
        <v>712019</v>
      </c>
      <c r="G4351" s="80">
        <v>10</v>
      </c>
      <c r="H4351" s="280" t="s">
        <v>1394</v>
      </c>
      <c r="I4351" s="80"/>
    </row>
    <row r="4352" spans="1:9">
      <c r="A4352" s="280" t="s">
        <v>5747</v>
      </c>
      <c r="B4352" s="280" t="s">
        <v>5748</v>
      </c>
      <c r="C4352" s="280" t="s">
        <v>1181</v>
      </c>
      <c r="D4352" s="280" t="s">
        <v>1394</v>
      </c>
      <c r="E4352" s="80">
        <v>0</v>
      </c>
      <c r="F4352" s="80">
        <v>708876</v>
      </c>
      <c r="G4352" s="80">
        <v>1</v>
      </c>
      <c r="H4352" s="280" t="s">
        <v>1394</v>
      </c>
      <c r="I4352" s="80"/>
    </row>
    <row r="4353" spans="1:9">
      <c r="A4353" s="280" t="s">
        <v>5749</v>
      </c>
      <c r="B4353" s="280" t="s">
        <v>5750</v>
      </c>
      <c r="C4353" s="280" t="s">
        <v>1181</v>
      </c>
      <c r="D4353" s="280" t="s">
        <v>1394</v>
      </c>
      <c r="E4353" s="80">
        <v>0</v>
      </c>
      <c r="F4353" s="80">
        <v>708876</v>
      </c>
      <c r="G4353" s="80">
        <v>1</v>
      </c>
      <c r="H4353" s="280" t="s">
        <v>1394</v>
      </c>
      <c r="I4353" s="80"/>
    </row>
    <row r="4354" spans="1:9">
      <c r="A4354" s="280" t="s">
        <v>5751</v>
      </c>
      <c r="B4354" s="280" t="s">
        <v>5752</v>
      </c>
      <c r="C4354" s="280" t="s">
        <v>1181</v>
      </c>
      <c r="D4354" s="280" t="s">
        <v>1394</v>
      </c>
      <c r="E4354" s="80">
        <v>0</v>
      </c>
      <c r="F4354" s="80">
        <v>708876</v>
      </c>
      <c r="G4354" s="80">
        <v>1</v>
      </c>
      <c r="H4354" s="280" t="s">
        <v>1394</v>
      </c>
      <c r="I4354" s="80"/>
    </row>
    <row r="4355" spans="1:9">
      <c r="A4355" s="280" t="s">
        <v>5753</v>
      </c>
      <c r="B4355" s="280" t="s">
        <v>5754</v>
      </c>
      <c r="C4355" s="280" t="s">
        <v>1181</v>
      </c>
      <c r="D4355" s="280" t="s">
        <v>1394</v>
      </c>
      <c r="E4355" s="80">
        <v>0</v>
      </c>
      <c r="F4355" s="80">
        <v>708876</v>
      </c>
      <c r="G4355" s="80">
        <v>1</v>
      </c>
      <c r="H4355" s="280" t="s">
        <v>1394</v>
      </c>
      <c r="I4355" s="80"/>
    </row>
    <row r="4356" spans="1:9">
      <c r="A4356" s="280" t="s">
        <v>5755</v>
      </c>
      <c r="B4356" s="280" t="s">
        <v>5748</v>
      </c>
      <c r="C4356" s="280" t="s">
        <v>1190</v>
      </c>
      <c r="D4356" s="280" t="s">
        <v>1394</v>
      </c>
      <c r="E4356" s="80">
        <v>0</v>
      </c>
      <c r="F4356" s="80">
        <v>708876</v>
      </c>
      <c r="G4356" s="80">
        <v>1</v>
      </c>
      <c r="H4356" s="280" t="s">
        <v>1394</v>
      </c>
      <c r="I4356" s="80"/>
    </row>
    <row r="4357" spans="1:9">
      <c r="A4357" s="280" t="s">
        <v>5756</v>
      </c>
      <c r="B4357" s="280" t="s">
        <v>5750</v>
      </c>
      <c r="C4357" s="280" t="s">
        <v>1190</v>
      </c>
      <c r="D4357" s="280" t="s">
        <v>1394</v>
      </c>
      <c r="E4357" s="80">
        <v>0</v>
      </c>
      <c r="F4357" s="80">
        <v>708876</v>
      </c>
      <c r="G4357" s="80">
        <v>1</v>
      </c>
      <c r="H4357" s="280" t="s">
        <v>1394</v>
      </c>
      <c r="I4357" s="80"/>
    </row>
    <row r="4358" spans="1:9">
      <c r="A4358" s="280" t="s">
        <v>5757</v>
      </c>
      <c r="B4358" s="280" t="s">
        <v>5752</v>
      </c>
      <c r="C4358" s="280" t="s">
        <v>1190</v>
      </c>
      <c r="D4358" s="280" t="s">
        <v>1394</v>
      </c>
      <c r="E4358" s="80">
        <v>0</v>
      </c>
      <c r="F4358" s="80">
        <v>708876</v>
      </c>
      <c r="G4358" s="80">
        <v>1</v>
      </c>
      <c r="H4358" s="280" t="s">
        <v>1394</v>
      </c>
      <c r="I4358" s="80"/>
    </row>
    <row r="4359" spans="1:9">
      <c r="A4359" s="280" t="s">
        <v>5758</v>
      </c>
      <c r="B4359" s="280" t="s">
        <v>5754</v>
      </c>
      <c r="C4359" s="280" t="s">
        <v>1190</v>
      </c>
      <c r="D4359" s="280" t="s">
        <v>1394</v>
      </c>
      <c r="E4359" s="80">
        <v>0</v>
      </c>
      <c r="F4359" s="80">
        <v>708876</v>
      </c>
      <c r="G4359" s="80">
        <v>1</v>
      </c>
      <c r="H4359" s="280" t="s">
        <v>1394</v>
      </c>
      <c r="I4359" s="80"/>
    </row>
    <row r="4360" spans="1:9">
      <c r="A4360" s="280" t="s">
        <v>5759</v>
      </c>
      <c r="B4360" s="280" t="s">
        <v>5748</v>
      </c>
      <c r="C4360" s="280" t="s">
        <v>1191</v>
      </c>
      <c r="D4360" s="280" t="s">
        <v>1394</v>
      </c>
      <c r="E4360" s="80">
        <v>0</v>
      </c>
      <c r="F4360" s="80">
        <v>708876</v>
      </c>
      <c r="G4360" s="80">
        <v>1</v>
      </c>
      <c r="H4360" s="280" t="s">
        <v>1394</v>
      </c>
      <c r="I4360" s="80"/>
    </row>
    <row r="4361" spans="1:9">
      <c r="A4361" s="280" t="s">
        <v>5760</v>
      </c>
      <c r="B4361" s="280" t="s">
        <v>5750</v>
      </c>
      <c r="C4361" s="280" t="s">
        <v>1191</v>
      </c>
      <c r="D4361" s="280" t="s">
        <v>1394</v>
      </c>
      <c r="E4361" s="80">
        <v>0</v>
      </c>
      <c r="F4361" s="80">
        <v>708876</v>
      </c>
      <c r="G4361" s="80">
        <v>1</v>
      </c>
      <c r="H4361" s="280" t="s">
        <v>1394</v>
      </c>
      <c r="I4361" s="80"/>
    </row>
    <row r="4362" spans="1:9">
      <c r="A4362" s="280" t="s">
        <v>5761</v>
      </c>
      <c r="B4362" s="280" t="s">
        <v>5752</v>
      </c>
      <c r="C4362" s="280" t="s">
        <v>1191</v>
      </c>
      <c r="D4362" s="280" t="s">
        <v>1394</v>
      </c>
      <c r="E4362" s="80">
        <v>0</v>
      </c>
      <c r="F4362" s="80">
        <v>708876</v>
      </c>
      <c r="G4362" s="80">
        <v>1</v>
      </c>
      <c r="H4362" s="280" t="s">
        <v>1394</v>
      </c>
      <c r="I4362" s="80"/>
    </row>
    <row r="4363" spans="1:9">
      <c r="A4363" s="280" t="s">
        <v>5762</v>
      </c>
      <c r="B4363" s="280" t="s">
        <v>5754</v>
      </c>
      <c r="C4363" s="280" t="s">
        <v>1191</v>
      </c>
      <c r="D4363" s="280" t="s">
        <v>1394</v>
      </c>
      <c r="E4363" s="80">
        <v>0</v>
      </c>
      <c r="F4363" s="80">
        <v>708876</v>
      </c>
      <c r="G4363" s="80">
        <v>1</v>
      </c>
      <c r="H4363" s="280" t="s">
        <v>1394</v>
      </c>
      <c r="I4363" s="80"/>
    </row>
    <row r="4364" spans="1:9">
      <c r="A4364" s="280" t="s">
        <v>5763</v>
      </c>
      <c r="B4364" s="280" t="s">
        <v>5748</v>
      </c>
      <c r="C4364" s="280" t="s">
        <v>1192</v>
      </c>
      <c r="D4364" s="280" t="s">
        <v>1394</v>
      </c>
      <c r="E4364" s="80">
        <v>6317</v>
      </c>
      <c r="F4364" s="80">
        <v>708876</v>
      </c>
      <c r="G4364" s="80">
        <v>1</v>
      </c>
      <c r="H4364" s="280" t="s">
        <v>1394</v>
      </c>
      <c r="I4364" s="80"/>
    </row>
    <row r="4365" spans="1:9">
      <c r="A4365" s="280" t="s">
        <v>5764</v>
      </c>
      <c r="B4365" s="280" t="s">
        <v>5750</v>
      </c>
      <c r="C4365" s="280" t="s">
        <v>1192</v>
      </c>
      <c r="D4365" s="280" t="s">
        <v>1394</v>
      </c>
      <c r="E4365" s="80">
        <v>28862215.46004751</v>
      </c>
      <c r="F4365" s="80">
        <v>708876</v>
      </c>
      <c r="G4365" s="80">
        <v>1</v>
      </c>
      <c r="H4365" s="280" t="s">
        <v>1394</v>
      </c>
      <c r="I4365" s="80"/>
    </row>
    <row r="4366" spans="1:9">
      <c r="A4366" s="280" t="s">
        <v>5765</v>
      </c>
      <c r="B4366" s="280" t="s">
        <v>5752</v>
      </c>
      <c r="C4366" s="280" t="s">
        <v>1192</v>
      </c>
      <c r="D4366" s="280" t="s">
        <v>1394</v>
      </c>
      <c r="E4366" s="80">
        <v>8.9112905501103155E-3</v>
      </c>
      <c r="F4366" s="80">
        <v>708876</v>
      </c>
      <c r="G4366" s="80">
        <v>1</v>
      </c>
      <c r="H4366" s="280" t="s">
        <v>1394</v>
      </c>
      <c r="I4366" s="80"/>
    </row>
    <row r="4367" spans="1:9">
      <c r="A4367" s="280" t="s">
        <v>5766</v>
      </c>
      <c r="B4367" s="280" t="s">
        <v>5754</v>
      </c>
      <c r="C4367" s="280" t="s">
        <v>1192</v>
      </c>
      <c r="D4367" s="280" t="s">
        <v>1394</v>
      </c>
      <c r="E4367" s="80">
        <v>40.715464284370626</v>
      </c>
      <c r="F4367" s="80">
        <v>708876</v>
      </c>
      <c r="G4367" s="80">
        <v>1</v>
      </c>
      <c r="H4367" s="280" t="s">
        <v>1394</v>
      </c>
      <c r="I4367" s="80"/>
    </row>
    <row r="4368" spans="1:9">
      <c r="A4368" s="280" t="s">
        <v>5767</v>
      </c>
      <c r="B4368" s="280" t="s">
        <v>1457</v>
      </c>
      <c r="C4368" s="280" t="s">
        <v>1192</v>
      </c>
      <c r="D4368" s="280" t="s">
        <v>1211</v>
      </c>
      <c r="E4368" s="80">
        <v>2.7354830062498919E-2</v>
      </c>
      <c r="F4368" s="80">
        <v>708876</v>
      </c>
      <c r="G4368" s="80">
        <v>1</v>
      </c>
      <c r="H4368" s="280" t="s">
        <v>1342</v>
      </c>
      <c r="I4368" s="80"/>
    </row>
    <row r="4369" spans="1:9">
      <c r="A4369" s="280" t="s">
        <v>5768</v>
      </c>
      <c r="B4369" s="280" t="s">
        <v>1457</v>
      </c>
      <c r="C4369" s="280" t="s">
        <v>1192</v>
      </c>
      <c r="D4369" s="280" t="s">
        <v>1212</v>
      </c>
      <c r="E4369" s="80">
        <v>2.8230359253475047E-2</v>
      </c>
      <c r="F4369" s="80">
        <v>708876</v>
      </c>
      <c r="G4369" s="80">
        <v>1</v>
      </c>
      <c r="H4369" s="280" t="s">
        <v>1342</v>
      </c>
      <c r="I4369" s="80"/>
    </row>
    <row r="4370" spans="1:9">
      <c r="A4370" s="280" t="s">
        <v>5769</v>
      </c>
      <c r="B4370" s="280" t="s">
        <v>1457</v>
      </c>
      <c r="C4370" s="280" t="s">
        <v>1192</v>
      </c>
      <c r="D4370" s="280" t="s">
        <v>1213</v>
      </c>
      <c r="E4370" s="80">
        <v>2.7354830062498919E-2</v>
      </c>
      <c r="F4370" s="80">
        <v>708876</v>
      </c>
      <c r="G4370" s="80">
        <v>1</v>
      </c>
      <c r="H4370" s="280" t="s">
        <v>1342</v>
      </c>
      <c r="I4370" s="80"/>
    </row>
    <row r="4371" spans="1:9">
      <c r="A4371" s="280" t="s">
        <v>5770</v>
      </c>
      <c r="B4371" s="280" t="s">
        <v>1457</v>
      </c>
      <c r="C4371" s="280" t="s">
        <v>1192</v>
      </c>
      <c r="D4371" s="280" t="s">
        <v>1214</v>
      </c>
      <c r="E4371" s="80">
        <v>2.7354830062498919E-2</v>
      </c>
      <c r="F4371" s="80">
        <v>708876</v>
      </c>
      <c r="G4371" s="80">
        <v>1</v>
      </c>
      <c r="H4371" s="280" t="s">
        <v>1342</v>
      </c>
      <c r="I4371" s="80"/>
    </row>
    <row r="4372" spans="1:9">
      <c r="A4372" s="280" t="s">
        <v>5771</v>
      </c>
      <c r="B4372" s="280" t="s">
        <v>1457</v>
      </c>
      <c r="C4372" s="280" t="s">
        <v>1192</v>
      </c>
      <c r="D4372" s="280" t="s">
        <v>1215</v>
      </c>
      <c r="E4372" s="80">
        <v>2.7126532943106907E-2</v>
      </c>
      <c r="F4372" s="80">
        <v>708876</v>
      </c>
      <c r="G4372" s="80">
        <v>1</v>
      </c>
      <c r="H4372" s="280" t="s">
        <v>1342</v>
      </c>
      <c r="I4372" s="80"/>
    </row>
    <row r="4373" spans="1:9">
      <c r="A4373" s="280" t="s">
        <v>5772</v>
      </c>
      <c r="B4373" s="280" t="s">
        <v>1457</v>
      </c>
      <c r="C4373" s="280" t="s">
        <v>1192</v>
      </c>
      <c r="D4373" s="280" t="s">
        <v>1216</v>
      </c>
      <c r="E4373" s="80">
        <v>1.9740469701526098E-2</v>
      </c>
      <c r="F4373" s="80">
        <v>708876</v>
      </c>
      <c r="G4373" s="80">
        <v>1</v>
      </c>
      <c r="H4373" s="280" t="s">
        <v>1342</v>
      </c>
      <c r="I4373" s="80"/>
    </row>
    <row r="4374" spans="1:9">
      <c r="A4374" s="280" t="s">
        <v>5773</v>
      </c>
      <c r="B4374" s="280" t="s">
        <v>1457</v>
      </c>
      <c r="C4374" s="280" t="s">
        <v>1192</v>
      </c>
      <c r="D4374" s="280" t="s">
        <v>1217</v>
      </c>
      <c r="E4374" s="80">
        <v>1.5225205821612227E-2</v>
      </c>
      <c r="F4374" s="80">
        <v>708876</v>
      </c>
      <c r="G4374" s="80">
        <v>1</v>
      </c>
      <c r="H4374" s="280" t="s">
        <v>1342</v>
      </c>
      <c r="I4374" s="80"/>
    </row>
    <row r="4375" spans="1:9">
      <c r="A4375" s="280" t="s">
        <v>5774</v>
      </c>
      <c r="B4375" s="280" t="s">
        <v>1457</v>
      </c>
      <c r="C4375" s="280" t="s">
        <v>1192</v>
      </c>
      <c r="D4375" s="280" t="s">
        <v>1218</v>
      </c>
      <c r="E4375" s="80">
        <v>6.1132202749135328E-3</v>
      </c>
      <c r="F4375" s="80">
        <v>708876</v>
      </c>
      <c r="G4375" s="80">
        <v>1</v>
      </c>
      <c r="H4375" s="280" t="s">
        <v>1342</v>
      </c>
      <c r="I4375" s="80"/>
    </row>
    <row r="4376" spans="1:9">
      <c r="A4376" s="280" t="s">
        <v>5775</v>
      </c>
      <c r="B4376" s="280" t="s">
        <v>1457</v>
      </c>
      <c r="C4376" s="280" t="s">
        <v>1192</v>
      </c>
      <c r="D4376" s="280" t="s">
        <v>1219</v>
      </c>
      <c r="E4376" s="80">
        <v>1.5718793573386479E-2</v>
      </c>
      <c r="F4376" s="80">
        <v>708876</v>
      </c>
      <c r="G4376" s="80">
        <v>1</v>
      </c>
      <c r="H4376" s="280" t="s">
        <v>1342</v>
      </c>
      <c r="I4376" s="80"/>
    </row>
    <row r="4377" spans="1:9">
      <c r="A4377" s="280" t="s">
        <v>5776</v>
      </c>
      <c r="B4377" s="280" t="s">
        <v>1457</v>
      </c>
      <c r="C4377" s="280" t="s">
        <v>1192</v>
      </c>
      <c r="D4377" s="280" t="s">
        <v>1347</v>
      </c>
      <c r="E4377" s="80">
        <v>8.8293598383985782E-3</v>
      </c>
      <c r="F4377" s="80">
        <v>708876</v>
      </c>
      <c r="G4377" s="80">
        <v>1</v>
      </c>
      <c r="H4377" s="280" t="s">
        <v>1342</v>
      </c>
      <c r="I4377" s="80"/>
    </row>
    <row r="4378" spans="1:9">
      <c r="A4378" s="280" t="s">
        <v>5777</v>
      </c>
      <c r="B4378" s="280" t="s">
        <v>1457</v>
      </c>
      <c r="C4378" s="280" t="s">
        <v>1192</v>
      </c>
      <c r="D4378" s="280" t="s">
        <v>1344</v>
      </c>
      <c r="E4378" s="80">
        <v>1.8533591768410674E-2</v>
      </c>
      <c r="F4378" s="80">
        <v>708876</v>
      </c>
      <c r="G4378" s="80">
        <v>1</v>
      </c>
      <c r="H4378" s="280" t="s">
        <v>1342</v>
      </c>
      <c r="I4378" s="80"/>
    </row>
    <row r="4379" spans="1:9">
      <c r="A4379" s="280" t="s">
        <v>5778</v>
      </c>
      <c r="B4379" s="280" t="s">
        <v>5748</v>
      </c>
      <c r="C4379" s="280" t="s">
        <v>1193</v>
      </c>
      <c r="D4379" s="280" t="s">
        <v>1394</v>
      </c>
      <c r="E4379" s="80">
        <v>0</v>
      </c>
      <c r="F4379" s="80">
        <v>708876</v>
      </c>
      <c r="G4379" s="80">
        <v>1</v>
      </c>
      <c r="H4379" s="280" t="s">
        <v>1394</v>
      </c>
      <c r="I4379" s="80"/>
    </row>
    <row r="4380" spans="1:9">
      <c r="A4380" s="280" t="s">
        <v>5779</v>
      </c>
      <c r="B4380" s="280" t="s">
        <v>5750</v>
      </c>
      <c r="C4380" s="280" t="s">
        <v>1193</v>
      </c>
      <c r="D4380" s="280" t="s">
        <v>1394</v>
      </c>
      <c r="E4380" s="80">
        <v>0</v>
      </c>
      <c r="F4380" s="80">
        <v>708876</v>
      </c>
      <c r="G4380" s="80">
        <v>1</v>
      </c>
      <c r="H4380" s="280" t="s">
        <v>1394</v>
      </c>
      <c r="I4380" s="80"/>
    </row>
    <row r="4381" spans="1:9">
      <c r="A4381" s="280" t="s">
        <v>5780</v>
      </c>
      <c r="B4381" s="280" t="s">
        <v>5752</v>
      </c>
      <c r="C4381" s="280" t="s">
        <v>1193</v>
      </c>
      <c r="D4381" s="280" t="s">
        <v>1394</v>
      </c>
      <c r="E4381" s="80">
        <v>0</v>
      </c>
      <c r="F4381" s="80">
        <v>708876</v>
      </c>
      <c r="G4381" s="80">
        <v>1</v>
      </c>
      <c r="H4381" s="280" t="s">
        <v>1394</v>
      </c>
      <c r="I4381" s="80"/>
    </row>
    <row r="4382" spans="1:9">
      <c r="A4382" s="280" t="s">
        <v>5781</v>
      </c>
      <c r="B4382" s="280" t="s">
        <v>5754</v>
      </c>
      <c r="C4382" s="280" t="s">
        <v>1193</v>
      </c>
      <c r="D4382" s="280" t="s">
        <v>1394</v>
      </c>
      <c r="E4382" s="80">
        <v>0</v>
      </c>
      <c r="F4382" s="80">
        <v>708876</v>
      </c>
      <c r="G4382" s="80">
        <v>1</v>
      </c>
      <c r="H4382" s="280" t="s">
        <v>1394</v>
      </c>
      <c r="I4382" s="80"/>
    </row>
    <row r="4383" spans="1:9">
      <c r="A4383" s="280" t="s">
        <v>5782</v>
      </c>
      <c r="B4383" s="280" t="s">
        <v>5748</v>
      </c>
      <c r="C4383" s="280" t="s">
        <v>1194</v>
      </c>
      <c r="D4383" s="280" t="s">
        <v>1394</v>
      </c>
      <c r="E4383" s="80">
        <v>6317</v>
      </c>
      <c r="F4383" s="80">
        <v>708876</v>
      </c>
      <c r="G4383" s="80">
        <v>1</v>
      </c>
      <c r="H4383" s="280" t="s">
        <v>1394</v>
      </c>
      <c r="I4383" s="80"/>
    </row>
    <row r="4384" spans="1:9">
      <c r="A4384" s="280" t="s">
        <v>5783</v>
      </c>
      <c r="B4384" s="280" t="s">
        <v>5750</v>
      </c>
      <c r="C4384" s="280" t="s">
        <v>1194</v>
      </c>
      <c r="D4384" s="280" t="s">
        <v>1394</v>
      </c>
      <c r="E4384" s="80">
        <v>28862215.46004751</v>
      </c>
      <c r="F4384" s="80">
        <v>708876</v>
      </c>
      <c r="G4384" s="80">
        <v>1</v>
      </c>
      <c r="H4384" s="280" t="s">
        <v>1394</v>
      </c>
      <c r="I4384" s="80"/>
    </row>
    <row r="4385" spans="1:9">
      <c r="A4385" s="280" t="s">
        <v>5784</v>
      </c>
      <c r="B4385" s="280" t="s">
        <v>5752</v>
      </c>
      <c r="C4385" s="280" t="s">
        <v>1194</v>
      </c>
      <c r="D4385" s="280" t="s">
        <v>1394</v>
      </c>
      <c r="E4385" s="80">
        <v>8.9112905501103155E-3</v>
      </c>
      <c r="F4385" s="80">
        <v>708876</v>
      </c>
      <c r="G4385" s="80">
        <v>1</v>
      </c>
      <c r="H4385" s="280" t="s">
        <v>1394</v>
      </c>
      <c r="I4385" s="80"/>
    </row>
    <row r="4386" spans="1:9">
      <c r="A4386" s="280" t="s">
        <v>5785</v>
      </c>
      <c r="B4386" s="280" t="s">
        <v>5754</v>
      </c>
      <c r="C4386" s="280" t="s">
        <v>1194</v>
      </c>
      <c r="D4386" s="280" t="s">
        <v>1394</v>
      </c>
      <c r="E4386" s="80">
        <v>40.715464284370626</v>
      </c>
      <c r="F4386" s="80">
        <v>708876</v>
      </c>
      <c r="G4386" s="80">
        <v>1</v>
      </c>
      <c r="H4386" s="280" t="s">
        <v>1394</v>
      </c>
      <c r="I4386" s="80"/>
    </row>
    <row r="4387" spans="1:9">
      <c r="A4387" s="280" t="s">
        <v>5786</v>
      </c>
      <c r="B4387" s="280" t="s">
        <v>1457</v>
      </c>
      <c r="C4387" s="280" t="s">
        <v>1194</v>
      </c>
      <c r="D4387" s="280" t="s">
        <v>1211</v>
      </c>
      <c r="E4387" s="80">
        <v>2.7354830062498919E-2</v>
      </c>
      <c r="F4387" s="80">
        <v>708876</v>
      </c>
      <c r="G4387" s="80">
        <v>1</v>
      </c>
      <c r="H4387" s="280" t="s">
        <v>1342</v>
      </c>
      <c r="I4387" s="80"/>
    </row>
    <row r="4388" spans="1:9">
      <c r="A4388" s="280" t="s">
        <v>5787</v>
      </c>
      <c r="B4388" s="280" t="s">
        <v>1457</v>
      </c>
      <c r="C4388" s="280" t="s">
        <v>1194</v>
      </c>
      <c r="D4388" s="280" t="s">
        <v>1212</v>
      </c>
      <c r="E4388" s="80">
        <v>2.8230359253475047E-2</v>
      </c>
      <c r="F4388" s="80">
        <v>708876</v>
      </c>
      <c r="G4388" s="80">
        <v>1</v>
      </c>
      <c r="H4388" s="280" t="s">
        <v>1342</v>
      </c>
      <c r="I4388" s="80"/>
    </row>
    <row r="4389" spans="1:9">
      <c r="A4389" s="280" t="s">
        <v>5788</v>
      </c>
      <c r="B4389" s="280" t="s">
        <v>1457</v>
      </c>
      <c r="C4389" s="280" t="s">
        <v>1194</v>
      </c>
      <c r="D4389" s="280" t="s">
        <v>1213</v>
      </c>
      <c r="E4389" s="80">
        <v>2.7354830062498919E-2</v>
      </c>
      <c r="F4389" s="80">
        <v>708876</v>
      </c>
      <c r="G4389" s="80">
        <v>1</v>
      </c>
      <c r="H4389" s="280" t="s">
        <v>1342</v>
      </c>
      <c r="I4389" s="80"/>
    </row>
    <row r="4390" spans="1:9">
      <c r="A4390" s="280" t="s">
        <v>5789</v>
      </c>
      <c r="B4390" s="280" t="s">
        <v>1457</v>
      </c>
      <c r="C4390" s="280" t="s">
        <v>1194</v>
      </c>
      <c r="D4390" s="280" t="s">
        <v>1214</v>
      </c>
      <c r="E4390" s="80">
        <v>2.7354830062498919E-2</v>
      </c>
      <c r="F4390" s="80">
        <v>708876</v>
      </c>
      <c r="G4390" s="80">
        <v>1</v>
      </c>
      <c r="H4390" s="280" t="s">
        <v>1342</v>
      </c>
      <c r="I4390" s="80"/>
    </row>
    <row r="4391" spans="1:9">
      <c r="A4391" s="280" t="s">
        <v>5790</v>
      </c>
      <c r="B4391" s="280" t="s">
        <v>1457</v>
      </c>
      <c r="C4391" s="280" t="s">
        <v>1194</v>
      </c>
      <c r="D4391" s="280" t="s">
        <v>1215</v>
      </c>
      <c r="E4391" s="80">
        <v>2.7126532943106907E-2</v>
      </c>
      <c r="F4391" s="80">
        <v>708876</v>
      </c>
      <c r="G4391" s="80">
        <v>1</v>
      </c>
      <c r="H4391" s="280" t="s">
        <v>1342</v>
      </c>
      <c r="I4391" s="80"/>
    </row>
    <row r="4392" spans="1:9">
      <c r="A4392" s="280" t="s">
        <v>5791</v>
      </c>
      <c r="B4392" s="280" t="s">
        <v>1457</v>
      </c>
      <c r="C4392" s="280" t="s">
        <v>1194</v>
      </c>
      <c r="D4392" s="280" t="s">
        <v>1216</v>
      </c>
      <c r="E4392" s="80">
        <v>1.9740469701526098E-2</v>
      </c>
      <c r="F4392" s="80">
        <v>708876</v>
      </c>
      <c r="G4392" s="80">
        <v>1</v>
      </c>
      <c r="H4392" s="280" t="s">
        <v>1342</v>
      </c>
      <c r="I4392" s="80"/>
    </row>
    <row r="4393" spans="1:9">
      <c r="A4393" s="280" t="s">
        <v>5792</v>
      </c>
      <c r="B4393" s="280" t="s">
        <v>1457</v>
      </c>
      <c r="C4393" s="280" t="s">
        <v>1194</v>
      </c>
      <c r="D4393" s="280" t="s">
        <v>1217</v>
      </c>
      <c r="E4393" s="80">
        <v>1.5225205821612227E-2</v>
      </c>
      <c r="F4393" s="80">
        <v>708876</v>
      </c>
      <c r="G4393" s="80">
        <v>1</v>
      </c>
      <c r="H4393" s="280" t="s">
        <v>1342</v>
      </c>
      <c r="I4393" s="80"/>
    </row>
    <row r="4394" spans="1:9">
      <c r="A4394" s="280" t="s">
        <v>5793</v>
      </c>
      <c r="B4394" s="280" t="s">
        <v>1457</v>
      </c>
      <c r="C4394" s="280" t="s">
        <v>1194</v>
      </c>
      <c r="D4394" s="280" t="s">
        <v>1218</v>
      </c>
      <c r="E4394" s="80">
        <v>6.1132202749135328E-3</v>
      </c>
      <c r="F4394" s="80">
        <v>708876</v>
      </c>
      <c r="G4394" s="80">
        <v>1</v>
      </c>
      <c r="H4394" s="280" t="s">
        <v>1342</v>
      </c>
      <c r="I4394" s="80"/>
    </row>
    <row r="4395" spans="1:9">
      <c r="A4395" s="280" t="s">
        <v>5794</v>
      </c>
      <c r="B4395" s="280" t="s">
        <v>1457</v>
      </c>
      <c r="C4395" s="280" t="s">
        <v>1194</v>
      </c>
      <c r="D4395" s="280" t="s">
        <v>1219</v>
      </c>
      <c r="E4395" s="80">
        <v>1.5718793573386479E-2</v>
      </c>
      <c r="F4395" s="80">
        <v>708876</v>
      </c>
      <c r="G4395" s="80">
        <v>1</v>
      </c>
      <c r="H4395" s="280" t="s">
        <v>1342</v>
      </c>
      <c r="I4395" s="80"/>
    </row>
    <row r="4396" spans="1:9">
      <c r="A4396" s="280" t="s">
        <v>5795</v>
      </c>
      <c r="B4396" s="280" t="s">
        <v>1457</v>
      </c>
      <c r="C4396" s="280" t="s">
        <v>1194</v>
      </c>
      <c r="D4396" s="280" t="s">
        <v>1347</v>
      </c>
      <c r="E4396" s="80">
        <v>8.8293598383985782E-3</v>
      </c>
      <c r="F4396" s="80">
        <v>708876</v>
      </c>
      <c r="G4396" s="80">
        <v>1</v>
      </c>
      <c r="H4396" s="280" t="s">
        <v>1342</v>
      </c>
      <c r="I4396" s="80"/>
    </row>
    <row r="4397" spans="1:9">
      <c r="A4397" s="280" t="s">
        <v>5796</v>
      </c>
      <c r="B4397" s="280" t="s">
        <v>1457</v>
      </c>
      <c r="C4397" s="280" t="s">
        <v>1194</v>
      </c>
      <c r="D4397" s="280" t="s">
        <v>1344</v>
      </c>
      <c r="E4397" s="80">
        <v>1.8533591768410674E-2</v>
      </c>
      <c r="F4397" s="80">
        <v>708876</v>
      </c>
      <c r="G4397" s="80">
        <v>1</v>
      </c>
      <c r="H4397" s="280" t="s">
        <v>1342</v>
      </c>
      <c r="I4397" s="80"/>
    </row>
    <row r="4398" spans="1:9">
      <c r="A4398" s="280" t="s">
        <v>5797</v>
      </c>
      <c r="B4398" s="280" t="s">
        <v>5748</v>
      </c>
      <c r="C4398" s="280" t="s">
        <v>1195</v>
      </c>
      <c r="D4398" s="280" t="s">
        <v>1394</v>
      </c>
      <c r="E4398" s="80">
        <v>251938</v>
      </c>
      <c r="F4398" s="80">
        <v>708876</v>
      </c>
      <c r="G4398" s="80">
        <v>1</v>
      </c>
      <c r="H4398" s="280" t="s">
        <v>1394</v>
      </c>
      <c r="I4398" s="80"/>
    </row>
    <row r="4399" spans="1:9">
      <c r="A4399" s="280" t="s">
        <v>5798</v>
      </c>
      <c r="B4399" s="280" t="s">
        <v>5750</v>
      </c>
      <c r="C4399" s="280" t="s">
        <v>1195</v>
      </c>
      <c r="D4399" s="280" t="s">
        <v>1394</v>
      </c>
      <c r="E4399" s="80">
        <v>9507687419.9410839</v>
      </c>
      <c r="F4399" s="80">
        <v>708876</v>
      </c>
      <c r="G4399" s="80">
        <v>1</v>
      </c>
      <c r="H4399" s="280" t="s">
        <v>1394</v>
      </c>
      <c r="I4399" s="80"/>
    </row>
    <row r="4400" spans="1:9">
      <c r="A4400" s="280" t="s">
        <v>5799</v>
      </c>
      <c r="B4400" s="280" t="s">
        <v>5752</v>
      </c>
      <c r="C4400" s="280" t="s">
        <v>1195</v>
      </c>
      <c r="D4400" s="280" t="s">
        <v>1394</v>
      </c>
      <c r="E4400" s="80">
        <v>0.35540489450905377</v>
      </c>
      <c r="F4400" s="80">
        <v>708876</v>
      </c>
      <c r="G4400" s="80">
        <v>1</v>
      </c>
      <c r="H4400" s="280" t="s">
        <v>1394</v>
      </c>
      <c r="I4400" s="80"/>
    </row>
    <row r="4401" spans="1:9">
      <c r="A4401" s="280" t="s">
        <v>5800</v>
      </c>
      <c r="B4401" s="280" t="s">
        <v>5754</v>
      </c>
      <c r="C4401" s="280" t="s">
        <v>1195</v>
      </c>
      <c r="D4401" s="280" t="s">
        <v>1394</v>
      </c>
      <c r="E4401" s="80">
        <v>13412.342102061692</v>
      </c>
      <c r="F4401" s="80">
        <v>708876</v>
      </c>
      <c r="G4401" s="80">
        <v>1</v>
      </c>
      <c r="H4401" s="280" t="s">
        <v>1394</v>
      </c>
      <c r="I4401" s="80"/>
    </row>
    <row r="4402" spans="1:9">
      <c r="A4402" s="280" t="s">
        <v>5801</v>
      </c>
      <c r="B4402" s="280" t="s">
        <v>1457</v>
      </c>
      <c r="C4402" s="280" t="s">
        <v>1195</v>
      </c>
      <c r="D4402" s="280" t="s">
        <v>1211</v>
      </c>
      <c r="E4402" s="80">
        <v>0.20371966304461697</v>
      </c>
      <c r="F4402" s="80">
        <v>708876</v>
      </c>
      <c r="G4402" s="80">
        <v>1</v>
      </c>
      <c r="H4402" s="280" t="s">
        <v>1342</v>
      </c>
      <c r="I4402" s="80"/>
    </row>
    <row r="4403" spans="1:9">
      <c r="A4403" s="280" t="s">
        <v>5802</v>
      </c>
      <c r="B4403" s="280" t="s">
        <v>1457</v>
      </c>
      <c r="C4403" s="280" t="s">
        <v>1195</v>
      </c>
      <c r="D4403" s="280" t="s">
        <v>1212</v>
      </c>
      <c r="E4403" s="80">
        <v>0.2038563836855794</v>
      </c>
      <c r="F4403" s="80">
        <v>708876</v>
      </c>
      <c r="G4403" s="80">
        <v>1</v>
      </c>
      <c r="H4403" s="280" t="s">
        <v>1342</v>
      </c>
      <c r="I4403" s="80"/>
    </row>
    <row r="4404" spans="1:9">
      <c r="A4404" s="280" t="s">
        <v>5803</v>
      </c>
      <c r="B4404" s="280" t="s">
        <v>1457</v>
      </c>
      <c r="C4404" s="280" t="s">
        <v>1195</v>
      </c>
      <c r="D4404" s="280" t="s">
        <v>1213</v>
      </c>
      <c r="E4404" s="80">
        <v>0.20371966304461697</v>
      </c>
      <c r="F4404" s="80">
        <v>708876</v>
      </c>
      <c r="G4404" s="80">
        <v>1</v>
      </c>
      <c r="H4404" s="280" t="s">
        <v>1342</v>
      </c>
      <c r="I4404" s="80"/>
    </row>
    <row r="4405" spans="1:9">
      <c r="A4405" s="280" t="s">
        <v>5804</v>
      </c>
      <c r="B4405" s="280" t="s">
        <v>1457</v>
      </c>
      <c r="C4405" s="280" t="s">
        <v>1195</v>
      </c>
      <c r="D4405" s="280" t="s">
        <v>1214</v>
      </c>
      <c r="E4405" s="80">
        <v>0.20371966304461697</v>
      </c>
      <c r="F4405" s="80">
        <v>708876</v>
      </c>
      <c r="G4405" s="80">
        <v>1</v>
      </c>
      <c r="H4405" s="280" t="s">
        <v>1342</v>
      </c>
      <c r="I4405" s="80"/>
    </row>
    <row r="4406" spans="1:9">
      <c r="A4406" s="280" t="s">
        <v>5805</v>
      </c>
      <c r="B4406" s="280" t="s">
        <v>1457</v>
      </c>
      <c r="C4406" s="280" t="s">
        <v>1195</v>
      </c>
      <c r="D4406" s="280" t="s">
        <v>1215</v>
      </c>
      <c r="E4406" s="80">
        <v>0.18542004455601449</v>
      </c>
      <c r="F4406" s="80">
        <v>708876</v>
      </c>
      <c r="G4406" s="80">
        <v>1</v>
      </c>
      <c r="H4406" s="280" t="s">
        <v>1342</v>
      </c>
      <c r="I4406" s="80"/>
    </row>
    <row r="4407" spans="1:9">
      <c r="A4407" s="280" t="s">
        <v>5806</v>
      </c>
      <c r="B4407" s="280" t="s">
        <v>1457</v>
      </c>
      <c r="C4407" s="280" t="s">
        <v>1195</v>
      </c>
      <c r="D4407" s="280" t="s">
        <v>1216</v>
      </c>
      <c r="E4407" s="80">
        <v>0.18455338969007717</v>
      </c>
      <c r="F4407" s="80">
        <v>708876</v>
      </c>
      <c r="G4407" s="80">
        <v>1</v>
      </c>
      <c r="H4407" s="280" t="s">
        <v>1342</v>
      </c>
      <c r="I4407" s="80"/>
    </row>
    <row r="4408" spans="1:9">
      <c r="A4408" s="280" t="s">
        <v>5807</v>
      </c>
      <c r="B4408" s="280" t="s">
        <v>1457</v>
      </c>
      <c r="C4408" s="280" t="s">
        <v>1195</v>
      </c>
      <c r="D4408" s="280" t="s">
        <v>1217</v>
      </c>
      <c r="E4408" s="80">
        <v>0.10339757796309439</v>
      </c>
      <c r="F4408" s="80">
        <v>708876</v>
      </c>
      <c r="G4408" s="80">
        <v>1</v>
      </c>
      <c r="H4408" s="280" t="s">
        <v>1342</v>
      </c>
      <c r="I4408" s="80"/>
    </row>
    <row r="4409" spans="1:9">
      <c r="A4409" s="280" t="s">
        <v>5808</v>
      </c>
      <c r="B4409" s="280" t="s">
        <v>1457</v>
      </c>
      <c r="C4409" s="280" t="s">
        <v>1195</v>
      </c>
      <c r="D4409" s="280" t="s">
        <v>1218</v>
      </c>
      <c r="E4409" s="80">
        <v>5.8512186168598837E-2</v>
      </c>
      <c r="F4409" s="80">
        <v>708876</v>
      </c>
      <c r="G4409" s="80">
        <v>1</v>
      </c>
      <c r="H4409" s="280" t="s">
        <v>1342</v>
      </c>
      <c r="I4409" s="80"/>
    </row>
    <row r="4410" spans="1:9">
      <c r="A4410" s="280" t="s">
        <v>5809</v>
      </c>
      <c r="B4410" s="280" t="s">
        <v>1457</v>
      </c>
      <c r="C4410" s="280" t="s">
        <v>1195</v>
      </c>
      <c r="D4410" s="280" t="s">
        <v>1219</v>
      </c>
      <c r="E4410" s="80">
        <v>2175.9392483211873</v>
      </c>
      <c r="F4410" s="80">
        <v>708876</v>
      </c>
      <c r="G4410" s="80">
        <v>1</v>
      </c>
      <c r="H4410" s="280" t="s">
        <v>1342</v>
      </c>
      <c r="I4410" s="80"/>
    </row>
    <row r="4411" spans="1:9">
      <c r="A4411" s="280" t="s">
        <v>5810</v>
      </c>
      <c r="B4411" s="280" t="s">
        <v>1457</v>
      </c>
      <c r="C4411" s="280" t="s">
        <v>1195</v>
      </c>
      <c r="D4411" s="280" t="s">
        <v>1347</v>
      </c>
      <c r="E4411" s="80">
        <v>7.2371553564351543E-2</v>
      </c>
      <c r="F4411" s="80">
        <v>708876</v>
      </c>
      <c r="G4411" s="80">
        <v>1</v>
      </c>
      <c r="H4411" s="280" t="s">
        <v>1342</v>
      </c>
      <c r="I4411" s="80"/>
    </row>
    <row r="4412" spans="1:9">
      <c r="A4412" s="280" t="s">
        <v>5811</v>
      </c>
      <c r="B4412" s="280" t="s">
        <v>1457</v>
      </c>
      <c r="C4412" s="280" t="s">
        <v>1195</v>
      </c>
      <c r="D4412" s="280" t="s">
        <v>1344</v>
      </c>
      <c r="E4412" s="80">
        <v>0.15274131105995881</v>
      </c>
      <c r="F4412" s="80">
        <v>708876</v>
      </c>
      <c r="G4412" s="80">
        <v>1</v>
      </c>
      <c r="H4412" s="280" t="s">
        <v>1342</v>
      </c>
      <c r="I4412" s="80"/>
    </row>
    <row r="4413" spans="1:9">
      <c r="A4413" s="280" t="s">
        <v>5812</v>
      </c>
      <c r="B4413" s="280" t="s">
        <v>5748</v>
      </c>
      <c r="C4413" s="280" t="s">
        <v>1196</v>
      </c>
      <c r="D4413" s="280" t="s">
        <v>1394</v>
      </c>
      <c r="E4413" s="80">
        <v>237831</v>
      </c>
      <c r="F4413" s="80">
        <v>708876</v>
      </c>
      <c r="G4413" s="80">
        <v>1</v>
      </c>
      <c r="H4413" s="280" t="s">
        <v>1394</v>
      </c>
      <c r="I4413" s="80"/>
    </row>
    <row r="4414" spans="1:9">
      <c r="A4414" s="280" t="s">
        <v>5813</v>
      </c>
      <c r="B4414" s="280" t="s">
        <v>5750</v>
      </c>
      <c r="C4414" s="280" t="s">
        <v>1196</v>
      </c>
      <c r="D4414" s="280" t="s">
        <v>1394</v>
      </c>
      <c r="E4414" s="80">
        <v>20701153504.171875</v>
      </c>
      <c r="F4414" s="80">
        <v>708876</v>
      </c>
      <c r="G4414" s="80">
        <v>1</v>
      </c>
      <c r="H4414" s="280" t="s">
        <v>1394</v>
      </c>
      <c r="I4414" s="80"/>
    </row>
    <row r="4415" spans="1:9">
      <c r="A4415" s="280" t="s">
        <v>5814</v>
      </c>
      <c r="B4415" s="280" t="s">
        <v>5752</v>
      </c>
      <c r="C4415" s="280" t="s">
        <v>1196</v>
      </c>
      <c r="D4415" s="280" t="s">
        <v>1394</v>
      </c>
      <c r="E4415" s="80">
        <v>0.33550437594163152</v>
      </c>
      <c r="F4415" s="80">
        <v>708876</v>
      </c>
      <c r="G4415" s="80">
        <v>1</v>
      </c>
      <c r="H4415" s="280" t="s">
        <v>1394</v>
      </c>
      <c r="I4415" s="80"/>
    </row>
    <row r="4416" spans="1:9">
      <c r="A4416" s="280" t="s">
        <v>5815</v>
      </c>
      <c r="B4416" s="280" t="s">
        <v>5754</v>
      </c>
      <c r="C4416" s="280" t="s">
        <v>1196</v>
      </c>
      <c r="D4416" s="280" t="s">
        <v>1394</v>
      </c>
      <c r="E4416" s="80">
        <v>29202.785119219545</v>
      </c>
      <c r="F4416" s="80">
        <v>708876</v>
      </c>
      <c r="G4416" s="80">
        <v>1</v>
      </c>
      <c r="H4416" s="280" t="s">
        <v>1394</v>
      </c>
      <c r="I4416" s="80"/>
    </row>
    <row r="4417" spans="1:9">
      <c r="A4417" s="280" t="s">
        <v>5816</v>
      </c>
      <c r="B4417" s="280" t="s">
        <v>1457</v>
      </c>
      <c r="C4417" s="280" t="s">
        <v>1196</v>
      </c>
      <c r="D4417" s="280" t="s">
        <v>1211</v>
      </c>
      <c r="E4417" s="80">
        <v>0.45989552619889806</v>
      </c>
      <c r="F4417" s="80">
        <v>708876</v>
      </c>
      <c r="G4417" s="80">
        <v>1</v>
      </c>
      <c r="H4417" s="280" t="s">
        <v>1342</v>
      </c>
      <c r="I4417" s="80"/>
    </row>
    <row r="4418" spans="1:9">
      <c r="A4418" s="280" t="s">
        <v>5817</v>
      </c>
      <c r="B4418" s="280" t="s">
        <v>1457</v>
      </c>
      <c r="C4418" s="280" t="s">
        <v>1196</v>
      </c>
      <c r="D4418" s="280" t="s">
        <v>1212</v>
      </c>
      <c r="E4418" s="80">
        <v>0.45991317725035763</v>
      </c>
      <c r="F4418" s="80">
        <v>708876</v>
      </c>
      <c r="G4418" s="80">
        <v>1</v>
      </c>
      <c r="H4418" s="280" t="s">
        <v>1342</v>
      </c>
      <c r="I4418" s="80"/>
    </row>
    <row r="4419" spans="1:9">
      <c r="A4419" s="280" t="s">
        <v>5818</v>
      </c>
      <c r="B4419" s="280" t="s">
        <v>1457</v>
      </c>
      <c r="C4419" s="280" t="s">
        <v>1196</v>
      </c>
      <c r="D4419" s="280" t="s">
        <v>1213</v>
      </c>
      <c r="E4419" s="80">
        <v>0.45989552619889806</v>
      </c>
      <c r="F4419" s="80">
        <v>708876</v>
      </c>
      <c r="G4419" s="80">
        <v>1</v>
      </c>
      <c r="H4419" s="280" t="s">
        <v>1342</v>
      </c>
      <c r="I4419" s="80"/>
    </row>
    <row r="4420" spans="1:9">
      <c r="A4420" s="280" t="s">
        <v>5819</v>
      </c>
      <c r="B4420" s="280" t="s">
        <v>1457</v>
      </c>
      <c r="C4420" s="280" t="s">
        <v>1196</v>
      </c>
      <c r="D4420" s="280" t="s">
        <v>1214</v>
      </c>
      <c r="E4420" s="80">
        <v>0.45991317725035763</v>
      </c>
      <c r="F4420" s="80">
        <v>708876</v>
      </c>
      <c r="G4420" s="80">
        <v>1</v>
      </c>
      <c r="H4420" s="280" t="s">
        <v>1342</v>
      </c>
      <c r="I4420" s="80"/>
    </row>
    <row r="4421" spans="1:9">
      <c r="A4421" s="280" t="s">
        <v>5820</v>
      </c>
      <c r="B4421" s="280" t="s">
        <v>1457</v>
      </c>
      <c r="C4421" s="280" t="s">
        <v>1196</v>
      </c>
      <c r="D4421" s="280" t="s">
        <v>1215</v>
      </c>
      <c r="E4421" s="80">
        <v>0.41841510472917498</v>
      </c>
      <c r="F4421" s="80">
        <v>708876</v>
      </c>
      <c r="G4421" s="80">
        <v>1</v>
      </c>
      <c r="H4421" s="280" t="s">
        <v>1342</v>
      </c>
      <c r="I4421" s="80"/>
    </row>
    <row r="4422" spans="1:9">
      <c r="A4422" s="280" t="s">
        <v>5821</v>
      </c>
      <c r="B4422" s="280" t="s">
        <v>1457</v>
      </c>
      <c r="C4422" s="280" t="s">
        <v>1196</v>
      </c>
      <c r="D4422" s="280" t="s">
        <v>1216</v>
      </c>
      <c r="E4422" s="80">
        <v>0.2972064090183244</v>
      </c>
      <c r="F4422" s="80">
        <v>708876</v>
      </c>
      <c r="G4422" s="80">
        <v>1</v>
      </c>
      <c r="H4422" s="280" t="s">
        <v>1342</v>
      </c>
      <c r="I4422" s="80"/>
    </row>
    <row r="4423" spans="1:9">
      <c r="A4423" s="280" t="s">
        <v>5822</v>
      </c>
      <c r="B4423" s="280" t="s">
        <v>1457</v>
      </c>
      <c r="C4423" s="280" t="s">
        <v>1196</v>
      </c>
      <c r="D4423" s="280" t="s">
        <v>1217</v>
      </c>
      <c r="E4423" s="80">
        <v>0.24157151307483224</v>
      </c>
      <c r="F4423" s="80">
        <v>708876</v>
      </c>
      <c r="G4423" s="80">
        <v>1</v>
      </c>
      <c r="H4423" s="280" t="s">
        <v>1342</v>
      </c>
      <c r="I4423" s="80"/>
    </row>
    <row r="4424" spans="1:9">
      <c r="A4424" s="280" t="s">
        <v>5823</v>
      </c>
      <c r="B4424" s="280" t="s">
        <v>1457</v>
      </c>
      <c r="C4424" s="280" t="s">
        <v>1196</v>
      </c>
      <c r="D4424" s="280" t="s">
        <v>1218</v>
      </c>
      <c r="E4424" s="80">
        <v>0.13878129052928156</v>
      </c>
      <c r="F4424" s="80">
        <v>708876</v>
      </c>
      <c r="G4424" s="80">
        <v>1</v>
      </c>
      <c r="H4424" s="280" t="s">
        <v>1342</v>
      </c>
      <c r="I4424" s="80"/>
    </row>
    <row r="4425" spans="1:9">
      <c r="A4425" s="280" t="s">
        <v>5824</v>
      </c>
      <c r="B4425" s="280" t="s">
        <v>1457</v>
      </c>
      <c r="C4425" s="280" t="s">
        <v>1196</v>
      </c>
      <c r="D4425" s="280" t="s">
        <v>1219</v>
      </c>
      <c r="E4425" s="80">
        <v>172.40450315602476</v>
      </c>
      <c r="F4425" s="80">
        <v>708876</v>
      </c>
      <c r="G4425" s="80">
        <v>1</v>
      </c>
      <c r="H4425" s="280" t="s">
        <v>1342</v>
      </c>
      <c r="I4425" s="80"/>
    </row>
    <row r="4426" spans="1:9">
      <c r="A4426" s="280" t="s">
        <v>5825</v>
      </c>
      <c r="B4426" s="280" t="s">
        <v>1457</v>
      </c>
      <c r="C4426" s="280" t="s">
        <v>1196</v>
      </c>
      <c r="D4426" s="280" t="s">
        <v>1347</v>
      </c>
      <c r="E4426" s="80">
        <v>0.15462739403835174</v>
      </c>
      <c r="F4426" s="80">
        <v>708876</v>
      </c>
      <c r="G4426" s="80">
        <v>1</v>
      </c>
      <c r="H4426" s="280" t="s">
        <v>1342</v>
      </c>
      <c r="I4426" s="80"/>
    </row>
    <row r="4427" spans="1:9">
      <c r="A4427" s="280" t="s">
        <v>5826</v>
      </c>
      <c r="B4427" s="280" t="s">
        <v>1457</v>
      </c>
      <c r="C4427" s="280" t="s">
        <v>1196</v>
      </c>
      <c r="D4427" s="280" t="s">
        <v>1344</v>
      </c>
      <c r="E4427" s="80">
        <v>0.34477394582554632</v>
      </c>
      <c r="F4427" s="80">
        <v>708876</v>
      </c>
      <c r="G4427" s="80">
        <v>1</v>
      </c>
      <c r="H4427" s="280" t="s">
        <v>1342</v>
      </c>
      <c r="I4427" s="80"/>
    </row>
    <row r="4428" spans="1:9">
      <c r="A4428" s="280" t="s">
        <v>5827</v>
      </c>
      <c r="B4428" s="280" t="s">
        <v>5748</v>
      </c>
      <c r="C4428" s="280" t="s">
        <v>1197</v>
      </c>
      <c r="D4428" s="280" t="s">
        <v>1394</v>
      </c>
      <c r="E4428" s="80">
        <v>127039</v>
      </c>
      <c r="F4428" s="80">
        <v>708876</v>
      </c>
      <c r="G4428" s="80">
        <v>1</v>
      </c>
      <c r="H4428" s="280" t="s">
        <v>1394</v>
      </c>
      <c r="I4428" s="80"/>
    </row>
    <row r="4429" spans="1:9">
      <c r="A4429" s="280" t="s">
        <v>5828</v>
      </c>
      <c r="B4429" s="280" t="s">
        <v>5750</v>
      </c>
      <c r="C4429" s="280" t="s">
        <v>1197</v>
      </c>
      <c r="D4429" s="280" t="s">
        <v>1394</v>
      </c>
      <c r="E4429" s="80">
        <v>22841053278.253605</v>
      </c>
      <c r="F4429" s="80">
        <v>708876</v>
      </c>
      <c r="G4429" s="80">
        <v>1</v>
      </c>
      <c r="H4429" s="280" t="s">
        <v>1394</v>
      </c>
      <c r="I4429" s="80"/>
    </row>
    <row r="4430" spans="1:9">
      <c r="A4430" s="280" t="s">
        <v>5829</v>
      </c>
      <c r="B4430" s="280" t="s">
        <v>5752</v>
      </c>
      <c r="C4430" s="280" t="s">
        <v>1197</v>
      </c>
      <c r="D4430" s="280" t="s">
        <v>1394</v>
      </c>
      <c r="E4430" s="80">
        <v>0.17921187908745675</v>
      </c>
      <c r="F4430" s="80">
        <v>708876</v>
      </c>
      <c r="G4430" s="80">
        <v>1</v>
      </c>
      <c r="H4430" s="280" t="s">
        <v>1394</v>
      </c>
      <c r="I4430" s="80"/>
    </row>
    <row r="4431" spans="1:9">
      <c r="A4431" s="280" t="s">
        <v>5830</v>
      </c>
      <c r="B4431" s="280" t="s">
        <v>5754</v>
      </c>
      <c r="C4431" s="280" t="s">
        <v>1197</v>
      </c>
      <c r="D4431" s="280" t="s">
        <v>1394</v>
      </c>
      <c r="E4431" s="80">
        <v>32221.50739798442</v>
      </c>
      <c r="F4431" s="80">
        <v>708876</v>
      </c>
      <c r="G4431" s="80">
        <v>1</v>
      </c>
      <c r="H4431" s="280" t="s">
        <v>1394</v>
      </c>
      <c r="I4431" s="80"/>
    </row>
    <row r="4432" spans="1:9">
      <c r="A4432" s="280" t="s">
        <v>5831</v>
      </c>
      <c r="B4432" s="280" t="s">
        <v>1457</v>
      </c>
      <c r="C4432" s="280" t="s">
        <v>1197</v>
      </c>
      <c r="D4432" s="280" t="s">
        <v>1211</v>
      </c>
      <c r="E4432" s="80">
        <v>1.0472865346960953</v>
      </c>
      <c r="F4432" s="80">
        <v>708876</v>
      </c>
      <c r="G4432" s="80">
        <v>1</v>
      </c>
      <c r="H4432" s="280" t="s">
        <v>1342</v>
      </c>
      <c r="I4432" s="80"/>
    </row>
    <row r="4433" spans="1:9">
      <c r="A4433" s="280" t="s">
        <v>5832</v>
      </c>
      <c r="B4433" s="280" t="s">
        <v>1457</v>
      </c>
      <c r="C4433" s="280" t="s">
        <v>1197</v>
      </c>
      <c r="D4433" s="280" t="s">
        <v>1212</v>
      </c>
      <c r="E4433" s="80">
        <v>1.0472865346960953</v>
      </c>
      <c r="F4433" s="80">
        <v>708876</v>
      </c>
      <c r="G4433" s="80">
        <v>1</v>
      </c>
      <c r="H4433" s="280" t="s">
        <v>1342</v>
      </c>
      <c r="I4433" s="80"/>
    </row>
    <row r="4434" spans="1:9">
      <c r="A4434" s="280" t="s">
        <v>5833</v>
      </c>
      <c r="B4434" s="280" t="s">
        <v>1457</v>
      </c>
      <c r="C4434" s="280" t="s">
        <v>1197</v>
      </c>
      <c r="D4434" s="280" t="s">
        <v>1213</v>
      </c>
      <c r="E4434" s="80">
        <v>1.0472865346960953</v>
      </c>
      <c r="F4434" s="80">
        <v>708876</v>
      </c>
      <c r="G4434" s="80">
        <v>1</v>
      </c>
      <c r="H4434" s="280" t="s">
        <v>1342</v>
      </c>
      <c r="I4434" s="80"/>
    </row>
    <row r="4435" spans="1:9">
      <c r="A4435" s="280" t="s">
        <v>5834</v>
      </c>
      <c r="B4435" s="280" t="s">
        <v>1457</v>
      </c>
      <c r="C4435" s="280" t="s">
        <v>1197</v>
      </c>
      <c r="D4435" s="280" t="s">
        <v>1214</v>
      </c>
      <c r="E4435" s="80">
        <v>1.0472865346960953</v>
      </c>
      <c r="F4435" s="80">
        <v>708876</v>
      </c>
      <c r="G4435" s="80">
        <v>1</v>
      </c>
      <c r="H4435" s="280" t="s">
        <v>1342</v>
      </c>
      <c r="I4435" s="80"/>
    </row>
    <row r="4436" spans="1:9">
      <c r="A4436" s="280" t="s">
        <v>5835</v>
      </c>
      <c r="B4436" s="280" t="s">
        <v>1457</v>
      </c>
      <c r="C4436" s="280" t="s">
        <v>1197</v>
      </c>
      <c r="D4436" s="280" t="s">
        <v>1215</v>
      </c>
      <c r="E4436" s="80">
        <v>0.98524255703736152</v>
      </c>
      <c r="F4436" s="80">
        <v>708876</v>
      </c>
      <c r="G4436" s="80">
        <v>1</v>
      </c>
      <c r="H4436" s="280" t="s">
        <v>1342</v>
      </c>
      <c r="I4436" s="80"/>
    </row>
    <row r="4437" spans="1:9">
      <c r="A4437" s="280" t="s">
        <v>5836</v>
      </c>
      <c r="B4437" s="280" t="s">
        <v>1457</v>
      </c>
      <c r="C4437" s="280" t="s">
        <v>1197</v>
      </c>
      <c r="D4437" s="280" t="s">
        <v>1216</v>
      </c>
      <c r="E4437" s="80">
        <v>-1.3183620904701281</v>
      </c>
      <c r="F4437" s="80">
        <v>708876</v>
      </c>
      <c r="G4437" s="80">
        <v>1</v>
      </c>
      <c r="H4437" s="280" t="s">
        <v>1342</v>
      </c>
      <c r="I4437" s="80"/>
    </row>
    <row r="4438" spans="1:9">
      <c r="A4438" s="280" t="s">
        <v>5837</v>
      </c>
      <c r="B4438" s="280" t="s">
        <v>1457</v>
      </c>
      <c r="C4438" s="280" t="s">
        <v>1197</v>
      </c>
      <c r="D4438" s="280" t="s">
        <v>1217</v>
      </c>
      <c r="E4438" s="80">
        <v>0.53463648759521643</v>
      </c>
      <c r="F4438" s="80">
        <v>708876</v>
      </c>
      <c r="G4438" s="80">
        <v>1</v>
      </c>
      <c r="H4438" s="280" t="s">
        <v>1342</v>
      </c>
      <c r="I4438" s="80"/>
    </row>
    <row r="4439" spans="1:9">
      <c r="A4439" s="280" t="s">
        <v>5838</v>
      </c>
      <c r="B4439" s="280" t="s">
        <v>1457</v>
      </c>
      <c r="C4439" s="280" t="s">
        <v>1197</v>
      </c>
      <c r="D4439" s="280" t="s">
        <v>1218</v>
      </c>
      <c r="E4439" s="80">
        <v>-3.047934942279952</v>
      </c>
      <c r="F4439" s="80">
        <v>708876</v>
      </c>
      <c r="G4439" s="80">
        <v>1</v>
      </c>
      <c r="H4439" s="280" t="s">
        <v>1342</v>
      </c>
      <c r="I4439" s="80"/>
    </row>
    <row r="4440" spans="1:9">
      <c r="A4440" s="280" t="s">
        <v>5839</v>
      </c>
      <c r="B4440" s="280" t="s">
        <v>1457</v>
      </c>
      <c r="C4440" s="280" t="s">
        <v>1197</v>
      </c>
      <c r="D4440" s="280" t="s">
        <v>1219</v>
      </c>
      <c r="E4440" s="80">
        <v>0.35274062642582549</v>
      </c>
      <c r="F4440" s="80">
        <v>708876</v>
      </c>
      <c r="G4440" s="80">
        <v>1</v>
      </c>
      <c r="H4440" s="280" t="s">
        <v>1342</v>
      </c>
      <c r="I4440" s="80"/>
    </row>
    <row r="4441" spans="1:9">
      <c r="A4441" s="280" t="s">
        <v>5840</v>
      </c>
      <c r="B4441" s="280" t="s">
        <v>1457</v>
      </c>
      <c r="C4441" s="280" t="s">
        <v>1197</v>
      </c>
      <c r="D4441" s="280" t="s">
        <v>1347</v>
      </c>
      <c r="E4441" s="80">
        <v>0.33773200609430559</v>
      </c>
      <c r="F4441" s="80">
        <v>708876</v>
      </c>
      <c r="G4441" s="80">
        <v>1</v>
      </c>
      <c r="H4441" s="280" t="s">
        <v>1342</v>
      </c>
      <c r="I4441" s="80"/>
    </row>
    <row r="4442" spans="1:9">
      <c r="A4442" s="280" t="s">
        <v>5841</v>
      </c>
      <c r="B4442" s="280" t="s">
        <v>1457</v>
      </c>
      <c r="C4442" s="280" t="s">
        <v>1197</v>
      </c>
      <c r="D4442" s="280" t="s">
        <v>1344</v>
      </c>
      <c r="E4442" s="80">
        <v>0.72338257843642384</v>
      </c>
      <c r="F4442" s="80">
        <v>708876</v>
      </c>
      <c r="G4442" s="80">
        <v>1</v>
      </c>
      <c r="H4442" s="280" t="s">
        <v>1342</v>
      </c>
      <c r="I4442" s="80"/>
    </row>
    <row r="4443" spans="1:9">
      <c r="A4443" s="280" t="s">
        <v>5842</v>
      </c>
      <c r="B4443" s="280" t="s">
        <v>5748</v>
      </c>
      <c r="C4443" s="280" t="s">
        <v>1198</v>
      </c>
      <c r="D4443" s="280" t="s">
        <v>1394</v>
      </c>
      <c r="E4443" s="80">
        <v>13830</v>
      </c>
      <c r="F4443" s="80">
        <v>708876</v>
      </c>
      <c r="G4443" s="80">
        <v>1</v>
      </c>
      <c r="H4443" s="280" t="s">
        <v>1394</v>
      </c>
      <c r="I4443" s="80"/>
    </row>
    <row r="4444" spans="1:9">
      <c r="A4444" s="280" t="s">
        <v>5843</v>
      </c>
      <c r="B4444" s="280" t="s">
        <v>5750</v>
      </c>
      <c r="C4444" s="280" t="s">
        <v>1198</v>
      </c>
      <c r="D4444" s="280" t="s">
        <v>1394</v>
      </c>
      <c r="E4444" s="80">
        <v>140295403.06699643</v>
      </c>
      <c r="F4444" s="80">
        <v>708876</v>
      </c>
      <c r="G4444" s="80">
        <v>1</v>
      </c>
      <c r="H4444" s="280" t="s">
        <v>1394</v>
      </c>
      <c r="I4444" s="80"/>
    </row>
    <row r="4445" spans="1:9">
      <c r="A4445" s="280" t="s">
        <v>5844</v>
      </c>
      <c r="B4445" s="280" t="s">
        <v>5752</v>
      </c>
      <c r="C4445" s="280" t="s">
        <v>1198</v>
      </c>
      <c r="D4445" s="280" t="s">
        <v>1394</v>
      </c>
      <c r="E4445" s="80">
        <v>1.9509759111607673E-2</v>
      </c>
      <c r="F4445" s="80">
        <v>708876</v>
      </c>
      <c r="G4445" s="80">
        <v>1</v>
      </c>
      <c r="H4445" s="280" t="s">
        <v>1394</v>
      </c>
      <c r="I4445" s="80"/>
    </row>
    <row r="4446" spans="1:9">
      <c r="A4446" s="280" t="s">
        <v>5845</v>
      </c>
      <c r="B4446" s="280" t="s">
        <v>5754</v>
      </c>
      <c r="C4446" s="280" t="s">
        <v>1198</v>
      </c>
      <c r="D4446" s="280" t="s">
        <v>1394</v>
      </c>
      <c r="E4446" s="80">
        <v>197.9124742084602</v>
      </c>
      <c r="F4446" s="80">
        <v>708876</v>
      </c>
      <c r="G4446" s="80">
        <v>1</v>
      </c>
      <c r="H4446" s="280" t="s">
        <v>1394</v>
      </c>
      <c r="I4446" s="80"/>
    </row>
    <row r="4447" spans="1:9">
      <c r="A4447" s="280" t="s">
        <v>5846</v>
      </c>
      <c r="B4447" s="280" t="s">
        <v>1457</v>
      </c>
      <c r="C4447" s="280" t="s">
        <v>1198</v>
      </c>
      <c r="D4447" s="280" t="s">
        <v>1211</v>
      </c>
      <c r="E4447" s="80">
        <v>4.0176568944982248E-2</v>
      </c>
      <c r="F4447" s="80">
        <v>708876</v>
      </c>
      <c r="G4447" s="80">
        <v>1</v>
      </c>
      <c r="H4447" s="280" t="s">
        <v>1342</v>
      </c>
      <c r="I4447" s="80"/>
    </row>
    <row r="4448" spans="1:9">
      <c r="A4448" s="280" t="s">
        <v>5847</v>
      </c>
      <c r="B4448" s="280" t="s">
        <v>1457</v>
      </c>
      <c r="C4448" s="280" t="s">
        <v>1198</v>
      </c>
      <c r="D4448" s="280" t="s">
        <v>1212</v>
      </c>
      <c r="E4448" s="80">
        <v>4.0176568944982248E-2</v>
      </c>
      <c r="F4448" s="80">
        <v>708876</v>
      </c>
      <c r="G4448" s="80">
        <v>1</v>
      </c>
      <c r="H4448" s="280" t="s">
        <v>1342</v>
      </c>
      <c r="I4448" s="80"/>
    </row>
    <row r="4449" spans="1:9">
      <c r="A4449" s="280" t="s">
        <v>5848</v>
      </c>
      <c r="B4449" s="280" t="s">
        <v>1457</v>
      </c>
      <c r="C4449" s="280" t="s">
        <v>1198</v>
      </c>
      <c r="D4449" s="280" t="s">
        <v>1213</v>
      </c>
      <c r="E4449" s="80">
        <v>4.0176568944982248E-2</v>
      </c>
      <c r="F4449" s="80">
        <v>708876</v>
      </c>
      <c r="G4449" s="80">
        <v>1</v>
      </c>
      <c r="H4449" s="280" t="s">
        <v>1342</v>
      </c>
      <c r="I4449" s="80"/>
    </row>
    <row r="4450" spans="1:9">
      <c r="A4450" s="280" t="s">
        <v>5849</v>
      </c>
      <c r="B4450" s="280" t="s">
        <v>1457</v>
      </c>
      <c r="C4450" s="280" t="s">
        <v>1198</v>
      </c>
      <c r="D4450" s="280" t="s">
        <v>1214</v>
      </c>
      <c r="E4450" s="80">
        <v>4.0176568944982248E-2</v>
      </c>
      <c r="F4450" s="80">
        <v>708876</v>
      </c>
      <c r="G4450" s="80">
        <v>1</v>
      </c>
      <c r="H4450" s="280" t="s">
        <v>1342</v>
      </c>
      <c r="I4450" s="80"/>
    </row>
    <row r="4451" spans="1:9">
      <c r="A4451" s="280" t="s">
        <v>5850</v>
      </c>
      <c r="B4451" s="280" t="s">
        <v>1457</v>
      </c>
      <c r="C4451" s="280" t="s">
        <v>1198</v>
      </c>
      <c r="D4451" s="280" t="s">
        <v>1215</v>
      </c>
      <c r="E4451" s="80">
        <v>3.8694064774435613E-2</v>
      </c>
      <c r="F4451" s="80">
        <v>708876</v>
      </c>
      <c r="G4451" s="80">
        <v>1</v>
      </c>
      <c r="H4451" s="280" t="s">
        <v>1342</v>
      </c>
      <c r="I4451" s="80"/>
    </row>
    <row r="4452" spans="1:9">
      <c r="A4452" s="280" t="s">
        <v>5851</v>
      </c>
      <c r="B4452" s="280" t="s">
        <v>1457</v>
      </c>
      <c r="C4452" s="280" t="s">
        <v>1198</v>
      </c>
      <c r="D4452" s="280" t="s">
        <v>1216</v>
      </c>
      <c r="E4452" s="80">
        <v>3.5324830556147054E-2</v>
      </c>
      <c r="F4452" s="80">
        <v>708876</v>
      </c>
      <c r="G4452" s="80">
        <v>1</v>
      </c>
      <c r="H4452" s="280" t="s">
        <v>1342</v>
      </c>
      <c r="I4452" s="80"/>
    </row>
    <row r="4453" spans="1:9">
      <c r="A4453" s="280" t="s">
        <v>5852</v>
      </c>
      <c r="B4453" s="280" t="s">
        <v>1457</v>
      </c>
      <c r="C4453" s="280" t="s">
        <v>1198</v>
      </c>
      <c r="D4453" s="280" t="s">
        <v>1217</v>
      </c>
      <c r="E4453" s="80">
        <v>2.8119262083846283E-2</v>
      </c>
      <c r="F4453" s="80">
        <v>708876</v>
      </c>
      <c r="G4453" s="80">
        <v>1</v>
      </c>
      <c r="H4453" s="280" t="s">
        <v>1342</v>
      </c>
      <c r="I4453" s="80"/>
    </row>
    <row r="4454" spans="1:9">
      <c r="A4454" s="280" t="s">
        <v>5853</v>
      </c>
      <c r="B4454" s="280" t="s">
        <v>1457</v>
      </c>
      <c r="C4454" s="280" t="s">
        <v>1198</v>
      </c>
      <c r="D4454" s="280" t="s">
        <v>1218</v>
      </c>
      <c r="E4454" s="80">
        <v>-1.1051692557813735E-2</v>
      </c>
      <c r="F4454" s="80">
        <v>708876</v>
      </c>
      <c r="G4454" s="80">
        <v>1</v>
      </c>
      <c r="H4454" s="280" t="s">
        <v>1342</v>
      </c>
      <c r="I4454" s="80"/>
    </row>
    <row r="4455" spans="1:9">
      <c r="A4455" s="280" t="s">
        <v>5854</v>
      </c>
      <c r="B4455" s="280" t="s">
        <v>1457</v>
      </c>
      <c r="C4455" s="280" t="s">
        <v>1198</v>
      </c>
      <c r="D4455" s="280" t="s">
        <v>1219</v>
      </c>
      <c r="E4455" s="80">
        <v>2.3228017333624874E-2</v>
      </c>
      <c r="F4455" s="80">
        <v>708876</v>
      </c>
      <c r="G4455" s="80">
        <v>1</v>
      </c>
      <c r="H4455" s="280" t="s">
        <v>1342</v>
      </c>
      <c r="I4455" s="80"/>
    </row>
    <row r="4456" spans="1:9">
      <c r="A4456" s="280" t="s">
        <v>5855</v>
      </c>
      <c r="B4456" s="280" t="s">
        <v>1457</v>
      </c>
      <c r="C4456" s="280" t="s">
        <v>1198</v>
      </c>
      <c r="D4456" s="280" t="s">
        <v>1347</v>
      </c>
      <c r="E4456" s="80">
        <v>1.9583362717045485E-2</v>
      </c>
      <c r="F4456" s="80">
        <v>708876</v>
      </c>
      <c r="G4456" s="80">
        <v>1</v>
      </c>
      <c r="H4456" s="280" t="s">
        <v>1342</v>
      </c>
      <c r="I4456" s="80"/>
    </row>
    <row r="4457" spans="1:9">
      <c r="A4457" s="280" t="s">
        <v>5856</v>
      </c>
      <c r="B4457" s="280" t="s">
        <v>1457</v>
      </c>
      <c r="C4457" s="280" t="s">
        <v>1198</v>
      </c>
      <c r="D4457" s="280" t="s">
        <v>1344</v>
      </c>
      <c r="E4457" s="80">
        <v>4.1137004410116855E-2</v>
      </c>
      <c r="F4457" s="80">
        <v>708876</v>
      </c>
      <c r="G4457" s="80">
        <v>1</v>
      </c>
      <c r="H4457" s="280" t="s">
        <v>1342</v>
      </c>
      <c r="I4457" s="80"/>
    </row>
    <row r="4458" spans="1:9">
      <c r="A4458" s="280" t="s">
        <v>5857</v>
      </c>
      <c r="B4458" s="280" t="s">
        <v>5748</v>
      </c>
      <c r="C4458" s="280" t="s">
        <v>1199</v>
      </c>
      <c r="D4458" s="280" t="s">
        <v>1394</v>
      </c>
      <c r="E4458" s="80">
        <v>321178</v>
      </c>
      <c r="F4458" s="80">
        <v>708876</v>
      </c>
      <c r="G4458" s="80">
        <v>1</v>
      </c>
      <c r="H4458" s="280" t="s">
        <v>1394</v>
      </c>
      <c r="I4458" s="80"/>
    </row>
    <row r="4459" spans="1:9">
      <c r="A4459" s="280" t="s">
        <v>5858</v>
      </c>
      <c r="B4459" s="280" t="s">
        <v>5750</v>
      </c>
      <c r="C4459" s="280" t="s">
        <v>1199</v>
      </c>
      <c r="D4459" s="280" t="s">
        <v>1394</v>
      </c>
      <c r="E4459" s="80">
        <v>1336945405.2890625</v>
      </c>
      <c r="F4459" s="80">
        <v>708876</v>
      </c>
      <c r="G4459" s="80">
        <v>1</v>
      </c>
      <c r="H4459" s="280" t="s">
        <v>1394</v>
      </c>
      <c r="I4459" s="80"/>
    </row>
    <row r="4460" spans="1:9">
      <c r="A4460" s="280" t="s">
        <v>5859</v>
      </c>
      <c r="B4460" s="280" t="s">
        <v>5752</v>
      </c>
      <c r="C4460" s="280" t="s">
        <v>1199</v>
      </c>
      <c r="D4460" s="280" t="s">
        <v>1394</v>
      </c>
      <c r="E4460" s="80">
        <v>0.45308065162313294</v>
      </c>
      <c r="F4460" s="80">
        <v>708876</v>
      </c>
      <c r="G4460" s="80">
        <v>1</v>
      </c>
      <c r="H4460" s="280" t="s">
        <v>1394</v>
      </c>
      <c r="I4460" s="80"/>
    </row>
    <row r="4461" spans="1:9">
      <c r="A4461" s="280" t="s">
        <v>5860</v>
      </c>
      <c r="B4461" s="280" t="s">
        <v>5754</v>
      </c>
      <c r="C4461" s="280" t="s">
        <v>1199</v>
      </c>
      <c r="D4461" s="280" t="s">
        <v>1394</v>
      </c>
      <c r="E4461" s="80">
        <v>1886.00743330154</v>
      </c>
      <c r="F4461" s="80">
        <v>708876</v>
      </c>
      <c r="G4461" s="80">
        <v>1</v>
      </c>
      <c r="H4461" s="280" t="s">
        <v>1394</v>
      </c>
      <c r="I4461" s="80"/>
    </row>
    <row r="4462" spans="1:9">
      <c r="A4462" s="280" t="s">
        <v>5861</v>
      </c>
      <c r="B4462" s="280" t="s">
        <v>1457</v>
      </c>
      <c r="C4462" s="280" t="s">
        <v>1199</v>
      </c>
      <c r="D4462" s="280" t="s">
        <v>1211</v>
      </c>
      <c r="E4462" s="80">
        <v>2.3102640048840342E-2</v>
      </c>
      <c r="F4462" s="80">
        <v>708876</v>
      </c>
      <c r="G4462" s="80">
        <v>1</v>
      </c>
      <c r="H4462" s="280" t="s">
        <v>1342</v>
      </c>
      <c r="I4462" s="80"/>
    </row>
    <row r="4463" spans="1:9">
      <c r="A4463" s="280" t="s">
        <v>5862</v>
      </c>
      <c r="B4463" s="280" t="s">
        <v>1457</v>
      </c>
      <c r="C4463" s="280" t="s">
        <v>1199</v>
      </c>
      <c r="D4463" s="280" t="s">
        <v>1212</v>
      </c>
      <c r="E4463" s="80">
        <v>2.3112673179897479E-2</v>
      </c>
      <c r="F4463" s="80">
        <v>708876</v>
      </c>
      <c r="G4463" s="80">
        <v>1</v>
      </c>
      <c r="H4463" s="280" t="s">
        <v>1342</v>
      </c>
      <c r="I4463" s="80"/>
    </row>
    <row r="4464" spans="1:9">
      <c r="A4464" s="280" t="s">
        <v>5863</v>
      </c>
      <c r="B4464" s="280" t="s">
        <v>1457</v>
      </c>
      <c r="C4464" s="280" t="s">
        <v>1199</v>
      </c>
      <c r="D4464" s="280" t="s">
        <v>1213</v>
      </c>
      <c r="E4464" s="80">
        <v>2.3102640048840342E-2</v>
      </c>
      <c r="F4464" s="80">
        <v>708876</v>
      </c>
      <c r="G4464" s="80">
        <v>1</v>
      </c>
      <c r="H4464" s="280" t="s">
        <v>1342</v>
      </c>
      <c r="I4464" s="80"/>
    </row>
    <row r="4465" spans="1:9">
      <c r="A4465" s="280" t="s">
        <v>5864</v>
      </c>
      <c r="B4465" s="280" t="s">
        <v>1457</v>
      </c>
      <c r="C4465" s="280" t="s">
        <v>1199</v>
      </c>
      <c r="D4465" s="280" t="s">
        <v>1214</v>
      </c>
      <c r="E4465" s="80">
        <v>2.3102640048840342E-2</v>
      </c>
      <c r="F4465" s="80">
        <v>708876</v>
      </c>
      <c r="G4465" s="80">
        <v>1</v>
      </c>
      <c r="H4465" s="280" t="s">
        <v>1342</v>
      </c>
      <c r="I4465" s="80"/>
    </row>
    <row r="4466" spans="1:9">
      <c r="A4466" s="280" t="s">
        <v>5865</v>
      </c>
      <c r="B4466" s="280" t="s">
        <v>1457</v>
      </c>
      <c r="C4466" s="280" t="s">
        <v>1199</v>
      </c>
      <c r="D4466" s="280" t="s">
        <v>1215</v>
      </c>
      <c r="E4466" s="80">
        <v>2.1246123724948971E-2</v>
      </c>
      <c r="F4466" s="80">
        <v>708876</v>
      </c>
      <c r="G4466" s="80">
        <v>1</v>
      </c>
      <c r="H4466" s="280" t="s">
        <v>1342</v>
      </c>
      <c r="I4466" s="80"/>
    </row>
    <row r="4467" spans="1:9">
      <c r="A4467" s="280" t="s">
        <v>5866</v>
      </c>
      <c r="B4467" s="280" t="s">
        <v>1457</v>
      </c>
      <c r="C4467" s="280" t="s">
        <v>1199</v>
      </c>
      <c r="D4467" s="280" t="s">
        <v>1216</v>
      </c>
      <c r="E4467" s="80">
        <v>1.9377786401613046E-2</v>
      </c>
      <c r="F4467" s="80">
        <v>708876</v>
      </c>
      <c r="G4467" s="80">
        <v>1</v>
      </c>
      <c r="H4467" s="280" t="s">
        <v>1342</v>
      </c>
      <c r="I4467" s="80"/>
    </row>
    <row r="4468" spans="1:9">
      <c r="A4468" s="280" t="s">
        <v>5867</v>
      </c>
      <c r="B4468" s="280" t="s">
        <v>1457</v>
      </c>
      <c r="C4468" s="280" t="s">
        <v>1199</v>
      </c>
      <c r="D4468" s="280" t="s">
        <v>1217</v>
      </c>
      <c r="E4468" s="80">
        <v>1.168339433722191E-2</v>
      </c>
      <c r="F4468" s="80">
        <v>708876</v>
      </c>
      <c r="G4468" s="80">
        <v>1</v>
      </c>
      <c r="H4468" s="280" t="s">
        <v>1342</v>
      </c>
      <c r="I4468" s="80"/>
    </row>
    <row r="4469" spans="1:9">
      <c r="A4469" s="280" t="s">
        <v>5868</v>
      </c>
      <c r="B4469" s="280" t="s">
        <v>1457</v>
      </c>
      <c r="C4469" s="280" t="s">
        <v>1199</v>
      </c>
      <c r="D4469" s="280" t="s">
        <v>1218</v>
      </c>
      <c r="E4469" s="80">
        <v>7.5469478260772318E-3</v>
      </c>
      <c r="F4469" s="80">
        <v>708876</v>
      </c>
      <c r="G4469" s="80">
        <v>1</v>
      </c>
      <c r="H4469" s="280" t="s">
        <v>1342</v>
      </c>
      <c r="I4469" s="80"/>
    </row>
    <row r="4470" spans="1:9">
      <c r="A4470" s="280" t="s">
        <v>5869</v>
      </c>
      <c r="B4470" s="280" t="s">
        <v>1457</v>
      </c>
      <c r="C4470" s="280" t="s">
        <v>1199</v>
      </c>
      <c r="D4470" s="280" t="s">
        <v>1219</v>
      </c>
      <c r="E4470" s="80">
        <v>248.04872245632632</v>
      </c>
      <c r="F4470" s="80">
        <v>708876</v>
      </c>
      <c r="G4470" s="80">
        <v>1</v>
      </c>
      <c r="H4470" s="280" t="s">
        <v>1342</v>
      </c>
      <c r="I4470" s="80"/>
    </row>
    <row r="4471" spans="1:9">
      <c r="A4471" s="280" t="s">
        <v>5870</v>
      </c>
      <c r="B4471" s="280" t="s">
        <v>1457</v>
      </c>
      <c r="C4471" s="280" t="s">
        <v>1199</v>
      </c>
      <c r="D4471" s="280" t="s">
        <v>1347</v>
      </c>
      <c r="E4471" s="80">
        <v>7.9893321590249582E-3</v>
      </c>
      <c r="F4471" s="80">
        <v>708876</v>
      </c>
      <c r="G4471" s="80">
        <v>1</v>
      </c>
      <c r="H4471" s="280" t="s">
        <v>1342</v>
      </c>
      <c r="I4471" s="80"/>
    </row>
    <row r="4472" spans="1:9">
      <c r="A4472" s="280" t="s">
        <v>5871</v>
      </c>
      <c r="B4472" s="280" t="s">
        <v>1457</v>
      </c>
      <c r="C4472" s="280" t="s">
        <v>1199</v>
      </c>
      <c r="D4472" s="280" t="s">
        <v>1344</v>
      </c>
      <c r="E4472" s="80">
        <v>1.68518008703911E-2</v>
      </c>
      <c r="F4472" s="80">
        <v>708876</v>
      </c>
      <c r="G4472" s="80">
        <v>1</v>
      </c>
      <c r="H4472" s="280" t="s">
        <v>1342</v>
      </c>
      <c r="I4472" s="80"/>
    </row>
    <row r="4473" spans="1:9">
      <c r="A4473" s="280" t="s">
        <v>5872</v>
      </c>
      <c r="B4473" s="280" t="s">
        <v>5748</v>
      </c>
      <c r="C4473" s="280" t="s">
        <v>1182</v>
      </c>
      <c r="D4473" s="280" t="s">
        <v>1394</v>
      </c>
      <c r="E4473" s="80">
        <v>0</v>
      </c>
      <c r="F4473" s="80">
        <v>708876</v>
      </c>
      <c r="G4473" s="80">
        <v>1</v>
      </c>
      <c r="H4473" s="280" t="s">
        <v>1394</v>
      </c>
      <c r="I4473" s="80"/>
    </row>
    <row r="4474" spans="1:9">
      <c r="A4474" s="280" t="s">
        <v>5873</v>
      </c>
      <c r="B4474" s="280" t="s">
        <v>5750</v>
      </c>
      <c r="C4474" s="280" t="s">
        <v>1182</v>
      </c>
      <c r="D4474" s="280" t="s">
        <v>1394</v>
      </c>
      <c r="E4474" s="80">
        <v>0</v>
      </c>
      <c r="F4474" s="80">
        <v>708876</v>
      </c>
      <c r="G4474" s="80">
        <v>1</v>
      </c>
      <c r="H4474" s="280" t="s">
        <v>1394</v>
      </c>
      <c r="I4474" s="80"/>
    </row>
    <row r="4475" spans="1:9">
      <c r="A4475" s="280" t="s">
        <v>5874</v>
      </c>
      <c r="B4475" s="280" t="s">
        <v>5752</v>
      </c>
      <c r="C4475" s="280" t="s">
        <v>1182</v>
      </c>
      <c r="D4475" s="280" t="s">
        <v>1394</v>
      </c>
      <c r="E4475" s="80">
        <v>0</v>
      </c>
      <c r="F4475" s="80">
        <v>708876</v>
      </c>
      <c r="G4475" s="80">
        <v>1</v>
      </c>
      <c r="H4475" s="280" t="s">
        <v>1394</v>
      </c>
      <c r="I4475" s="80"/>
    </row>
    <row r="4476" spans="1:9">
      <c r="A4476" s="280" t="s">
        <v>5875</v>
      </c>
      <c r="B4476" s="280" t="s">
        <v>5754</v>
      </c>
      <c r="C4476" s="280" t="s">
        <v>1182</v>
      </c>
      <c r="D4476" s="280" t="s">
        <v>1394</v>
      </c>
      <c r="E4476" s="80">
        <v>0</v>
      </c>
      <c r="F4476" s="80">
        <v>708876</v>
      </c>
      <c r="G4476" s="80">
        <v>1</v>
      </c>
      <c r="H4476" s="280" t="s">
        <v>1394</v>
      </c>
      <c r="I4476" s="80"/>
    </row>
    <row r="4477" spans="1:9">
      <c r="A4477" s="280" t="s">
        <v>5876</v>
      </c>
      <c r="B4477" s="280" t="s">
        <v>5748</v>
      </c>
      <c r="C4477" s="280" t="s">
        <v>1200</v>
      </c>
      <c r="D4477" s="280" t="s">
        <v>1394</v>
      </c>
      <c r="E4477" s="80">
        <v>35159</v>
      </c>
      <c r="F4477" s="80">
        <v>708876</v>
      </c>
      <c r="G4477" s="80">
        <v>1</v>
      </c>
      <c r="H4477" s="280" t="s">
        <v>1394</v>
      </c>
      <c r="I4477" s="80"/>
    </row>
    <row r="4478" spans="1:9">
      <c r="A4478" s="280" t="s">
        <v>5877</v>
      </c>
      <c r="B4478" s="280" t="s">
        <v>5750</v>
      </c>
      <c r="C4478" s="280" t="s">
        <v>1200</v>
      </c>
      <c r="D4478" s="280" t="s">
        <v>1394</v>
      </c>
      <c r="E4478" s="80">
        <v>489489800</v>
      </c>
      <c r="F4478" s="80">
        <v>708876</v>
      </c>
      <c r="G4478" s="80">
        <v>1</v>
      </c>
      <c r="H4478" s="280" t="s">
        <v>1394</v>
      </c>
      <c r="I4478" s="80"/>
    </row>
    <row r="4479" spans="1:9">
      <c r="A4479" s="280" t="s">
        <v>5878</v>
      </c>
      <c r="B4479" s="280" t="s">
        <v>5752</v>
      </c>
      <c r="C4479" s="280" t="s">
        <v>1200</v>
      </c>
      <c r="D4479" s="280" t="s">
        <v>1394</v>
      </c>
      <c r="E4479" s="80">
        <v>4.9598237209328572E-2</v>
      </c>
      <c r="F4479" s="80">
        <v>708876</v>
      </c>
      <c r="G4479" s="80">
        <v>1</v>
      </c>
      <c r="H4479" s="280" t="s">
        <v>1394</v>
      </c>
      <c r="I4479" s="80"/>
    </row>
    <row r="4480" spans="1:9">
      <c r="A4480" s="280" t="s">
        <v>5879</v>
      </c>
      <c r="B4480" s="280" t="s">
        <v>5754</v>
      </c>
      <c r="C4480" s="280" t="s">
        <v>1200</v>
      </c>
      <c r="D4480" s="280" t="s">
        <v>1394</v>
      </c>
      <c r="E4480" s="80">
        <v>690.51540749016749</v>
      </c>
      <c r="F4480" s="80">
        <v>708876</v>
      </c>
      <c r="G4480" s="80">
        <v>1</v>
      </c>
      <c r="H4480" s="280" t="s">
        <v>1394</v>
      </c>
      <c r="I4480" s="80"/>
    </row>
    <row r="4481" spans="1:9">
      <c r="A4481" s="280" t="s">
        <v>5880</v>
      </c>
      <c r="B4481" s="280" t="s">
        <v>1457</v>
      </c>
      <c r="C4481" s="280" t="s">
        <v>1200</v>
      </c>
      <c r="D4481" s="280" t="s">
        <v>1211</v>
      </c>
      <c r="E4481" s="80">
        <v>7.7067651759034669E-2</v>
      </c>
      <c r="F4481" s="80">
        <v>708876</v>
      </c>
      <c r="G4481" s="80">
        <v>1</v>
      </c>
      <c r="H4481" s="280" t="s">
        <v>1342</v>
      </c>
      <c r="I4481" s="80"/>
    </row>
    <row r="4482" spans="1:9">
      <c r="A4482" s="280" t="s">
        <v>5881</v>
      </c>
      <c r="B4482" s="280" t="s">
        <v>1457</v>
      </c>
      <c r="C4482" s="280" t="s">
        <v>1200</v>
      </c>
      <c r="D4482" s="280" t="s">
        <v>1212</v>
      </c>
      <c r="E4482" s="80">
        <v>7.7067651759034669E-2</v>
      </c>
      <c r="F4482" s="80">
        <v>708876</v>
      </c>
      <c r="G4482" s="80">
        <v>1</v>
      </c>
      <c r="H4482" s="280" t="s">
        <v>1342</v>
      </c>
      <c r="I4482" s="80"/>
    </row>
    <row r="4483" spans="1:9">
      <c r="A4483" s="280" t="s">
        <v>5882</v>
      </c>
      <c r="B4483" s="280" t="s">
        <v>1457</v>
      </c>
      <c r="C4483" s="280" t="s">
        <v>1200</v>
      </c>
      <c r="D4483" s="280" t="s">
        <v>1213</v>
      </c>
      <c r="E4483" s="80">
        <v>7.7067651759034669E-2</v>
      </c>
      <c r="F4483" s="80">
        <v>708876</v>
      </c>
      <c r="G4483" s="80">
        <v>1</v>
      </c>
      <c r="H4483" s="280" t="s">
        <v>1342</v>
      </c>
      <c r="I4483" s="80"/>
    </row>
    <row r="4484" spans="1:9">
      <c r="A4484" s="280" t="s">
        <v>5883</v>
      </c>
      <c r="B4484" s="280" t="s">
        <v>1457</v>
      </c>
      <c r="C4484" s="280" t="s">
        <v>1200</v>
      </c>
      <c r="D4484" s="280" t="s">
        <v>1214</v>
      </c>
      <c r="E4484" s="80">
        <v>7.7067651759034669E-2</v>
      </c>
      <c r="F4484" s="80">
        <v>708876</v>
      </c>
      <c r="G4484" s="80">
        <v>1</v>
      </c>
      <c r="H4484" s="280" t="s">
        <v>1342</v>
      </c>
      <c r="I4484" s="80"/>
    </row>
    <row r="4485" spans="1:9">
      <c r="A4485" s="280" t="s">
        <v>5884</v>
      </c>
      <c r="B4485" s="280" t="s">
        <v>1457</v>
      </c>
      <c r="C4485" s="280" t="s">
        <v>1200</v>
      </c>
      <c r="D4485" s="280" t="s">
        <v>1215</v>
      </c>
      <c r="E4485" s="80">
        <v>6.8686553710814474E-2</v>
      </c>
      <c r="F4485" s="80">
        <v>708876</v>
      </c>
      <c r="G4485" s="80">
        <v>1</v>
      </c>
      <c r="H4485" s="280" t="s">
        <v>1342</v>
      </c>
      <c r="I4485" s="80"/>
    </row>
    <row r="4486" spans="1:9">
      <c r="A4486" s="280" t="s">
        <v>5885</v>
      </c>
      <c r="B4486" s="280" t="s">
        <v>1457</v>
      </c>
      <c r="C4486" s="280" t="s">
        <v>1200</v>
      </c>
      <c r="D4486" s="280" t="s">
        <v>1216</v>
      </c>
      <c r="E4486" s="80">
        <v>4.796203501896433E-2</v>
      </c>
      <c r="F4486" s="80">
        <v>708876</v>
      </c>
      <c r="G4486" s="80">
        <v>1</v>
      </c>
      <c r="H4486" s="280" t="s">
        <v>1342</v>
      </c>
      <c r="I4486" s="80"/>
    </row>
    <row r="4487" spans="1:9">
      <c r="A4487" s="280" t="s">
        <v>5886</v>
      </c>
      <c r="B4487" s="280" t="s">
        <v>1457</v>
      </c>
      <c r="C4487" s="280" t="s">
        <v>1200</v>
      </c>
      <c r="D4487" s="280" t="s">
        <v>1217</v>
      </c>
      <c r="E4487" s="80">
        <v>4.0514282349704681E-2</v>
      </c>
      <c r="F4487" s="80">
        <v>708876</v>
      </c>
      <c r="G4487" s="80">
        <v>1</v>
      </c>
      <c r="H4487" s="280" t="s">
        <v>1342</v>
      </c>
      <c r="I4487" s="80"/>
    </row>
    <row r="4488" spans="1:9">
      <c r="A4488" s="280" t="s">
        <v>5887</v>
      </c>
      <c r="B4488" s="280" t="s">
        <v>1457</v>
      </c>
      <c r="C4488" s="280" t="s">
        <v>1200</v>
      </c>
      <c r="D4488" s="280" t="s">
        <v>1218</v>
      </c>
      <c r="E4488" s="80">
        <v>1.5365712906114687E-2</v>
      </c>
      <c r="F4488" s="80">
        <v>708876</v>
      </c>
      <c r="G4488" s="80">
        <v>1</v>
      </c>
      <c r="H4488" s="280" t="s">
        <v>1342</v>
      </c>
      <c r="I4488" s="80"/>
    </row>
    <row r="4489" spans="1:9">
      <c r="A4489" s="280" t="s">
        <v>5888</v>
      </c>
      <c r="B4489" s="280" t="s">
        <v>1457</v>
      </c>
      <c r="C4489" s="280" t="s">
        <v>1200</v>
      </c>
      <c r="D4489" s="280" t="s">
        <v>1219</v>
      </c>
      <c r="E4489" s="80">
        <v>4.1614824077836655E-2</v>
      </c>
      <c r="F4489" s="80">
        <v>708876</v>
      </c>
      <c r="G4489" s="80">
        <v>1</v>
      </c>
      <c r="H4489" s="280" t="s">
        <v>1342</v>
      </c>
      <c r="I4489" s="80"/>
    </row>
    <row r="4490" spans="1:9">
      <c r="A4490" s="280" t="s">
        <v>5889</v>
      </c>
      <c r="B4490" s="280" t="s">
        <v>1457</v>
      </c>
      <c r="C4490" s="280" t="s">
        <v>1200</v>
      </c>
      <c r="D4490" s="280" t="s">
        <v>1347</v>
      </c>
      <c r="E4490" s="80">
        <v>1.9899227880071795E-2</v>
      </c>
      <c r="F4490" s="80">
        <v>708876</v>
      </c>
      <c r="G4490" s="80">
        <v>1</v>
      </c>
      <c r="H4490" s="280" t="s">
        <v>1342</v>
      </c>
      <c r="I4490" s="80"/>
    </row>
    <row r="4491" spans="1:9">
      <c r="A4491" s="280" t="s">
        <v>5890</v>
      </c>
      <c r="B4491" s="280" t="s">
        <v>1457</v>
      </c>
      <c r="C4491" s="280" t="s">
        <v>1200</v>
      </c>
      <c r="D4491" s="280" t="s">
        <v>1344</v>
      </c>
      <c r="E4491" s="80">
        <v>5.2191068919851813E-2</v>
      </c>
      <c r="F4491" s="80">
        <v>708876</v>
      </c>
      <c r="G4491" s="80">
        <v>1</v>
      </c>
      <c r="H4491" s="280" t="s">
        <v>1342</v>
      </c>
      <c r="I4491" s="80"/>
    </row>
    <row r="4492" spans="1:9">
      <c r="A4492" s="280" t="s">
        <v>5891</v>
      </c>
      <c r="B4492" s="280" t="s">
        <v>5748</v>
      </c>
      <c r="C4492" s="280" t="s">
        <v>1201</v>
      </c>
      <c r="D4492" s="280" t="s">
        <v>1394</v>
      </c>
      <c r="E4492" s="80">
        <v>695051</v>
      </c>
      <c r="F4492" s="80">
        <v>708876</v>
      </c>
      <c r="G4492" s="80">
        <v>1</v>
      </c>
      <c r="H4492" s="280" t="s">
        <v>1394</v>
      </c>
      <c r="I4492" s="80"/>
    </row>
    <row r="4493" spans="1:9">
      <c r="A4493" s="280" t="s">
        <v>5892</v>
      </c>
      <c r="B4493" s="280" t="s">
        <v>5750</v>
      </c>
      <c r="C4493" s="280" t="s">
        <v>1201</v>
      </c>
      <c r="D4493" s="280" t="s">
        <v>1394</v>
      </c>
      <c r="E4493" s="80">
        <v>90181864916</v>
      </c>
      <c r="F4493" s="80">
        <v>708876</v>
      </c>
      <c r="G4493" s="80">
        <v>1</v>
      </c>
      <c r="H4493" s="280" t="s">
        <v>1394</v>
      </c>
      <c r="I4493" s="80"/>
    </row>
    <row r="4494" spans="1:9">
      <c r="A4494" s="280" t="s">
        <v>5893</v>
      </c>
      <c r="B4494" s="280" t="s">
        <v>5752</v>
      </c>
      <c r="C4494" s="280" t="s">
        <v>1201</v>
      </c>
      <c r="D4494" s="280" t="s">
        <v>1394</v>
      </c>
      <c r="E4494" s="80">
        <v>0.98049729430817234</v>
      </c>
      <c r="F4494" s="80">
        <v>708876</v>
      </c>
      <c r="G4494" s="80">
        <v>1</v>
      </c>
      <c r="H4494" s="280" t="s">
        <v>1394</v>
      </c>
      <c r="I4494" s="80"/>
    </row>
    <row r="4495" spans="1:9">
      <c r="A4495" s="280" t="s">
        <v>5894</v>
      </c>
      <c r="B4495" s="280" t="s">
        <v>5754</v>
      </c>
      <c r="C4495" s="280" t="s">
        <v>1201</v>
      </c>
      <c r="D4495" s="280" t="s">
        <v>1394</v>
      </c>
      <c r="E4495" s="80">
        <v>127218.109959993</v>
      </c>
      <c r="F4495" s="80">
        <v>708876</v>
      </c>
      <c r="G4495" s="80">
        <v>1</v>
      </c>
      <c r="H4495" s="280" t="s">
        <v>1394</v>
      </c>
      <c r="I4495" s="80"/>
    </row>
    <row r="4496" spans="1:9">
      <c r="A4496" s="280" t="s">
        <v>5895</v>
      </c>
      <c r="B4496" s="280" t="s">
        <v>1457</v>
      </c>
      <c r="C4496" s="280" t="s">
        <v>1201</v>
      </c>
      <c r="D4496" s="280" t="s">
        <v>1211</v>
      </c>
      <c r="E4496" s="80">
        <v>0.69858779218710176</v>
      </c>
      <c r="F4496" s="80">
        <v>708876</v>
      </c>
      <c r="G4496" s="80">
        <v>1</v>
      </c>
      <c r="H4496" s="280" t="s">
        <v>1342</v>
      </c>
      <c r="I4496" s="80"/>
    </row>
    <row r="4497" spans="1:9">
      <c r="A4497" s="280" t="s">
        <v>5896</v>
      </c>
      <c r="B4497" s="280" t="s">
        <v>1457</v>
      </c>
      <c r="C4497" s="280" t="s">
        <v>1201</v>
      </c>
      <c r="D4497" s="280" t="s">
        <v>1212</v>
      </c>
      <c r="E4497" s="80">
        <v>0.69881898456329539</v>
      </c>
      <c r="F4497" s="80">
        <v>708876</v>
      </c>
      <c r="G4497" s="80">
        <v>1</v>
      </c>
      <c r="H4497" s="280" t="s">
        <v>1342</v>
      </c>
      <c r="I4497" s="80"/>
    </row>
    <row r="4498" spans="1:9">
      <c r="A4498" s="280" t="s">
        <v>5897</v>
      </c>
      <c r="B4498" s="280" t="s">
        <v>1457</v>
      </c>
      <c r="C4498" s="280" t="s">
        <v>1201</v>
      </c>
      <c r="D4498" s="280" t="s">
        <v>1213</v>
      </c>
      <c r="E4498" s="80">
        <v>0.69858779218710176</v>
      </c>
      <c r="F4498" s="80">
        <v>708876</v>
      </c>
      <c r="G4498" s="80">
        <v>1</v>
      </c>
      <c r="H4498" s="280" t="s">
        <v>1342</v>
      </c>
      <c r="I4498" s="80"/>
    </row>
    <row r="4499" spans="1:9">
      <c r="A4499" s="280" t="s">
        <v>5898</v>
      </c>
      <c r="B4499" s="280" t="s">
        <v>1457</v>
      </c>
      <c r="C4499" s="280" t="s">
        <v>1201</v>
      </c>
      <c r="D4499" s="280" t="s">
        <v>1214</v>
      </c>
      <c r="E4499" s="80">
        <v>0.6986279752840987</v>
      </c>
      <c r="F4499" s="80">
        <v>708876</v>
      </c>
      <c r="G4499" s="80">
        <v>1</v>
      </c>
      <c r="H4499" s="280" t="s">
        <v>1342</v>
      </c>
      <c r="I4499" s="80"/>
    </row>
    <row r="4500" spans="1:9">
      <c r="A4500" s="280" t="s">
        <v>5899</v>
      </c>
      <c r="B4500" s="280" t="s">
        <v>1457</v>
      </c>
      <c r="C4500" s="280" t="s">
        <v>1201</v>
      </c>
      <c r="D4500" s="280" t="s">
        <v>1215</v>
      </c>
      <c r="E4500" s="80">
        <v>0.62883851463264484</v>
      </c>
      <c r="F4500" s="80">
        <v>708876</v>
      </c>
      <c r="G4500" s="80">
        <v>1</v>
      </c>
      <c r="H4500" s="280" t="s">
        <v>1342</v>
      </c>
      <c r="I4500" s="80"/>
    </row>
    <row r="4501" spans="1:9">
      <c r="A4501" s="280" t="s">
        <v>5900</v>
      </c>
      <c r="B4501" s="280" t="s">
        <v>1457</v>
      </c>
      <c r="C4501" s="280" t="s">
        <v>1201</v>
      </c>
      <c r="D4501" s="280" t="s">
        <v>1216</v>
      </c>
      <c r="E4501" s="80">
        <v>0.19417038014405788</v>
      </c>
      <c r="F4501" s="80">
        <v>708876</v>
      </c>
      <c r="G4501" s="80">
        <v>1</v>
      </c>
      <c r="H4501" s="280" t="s">
        <v>1342</v>
      </c>
      <c r="I4501" s="80"/>
    </row>
    <row r="4502" spans="1:9">
      <c r="A4502" s="280" t="s">
        <v>5901</v>
      </c>
      <c r="B4502" s="280" t="s">
        <v>1457</v>
      </c>
      <c r="C4502" s="280" t="s">
        <v>1201</v>
      </c>
      <c r="D4502" s="280" t="s">
        <v>1217</v>
      </c>
      <c r="E4502" s="80">
        <v>0.34364047983767759</v>
      </c>
      <c r="F4502" s="80">
        <v>708876</v>
      </c>
      <c r="G4502" s="80">
        <v>1</v>
      </c>
      <c r="H4502" s="280" t="s">
        <v>1342</v>
      </c>
      <c r="I4502" s="80"/>
    </row>
    <row r="4503" spans="1:9">
      <c r="A4503" s="280" t="s">
        <v>5902</v>
      </c>
      <c r="B4503" s="280" t="s">
        <v>1457</v>
      </c>
      <c r="C4503" s="280" t="s">
        <v>1201</v>
      </c>
      <c r="D4503" s="280" t="s">
        <v>1218</v>
      </c>
      <c r="E4503" s="80">
        <v>5.4020667351039435E-2</v>
      </c>
      <c r="F4503" s="80">
        <v>708876</v>
      </c>
      <c r="G4503" s="80">
        <v>1</v>
      </c>
      <c r="H4503" s="280" t="s">
        <v>1342</v>
      </c>
      <c r="I4503" s="80"/>
    </row>
    <row r="4504" spans="1:9">
      <c r="A4504" s="280" t="s">
        <v>5903</v>
      </c>
      <c r="B4504" s="280" t="s">
        <v>1457</v>
      </c>
      <c r="C4504" s="280" t="s">
        <v>1201</v>
      </c>
      <c r="D4504" s="280" t="s">
        <v>1219</v>
      </c>
      <c r="E4504" s="80">
        <v>5532.3665604081943</v>
      </c>
      <c r="F4504" s="80">
        <v>708876</v>
      </c>
      <c r="G4504" s="80">
        <v>1</v>
      </c>
      <c r="H4504" s="280" t="s">
        <v>1342</v>
      </c>
      <c r="I4504" s="80"/>
    </row>
    <row r="4505" spans="1:9">
      <c r="A4505" s="280" t="s">
        <v>5904</v>
      </c>
      <c r="B4505" s="280" t="s">
        <v>1457</v>
      </c>
      <c r="C4505" s="280" t="s">
        <v>1201</v>
      </c>
      <c r="D4505" s="280" t="s">
        <v>1347</v>
      </c>
      <c r="E4505" s="80">
        <v>0.2455122068385987</v>
      </c>
      <c r="F4505" s="80">
        <v>708876</v>
      </c>
      <c r="G4505" s="80">
        <v>1</v>
      </c>
      <c r="H4505" s="280" t="s">
        <v>1342</v>
      </c>
      <c r="I4505" s="80"/>
    </row>
    <row r="4506" spans="1:9">
      <c r="A4506" s="280" t="s">
        <v>5905</v>
      </c>
      <c r="B4506" s="280" t="s">
        <v>1457</v>
      </c>
      <c r="C4506" s="280" t="s">
        <v>1201</v>
      </c>
      <c r="D4506" s="280" t="s">
        <v>1344</v>
      </c>
      <c r="E4506" s="80">
        <v>0.52311949583682849</v>
      </c>
      <c r="F4506" s="80">
        <v>708876</v>
      </c>
      <c r="G4506" s="80">
        <v>1</v>
      </c>
      <c r="H4506" s="280" t="s">
        <v>1342</v>
      </c>
      <c r="I4506" s="80"/>
    </row>
    <row r="4507" spans="1:9">
      <c r="A4507" s="280" t="s">
        <v>5906</v>
      </c>
      <c r="B4507" s="280" t="s">
        <v>5748</v>
      </c>
      <c r="C4507" s="280" t="s">
        <v>1202</v>
      </c>
      <c r="D4507" s="280" t="s">
        <v>1394</v>
      </c>
      <c r="E4507" s="80">
        <v>6525</v>
      </c>
      <c r="F4507" s="80">
        <v>708876</v>
      </c>
      <c r="G4507" s="80">
        <v>1</v>
      </c>
      <c r="H4507" s="280" t="s">
        <v>1394</v>
      </c>
      <c r="I4507" s="80"/>
    </row>
    <row r="4508" spans="1:9">
      <c r="A4508" s="280" t="s">
        <v>5907</v>
      </c>
      <c r="B4508" s="280" t="s">
        <v>5750</v>
      </c>
      <c r="C4508" s="280" t="s">
        <v>1202</v>
      </c>
      <c r="D4508" s="280" t="s">
        <v>1394</v>
      </c>
      <c r="E4508" s="80">
        <v>989083336.5625</v>
      </c>
      <c r="F4508" s="80">
        <v>708876</v>
      </c>
      <c r="G4508" s="80">
        <v>1</v>
      </c>
      <c r="H4508" s="280" t="s">
        <v>1394</v>
      </c>
      <c r="I4508" s="80"/>
    </row>
    <row r="4509" spans="1:9">
      <c r="A4509" s="280" t="s">
        <v>5908</v>
      </c>
      <c r="B4509" s="280" t="s">
        <v>5752</v>
      </c>
      <c r="C4509" s="280" t="s">
        <v>1202</v>
      </c>
      <c r="D4509" s="280" t="s">
        <v>1394</v>
      </c>
      <c r="E4509" s="80">
        <v>9.2047128129602359E-3</v>
      </c>
      <c r="F4509" s="80">
        <v>708876</v>
      </c>
      <c r="G4509" s="80">
        <v>1</v>
      </c>
      <c r="H4509" s="280" t="s">
        <v>1394</v>
      </c>
      <c r="I4509" s="80"/>
    </row>
    <row r="4510" spans="1:9">
      <c r="A4510" s="280" t="s">
        <v>5909</v>
      </c>
      <c r="B4510" s="280" t="s">
        <v>5754</v>
      </c>
      <c r="C4510" s="280" t="s">
        <v>1202</v>
      </c>
      <c r="D4510" s="280" t="s">
        <v>1394</v>
      </c>
      <c r="E4510" s="80">
        <v>1395.2839940447977</v>
      </c>
      <c r="F4510" s="80">
        <v>708876</v>
      </c>
      <c r="G4510" s="80">
        <v>1</v>
      </c>
      <c r="H4510" s="280" t="s">
        <v>1394</v>
      </c>
      <c r="I4510" s="80"/>
    </row>
    <row r="4511" spans="1:9">
      <c r="A4511" s="280" t="s">
        <v>5910</v>
      </c>
      <c r="B4511" s="280" t="s">
        <v>1457</v>
      </c>
      <c r="C4511" s="280" t="s">
        <v>1202</v>
      </c>
      <c r="D4511" s="280" t="s">
        <v>1211</v>
      </c>
      <c r="E4511" s="80">
        <v>0.57507373453889776</v>
      </c>
      <c r="F4511" s="80">
        <v>708876</v>
      </c>
      <c r="G4511" s="80">
        <v>1</v>
      </c>
      <c r="H4511" s="280" t="s">
        <v>1342</v>
      </c>
      <c r="I4511" s="80"/>
    </row>
    <row r="4512" spans="1:9">
      <c r="A4512" s="280" t="s">
        <v>5911</v>
      </c>
      <c r="B4512" s="280" t="s">
        <v>1457</v>
      </c>
      <c r="C4512" s="280" t="s">
        <v>1202</v>
      </c>
      <c r="D4512" s="280" t="s">
        <v>1212</v>
      </c>
      <c r="E4512" s="80">
        <v>0.57507373453889776</v>
      </c>
      <c r="F4512" s="80">
        <v>708876</v>
      </c>
      <c r="G4512" s="80">
        <v>1</v>
      </c>
      <c r="H4512" s="280" t="s">
        <v>1342</v>
      </c>
      <c r="I4512" s="80"/>
    </row>
    <row r="4513" spans="1:9">
      <c r="A4513" s="280" t="s">
        <v>5912</v>
      </c>
      <c r="B4513" s="280" t="s">
        <v>1457</v>
      </c>
      <c r="C4513" s="280" t="s">
        <v>1202</v>
      </c>
      <c r="D4513" s="280" t="s">
        <v>1213</v>
      </c>
      <c r="E4513" s="80">
        <v>0.57507373453889776</v>
      </c>
      <c r="F4513" s="80">
        <v>708876</v>
      </c>
      <c r="G4513" s="80">
        <v>1</v>
      </c>
      <c r="H4513" s="280" t="s">
        <v>1342</v>
      </c>
      <c r="I4513" s="80"/>
    </row>
    <row r="4514" spans="1:9">
      <c r="A4514" s="280" t="s">
        <v>5913</v>
      </c>
      <c r="B4514" s="280" t="s">
        <v>1457</v>
      </c>
      <c r="C4514" s="280" t="s">
        <v>1202</v>
      </c>
      <c r="D4514" s="280" t="s">
        <v>1214</v>
      </c>
      <c r="E4514" s="80">
        <v>0.57507373453889776</v>
      </c>
      <c r="F4514" s="80">
        <v>708876</v>
      </c>
      <c r="G4514" s="80">
        <v>1</v>
      </c>
      <c r="H4514" s="280" t="s">
        <v>1342</v>
      </c>
      <c r="I4514" s="80"/>
    </row>
    <row r="4515" spans="1:9">
      <c r="A4515" s="280" t="s">
        <v>5914</v>
      </c>
      <c r="B4515" s="280" t="s">
        <v>1457</v>
      </c>
      <c r="C4515" s="280" t="s">
        <v>1202</v>
      </c>
      <c r="D4515" s="280" t="s">
        <v>1215</v>
      </c>
      <c r="E4515" s="80">
        <v>0.34913988397227225</v>
      </c>
      <c r="F4515" s="80">
        <v>708876</v>
      </c>
      <c r="G4515" s="80">
        <v>1</v>
      </c>
      <c r="H4515" s="280" t="s">
        <v>1342</v>
      </c>
      <c r="I4515" s="80"/>
    </row>
    <row r="4516" spans="1:9">
      <c r="A4516" s="280" t="s">
        <v>5915</v>
      </c>
      <c r="B4516" s="280" t="s">
        <v>1457</v>
      </c>
      <c r="C4516" s="280" t="s">
        <v>1202</v>
      </c>
      <c r="D4516" s="280" t="s">
        <v>1216</v>
      </c>
      <c r="E4516" s="80">
        <v>0.29995319758012268</v>
      </c>
      <c r="F4516" s="80">
        <v>708876</v>
      </c>
      <c r="G4516" s="80">
        <v>1</v>
      </c>
      <c r="H4516" s="280" t="s">
        <v>1342</v>
      </c>
      <c r="I4516" s="80"/>
    </row>
    <row r="4517" spans="1:9">
      <c r="A4517" s="280" t="s">
        <v>5916</v>
      </c>
      <c r="B4517" s="280" t="s">
        <v>1457</v>
      </c>
      <c r="C4517" s="280" t="s">
        <v>1202</v>
      </c>
      <c r="D4517" s="280" t="s">
        <v>1217</v>
      </c>
      <c r="E4517" s="80">
        <v>0.26199245979180191</v>
      </c>
      <c r="F4517" s="80">
        <v>708876</v>
      </c>
      <c r="G4517" s="80">
        <v>1</v>
      </c>
      <c r="H4517" s="280" t="s">
        <v>1342</v>
      </c>
      <c r="I4517" s="80"/>
    </row>
    <row r="4518" spans="1:9">
      <c r="A4518" s="280" t="s">
        <v>5917</v>
      </c>
      <c r="B4518" s="280" t="s">
        <v>1457</v>
      </c>
      <c r="C4518" s="280" t="s">
        <v>1202</v>
      </c>
      <c r="D4518" s="280" t="s">
        <v>1218</v>
      </c>
      <c r="E4518" s="80">
        <v>0.11521746063960535</v>
      </c>
      <c r="F4518" s="80">
        <v>708876</v>
      </c>
      <c r="G4518" s="80">
        <v>1</v>
      </c>
      <c r="H4518" s="280" t="s">
        <v>1342</v>
      </c>
      <c r="I4518" s="80"/>
    </row>
    <row r="4519" spans="1:9">
      <c r="A4519" s="280" t="s">
        <v>5918</v>
      </c>
      <c r="B4519" s="280" t="s">
        <v>1457</v>
      </c>
      <c r="C4519" s="280" t="s">
        <v>1202</v>
      </c>
      <c r="D4519" s="280" t="s">
        <v>1219</v>
      </c>
      <c r="E4519" s="80">
        <v>81455.558068300612</v>
      </c>
      <c r="F4519" s="80">
        <v>708876</v>
      </c>
      <c r="G4519" s="80">
        <v>1</v>
      </c>
      <c r="H4519" s="280" t="s">
        <v>1342</v>
      </c>
      <c r="I4519" s="80"/>
    </row>
    <row r="4520" spans="1:9">
      <c r="A4520" s="280" t="s">
        <v>5919</v>
      </c>
      <c r="B4520" s="280" t="s">
        <v>1457</v>
      </c>
      <c r="C4520" s="280" t="s">
        <v>1202</v>
      </c>
      <c r="D4520" s="280" t="s">
        <v>1347</v>
      </c>
      <c r="E4520" s="80">
        <v>0.26981302226521076</v>
      </c>
      <c r="F4520" s="80">
        <v>708876</v>
      </c>
      <c r="G4520" s="80">
        <v>1</v>
      </c>
      <c r="H4520" s="280" t="s">
        <v>1342</v>
      </c>
      <c r="I4520" s="80"/>
    </row>
    <row r="4521" spans="1:9">
      <c r="A4521" s="280" t="s">
        <v>5920</v>
      </c>
      <c r="B4521" s="280" t="s">
        <v>1457</v>
      </c>
      <c r="C4521" s="280" t="s">
        <v>1202</v>
      </c>
      <c r="D4521" s="280" t="s">
        <v>1344</v>
      </c>
      <c r="E4521" s="80">
        <v>0.60075033558839919</v>
      </c>
      <c r="F4521" s="80">
        <v>708876</v>
      </c>
      <c r="G4521" s="80">
        <v>1</v>
      </c>
      <c r="H4521" s="280" t="s">
        <v>1342</v>
      </c>
      <c r="I4521" s="80"/>
    </row>
    <row r="4522" spans="1:9">
      <c r="A4522" s="280" t="s">
        <v>5921</v>
      </c>
      <c r="B4522" s="280" t="s">
        <v>5748</v>
      </c>
      <c r="C4522" s="280" t="s">
        <v>1203</v>
      </c>
      <c r="D4522" s="280" t="s">
        <v>1394</v>
      </c>
      <c r="E4522" s="80">
        <v>130910</v>
      </c>
      <c r="F4522" s="80">
        <v>708876</v>
      </c>
      <c r="G4522" s="80">
        <v>1</v>
      </c>
      <c r="H4522" s="280" t="s">
        <v>1394</v>
      </c>
      <c r="I4522" s="80"/>
    </row>
    <row r="4523" spans="1:9">
      <c r="A4523" s="280" t="s">
        <v>5922</v>
      </c>
      <c r="B4523" s="280" t="s">
        <v>5750</v>
      </c>
      <c r="C4523" s="280" t="s">
        <v>1203</v>
      </c>
      <c r="D4523" s="280" t="s">
        <v>1394</v>
      </c>
      <c r="E4523" s="80">
        <v>652184063.51953125</v>
      </c>
      <c r="F4523" s="80">
        <v>708876</v>
      </c>
      <c r="G4523" s="80">
        <v>1</v>
      </c>
      <c r="H4523" s="280" t="s">
        <v>1394</v>
      </c>
      <c r="I4523" s="80"/>
    </row>
    <row r="4524" spans="1:9">
      <c r="A4524" s="280" t="s">
        <v>5923</v>
      </c>
      <c r="B4524" s="280" t="s">
        <v>5752</v>
      </c>
      <c r="C4524" s="280" t="s">
        <v>1203</v>
      </c>
      <c r="D4524" s="280" t="s">
        <v>1394</v>
      </c>
      <c r="E4524" s="80">
        <v>0.18467263668116851</v>
      </c>
      <c r="F4524" s="80">
        <v>708876</v>
      </c>
      <c r="G4524" s="80">
        <v>1</v>
      </c>
      <c r="H4524" s="280" t="s">
        <v>1394</v>
      </c>
      <c r="I4524" s="80"/>
    </row>
    <row r="4525" spans="1:9">
      <c r="A4525" s="280" t="s">
        <v>5924</v>
      </c>
      <c r="B4525" s="280" t="s">
        <v>5754</v>
      </c>
      <c r="C4525" s="280" t="s">
        <v>1203</v>
      </c>
      <c r="D4525" s="280" t="s">
        <v>1394</v>
      </c>
      <c r="E4525" s="80">
        <v>920.02559477190823</v>
      </c>
      <c r="F4525" s="80">
        <v>708876</v>
      </c>
      <c r="G4525" s="80">
        <v>1</v>
      </c>
      <c r="H4525" s="280" t="s">
        <v>1394</v>
      </c>
      <c r="I4525" s="80"/>
    </row>
    <row r="4526" spans="1:9">
      <c r="A4526" s="280" t="s">
        <v>5925</v>
      </c>
      <c r="B4526" s="280" t="s">
        <v>1457</v>
      </c>
      <c r="C4526" s="280" t="s">
        <v>1203</v>
      </c>
      <c r="D4526" s="280" t="s">
        <v>1211</v>
      </c>
      <c r="E4526" s="80">
        <v>2.7742725090820857E-2</v>
      </c>
      <c r="F4526" s="80">
        <v>708876</v>
      </c>
      <c r="G4526" s="80">
        <v>1</v>
      </c>
      <c r="H4526" s="280" t="s">
        <v>1342</v>
      </c>
      <c r="I4526" s="80"/>
    </row>
    <row r="4527" spans="1:9">
      <c r="A4527" s="280" t="s">
        <v>5926</v>
      </c>
      <c r="B4527" s="280" t="s">
        <v>1457</v>
      </c>
      <c r="C4527" s="280" t="s">
        <v>1203</v>
      </c>
      <c r="D4527" s="280" t="s">
        <v>1212</v>
      </c>
      <c r="E4527" s="80">
        <v>2.7745025138563091E-2</v>
      </c>
      <c r="F4527" s="80">
        <v>708876</v>
      </c>
      <c r="G4527" s="80">
        <v>1</v>
      </c>
      <c r="H4527" s="280" t="s">
        <v>1342</v>
      </c>
      <c r="I4527" s="80"/>
    </row>
    <row r="4528" spans="1:9">
      <c r="A4528" s="280" t="s">
        <v>5927</v>
      </c>
      <c r="B4528" s="280" t="s">
        <v>1457</v>
      </c>
      <c r="C4528" s="280" t="s">
        <v>1203</v>
      </c>
      <c r="D4528" s="280" t="s">
        <v>1213</v>
      </c>
      <c r="E4528" s="80">
        <v>2.7742725090820857E-2</v>
      </c>
      <c r="F4528" s="80">
        <v>708876</v>
      </c>
      <c r="G4528" s="80">
        <v>1</v>
      </c>
      <c r="H4528" s="280" t="s">
        <v>1342</v>
      </c>
      <c r="I4528" s="80"/>
    </row>
    <row r="4529" spans="1:9">
      <c r="A4529" s="280" t="s">
        <v>5928</v>
      </c>
      <c r="B4529" s="280" t="s">
        <v>1457</v>
      </c>
      <c r="C4529" s="280" t="s">
        <v>1203</v>
      </c>
      <c r="D4529" s="280" t="s">
        <v>1214</v>
      </c>
      <c r="E4529" s="80">
        <v>2.7742725090820857E-2</v>
      </c>
      <c r="F4529" s="80">
        <v>708876</v>
      </c>
      <c r="G4529" s="80">
        <v>1</v>
      </c>
      <c r="H4529" s="280" t="s">
        <v>1342</v>
      </c>
      <c r="I4529" s="80"/>
    </row>
    <row r="4530" spans="1:9">
      <c r="A4530" s="280" t="s">
        <v>5929</v>
      </c>
      <c r="B4530" s="280" t="s">
        <v>1457</v>
      </c>
      <c r="C4530" s="280" t="s">
        <v>1203</v>
      </c>
      <c r="D4530" s="280" t="s">
        <v>1215</v>
      </c>
      <c r="E4530" s="80">
        <v>2.3278624905493237E-2</v>
      </c>
      <c r="F4530" s="80">
        <v>708876</v>
      </c>
      <c r="G4530" s="80">
        <v>1</v>
      </c>
      <c r="H4530" s="280" t="s">
        <v>1342</v>
      </c>
      <c r="I4530" s="80"/>
    </row>
    <row r="4531" spans="1:9">
      <c r="A4531" s="280" t="s">
        <v>5930</v>
      </c>
      <c r="B4531" s="280" t="s">
        <v>1457</v>
      </c>
      <c r="C4531" s="280" t="s">
        <v>1203</v>
      </c>
      <c r="D4531" s="280" t="s">
        <v>1216</v>
      </c>
      <c r="E4531" s="80">
        <v>2.2266398267029697E-2</v>
      </c>
      <c r="F4531" s="80">
        <v>708876</v>
      </c>
      <c r="G4531" s="80">
        <v>1</v>
      </c>
      <c r="H4531" s="280" t="s">
        <v>1342</v>
      </c>
      <c r="I4531" s="80"/>
    </row>
    <row r="4532" spans="1:9">
      <c r="A4532" s="280" t="s">
        <v>5931</v>
      </c>
      <c r="B4532" s="280" t="s">
        <v>1457</v>
      </c>
      <c r="C4532" s="280" t="s">
        <v>1203</v>
      </c>
      <c r="D4532" s="280" t="s">
        <v>1217</v>
      </c>
      <c r="E4532" s="80">
        <v>1.2783277601811216E-2</v>
      </c>
      <c r="F4532" s="80">
        <v>708876</v>
      </c>
      <c r="G4532" s="80">
        <v>1</v>
      </c>
      <c r="H4532" s="280" t="s">
        <v>1342</v>
      </c>
      <c r="I4532" s="80"/>
    </row>
    <row r="4533" spans="1:9">
      <c r="A4533" s="280" t="s">
        <v>5932</v>
      </c>
      <c r="B4533" s="280" t="s">
        <v>1457</v>
      </c>
      <c r="C4533" s="280" t="s">
        <v>1203</v>
      </c>
      <c r="D4533" s="280" t="s">
        <v>1218</v>
      </c>
      <c r="E4533" s="80">
        <v>7.4918371760006762E-3</v>
      </c>
      <c r="F4533" s="80">
        <v>708876</v>
      </c>
      <c r="G4533" s="80">
        <v>1</v>
      </c>
      <c r="H4533" s="280" t="s">
        <v>1342</v>
      </c>
      <c r="I4533" s="80"/>
    </row>
    <row r="4534" spans="1:9">
      <c r="A4534" s="280" t="s">
        <v>5933</v>
      </c>
      <c r="B4534" s="280" t="s">
        <v>1457</v>
      </c>
      <c r="C4534" s="280" t="s">
        <v>1203</v>
      </c>
      <c r="D4534" s="280" t="s">
        <v>1219</v>
      </c>
      <c r="E4534" s="80">
        <v>463.70264694567749</v>
      </c>
      <c r="F4534" s="80">
        <v>708876</v>
      </c>
      <c r="G4534" s="80">
        <v>1</v>
      </c>
      <c r="H4534" s="280" t="s">
        <v>1342</v>
      </c>
      <c r="I4534" s="80"/>
    </row>
    <row r="4535" spans="1:9">
      <c r="A4535" s="280" t="s">
        <v>5934</v>
      </c>
      <c r="B4535" s="280" t="s">
        <v>1457</v>
      </c>
      <c r="C4535" s="280" t="s">
        <v>1203</v>
      </c>
      <c r="D4535" s="280" t="s">
        <v>1347</v>
      </c>
      <c r="E4535" s="80">
        <v>9.4352784805994353E-3</v>
      </c>
      <c r="F4535" s="80">
        <v>708876</v>
      </c>
      <c r="G4535" s="80">
        <v>1</v>
      </c>
      <c r="H4535" s="280" t="s">
        <v>1342</v>
      </c>
      <c r="I4535" s="80"/>
    </row>
    <row r="4536" spans="1:9">
      <c r="A4536" s="280" t="s">
        <v>5935</v>
      </c>
      <c r="B4536" s="280" t="s">
        <v>1457</v>
      </c>
      <c r="C4536" s="280" t="s">
        <v>1203</v>
      </c>
      <c r="D4536" s="280" t="s">
        <v>1344</v>
      </c>
      <c r="E4536" s="80">
        <v>2.0091240738498366E-2</v>
      </c>
      <c r="F4536" s="80">
        <v>708876</v>
      </c>
      <c r="G4536" s="80">
        <v>1</v>
      </c>
      <c r="H4536" s="280" t="s">
        <v>1342</v>
      </c>
      <c r="I4536" s="80"/>
    </row>
    <row r="4537" spans="1:9">
      <c r="A4537" s="280" t="s">
        <v>5936</v>
      </c>
      <c r="B4537" s="280" t="s">
        <v>5748</v>
      </c>
      <c r="C4537" s="280" t="s">
        <v>1204</v>
      </c>
      <c r="D4537" s="280" t="s">
        <v>1394</v>
      </c>
      <c r="E4537" s="80">
        <v>533957</v>
      </c>
      <c r="F4537" s="80">
        <v>708876</v>
      </c>
      <c r="G4537" s="80">
        <v>1</v>
      </c>
      <c r="H4537" s="280" t="s">
        <v>1394</v>
      </c>
      <c r="I4537" s="80"/>
    </row>
    <row r="4538" spans="1:9">
      <c r="A4538" s="280" t="s">
        <v>5937</v>
      </c>
      <c r="B4538" s="280" t="s">
        <v>5750</v>
      </c>
      <c r="C4538" s="280" t="s">
        <v>1204</v>
      </c>
      <c r="D4538" s="280" t="s">
        <v>1394</v>
      </c>
      <c r="E4538" s="80">
        <v>334715573829</v>
      </c>
      <c r="F4538" s="80">
        <v>708876</v>
      </c>
      <c r="G4538" s="80">
        <v>1</v>
      </c>
      <c r="H4538" s="280" t="s">
        <v>1394</v>
      </c>
      <c r="I4538" s="80"/>
    </row>
    <row r="4539" spans="1:9">
      <c r="A4539" s="280" t="s">
        <v>5938</v>
      </c>
      <c r="B4539" s="280" t="s">
        <v>5752</v>
      </c>
      <c r="C4539" s="280" t="s">
        <v>1204</v>
      </c>
      <c r="D4539" s="280" t="s">
        <v>1394</v>
      </c>
      <c r="E4539" s="80">
        <v>0.7532445730988212</v>
      </c>
      <c r="F4539" s="80">
        <v>708876</v>
      </c>
      <c r="G4539" s="80">
        <v>1</v>
      </c>
      <c r="H4539" s="280" t="s">
        <v>1394</v>
      </c>
      <c r="I4539" s="80"/>
    </row>
    <row r="4540" spans="1:9">
      <c r="A4540" s="280" t="s">
        <v>5939</v>
      </c>
      <c r="B4540" s="280" t="s">
        <v>5754</v>
      </c>
      <c r="C4540" s="280" t="s">
        <v>1204</v>
      </c>
      <c r="D4540" s="280" t="s">
        <v>1394</v>
      </c>
      <c r="E4540" s="80">
        <v>472177.88982699369</v>
      </c>
      <c r="F4540" s="80">
        <v>708876</v>
      </c>
      <c r="G4540" s="80">
        <v>1</v>
      </c>
      <c r="H4540" s="280" t="s">
        <v>1394</v>
      </c>
      <c r="I4540" s="80"/>
    </row>
    <row r="4541" spans="1:9">
      <c r="A4541" s="280" t="s">
        <v>5940</v>
      </c>
      <c r="B4541" s="280" t="s">
        <v>1457</v>
      </c>
      <c r="C4541" s="280" t="s">
        <v>1204</v>
      </c>
      <c r="D4541" s="280" t="s">
        <v>1211</v>
      </c>
      <c r="E4541" s="80">
        <v>3.4303812307278787</v>
      </c>
      <c r="F4541" s="80">
        <v>708876</v>
      </c>
      <c r="G4541" s="80">
        <v>1</v>
      </c>
      <c r="H4541" s="280" t="s">
        <v>1342</v>
      </c>
      <c r="I4541" s="80"/>
    </row>
    <row r="4542" spans="1:9">
      <c r="A4542" s="280" t="s">
        <v>5941</v>
      </c>
      <c r="B4542" s="280" t="s">
        <v>1457</v>
      </c>
      <c r="C4542" s="280" t="s">
        <v>1204</v>
      </c>
      <c r="D4542" s="280" t="s">
        <v>1212</v>
      </c>
      <c r="E4542" s="80">
        <v>3.4316153163136214</v>
      </c>
      <c r="F4542" s="80">
        <v>708876</v>
      </c>
      <c r="G4542" s="80">
        <v>1</v>
      </c>
      <c r="H4542" s="280" t="s">
        <v>1342</v>
      </c>
      <c r="I4542" s="80"/>
    </row>
    <row r="4543" spans="1:9">
      <c r="A4543" s="280" t="s">
        <v>5942</v>
      </c>
      <c r="B4543" s="280" t="s">
        <v>1457</v>
      </c>
      <c r="C4543" s="280" t="s">
        <v>1204</v>
      </c>
      <c r="D4543" s="280" t="s">
        <v>1213</v>
      </c>
      <c r="E4543" s="80">
        <v>3.4303812307278787</v>
      </c>
      <c r="F4543" s="80">
        <v>708876</v>
      </c>
      <c r="G4543" s="80">
        <v>1</v>
      </c>
      <c r="H4543" s="280" t="s">
        <v>1342</v>
      </c>
      <c r="I4543" s="80"/>
    </row>
    <row r="4544" spans="1:9">
      <c r="A4544" s="280" t="s">
        <v>5943</v>
      </c>
      <c r="B4544" s="280" t="s">
        <v>1457</v>
      </c>
      <c r="C4544" s="280" t="s">
        <v>1204</v>
      </c>
      <c r="D4544" s="280" t="s">
        <v>1214</v>
      </c>
      <c r="E4544" s="80">
        <v>3.4305092507453252</v>
      </c>
      <c r="F4544" s="80">
        <v>708876</v>
      </c>
      <c r="G4544" s="80">
        <v>1</v>
      </c>
      <c r="H4544" s="280" t="s">
        <v>1342</v>
      </c>
      <c r="I4544" s="80"/>
    </row>
    <row r="4545" spans="1:9">
      <c r="A4545" s="280" t="s">
        <v>5944</v>
      </c>
      <c r="B4545" s="280" t="s">
        <v>1457</v>
      </c>
      <c r="C4545" s="280" t="s">
        <v>1204</v>
      </c>
      <c r="D4545" s="280" t="s">
        <v>1215</v>
      </c>
      <c r="E4545" s="80">
        <v>2.9599398477555732</v>
      </c>
      <c r="F4545" s="80">
        <v>708876</v>
      </c>
      <c r="G4545" s="80">
        <v>1</v>
      </c>
      <c r="H4545" s="280" t="s">
        <v>1342</v>
      </c>
      <c r="I4545" s="80"/>
    </row>
    <row r="4546" spans="1:9">
      <c r="A4546" s="280" t="s">
        <v>5945</v>
      </c>
      <c r="B4546" s="280" t="s">
        <v>1457</v>
      </c>
      <c r="C4546" s="280" t="s">
        <v>1204</v>
      </c>
      <c r="D4546" s="280" t="s">
        <v>1216</v>
      </c>
      <c r="E4546" s="80">
        <v>2.9267320640198697</v>
      </c>
      <c r="F4546" s="80">
        <v>708876</v>
      </c>
      <c r="G4546" s="80">
        <v>1</v>
      </c>
      <c r="H4546" s="280" t="s">
        <v>1342</v>
      </c>
      <c r="I4546" s="80"/>
    </row>
    <row r="4547" spans="1:9">
      <c r="A4547" s="280" t="s">
        <v>5946</v>
      </c>
      <c r="B4547" s="280" t="s">
        <v>1457</v>
      </c>
      <c r="C4547" s="280" t="s">
        <v>1204</v>
      </c>
      <c r="D4547" s="280" t="s">
        <v>1217</v>
      </c>
      <c r="E4547" s="80">
        <v>1.7159084546140964</v>
      </c>
      <c r="F4547" s="80">
        <v>708876</v>
      </c>
      <c r="G4547" s="80">
        <v>1</v>
      </c>
      <c r="H4547" s="280" t="s">
        <v>1342</v>
      </c>
      <c r="I4547" s="80"/>
    </row>
    <row r="4548" spans="1:9">
      <c r="A4548" s="280" t="s">
        <v>5947</v>
      </c>
      <c r="B4548" s="280" t="s">
        <v>1457</v>
      </c>
      <c r="C4548" s="280" t="s">
        <v>1204</v>
      </c>
      <c r="D4548" s="280" t="s">
        <v>1218</v>
      </c>
      <c r="E4548" s="80">
        <v>0.56081910679750302</v>
      </c>
      <c r="F4548" s="80">
        <v>708876</v>
      </c>
      <c r="G4548" s="80">
        <v>1</v>
      </c>
      <c r="H4548" s="280" t="s">
        <v>1342</v>
      </c>
      <c r="I4548" s="80"/>
    </row>
    <row r="4549" spans="1:9">
      <c r="A4549" s="280" t="s">
        <v>5948</v>
      </c>
      <c r="B4549" s="280" t="s">
        <v>1457</v>
      </c>
      <c r="C4549" s="280" t="s">
        <v>1204</v>
      </c>
      <c r="D4549" s="280" t="s">
        <v>1219</v>
      </c>
      <c r="E4549" s="80">
        <v>32644.261664000514</v>
      </c>
      <c r="F4549" s="80">
        <v>708876</v>
      </c>
      <c r="G4549" s="80">
        <v>1</v>
      </c>
      <c r="H4549" s="280" t="s">
        <v>1342</v>
      </c>
      <c r="I4549" s="80"/>
    </row>
    <row r="4550" spans="1:9">
      <c r="A4550" s="280" t="s">
        <v>5949</v>
      </c>
      <c r="B4550" s="280" t="s">
        <v>1457</v>
      </c>
      <c r="C4550" s="280" t="s">
        <v>1204</v>
      </c>
      <c r="D4550" s="280" t="s">
        <v>1347</v>
      </c>
      <c r="E4550" s="80">
        <v>1.1764675626660015</v>
      </c>
      <c r="F4550" s="80">
        <v>708876</v>
      </c>
      <c r="G4550" s="80">
        <v>1</v>
      </c>
      <c r="H4550" s="280" t="s">
        <v>1342</v>
      </c>
      <c r="I4550" s="80"/>
    </row>
    <row r="4551" spans="1:9">
      <c r="A4551" s="280" t="s">
        <v>5950</v>
      </c>
      <c r="B4551" s="280" t="s">
        <v>1457</v>
      </c>
      <c r="C4551" s="280" t="s">
        <v>1204</v>
      </c>
      <c r="D4551" s="280" t="s">
        <v>1344</v>
      </c>
      <c r="E4551" s="80">
        <v>2.5214442564102715</v>
      </c>
      <c r="F4551" s="80">
        <v>708876</v>
      </c>
      <c r="G4551" s="80">
        <v>1</v>
      </c>
      <c r="H4551" s="280" t="s">
        <v>1342</v>
      </c>
      <c r="I4551" s="80"/>
    </row>
    <row r="4552" spans="1:9">
      <c r="A4552" s="280" t="s">
        <v>5951</v>
      </c>
      <c r="B4552" s="280" t="s">
        <v>5748</v>
      </c>
      <c r="C4552" s="280" t="s">
        <v>1205</v>
      </c>
      <c r="D4552" s="280" t="s">
        <v>1394</v>
      </c>
      <c r="E4552" s="80">
        <v>158371</v>
      </c>
      <c r="F4552" s="80">
        <v>708876</v>
      </c>
      <c r="G4552" s="80">
        <v>1</v>
      </c>
      <c r="H4552" s="280" t="s">
        <v>1394</v>
      </c>
      <c r="I4552" s="80"/>
    </row>
    <row r="4553" spans="1:9">
      <c r="A4553" s="280" t="s">
        <v>5952</v>
      </c>
      <c r="B4553" s="280" t="s">
        <v>5750</v>
      </c>
      <c r="C4553" s="280" t="s">
        <v>1205</v>
      </c>
      <c r="D4553" s="280" t="s">
        <v>1394</v>
      </c>
      <c r="E4553" s="80">
        <v>75886744956.75</v>
      </c>
      <c r="F4553" s="80">
        <v>708876</v>
      </c>
      <c r="G4553" s="80">
        <v>1</v>
      </c>
      <c r="H4553" s="280" t="s">
        <v>1394</v>
      </c>
      <c r="I4553" s="80"/>
    </row>
    <row r="4554" spans="1:9">
      <c r="A4554" s="280" t="s">
        <v>5953</v>
      </c>
      <c r="B4554" s="280" t="s">
        <v>5752</v>
      </c>
      <c r="C4554" s="280" t="s">
        <v>1205</v>
      </c>
      <c r="D4554" s="280" t="s">
        <v>1394</v>
      </c>
      <c r="E4554" s="80">
        <v>0.22341142879713802</v>
      </c>
      <c r="F4554" s="80">
        <v>708876</v>
      </c>
      <c r="G4554" s="80">
        <v>1</v>
      </c>
      <c r="H4554" s="280" t="s">
        <v>1394</v>
      </c>
      <c r="I4554" s="80"/>
    </row>
    <row r="4555" spans="1:9">
      <c r="A4555" s="280" t="s">
        <v>5954</v>
      </c>
      <c r="B4555" s="280" t="s">
        <v>5754</v>
      </c>
      <c r="C4555" s="280" t="s">
        <v>1205</v>
      </c>
      <c r="D4555" s="280" t="s">
        <v>1394</v>
      </c>
      <c r="E4555" s="80">
        <v>107052.21358425169</v>
      </c>
      <c r="F4555" s="80">
        <v>708876</v>
      </c>
      <c r="G4555" s="80">
        <v>1</v>
      </c>
      <c r="H4555" s="280" t="s">
        <v>1394</v>
      </c>
      <c r="I4555" s="80"/>
    </row>
    <row r="4556" spans="1:9">
      <c r="A4556" s="280" t="s">
        <v>5955</v>
      </c>
      <c r="B4556" s="280" t="s">
        <v>1457</v>
      </c>
      <c r="C4556" s="280" t="s">
        <v>1205</v>
      </c>
      <c r="D4556" s="280" t="s">
        <v>1211</v>
      </c>
      <c r="E4556" s="80">
        <v>2.8283570951584069</v>
      </c>
      <c r="F4556" s="80">
        <v>708876</v>
      </c>
      <c r="G4556" s="80">
        <v>1</v>
      </c>
      <c r="H4556" s="280" t="s">
        <v>1342</v>
      </c>
      <c r="I4556" s="80"/>
    </row>
    <row r="4557" spans="1:9">
      <c r="A4557" s="280" t="s">
        <v>5956</v>
      </c>
      <c r="B4557" s="280" t="s">
        <v>1457</v>
      </c>
      <c r="C4557" s="280" t="s">
        <v>1205</v>
      </c>
      <c r="D4557" s="280" t="s">
        <v>1212</v>
      </c>
      <c r="E4557" s="80">
        <v>2.8317237526947685</v>
      </c>
      <c r="F4557" s="80">
        <v>708876</v>
      </c>
      <c r="G4557" s="80">
        <v>1</v>
      </c>
      <c r="H4557" s="280" t="s">
        <v>1342</v>
      </c>
      <c r="I4557" s="80"/>
    </row>
    <row r="4558" spans="1:9">
      <c r="A4558" s="280" t="s">
        <v>5957</v>
      </c>
      <c r="B4558" s="280" t="s">
        <v>1457</v>
      </c>
      <c r="C4558" s="280" t="s">
        <v>1205</v>
      </c>
      <c r="D4558" s="280" t="s">
        <v>1213</v>
      </c>
      <c r="E4558" s="80">
        <v>2.8283570951584069</v>
      </c>
      <c r="F4558" s="80">
        <v>708876</v>
      </c>
      <c r="G4558" s="80">
        <v>1</v>
      </c>
      <c r="H4558" s="280" t="s">
        <v>1342</v>
      </c>
      <c r="I4558" s="80"/>
    </row>
    <row r="4559" spans="1:9">
      <c r="A4559" s="280" t="s">
        <v>5958</v>
      </c>
      <c r="B4559" s="280" t="s">
        <v>1457</v>
      </c>
      <c r="C4559" s="280" t="s">
        <v>1205</v>
      </c>
      <c r="D4559" s="280" t="s">
        <v>1214</v>
      </c>
      <c r="E4559" s="80">
        <v>2.8289899382441863</v>
      </c>
      <c r="F4559" s="80">
        <v>708876</v>
      </c>
      <c r="G4559" s="80">
        <v>1</v>
      </c>
      <c r="H4559" s="280" t="s">
        <v>1342</v>
      </c>
      <c r="I4559" s="80"/>
    </row>
    <row r="4560" spans="1:9">
      <c r="A4560" s="280" t="s">
        <v>5959</v>
      </c>
      <c r="B4560" s="280" t="s">
        <v>1457</v>
      </c>
      <c r="C4560" s="280" t="s">
        <v>1205</v>
      </c>
      <c r="D4560" s="280" t="s">
        <v>1215</v>
      </c>
      <c r="E4560" s="80">
        <v>2.4228222737901</v>
      </c>
      <c r="F4560" s="80">
        <v>708876</v>
      </c>
      <c r="G4560" s="80">
        <v>1</v>
      </c>
      <c r="H4560" s="280" t="s">
        <v>1342</v>
      </c>
      <c r="I4560" s="80"/>
    </row>
    <row r="4561" spans="1:9">
      <c r="A4561" s="280" t="s">
        <v>5960</v>
      </c>
      <c r="B4561" s="280" t="s">
        <v>1457</v>
      </c>
      <c r="C4561" s="280" t="s">
        <v>1205</v>
      </c>
      <c r="D4561" s="280" t="s">
        <v>1216</v>
      </c>
      <c r="E4561" s="80">
        <v>2.0392623387658255</v>
      </c>
      <c r="F4561" s="80">
        <v>708876</v>
      </c>
      <c r="G4561" s="80">
        <v>1</v>
      </c>
      <c r="H4561" s="280" t="s">
        <v>1342</v>
      </c>
      <c r="I4561" s="80"/>
    </row>
    <row r="4562" spans="1:9">
      <c r="A4562" s="280" t="s">
        <v>5961</v>
      </c>
      <c r="B4562" s="280" t="s">
        <v>1457</v>
      </c>
      <c r="C4562" s="280" t="s">
        <v>1205</v>
      </c>
      <c r="D4562" s="280" t="s">
        <v>1217</v>
      </c>
      <c r="E4562" s="80">
        <v>1.3208837089815235</v>
      </c>
      <c r="F4562" s="80">
        <v>708876</v>
      </c>
      <c r="G4562" s="80">
        <v>1</v>
      </c>
      <c r="H4562" s="280" t="s">
        <v>1342</v>
      </c>
      <c r="I4562" s="80"/>
    </row>
    <row r="4563" spans="1:9">
      <c r="A4563" s="280" t="s">
        <v>5962</v>
      </c>
      <c r="B4563" s="280" t="s">
        <v>1457</v>
      </c>
      <c r="C4563" s="280" t="s">
        <v>1205</v>
      </c>
      <c r="D4563" s="280" t="s">
        <v>1218</v>
      </c>
      <c r="E4563" s="80">
        <v>0.36505416642690419</v>
      </c>
      <c r="F4563" s="80">
        <v>708876</v>
      </c>
      <c r="G4563" s="80">
        <v>1</v>
      </c>
      <c r="H4563" s="280" t="s">
        <v>1342</v>
      </c>
      <c r="I4563" s="80"/>
    </row>
    <row r="4564" spans="1:9">
      <c r="A4564" s="280" t="s">
        <v>5963</v>
      </c>
      <c r="B4564" s="280" t="s">
        <v>1457</v>
      </c>
      <c r="C4564" s="280" t="s">
        <v>1205</v>
      </c>
      <c r="D4564" s="280" t="s">
        <v>1219</v>
      </c>
      <c r="E4564" s="80">
        <v>15464.865527812468</v>
      </c>
      <c r="F4564" s="80">
        <v>708876</v>
      </c>
      <c r="G4564" s="80">
        <v>1</v>
      </c>
      <c r="H4564" s="280" t="s">
        <v>1342</v>
      </c>
      <c r="I4564" s="80"/>
    </row>
    <row r="4565" spans="1:9">
      <c r="A4565" s="280" t="s">
        <v>5964</v>
      </c>
      <c r="B4565" s="280" t="s">
        <v>1457</v>
      </c>
      <c r="C4565" s="280" t="s">
        <v>1205</v>
      </c>
      <c r="D4565" s="280" t="s">
        <v>1347</v>
      </c>
      <c r="E4565" s="80">
        <v>0.91670222211831831</v>
      </c>
      <c r="F4565" s="80">
        <v>708876</v>
      </c>
      <c r="G4565" s="80">
        <v>1</v>
      </c>
      <c r="H4565" s="280" t="s">
        <v>1342</v>
      </c>
      <c r="I4565" s="80"/>
    </row>
    <row r="4566" spans="1:9">
      <c r="A4566" s="280" t="s">
        <v>5965</v>
      </c>
      <c r="B4566" s="280" t="s">
        <v>1457</v>
      </c>
      <c r="C4566" s="280" t="s">
        <v>1205</v>
      </c>
      <c r="D4566" s="280" t="s">
        <v>1344</v>
      </c>
      <c r="E4566" s="80">
        <v>1.9380368321122445</v>
      </c>
      <c r="F4566" s="80">
        <v>708876</v>
      </c>
      <c r="G4566" s="80">
        <v>1</v>
      </c>
      <c r="H4566" s="280" t="s">
        <v>1342</v>
      </c>
      <c r="I4566" s="80"/>
    </row>
    <row r="4567" spans="1:9">
      <c r="A4567" s="280" t="s">
        <v>5966</v>
      </c>
      <c r="B4567" s="280" t="s">
        <v>5748</v>
      </c>
      <c r="C4567" s="280" t="s">
        <v>1206</v>
      </c>
      <c r="D4567" s="280" t="s">
        <v>1394</v>
      </c>
      <c r="E4567" s="80">
        <v>5376</v>
      </c>
      <c r="F4567" s="80">
        <v>708876</v>
      </c>
      <c r="G4567" s="80">
        <v>1</v>
      </c>
      <c r="H4567" s="280" t="s">
        <v>1394</v>
      </c>
      <c r="I4567" s="80"/>
    </row>
    <row r="4568" spans="1:9">
      <c r="A4568" s="280" t="s">
        <v>5967</v>
      </c>
      <c r="B4568" s="280" t="s">
        <v>5750</v>
      </c>
      <c r="C4568" s="280" t="s">
        <v>1206</v>
      </c>
      <c r="D4568" s="280" t="s">
        <v>1394</v>
      </c>
      <c r="E4568" s="80">
        <v>6371093760</v>
      </c>
      <c r="F4568" s="80">
        <v>708876</v>
      </c>
      <c r="G4568" s="80">
        <v>1</v>
      </c>
      <c r="H4568" s="280" t="s">
        <v>1394</v>
      </c>
      <c r="I4568" s="80"/>
    </row>
    <row r="4569" spans="1:9">
      <c r="A4569" s="280" t="s">
        <v>5968</v>
      </c>
      <c r="B4569" s="280" t="s">
        <v>5752</v>
      </c>
      <c r="C4569" s="280" t="s">
        <v>1206</v>
      </c>
      <c r="D4569" s="280" t="s">
        <v>1394</v>
      </c>
      <c r="E4569" s="80">
        <v>7.5838369475056287E-3</v>
      </c>
      <c r="F4569" s="80">
        <v>708876</v>
      </c>
      <c r="G4569" s="80">
        <v>1</v>
      </c>
      <c r="H4569" s="280" t="s">
        <v>1394</v>
      </c>
      <c r="I4569" s="80"/>
    </row>
    <row r="4570" spans="1:9">
      <c r="A4570" s="280" t="s">
        <v>5969</v>
      </c>
      <c r="B4570" s="280" t="s">
        <v>5754</v>
      </c>
      <c r="C4570" s="280" t="s">
        <v>1206</v>
      </c>
      <c r="D4570" s="280" t="s">
        <v>1394</v>
      </c>
      <c r="E4570" s="80">
        <v>8987.5997494625299</v>
      </c>
      <c r="F4570" s="80">
        <v>708876</v>
      </c>
      <c r="G4570" s="80">
        <v>1</v>
      </c>
      <c r="H4570" s="280" t="s">
        <v>1394</v>
      </c>
      <c r="I4570" s="80"/>
    </row>
    <row r="4571" spans="1:9">
      <c r="A4571" s="280" t="s">
        <v>5970</v>
      </c>
      <c r="B4571" s="280" t="s">
        <v>1457</v>
      </c>
      <c r="C4571" s="280" t="s">
        <v>1206</v>
      </c>
      <c r="D4571" s="280" t="s">
        <v>1211</v>
      </c>
      <c r="E4571" s="80">
        <v>4.9372621179946687</v>
      </c>
      <c r="F4571" s="80">
        <v>708876</v>
      </c>
      <c r="G4571" s="80">
        <v>1</v>
      </c>
      <c r="H4571" s="280" t="s">
        <v>1342</v>
      </c>
      <c r="I4571" s="80"/>
    </row>
    <row r="4572" spans="1:9">
      <c r="A4572" s="280" t="s">
        <v>5971</v>
      </c>
      <c r="B4572" s="280" t="s">
        <v>1457</v>
      </c>
      <c r="C4572" s="280" t="s">
        <v>1206</v>
      </c>
      <c r="D4572" s="280" t="s">
        <v>1212</v>
      </c>
      <c r="E4572" s="80">
        <v>4.9372621179946687</v>
      </c>
      <c r="F4572" s="80">
        <v>708876</v>
      </c>
      <c r="G4572" s="80">
        <v>1</v>
      </c>
      <c r="H4572" s="280" t="s">
        <v>1342</v>
      </c>
      <c r="I4572" s="80"/>
    </row>
    <row r="4573" spans="1:9">
      <c r="A4573" s="280" t="s">
        <v>5972</v>
      </c>
      <c r="B4573" s="280" t="s">
        <v>1457</v>
      </c>
      <c r="C4573" s="280" t="s">
        <v>1206</v>
      </c>
      <c r="D4573" s="280" t="s">
        <v>1213</v>
      </c>
      <c r="E4573" s="80">
        <v>4.9372621179946687</v>
      </c>
      <c r="F4573" s="80">
        <v>708876</v>
      </c>
      <c r="G4573" s="80">
        <v>1</v>
      </c>
      <c r="H4573" s="280" t="s">
        <v>1342</v>
      </c>
      <c r="I4573" s="80"/>
    </row>
    <row r="4574" spans="1:9">
      <c r="A4574" s="280" t="s">
        <v>5973</v>
      </c>
      <c r="B4574" s="280" t="s">
        <v>1457</v>
      </c>
      <c r="C4574" s="280" t="s">
        <v>1206</v>
      </c>
      <c r="D4574" s="280" t="s">
        <v>1214</v>
      </c>
      <c r="E4574" s="80">
        <v>4.9372621179946687</v>
      </c>
      <c r="F4574" s="80">
        <v>708876</v>
      </c>
      <c r="G4574" s="80">
        <v>1</v>
      </c>
      <c r="H4574" s="280" t="s">
        <v>1342</v>
      </c>
      <c r="I4574" s="80"/>
    </row>
    <row r="4575" spans="1:9">
      <c r="A4575" s="280" t="s">
        <v>5974</v>
      </c>
      <c r="B4575" s="280" t="s">
        <v>1457</v>
      </c>
      <c r="C4575" s="280" t="s">
        <v>1206</v>
      </c>
      <c r="D4575" s="280" t="s">
        <v>1215</v>
      </c>
      <c r="E4575" s="80">
        <v>4.9372621179946687</v>
      </c>
      <c r="F4575" s="80">
        <v>708876</v>
      </c>
      <c r="G4575" s="80">
        <v>1</v>
      </c>
      <c r="H4575" s="280" t="s">
        <v>1342</v>
      </c>
      <c r="I4575" s="80"/>
    </row>
    <row r="4576" spans="1:9">
      <c r="A4576" s="280" t="s">
        <v>5975</v>
      </c>
      <c r="B4576" s="280" t="s">
        <v>1457</v>
      </c>
      <c r="C4576" s="280" t="s">
        <v>1206</v>
      </c>
      <c r="D4576" s="280" t="s">
        <v>1216</v>
      </c>
      <c r="E4576" s="80">
        <v>4.9446300412373843</v>
      </c>
      <c r="F4576" s="80">
        <v>708876</v>
      </c>
      <c r="G4576" s="80">
        <v>1</v>
      </c>
      <c r="H4576" s="280" t="s">
        <v>1342</v>
      </c>
      <c r="I4576" s="80"/>
    </row>
    <row r="4577" spans="1:9">
      <c r="A4577" s="280" t="s">
        <v>5976</v>
      </c>
      <c r="B4577" s="280" t="s">
        <v>1457</v>
      </c>
      <c r="C4577" s="280" t="s">
        <v>1206</v>
      </c>
      <c r="D4577" s="280" t="s">
        <v>1217</v>
      </c>
      <c r="E4577" s="80">
        <v>3.2484481933735077</v>
      </c>
      <c r="F4577" s="80">
        <v>708876</v>
      </c>
      <c r="G4577" s="80">
        <v>1</v>
      </c>
      <c r="H4577" s="280" t="s">
        <v>1342</v>
      </c>
      <c r="I4577" s="80"/>
    </row>
    <row r="4578" spans="1:9">
      <c r="A4578" s="280" t="s">
        <v>5977</v>
      </c>
      <c r="B4578" s="280" t="s">
        <v>1457</v>
      </c>
      <c r="C4578" s="280" t="s">
        <v>1206</v>
      </c>
      <c r="D4578" s="280" t="s">
        <v>1218</v>
      </c>
      <c r="E4578" s="80">
        <v>0.78085357332400329</v>
      </c>
      <c r="F4578" s="80">
        <v>708876</v>
      </c>
      <c r="G4578" s="80">
        <v>1</v>
      </c>
      <c r="H4578" s="280" t="s">
        <v>1342</v>
      </c>
      <c r="I4578" s="80"/>
    </row>
    <row r="4579" spans="1:9">
      <c r="A4579" s="280" t="s">
        <v>5978</v>
      </c>
      <c r="B4579" s="280" t="s">
        <v>1457</v>
      </c>
      <c r="C4579" s="280" t="s">
        <v>1206</v>
      </c>
      <c r="D4579" s="280" t="s">
        <v>1219</v>
      </c>
      <c r="E4579" s="80">
        <v>2.9195887634627633</v>
      </c>
      <c r="F4579" s="80">
        <v>708876</v>
      </c>
      <c r="G4579" s="80">
        <v>1</v>
      </c>
      <c r="H4579" s="280" t="s">
        <v>1342</v>
      </c>
      <c r="I4579" s="80"/>
    </row>
    <row r="4580" spans="1:9">
      <c r="A4580" s="280" t="s">
        <v>5979</v>
      </c>
      <c r="B4580" s="280" t="s">
        <v>1457</v>
      </c>
      <c r="C4580" s="280" t="s">
        <v>1206</v>
      </c>
      <c r="D4580" s="280" t="s">
        <v>1347</v>
      </c>
      <c r="E4580" s="80">
        <v>2.3842705361328278</v>
      </c>
      <c r="F4580" s="80">
        <v>708876</v>
      </c>
      <c r="G4580" s="80">
        <v>1</v>
      </c>
      <c r="H4580" s="280" t="s">
        <v>1342</v>
      </c>
      <c r="I4580" s="80"/>
    </row>
    <row r="4581" spans="1:9">
      <c r="A4581" s="280" t="s">
        <v>5980</v>
      </c>
      <c r="B4581" s="280" t="s">
        <v>1457</v>
      </c>
      <c r="C4581" s="280" t="s">
        <v>1206</v>
      </c>
      <c r="D4581" s="280" t="s">
        <v>1344</v>
      </c>
      <c r="E4581" s="80">
        <v>4.8647798336437456</v>
      </c>
      <c r="F4581" s="80">
        <v>708876</v>
      </c>
      <c r="G4581" s="80">
        <v>1</v>
      </c>
      <c r="H4581" s="280" t="s">
        <v>1342</v>
      </c>
      <c r="I4581" s="80"/>
    </row>
    <row r="4582" spans="1:9">
      <c r="A4582" s="280" t="s">
        <v>5981</v>
      </c>
      <c r="B4582" s="280" t="s">
        <v>5748</v>
      </c>
      <c r="C4582" s="280" t="s">
        <v>1207</v>
      </c>
      <c r="D4582" s="280" t="s">
        <v>1394</v>
      </c>
      <c r="E4582" s="80">
        <v>488819</v>
      </c>
      <c r="F4582" s="80">
        <v>708876</v>
      </c>
      <c r="G4582" s="80">
        <v>1</v>
      </c>
      <c r="H4582" s="280" t="s">
        <v>1394</v>
      </c>
      <c r="I4582" s="80"/>
    </row>
    <row r="4583" spans="1:9">
      <c r="A4583" s="280" t="s">
        <v>5982</v>
      </c>
      <c r="B4583" s="280" t="s">
        <v>5750</v>
      </c>
      <c r="C4583" s="280" t="s">
        <v>1207</v>
      </c>
      <c r="D4583" s="280" t="s">
        <v>1394</v>
      </c>
      <c r="E4583" s="80">
        <v>5675547880.5327148</v>
      </c>
      <c r="F4583" s="80">
        <v>708876</v>
      </c>
      <c r="G4583" s="80">
        <v>1</v>
      </c>
      <c r="H4583" s="280" t="s">
        <v>1394</v>
      </c>
      <c r="I4583" s="80"/>
    </row>
    <row r="4584" spans="1:9">
      <c r="A4584" s="280" t="s">
        <v>5983</v>
      </c>
      <c r="B4584" s="280" t="s">
        <v>5752</v>
      </c>
      <c r="C4584" s="280" t="s">
        <v>1207</v>
      </c>
      <c r="D4584" s="280" t="s">
        <v>1394</v>
      </c>
      <c r="E4584" s="80">
        <v>0.68956912069247656</v>
      </c>
      <c r="F4584" s="80">
        <v>708876</v>
      </c>
      <c r="G4584" s="80">
        <v>1</v>
      </c>
      <c r="H4584" s="280" t="s">
        <v>1394</v>
      </c>
      <c r="I4584" s="80"/>
    </row>
    <row r="4585" spans="1:9">
      <c r="A4585" s="280" t="s">
        <v>5984</v>
      </c>
      <c r="B4585" s="280" t="s">
        <v>5754</v>
      </c>
      <c r="C4585" s="280" t="s">
        <v>1207</v>
      </c>
      <c r="D4585" s="280" t="s">
        <v>1394</v>
      </c>
      <c r="E4585" s="80">
        <v>8006.4043366296992</v>
      </c>
      <c r="F4585" s="80">
        <v>708876</v>
      </c>
      <c r="G4585" s="80">
        <v>1</v>
      </c>
      <c r="H4585" s="280" t="s">
        <v>1394</v>
      </c>
      <c r="I4585" s="80"/>
    </row>
    <row r="4586" spans="1:9">
      <c r="A4586" s="280" t="s">
        <v>5985</v>
      </c>
      <c r="B4586" s="280" t="s">
        <v>1457</v>
      </c>
      <c r="C4586" s="280" t="s">
        <v>1207</v>
      </c>
      <c r="D4586" s="280" t="s">
        <v>1211</v>
      </c>
      <c r="E4586" s="80">
        <v>6.3411886895628225E-2</v>
      </c>
      <c r="F4586" s="80">
        <v>708876</v>
      </c>
      <c r="G4586" s="80">
        <v>1</v>
      </c>
      <c r="H4586" s="280" t="s">
        <v>1342</v>
      </c>
      <c r="I4586" s="80"/>
    </row>
    <row r="4587" spans="1:9">
      <c r="A4587" s="280" t="s">
        <v>5986</v>
      </c>
      <c r="B4587" s="280" t="s">
        <v>1457</v>
      </c>
      <c r="C4587" s="280" t="s">
        <v>1207</v>
      </c>
      <c r="D4587" s="280" t="s">
        <v>1212</v>
      </c>
      <c r="E4587" s="80">
        <v>6.3419396719960733E-2</v>
      </c>
      <c r="F4587" s="80">
        <v>708876</v>
      </c>
      <c r="G4587" s="80">
        <v>1</v>
      </c>
      <c r="H4587" s="280" t="s">
        <v>1342</v>
      </c>
      <c r="I4587" s="80"/>
    </row>
    <row r="4588" spans="1:9">
      <c r="A4588" s="280" t="s">
        <v>5987</v>
      </c>
      <c r="B4588" s="280" t="s">
        <v>1457</v>
      </c>
      <c r="C4588" s="280" t="s">
        <v>1207</v>
      </c>
      <c r="D4588" s="280" t="s">
        <v>1213</v>
      </c>
      <c r="E4588" s="80">
        <v>6.3411886895628225E-2</v>
      </c>
      <c r="F4588" s="80">
        <v>708876</v>
      </c>
      <c r="G4588" s="80">
        <v>1</v>
      </c>
      <c r="H4588" s="280" t="s">
        <v>1342</v>
      </c>
      <c r="I4588" s="80"/>
    </row>
    <row r="4589" spans="1:9">
      <c r="A4589" s="280" t="s">
        <v>5988</v>
      </c>
      <c r="B4589" s="280" t="s">
        <v>1457</v>
      </c>
      <c r="C4589" s="280" t="s">
        <v>1207</v>
      </c>
      <c r="D4589" s="280" t="s">
        <v>1214</v>
      </c>
      <c r="E4589" s="80">
        <v>6.3418639359883081E-2</v>
      </c>
      <c r="F4589" s="80">
        <v>708876</v>
      </c>
      <c r="G4589" s="80">
        <v>1</v>
      </c>
      <c r="H4589" s="280" t="s">
        <v>1342</v>
      </c>
      <c r="I4589" s="80"/>
    </row>
    <row r="4590" spans="1:9">
      <c r="A4590" s="280" t="s">
        <v>5989</v>
      </c>
      <c r="B4590" s="280" t="s">
        <v>1457</v>
      </c>
      <c r="C4590" s="280" t="s">
        <v>1207</v>
      </c>
      <c r="D4590" s="280" t="s">
        <v>1215</v>
      </c>
      <c r="E4590" s="80">
        <v>5.2976059648591346E-2</v>
      </c>
      <c r="F4590" s="80">
        <v>708876</v>
      </c>
      <c r="G4590" s="80">
        <v>1</v>
      </c>
      <c r="H4590" s="280" t="s">
        <v>1342</v>
      </c>
      <c r="I4590" s="80"/>
    </row>
    <row r="4591" spans="1:9">
      <c r="A4591" s="280" t="s">
        <v>5990</v>
      </c>
      <c r="B4591" s="280" t="s">
        <v>1457</v>
      </c>
      <c r="C4591" s="280" t="s">
        <v>1207</v>
      </c>
      <c r="D4591" s="280" t="s">
        <v>1216</v>
      </c>
      <c r="E4591" s="80">
        <v>4.830326123532263E-2</v>
      </c>
      <c r="F4591" s="80">
        <v>708876</v>
      </c>
      <c r="G4591" s="80">
        <v>1</v>
      </c>
      <c r="H4591" s="280" t="s">
        <v>1342</v>
      </c>
      <c r="I4591" s="80"/>
    </row>
    <row r="4592" spans="1:9">
      <c r="A4592" s="280" t="s">
        <v>5991</v>
      </c>
      <c r="B4592" s="280" t="s">
        <v>1457</v>
      </c>
      <c r="C4592" s="280" t="s">
        <v>1207</v>
      </c>
      <c r="D4592" s="280" t="s">
        <v>1217</v>
      </c>
      <c r="E4592" s="80">
        <v>3.0677304125174769E-2</v>
      </c>
      <c r="F4592" s="80">
        <v>708876</v>
      </c>
      <c r="G4592" s="80">
        <v>1</v>
      </c>
      <c r="H4592" s="280" t="s">
        <v>1342</v>
      </c>
      <c r="I4592" s="80"/>
    </row>
    <row r="4593" spans="1:9">
      <c r="A4593" s="280" t="s">
        <v>5992</v>
      </c>
      <c r="B4593" s="280" t="s">
        <v>1457</v>
      </c>
      <c r="C4593" s="280" t="s">
        <v>1207</v>
      </c>
      <c r="D4593" s="280" t="s">
        <v>1218</v>
      </c>
      <c r="E4593" s="80">
        <v>1.1217893667548245E-2</v>
      </c>
      <c r="F4593" s="80">
        <v>708876</v>
      </c>
      <c r="G4593" s="80">
        <v>1</v>
      </c>
      <c r="H4593" s="280" t="s">
        <v>1342</v>
      </c>
      <c r="I4593" s="80"/>
    </row>
    <row r="4594" spans="1:9">
      <c r="A4594" s="280" t="s">
        <v>5993</v>
      </c>
      <c r="B4594" s="280" t="s">
        <v>1457</v>
      </c>
      <c r="C4594" s="280" t="s">
        <v>1207</v>
      </c>
      <c r="D4594" s="280" t="s">
        <v>1219</v>
      </c>
      <c r="E4594" s="80">
        <v>591.86760375513802</v>
      </c>
      <c r="F4594" s="80">
        <v>708876</v>
      </c>
      <c r="G4594" s="80">
        <v>1</v>
      </c>
      <c r="H4594" s="280" t="s">
        <v>1342</v>
      </c>
      <c r="I4594" s="80"/>
    </row>
    <row r="4595" spans="1:9">
      <c r="A4595" s="280" t="s">
        <v>5994</v>
      </c>
      <c r="B4595" s="280" t="s">
        <v>1457</v>
      </c>
      <c r="C4595" s="280" t="s">
        <v>1207</v>
      </c>
      <c r="D4595" s="280" t="s">
        <v>1347</v>
      </c>
      <c r="E4595" s="80">
        <v>2.1959212384459876E-2</v>
      </c>
      <c r="F4595" s="80">
        <v>708876</v>
      </c>
      <c r="G4595" s="80">
        <v>1</v>
      </c>
      <c r="H4595" s="280" t="s">
        <v>1342</v>
      </c>
      <c r="I4595" s="80"/>
    </row>
    <row r="4596" spans="1:9">
      <c r="A4596" s="280" t="s">
        <v>5995</v>
      </c>
      <c r="B4596" s="280" t="s">
        <v>1457</v>
      </c>
      <c r="C4596" s="280" t="s">
        <v>1207</v>
      </c>
      <c r="D4596" s="280" t="s">
        <v>1344</v>
      </c>
      <c r="E4596" s="80">
        <v>4.6805493110402122E-2</v>
      </c>
      <c r="F4596" s="80">
        <v>708876</v>
      </c>
      <c r="G4596" s="80">
        <v>1</v>
      </c>
      <c r="H4596" s="280" t="s">
        <v>1342</v>
      </c>
      <c r="I4596" s="80"/>
    </row>
    <row r="4597" spans="1:9">
      <c r="A4597" s="280" t="s">
        <v>5996</v>
      </c>
      <c r="B4597" s="280" t="s">
        <v>5748</v>
      </c>
      <c r="C4597" s="280" t="s">
        <v>1208</v>
      </c>
      <c r="D4597" s="280" t="s">
        <v>1394</v>
      </c>
      <c r="E4597" s="80">
        <v>495675</v>
      </c>
      <c r="F4597" s="80">
        <v>708876</v>
      </c>
      <c r="G4597" s="80">
        <v>1</v>
      </c>
      <c r="H4597" s="280" t="s">
        <v>1394</v>
      </c>
      <c r="I4597" s="80"/>
    </row>
    <row r="4598" spans="1:9">
      <c r="A4598" s="280" t="s">
        <v>5997</v>
      </c>
      <c r="B4598" s="280" t="s">
        <v>5750</v>
      </c>
      <c r="C4598" s="280" t="s">
        <v>1208</v>
      </c>
      <c r="D4598" s="280" t="s">
        <v>1394</v>
      </c>
      <c r="E4598" s="80">
        <v>5705125654.7133789</v>
      </c>
      <c r="F4598" s="80">
        <v>708876</v>
      </c>
      <c r="G4598" s="80">
        <v>1</v>
      </c>
      <c r="H4598" s="280" t="s">
        <v>1394</v>
      </c>
      <c r="I4598" s="80"/>
    </row>
    <row r="4599" spans="1:9">
      <c r="A4599" s="280" t="s">
        <v>5998</v>
      </c>
      <c r="B4599" s="280" t="s">
        <v>5752</v>
      </c>
      <c r="C4599" s="280" t="s">
        <v>1208</v>
      </c>
      <c r="D4599" s="280" t="s">
        <v>1394</v>
      </c>
      <c r="E4599" s="80">
        <v>0.69924076989487582</v>
      </c>
      <c r="F4599" s="80">
        <v>708876</v>
      </c>
      <c r="G4599" s="80">
        <v>1</v>
      </c>
      <c r="H4599" s="280" t="s">
        <v>1394</v>
      </c>
      <c r="I4599" s="80"/>
    </row>
    <row r="4600" spans="1:9">
      <c r="A4600" s="280" t="s">
        <v>5999</v>
      </c>
      <c r="B4600" s="280" t="s">
        <v>5754</v>
      </c>
      <c r="C4600" s="280" t="s">
        <v>1208</v>
      </c>
      <c r="D4600" s="280" t="s">
        <v>1394</v>
      </c>
      <c r="E4600" s="80">
        <v>8048.1292281208262</v>
      </c>
      <c r="F4600" s="80">
        <v>708876</v>
      </c>
      <c r="G4600" s="80">
        <v>1</v>
      </c>
      <c r="H4600" s="280" t="s">
        <v>1394</v>
      </c>
      <c r="I4600" s="80"/>
    </row>
    <row r="4601" spans="1:9">
      <c r="A4601" s="280" t="s">
        <v>6000</v>
      </c>
      <c r="B4601" s="280" t="s">
        <v>1457</v>
      </c>
      <c r="C4601" s="280" t="s">
        <v>1208</v>
      </c>
      <c r="D4601" s="280" t="s">
        <v>1211</v>
      </c>
      <c r="E4601" s="80">
        <v>6.5194233672923291E-2</v>
      </c>
      <c r="F4601" s="80">
        <v>708876</v>
      </c>
      <c r="G4601" s="80">
        <v>1</v>
      </c>
      <c r="H4601" s="280" t="s">
        <v>1342</v>
      </c>
      <c r="I4601" s="80"/>
    </row>
    <row r="4602" spans="1:9">
      <c r="A4602" s="280" t="s">
        <v>6001</v>
      </c>
      <c r="B4602" s="280" t="s">
        <v>1457</v>
      </c>
      <c r="C4602" s="280" t="s">
        <v>1208</v>
      </c>
      <c r="D4602" s="280" t="s">
        <v>1212</v>
      </c>
      <c r="E4602" s="80">
        <v>6.5213587201687295E-2</v>
      </c>
      <c r="F4602" s="80">
        <v>708876</v>
      </c>
      <c r="G4602" s="80">
        <v>1</v>
      </c>
      <c r="H4602" s="280" t="s">
        <v>1342</v>
      </c>
      <c r="I4602" s="80"/>
    </row>
    <row r="4603" spans="1:9">
      <c r="A4603" s="280" t="s">
        <v>6002</v>
      </c>
      <c r="B4603" s="280" t="s">
        <v>1457</v>
      </c>
      <c r="C4603" s="280" t="s">
        <v>1208</v>
      </c>
      <c r="D4603" s="280" t="s">
        <v>1213</v>
      </c>
      <c r="E4603" s="80">
        <v>6.5194233672923291E-2</v>
      </c>
      <c r="F4603" s="80">
        <v>708876</v>
      </c>
      <c r="G4603" s="80">
        <v>1</v>
      </c>
      <c r="H4603" s="280" t="s">
        <v>1342</v>
      </c>
      <c r="I4603" s="80"/>
    </row>
    <row r="4604" spans="1:9">
      <c r="A4604" s="280" t="s">
        <v>6003</v>
      </c>
      <c r="B4604" s="280" t="s">
        <v>1457</v>
      </c>
      <c r="C4604" s="280" t="s">
        <v>1208</v>
      </c>
      <c r="D4604" s="280" t="s">
        <v>1214</v>
      </c>
      <c r="E4604" s="80">
        <v>6.5200121360335608E-2</v>
      </c>
      <c r="F4604" s="80">
        <v>708876</v>
      </c>
      <c r="G4604" s="80">
        <v>1</v>
      </c>
      <c r="H4604" s="280" t="s">
        <v>1342</v>
      </c>
      <c r="I4604" s="80"/>
    </row>
    <row r="4605" spans="1:9">
      <c r="A4605" s="280" t="s">
        <v>6004</v>
      </c>
      <c r="B4605" s="280" t="s">
        <v>1457</v>
      </c>
      <c r="C4605" s="280" t="s">
        <v>1208</v>
      </c>
      <c r="D4605" s="280" t="s">
        <v>1215</v>
      </c>
      <c r="E4605" s="80">
        <v>5.4473364574056313E-2</v>
      </c>
      <c r="F4605" s="80">
        <v>708876</v>
      </c>
      <c r="G4605" s="80">
        <v>1</v>
      </c>
      <c r="H4605" s="280" t="s">
        <v>1342</v>
      </c>
      <c r="I4605" s="80"/>
    </row>
    <row r="4606" spans="1:9">
      <c r="A4606" s="280" t="s">
        <v>6005</v>
      </c>
      <c r="B4606" s="280" t="s">
        <v>1457</v>
      </c>
      <c r="C4606" s="280" t="s">
        <v>1208</v>
      </c>
      <c r="D4606" s="280" t="s">
        <v>1216</v>
      </c>
      <c r="E4606" s="80">
        <v>5.4019736823116629E-2</v>
      </c>
      <c r="F4606" s="80">
        <v>708876</v>
      </c>
      <c r="G4606" s="80">
        <v>1</v>
      </c>
      <c r="H4606" s="280" t="s">
        <v>1342</v>
      </c>
      <c r="I4606" s="80"/>
    </row>
    <row r="4607" spans="1:9">
      <c r="A4607" s="280" t="s">
        <v>6006</v>
      </c>
      <c r="B4607" s="280" t="s">
        <v>1457</v>
      </c>
      <c r="C4607" s="280" t="s">
        <v>1208</v>
      </c>
      <c r="D4607" s="280" t="s">
        <v>1217</v>
      </c>
      <c r="E4607" s="80">
        <v>3.1277348277542534E-2</v>
      </c>
      <c r="F4607" s="80">
        <v>708876</v>
      </c>
      <c r="G4607" s="80">
        <v>1</v>
      </c>
      <c r="H4607" s="280" t="s">
        <v>1342</v>
      </c>
      <c r="I4607" s="80"/>
    </row>
    <row r="4608" spans="1:9">
      <c r="A4608" s="280" t="s">
        <v>6007</v>
      </c>
      <c r="B4608" s="280" t="s">
        <v>1457</v>
      </c>
      <c r="C4608" s="280" t="s">
        <v>1208</v>
      </c>
      <c r="D4608" s="280" t="s">
        <v>1218</v>
      </c>
      <c r="E4608" s="80">
        <v>1.134549659186705E-2</v>
      </c>
      <c r="F4608" s="80">
        <v>708876</v>
      </c>
      <c r="G4608" s="80">
        <v>1</v>
      </c>
      <c r="H4608" s="280" t="s">
        <v>1342</v>
      </c>
      <c r="I4608" s="80"/>
    </row>
    <row r="4609" spans="1:9">
      <c r="A4609" s="280" t="s">
        <v>6008</v>
      </c>
      <c r="B4609" s="280" t="s">
        <v>1457</v>
      </c>
      <c r="C4609" s="280" t="s">
        <v>1208</v>
      </c>
      <c r="D4609" s="280" t="s">
        <v>1219</v>
      </c>
      <c r="E4609" s="80">
        <v>708.57430757543273</v>
      </c>
      <c r="F4609" s="80">
        <v>708876</v>
      </c>
      <c r="G4609" s="80">
        <v>1</v>
      </c>
      <c r="H4609" s="280" t="s">
        <v>1342</v>
      </c>
      <c r="I4609" s="80"/>
    </row>
    <row r="4610" spans="1:9">
      <c r="A4610" s="280" t="s">
        <v>6009</v>
      </c>
      <c r="B4610" s="280" t="s">
        <v>1457</v>
      </c>
      <c r="C4610" s="280" t="s">
        <v>1208</v>
      </c>
      <c r="D4610" s="280" t="s">
        <v>1347</v>
      </c>
      <c r="E4610" s="80">
        <v>2.1616780809705305E-2</v>
      </c>
      <c r="F4610" s="80">
        <v>708876</v>
      </c>
      <c r="G4610" s="80">
        <v>1</v>
      </c>
      <c r="H4610" s="280" t="s">
        <v>1342</v>
      </c>
      <c r="I4610" s="80"/>
    </row>
    <row r="4611" spans="1:9">
      <c r="A4611" s="280" t="s">
        <v>6010</v>
      </c>
      <c r="B4611" s="280" t="s">
        <v>1457</v>
      </c>
      <c r="C4611" s="280" t="s">
        <v>1208</v>
      </c>
      <c r="D4611" s="280" t="s">
        <v>1344</v>
      </c>
      <c r="E4611" s="80">
        <v>4.630598279925692E-2</v>
      </c>
      <c r="F4611" s="80">
        <v>708876</v>
      </c>
      <c r="G4611" s="80">
        <v>1</v>
      </c>
      <c r="H4611" s="280" t="s">
        <v>1342</v>
      </c>
      <c r="I4611" s="80"/>
    </row>
    <row r="4612" spans="1:9">
      <c r="A4612" s="280" t="s">
        <v>6011</v>
      </c>
      <c r="B4612" s="280" t="s">
        <v>5748</v>
      </c>
      <c r="C4612" s="280" t="s">
        <v>1209</v>
      </c>
      <c r="D4612" s="280" t="s">
        <v>1394</v>
      </c>
      <c r="E4612" s="80">
        <v>152552</v>
      </c>
      <c r="F4612" s="80">
        <v>708876</v>
      </c>
      <c r="G4612" s="80">
        <v>1</v>
      </c>
      <c r="H4612" s="280" t="s">
        <v>1394</v>
      </c>
      <c r="I4612" s="80"/>
    </row>
    <row r="4613" spans="1:9">
      <c r="A4613" s="280" t="s">
        <v>6012</v>
      </c>
      <c r="B4613" s="280" t="s">
        <v>5750</v>
      </c>
      <c r="C4613" s="280" t="s">
        <v>1209</v>
      </c>
      <c r="D4613" s="280" t="s">
        <v>1394</v>
      </c>
      <c r="E4613" s="80">
        <v>24589722252</v>
      </c>
      <c r="F4613" s="80">
        <v>708876</v>
      </c>
      <c r="G4613" s="80">
        <v>1</v>
      </c>
      <c r="H4613" s="280" t="s">
        <v>1394</v>
      </c>
      <c r="I4613" s="80"/>
    </row>
    <row r="4614" spans="1:9">
      <c r="A4614" s="280" t="s">
        <v>6013</v>
      </c>
      <c r="B4614" s="280" t="s">
        <v>5752</v>
      </c>
      <c r="C4614" s="280" t="s">
        <v>1209</v>
      </c>
      <c r="D4614" s="280" t="s">
        <v>1394</v>
      </c>
      <c r="E4614" s="80">
        <v>0.21520265885712028</v>
      </c>
      <c r="F4614" s="80">
        <v>708876</v>
      </c>
      <c r="G4614" s="80">
        <v>1</v>
      </c>
      <c r="H4614" s="280" t="s">
        <v>1394</v>
      </c>
      <c r="I4614" s="80"/>
    </row>
    <row r="4615" spans="1:9">
      <c r="A4615" s="280" t="s">
        <v>6014</v>
      </c>
      <c r="B4615" s="280" t="s">
        <v>5754</v>
      </c>
      <c r="C4615" s="280" t="s">
        <v>1209</v>
      </c>
      <c r="D4615" s="280" t="s">
        <v>1394</v>
      </c>
      <c r="E4615" s="80">
        <v>34688.326663619591</v>
      </c>
      <c r="F4615" s="80">
        <v>708876</v>
      </c>
      <c r="G4615" s="80">
        <v>1</v>
      </c>
      <c r="H4615" s="280" t="s">
        <v>1394</v>
      </c>
      <c r="I4615" s="80"/>
    </row>
    <row r="4616" spans="1:9">
      <c r="A4616" s="280" t="s">
        <v>6015</v>
      </c>
      <c r="B4616" s="280" t="s">
        <v>1457</v>
      </c>
      <c r="C4616" s="280" t="s">
        <v>1209</v>
      </c>
      <c r="D4616" s="280" t="s">
        <v>1211</v>
      </c>
      <c r="E4616" s="80">
        <v>0.87661408211655023</v>
      </c>
      <c r="F4616" s="80">
        <v>708876</v>
      </c>
      <c r="G4616" s="80">
        <v>1</v>
      </c>
      <c r="H4616" s="280" t="s">
        <v>1342</v>
      </c>
      <c r="I4616" s="80"/>
    </row>
    <row r="4617" spans="1:9">
      <c r="A4617" s="280" t="s">
        <v>6016</v>
      </c>
      <c r="B4617" s="280" t="s">
        <v>1457</v>
      </c>
      <c r="C4617" s="280" t="s">
        <v>1209</v>
      </c>
      <c r="D4617" s="280" t="s">
        <v>1212</v>
      </c>
      <c r="E4617" s="80">
        <v>0.87665643662170933</v>
      </c>
      <c r="F4617" s="80">
        <v>708876</v>
      </c>
      <c r="G4617" s="80">
        <v>1</v>
      </c>
      <c r="H4617" s="280" t="s">
        <v>1342</v>
      </c>
      <c r="I4617" s="80"/>
    </row>
    <row r="4618" spans="1:9">
      <c r="A4618" s="280" t="s">
        <v>6017</v>
      </c>
      <c r="B4618" s="280" t="s">
        <v>1457</v>
      </c>
      <c r="C4618" s="280" t="s">
        <v>1209</v>
      </c>
      <c r="D4618" s="280" t="s">
        <v>1213</v>
      </c>
      <c r="E4618" s="80">
        <v>0.87661408211655023</v>
      </c>
      <c r="F4618" s="80">
        <v>708876</v>
      </c>
      <c r="G4618" s="80">
        <v>1</v>
      </c>
      <c r="H4618" s="280" t="s">
        <v>1342</v>
      </c>
      <c r="I4618" s="80"/>
    </row>
    <row r="4619" spans="1:9">
      <c r="A4619" s="280" t="s">
        <v>6018</v>
      </c>
      <c r="B4619" s="280" t="s">
        <v>1457</v>
      </c>
      <c r="C4619" s="280" t="s">
        <v>1209</v>
      </c>
      <c r="D4619" s="280" t="s">
        <v>1214</v>
      </c>
      <c r="E4619" s="80">
        <v>0.87661408211655023</v>
      </c>
      <c r="F4619" s="80">
        <v>708876</v>
      </c>
      <c r="G4619" s="80">
        <v>1</v>
      </c>
      <c r="H4619" s="280" t="s">
        <v>1342</v>
      </c>
      <c r="I4619" s="80"/>
    </row>
    <row r="4620" spans="1:9">
      <c r="A4620" s="280" t="s">
        <v>6019</v>
      </c>
      <c r="B4620" s="280" t="s">
        <v>1457</v>
      </c>
      <c r="C4620" s="280" t="s">
        <v>1209</v>
      </c>
      <c r="D4620" s="280" t="s">
        <v>1215</v>
      </c>
      <c r="E4620" s="80">
        <v>0.82704769986752802</v>
      </c>
      <c r="F4620" s="80">
        <v>708876</v>
      </c>
      <c r="G4620" s="80">
        <v>1</v>
      </c>
      <c r="H4620" s="280" t="s">
        <v>1342</v>
      </c>
      <c r="I4620" s="80"/>
    </row>
    <row r="4621" spans="1:9">
      <c r="A4621" s="280" t="s">
        <v>6020</v>
      </c>
      <c r="B4621" s="280" t="s">
        <v>1457</v>
      </c>
      <c r="C4621" s="280" t="s">
        <v>1209</v>
      </c>
      <c r="D4621" s="280" t="s">
        <v>1216</v>
      </c>
      <c r="E4621" s="80">
        <v>-0.89234356626020128</v>
      </c>
      <c r="F4621" s="80">
        <v>708876</v>
      </c>
      <c r="G4621" s="80">
        <v>1</v>
      </c>
      <c r="H4621" s="280" t="s">
        <v>1342</v>
      </c>
      <c r="I4621" s="80"/>
    </row>
    <row r="4622" spans="1:9">
      <c r="A4622" s="280" t="s">
        <v>6021</v>
      </c>
      <c r="B4622" s="280" t="s">
        <v>1457</v>
      </c>
      <c r="C4622" s="280" t="s">
        <v>1209</v>
      </c>
      <c r="D4622" s="280" t="s">
        <v>1217</v>
      </c>
      <c r="E4622" s="80">
        <v>0.46060964584859904</v>
      </c>
      <c r="F4622" s="80">
        <v>708876</v>
      </c>
      <c r="G4622" s="80">
        <v>1</v>
      </c>
      <c r="H4622" s="280" t="s">
        <v>1342</v>
      </c>
      <c r="I4622" s="80"/>
    </row>
    <row r="4623" spans="1:9">
      <c r="A4623" s="280" t="s">
        <v>6022</v>
      </c>
      <c r="B4623" s="280" t="s">
        <v>1457</v>
      </c>
      <c r="C4623" s="280" t="s">
        <v>1209</v>
      </c>
      <c r="D4623" s="280" t="s">
        <v>1218</v>
      </c>
      <c r="E4623" s="80">
        <v>-2.1497951586029971</v>
      </c>
      <c r="F4623" s="80">
        <v>708876</v>
      </c>
      <c r="G4623" s="80">
        <v>1</v>
      </c>
      <c r="H4623" s="280" t="s">
        <v>1342</v>
      </c>
      <c r="I4623" s="80"/>
    </row>
    <row r="4624" spans="1:9">
      <c r="A4624" s="280" t="s">
        <v>6023</v>
      </c>
      <c r="B4624" s="280" t="s">
        <v>1457</v>
      </c>
      <c r="C4624" s="280" t="s">
        <v>1209</v>
      </c>
      <c r="D4624" s="280" t="s">
        <v>1219</v>
      </c>
      <c r="E4624" s="80">
        <v>0.34638020896628707</v>
      </c>
      <c r="F4624" s="80">
        <v>708876</v>
      </c>
      <c r="G4624" s="80">
        <v>1</v>
      </c>
      <c r="H4624" s="280" t="s">
        <v>1342</v>
      </c>
      <c r="I4624" s="80"/>
    </row>
    <row r="4625" spans="1:9">
      <c r="A4625" s="280" t="s">
        <v>6024</v>
      </c>
      <c r="B4625" s="280" t="s">
        <v>1457</v>
      </c>
      <c r="C4625" s="280" t="s">
        <v>1209</v>
      </c>
      <c r="D4625" s="280" t="s">
        <v>1347</v>
      </c>
      <c r="E4625" s="80">
        <v>0.29961892721326533</v>
      </c>
      <c r="F4625" s="80">
        <v>708876</v>
      </c>
      <c r="G4625" s="80">
        <v>1</v>
      </c>
      <c r="H4625" s="280" t="s">
        <v>1342</v>
      </c>
      <c r="I4625" s="80"/>
    </row>
    <row r="4626" spans="1:9">
      <c r="A4626" s="280" t="s">
        <v>6025</v>
      </c>
      <c r="B4626" s="280" t="s">
        <v>1457</v>
      </c>
      <c r="C4626" s="280" t="s">
        <v>1209</v>
      </c>
      <c r="D4626" s="280" t="s">
        <v>1344</v>
      </c>
      <c r="E4626" s="80">
        <v>0.64658853415531881</v>
      </c>
      <c r="F4626" s="80">
        <v>708876</v>
      </c>
      <c r="G4626" s="80">
        <v>1</v>
      </c>
      <c r="H4626" s="280" t="s">
        <v>1342</v>
      </c>
      <c r="I4626" s="80"/>
    </row>
    <row r="4627" spans="1:9">
      <c r="A4627" s="280" t="s">
        <v>6026</v>
      </c>
      <c r="B4627" s="280" t="s">
        <v>5748</v>
      </c>
      <c r="C4627" s="280" t="s">
        <v>1183</v>
      </c>
      <c r="D4627" s="280" t="s">
        <v>1394</v>
      </c>
      <c r="E4627" s="80">
        <v>708876</v>
      </c>
      <c r="F4627" s="80">
        <v>708876</v>
      </c>
      <c r="G4627" s="80">
        <v>1</v>
      </c>
      <c r="H4627" s="280" t="s">
        <v>1394</v>
      </c>
      <c r="I4627" s="80"/>
    </row>
    <row r="4628" spans="1:9">
      <c r="A4628" s="280" t="s">
        <v>6027</v>
      </c>
      <c r="B4628" s="280" t="s">
        <v>5750</v>
      </c>
      <c r="C4628" s="280" t="s">
        <v>1183</v>
      </c>
      <c r="D4628" s="280" t="s">
        <v>1394</v>
      </c>
      <c r="E4628" s="80">
        <v>58463966237.984711</v>
      </c>
      <c r="F4628" s="80">
        <v>708876</v>
      </c>
      <c r="G4628" s="80">
        <v>1</v>
      </c>
      <c r="H4628" s="280" t="s">
        <v>1394</v>
      </c>
      <c r="I4628" s="80"/>
    </row>
    <row r="4629" spans="1:9">
      <c r="A4629" s="280" t="s">
        <v>6028</v>
      </c>
      <c r="B4629" s="280" t="s">
        <v>5752</v>
      </c>
      <c r="C4629" s="280" t="s">
        <v>1183</v>
      </c>
      <c r="D4629" s="280" t="s">
        <v>1394</v>
      </c>
      <c r="E4629" s="80">
        <v>1</v>
      </c>
      <c r="F4629" s="80">
        <v>708876</v>
      </c>
      <c r="G4629" s="80">
        <v>1</v>
      </c>
      <c r="H4629" s="280" t="s">
        <v>1394</v>
      </c>
      <c r="I4629" s="80"/>
    </row>
    <row r="4630" spans="1:9">
      <c r="A4630" s="280" t="s">
        <v>6029</v>
      </c>
      <c r="B4630" s="280" t="s">
        <v>5754</v>
      </c>
      <c r="C4630" s="280" t="s">
        <v>1183</v>
      </c>
      <c r="D4630" s="280" t="s">
        <v>1394</v>
      </c>
      <c r="E4630" s="80">
        <v>82474.17917659042</v>
      </c>
      <c r="F4630" s="80">
        <v>708876</v>
      </c>
      <c r="G4630" s="80">
        <v>1</v>
      </c>
      <c r="H4630" s="280" t="s">
        <v>1394</v>
      </c>
      <c r="I4630" s="80"/>
    </row>
    <row r="4631" spans="1:9">
      <c r="A4631" s="280" t="s">
        <v>6030</v>
      </c>
      <c r="B4631" s="280" t="s">
        <v>5748</v>
      </c>
      <c r="C4631" s="280" t="s">
        <v>1210</v>
      </c>
      <c r="D4631" s="280" t="s">
        <v>1394</v>
      </c>
      <c r="E4631" s="80">
        <v>654722</v>
      </c>
      <c r="F4631" s="80">
        <v>708876</v>
      </c>
      <c r="G4631" s="80">
        <v>1</v>
      </c>
      <c r="H4631" s="280" t="s">
        <v>1394</v>
      </c>
      <c r="I4631" s="80"/>
    </row>
    <row r="4632" spans="1:9">
      <c r="A4632" s="280" t="s">
        <v>6031</v>
      </c>
      <c r="B4632" s="280" t="s">
        <v>5750</v>
      </c>
      <c r="C4632" s="280" t="s">
        <v>1210</v>
      </c>
      <c r="D4632" s="280" t="s">
        <v>1394</v>
      </c>
      <c r="E4632" s="80">
        <v>12160851288.305481</v>
      </c>
      <c r="F4632" s="80">
        <v>708876</v>
      </c>
      <c r="G4632" s="80">
        <v>1</v>
      </c>
      <c r="H4632" s="280" t="s">
        <v>1394</v>
      </c>
      <c r="I4632" s="80"/>
    </row>
    <row r="4633" spans="1:9">
      <c r="A4633" s="280" t="s">
        <v>6032</v>
      </c>
      <c r="B4633" s="280" t="s">
        <v>5752</v>
      </c>
      <c r="C4633" s="280" t="s">
        <v>1210</v>
      </c>
      <c r="D4633" s="280" t="s">
        <v>1394</v>
      </c>
      <c r="E4633" s="80">
        <v>0.92360582104627609</v>
      </c>
      <c r="F4633" s="80">
        <v>708876</v>
      </c>
      <c r="G4633" s="80">
        <v>1</v>
      </c>
      <c r="H4633" s="280" t="s">
        <v>1394</v>
      </c>
      <c r="I4633" s="80"/>
    </row>
    <row r="4634" spans="1:9">
      <c r="A4634" s="280" t="s">
        <v>6033</v>
      </c>
      <c r="B4634" s="280" t="s">
        <v>5754</v>
      </c>
      <c r="C4634" s="280" t="s">
        <v>1210</v>
      </c>
      <c r="D4634" s="280" t="s">
        <v>1394</v>
      </c>
      <c r="E4634" s="80">
        <v>17155.117803826735</v>
      </c>
      <c r="F4634" s="80">
        <v>708876</v>
      </c>
      <c r="G4634" s="80">
        <v>1</v>
      </c>
      <c r="H4634" s="280" t="s">
        <v>1394</v>
      </c>
      <c r="I4634" s="80"/>
    </row>
    <row r="4635" spans="1:9">
      <c r="A4635" s="280" t="s">
        <v>6034</v>
      </c>
      <c r="B4635" s="280" t="s">
        <v>1457</v>
      </c>
      <c r="C4635" s="280" t="s">
        <v>1210</v>
      </c>
      <c r="D4635" s="280" t="s">
        <v>1211</v>
      </c>
      <c r="E4635" s="80">
        <v>0.10013137764358393</v>
      </c>
      <c r="F4635" s="80">
        <v>708876</v>
      </c>
      <c r="G4635" s="80">
        <v>1</v>
      </c>
      <c r="H4635" s="280" t="s">
        <v>1342</v>
      </c>
      <c r="I4635" s="80"/>
    </row>
    <row r="4636" spans="1:9">
      <c r="A4636" s="280" t="s">
        <v>6035</v>
      </c>
      <c r="B4636" s="280" t="s">
        <v>1457</v>
      </c>
      <c r="C4636" s="280" t="s">
        <v>1210</v>
      </c>
      <c r="D4636" s="280" t="s">
        <v>1212</v>
      </c>
      <c r="E4636" s="80">
        <v>0.10015086579572868</v>
      </c>
      <c r="F4636" s="80">
        <v>708876</v>
      </c>
      <c r="G4636" s="80">
        <v>1</v>
      </c>
      <c r="H4636" s="280" t="s">
        <v>1342</v>
      </c>
      <c r="I4636" s="80"/>
    </row>
    <row r="4637" spans="1:9">
      <c r="A4637" s="280" t="s">
        <v>6036</v>
      </c>
      <c r="B4637" s="280" t="s">
        <v>1457</v>
      </c>
      <c r="C4637" s="280" t="s">
        <v>1210</v>
      </c>
      <c r="D4637" s="280" t="s">
        <v>1213</v>
      </c>
      <c r="E4637" s="80">
        <v>0.10013137764358393</v>
      </c>
      <c r="F4637" s="80">
        <v>708876</v>
      </c>
      <c r="G4637" s="80">
        <v>1</v>
      </c>
      <c r="H4637" s="280" t="s">
        <v>1342</v>
      </c>
      <c r="I4637" s="80"/>
    </row>
    <row r="4638" spans="1:9">
      <c r="A4638" s="280" t="s">
        <v>6037</v>
      </c>
      <c r="B4638" s="280" t="s">
        <v>1457</v>
      </c>
      <c r="C4638" s="280" t="s">
        <v>1210</v>
      </c>
      <c r="D4638" s="280" t="s">
        <v>1214</v>
      </c>
      <c r="E4638" s="80">
        <v>0.10013938349670121</v>
      </c>
      <c r="F4638" s="80">
        <v>708876</v>
      </c>
      <c r="G4638" s="80">
        <v>1</v>
      </c>
      <c r="H4638" s="280" t="s">
        <v>1342</v>
      </c>
      <c r="I4638" s="80"/>
    </row>
    <row r="4639" spans="1:9">
      <c r="A4639" s="280" t="s">
        <v>6038</v>
      </c>
      <c r="B4639" s="280" t="s">
        <v>1457</v>
      </c>
      <c r="C4639" s="280" t="s">
        <v>1210</v>
      </c>
      <c r="D4639" s="280" t="s">
        <v>1215</v>
      </c>
      <c r="E4639" s="80">
        <v>8.9496879615252933E-2</v>
      </c>
      <c r="F4639" s="80">
        <v>708876</v>
      </c>
      <c r="G4639" s="80">
        <v>1</v>
      </c>
      <c r="H4639" s="280" t="s">
        <v>1342</v>
      </c>
      <c r="I4639" s="80"/>
    </row>
    <row r="4640" spans="1:9">
      <c r="A4640" s="280" t="s">
        <v>6039</v>
      </c>
      <c r="B4640" s="280" t="s">
        <v>1457</v>
      </c>
      <c r="C4640" s="280" t="s">
        <v>1210</v>
      </c>
      <c r="D4640" s="280" t="s">
        <v>1216</v>
      </c>
      <c r="E4640" s="80">
        <v>5.2314613734252668E-2</v>
      </c>
      <c r="F4640" s="80">
        <v>708876</v>
      </c>
      <c r="G4640" s="80">
        <v>1</v>
      </c>
      <c r="H4640" s="280" t="s">
        <v>1342</v>
      </c>
      <c r="I4640" s="80"/>
    </row>
    <row r="4641" spans="1:9">
      <c r="A4641" s="280" t="s">
        <v>6040</v>
      </c>
      <c r="B4641" s="280" t="s">
        <v>1457</v>
      </c>
      <c r="C4641" s="280" t="s">
        <v>1210</v>
      </c>
      <c r="D4641" s="280" t="s">
        <v>1217</v>
      </c>
      <c r="E4641" s="80">
        <v>4.8828468177316439E-2</v>
      </c>
      <c r="F4641" s="80">
        <v>708876</v>
      </c>
      <c r="G4641" s="80">
        <v>1</v>
      </c>
      <c r="H4641" s="280" t="s">
        <v>1342</v>
      </c>
      <c r="I4641" s="80"/>
    </row>
    <row r="4642" spans="1:9">
      <c r="A4642" s="280" t="s">
        <v>6041</v>
      </c>
      <c r="B4642" s="280" t="s">
        <v>1457</v>
      </c>
      <c r="C4642" s="280" t="s">
        <v>1210</v>
      </c>
      <c r="D4642" s="280" t="s">
        <v>1218</v>
      </c>
      <c r="E4642" s="80">
        <v>2.5645780381985082E-2</v>
      </c>
      <c r="F4642" s="80">
        <v>708876</v>
      </c>
      <c r="G4642" s="80">
        <v>1</v>
      </c>
      <c r="H4642" s="280" t="s">
        <v>1342</v>
      </c>
      <c r="I4642" s="80"/>
    </row>
    <row r="4643" spans="1:9">
      <c r="A4643" s="280" t="s">
        <v>6042</v>
      </c>
      <c r="B4643" s="280" t="s">
        <v>1457</v>
      </c>
      <c r="C4643" s="280" t="s">
        <v>1210</v>
      </c>
      <c r="D4643" s="280" t="s">
        <v>1219</v>
      </c>
      <c r="E4643" s="80">
        <v>1268.1980095978795</v>
      </c>
      <c r="F4643" s="80">
        <v>708876</v>
      </c>
      <c r="G4643" s="80">
        <v>1</v>
      </c>
      <c r="H4643" s="280" t="s">
        <v>1342</v>
      </c>
      <c r="I4643" s="80"/>
    </row>
    <row r="4644" spans="1:9">
      <c r="A4644" s="280" t="s">
        <v>6043</v>
      </c>
      <c r="B4644" s="280" t="s">
        <v>1457</v>
      </c>
      <c r="C4644" s="280" t="s">
        <v>1210</v>
      </c>
      <c r="D4644" s="280" t="s">
        <v>1347</v>
      </c>
      <c r="E4644" s="80">
        <v>3.5369999027238655E-2</v>
      </c>
      <c r="F4644" s="80">
        <v>708876</v>
      </c>
      <c r="G4644" s="80">
        <v>1</v>
      </c>
      <c r="H4644" s="280" t="s">
        <v>1342</v>
      </c>
      <c r="I4644" s="80"/>
    </row>
    <row r="4645" spans="1:9">
      <c r="A4645" s="280" t="s">
        <v>6044</v>
      </c>
      <c r="B4645" s="280" t="s">
        <v>1457</v>
      </c>
      <c r="C4645" s="280" t="s">
        <v>1210</v>
      </c>
      <c r="D4645" s="280" t="s">
        <v>1344</v>
      </c>
      <c r="E4645" s="80">
        <v>7.5023696382030367E-2</v>
      </c>
      <c r="F4645" s="80">
        <v>708876</v>
      </c>
      <c r="G4645" s="80">
        <v>1</v>
      </c>
      <c r="H4645" s="280" t="s">
        <v>1342</v>
      </c>
      <c r="I4645" s="80"/>
    </row>
    <row r="4646" spans="1:9">
      <c r="A4646" s="280" t="s">
        <v>6045</v>
      </c>
      <c r="B4646" s="280" t="s">
        <v>5752</v>
      </c>
      <c r="C4646" s="280" t="s">
        <v>1211</v>
      </c>
      <c r="D4646" s="280" t="s">
        <v>1394</v>
      </c>
      <c r="E4646" s="80">
        <v>1</v>
      </c>
      <c r="F4646" s="80">
        <v>708876</v>
      </c>
      <c r="G4646" s="80">
        <v>1</v>
      </c>
      <c r="H4646" s="280" t="s">
        <v>1394</v>
      </c>
      <c r="I4646" s="80"/>
    </row>
    <row r="4647" spans="1:9">
      <c r="A4647" s="280" t="s">
        <v>6046</v>
      </c>
      <c r="B4647" s="280" t="s">
        <v>5754</v>
      </c>
      <c r="C4647" s="280" t="s">
        <v>1211</v>
      </c>
      <c r="D4647" s="280" t="s">
        <v>1394</v>
      </c>
      <c r="E4647" s="80">
        <v>217872.96016242079</v>
      </c>
      <c r="F4647" s="80">
        <v>708876</v>
      </c>
      <c r="G4647" s="80">
        <v>1</v>
      </c>
      <c r="H4647" s="280" t="s">
        <v>1394</v>
      </c>
      <c r="I4647" s="80"/>
    </row>
    <row r="4648" spans="1:9">
      <c r="A4648" s="280" t="s">
        <v>6047</v>
      </c>
      <c r="B4648" s="280" t="s">
        <v>1457</v>
      </c>
      <c r="C4648" s="280" t="s">
        <v>1211</v>
      </c>
      <c r="D4648" s="280" t="s">
        <v>1211</v>
      </c>
      <c r="E4648" s="80">
        <v>1</v>
      </c>
      <c r="F4648" s="80">
        <v>708876</v>
      </c>
      <c r="G4648" s="80">
        <v>1</v>
      </c>
      <c r="H4648" s="280" t="s">
        <v>1342</v>
      </c>
      <c r="I4648" s="80"/>
    </row>
    <row r="4649" spans="1:9">
      <c r="A4649" s="280" t="s">
        <v>6048</v>
      </c>
      <c r="B4649" s="280" t="s">
        <v>1457</v>
      </c>
      <c r="C4649" s="280" t="s">
        <v>1211</v>
      </c>
      <c r="D4649" s="280" t="s">
        <v>1212</v>
      </c>
      <c r="E4649" s="80">
        <v>1.0003534389710991</v>
      </c>
      <c r="F4649" s="80">
        <v>708876</v>
      </c>
      <c r="G4649" s="80">
        <v>1</v>
      </c>
      <c r="H4649" s="280" t="s">
        <v>1342</v>
      </c>
      <c r="I4649" s="80"/>
    </row>
    <row r="4650" spans="1:9">
      <c r="A4650" s="280" t="s">
        <v>6049</v>
      </c>
      <c r="B4650" s="280" t="s">
        <v>1457</v>
      </c>
      <c r="C4650" s="280" t="s">
        <v>1211</v>
      </c>
      <c r="D4650" s="280" t="s">
        <v>1213</v>
      </c>
      <c r="E4650" s="80">
        <v>1</v>
      </c>
      <c r="F4650" s="80">
        <v>708876</v>
      </c>
      <c r="G4650" s="80">
        <v>1</v>
      </c>
      <c r="H4650" s="280" t="s">
        <v>1342</v>
      </c>
      <c r="I4650" s="80"/>
    </row>
    <row r="4651" spans="1:9">
      <c r="A4651" s="280" t="s">
        <v>6050</v>
      </c>
      <c r="B4651" s="280" t="s">
        <v>1457</v>
      </c>
      <c r="C4651" s="280" t="s">
        <v>1211</v>
      </c>
      <c r="D4651" s="280" t="s">
        <v>1214</v>
      </c>
      <c r="E4651" s="80">
        <v>1.0001018700374573</v>
      </c>
      <c r="F4651" s="80">
        <v>708876</v>
      </c>
      <c r="G4651" s="80">
        <v>1</v>
      </c>
      <c r="H4651" s="280" t="s">
        <v>1342</v>
      </c>
      <c r="I4651" s="80"/>
    </row>
    <row r="4652" spans="1:9">
      <c r="A4652" s="280" t="s">
        <v>6051</v>
      </c>
      <c r="B4652" s="280" t="s">
        <v>1457</v>
      </c>
      <c r="C4652" s="280" t="s">
        <v>1211</v>
      </c>
      <c r="D4652" s="280" t="s">
        <v>1215</v>
      </c>
      <c r="E4652" s="80">
        <v>0.9225007675201653</v>
      </c>
      <c r="F4652" s="80">
        <v>708876</v>
      </c>
      <c r="G4652" s="80">
        <v>1</v>
      </c>
      <c r="H4652" s="280" t="s">
        <v>1342</v>
      </c>
      <c r="I4652" s="80"/>
    </row>
    <row r="4653" spans="1:9">
      <c r="A4653" s="280" t="s">
        <v>6052</v>
      </c>
      <c r="B4653" s="280" t="s">
        <v>1457</v>
      </c>
      <c r="C4653" s="280" t="s">
        <v>1211</v>
      </c>
      <c r="D4653" s="280" t="s">
        <v>1216</v>
      </c>
      <c r="E4653" s="80">
        <v>0.78388792168444199</v>
      </c>
      <c r="F4653" s="80">
        <v>708876</v>
      </c>
      <c r="G4653" s="80">
        <v>1</v>
      </c>
      <c r="H4653" s="280" t="s">
        <v>1342</v>
      </c>
      <c r="I4653" s="80"/>
    </row>
    <row r="4654" spans="1:9">
      <c r="A4654" s="280" t="s">
        <v>6053</v>
      </c>
      <c r="B4654" s="280" t="s">
        <v>1457</v>
      </c>
      <c r="C4654" s="280" t="s">
        <v>1211</v>
      </c>
      <c r="D4654" s="280" t="s">
        <v>1217</v>
      </c>
      <c r="E4654" s="80">
        <v>0.56542458212987079</v>
      </c>
      <c r="F4654" s="80">
        <v>708876</v>
      </c>
      <c r="G4654" s="80">
        <v>1</v>
      </c>
      <c r="H4654" s="280" t="s">
        <v>1342</v>
      </c>
      <c r="I4654" s="80"/>
    </row>
    <row r="4655" spans="1:9">
      <c r="A4655" s="280" t="s">
        <v>6054</v>
      </c>
      <c r="B4655" s="280" t="s">
        <v>1457</v>
      </c>
      <c r="C4655" s="280" t="s">
        <v>1211</v>
      </c>
      <c r="D4655" s="280" t="s">
        <v>1218</v>
      </c>
      <c r="E4655" s="80">
        <v>-8.2017533049322921E-3</v>
      </c>
      <c r="F4655" s="80">
        <v>708876</v>
      </c>
      <c r="G4655" s="80">
        <v>1</v>
      </c>
      <c r="H4655" s="280" t="s">
        <v>1342</v>
      </c>
      <c r="I4655" s="80"/>
    </row>
    <row r="4656" spans="1:9">
      <c r="A4656" s="280" t="s">
        <v>6055</v>
      </c>
      <c r="B4656" s="280" t="s">
        <v>1457</v>
      </c>
      <c r="C4656" s="280" t="s">
        <v>1211</v>
      </c>
      <c r="D4656" s="280" t="s">
        <v>1219</v>
      </c>
      <c r="E4656" s="80">
        <v>11384.614004188426</v>
      </c>
      <c r="F4656" s="80">
        <v>708876</v>
      </c>
      <c r="G4656" s="80">
        <v>1</v>
      </c>
      <c r="H4656" s="280" t="s">
        <v>1342</v>
      </c>
      <c r="I4656" s="80"/>
    </row>
    <row r="4657" spans="1:9">
      <c r="A4657" s="280" t="s">
        <v>6056</v>
      </c>
      <c r="B4657" s="280" t="s">
        <v>1457</v>
      </c>
      <c r="C4657" s="280" t="s">
        <v>1211</v>
      </c>
      <c r="D4657" s="280" t="s">
        <v>1347</v>
      </c>
      <c r="E4657" s="80">
        <v>0.41024369043131259</v>
      </c>
      <c r="F4657" s="80">
        <v>708876</v>
      </c>
      <c r="G4657" s="80">
        <v>1</v>
      </c>
      <c r="H4657" s="280" t="s">
        <v>1342</v>
      </c>
      <c r="I4657" s="80"/>
    </row>
    <row r="4658" spans="1:9">
      <c r="A4658" s="280" t="s">
        <v>6057</v>
      </c>
      <c r="B4658" s="280" t="s">
        <v>1393</v>
      </c>
      <c r="C4658" s="280" t="s">
        <v>1211</v>
      </c>
      <c r="D4658" s="280" t="s">
        <v>1347</v>
      </c>
      <c r="E4658" s="80">
        <v>1</v>
      </c>
      <c r="F4658" s="80">
        <v>708876</v>
      </c>
      <c r="G4658" s="80">
        <v>1</v>
      </c>
      <c r="H4658" s="280" t="s">
        <v>1394</v>
      </c>
      <c r="I4658" s="80"/>
    </row>
    <row r="4659" spans="1:9">
      <c r="A4659" s="280" t="s">
        <v>6058</v>
      </c>
      <c r="B4659" s="280" t="s">
        <v>1415</v>
      </c>
      <c r="C4659" s="280" t="s">
        <v>1211</v>
      </c>
      <c r="D4659" s="280" t="s">
        <v>1347</v>
      </c>
      <c r="E4659" s="80">
        <v>0.58975631009798735</v>
      </c>
      <c r="F4659" s="80">
        <v>708876</v>
      </c>
      <c r="G4659" s="80">
        <v>1</v>
      </c>
      <c r="H4659" s="280" t="s">
        <v>1394</v>
      </c>
      <c r="I4659" s="80"/>
    </row>
    <row r="4660" spans="1:9">
      <c r="A4660" s="280" t="s">
        <v>6059</v>
      </c>
      <c r="B4660" s="280" t="s">
        <v>1436</v>
      </c>
      <c r="C4660" s="280" t="s">
        <v>1211</v>
      </c>
      <c r="D4660" s="280" t="s">
        <v>1347</v>
      </c>
      <c r="E4660" s="80">
        <v>0.36757149414001267</v>
      </c>
      <c r="F4660" s="80">
        <v>708876</v>
      </c>
      <c r="G4660" s="80">
        <v>1</v>
      </c>
      <c r="H4660" s="280" t="s">
        <v>1394</v>
      </c>
      <c r="I4660" s="80"/>
    </row>
    <row r="4661" spans="1:9">
      <c r="A4661" s="280" t="s">
        <v>6060</v>
      </c>
      <c r="B4661" s="280" t="s">
        <v>1457</v>
      </c>
      <c r="C4661" s="280" t="s">
        <v>1211</v>
      </c>
      <c r="D4661" s="280" t="s">
        <v>1344</v>
      </c>
      <c r="E4661" s="80">
        <v>0.87718459713121</v>
      </c>
      <c r="F4661" s="80">
        <v>708876</v>
      </c>
      <c r="G4661" s="80">
        <v>1</v>
      </c>
      <c r="H4661" s="280" t="s">
        <v>1342</v>
      </c>
      <c r="I4661" s="80"/>
    </row>
    <row r="4662" spans="1:9">
      <c r="A4662" s="280" t="s">
        <v>6061</v>
      </c>
      <c r="B4662" s="280" t="s">
        <v>1393</v>
      </c>
      <c r="C4662" s="280" t="s">
        <v>1211</v>
      </c>
      <c r="D4662" s="280" t="s">
        <v>1344</v>
      </c>
      <c r="E4662" s="80">
        <v>0.61771170134127829</v>
      </c>
      <c r="F4662" s="80">
        <v>708876</v>
      </c>
      <c r="G4662" s="80">
        <v>1</v>
      </c>
      <c r="H4662" s="280" t="s">
        <v>1394</v>
      </c>
      <c r="I4662" s="80"/>
    </row>
    <row r="4663" spans="1:9">
      <c r="A4663" s="280" t="s">
        <v>6062</v>
      </c>
      <c r="B4663" s="280" t="s">
        <v>1415</v>
      </c>
      <c r="C4663" s="280" t="s">
        <v>1211</v>
      </c>
      <c r="D4663" s="280" t="s">
        <v>1344</v>
      </c>
      <c r="E4663" s="80">
        <v>0.1813677636086628</v>
      </c>
      <c r="F4663" s="80">
        <v>708876</v>
      </c>
      <c r="G4663" s="80">
        <v>1</v>
      </c>
      <c r="H4663" s="280" t="s">
        <v>1394</v>
      </c>
      <c r="I4663" s="80"/>
    </row>
    <row r="4664" spans="1:9">
      <c r="A4664" s="280" t="s">
        <v>6063</v>
      </c>
      <c r="B4664" s="280" t="s">
        <v>1436</v>
      </c>
      <c r="C4664" s="280" t="s">
        <v>1211</v>
      </c>
      <c r="D4664" s="280" t="s">
        <v>1344</v>
      </c>
      <c r="E4664" s="80">
        <v>8.0112444747039227E-2</v>
      </c>
      <c r="F4664" s="80">
        <v>708876</v>
      </c>
      <c r="G4664" s="80">
        <v>1</v>
      </c>
      <c r="H4664" s="280" t="s">
        <v>1394</v>
      </c>
      <c r="I4664" s="80"/>
    </row>
    <row r="4665" spans="1:9">
      <c r="A4665" s="280" t="s">
        <v>6064</v>
      </c>
      <c r="B4665" s="280" t="s">
        <v>5752</v>
      </c>
      <c r="C4665" s="280" t="s">
        <v>1212</v>
      </c>
      <c r="D4665" s="280" t="s">
        <v>1394</v>
      </c>
      <c r="E4665" s="80">
        <v>1</v>
      </c>
      <c r="F4665" s="80">
        <v>708876</v>
      </c>
      <c r="G4665" s="80">
        <v>1</v>
      </c>
      <c r="H4665" s="280" t="s">
        <v>1394</v>
      </c>
      <c r="I4665" s="80"/>
    </row>
    <row r="4666" spans="1:9">
      <c r="A4666" s="280" t="s">
        <v>6065</v>
      </c>
      <c r="B4666" s="280" t="s">
        <v>5754</v>
      </c>
      <c r="C4666" s="280" t="s">
        <v>1212</v>
      </c>
      <c r="D4666" s="280" t="s">
        <v>1394</v>
      </c>
      <c r="E4666" s="80">
        <v>217803.22477470106</v>
      </c>
      <c r="F4666" s="80">
        <v>708876</v>
      </c>
      <c r="G4666" s="80">
        <v>1</v>
      </c>
      <c r="H4666" s="280" t="s">
        <v>1394</v>
      </c>
      <c r="I4666" s="80"/>
    </row>
    <row r="4667" spans="1:9">
      <c r="A4667" s="280" t="s">
        <v>6066</v>
      </c>
      <c r="B4667" s="280" t="s">
        <v>1457</v>
      </c>
      <c r="C4667" s="280" t="s">
        <v>1212</v>
      </c>
      <c r="D4667" s="280" t="s">
        <v>1211</v>
      </c>
      <c r="E4667" s="80">
        <v>0.99965924389577243</v>
      </c>
      <c r="F4667" s="80">
        <v>708876</v>
      </c>
      <c r="G4667" s="80">
        <v>1</v>
      </c>
      <c r="H4667" s="280" t="s">
        <v>1342</v>
      </c>
      <c r="I4667" s="80"/>
    </row>
    <row r="4668" spans="1:9">
      <c r="A4668" s="280" t="s">
        <v>6067</v>
      </c>
      <c r="B4668" s="280" t="s">
        <v>1457</v>
      </c>
      <c r="C4668" s="280" t="s">
        <v>1212</v>
      </c>
      <c r="D4668" s="280" t="s">
        <v>1212</v>
      </c>
      <c r="E4668" s="80">
        <v>1</v>
      </c>
      <c r="F4668" s="80">
        <v>708876</v>
      </c>
      <c r="G4668" s="80">
        <v>1</v>
      </c>
      <c r="H4668" s="280" t="s">
        <v>1342</v>
      </c>
      <c r="I4668" s="80"/>
    </row>
    <row r="4669" spans="1:9">
      <c r="A4669" s="280" t="s">
        <v>6068</v>
      </c>
      <c r="B4669" s="280" t="s">
        <v>1457</v>
      </c>
      <c r="C4669" s="280" t="s">
        <v>1212</v>
      </c>
      <c r="D4669" s="280" t="s">
        <v>1213</v>
      </c>
      <c r="E4669" s="80">
        <v>0.99965924389577243</v>
      </c>
      <c r="F4669" s="80">
        <v>708876</v>
      </c>
      <c r="G4669" s="80">
        <v>1</v>
      </c>
      <c r="H4669" s="280" t="s">
        <v>1342</v>
      </c>
      <c r="I4669" s="80"/>
    </row>
    <row r="4670" spans="1:9">
      <c r="A4670" s="280" t="s">
        <v>6069</v>
      </c>
      <c r="B4670" s="280" t="s">
        <v>1457</v>
      </c>
      <c r="C4670" s="280" t="s">
        <v>1212</v>
      </c>
      <c r="D4670" s="280" t="s">
        <v>1214</v>
      </c>
      <c r="E4670" s="80">
        <v>0.99975623316136408</v>
      </c>
      <c r="F4670" s="80">
        <v>708876</v>
      </c>
      <c r="G4670" s="80">
        <v>1</v>
      </c>
      <c r="H4670" s="280" t="s">
        <v>1342</v>
      </c>
      <c r="I4670" s="80"/>
    </row>
    <row r="4671" spans="1:9">
      <c r="A4671" s="280" t="s">
        <v>6070</v>
      </c>
      <c r="B4671" s="280" t="s">
        <v>1457</v>
      </c>
      <c r="C4671" s="280" t="s">
        <v>1212</v>
      </c>
      <c r="D4671" s="280" t="s">
        <v>1215</v>
      </c>
      <c r="E4671" s="80">
        <v>0.9221656153833262</v>
      </c>
      <c r="F4671" s="80">
        <v>708876</v>
      </c>
      <c r="G4671" s="80">
        <v>1</v>
      </c>
      <c r="H4671" s="280" t="s">
        <v>1342</v>
      </c>
      <c r="I4671" s="80"/>
    </row>
    <row r="4672" spans="1:9">
      <c r="A4672" s="280" t="s">
        <v>6071</v>
      </c>
      <c r="B4672" s="280" t="s">
        <v>1457</v>
      </c>
      <c r="C4672" s="280" t="s">
        <v>1212</v>
      </c>
      <c r="D4672" s="280" t="s">
        <v>1216</v>
      </c>
      <c r="E4672" s="80">
        <v>0.78361601289672478</v>
      </c>
      <c r="F4672" s="80">
        <v>708876</v>
      </c>
      <c r="G4672" s="80">
        <v>1</v>
      </c>
      <c r="H4672" s="280" t="s">
        <v>1342</v>
      </c>
      <c r="I4672" s="80"/>
    </row>
    <row r="4673" spans="1:9">
      <c r="A4673" s="280" t="s">
        <v>6072</v>
      </c>
      <c r="B4673" s="280" t="s">
        <v>1457</v>
      </c>
      <c r="C4673" s="280" t="s">
        <v>1212</v>
      </c>
      <c r="D4673" s="280" t="s">
        <v>1217</v>
      </c>
      <c r="E4673" s="80">
        <v>0.56522414088501183</v>
      </c>
      <c r="F4673" s="80">
        <v>708876</v>
      </c>
      <c r="G4673" s="80">
        <v>1</v>
      </c>
      <c r="H4673" s="280" t="s">
        <v>1342</v>
      </c>
      <c r="I4673" s="80"/>
    </row>
    <row r="4674" spans="1:9">
      <c r="A4674" s="280" t="s">
        <v>6073</v>
      </c>
      <c r="B4674" s="280" t="s">
        <v>1457</v>
      </c>
      <c r="C4674" s="280" t="s">
        <v>1212</v>
      </c>
      <c r="D4674" s="280" t="s">
        <v>1218</v>
      </c>
      <c r="E4674" s="80">
        <v>-8.2770508139787796E-3</v>
      </c>
      <c r="F4674" s="80">
        <v>708876</v>
      </c>
      <c r="G4674" s="80">
        <v>1</v>
      </c>
      <c r="H4674" s="280" t="s">
        <v>1342</v>
      </c>
      <c r="I4674" s="80"/>
    </row>
    <row r="4675" spans="1:9">
      <c r="A4675" s="280" t="s">
        <v>6074</v>
      </c>
      <c r="B4675" s="280" t="s">
        <v>1457</v>
      </c>
      <c r="C4675" s="280" t="s">
        <v>1212</v>
      </c>
      <c r="D4675" s="280" t="s">
        <v>1219</v>
      </c>
      <c r="E4675" s="80">
        <v>11337.009004354519</v>
      </c>
      <c r="F4675" s="80">
        <v>708876</v>
      </c>
      <c r="G4675" s="80">
        <v>1</v>
      </c>
      <c r="H4675" s="280" t="s">
        <v>1342</v>
      </c>
      <c r="I4675" s="80"/>
    </row>
    <row r="4676" spans="1:9">
      <c r="A4676" s="280" t="s">
        <v>6075</v>
      </c>
      <c r="B4676" s="280" t="s">
        <v>1457</v>
      </c>
      <c r="C4676" s="280" t="s">
        <v>1212</v>
      </c>
      <c r="D4676" s="280" t="s">
        <v>1347</v>
      </c>
      <c r="E4676" s="80">
        <v>0.41010662500863404</v>
      </c>
      <c r="F4676" s="80">
        <v>708876</v>
      </c>
      <c r="G4676" s="80">
        <v>1</v>
      </c>
      <c r="H4676" s="280" t="s">
        <v>1342</v>
      </c>
      <c r="I4676" s="80"/>
    </row>
    <row r="4677" spans="1:9">
      <c r="A4677" s="280" t="s">
        <v>6076</v>
      </c>
      <c r="B4677" s="280" t="s">
        <v>1393</v>
      </c>
      <c r="C4677" s="280" t="s">
        <v>1212</v>
      </c>
      <c r="D4677" s="280" t="s">
        <v>1347</v>
      </c>
      <c r="E4677" s="80">
        <v>1</v>
      </c>
      <c r="F4677" s="80">
        <v>708876</v>
      </c>
      <c r="G4677" s="80">
        <v>1</v>
      </c>
      <c r="H4677" s="280" t="s">
        <v>1394</v>
      </c>
      <c r="I4677" s="80"/>
    </row>
    <row r="4678" spans="1:9">
      <c r="A4678" s="280" t="s">
        <v>6077</v>
      </c>
      <c r="B4678" s="280" t="s">
        <v>1415</v>
      </c>
      <c r="C4678" s="280" t="s">
        <v>1212</v>
      </c>
      <c r="D4678" s="280" t="s">
        <v>1347</v>
      </c>
      <c r="E4678" s="80">
        <v>0.58989337556295485</v>
      </c>
      <c r="F4678" s="80">
        <v>708876</v>
      </c>
      <c r="G4678" s="80">
        <v>1</v>
      </c>
      <c r="H4678" s="280" t="s">
        <v>1394</v>
      </c>
      <c r="I4678" s="80"/>
    </row>
    <row r="4679" spans="1:9">
      <c r="A4679" s="280" t="s">
        <v>6078</v>
      </c>
      <c r="B4679" s="280" t="s">
        <v>1436</v>
      </c>
      <c r="C4679" s="280" t="s">
        <v>1212</v>
      </c>
      <c r="D4679" s="280" t="s">
        <v>1347</v>
      </c>
      <c r="E4679" s="80">
        <v>0.36772352710788936</v>
      </c>
      <c r="F4679" s="80">
        <v>708876</v>
      </c>
      <c r="G4679" s="80">
        <v>1</v>
      </c>
      <c r="H4679" s="280" t="s">
        <v>1394</v>
      </c>
      <c r="I4679" s="80"/>
    </row>
    <row r="4680" spans="1:9">
      <c r="A4680" s="280" t="s">
        <v>6079</v>
      </c>
      <c r="B4680" s="280" t="s">
        <v>1457</v>
      </c>
      <c r="C4680" s="280" t="s">
        <v>1212</v>
      </c>
      <c r="D4680" s="280" t="s">
        <v>1344</v>
      </c>
      <c r="E4680" s="80">
        <v>0.87690031341564278</v>
      </c>
      <c r="F4680" s="80">
        <v>708876</v>
      </c>
      <c r="G4680" s="80">
        <v>1</v>
      </c>
      <c r="H4680" s="280" t="s">
        <v>1342</v>
      </c>
      <c r="I4680" s="80"/>
    </row>
    <row r="4681" spans="1:9">
      <c r="A4681" s="280" t="s">
        <v>6080</v>
      </c>
      <c r="B4681" s="280" t="s">
        <v>1393</v>
      </c>
      <c r="C4681" s="280" t="s">
        <v>1212</v>
      </c>
      <c r="D4681" s="280" t="s">
        <v>1344</v>
      </c>
      <c r="E4681" s="80">
        <v>0.61771170134127829</v>
      </c>
      <c r="F4681" s="80">
        <v>708876</v>
      </c>
      <c r="G4681" s="80">
        <v>1</v>
      </c>
      <c r="H4681" s="280" t="s">
        <v>1394</v>
      </c>
      <c r="I4681" s="80"/>
    </row>
    <row r="4682" spans="1:9">
      <c r="A4682" s="280" t="s">
        <v>6081</v>
      </c>
      <c r="B4682" s="280" t="s">
        <v>1415</v>
      </c>
      <c r="C4682" s="280" t="s">
        <v>1212</v>
      </c>
      <c r="D4682" s="280" t="s">
        <v>1344</v>
      </c>
      <c r="E4682" s="80">
        <v>0.18148585872932105</v>
      </c>
      <c r="F4682" s="80">
        <v>708876</v>
      </c>
      <c r="G4682" s="80">
        <v>1</v>
      </c>
      <c r="H4682" s="280" t="s">
        <v>1394</v>
      </c>
      <c r="I4682" s="80"/>
    </row>
    <row r="4683" spans="1:9">
      <c r="A4683" s="280" t="s">
        <v>6082</v>
      </c>
      <c r="B4683" s="280" t="s">
        <v>1436</v>
      </c>
      <c r="C4683" s="280" t="s">
        <v>1212</v>
      </c>
      <c r="D4683" s="280" t="s">
        <v>1344</v>
      </c>
      <c r="E4683" s="80">
        <v>8.0213014381116193E-2</v>
      </c>
      <c r="F4683" s="80">
        <v>708876</v>
      </c>
      <c r="G4683" s="80">
        <v>1</v>
      </c>
      <c r="H4683" s="280" t="s">
        <v>1394</v>
      </c>
      <c r="I4683" s="80"/>
    </row>
    <row r="4684" spans="1:9">
      <c r="A4684" s="280" t="s">
        <v>6083</v>
      </c>
      <c r="B4684" s="280" t="s">
        <v>5752</v>
      </c>
      <c r="C4684" s="280" t="s">
        <v>1213</v>
      </c>
      <c r="D4684" s="280" t="s">
        <v>1394</v>
      </c>
      <c r="E4684" s="80">
        <v>1</v>
      </c>
      <c r="F4684" s="80">
        <v>708876</v>
      </c>
      <c r="G4684" s="80">
        <v>1</v>
      </c>
      <c r="H4684" s="280" t="s">
        <v>1394</v>
      </c>
      <c r="I4684" s="80"/>
    </row>
    <row r="4685" spans="1:9">
      <c r="A4685" s="280" t="s">
        <v>6084</v>
      </c>
      <c r="B4685" s="280" t="s">
        <v>5754</v>
      </c>
      <c r="C4685" s="280" t="s">
        <v>1213</v>
      </c>
      <c r="D4685" s="280" t="s">
        <v>1394</v>
      </c>
      <c r="E4685" s="80">
        <v>217872.96016242079</v>
      </c>
      <c r="F4685" s="80">
        <v>708876</v>
      </c>
      <c r="G4685" s="80">
        <v>1</v>
      </c>
      <c r="H4685" s="280" t="s">
        <v>1394</v>
      </c>
      <c r="I4685" s="80"/>
    </row>
    <row r="4686" spans="1:9">
      <c r="A4686" s="280" t="s">
        <v>6085</v>
      </c>
      <c r="B4686" s="280" t="s">
        <v>1457</v>
      </c>
      <c r="C4686" s="280" t="s">
        <v>1213</v>
      </c>
      <c r="D4686" s="280" t="s">
        <v>1211</v>
      </c>
      <c r="E4686" s="80">
        <v>1</v>
      </c>
      <c r="F4686" s="80">
        <v>708876</v>
      </c>
      <c r="G4686" s="80">
        <v>1</v>
      </c>
      <c r="H4686" s="280" t="s">
        <v>1342</v>
      </c>
      <c r="I4686" s="80"/>
    </row>
    <row r="4687" spans="1:9">
      <c r="A4687" s="280" t="s">
        <v>6086</v>
      </c>
      <c r="B4687" s="280" t="s">
        <v>1457</v>
      </c>
      <c r="C4687" s="280" t="s">
        <v>1213</v>
      </c>
      <c r="D4687" s="280" t="s">
        <v>1212</v>
      </c>
      <c r="E4687" s="80">
        <v>1.0003534389710991</v>
      </c>
      <c r="F4687" s="80">
        <v>708876</v>
      </c>
      <c r="G4687" s="80">
        <v>1</v>
      </c>
      <c r="H4687" s="280" t="s">
        <v>1342</v>
      </c>
      <c r="I4687" s="80"/>
    </row>
    <row r="4688" spans="1:9">
      <c r="A4688" s="280" t="s">
        <v>6087</v>
      </c>
      <c r="B4688" s="280" t="s">
        <v>1457</v>
      </c>
      <c r="C4688" s="280" t="s">
        <v>1213</v>
      </c>
      <c r="D4688" s="280" t="s">
        <v>1213</v>
      </c>
      <c r="E4688" s="80">
        <v>1</v>
      </c>
      <c r="F4688" s="80">
        <v>708876</v>
      </c>
      <c r="G4688" s="80">
        <v>1</v>
      </c>
      <c r="H4688" s="280" t="s">
        <v>1342</v>
      </c>
      <c r="I4688" s="80"/>
    </row>
    <row r="4689" spans="1:9">
      <c r="A4689" s="280" t="s">
        <v>6088</v>
      </c>
      <c r="B4689" s="280" t="s">
        <v>1457</v>
      </c>
      <c r="C4689" s="280" t="s">
        <v>1213</v>
      </c>
      <c r="D4689" s="280" t="s">
        <v>1214</v>
      </c>
      <c r="E4689" s="80">
        <v>1.0001018700374573</v>
      </c>
      <c r="F4689" s="80">
        <v>708876</v>
      </c>
      <c r="G4689" s="80">
        <v>1</v>
      </c>
      <c r="H4689" s="280" t="s">
        <v>1342</v>
      </c>
      <c r="I4689" s="80"/>
    </row>
    <row r="4690" spans="1:9">
      <c r="A4690" s="280" t="s">
        <v>6089</v>
      </c>
      <c r="B4690" s="280" t="s">
        <v>1457</v>
      </c>
      <c r="C4690" s="280" t="s">
        <v>1213</v>
      </c>
      <c r="D4690" s="280" t="s">
        <v>1215</v>
      </c>
      <c r="E4690" s="80">
        <v>0.9225007675201653</v>
      </c>
      <c r="F4690" s="80">
        <v>708876</v>
      </c>
      <c r="G4690" s="80">
        <v>1</v>
      </c>
      <c r="H4690" s="280" t="s">
        <v>1342</v>
      </c>
      <c r="I4690" s="80"/>
    </row>
    <row r="4691" spans="1:9">
      <c r="A4691" s="280" t="s">
        <v>6090</v>
      </c>
      <c r="B4691" s="280" t="s">
        <v>1457</v>
      </c>
      <c r="C4691" s="280" t="s">
        <v>1213</v>
      </c>
      <c r="D4691" s="280" t="s">
        <v>1216</v>
      </c>
      <c r="E4691" s="80">
        <v>0.78388792168444199</v>
      </c>
      <c r="F4691" s="80">
        <v>708876</v>
      </c>
      <c r="G4691" s="80">
        <v>1</v>
      </c>
      <c r="H4691" s="280" t="s">
        <v>1342</v>
      </c>
      <c r="I4691" s="80"/>
    </row>
    <row r="4692" spans="1:9">
      <c r="A4692" s="280" t="s">
        <v>6091</v>
      </c>
      <c r="B4692" s="280" t="s">
        <v>1457</v>
      </c>
      <c r="C4692" s="280" t="s">
        <v>1213</v>
      </c>
      <c r="D4692" s="280" t="s">
        <v>1217</v>
      </c>
      <c r="E4692" s="80">
        <v>0.56542458212987079</v>
      </c>
      <c r="F4692" s="80">
        <v>708876</v>
      </c>
      <c r="G4692" s="80">
        <v>1</v>
      </c>
      <c r="H4692" s="280" t="s">
        <v>1342</v>
      </c>
      <c r="I4692" s="80"/>
    </row>
    <row r="4693" spans="1:9">
      <c r="A4693" s="280" t="s">
        <v>6092</v>
      </c>
      <c r="B4693" s="280" t="s">
        <v>1457</v>
      </c>
      <c r="C4693" s="280" t="s">
        <v>1213</v>
      </c>
      <c r="D4693" s="280" t="s">
        <v>1218</v>
      </c>
      <c r="E4693" s="80">
        <v>-8.2017533049322921E-3</v>
      </c>
      <c r="F4693" s="80">
        <v>708876</v>
      </c>
      <c r="G4693" s="80">
        <v>1</v>
      </c>
      <c r="H4693" s="280" t="s">
        <v>1342</v>
      </c>
      <c r="I4693" s="80"/>
    </row>
    <row r="4694" spans="1:9">
      <c r="A4694" s="280" t="s">
        <v>6093</v>
      </c>
      <c r="B4694" s="280" t="s">
        <v>1457</v>
      </c>
      <c r="C4694" s="280" t="s">
        <v>1213</v>
      </c>
      <c r="D4694" s="280" t="s">
        <v>1219</v>
      </c>
      <c r="E4694" s="80">
        <v>11384.614004188426</v>
      </c>
      <c r="F4694" s="80">
        <v>708876</v>
      </c>
      <c r="G4694" s="80">
        <v>1</v>
      </c>
      <c r="H4694" s="280" t="s">
        <v>1342</v>
      </c>
      <c r="I4694" s="80"/>
    </row>
    <row r="4695" spans="1:9">
      <c r="A4695" s="280" t="s">
        <v>6094</v>
      </c>
      <c r="B4695" s="280" t="s">
        <v>1457</v>
      </c>
      <c r="C4695" s="280" t="s">
        <v>1213</v>
      </c>
      <c r="D4695" s="280" t="s">
        <v>1347</v>
      </c>
      <c r="E4695" s="80">
        <v>0.41024369043131259</v>
      </c>
      <c r="F4695" s="80">
        <v>708876</v>
      </c>
      <c r="G4695" s="80">
        <v>1</v>
      </c>
      <c r="H4695" s="280" t="s">
        <v>1342</v>
      </c>
      <c r="I4695" s="80"/>
    </row>
    <row r="4696" spans="1:9">
      <c r="A4696" s="280" t="s">
        <v>6095</v>
      </c>
      <c r="B4696" s="280" t="s">
        <v>1393</v>
      </c>
      <c r="C4696" s="280" t="s">
        <v>1213</v>
      </c>
      <c r="D4696" s="280" t="s">
        <v>1347</v>
      </c>
      <c r="E4696" s="80">
        <v>1</v>
      </c>
      <c r="F4696" s="80">
        <v>708876</v>
      </c>
      <c r="G4696" s="80">
        <v>1</v>
      </c>
      <c r="H4696" s="280" t="s">
        <v>1394</v>
      </c>
      <c r="I4696" s="80"/>
    </row>
    <row r="4697" spans="1:9">
      <c r="A4697" s="280" t="s">
        <v>6096</v>
      </c>
      <c r="B4697" s="280" t="s">
        <v>1415</v>
      </c>
      <c r="C4697" s="280" t="s">
        <v>1213</v>
      </c>
      <c r="D4697" s="280" t="s">
        <v>1347</v>
      </c>
      <c r="E4697" s="80">
        <v>0.58975631009798735</v>
      </c>
      <c r="F4697" s="80">
        <v>708876</v>
      </c>
      <c r="G4697" s="80">
        <v>1</v>
      </c>
      <c r="H4697" s="280" t="s">
        <v>1394</v>
      </c>
      <c r="I4697" s="80"/>
    </row>
    <row r="4698" spans="1:9">
      <c r="A4698" s="280" t="s">
        <v>6097</v>
      </c>
      <c r="B4698" s="280" t="s">
        <v>1436</v>
      </c>
      <c r="C4698" s="280" t="s">
        <v>1213</v>
      </c>
      <c r="D4698" s="280" t="s">
        <v>1347</v>
      </c>
      <c r="E4698" s="80">
        <v>0.36757149414001267</v>
      </c>
      <c r="F4698" s="80">
        <v>708876</v>
      </c>
      <c r="G4698" s="80">
        <v>1</v>
      </c>
      <c r="H4698" s="280" t="s">
        <v>1394</v>
      </c>
      <c r="I4698" s="80"/>
    </row>
    <row r="4699" spans="1:9">
      <c r="A4699" s="280" t="s">
        <v>6098</v>
      </c>
      <c r="B4699" s="280" t="s">
        <v>1457</v>
      </c>
      <c r="C4699" s="280" t="s">
        <v>1213</v>
      </c>
      <c r="D4699" s="280" t="s">
        <v>1344</v>
      </c>
      <c r="E4699" s="80">
        <v>0.87718459713121</v>
      </c>
      <c r="F4699" s="80">
        <v>708876</v>
      </c>
      <c r="G4699" s="80">
        <v>1</v>
      </c>
      <c r="H4699" s="280" t="s">
        <v>1342</v>
      </c>
      <c r="I4699" s="80"/>
    </row>
    <row r="4700" spans="1:9">
      <c r="A4700" s="280" t="s">
        <v>6099</v>
      </c>
      <c r="B4700" s="280" t="s">
        <v>1393</v>
      </c>
      <c r="C4700" s="280" t="s">
        <v>1213</v>
      </c>
      <c r="D4700" s="280" t="s">
        <v>1344</v>
      </c>
      <c r="E4700" s="80">
        <v>0.61771170134127829</v>
      </c>
      <c r="F4700" s="80">
        <v>708876</v>
      </c>
      <c r="G4700" s="80">
        <v>1</v>
      </c>
      <c r="H4700" s="280" t="s">
        <v>1394</v>
      </c>
      <c r="I4700" s="80"/>
    </row>
    <row r="4701" spans="1:9">
      <c r="A4701" s="280" t="s">
        <v>6100</v>
      </c>
      <c r="B4701" s="280" t="s">
        <v>1415</v>
      </c>
      <c r="C4701" s="280" t="s">
        <v>1213</v>
      </c>
      <c r="D4701" s="280" t="s">
        <v>1344</v>
      </c>
      <c r="E4701" s="80">
        <v>0.1813677636086628</v>
      </c>
      <c r="F4701" s="80">
        <v>708876</v>
      </c>
      <c r="G4701" s="80">
        <v>1</v>
      </c>
      <c r="H4701" s="280" t="s">
        <v>1394</v>
      </c>
      <c r="I4701" s="80"/>
    </row>
    <row r="4702" spans="1:9">
      <c r="A4702" s="280" t="s">
        <v>6101</v>
      </c>
      <c r="B4702" s="280" t="s">
        <v>1436</v>
      </c>
      <c r="C4702" s="280" t="s">
        <v>1213</v>
      </c>
      <c r="D4702" s="280" t="s">
        <v>1344</v>
      </c>
      <c r="E4702" s="80">
        <v>8.0112444747039227E-2</v>
      </c>
      <c r="F4702" s="80">
        <v>708876</v>
      </c>
      <c r="G4702" s="80">
        <v>1</v>
      </c>
      <c r="H4702" s="280" t="s">
        <v>1394</v>
      </c>
      <c r="I4702" s="80"/>
    </row>
    <row r="4703" spans="1:9">
      <c r="A4703" s="280" t="s">
        <v>6102</v>
      </c>
      <c r="B4703" s="280" t="s">
        <v>5752</v>
      </c>
      <c r="C4703" s="280" t="s">
        <v>1214</v>
      </c>
      <c r="D4703" s="280" t="s">
        <v>1394</v>
      </c>
      <c r="E4703" s="80">
        <v>1</v>
      </c>
      <c r="F4703" s="80">
        <v>708876</v>
      </c>
      <c r="G4703" s="80">
        <v>1</v>
      </c>
      <c r="H4703" s="280" t="s">
        <v>1394</v>
      </c>
      <c r="I4703" s="80"/>
    </row>
    <row r="4704" spans="1:9">
      <c r="A4704" s="280" t="s">
        <v>6103</v>
      </c>
      <c r="B4704" s="280" t="s">
        <v>5754</v>
      </c>
      <c r="C4704" s="280" t="s">
        <v>1214</v>
      </c>
      <c r="D4704" s="280" t="s">
        <v>1394</v>
      </c>
      <c r="E4704" s="80">
        <v>217843.94023898544</v>
      </c>
      <c r="F4704" s="80">
        <v>708876</v>
      </c>
      <c r="G4704" s="80">
        <v>1</v>
      </c>
      <c r="H4704" s="280" t="s">
        <v>1394</v>
      </c>
      <c r="I4704" s="80"/>
    </row>
    <row r="4705" spans="1:9">
      <c r="A4705" s="280" t="s">
        <v>6104</v>
      </c>
      <c r="B4705" s="280" t="s">
        <v>1457</v>
      </c>
      <c r="C4705" s="280" t="s">
        <v>1214</v>
      </c>
      <c r="D4705" s="280" t="s">
        <v>1211</v>
      </c>
      <c r="E4705" s="80">
        <v>0.99990301073440824</v>
      </c>
      <c r="F4705" s="80">
        <v>708876</v>
      </c>
      <c r="G4705" s="80">
        <v>1</v>
      </c>
      <c r="H4705" s="280" t="s">
        <v>1342</v>
      </c>
      <c r="I4705" s="80"/>
    </row>
    <row r="4706" spans="1:9">
      <c r="A4706" s="280" t="s">
        <v>6105</v>
      </c>
      <c r="B4706" s="280" t="s">
        <v>1457</v>
      </c>
      <c r="C4706" s="280" t="s">
        <v>1214</v>
      </c>
      <c r="D4706" s="280" t="s">
        <v>1212</v>
      </c>
      <c r="E4706" s="80">
        <v>1.0002515689336418</v>
      </c>
      <c r="F4706" s="80">
        <v>708876</v>
      </c>
      <c r="G4706" s="80">
        <v>1</v>
      </c>
      <c r="H4706" s="280" t="s">
        <v>1342</v>
      </c>
      <c r="I4706" s="80"/>
    </row>
    <row r="4707" spans="1:9">
      <c r="A4707" s="280" t="s">
        <v>6106</v>
      </c>
      <c r="B4707" s="280" t="s">
        <v>1457</v>
      </c>
      <c r="C4707" s="280" t="s">
        <v>1214</v>
      </c>
      <c r="D4707" s="280" t="s">
        <v>1213</v>
      </c>
      <c r="E4707" s="80">
        <v>0.99990301073440824</v>
      </c>
      <c r="F4707" s="80">
        <v>708876</v>
      </c>
      <c r="G4707" s="80">
        <v>1</v>
      </c>
      <c r="H4707" s="280" t="s">
        <v>1342</v>
      </c>
      <c r="I4707" s="80"/>
    </row>
    <row r="4708" spans="1:9">
      <c r="A4708" s="280" t="s">
        <v>6107</v>
      </c>
      <c r="B4708" s="280" t="s">
        <v>1457</v>
      </c>
      <c r="C4708" s="280" t="s">
        <v>1214</v>
      </c>
      <c r="D4708" s="280" t="s">
        <v>1214</v>
      </c>
      <c r="E4708" s="80">
        <v>1</v>
      </c>
      <c r="F4708" s="80">
        <v>708876</v>
      </c>
      <c r="G4708" s="80">
        <v>1</v>
      </c>
      <c r="H4708" s="280" t="s">
        <v>1342</v>
      </c>
      <c r="I4708" s="80"/>
    </row>
    <row r="4709" spans="1:9">
      <c r="A4709" s="280" t="s">
        <v>6108</v>
      </c>
      <c r="B4709" s="280" t="s">
        <v>1457</v>
      </c>
      <c r="C4709" s="280" t="s">
        <v>1214</v>
      </c>
      <c r="D4709" s="280" t="s">
        <v>1215</v>
      </c>
      <c r="E4709" s="80">
        <v>0.92240734779999944</v>
      </c>
      <c r="F4709" s="80">
        <v>708876</v>
      </c>
      <c r="G4709" s="80">
        <v>1</v>
      </c>
      <c r="H4709" s="280" t="s">
        <v>1342</v>
      </c>
      <c r="I4709" s="80"/>
    </row>
    <row r="4710" spans="1:9">
      <c r="A4710" s="280" t="s">
        <v>6109</v>
      </c>
      <c r="B4710" s="280" t="s">
        <v>1457</v>
      </c>
      <c r="C4710" s="280" t="s">
        <v>1214</v>
      </c>
      <c r="D4710" s="280" t="s">
        <v>1216</v>
      </c>
      <c r="E4710" s="80">
        <v>0.78379192595783065</v>
      </c>
      <c r="F4710" s="80">
        <v>708876</v>
      </c>
      <c r="G4710" s="80">
        <v>1</v>
      </c>
      <c r="H4710" s="280" t="s">
        <v>1342</v>
      </c>
      <c r="I4710" s="80"/>
    </row>
    <row r="4711" spans="1:9">
      <c r="A4711" s="280" t="s">
        <v>6110</v>
      </c>
      <c r="B4711" s="280" t="s">
        <v>1457</v>
      </c>
      <c r="C4711" s="280" t="s">
        <v>1214</v>
      </c>
      <c r="D4711" s="280" t="s">
        <v>1217</v>
      </c>
      <c r="E4711" s="80">
        <v>0.56535981711777339</v>
      </c>
      <c r="F4711" s="80">
        <v>708876</v>
      </c>
      <c r="G4711" s="80">
        <v>1</v>
      </c>
      <c r="H4711" s="280" t="s">
        <v>1342</v>
      </c>
      <c r="I4711" s="80"/>
    </row>
    <row r="4712" spans="1:9">
      <c r="A4712" s="280" t="s">
        <v>6111</v>
      </c>
      <c r="B4712" s="280" t="s">
        <v>1457</v>
      </c>
      <c r="C4712" s="280" t="s">
        <v>1214</v>
      </c>
      <c r="D4712" s="280" t="s">
        <v>1218</v>
      </c>
      <c r="E4712" s="80">
        <v>-8.2225741319121998E-3</v>
      </c>
      <c r="F4712" s="80">
        <v>708876</v>
      </c>
      <c r="G4712" s="80">
        <v>1</v>
      </c>
      <c r="H4712" s="280" t="s">
        <v>1342</v>
      </c>
      <c r="I4712" s="80"/>
    </row>
    <row r="4713" spans="1:9">
      <c r="A4713" s="280" t="s">
        <v>6112</v>
      </c>
      <c r="B4713" s="280" t="s">
        <v>1457</v>
      </c>
      <c r="C4713" s="280" t="s">
        <v>1214</v>
      </c>
      <c r="D4713" s="280" t="s">
        <v>1219</v>
      </c>
      <c r="E4713" s="80">
        <v>11337.009144429256</v>
      </c>
      <c r="F4713" s="80">
        <v>708876</v>
      </c>
      <c r="G4713" s="80">
        <v>1</v>
      </c>
      <c r="H4713" s="280" t="s">
        <v>1342</v>
      </c>
      <c r="I4713" s="80"/>
    </row>
    <row r="4714" spans="1:9">
      <c r="A4714" s="280" t="s">
        <v>6113</v>
      </c>
      <c r="B4714" s="280" t="s">
        <v>1457</v>
      </c>
      <c r="C4714" s="280" t="s">
        <v>1214</v>
      </c>
      <c r="D4714" s="280" t="s">
        <v>1347</v>
      </c>
      <c r="E4714" s="80">
        <v>0.41018530599952552</v>
      </c>
      <c r="F4714" s="80">
        <v>708876</v>
      </c>
      <c r="G4714" s="80">
        <v>1</v>
      </c>
      <c r="H4714" s="280" t="s">
        <v>1342</v>
      </c>
      <c r="I4714" s="80"/>
    </row>
    <row r="4715" spans="1:9">
      <c r="A4715" s="280" t="s">
        <v>6114</v>
      </c>
      <c r="B4715" s="280" t="s">
        <v>1393</v>
      </c>
      <c r="C4715" s="280" t="s">
        <v>1214</v>
      </c>
      <c r="D4715" s="280" t="s">
        <v>1347</v>
      </c>
      <c r="E4715" s="80">
        <v>1</v>
      </c>
      <c r="F4715" s="80">
        <v>708876</v>
      </c>
      <c r="G4715" s="80">
        <v>1</v>
      </c>
      <c r="H4715" s="280" t="s">
        <v>1394</v>
      </c>
      <c r="I4715" s="80"/>
    </row>
    <row r="4716" spans="1:9">
      <c r="A4716" s="280" t="s">
        <v>6115</v>
      </c>
      <c r="B4716" s="280" t="s">
        <v>1415</v>
      </c>
      <c r="C4716" s="280" t="s">
        <v>1214</v>
      </c>
      <c r="D4716" s="280" t="s">
        <v>1347</v>
      </c>
      <c r="E4716" s="80">
        <v>0.58981469448321755</v>
      </c>
      <c r="F4716" s="80">
        <v>708876</v>
      </c>
      <c r="G4716" s="80">
        <v>1</v>
      </c>
      <c r="H4716" s="280" t="s">
        <v>1394</v>
      </c>
      <c r="I4716" s="80"/>
    </row>
    <row r="4717" spans="1:9">
      <c r="A4717" s="280" t="s">
        <v>6116</v>
      </c>
      <c r="B4717" s="280" t="s">
        <v>1436</v>
      </c>
      <c r="C4717" s="280" t="s">
        <v>1214</v>
      </c>
      <c r="D4717" s="280" t="s">
        <v>1347</v>
      </c>
      <c r="E4717" s="80">
        <v>0.36761965579496608</v>
      </c>
      <c r="F4717" s="80">
        <v>708876</v>
      </c>
      <c r="G4717" s="80">
        <v>1</v>
      </c>
      <c r="H4717" s="280" t="s">
        <v>1394</v>
      </c>
      <c r="I4717" s="80"/>
    </row>
    <row r="4718" spans="1:9">
      <c r="A4718" s="280" t="s">
        <v>6117</v>
      </c>
      <c r="B4718" s="280" t="s">
        <v>1457</v>
      </c>
      <c r="C4718" s="280" t="s">
        <v>1214</v>
      </c>
      <c r="D4718" s="280" t="s">
        <v>1344</v>
      </c>
      <c r="E4718" s="80">
        <v>0.87706547163682835</v>
      </c>
      <c r="F4718" s="80">
        <v>708876</v>
      </c>
      <c r="G4718" s="80">
        <v>1</v>
      </c>
      <c r="H4718" s="280" t="s">
        <v>1342</v>
      </c>
      <c r="I4718" s="80"/>
    </row>
    <row r="4719" spans="1:9">
      <c r="A4719" s="280" t="s">
        <v>6118</v>
      </c>
      <c r="B4719" s="280" t="s">
        <v>1393</v>
      </c>
      <c r="C4719" s="280" t="s">
        <v>1214</v>
      </c>
      <c r="D4719" s="280" t="s">
        <v>1344</v>
      </c>
      <c r="E4719" s="80">
        <v>0.61771170134127829</v>
      </c>
      <c r="F4719" s="80">
        <v>708876</v>
      </c>
      <c r="G4719" s="80">
        <v>1</v>
      </c>
      <c r="H4719" s="280" t="s">
        <v>1394</v>
      </c>
      <c r="I4719" s="80"/>
    </row>
    <row r="4720" spans="1:9">
      <c r="A4720" s="280" t="s">
        <v>6119</v>
      </c>
      <c r="B4720" s="280" t="s">
        <v>1415</v>
      </c>
      <c r="C4720" s="280" t="s">
        <v>1214</v>
      </c>
      <c r="D4720" s="280" t="s">
        <v>1344</v>
      </c>
      <c r="E4720" s="80">
        <v>0.1813677636086628</v>
      </c>
      <c r="F4720" s="80">
        <v>708876</v>
      </c>
      <c r="G4720" s="80">
        <v>1</v>
      </c>
      <c r="H4720" s="280" t="s">
        <v>1394</v>
      </c>
      <c r="I4720" s="80"/>
    </row>
    <row r="4721" spans="1:9">
      <c r="A4721" s="280" t="s">
        <v>6120</v>
      </c>
      <c r="B4721" s="280" t="s">
        <v>1436</v>
      </c>
      <c r="C4721" s="280" t="s">
        <v>1214</v>
      </c>
      <c r="D4721" s="280" t="s">
        <v>1344</v>
      </c>
      <c r="E4721" s="80">
        <v>8.0112444747039227E-2</v>
      </c>
      <c r="F4721" s="80">
        <v>708876</v>
      </c>
      <c r="G4721" s="80">
        <v>1</v>
      </c>
      <c r="H4721" s="280" t="s">
        <v>1394</v>
      </c>
      <c r="I4721" s="80"/>
    </row>
    <row r="4722" spans="1:9">
      <c r="A4722" s="280" t="s">
        <v>6121</v>
      </c>
      <c r="B4722" s="280" t="s">
        <v>5752</v>
      </c>
      <c r="C4722" s="280" t="s">
        <v>1215</v>
      </c>
      <c r="D4722" s="280" t="s">
        <v>1394</v>
      </c>
      <c r="E4722" s="80">
        <v>1</v>
      </c>
      <c r="F4722" s="80">
        <v>708876</v>
      </c>
      <c r="G4722" s="80">
        <v>1</v>
      </c>
      <c r="H4722" s="280" t="s">
        <v>1394</v>
      </c>
      <c r="I4722" s="80"/>
    </row>
    <row r="4723" spans="1:9">
      <c r="A4723" s="280" t="s">
        <v>6122</v>
      </c>
      <c r="B4723" s="280" t="s">
        <v>5754</v>
      </c>
      <c r="C4723" s="280" t="s">
        <v>1215</v>
      </c>
      <c r="D4723" s="280" t="s">
        <v>1394</v>
      </c>
      <c r="E4723" s="80">
        <v>235253.04233349639</v>
      </c>
      <c r="F4723" s="80">
        <v>708876</v>
      </c>
      <c r="G4723" s="80">
        <v>1</v>
      </c>
      <c r="H4723" s="280" t="s">
        <v>1394</v>
      </c>
      <c r="I4723" s="80"/>
    </row>
    <row r="4724" spans="1:9">
      <c r="A4724" s="280" t="s">
        <v>6123</v>
      </c>
      <c r="B4724" s="280" t="s">
        <v>1457</v>
      </c>
      <c r="C4724" s="280" t="s">
        <v>1215</v>
      </c>
      <c r="D4724" s="280" t="s">
        <v>1211</v>
      </c>
      <c r="E4724" s="80">
        <v>1.0942659777027099</v>
      </c>
      <c r="F4724" s="80">
        <v>708876</v>
      </c>
      <c r="G4724" s="80">
        <v>1</v>
      </c>
      <c r="H4724" s="280" t="s">
        <v>1342</v>
      </c>
      <c r="I4724" s="80"/>
    </row>
    <row r="4725" spans="1:9">
      <c r="A4725" s="280" t="s">
        <v>6124</v>
      </c>
      <c r="B4725" s="280" t="s">
        <v>1457</v>
      </c>
      <c r="C4725" s="280" t="s">
        <v>1215</v>
      </c>
      <c r="D4725" s="280" t="s">
        <v>1212</v>
      </c>
      <c r="E4725" s="80">
        <v>1.094625445126252</v>
      </c>
      <c r="F4725" s="80">
        <v>708876</v>
      </c>
      <c r="G4725" s="80">
        <v>1</v>
      </c>
      <c r="H4725" s="280" t="s">
        <v>1342</v>
      </c>
      <c r="I4725" s="80"/>
    </row>
    <row r="4726" spans="1:9">
      <c r="A4726" s="280" t="s">
        <v>6125</v>
      </c>
      <c r="B4726" s="280" t="s">
        <v>1457</v>
      </c>
      <c r="C4726" s="280" t="s">
        <v>1215</v>
      </c>
      <c r="D4726" s="280" t="s">
        <v>1213</v>
      </c>
      <c r="E4726" s="80">
        <v>1.0942659777027099</v>
      </c>
      <c r="F4726" s="80">
        <v>708876</v>
      </c>
      <c r="G4726" s="80">
        <v>1</v>
      </c>
      <c r="H4726" s="280" t="s">
        <v>1342</v>
      </c>
      <c r="I4726" s="80"/>
    </row>
    <row r="4727" spans="1:9">
      <c r="A4727" s="280" t="s">
        <v>6126</v>
      </c>
      <c r="B4727" s="280" t="s">
        <v>1457</v>
      </c>
      <c r="C4727" s="280" t="s">
        <v>1215</v>
      </c>
      <c r="D4727" s="280" t="s">
        <v>1214</v>
      </c>
      <c r="E4727" s="80">
        <v>1.0943717401702195</v>
      </c>
      <c r="F4727" s="80">
        <v>708876</v>
      </c>
      <c r="G4727" s="80">
        <v>1</v>
      </c>
      <c r="H4727" s="280" t="s">
        <v>1342</v>
      </c>
      <c r="I4727" s="80"/>
    </row>
    <row r="4728" spans="1:9">
      <c r="A4728" s="280" t="s">
        <v>6127</v>
      </c>
      <c r="B4728" s="280" t="s">
        <v>1457</v>
      </c>
      <c r="C4728" s="280" t="s">
        <v>1215</v>
      </c>
      <c r="D4728" s="280" t="s">
        <v>1215</v>
      </c>
      <c r="E4728" s="80">
        <v>1</v>
      </c>
      <c r="F4728" s="80">
        <v>708876</v>
      </c>
      <c r="G4728" s="80">
        <v>1</v>
      </c>
      <c r="H4728" s="280" t="s">
        <v>1342</v>
      </c>
      <c r="I4728" s="80"/>
    </row>
    <row r="4729" spans="1:9">
      <c r="A4729" s="280" t="s">
        <v>6128</v>
      </c>
      <c r="B4729" s="280" t="s">
        <v>1457</v>
      </c>
      <c r="C4729" s="280" t="s">
        <v>1215</v>
      </c>
      <c r="D4729" s="280" t="s">
        <v>1216</v>
      </c>
      <c r="E4729" s="80">
        <v>0.85745823568011381</v>
      </c>
      <c r="F4729" s="80">
        <v>708876</v>
      </c>
      <c r="G4729" s="80">
        <v>1</v>
      </c>
      <c r="H4729" s="280" t="s">
        <v>1342</v>
      </c>
      <c r="I4729" s="80"/>
    </row>
    <row r="4730" spans="1:9">
      <c r="A4730" s="280" t="s">
        <v>6129</v>
      </c>
      <c r="B4730" s="280" t="s">
        <v>1457</v>
      </c>
      <c r="C4730" s="280" t="s">
        <v>1215</v>
      </c>
      <c r="D4730" s="280" t="s">
        <v>1217</v>
      </c>
      <c r="E4730" s="80">
        <v>0.61066022495722783</v>
      </c>
      <c r="F4730" s="80">
        <v>708876</v>
      </c>
      <c r="G4730" s="80">
        <v>1</v>
      </c>
      <c r="H4730" s="280" t="s">
        <v>1342</v>
      </c>
      <c r="I4730" s="80"/>
    </row>
    <row r="4731" spans="1:9">
      <c r="A4731" s="280" t="s">
        <v>6130</v>
      </c>
      <c r="B4731" s="280" t="s">
        <v>1457</v>
      </c>
      <c r="C4731" s="280" t="s">
        <v>1215</v>
      </c>
      <c r="D4731" s="280" t="s">
        <v>1218</v>
      </c>
      <c r="E4731" s="80">
        <v>8.4522396663370934E-3</v>
      </c>
      <c r="F4731" s="80">
        <v>708876</v>
      </c>
      <c r="G4731" s="80">
        <v>1</v>
      </c>
      <c r="H4731" s="280" t="s">
        <v>1342</v>
      </c>
      <c r="I4731" s="80"/>
    </row>
    <row r="4732" spans="1:9">
      <c r="A4732" s="280" t="s">
        <v>6131</v>
      </c>
      <c r="B4732" s="280" t="s">
        <v>1457</v>
      </c>
      <c r="C4732" s="280" t="s">
        <v>1215</v>
      </c>
      <c r="D4732" s="280" t="s">
        <v>1219</v>
      </c>
      <c r="E4732" s="80">
        <v>12990.381690837197</v>
      </c>
      <c r="F4732" s="80">
        <v>708876</v>
      </c>
      <c r="G4732" s="80">
        <v>1</v>
      </c>
      <c r="H4732" s="280" t="s">
        <v>1342</v>
      </c>
      <c r="I4732" s="80"/>
    </row>
    <row r="4733" spans="1:9">
      <c r="A4733" s="280" t="s">
        <v>6132</v>
      </c>
      <c r="B4733" s="280" t="s">
        <v>1457</v>
      </c>
      <c r="C4733" s="280" t="s">
        <v>1215</v>
      </c>
      <c r="D4733" s="280" t="s">
        <v>1347</v>
      </c>
      <c r="E4733" s="80">
        <v>0.44284790562286058</v>
      </c>
      <c r="F4733" s="80">
        <v>708876</v>
      </c>
      <c r="G4733" s="80">
        <v>1</v>
      </c>
      <c r="H4733" s="280" t="s">
        <v>1342</v>
      </c>
      <c r="I4733" s="80"/>
    </row>
    <row r="4734" spans="1:9">
      <c r="A4734" s="280" t="s">
        <v>6133</v>
      </c>
      <c r="B4734" s="280" t="s">
        <v>1393</v>
      </c>
      <c r="C4734" s="280" t="s">
        <v>1215</v>
      </c>
      <c r="D4734" s="280" t="s">
        <v>1347</v>
      </c>
      <c r="E4734" s="80">
        <v>1</v>
      </c>
      <c r="F4734" s="80">
        <v>708876</v>
      </c>
      <c r="G4734" s="80">
        <v>1</v>
      </c>
      <c r="H4734" s="280" t="s">
        <v>1394</v>
      </c>
      <c r="I4734" s="80"/>
    </row>
    <row r="4735" spans="1:9">
      <c r="A4735" s="280" t="s">
        <v>6134</v>
      </c>
      <c r="B4735" s="280" t="s">
        <v>1415</v>
      </c>
      <c r="C4735" s="280" t="s">
        <v>1215</v>
      </c>
      <c r="D4735" s="280" t="s">
        <v>1347</v>
      </c>
      <c r="E4735" s="80">
        <v>0.55715209412736388</v>
      </c>
      <c r="F4735" s="80">
        <v>708876</v>
      </c>
      <c r="G4735" s="80">
        <v>1</v>
      </c>
      <c r="H4735" s="280" t="s">
        <v>1394</v>
      </c>
      <c r="I4735" s="80"/>
    </row>
    <row r="4736" spans="1:9">
      <c r="A4736" s="280" t="s">
        <v>6135</v>
      </c>
      <c r="B4736" s="280" t="s">
        <v>1436</v>
      </c>
      <c r="C4736" s="280" t="s">
        <v>1215</v>
      </c>
      <c r="D4736" s="280" t="s">
        <v>1347</v>
      </c>
      <c r="E4736" s="80">
        <v>0.33156720787402694</v>
      </c>
      <c r="F4736" s="80">
        <v>708876</v>
      </c>
      <c r="G4736" s="80">
        <v>1</v>
      </c>
      <c r="H4736" s="280" t="s">
        <v>1394</v>
      </c>
      <c r="I4736" s="80"/>
    </row>
    <row r="4737" spans="1:9">
      <c r="A4737" s="280" t="s">
        <v>6136</v>
      </c>
      <c r="B4737" s="280" t="s">
        <v>1457</v>
      </c>
      <c r="C4737" s="280" t="s">
        <v>1215</v>
      </c>
      <c r="D4737" s="280" t="s">
        <v>1344</v>
      </c>
      <c r="E4737" s="80">
        <v>0.9470847015180327</v>
      </c>
      <c r="F4737" s="80">
        <v>708876</v>
      </c>
      <c r="G4737" s="80">
        <v>1</v>
      </c>
      <c r="H4737" s="280" t="s">
        <v>1342</v>
      </c>
      <c r="I4737" s="80"/>
    </row>
    <row r="4738" spans="1:9">
      <c r="A4738" s="280" t="s">
        <v>6137</v>
      </c>
      <c r="B4738" s="280" t="s">
        <v>1393</v>
      </c>
      <c r="C4738" s="280" t="s">
        <v>1215</v>
      </c>
      <c r="D4738" s="280" t="s">
        <v>1344</v>
      </c>
      <c r="E4738" s="80">
        <v>0.52262878133834412</v>
      </c>
      <c r="F4738" s="80">
        <v>708876</v>
      </c>
      <c r="G4738" s="80">
        <v>1</v>
      </c>
      <c r="H4738" s="280" t="s">
        <v>1394</v>
      </c>
      <c r="I4738" s="80"/>
    </row>
    <row r="4739" spans="1:9">
      <c r="A4739" s="280" t="s">
        <v>6138</v>
      </c>
      <c r="B4739" s="280" t="s">
        <v>1415</v>
      </c>
      <c r="C4739" s="280" t="s">
        <v>1215</v>
      </c>
      <c r="D4739" s="280" t="s">
        <v>1344</v>
      </c>
      <c r="E4739" s="80">
        <v>0.1453066938972214</v>
      </c>
      <c r="F4739" s="80">
        <v>708876</v>
      </c>
      <c r="G4739" s="80">
        <v>1</v>
      </c>
      <c r="H4739" s="280" t="s">
        <v>1394</v>
      </c>
      <c r="I4739" s="80"/>
    </row>
    <row r="4740" spans="1:9">
      <c r="A4740" s="280" t="s">
        <v>6139</v>
      </c>
      <c r="B4740" s="280" t="s">
        <v>1436</v>
      </c>
      <c r="C4740" s="280" t="s">
        <v>1215</v>
      </c>
      <c r="D4740" s="280" t="s">
        <v>1344</v>
      </c>
      <c r="E4740" s="80">
        <v>5.858078846503665E-2</v>
      </c>
      <c r="F4740" s="80">
        <v>708876</v>
      </c>
      <c r="G4740" s="80">
        <v>1</v>
      </c>
      <c r="H4740" s="280" t="s">
        <v>1394</v>
      </c>
      <c r="I4740" s="80"/>
    </row>
    <row r="4741" spans="1:9">
      <c r="A4741" s="280" t="s">
        <v>6140</v>
      </c>
      <c r="B4741" s="280" t="s">
        <v>5752</v>
      </c>
      <c r="C4741" s="280" t="s">
        <v>1216</v>
      </c>
      <c r="D4741" s="280" t="s">
        <v>1394</v>
      </c>
      <c r="E4741" s="80">
        <v>0.98171471456220838</v>
      </c>
      <c r="F4741" s="80">
        <v>708876</v>
      </c>
      <c r="G4741" s="80">
        <v>1</v>
      </c>
      <c r="H4741" s="280" t="s">
        <v>1394</v>
      </c>
      <c r="I4741" s="80"/>
    </row>
    <row r="4742" spans="1:9">
      <c r="A4742" s="280" t="s">
        <v>6141</v>
      </c>
      <c r="B4742" s="280" t="s">
        <v>5754</v>
      </c>
      <c r="C4742" s="280" t="s">
        <v>1216</v>
      </c>
      <c r="D4742" s="280" t="s">
        <v>1394</v>
      </c>
      <c r="E4742" s="80">
        <v>277294.20677596814</v>
      </c>
      <c r="F4742" s="80">
        <v>708876</v>
      </c>
      <c r="G4742" s="80">
        <v>1</v>
      </c>
      <c r="H4742" s="280" t="s">
        <v>1394</v>
      </c>
      <c r="I4742" s="80"/>
    </row>
    <row r="4743" spans="1:9">
      <c r="A4743" s="280" t="s">
        <v>6142</v>
      </c>
      <c r="B4743" s="280" t="s">
        <v>1457</v>
      </c>
      <c r="C4743" s="280" t="s">
        <v>1216</v>
      </c>
      <c r="D4743" s="280" t="s">
        <v>1211</v>
      </c>
      <c r="E4743" s="80">
        <v>1.4057424397320659</v>
      </c>
      <c r="F4743" s="80">
        <v>708876</v>
      </c>
      <c r="G4743" s="80">
        <v>1</v>
      </c>
      <c r="H4743" s="280" t="s">
        <v>1342</v>
      </c>
      <c r="I4743" s="80"/>
    </row>
    <row r="4744" spans="1:9">
      <c r="A4744" s="280" t="s">
        <v>6143</v>
      </c>
      <c r="B4744" s="280" t="s">
        <v>1457</v>
      </c>
      <c r="C4744" s="280" t="s">
        <v>1216</v>
      </c>
      <c r="D4744" s="280" t="s">
        <v>1212</v>
      </c>
      <c r="E4744" s="80">
        <v>1.4062048305740491</v>
      </c>
      <c r="F4744" s="80">
        <v>708876</v>
      </c>
      <c r="G4744" s="80">
        <v>1</v>
      </c>
      <c r="H4744" s="280" t="s">
        <v>1342</v>
      </c>
      <c r="I4744" s="80"/>
    </row>
    <row r="4745" spans="1:9">
      <c r="A4745" s="280" t="s">
        <v>6144</v>
      </c>
      <c r="B4745" s="280" t="s">
        <v>1457</v>
      </c>
      <c r="C4745" s="280" t="s">
        <v>1216</v>
      </c>
      <c r="D4745" s="280" t="s">
        <v>1213</v>
      </c>
      <c r="E4745" s="80">
        <v>1.4057424397320659</v>
      </c>
      <c r="F4745" s="80">
        <v>708876</v>
      </c>
      <c r="G4745" s="80">
        <v>1</v>
      </c>
      <c r="H4745" s="280" t="s">
        <v>1342</v>
      </c>
      <c r="I4745" s="80"/>
    </row>
    <row r="4746" spans="1:9">
      <c r="A4746" s="280" t="s">
        <v>6145</v>
      </c>
      <c r="B4746" s="280" t="s">
        <v>1457</v>
      </c>
      <c r="C4746" s="280" t="s">
        <v>1216</v>
      </c>
      <c r="D4746" s="280" t="s">
        <v>1214</v>
      </c>
      <c r="E4746" s="80">
        <v>1.4058472811620668</v>
      </c>
      <c r="F4746" s="80">
        <v>708876</v>
      </c>
      <c r="G4746" s="80">
        <v>1</v>
      </c>
      <c r="H4746" s="280" t="s">
        <v>1342</v>
      </c>
      <c r="I4746" s="80"/>
    </row>
    <row r="4747" spans="1:9">
      <c r="A4747" s="280" t="s">
        <v>6146</v>
      </c>
      <c r="B4747" s="280" t="s">
        <v>1457</v>
      </c>
      <c r="C4747" s="280" t="s">
        <v>1216</v>
      </c>
      <c r="D4747" s="280" t="s">
        <v>1215</v>
      </c>
      <c r="E4747" s="80">
        <v>1.2737941259952741</v>
      </c>
      <c r="F4747" s="80">
        <v>708876</v>
      </c>
      <c r="G4747" s="80">
        <v>1</v>
      </c>
      <c r="H4747" s="280" t="s">
        <v>1342</v>
      </c>
      <c r="I4747" s="80"/>
    </row>
    <row r="4748" spans="1:9">
      <c r="A4748" s="280" t="s">
        <v>6147</v>
      </c>
      <c r="B4748" s="280" t="s">
        <v>1457</v>
      </c>
      <c r="C4748" s="280" t="s">
        <v>1216</v>
      </c>
      <c r="D4748" s="280" t="s">
        <v>1216</v>
      </c>
      <c r="E4748" s="80">
        <v>1</v>
      </c>
      <c r="F4748" s="80">
        <v>708876</v>
      </c>
      <c r="G4748" s="80">
        <v>1</v>
      </c>
      <c r="H4748" s="280" t="s">
        <v>1342</v>
      </c>
      <c r="I4748" s="80"/>
    </row>
    <row r="4749" spans="1:9">
      <c r="A4749" s="280" t="s">
        <v>6148</v>
      </c>
      <c r="B4749" s="280" t="s">
        <v>1457</v>
      </c>
      <c r="C4749" s="280" t="s">
        <v>1216</v>
      </c>
      <c r="D4749" s="280" t="s">
        <v>1217</v>
      </c>
      <c r="E4749" s="80">
        <v>0.74058279688429673</v>
      </c>
      <c r="F4749" s="80">
        <v>708876</v>
      </c>
      <c r="G4749" s="80">
        <v>1</v>
      </c>
      <c r="H4749" s="280" t="s">
        <v>1342</v>
      </c>
      <c r="I4749" s="80"/>
    </row>
    <row r="4750" spans="1:9">
      <c r="A4750" s="280" t="s">
        <v>6149</v>
      </c>
      <c r="B4750" s="280" t="s">
        <v>1457</v>
      </c>
      <c r="C4750" s="280" t="s">
        <v>1216</v>
      </c>
      <c r="D4750" s="280" t="s">
        <v>1218</v>
      </c>
      <c r="E4750" s="80">
        <v>0.38777448846839319</v>
      </c>
      <c r="F4750" s="80">
        <v>708876</v>
      </c>
      <c r="G4750" s="80">
        <v>1</v>
      </c>
      <c r="H4750" s="280" t="s">
        <v>1342</v>
      </c>
      <c r="I4750" s="80"/>
    </row>
    <row r="4751" spans="1:9">
      <c r="A4751" s="280" t="s">
        <v>6150</v>
      </c>
      <c r="B4751" s="280" t="s">
        <v>1457</v>
      </c>
      <c r="C4751" s="280" t="s">
        <v>1216</v>
      </c>
      <c r="D4751" s="280" t="s">
        <v>1219</v>
      </c>
      <c r="E4751" s="80">
        <v>12980.545887033319</v>
      </c>
      <c r="F4751" s="80">
        <v>708876</v>
      </c>
      <c r="G4751" s="80">
        <v>1</v>
      </c>
      <c r="H4751" s="280" t="s">
        <v>1342</v>
      </c>
      <c r="I4751" s="80"/>
    </row>
    <row r="4752" spans="1:9">
      <c r="A4752" s="280" t="s">
        <v>6151</v>
      </c>
      <c r="B4752" s="280" t="s">
        <v>1457</v>
      </c>
      <c r="C4752" s="280" t="s">
        <v>1216</v>
      </c>
      <c r="D4752" s="280" t="s">
        <v>1347</v>
      </c>
      <c r="E4752" s="80">
        <v>0.53747978878428637</v>
      </c>
      <c r="F4752" s="80">
        <v>708876</v>
      </c>
      <c r="G4752" s="80">
        <v>1</v>
      </c>
      <c r="H4752" s="280" t="s">
        <v>1342</v>
      </c>
      <c r="I4752" s="80"/>
    </row>
    <row r="4753" spans="1:9">
      <c r="A4753" s="280" t="s">
        <v>6152</v>
      </c>
      <c r="B4753" s="280" t="s">
        <v>1393</v>
      </c>
      <c r="C4753" s="280" t="s">
        <v>1216</v>
      </c>
      <c r="D4753" s="280" t="s">
        <v>1347</v>
      </c>
      <c r="E4753" s="80">
        <v>0.97038410102754225</v>
      </c>
      <c r="F4753" s="80">
        <v>708876</v>
      </c>
      <c r="G4753" s="80">
        <v>1</v>
      </c>
      <c r="H4753" s="280" t="s">
        <v>1394</v>
      </c>
      <c r="I4753" s="80"/>
    </row>
    <row r="4754" spans="1:9">
      <c r="A4754" s="280" t="s">
        <v>6153</v>
      </c>
      <c r="B4754" s="280" t="s">
        <v>1415</v>
      </c>
      <c r="C4754" s="280" t="s">
        <v>1216</v>
      </c>
      <c r="D4754" s="280" t="s">
        <v>1347</v>
      </c>
      <c r="E4754" s="80">
        <v>0.47947222219465835</v>
      </c>
      <c r="F4754" s="80">
        <v>708876</v>
      </c>
      <c r="G4754" s="80">
        <v>1</v>
      </c>
      <c r="H4754" s="280" t="s">
        <v>1394</v>
      </c>
      <c r="I4754" s="80"/>
    </row>
    <row r="4755" spans="1:9">
      <c r="A4755" s="280" t="s">
        <v>6154</v>
      </c>
      <c r="B4755" s="280" t="s">
        <v>1436</v>
      </c>
      <c r="C4755" s="280" t="s">
        <v>1216</v>
      </c>
      <c r="D4755" s="280" t="s">
        <v>1347</v>
      </c>
      <c r="E4755" s="80">
        <v>0.28754590581559031</v>
      </c>
      <c r="F4755" s="80">
        <v>708876</v>
      </c>
      <c r="G4755" s="80">
        <v>1</v>
      </c>
      <c r="H4755" s="280" t="s">
        <v>1394</v>
      </c>
      <c r="I4755" s="80"/>
    </row>
    <row r="4756" spans="1:9">
      <c r="A4756" s="280" t="s">
        <v>6155</v>
      </c>
      <c r="B4756" s="280" t="s">
        <v>1457</v>
      </c>
      <c r="C4756" s="280" t="s">
        <v>1216</v>
      </c>
      <c r="D4756" s="280" t="s">
        <v>1344</v>
      </c>
      <c r="E4756" s="80">
        <v>1.1474471723794584</v>
      </c>
      <c r="F4756" s="80">
        <v>708876</v>
      </c>
      <c r="G4756" s="80">
        <v>1</v>
      </c>
      <c r="H4756" s="280" t="s">
        <v>1342</v>
      </c>
      <c r="I4756" s="80"/>
    </row>
    <row r="4757" spans="1:9">
      <c r="A4757" s="280" t="s">
        <v>6156</v>
      </c>
      <c r="B4757" s="280" t="s">
        <v>1393</v>
      </c>
      <c r="C4757" s="280" t="s">
        <v>1216</v>
      </c>
      <c r="D4757" s="280" t="s">
        <v>1344</v>
      </c>
      <c r="E4757" s="80">
        <v>0.34648090780333934</v>
      </c>
      <c r="F4757" s="80">
        <v>708876</v>
      </c>
      <c r="G4757" s="80">
        <v>1</v>
      </c>
      <c r="H4757" s="280" t="s">
        <v>1394</v>
      </c>
      <c r="I4757" s="80"/>
    </row>
    <row r="4758" spans="1:9">
      <c r="A4758" s="280" t="s">
        <v>6157</v>
      </c>
      <c r="B4758" s="280" t="s">
        <v>1415</v>
      </c>
      <c r="C4758" s="280" t="s">
        <v>1216</v>
      </c>
      <c r="D4758" s="280" t="s">
        <v>1344</v>
      </c>
      <c r="E4758" s="80">
        <v>0.13559000835599849</v>
      </c>
      <c r="F4758" s="80">
        <v>708876</v>
      </c>
      <c r="G4758" s="80">
        <v>1</v>
      </c>
      <c r="H4758" s="280" t="s">
        <v>1394</v>
      </c>
      <c r="I4758" s="80"/>
    </row>
    <row r="4759" spans="1:9">
      <c r="A4759" s="280" t="s">
        <v>6158</v>
      </c>
      <c r="B4759" s="280" t="s">
        <v>1436</v>
      </c>
      <c r="C4759" s="280" t="s">
        <v>1216</v>
      </c>
      <c r="D4759" s="280" t="s">
        <v>1344</v>
      </c>
      <c r="E4759" s="80">
        <v>0.10990054606010245</v>
      </c>
      <c r="F4759" s="80">
        <v>708876</v>
      </c>
      <c r="G4759" s="80">
        <v>1</v>
      </c>
      <c r="H4759" s="280" t="s">
        <v>1394</v>
      </c>
      <c r="I4759" s="80"/>
    </row>
    <row r="4760" spans="1:9">
      <c r="A4760" s="280" t="s">
        <v>6159</v>
      </c>
      <c r="B4760" s="280" t="s">
        <v>5752</v>
      </c>
      <c r="C4760" s="280" t="s">
        <v>1217</v>
      </c>
      <c r="D4760" s="280" t="s">
        <v>1394</v>
      </c>
      <c r="E4760" s="80">
        <v>1</v>
      </c>
      <c r="F4760" s="80">
        <v>708876</v>
      </c>
      <c r="G4760" s="80">
        <v>1</v>
      </c>
      <c r="H4760" s="280" t="s">
        <v>1394</v>
      </c>
      <c r="I4760" s="80"/>
    </row>
    <row r="4761" spans="1:9">
      <c r="A4761" s="280" t="s">
        <v>6160</v>
      </c>
      <c r="B4761" s="280" t="s">
        <v>5754</v>
      </c>
      <c r="C4761" s="280" t="s">
        <v>1217</v>
      </c>
      <c r="D4761" s="280" t="s">
        <v>1394</v>
      </c>
      <c r="E4761" s="80">
        <v>382202.79293810786</v>
      </c>
      <c r="F4761" s="80">
        <v>708876</v>
      </c>
      <c r="G4761" s="80">
        <v>1</v>
      </c>
      <c r="H4761" s="280" t="s">
        <v>1394</v>
      </c>
      <c r="I4761" s="80"/>
    </row>
    <row r="4762" spans="1:9">
      <c r="A4762" s="280" t="s">
        <v>6161</v>
      </c>
      <c r="B4762" s="280" t="s">
        <v>1457</v>
      </c>
      <c r="C4762" s="280" t="s">
        <v>1217</v>
      </c>
      <c r="D4762" s="280" t="s">
        <v>1211</v>
      </c>
      <c r="E4762" s="80">
        <v>1.8860011199205338</v>
      </c>
      <c r="F4762" s="80">
        <v>708876</v>
      </c>
      <c r="G4762" s="80">
        <v>1</v>
      </c>
      <c r="H4762" s="280" t="s">
        <v>1342</v>
      </c>
      <c r="I4762" s="80"/>
    </row>
    <row r="4763" spans="1:9">
      <c r="A4763" s="280" t="s">
        <v>6162</v>
      </c>
      <c r="B4763" s="280" t="s">
        <v>1457</v>
      </c>
      <c r="C4763" s="280" t="s">
        <v>1217</v>
      </c>
      <c r="D4763" s="280" t="s">
        <v>1212</v>
      </c>
      <c r="E4763" s="80">
        <v>1.8866098160317184</v>
      </c>
      <c r="F4763" s="80">
        <v>708876</v>
      </c>
      <c r="G4763" s="80">
        <v>1</v>
      </c>
      <c r="H4763" s="280" t="s">
        <v>1342</v>
      </c>
      <c r="I4763" s="80"/>
    </row>
    <row r="4764" spans="1:9">
      <c r="A4764" s="280" t="s">
        <v>6163</v>
      </c>
      <c r="B4764" s="280" t="s">
        <v>1457</v>
      </c>
      <c r="C4764" s="280" t="s">
        <v>1217</v>
      </c>
      <c r="D4764" s="280" t="s">
        <v>1213</v>
      </c>
      <c r="E4764" s="80">
        <v>1.8860011199205338</v>
      </c>
      <c r="F4764" s="80">
        <v>708876</v>
      </c>
      <c r="G4764" s="80">
        <v>1</v>
      </c>
      <c r="H4764" s="280" t="s">
        <v>1342</v>
      </c>
      <c r="I4764" s="80"/>
    </row>
    <row r="4765" spans="1:9">
      <c r="A4765" s="280" t="s">
        <v>6164</v>
      </c>
      <c r="B4765" s="280" t="s">
        <v>1457</v>
      </c>
      <c r="C4765" s="280" t="s">
        <v>1217</v>
      </c>
      <c r="D4765" s="280" t="s">
        <v>1214</v>
      </c>
      <c r="E4765" s="80">
        <v>1.8861536760584674</v>
      </c>
      <c r="F4765" s="80">
        <v>708876</v>
      </c>
      <c r="G4765" s="80">
        <v>1</v>
      </c>
      <c r="H4765" s="280" t="s">
        <v>1342</v>
      </c>
      <c r="I4765" s="80"/>
    </row>
    <row r="4766" spans="1:9">
      <c r="A4766" s="280" t="s">
        <v>6165</v>
      </c>
      <c r="B4766" s="280" t="s">
        <v>1457</v>
      </c>
      <c r="C4766" s="280" t="s">
        <v>1217</v>
      </c>
      <c r="D4766" s="280" t="s">
        <v>1215</v>
      </c>
      <c r="E4766" s="80">
        <v>1.7122672406980097</v>
      </c>
      <c r="F4766" s="80">
        <v>708876</v>
      </c>
      <c r="G4766" s="80">
        <v>1</v>
      </c>
      <c r="H4766" s="280" t="s">
        <v>1342</v>
      </c>
      <c r="I4766" s="80"/>
    </row>
    <row r="4767" spans="1:9">
      <c r="A4767" s="280" t="s">
        <v>6166</v>
      </c>
      <c r="B4767" s="280" t="s">
        <v>1457</v>
      </c>
      <c r="C4767" s="280" t="s">
        <v>1217</v>
      </c>
      <c r="D4767" s="280" t="s">
        <v>1216</v>
      </c>
      <c r="E4767" s="80">
        <v>1.1073183822966646</v>
      </c>
      <c r="F4767" s="80">
        <v>708876</v>
      </c>
      <c r="G4767" s="80">
        <v>1</v>
      </c>
      <c r="H4767" s="280" t="s">
        <v>1342</v>
      </c>
      <c r="I4767" s="80"/>
    </row>
    <row r="4768" spans="1:9">
      <c r="A4768" s="280" t="s">
        <v>6167</v>
      </c>
      <c r="B4768" s="280" t="s">
        <v>1457</v>
      </c>
      <c r="C4768" s="280" t="s">
        <v>1217</v>
      </c>
      <c r="D4768" s="280" t="s">
        <v>1217</v>
      </c>
      <c r="E4768" s="80">
        <v>1</v>
      </c>
      <c r="F4768" s="80">
        <v>708876</v>
      </c>
      <c r="G4768" s="80">
        <v>1</v>
      </c>
      <c r="H4768" s="280" t="s">
        <v>1342</v>
      </c>
      <c r="I4768" s="80"/>
    </row>
    <row r="4769" spans="1:9">
      <c r="A4769" s="280" t="s">
        <v>6168</v>
      </c>
      <c r="B4769" s="280" t="s">
        <v>1457</v>
      </c>
      <c r="C4769" s="280" t="s">
        <v>1217</v>
      </c>
      <c r="D4769" s="280" t="s">
        <v>1218</v>
      </c>
      <c r="E4769" s="80">
        <v>8.9287438199241648E-2</v>
      </c>
      <c r="F4769" s="80">
        <v>708876</v>
      </c>
      <c r="G4769" s="80">
        <v>1</v>
      </c>
      <c r="H4769" s="280" t="s">
        <v>1342</v>
      </c>
      <c r="I4769" s="80"/>
    </row>
    <row r="4770" spans="1:9">
      <c r="A4770" s="280" t="s">
        <v>6169</v>
      </c>
      <c r="B4770" s="280" t="s">
        <v>1457</v>
      </c>
      <c r="C4770" s="280" t="s">
        <v>1217</v>
      </c>
      <c r="D4770" s="280" t="s">
        <v>1219</v>
      </c>
      <c r="E4770" s="80">
        <v>19698.555339169059</v>
      </c>
      <c r="F4770" s="80">
        <v>708876</v>
      </c>
      <c r="G4770" s="80">
        <v>1</v>
      </c>
      <c r="H4770" s="280" t="s">
        <v>1342</v>
      </c>
      <c r="I4770" s="80"/>
    </row>
    <row r="4771" spans="1:9">
      <c r="A4771" s="280" t="s">
        <v>6170</v>
      </c>
      <c r="B4771" s="280" t="s">
        <v>1457</v>
      </c>
      <c r="C4771" s="280" t="s">
        <v>1217</v>
      </c>
      <c r="D4771" s="280" t="s">
        <v>1347</v>
      </c>
      <c r="E4771" s="80">
        <v>0.72084667558501669</v>
      </c>
      <c r="F4771" s="80">
        <v>708876</v>
      </c>
      <c r="G4771" s="80">
        <v>1</v>
      </c>
      <c r="H4771" s="280" t="s">
        <v>1342</v>
      </c>
      <c r="I4771" s="80"/>
    </row>
    <row r="4772" spans="1:9">
      <c r="A4772" s="280" t="s">
        <v>6171</v>
      </c>
      <c r="B4772" s="280" t="s">
        <v>1393</v>
      </c>
      <c r="C4772" s="280" t="s">
        <v>1217</v>
      </c>
      <c r="D4772" s="280" t="s">
        <v>1347</v>
      </c>
      <c r="E4772" s="80">
        <v>0.94967949260519469</v>
      </c>
      <c r="F4772" s="80">
        <v>708876</v>
      </c>
      <c r="G4772" s="80">
        <v>1</v>
      </c>
      <c r="H4772" s="280" t="s">
        <v>1394</v>
      </c>
      <c r="I4772" s="80"/>
    </row>
    <row r="4773" spans="1:9">
      <c r="A4773" s="280" t="s">
        <v>6172</v>
      </c>
      <c r="B4773" s="280" t="s">
        <v>1415</v>
      </c>
      <c r="C4773" s="280" t="s">
        <v>1217</v>
      </c>
      <c r="D4773" s="280" t="s">
        <v>1347</v>
      </c>
      <c r="E4773" s="80">
        <v>0.28955161267057494</v>
      </c>
      <c r="F4773" s="80">
        <v>708876</v>
      </c>
      <c r="G4773" s="80">
        <v>1</v>
      </c>
      <c r="H4773" s="280" t="s">
        <v>1394</v>
      </c>
      <c r="I4773" s="80"/>
    </row>
    <row r="4774" spans="1:9">
      <c r="A4774" s="280" t="s">
        <v>6173</v>
      </c>
      <c r="B4774" s="280" t="s">
        <v>1436</v>
      </c>
      <c r="C4774" s="280" t="s">
        <v>1217</v>
      </c>
      <c r="D4774" s="280" t="s">
        <v>1347</v>
      </c>
      <c r="E4774" s="80">
        <v>0.11467656627419719</v>
      </c>
      <c r="F4774" s="80">
        <v>708876</v>
      </c>
      <c r="G4774" s="80">
        <v>1</v>
      </c>
      <c r="H4774" s="280" t="s">
        <v>1394</v>
      </c>
      <c r="I4774" s="80"/>
    </row>
    <row r="4775" spans="1:9">
      <c r="A4775" s="280" t="s">
        <v>6174</v>
      </c>
      <c r="B4775" s="280" t="s">
        <v>1457</v>
      </c>
      <c r="C4775" s="280" t="s">
        <v>1217</v>
      </c>
      <c r="D4775" s="280" t="s">
        <v>1344</v>
      </c>
      <c r="E4775" s="80">
        <v>1.539518084416625</v>
      </c>
      <c r="F4775" s="80">
        <v>708876</v>
      </c>
      <c r="G4775" s="80">
        <v>1</v>
      </c>
      <c r="H4775" s="280" t="s">
        <v>1342</v>
      </c>
      <c r="I4775" s="80"/>
    </row>
    <row r="4776" spans="1:9">
      <c r="A4776" s="280" t="s">
        <v>6175</v>
      </c>
      <c r="B4776" s="280" t="s">
        <v>1393</v>
      </c>
      <c r="C4776" s="280" t="s">
        <v>1217</v>
      </c>
      <c r="D4776" s="280" t="s">
        <v>1344</v>
      </c>
      <c r="E4776" s="80">
        <v>5.6854795479040057E-2</v>
      </c>
      <c r="F4776" s="80">
        <v>708876</v>
      </c>
      <c r="G4776" s="80">
        <v>1</v>
      </c>
      <c r="H4776" s="280" t="s">
        <v>1394</v>
      </c>
      <c r="I4776" s="80"/>
    </row>
    <row r="4777" spans="1:9">
      <c r="A4777" s="280" t="s">
        <v>6176</v>
      </c>
      <c r="B4777" s="280" t="s">
        <v>1415</v>
      </c>
      <c r="C4777" s="280" t="s">
        <v>1217</v>
      </c>
      <c r="D4777" s="280" t="s">
        <v>1344</v>
      </c>
      <c r="E4777" s="80">
        <v>7.0721300815995538E-3</v>
      </c>
      <c r="F4777" s="80">
        <v>708876</v>
      </c>
      <c r="G4777" s="80">
        <v>1</v>
      </c>
      <c r="H4777" s="280" t="s">
        <v>1394</v>
      </c>
      <c r="I4777" s="80"/>
    </row>
    <row r="4778" spans="1:9">
      <c r="A4778" s="280" t="s">
        <v>6177</v>
      </c>
      <c r="B4778" s="280" t="s">
        <v>1436</v>
      </c>
      <c r="C4778" s="280" t="s">
        <v>1217</v>
      </c>
      <c r="D4778" s="280" t="s">
        <v>1344</v>
      </c>
      <c r="E4778" s="80">
        <v>1.3960600417545752E-3</v>
      </c>
      <c r="F4778" s="80">
        <v>708876</v>
      </c>
      <c r="G4778" s="80">
        <v>1</v>
      </c>
      <c r="H4778" s="280" t="s">
        <v>1394</v>
      </c>
      <c r="I4778" s="80"/>
    </row>
    <row r="4779" spans="1:9">
      <c r="A4779" s="280" t="s">
        <v>6178</v>
      </c>
      <c r="B4779" s="280" t="s">
        <v>5752</v>
      </c>
      <c r="C4779" s="280" t="s">
        <v>1218</v>
      </c>
      <c r="D4779" s="280" t="s">
        <v>1394</v>
      </c>
      <c r="E4779" s="80">
        <v>0.99241898442040644</v>
      </c>
      <c r="F4779" s="80">
        <v>708876</v>
      </c>
      <c r="G4779" s="80">
        <v>1</v>
      </c>
      <c r="H4779" s="280" t="s">
        <v>1394</v>
      </c>
      <c r="I4779" s="80"/>
    </row>
    <row r="4780" spans="1:9">
      <c r="A4780" s="280" t="s">
        <v>6179</v>
      </c>
      <c r="B4780" s="280" t="s">
        <v>5754</v>
      </c>
      <c r="C4780" s="280" t="s">
        <v>1218</v>
      </c>
      <c r="D4780" s="280" t="s">
        <v>1394</v>
      </c>
      <c r="E4780" s="80">
        <v>941476.87144069234</v>
      </c>
      <c r="F4780" s="80">
        <v>708876</v>
      </c>
      <c r="G4780" s="80">
        <v>1</v>
      </c>
      <c r="H4780" s="280" t="s">
        <v>1394</v>
      </c>
      <c r="I4780" s="80"/>
    </row>
    <row r="4781" spans="1:9">
      <c r="A4781" s="280" t="s">
        <v>6180</v>
      </c>
      <c r="B4781" s="280" t="s">
        <v>1457</v>
      </c>
      <c r="C4781" s="280" t="s">
        <v>1218</v>
      </c>
      <c r="D4781" s="280" t="s">
        <v>1211</v>
      </c>
      <c r="E4781" s="80">
        <v>5.0785473366754283</v>
      </c>
      <c r="F4781" s="80">
        <v>708876</v>
      </c>
      <c r="G4781" s="80">
        <v>1</v>
      </c>
      <c r="H4781" s="280" t="s">
        <v>1342</v>
      </c>
      <c r="I4781" s="80"/>
    </row>
    <row r="4782" spans="1:9">
      <c r="A4782" s="280" t="s">
        <v>6181</v>
      </c>
      <c r="B4782" s="280" t="s">
        <v>1457</v>
      </c>
      <c r="C4782" s="280" t="s">
        <v>1218</v>
      </c>
      <c r="D4782" s="280" t="s">
        <v>1212</v>
      </c>
      <c r="E4782" s="80">
        <v>5.080966365762591</v>
      </c>
      <c r="F4782" s="80">
        <v>708876</v>
      </c>
      <c r="G4782" s="80">
        <v>1</v>
      </c>
      <c r="H4782" s="280" t="s">
        <v>1342</v>
      </c>
      <c r="I4782" s="80"/>
    </row>
    <row r="4783" spans="1:9">
      <c r="A4783" s="280" t="s">
        <v>6182</v>
      </c>
      <c r="B4783" s="280" t="s">
        <v>1457</v>
      </c>
      <c r="C4783" s="280" t="s">
        <v>1218</v>
      </c>
      <c r="D4783" s="280" t="s">
        <v>1213</v>
      </c>
      <c r="E4783" s="80">
        <v>5.0785473366754283</v>
      </c>
      <c r="F4783" s="80">
        <v>708876</v>
      </c>
      <c r="G4783" s="80">
        <v>1</v>
      </c>
      <c r="H4783" s="280" t="s">
        <v>1342</v>
      </c>
      <c r="I4783" s="80"/>
    </row>
    <row r="4784" spans="1:9">
      <c r="A4784" s="280" t="s">
        <v>6183</v>
      </c>
      <c r="B4784" s="280" t="s">
        <v>1457</v>
      </c>
      <c r="C4784" s="280" t="s">
        <v>1218</v>
      </c>
      <c r="D4784" s="280" t="s">
        <v>1214</v>
      </c>
      <c r="E4784" s="80">
        <v>5.0790255009200012</v>
      </c>
      <c r="F4784" s="80">
        <v>708876</v>
      </c>
      <c r="G4784" s="80">
        <v>1</v>
      </c>
      <c r="H4784" s="280" t="s">
        <v>1342</v>
      </c>
      <c r="I4784" s="80"/>
    </row>
    <row r="4785" spans="1:9">
      <c r="A4785" s="280" t="s">
        <v>6184</v>
      </c>
      <c r="B4785" s="280" t="s">
        <v>1457</v>
      </c>
      <c r="C4785" s="280" t="s">
        <v>1218</v>
      </c>
      <c r="D4785" s="280" t="s">
        <v>1215</v>
      </c>
      <c r="E4785" s="80">
        <v>4.4541651593022964</v>
      </c>
      <c r="F4785" s="80">
        <v>708876</v>
      </c>
      <c r="G4785" s="80">
        <v>1</v>
      </c>
      <c r="H4785" s="280" t="s">
        <v>1342</v>
      </c>
      <c r="I4785" s="80"/>
    </row>
    <row r="4786" spans="1:9">
      <c r="A4786" s="280" t="s">
        <v>6185</v>
      </c>
      <c r="B4786" s="280" t="s">
        <v>1457</v>
      </c>
      <c r="C4786" s="280" t="s">
        <v>1218</v>
      </c>
      <c r="D4786" s="280" t="s">
        <v>1216</v>
      </c>
      <c r="E4786" s="80">
        <v>4.0395369470698901</v>
      </c>
      <c r="F4786" s="80">
        <v>708876</v>
      </c>
      <c r="G4786" s="80">
        <v>1</v>
      </c>
      <c r="H4786" s="280" t="s">
        <v>1342</v>
      </c>
      <c r="I4786" s="80"/>
    </row>
    <row r="4787" spans="1:9">
      <c r="A4787" s="280" t="s">
        <v>6186</v>
      </c>
      <c r="B4787" s="280" t="s">
        <v>1457</v>
      </c>
      <c r="C4787" s="280" t="s">
        <v>1218</v>
      </c>
      <c r="D4787" s="280" t="s">
        <v>1217</v>
      </c>
      <c r="E4787" s="80">
        <v>2.5650825120504757</v>
      </c>
      <c r="F4787" s="80">
        <v>708876</v>
      </c>
      <c r="G4787" s="80">
        <v>1</v>
      </c>
      <c r="H4787" s="280" t="s">
        <v>1342</v>
      </c>
      <c r="I4787" s="80"/>
    </row>
    <row r="4788" spans="1:9">
      <c r="A4788" s="280" t="s">
        <v>6187</v>
      </c>
      <c r="B4788" s="280" t="s">
        <v>1457</v>
      </c>
      <c r="C4788" s="280" t="s">
        <v>1218</v>
      </c>
      <c r="D4788" s="280" t="s">
        <v>1218</v>
      </c>
      <c r="E4788" s="80">
        <v>1</v>
      </c>
      <c r="F4788" s="80">
        <v>708876</v>
      </c>
      <c r="G4788" s="80">
        <v>1</v>
      </c>
      <c r="H4788" s="280" t="s">
        <v>1342</v>
      </c>
      <c r="I4788" s="80"/>
    </row>
    <row r="4789" spans="1:9">
      <c r="A4789" s="280" t="s">
        <v>6188</v>
      </c>
      <c r="B4789" s="280" t="s">
        <v>1457</v>
      </c>
      <c r="C4789" s="280" t="s">
        <v>1218</v>
      </c>
      <c r="D4789" s="280" t="s">
        <v>1219</v>
      </c>
      <c r="E4789" s="80">
        <v>45561.068215665553</v>
      </c>
      <c r="F4789" s="80">
        <v>708876</v>
      </c>
      <c r="G4789" s="80">
        <v>1</v>
      </c>
      <c r="H4789" s="280" t="s">
        <v>1342</v>
      </c>
      <c r="I4789" s="80"/>
    </row>
    <row r="4790" spans="1:9">
      <c r="A4790" s="280" t="s">
        <v>6189</v>
      </c>
      <c r="B4790" s="280" t="s">
        <v>1457</v>
      </c>
      <c r="C4790" s="280" t="s">
        <v>1218</v>
      </c>
      <c r="D4790" s="280" t="s">
        <v>1347</v>
      </c>
      <c r="E4790" s="80">
        <v>1.7917407663665477</v>
      </c>
      <c r="F4790" s="80">
        <v>708876</v>
      </c>
      <c r="G4790" s="80">
        <v>1</v>
      </c>
      <c r="H4790" s="280" t="s">
        <v>1342</v>
      </c>
      <c r="I4790" s="80"/>
    </row>
    <row r="4791" spans="1:9">
      <c r="A4791" s="280" t="s">
        <v>6190</v>
      </c>
      <c r="B4791" s="280" t="s">
        <v>1393</v>
      </c>
      <c r="C4791" s="280" t="s">
        <v>1218</v>
      </c>
      <c r="D4791" s="280" t="s">
        <v>1347</v>
      </c>
      <c r="E4791" s="80">
        <v>0.23709506317042756</v>
      </c>
      <c r="F4791" s="80">
        <v>708876</v>
      </c>
      <c r="G4791" s="80">
        <v>1</v>
      </c>
      <c r="H4791" s="280" t="s">
        <v>1394</v>
      </c>
      <c r="I4791" s="80"/>
    </row>
    <row r="4792" spans="1:9">
      <c r="A4792" s="280" t="s">
        <v>6191</v>
      </c>
      <c r="B4792" s="280" t="s">
        <v>1415</v>
      </c>
      <c r="C4792" s="280" t="s">
        <v>1218</v>
      </c>
      <c r="D4792" s="280" t="s">
        <v>1347</v>
      </c>
      <c r="E4792" s="80">
        <v>9.9627365417876937E-2</v>
      </c>
      <c r="F4792" s="80">
        <v>708876</v>
      </c>
      <c r="G4792" s="80">
        <v>1</v>
      </c>
      <c r="H4792" s="280" t="s">
        <v>1394</v>
      </c>
      <c r="I4792" s="80"/>
    </row>
    <row r="4793" spans="1:9">
      <c r="A4793" s="280" t="s">
        <v>6192</v>
      </c>
      <c r="B4793" s="280" t="s">
        <v>1436</v>
      </c>
      <c r="C4793" s="280" t="s">
        <v>1218</v>
      </c>
      <c r="D4793" s="280" t="s">
        <v>1347</v>
      </c>
      <c r="E4793" s="80">
        <v>6.1049740167941104E-2</v>
      </c>
      <c r="F4793" s="80">
        <v>708876</v>
      </c>
      <c r="G4793" s="80">
        <v>1</v>
      </c>
      <c r="H4793" s="280" t="s">
        <v>1394</v>
      </c>
      <c r="I4793" s="80"/>
    </row>
    <row r="4794" spans="1:9">
      <c r="A4794" s="280" t="s">
        <v>6193</v>
      </c>
      <c r="B4794" s="280" t="s">
        <v>1457</v>
      </c>
      <c r="C4794" s="280" t="s">
        <v>1218</v>
      </c>
      <c r="D4794" s="280" t="s">
        <v>1344</v>
      </c>
      <c r="E4794" s="80">
        <v>3.8269539684966132</v>
      </c>
      <c r="F4794" s="80">
        <v>708876</v>
      </c>
      <c r="G4794" s="80">
        <v>1</v>
      </c>
      <c r="H4794" s="280" t="s">
        <v>1342</v>
      </c>
      <c r="I4794" s="80"/>
    </row>
    <row r="4795" spans="1:9">
      <c r="A4795" s="280" t="s">
        <v>6194</v>
      </c>
      <c r="B4795" s="280" t="s">
        <v>1393</v>
      </c>
      <c r="C4795" s="280" t="s">
        <v>1218</v>
      </c>
      <c r="D4795" s="280" t="s">
        <v>1344</v>
      </c>
      <c r="E4795" s="80">
        <v>5.4297225466795322E-2</v>
      </c>
      <c r="F4795" s="80">
        <v>708876</v>
      </c>
      <c r="G4795" s="80">
        <v>1</v>
      </c>
      <c r="H4795" s="280" t="s">
        <v>1394</v>
      </c>
      <c r="I4795" s="80"/>
    </row>
    <row r="4796" spans="1:9">
      <c r="A4796" s="280" t="s">
        <v>6195</v>
      </c>
      <c r="B4796" s="280" t="s">
        <v>1415</v>
      </c>
      <c r="C4796" s="280" t="s">
        <v>1218</v>
      </c>
      <c r="D4796" s="280" t="s">
        <v>1344</v>
      </c>
      <c r="E4796" s="80">
        <v>2.9643902498861587E-2</v>
      </c>
      <c r="F4796" s="80">
        <v>708876</v>
      </c>
      <c r="G4796" s="80">
        <v>1</v>
      </c>
      <c r="H4796" s="280" t="s">
        <v>1394</v>
      </c>
      <c r="I4796" s="80"/>
    </row>
    <row r="4797" spans="1:9">
      <c r="A4797" s="280" t="s">
        <v>6196</v>
      </c>
      <c r="B4797" s="280" t="s">
        <v>1436</v>
      </c>
      <c r="C4797" s="280" t="s">
        <v>1218</v>
      </c>
      <c r="D4797" s="280" t="s">
        <v>1344</v>
      </c>
      <c r="E4797" s="80">
        <v>3.7074194848471395E-2</v>
      </c>
      <c r="F4797" s="80">
        <v>708876</v>
      </c>
      <c r="G4797" s="80">
        <v>1</v>
      </c>
      <c r="H4797" s="280" t="s">
        <v>1394</v>
      </c>
      <c r="I4797" s="80"/>
    </row>
    <row r="4798" spans="1:9">
      <c r="A4798" s="280" t="s">
        <v>6197</v>
      </c>
      <c r="B4798" s="280" t="s">
        <v>5752</v>
      </c>
      <c r="C4798" s="280" t="s">
        <v>1219</v>
      </c>
      <c r="D4798" s="280" t="s">
        <v>1394</v>
      </c>
      <c r="E4798" s="80">
        <v>1</v>
      </c>
      <c r="F4798" s="80">
        <v>708876</v>
      </c>
      <c r="G4798" s="80">
        <v>1</v>
      </c>
      <c r="H4798" s="280" t="s">
        <v>1394</v>
      </c>
      <c r="I4798" s="80"/>
    </row>
    <row r="4799" spans="1:9">
      <c r="A4799" s="280" t="s">
        <v>6198</v>
      </c>
      <c r="B4799" s="280" t="s">
        <v>5754</v>
      </c>
      <c r="C4799" s="280" t="s">
        <v>1219</v>
      </c>
      <c r="D4799" s="280" t="s">
        <v>1394</v>
      </c>
      <c r="E4799" s="80">
        <v>363947.64053003606</v>
      </c>
      <c r="F4799" s="80">
        <v>708876</v>
      </c>
      <c r="G4799" s="80">
        <v>1</v>
      </c>
      <c r="H4799" s="280" t="s">
        <v>1394</v>
      </c>
      <c r="I4799" s="80"/>
    </row>
    <row r="4800" spans="1:9">
      <c r="A4800" s="280" t="s">
        <v>6199</v>
      </c>
      <c r="B4800" s="280" t="s">
        <v>1457</v>
      </c>
      <c r="C4800" s="280" t="s">
        <v>1219</v>
      </c>
      <c r="D4800" s="280" t="s">
        <v>1211</v>
      </c>
      <c r="E4800" s="80">
        <v>1.8060037511126075</v>
      </c>
      <c r="F4800" s="80">
        <v>708876</v>
      </c>
      <c r="G4800" s="80">
        <v>1</v>
      </c>
      <c r="H4800" s="280" t="s">
        <v>1342</v>
      </c>
      <c r="I4800" s="80"/>
    </row>
    <row r="4801" spans="1:9">
      <c r="A4801" s="280" t="s">
        <v>6200</v>
      </c>
      <c r="B4801" s="280" t="s">
        <v>1457</v>
      </c>
      <c r="C4801" s="280" t="s">
        <v>1219</v>
      </c>
      <c r="D4801" s="280" t="s">
        <v>1212</v>
      </c>
      <c r="E4801" s="80">
        <v>1.8064487107902716</v>
      </c>
      <c r="F4801" s="80">
        <v>708876</v>
      </c>
      <c r="G4801" s="80">
        <v>1</v>
      </c>
      <c r="H4801" s="280" t="s">
        <v>1342</v>
      </c>
      <c r="I4801" s="80"/>
    </row>
    <row r="4802" spans="1:9">
      <c r="A4802" s="280" t="s">
        <v>6201</v>
      </c>
      <c r="B4802" s="280" t="s">
        <v>1457</v>
      </c>
      <c r="C4802" s="280" t="s">
        <v>1219</v>
      </c>
      <c r="D4802" s="280" t="s">
        <v>1213</v>
      </c>
      <c r="E4802" s="80">
        <v>1.8060037511126075</v>
      </c>
      <c r="F4802" s="80">
        <v>708876</v>
      </c>
      <c r="G4802" s="80">
        <v>1</v>
      </c>
      <c r="H4802" s="280" t="s">
        <v>1342</v>
      </c>
      <c r="I4802" s="80"/>
    </row>
    <row r="4803" spans="1:9">
      <c r="A4803" s="280" t="s">
        <v>6202</v>
      </c>
      <c r="B4803" s="280" t="s">
        <v>1457</v>
      </c>
      <c r="C4803" s="280" t="s">
        <v>1219</v>
      </c>
      <c r="D4803" s="280" t="s">
        <v>1214</v>
      </c>
      <c r="E4803" s="80">
        <v>1.8060037513201557</v>
      </c>
      <c r="F4803" s="80">
        <v>708876</v>
      </c>
      <c r="G4803" s="80">
        <v>1</v>
      </c>
      <c r="H4803" s="280" t="s">
        <v>1342</v>
      </c>
      <c r="I4803" s="80"/>
    </row>
    <row r="4804" spans="1:9">
      <c r="A4804" s="280" t="s">
        <v>6203</v>
      </c>
      <c r="B4804" s="280" t="s">
        <v>1457</v>
      </c>
      <c r="C4804" s="280" t="s">
        <v>1219</v>
      </c>
      <c r="D4804" s="280" t="s">
        <v>1215</v>
      </c>
      <c r="E4804" s="80">
        <v>1.6557445374420361</v>
      </c>
      <c r="F4804" s="80">
        <v>708876</v>
      </c>
      <c r="G4804" s="80">
        <v>1</v>
      </c>
      <c r="H4804" s="280" t="s">
        <v>1342</v>
      </c>
      <c r="I4804" s="80"/>
    </row>
    <row r="4805" spans="1:9">
      <c r="A4805" s="280" t="s">
        <v>6204</v>
      </c>
      <c r="B4805" s="280" t="s">
        <v>1457</v>
      </c>
      <c r="C4805" s="280" t="s">
        <v>1219</v>
      </c>
      <c r="D4805" s="280" t="s">
        <v>1216</v>
      </c>
      <c r="E4805" s="80">
        <v>1.0523945187151995</v>
      </c>
      <c r="F4805" s="80">
        <v>708876</v>
      </c>
      <c r="G4805" s="80">
        <v>1</v>
      </c>
      <c r="H4805" s="280" t="s">
        <v>1342</v>
      </c>
      <c r="I4805" s="80"/>
    </row>
    <row r="4806" spans="1:9">
      <c r="A4806" s="280" t="s">
        <v>6205</v>
      </c>
      <c r="B4806" s="280" t="s">
        <v>1457</v>
      </c>
      <c r="C4806" s="280" t="s">
        <v>1219</v>
      </c>
      <c r="D4806" s="280" t="s">
        <v>1217</v>
      </c>
      <c r="E4806" s="80">
        <v>0.9770661939387304</v>
      </c>
      <c r="F4806" s="80">
        <v>708876</v>
      </c>
      <c r="G4806" s="80">
        <v>1</v>
      </c>
      <c r="H4806" s="280" t="s">
        <v>1342</v>
      </c>
      <c r="I4806" s="80"/>
    </row>
    <row r="4807" spans="1:9">
      <c r="A4807" s="280" t="s">
        <v>6206</v>
      </c>
      <c r="B4807" s="280" t="s">
        <v>1457</v>
      </c>
      <c r="C4807" s="280" t="s">
        <v>1219</v>
      </c>
      <c r="D4807" s="280" t="s">
        <v>1218</v>
      </c>
      <c r="E4807" s="80">
        <v>-0.37702003355861308</v>
      </c>
      <c r="F4807" s="80">
        <v>708876</v>
      </c>
      <c r="G4807" s="80">
        <v>1</v>
      </c>
      <c r="H4807" s="280" t="s">
        <v>1342</v>
      </c>
      <c r="I4807" s="80"/>
    </row>
    <row r="4808" spans="1:9">
      <c r="A4808" s="280" t="s">
        <v>6207</v>
      </c>
      <c r="B4808" s="280" t="s">
        <v>1457</v>
      </c>
      <c r="C4808" s="280" t="s">
        <v>1219</v>
      </c>
      <c r="D4808" s="280" t="s">
        <v>1219</v>
      </c>
      <c r="E4808" s="80">
        <v>1</v>
      </c>
      <c r="F4808" s="80">
        <v>708876</v>
      </c>
      <c r="G4808" s="80">
        <v>1</v>
      </c>
      <c r="H4808" s="280" t="s">
        <v>1342</v>
      </c>
      <c r="I4808" s="80"/>
    </row>
    <row r="4809" spans="1:9">
      <c r="A4809" s="280" t="s">
        <v>6208</v>
      </c>
      <c r="B4809" s="280" t="s">
        <v>1457</v>
      </c>
      <c r="C4809" s="280" t="s">
        <v>1219</v>
      </c>
      <c r="D4809" s="280" t="s">
        <v>1347</v>
      </c>
      <c r="E4809" s="80">
        <v>0.68514513761162998</v>
      </c>
      <c r="F4809" s="80">
        <v>708876</v>
      </c>
      <c r="G4809" s="80">
        <v>1</v>
      </c>
      <c r="H4809" s="280" t="s">
        <v>1342</v>
      </c>
      <c r="I4809" s="80"/>
    </row>
    <row r="4810" spans="1:9">
      <c r="A4810" s="280" t="s">
        <v>6209</v>
      </c>
      <c r="B4810" s="280" t="s">
        <v>1393</v>
      </c>
      <c r="C4810" s="280" t="s">
        <v>1219</v>
      </c>
      <c r="D4810" s="280" t="s">
        <v>1347</v>
      </c>
      <c r="E4810" s="80">
        <v>0.89201073248353735</v>
      </c>
      <c r="F4810" s="80">
        <v>708876</v>
      </c>
      <c r="G4810" s="80">
        <v>1</v>
      </c>
      <c r="H4810" s="280" t="s">
        <v>1394</v>
      </c>
      <c r="I4810" s="80"/>
    </row>
    <row r="4811" spans="1:9">
      <c r="A4811" s="280" t="s">
        <v>6210</v>
      </c>
      <c r="B4811" s="280" t="s">
        <v>1415</v>
      </c>
      <c r="C4811" s="280" t="s">
        <v>1219</v>
      </c>
      <c r="D4811" s="280" t="s">
        <v>1347</v>
      </c>
      <c r="E4811" s="80">
        <v>0.33423515360872136</v>
      </c>
      <c r="F4811" s="80">
        <v>708876</v>
      </c>
      <c r="G4811" s="80">
        <v>1</v>
      </c>
      <c r="H4811" s="280" t="s">
        <v>1394</v>
      </c>
      <c r="I4811" s="80"/>
    </row>
    <row r="4812" spans="1:9">
      <c r="A4812" s="280" t="s">
        <v>6211</v>
      </c>
      <c r="B4812" s="280" t="s">
        <v>1436</v>
      </c>
      <c r="C4812" s="280" t="s">
        <v>1219</v>
      </c>
      <c r="D4812" s="280" t="s">
        <v>1347</v>
      </c>
      <c r="E4812" s="80">
        <v>0.16629031996477314</v>
      </c>
      <c r="F4812" s="80">
        <v>708876</v>
      </c>
      <c r="G4812" s="80">
        <v>1</v>
      </c>
      <c r="H4812" s="280" t="s">
        <v>1394</v>
      </c>
      <c r="I4812" s="80"/>
    </row>
    <row r="4813" spans="1:9">
      <c r="A4813" s="280" t="s">
        <v>6212</v>
      </c>
      <c r="B4813" s="280" t="s">
        <v>1457</v>
      </c>
      <c r="C4813" s="280" t="s">
        <v>1219</v>
      </c>
      <c r="D4813" s="280" t="s">
        <v>1344</v>
      </c>
      <c r="E4813" s="80">
        <v>1.4652085208039505</v>
      </c>
      <c r="F4813" s="80">
        <v>708876</v>
      </c>
      <c r="G4813" s="80">
        <v>1</v>
      </c>
      <c r="H4813" s="280" t="s">
        <v>1342</v>
      </c>
      <c r="I4813" s="80"/>
    </row>
    <row r="4814" spans="1:9">
      <c r="A4814" s="280" t="s">
        <v>6213</v>
      </c>
      <c r="B4814" s="280" t="s">
        <v>1393</v>
      </c>
      <c r="C4814" s="280" t="s">
        <v>1219</v>
      </c>
      <c r="D4814" s="280" t="s">
        <v>1344</v>
      </c>
      <c r="E4814" s="80">
        <v>0.18029105231380382</v>
      </c>
      <c r="F4814" s="80">
        <v>708876</v>
      </c>
      <c r="G4814" s="80">
        <v>1</v>
      </c>
      <c r="H4814" s="280" t="s">
        <v>1394</v>
      </c>
      <c r="I4814" s="80"/>
    </row>
    <row r="4815" spans="1:9">
      <c r="A4815" s="280" t="s">
        <v>6214</v>
      </c>
      <c r="B4815" s="280" t="s">
        <v>1415</v>
      </c>
      <c r="C4815" s="280" t="s">
        <v>1219</v>
      </c>
      <c r="D4815" s="280" t="s">
        <v>1344</v>
      </c>
      <c r="E4815" s="80">
        <v>5.2545599362681779E-2</v>
      </c>
      <c r="F4815" s="80">
        <v>708876</v>
      </c>
      <c r="G4815" s="80">
        <v>1</v>
      </c>
      <c r="H4815" s="280" t="s">
        <v>1394</v>
      </c>
      <c r="I4815" s="80"/>
    </row>
    <row r="4816" spans="1:9">
      <c r="A4816" s="280" t="s">
        <v>6215</v>
      </c>
      <c r="B4816" s="280" t="s">
        <v>1436</v>
      </c>
      <c r="C4816" s="280" t="s">
        <v>1219</v>
      </c>
      <c r="D4816" s="280" t="s">
        <v>1344</v>
      </c>
      <c r="E4816" s="80">
        <v>3.5055431464634045E-2</v>
      </c>
      <c r="F4816" s="80">
        <v>708876</v>
      </c>
      <c r="G4816" s="80">
        <v>1</v>
      </c>
      <c r="H4816" s="280" t="s">
        <v>1394</v>
      </c>
      <c r="I4816" s="80"/>
    </row>
    <row r="4817" spans="1:9">
      <c r="A4817" s="280" t="s">
        <v>6216</v>
      </c>
      <c r="B4817" s="280" t="s">
        <v>1457</v>
      </c>
      <c r="C4817" s="280" t="s">
        <v>1183</v>
      </c>
      <c r="D4817" s="280" t="s">
        <v>1211</v>
      </c>
      <c r="E4817" s="80">
        <v>0.39908619789704158</v>
      </c>
      <c r="F4817" s="80">
        <v>708876</v>
      </c>
      <c r="G4817" s="80">
        <v>1</v>
      </c>
      <c r="H4817" s="280" t="s">
        <v>1342</v>
      </c>
      <c r="I4817" s="80"/>
    </row>
    <row r="4818" spans="1:9">
      <c r="A4818" s="280" t="s">
        <v>6217</v>
      </c>
      <c r="B4818" s="280" t="s">
        <v>1457</v>
      </c>
      <c r="C4818" s="280" t="s">
        <v>1183</v>
      </c>
      <c r="D4818" s="280" t="s">
        <v>1212</v>
      </c>
      <c r="E4818" s="80">
        <v>0.39921976259134695</v>
      </c>
      <c r="F4818" s="80">
        <v>708876</v>
      </c>
      <c r="G4818" s="80">
        <v>1</v>
      </c>
      <c r="H4818" s="280" t="s">
        <v>1342</v>
      </c>
      <c r="I4818" s="80"/>
    </row>
    <row r="4819" spans="1:9">
      <c r="A4819" s="280" t="s">
        <v>6218</v>
      </c>
      <c r="B4819" s="280" t="s">
        <v>1457</v>
      </c>
      <c r="C4819" s="280" t="s">
        <v>1183</v>
      </c>
      <c r="D4819" s="280" t="s">
        <v>1213</v>
      </c>
      <c r="E4819" s="80">
        <v>0.39908619789704158</v>
      </c>
      <c r="F4819" s="80">
        <v>708876</v>
      </c>
      <c r="G4819" s="80">
        <v>1</v>
      </c>
      <c r="H4819" s="280" t="s">
        <v>1342</v>
      </c>
      <c r="I4819" s="80"/>
    </row>
    <row r="4820" spans="1:9">
      <c r="A4820" s="280" t="s">
        <v>6219</v>
      </c>
      <c r="B4820" s="280" t="s">
        <v>1457</v>
      </c>
      <c r="C4820" s="280" t="s">
        <v>1183</v>
      </c>
      <c r="D4820" s="280" t="s">
        <v>1214</v>
      </c>
      <c r="E4820" s="80">
        <v>0.39912737293340561</v>
      </c>
      <c r="F4820" s="80">
        <v>708876</v>
      </c>
      <c r="G4820" s="80">
        <v>1</v>
      </c>
      <c r="H4820" s="280" t="s">
        <v>1342</v>
      </c>
      <c r="I4820" s="80"/>
    </row>
    <row r="4821" spans="1:9">
      <c r="A4821" s="280" t="s">
        <v>6220</v>
      </c>
      <c r="B4821" s="280" t="s">
        <v>1457</v>
      </c>
      <c r="C4821" s="280" t="s">
        <v>1183</v>
      </c>
      <c r="D4821" s="280" t="s">
        <v>1215</v>
      </c>
      <c r="E4821" s="80">
        <v>0.36684768070792229</v>
      </c>
      <c r="F4821" s="80">
        <v>708876</v>
      </c>
      <c r="G4821" s="80">
        <v>1</v>
      </c>
      <c r="H4821" s="280" t="s">
        <v>1342</v>
      </c>
      <c r="I4821" s="80"/>
    </row>
    <row r="4822" spans="1:9">
      <c r="A4822" s="280" t="s">
        <v>6221</v>
      </c>
      <c r="B4822" s="280" t="s">
        <v>1457</v>
      </c>
      <c r="C4822" s="280" t="s">
        <v>1183</v>
      </c>
      <c r="D4822" s="280" t="s">
        <v>1216</v>
      </c>
      <c r="E4822" s="80">
        <v>5.1987682728773257E-2</v>
      </c>
      <c r="F4822" s="80">
        <v>708876</v>
      </c>
      <c r="G4822" s="80">
        <v>1</v>
      </c>
      <c r="H4822" s="280" t="s">
        <v>1342</v>
      </c>
      <c r="I4822" s="80"/>
    </row>
    <row r="4823" spans="1:9">
      <c r="A4823" s="280" t="s">
        <v>6222</v>
      </c>
      <c r="B4823" s="280" t="s">
        <v>1457</v>
      </c>
      <c r="C4823" s="280" t="s">
        <v>1183</v>
      </c>
      <c r="D4823" s="280" t="s">
        <v>1217</v>
      </c>
      <c r="E4823" s="80">
        <v>0.22078272040221045</v>
      </c>
      <c r="F4823" s="80">
        <v>708876</v>
      </c>
      <c r="G4823" s="80">
        <v>1</v>
      </c>
      <c r="H4823" s="280" t="s">
        <v>1342</v>
      </c>
      <c r="I4823" s="80"/>
    </row>
    <row r="4824" spans="1:9">
      <c r="A4824" s="280" t="s">
        <v>6223</v>
      </c>
      <c r="B4824" s="280" t="s">
        <v>1457</v>
      </c>
      <c r="C4824" s="280" t="s">
        <v>1183</v>
      </c>
      <c r="D4824" s="280" t="s">
        <v>1218</v>
      </c>
      <c r="E4824" s="80">
        <v>-0.35761538156814426</v>
      </c>
      <c r="F4824" s="80">
        <v>708876</v>
      </c>
      <c r="G4824" s="80">
        <v>1</v>
      </c>
      <c r="H4824" s="280" t="s">
        <v>1342</v>
      </c>
      <c r="I4824" s="80"/>
    </row>
    <row r="4825" spans="1:9">
      <c r="A4825" s="280" t="s">
        <v>6224</v>
      </c>
      <c r="B4825" s="280" t="s">
        <v>1457</v>
      </c>
      <c r="C4825" s="280" t="s">
        <v>1183</v>
      </c>
      <c r="D4825" s="280" t="s">
        <v>1219</v>
      </c>
      <c r="E4825" s="80">
        <v>5589.1175914148816</v>
      </c>
      <c r="F4825" s="80">
        <v>708876</v>
      </c>
      <c r="G4825" s="80">
        <v>1</v>
      </c>
      <c r="H4825" s="280" t="s">
        <v>1342</v>
      </c>
      <c r="I4825" s="80"/>
    </row>
    <row r="4826" spans="1:9">
      <c r="A4826" s="280" t="s">
        <v>6225</v>
      </c>
      <c r="B4826" s="280" t="s">
        <v>1457</v>
      </c>
      <c r="C4826" s="280" t="s">
        <v>1183</v>
      </c>
      <c r="D4826" s="280" t="s">
        <v>1347</v>
      </c>
      <c r="E4826" s="80">
        <v>0.15485641090883956</v>
      </c>
      <c r="F4826" s="80">
        <v>708876</v>
      </c>
      <c r="G4826" s="80">
        <v>1</v>
      </c>
      <c r="H4826" s="280" t="s">
        <v>1342</v>
      </c>
      <c r="I4826" s="80"/>
    </row>
    <row r="4827" spans="1:9">
      <c r="A4827" s="280" t="s">
        <v>6226</v>
      </c>
      <c r="B4827" s="280" t="s">
        <v>1457</v>
      </c>
      <c r="C4827" s="280" t="s">
        <v>1183</v>
      </c>
      <c r="D4827" s="280" t="s">
        <v>1344</v>
      </c>
      <c r="E4827" s="80">
        <v>0.33178370266209989</v>
      </c>
      <c r="F4827" s="80">
        <v>708876</v>
      </c>
      <c r="G4827" s="80">
        <v>1</v>
      </c>
      <c r="H4827" s="280" t="s">
        <v>1342</v>
      </c>
      <c r="I4827" s="80"/>
    </row>
    <row r="4828" spans="1:9">
      <c r="A4828" s="280" t="s">
        <v>6227</v>
      </c>
      <c r="B4828" s="280" t="s">
        <v>5748</v>
      </c>
      <c r="C4828" s="280" t="s">
        <v>1184</v>
      </c>
      <c r="D4828" s="280" t="s">
        <v>1394</v>
      </c>
      <c r="E4828" s="80">
        <v>708876</v>
      </c>
      <c r="F4828" s="80">
        <v>708876</v>
      </c>
      <c r="G4828" s="80">
        <v>1</v>
      </c>
      <c r="H4828" s="280" t="s">
        <v>1394</v>
      </c>
      <c r="I4828" s="80"/>
    </row>
    <row r="4829" spans="1:9">
      <c r="A4829" s="280" t="s">
        <v>6228</v>
      </c>
      <c r="B4829" s="280" t="s">
        <v>5750</v>
      </c>
      <c r="C4829" s="280" t="s">
        <v>1184</v>
      </c>
      <c r="D4829" s="280" t="s">
        <v>1394</v>
      </c>
      <c r="E4829" s="80">
        <v>3742361397.9827442</v>
      </c>
      <c r="F4829" s="80">
        <v>708876</v>
      </c>
      <c r="G4829" s="80">
        <v>1</v>
      </c>
      <c r="H4829" s="280" t="s">
        <v>1394</v>
      </c>
      <c r="I4829" s="80"/>
    </row>
    <row r="4830" spans="1:9">
      <c r="A4830" s="280" t="s">
        <v>6229</v>
      </c>
      <c r="B4830" s="280" t="s">
        <v>5752</v>
      </c>
      <c r="C4830" s="280" t="s">
        <v>1184</v>
      </c>
      <c r="D4830" s="280" t="s">
        <v>1394</v>
      </c>
      <c r="E4830" s="80">
        <v>1</v>
      </c>
      <c r="F4830" s="80">
        <v>708876</v>
      </c>
      <c r="G4830" s="80">
        <v>1</v>
      </c>
      <c r="H4830" s="280" t="s">
        <v>1394</v>
      </c>
      <c r="I4830" s="80"/>
    </row>
    <row r="4831" spans="1:9">
      <c r="A4831" s="280" t="s">
        <v>6230</v>
      </c>
      <c r="B4831" s="280" t="s">
        <v>5754</v>
      </c>
      <c r="C4831" s="280" t="s">
        <v>1184</v>
      </c>
      <c r="D4831" s="280" t="s">
        <v>1394</v>
      </c>
      <c r="E4831" s="80">
        <v>5279.2891817225354</v>
      </c>
      <c r="F4831" s="80">
        <v>708876</v>
      </c>
      <c r="G4831" s="80">
        <v>1</v>
      </c>
      <c r="H4831" s="280" t="s">
        <v>1394</v>
      </c>
      <c r="I4831" s="80"/>
    </row>
    <row r="4832" spans="1:9">
      <c r="A4832" s="280" t="s">
        <v>6231</v>
      </c>
      <c r="B4832" s="280" t="s">
        <v>1393</v>
      </c>
      <c r="C4832" s="280" t="s">
        <v>1383</v>
      </c>
      <c r="D4832" s="280" t="s">
        <v>1347</v>
      </c>
      <c r="E4832" s="80">
        <v>0.86208589372471345</v>
      </c>
      <c r="F4832" s="80">
        <v>708876</v>
      </c>
      <c r="G4832" s="80">
        <v>1</v>
      </c>
      <c r="H4832" s="280" t="s">
        <v>1394</v>
      </c>
      <c r="I4832" s="80"/>
    </row>
    <row r="4833" spans="1:9">
      <c r="A4833" s="280" t="s">
        <v>6232</v>
      </c>
      <c r="B4833" s="280" t="s">
        <v>1415</v>
      </c>
      <c r="C4833" s="280" t="s">
        <v>1383</v>
      </c>
      <c r="D4833" s="280" t="s">
        <v>1347</v>
      </c>
      <c r="E4833" s="80">
        <v>0.30564684786640145</v>
      </c>
      <c r="F4833" s="80">
        <v>708876</v>
      </c>
      <c r="G4833" s="80">
        <v>1</v>
      </c>
      <c r="H4833" s="280" t="s">
        <v>1394</v>
      </c>
      <c r="I4833" s="80"/>
    </row>
    <row r="4834" spans="1:9">
      <c r="A4834" s="280" t="s">
        <v>6233</v>
      </c>
      <c r="B4834" s="280" t="s">
        <v>1436</v>
      </c>
      <c r="C4834" s="280" t="s">
        <v>1383</v>
      </c>
      <c r="D4834" s="280" t="s">
        <v>1347</v>
      </c>
      <c r="E4834" s="80">
        <v>0.14621760692599498</v>
      </c>
      <c r="F4834" s="80">
        <v>708876</v>
      </c>
      <c r="G4834" s="80">
        <v>1</v>
      </c>
      <c r="H4834" s="280" t="s">
        <v>1394</v>
      </c>
      <c r="I4834" s="80"/>
    </row>
    <row r="4835" spans="1:9">
      <c r="A4835" s="280" t="s">
        <v>6234</v>
      </c>
      <c r="B4835" s="280" t="s">
        <v>1393</v>
      </c>
      <c r="C4835" s="280" t="s">
        <v>1383</v>
      </c>
      <c r="D4835" s="280" t="s">
        <v>1344</v>
      </c>
      <c r="E4835" s="80">
        <v>0.13281166240640113</v>
      </c>
      <c r="F4835" s="80">
        <v>708876</v>
      </c>
      <c r="G4835" s="80">
        <v>1</v>
      </c>
      <c r="H4835" s="280" t="s">
        <v>1394</v>
      </c>
      <c r="I4835" s="80"/>
    </row>
    <row r="4836" spans="1:9">
      <c r="A4836" s="280" t="s">
        <v>6235</v>
      </c>
      <c r="B4836" s="280" t="s">
        <v>1415</v>
      </c>
      <c r="C4836" s="280" t="s">
        <v>1383</v>
      </c>
      <c r="D4836" s="280" t="s">
        <v>1344</v>
      </c>
      <c r="E4836" s="80">
        <v>4.1497663466904519E-2</v>
      </c>
      <c r="F4836" s="80">
        <v>708876</v>
      </c>
      <c r="G4836" s="80">
        <v>1</v>
      </c>
      <c r="H4836" s="280" t="s">
        <v>1394</v>
      </c>
      <c r="I4836" s="80"/>
    </row>
    <row r="4837" spans="1:9">
      <c r="A4837" s="280" t="s">
        <v>6236</v>
      </c>
      <c r="B4837" s="280" t="s">
        <v>1436</v>
      </c>
      <c r="C4837" s="280" t="s">
        <v>1383</v>
      </c>
      <c r="D4837" s="280" t="s">
        <v>1344</v>
      </c>
      <c r="E4837" s="80">
        <v>2.7120596153171455E-2</v>
      </c>
      <c r="F4837" s="80">
        <v>708876</v>
      </c>
      <c r="G4837" s="80">
        <v>1</v>
      </c>
      <c r="H4837" s="280" t="s">
        <v>1394</v>
      </c>
      <c r="I4837" s="80"/>
    </row>
    <row r="4838" spans="1:9">
      <c r="A4838" s="280" t="s">
        <v>6237</v>
      </c>
      <c r="B4838" s="280" t="s">
        <v>1457</v>
      </c>
      <c r="C4838" s="280" t="s">
        <v>1184</v>
      </c>
      <c r="D4838" s="280" t="s">
        <v>1211</v>
      </c>
      <c r="E4838" s="80">
        <v>2.6899033188317961E-2</v>
      </c>
      <c r="F4838" s="80">
        <v>708876</v>
      </c>
      <c r="G4838" s="80">
        <v>1</v>
      </c>
      <c r="H4838" s="280" t="s">
        <v>1342</v>
      </c>
      <c r="I4838" s="80"/>
    </row>
    <row r="4839" spans="1:9">
      <c r="A4839" s="280" t="s">
        <v>6238</v>
      </c>
      <c r="B4839" s="280" t="s">
        <v>1457</v>
      </c>
      <c r="C4839" s="280" t="s">
        <v>1184</v>
      </c>
      <c r="D4839" s="280" t="s">
        <v>1212</v>
      </c>
      <c r="E4839" s="80">
        <v>2.6902229340980757E-2</v>
      </c>
      <c r="F4839" s="80">
        <v>708876</v>
      </c>
      <c r="G4839" s="80">
        <v>1</v>
      </c>
      <c r="H4839" s="280" t="s">
        <v>1342</v>
      </c>
      <c r="I4839" s="80"/>
    </row>
    <row r="4840" spans="1:9">
      <c r="A4840" s="280" t="s">
        <v>6239</v>
      </c>
      <c r="B4840" s="280" t="s">
        <v>1457</v>
      </c>
      <c r="C4840" s="280" t="s">
        <v>1184</v>
      </c>
      <c r="D4840" s="280" t="s">
        <v>1213</v>
      </c>
      <c r="E4840" s="80">
        <v>2.6899033188317961E-2</v>
      </c>
      <c r="F4840" s="80">
        <v>708876</v>
      </c>
      <c r="G4840" s="80">
        <v>1</v>
      </c>
      <c r="H4840" s="280" t="s">
        <v>1342</v>
      </c>
      <c r="I4840" s="80"/>
    </row>
    <row r="4841" spans="1:9">
      <c r="A4841" s="280" t="s">
        <v>6240</v>
      </c>
      <c r="B4841" s="280" t="s">
        <v>1457</v>
      </c>
      <c r="C4841" s="280" t="s">
        <v>1184</v>
      </c>
      <c r="D4841" s="280" t="s">
        <v>1214</v>
      </c>
      <c r="E4841" s="80">
        <v>2.6900095662818396E-2</v>
      </c>
      <c r="F4841" s="80">
        <v>708876</v>
      </c>
      <c r="G4841" s="80">
        <v>1</v>
      </c>
      <c r="H4841" s="280" t="s">
        <v>1342</v>
      </c>
      <c r="I4841" s="80"/>
    </row>
    <row r="4842" spans="1:9">
      <c r="A4842" s="280" t="s">
        <v>6241</v>
      </c>
      <c r="B4842" s="280" t="s">
        <v>1457</v>
      </c>
      <c r="C4842" s="280" t="s">
        <v>1184</v>
      </c>
      <c r="D4842" s="280" t="s">
        <v>1215</v>
      </c>
      <c r="E4842" s="80">
        <v>2.4440316398679413E-2</v>
      </c>
      <c r="F4842" s="80">
        <v>708876</v>
      </c>
      <c r="G4842" s="80">
        <v>1</v>
      </c>
      <c r="H4842" s="280" t="s">
        <v>1342</v>
      </c>
      <c r="I4842" s="80"/>
    </row>
    <row r="4843" spans="1:9">
      <c r="A4843" s="280" t="s">
        <v>6242</v>
      </c>
      <c r="B4843" s="280" t="s">
        <v>1457</v>
      </c>
      <c r="C4843" s="280" t="s">
        <v>1184</v>
      </c>
      <c r="D4843" s="280" t="s">
        <v>1216</v>
      </c>
      <c r="E4843" s="80">
        <v>7.0126177971481778E-3</v>
      </c>
      <c r="F4843" s="80">
        <v>708876</v>
      </c>
      <c r="G4843" s="80">
        <v>1</v>
      </c>
      <c r="H4843" s="280" t="s">
        <v>1342</v>
      </c>
      <c r="I4843" s="80"/>
    </row>
    <row r="4844" spans="1:9">
      <c r="A4844" s="280" t="s">
        <v>6243</v>
      </c>
      <c r="B4844" s="280" t="s">
        <v>1457</v>
      </c>
      <c r="C4844" s="280" t="s">
        <v>1184</v>
      </c>
      <c r="D4844" s="280" t="s">
        <v>1217</v>
      </c>
      <c r="E4844" s="80">
        <v>1.4309803114492235E-2</v>
      </c>
      <c r="F4844" s="80">
        <v>708876</v>
      </c>
      <c r="G4844" s="80">
        <v>1</v>
      </c>
      <c r="H4844" s="280" t="s">
        <v>1342</v>
      </c>
      <c r="I4844" s="80"/>
    </row>
    <row r="4845" spans="1:9">
      <c r="A4845" s="280" t="s">
        <v>6244</v>
      </c>
      <c r="B4845" s="280" t="s">
        <v>1457</v>
      </c>
      <c r="C4845" s="280" t="s">
        <v>1184</v>
      </c>
      <c r="D4845" s="280" t="s">
        <v>1218</v>
      </c>
      <c r="E4845" s="80">
        <v>3.5359660768629741E-3</v>
      </c>
      <c r="F4845" s="80">
        <v>708876</v>
      </c>
      <c r="G4845" s="80">
        <v>1</v>
      </c>
      <c r="H4845" s="280" t="s">
        <v>1342</v>
      </c>
      <c r="I4845" s="80"/>
    </row>
    <row r="4846" spans="1:9">
      <c r="A4846" s="280" t="s">
        <v>6245</v>
      </c>
      <c r="B4846" s="280" t="s">
        <v>1457</v>
      </c>
      <c r="C4846" s="280" t="s">
        <v>1184</v>
      </c>
      <c r="D4846" s="280" t="s">
        <v>1219</v>
      </c>
      <c r="E4846" s="80">
        <v>194.93351030731679</v>
      </c>
      <c r="F4846" s="80">
        <v>708876</v>
      </c>
      <c r="G4846" s="80">
        <v>1</v>
      </c>
      <c r="H4846" s="280" t="s">
        <v>1342</v>
      </c>
      <c r="I4846" s="80"/>
    </row>
    <row r="4847" spans="1:9">
      <c r="A4847" s="280" t="s">
        <v>6246</v>
      </c>
      <c r="B4847" s="280" t="s">
        <v>1457</v>
      </c>
      <c r="C4847" s="280" t="s">
        <v>1184</v>
      </c>
      <c r="D4847" s="280" t="s">
        <v>1347</v>
      </c>
      <c r="E4847" s="80">
        <v>1.0042766380160413E-2</v>
      </c>
      <c r="F4847" s="80">
        <v>708876</v>
      </c>
      <c r="G4847" s="80">
        <v>1</v>
      </c>
      <c r="H4847" s="280" t="s">
        <v>1342</v>
      </c>
      <c r="I4847" s="80"/>
    </row>
    <row r="4848" spans="1:9">
      <c r="A4848" s="280" t="s">
        <v>6247</v>
      </c>
      <c r="B4848" s="280" t="s">
        <v>1457</v>
      </c>
      <c r="C4848" s="280" t="s">
        <v>1184</v>
      </c>
      <c r="D4848" s="280" t="s">
        <v>1344</v>
      </c>
      <c r="E4848" s="80">
        <v>2.1317544236848864E-2</v>
      </c>
      <c r="F4848" s="80">
        <v>708876</v>
      </c>
      <c r="G4848" s="80">
        <v>1</v>
      </c>
      <c r="H4848" s="280" t="s">
        <v>1342</v>
      </c>
      <c r="I4848" s="80"/>
    </row>
    <row r="4849" spans="1:9">
      <c r="A4849" s="280" t="s">
        <v>6248</v>
      </c>
      <c r="B4849" s="280" t="s">
        <v>5748</v>
      </c>
      <c r="C4849" s="280" t="s">
        <v>1185</v>
      </c>
      <c r="D4849" s="280" t="s">
        <v>1394</v>
      </c>
      <c r="E4849" s="80">
        <v>1435</v>
      </c>
      <c r="F4849" s="80">
        <v>708876</v>
      </c>
      <c r="G4849" s="80">
        <v>1</v>
      </c>
      <c r="H4849" s="280" t="s">
        <v>1394</v>
      </c>
      <c r="I4849" s="80"/>
    </row>
    <row r="4850" spans="1:9">
      <c r="A4850" s="280" t="s">
        <v>6249</v>
      </c>
      <c r="B4850" s="280" t="s">
        <v>5750</v>
      </c>
      <c r="C4850" s="280" t="s">
        <v>1185</v>
      </c>
      <c r="D4850" s="280" t="s">
        <v>1394</v>
      </c>
      <c r="E4850" s="80">
        <v>20571527.245151613</v>
      </c>
      <c r="F4850" s="80">
        <v>708876</v>
      </c>
      <c r="G4850" s="80">
        <v>1</v>
      </c>
      <c r="H4850" s="280" t="s">
        <v>1394</v>
      </c>
      <c r="I4850" s="80"/>
    </row>
    <row r="4851" spans="1:9">
      <c r="A4851" s="280" t="s">
        <v>6250</v>
      </c>
      <c r="B4851" s="280" t="s">
        <v>5752</v>
      </c>
      <c r="C4851" s="280" t="s">
        <v>1185</v>
      </c>
      <c r="D4851" s="280" t="s">
        <v>1394</v>
      </c>
      <c r="E4851" s="80">
        <v>2.0243314768732474E-3</v>
      </c>
      <c r="F4851" s="80">
        <v>708876</v>
      </c>
      <c r="G4851" s="80">
        <v>1</v>
      </c>
      <c r="H4851" s="280" t="s">
        <v>1394</v>
      </c>
      <c r="I4851" s="80"/>
    </row>
    <row r="4852" spans="1:9">
      <c r="A4852" s="280" t="s">
        <v>6251</v>
      </c>
      <c r="B4852" s="280" t="s">
        <v>5754</v>
      </c>
      <c r="C4852" s="280" t="s">
        <v>1185</v>
      </c>
      <c r="D4852" s="280" t="s">
        <v>1394</v>
      </c>
      <c r="E4852" s="80">
        <v>29.019923435342164</v>
      </c>
      <c r="F4852" s="80">
        <v>708876</v>
      </c>
      <c r="G4852" s="80">
        <v>1</v>
      </c>
      <c r="H4852" s="280" t="s">
        <v>1394</v>
      </c>
      <c r="I4852" s="80"/>
    </row>
    <row r="4853" spans="1:9">
      <c r="A4853" s="280" t="s">
        <v>6252</v>
      </c>
      <c r="B4853" s="280" t="s">
        <v>1457</v>
      </c>
      <c r="C4853" s="280" t="s">
        <v>1185</v>
      </c>
      <c r="D4853" s="280" t="s">
        <v>1211</v>
      </c>
      <c r="E4853" s="80">
        <v>4.7911750965610407E-2</v>
      </c>
      <c r="F4853" s="80">
        <v>708876</v>
      </c>
      <c r="G4853" s="80">
        <v>1</v>
      </c>
      <c r="H4853" s="280" t="s">
        <v>1342</v>
      </c>
      <c r="I4853" s="80"/>
    </row>
    <row r="4854" spans="1:9">
      <c r="A4854" s="280" t="s">
        <v>6253</v>
      </c>
      <c r="B4854" s="280" t="s">
        <v>1457</v>
      </c>
      <c r="C4854" s="280" t="s">
        <v>1185</v>
      </c>
      <c r="D4854" s="280" t="s">
        <v>1212</v>
      </c>
      <c r="E4854" s="80">
        <v>5.0322804649886838E-2</v>
      </c>
      <c r="F4854" s="80">
        <v>708876</v>
      </c>
      <c r="G4854" s="80">
        <v>1</v>
      </c>
      <c r="H4854" s="280" t="s">
        <v>1342</v>
      </c>
      <c r="I4854" s="80"/>
    </row>
    <row r="4855" spans="1:9">
      <c r="A4855" s="280" t="s">
        <v>6254</v>
      </c>
      <c r="B4855" s="280" t="s">
        <v>1457</v>
      </c>
      <c r="C4855" s="280" t="s">
        <v>1185</v>
      </c>
      <c r="D4855" s="280" t="s">
        <v>1213</v>
      </c>
      <c r="E4855" s="80">
        <v>4.7911750965610407E-2</v>
      </c>
      <c r="F4855" s="80">
        <v>708876</v>
      </c>
      <c r="G4855" s="80">
        <v>1</v>
      </c>
      <c r="H4855" s="280" t="s">
        <v>1342</v>
      </c>
      <c r="I4855" s="80"/>
    </row>
    <row r="4856" spans="1:9">
      <c r="A4856" s="280" t="s">
        <v>6255</v>
      </c>
      <c r="B4856" s="280" t="s">
        <v>1457</v>
      </c>
      <c r="C4856" s="280" t="s">
        <v>1185</v>
      </c>
      <c r="D4856" s="280" t="s">
        <v>1214</v>
      </c>
      <c r="E4856" s="80">
        <v>5.0322804649886838E-2</v>
      </c>
      <c r="F4856" s="80">
        <v>708876</v>
      </c>
      <c r="G4856" s="80">
        <v>1</v>
      </c>
      <c r="H4856" s="280" t="s">
        <v>1342</v>
      </c>
      <c r="I4856" s="80"/>
    </row>
    <row r="4857" spans="1:9">
      <c r="A4857" s="280" t="s">
        <v>6256</v>
      </c>
      <c r="B4857" s="280" t="s">
        <v>1457</v>
      </c>
      <c r="C4857" s="280" t="s">
        <v>1185</v>
      </c>
      <c r="D4857" s="280" t="s">
        <v>1215</v>
      </c>
      <c r="E4857" s="80">
        <v>4.6148430349999651E-2</v>
      </c>
      <c r="F4857" s="80">
        <v>708876</v>
      </c>
      <c r="G4857" s="80">
        <v>1</v>
      </c>
      <c r="H4857" s="280" t="s">
        <v>1342</v>
      </c>
      <c r="I4857" s="80"/>
    </row>
    <row r="4858" spans="1:9">
      <c r="A4858" s="280" t="s">
        <v>6257</v>
      </c>
      <c r="B4858" s="280" t="s">
        <v>1457</v>
      </c>
      <c r="C4858" s="280" t="s">
        <v>1185</v>
      </c>
      <c r="D4858" s="280" t="s">
        <v>1216</v>
      </c>
      <c r="E4858" s="80">
        <v>4.7420952402294221E-2</v>
      </c>
      <c r="F4858" s="80">
        <v>708876</v>
      </c>
      <c r="G4858" s="80">
        <v>1</v>
      </c>
      <c r="H4858" s="280" t="s">
        <v>1342</v>
      </c>
      <c r="I4858" s="80"/>
    </row>
    <row r="4859" spans="1:9">
      <c r="A4859" s="280" t="s">
        <v>6258</v>
      </c>
      <c r="B4859" s="280" t="s">
        <v>1457</v>
      </c>
      <c r="C4859" s="280" t="s">
        <v>1185</v>
      </c>
      <c r="D4859" s="280" t="s">
        <v>1217</v>
      </c>
      <c r="E4859" s="80">
        <v>3.1993284122294997E-2</v>
      </c>
      <c r="F4859" s="80">
        <v>708876</v>
      </c>
      <c r="G4859" s="80">
        <v>1</v>
      </c>
      <c r="H4859" s="280" t="s">
        <v>1342</v>
      </c>
      <c r="I4859" s="80"/>
    </row>
    <row r="4860" spans="1:9">
      <c r="A4860" s="280" t="s">
        <v>6259</v>
      </c>
      <c r="B4860" s="280" t="s">
        <v>1457</v>
      </c>
      <c r="C4860" s="280" t="s">
        <v>1185</v>
      </c>
      <c r="D4860" s="280" t="s">
        <v>1218</v>
      </c>
      <c r="E4860" s="80">
        <v>1.02852853980546E-2</v>
      </c>
      <c r="F4860" s="80">
        <v>708876</v>
      </c>
      <c r="G4860" s="80">
        <v>1</v>
      </c>
      <c r="H4860" s="280" t="s">
        <v>1342</v>
      </c>
      <c r="I4860" s="80"/>
    </row>
    <row r="4861" spans="1:9">
      <c r="A4861" s="280" t="s">
        <v>6260</v>
      </c>
      <c r="B4861" s="280" t="s">
        <v>1457</v>
      </c>
      <c r="C4861" s="280" t="s">
        <v>1185</v>
      </c>
      <c r="D4861" s="280" t="s">
        <v>1219</v>
      </c>
      <c r="E4861" s="80">
        <v>23516.336283375156</v>
      </c>
      <c r="F4861" s="80">
        <v>708876</v>
      </c>
      <c r="G4861" s="80">
        <v>1</v>
      </c>
      <c r="H4861" s="280" t="s">
        <v>1342</v>
      </c>
      <c r="I4861" s="80"/>
    </row>
    <row r="4862" spans="1:9">
      <c r="A4862" s="280" t="s">
        <v>6261</v>
      </c>
      <c r="B4862" s="280" t="s">
        <v>1457</v>
      </c>
      <c r="C4862" s="280" t="s">
        <v>1185</v>
      </c>
      <c r="D4862" s="280" t="s">
        <v>1347</v>
      </c>
      <c r="E4862" s="80">
        <v>2.8841339698610767E-2</v>
      </c>
      <c r="F4862" s="80">
        <v>708876</v>
      </c>
      <c r="G4862" s="80">
        <v>1</v>
      </c>
      <c r="H4862" s="280" t="s">
        <v>1342</v>
      </c>
      <c r="I4862" s="80"/>
    </row>
    <row r="4863" spans="1:9">
      <c r="A4863" s="280" t="s">
        <v>6262</v>
      </c>
      <c r="B4863" s="280" t="s">
        <v>1457</v>
      </c>
      <c r="C4863" s="280" t="s">
        <v>1185</v>
      </c>
      <c r="D4863" s="280" t="s">
        <v>1344</v>
      </c>
      <c r="E4863" s="80">
        <v>5.8846832024624735E-2</v>
      </c>
      <c r="F4863" s="80">
        <v>708876</v>
      </c>
      <c r="G4863" s="80">
        <v>1</v>
      </c>
      <c r="H4863" s="280" t="s">
        <v>1342</v>
      </c>
      <c r="I4863" s="80"/>
    </row>
    <row r="4864" spans="1:9">
      <c r="A4864" s="280" t="s">
        <v>6263</v>
      </c>
      <c r="B4864" s="280" t="s">
        <v>5748</v>
      </c>
      <c r="C4864" s="280" t="s">
        <v>1186</v>
      </c>
      <c r="D4864" s="280" t="s">
        <v>1394</v>
      </c>
      <c r="E4864" s="80">
        <v>0</v>
      </c>
      <c r="F4864" s="80">
        <v>708876</v>
      </c>
      <c r="G4864" s="80">
        <v>1</v>
      </c>
      <c r="H4864" s="280" t="s">
        <v>1394</v>
      </c>
      <c r="I4864" s="80"/>
    </row>
    <row r="4865" spans="1:9">
      <c r="A4865" s="280" t="s">
        <v>6264</v>
      </c>
      <c r="B4865" s="280" t="s">
        <v>5750</v>
      </c>
      <c r="C4865" s="280" t="s">
        <v>1186</v>
      </c>
      <c r="D4865" s="280" t="s">
        <v>1394</v>
      </c>
      <c r="E4865" s="80">
        <v>0</v>
      </c>
      <c r="F4865" s="80">
        <v>708876</v>
      </c>
      <c r="G4865" s="80">
        <v>1</v>
      </c>
      <c r="H4865" s="280" t="s">
        <v>1394</v>
      </c>
      <c r="I4865" s="80"/>
    </row>
    <row r="4866" spans="1:9">
      <c r="A4866" s="280" t="s">
        <v>6265</v>
      </c>
      <c r="B4866" s="280" t="s">
        <v>5752</v>
      </c>
      <c r="C4866" s="280" t="s">
        <v>1186</v>
      </c>
      <c r="D4866" s="280" t="s">
        <v>1394</v>
      </c>
      <c r="E4866" s="80">
        <v>0</v>
      </c>
      <c r="F4866" s="80">
        <v>708876</v>
      </c>
      <c r="G4866" s="80">
        <v>1</v>
      </c>
      <c r="H4866" s="280" t="s">
        <v>1394</v>
      </c>
      <c r="I4866" s="80"/>
    </row>
    <row r="4867" spans="1:9">
      <c r="A4867" s="280" t="s">
        <v>6266</v>
      </c>
      <c r="B4867" s="280" t="s">
        <v>5754</v>
      </c>
      <c r="C4867" s="280" t="s">
        <v>1186</v>
      </c>
      <c r="D4867" s="280" t="s">
        <v>1394</v>
      </c>
      <c r="E4867" s="80">
        <v>0</v>
      </c>
      <c r="F4867" s="80">
        <v>708876</v>
      </c>
      <c r="G4867" s="80">
        <v>1</v>
      </c>
      <c r="H4867" s="280" t="s">
        <v>1394</v>
      </c>
      <c r="I4867" s="80"/>
    </row>
    <row r="4868" spans="1:9">
      <c r="A4868" s="280" t="s">
        <v>6267</v>
      </c>
      <c r="B4868" s="280" t="s">
        <v>5748</v>
      </c>
      <c r="C4868" s="280" t="s">
        <v>1187</v>
      </c>
      <c r="D4868" s="280" t="s">
        <v>1394</v>
      </c>
      <c r="E4868" s="80">
        <v>6317</v>
      </c>
      <c r="F4868" s="80">
        <v>708876</v>
      </c>
      <c r="G4868" s="80">
        <v>1</v>
      </c>
      <c r="H4868" s="280" t="s">
        <v>1394</v>
      </c>
      <c r="I4868" s="80"/>
    </row>
    <row r="4869" spans="1:9">
      <c r="A4869" s="280" t="s">
        <v>6268</v>
      </c>
      <c r="B4869" s="280" t="s">
        <v>5750</v>
      </c>
      <c r="C4869" s="280" t="s">
        <v>1187</v>
      </c>
      <c r="D4869" s="280" t="s">
        <v>1394</v>
      </c>
      <c r="E4869" s="80">
        <v>28862215.46004751</v>
      </c>
      <c r="F4869" s="80">
        <v>708876</v>
      </c>
      <c r="G4869" s="80">
        <v>1</v>
      </c>
      <c r="H4869" s="280" t="s">
        <v>1394</v>
      </c>
      <c r="I4869" s="80"/>
    </row>
    <row r="4870" spans="1:9">
      <c r="A4870" s="280" t="s">
        <v>6269</v>
      </c>
      <c r="B4870" s="280" t="s">
        <v>5752</v>
      </c>
      <c r="C4870" s="280" t="s">
        <v>1187</v>
      </c>
      <c r="D4870" s="280" t="s">
        <v>1394</v>
      </c>
      <c r="E4870" s="80">
        <v>8.9112905501103155E-3</v>
      </c>
      <c r="F4870" s="80">
        <v>708876</v>
      </c>
      <c r="G4870" s="80">
        <v>1</v>
      </c>
      <c r="H4870" s="280" t="s">
        <v>1394</v>
      </c>
      <c r="I4870" s="80"/>
    </row>
    <row r="4871" spans="1:9">
      <c r="A4871" s="280" t="s">
        <v>6270</v>
      </c>
      <c r="B4871" s="280" t="s">
        <v>5754</v>
      </c>
      <c r="C4871" s="280" t="s">
        <v>1187</v>
      </c>
      <c r="D4871" s="280" t="s">
        <v>1394</v>
      </c>
      <c r="E4871" s="80">
        <v>40.715464284370626</v>
      </c>
      <c r="F4871" s="80">
        <v>708876</v>
      </c>
      <c r="G4871" s="80">
        <v>1</v>
      </c>
      <c r="H4871" s="280" t="s">
        <v>1394</v>
      </c>
      <c r="I4871" s="80"/>
    </row>
    <row r="4872" spans="1:9">
      <c r="A4872" s="280" t="s">
        <v>6271</v>
      </c>
      <c r="B4872" s="280" t="s">
        <v>1457</v>
      </c>
      <c r="C4872" s="280" t="s">
        <v>1187</v>
      </c>
      <c r="D4872" s="280" t="s">
        <v>1211</v>
      </c>
      <c r="E4872" s="80">
        <v>2.7354830062498919E-2</v>
      </c>
      <c r="F4872" s="80">
        <v>708876</v>
      </c>
      <c r="G4872" s="80">
        <v>1</v>
      </c>
      <c r="H4872" s="280" t="s">
        <v>1342</v>
      </c>
      <c r="I4872" s="80"/>
    </row>
    <row r="4873" spans="1:9">
      <c r="A4873" s="280" t="s">
        <v>6272</v>
      </c>
      <c r="B4873" s="280" t="s">
        <v>1457</v>
      </c>
      <c r="C4873" s="280" t="s">
        <v>1187</v>
      </c>
      <c r="D4873" s="280" t="s">
        <v>1212</v>
      </c>
      <c r="E4873" s="80">
        <v>2.8230359253475047E-2</v>
      </c>
      <c r="F4873" s="80">
        <v>708876</v>
      </c>
      <c r="G4873" s="80">
        <v>1</v>
      </c>
      <c r="H4873" s="280" t="s">
        <v>1342</v>
      </c>
      <c r="I4873" s="80"/>
    </row>
    <row r="4874" spans="1:9">
      <c r="A4874" s="280" t="s">
        <v>6273</v>
      </c>
      <c r="B4874" s="280" t="s">
        <v>1457</v>
      </c>
      <c r="C4874" s="280" t="s">
        <v>1187</v>
      </c>
      <c r="D4874" s="280" t="s">
        <v>1213</v>
      </c>
      <c r="E4874" s="80">
        <v>2.7354830062498919E-2</v>
      </c>
      <c r="F4874" s="80">
        <v>708876</v>
      </c>
      <c r="G4874" s="80">
        <v>1</v>
      </c>
      <c r="H4874" s="280" t="s">
        <v>1342</v>
      </c>
      <c r="I4874" s="80"/>
    </row>
    <row r="4875" spans="1:9">
      <c r="A4875" s="280" t="s">
        <v>6274</v>
      </c>
      <c r="B4875" s="280" t="s">
        <v>1457</v>
      </c>
      <c r="C4875" s="280" t="s">
        <v>1187</v>
      </c>
      <c r="D4875" s="280" t="s">
        <v>1214</v>
      </c>
      <c r="E4875" s="80">
        <v>2.7354830062498919E-2</v>
      </c>
      <c r="F4875" s="80">
        <v>708876</v>
      </c>
      <c r="G4875" s="80">
        <v>1</v>
      </c>
      <c r="H4875" s="280" t="s">
        <v>1342</v>
      </c>
      <c r="I4875" s="80"/>
    </row>
    <row r="4876" spans="1:9">
      <c r="A4876" s="280" t="s">
        <v>6275</v>
      </c>
      <c r="B4876" s="280" t="s">
        <v>1457</v>
      </c>
      <c r="C4876" s="280" t="s">
        <v>1187</v>
      </c>
      <c r="D4876" s="280" t="s">
        <v>1215</v>
      </c>
      <c r="E4876" s="80">
        <v>2.7126532943106907E-2</v>
      </c>
      <c r="F4876" s="80">
        <v>708876</v>
      </c>
      <c r="G4876" s="80">
        <v>1</v>
      </c>
      <c r="H4876" s="280" t="s">
        <v>1342</v>
      </c>
      <c r="I4876" s="80"/>
    </row>
    <row r="4877" spans="1:9">
      <c r="A4877" s="280" t="s">
        <v>6276</v>
      </c>
      <c r="B4877" s="280" t="s">
        <v>1457</v>
      </c>
      <c r="C4877" s="280" t="s">
        <v>1187</v>
      </c>
      <c r="D4877" s="280" t="s">
        <v>1216</v>
      </c>
      <c r="E4877" s="80">
        <v>1.9740469701526098E-2</v>
      </c>
      <c r="F4877" s="80">
        <v>708876</v>
      </c>
      <c r="G4877" s="80">
        <v>1</v>
      </c>
      <c r="H4877" s="280" t="s">
        <v>1342</v>
      </c>
      <c r="I4877" s="80"/>
    </row>
    <row r="4878" spans="1:9">
      <c r="A4878" s="280" t="s">
        <v>6277</v>
      </c>
      <c r="B4878" s="280" t="s">
        <v>1457</v>
      </c>
      <c r="C4878" s="280" t="s">
        <v>1187</v>
      </c>
      <c r="D4878" s="280" t="s">
        <v>1217</v>
      </c>
      <c r="E4878" s="80">
        <v>1.5225205821612227E-2</v>
      </c>
      <c r="F4878" s="80">
        <v>708876</v>
      </c>
      <c r="G4878" s="80">
        <v>1</v>
      </c>
      <c r="H4878" s="280" t="s">
        <v>1342</v>
      </c>
      <c r="I4878" s="80"/>
    </row>
    <row r="4879" spans="1:9">
      <c r="A4879" s="280" t="s">
        <v>6278</v>
      </c>
      <c r="B4879" s="280" t="s">
        <v>1457</v>
      </c>
      <c r="C4879" s="280" t="s">
        <v>1187</v>
      </c>
      <c r="D4879" s="280" t="s">
        <v>1218</v>
      </c>
      <c r="E4879" s="80">
        <v>6.1132202749135328E-3</v>
      </c>
      <c r="F4879" s="80">
        <v>708876</v>
      </c>
      <c r="G4879" s="80">
        <v>1</v>
      </c>
      <c r="H4879" s="280" t="s">
        <v>1342</v>
      </c>
      <c r="I4879" s="80"/>
    </row>
    <row r="4880" spans="1:9">
      <c r="A4880" s="280" t="s">
        <v>6279</v>
      </c>
      <c r="B4880" s="280" t="s">
        <v>1457</v>
      </c>
      <c r="C4880" s="280" t="s">
        <v>1187</v>
      </c>
      <c r="D4880" s="280" t="s">
        <v>1219</v>
      </c>
      <c r="E4880" s="80">
        <v>1.5718793573386479E-2</v>
      </c>
      <c r="F4880" s="80">
        <v>708876</v>
      </c>
      <c r="G4880" s="80">
        <v>1</v>
      </c>
      <c r="H4880" s="280" t="s">
        <v>1342</v>
      </c>
      <c r="I4880" s="80"/>
    </row>
    <row r="4881" spans="1:9">
      <c r="A4881" s="280" t="s">
        <v>6280</v>
      </c>
      <c r="B4881" s="280" t="s">
        <v>1457</v>
      </c>
      <c r="C4881" s="280" t="s">
        <v>1187</v>
      </c>
      <c r="D4881" s="280" t="s">
        <v>1347</v>
      </c>
      <c r="E4881" s="80">
        <v>8.8293598383985782E-3</v>
      </c>
      <c r="F4881" s="80">
        <v>708876</v>
      </c>
      <c r="G4881" s="80">
        <v>1</v>
      </c>
      <c r="H4881" s="280" t="s">
        <v>1342</v>
      </c>
      <c r="I4881" s="80"/>
    </row>
    <row r="4882" spans="1:9">
      <c r="A4882" s="280" t="s">
        <v>6281</v>
      </c>
      <c r="B4882" s="280" t="s">
        <v>1457</v>
      </c>
      <c r="C4882" s="280" t="s">
        <v>1187</v>
      </c>
      <c r="D4882" s="280" t="s">
        <v>1344</v>
      </c>
      <c r="E4882" s="80">
        <v>1.8533591768410674E-2</v>
      </c>
      <c r="F4882" s="80">
        <v>708876</v>
      </c>
      <c r="G4882" s="80">
        <v>1</v>
      </c>
      <c r="H4882" s="280" t="s">
        <v>1342</v>
      </c>
      <c r="I4882" s="80"/>
    </row>
    <row r="4883" spans="1:9">
      <c r="A4883" s="280" t="s">
        <v>6282</v>
      </c>
      <c r="B4883" s="280" t="s">
        <v>5748</v>
      </c>
      <c r="C4883" s="280" t="s">
        <v>1188</v>
      </c>
      <c r="D4883" s="280" t="s">
        <v>1394</v>
      </c>
      <c r="E4883" s="80">
        <v>0</v>
      </c>
      <c r="F4883" s="80">
        <v>708876</v>
      </c>
      <c r="G4883" s="80">
        <v>1</v>
      </c>
      <c r="H4883" s="280" t="s">
        <v>1394</v>
      </c>
      <c r="I4883" s="80"/>
    </row>
    <row r="4884" spans="1:9">
      <c r="A4884" s="280" t="s">
        <v>6283</v>
      </c>
      <c r="B4884" s="280" t="s">
        <v>5750</v>
      </c>
      <c r="C4884" s="280" t="s">
        <v>1188</v>
      </c>
      <c r="D4884" s="280" t="s">
        <v>1394</v>
      </c>
      <c r="E4884" s="80">
        <v>0</v>
      </c>
      <c r="F4884" s="80">
        <v>708876</v>
      </c>
      <c r="G4884" s="80">
        <v>1</v>
      </c>
      <c r="H4884" s="280" t="s">
        <v>1394</v>
      </c>
      <c r="I4884" s="80"/>
    </row>
    <row r="4885" spans="1:9">
      <c r="A4885" s="280" t="s">
        <v>6284</v>
      </c>
      <c r="B4885" s="280" t="s">
        <v>5752</v>
      </c>
      <c r="C4885" s="280" t="s">
        <v>1188</v>
      </c>
      <c r="D4885" s="280" t="s">
        <v>1394</v>
      </c>
      <c r="E4885" s="80">
        <v>0</v>
      </c>
      <c r="F4885" s="80">
        <v>708876</v>
      </c>
      <c r="G4885" s="80">
        <v>1</v>
      </c>
      <c r="H4885" s="280" t="s">
        <v>1394</v>
      </c>
      <c r="I4885" s="80"/>
    </row>
    <row r="4886" spans="1:9">
      <c r="A4886" s="280" t="s">
        <v>6285</v>
      </c>
      <c r="B4886" s="280" t="s">
        <v>5754</v>
      </c>
      <c r="C4886" s="280" t="s">
        <v>1188</v>
      </c>
      <c r="D4886" s="280" t="s">
        <v>1394</v>
      </c>
      <c r="E4886" s="80">
        <v>0</v>
      </c>
      <c r="F4886" s="80">
        <v>708876</v>
      </c>
      <c r="G4886" s="80">
        <v>1</v>
      </c>
      <c r="H4886" s="280" t="s">
        <v>1394</v>
      </c>
      <c r="I4886" s="80"/>
    </row>
    <row r="4887" spans="1:9">
      <c r="A4887" s="280" t="s">
        <v>6286</v>
      </c>
      <c r="B4887" s="280" t="s">
        <v>5748</v>
      </c>
      <c r="C4887" s="280" t="s">
        <v>1189</v>
      </c>
      <c r="D4887" s="280" t="s">
        <v>1394</v>
      </c>
      <c r="E4887" s="80">
        <v>0</v>
      </c>
      <c r="F4887" s="80">
        <v>708876</v>
      </c>
      <c r="G4887" s="80">
        <v>1</v>
      </c>
      <c r="H4887" s="280" t="s">
        <v>1394</v>
      </c>
      <c r="I4887" s="80"/>
    </row>
    <row r="4888" spans="1:9">
      <c r="A4888" s="280" t="s">
        <v>6287</v>
      </c>
      <c r="B4888" s="280" t="s">
        <v>5750</v>
      </c>
      <c r="C4888" s="280" t="s">
        <v>1189</v>
      </c>
      <c r="D4888" s="280" t="s">
        <v>1394</v>
      </c>
      <c r="E4888" s="80">
        <v>0</v>
      </c>
      <c r="F4888" s="80">
        <v>708876</v>
      </c>
      <c r="G4888" s="80">
        <v>1</v>
      </c>
      <c r="H4888" s="280" t="s">
        <v>1394</v>
      </c>
      <c r="I4888" s="80"/>
    </row>
    <row r="4889" spans="1:9">
      <c r="A4889" s="280" t="s">
        <v>6288</v>
      </c>
      <c r="B4889" s="280" t="s">
        <v>5752</v>
      </c>
      <c r="C4889" s="280" t="s">
        <v>1189</v>
      </c>
      <c r="D4889" s="280" t="s">
        <v>1394</v>
      </c>
      <c r="E4889" s="80">
        <v>0</v>
      </c>
      <c r="F4889" s="80">
        <v>708876</v>
      </c>
      <c r="G4889" s="80">
        <v>1</v>
      </c>
      <c r="H4889" s="280" t="s">
        <v>1394</v>
      </c>
      <c r="I4889" s="80"/>
    </row>
    <row r="4890" spans="1:9">
      <c r="A4890" s="280" t="s">
        <v>6289</v>
      </c>
      <c r="B4890" s="280" t="s">
        <v>5754</v>
      </c>
      <c r="C4890" s="280" t="s">
        <v>1189</v>
      </c>
      <c r="D4890" s="280" t="s">
        <v>1394</v>
      </c>
      <c r="E4890" s="80">
        <v>0</v>
      </c>
      <c r="F4890" s="80">
        <v>708876</v>
      </c>
      <c r="G4890" s="80">
        <v>1</v>
      </c>
      <c r="H4890" s="280" t="s">
        <v>1394</v>
      </c>
      <c r="I4890" s="80"/>
    </row>
    <row r="4891" spans="1:9">
      <c r="A4891" s="280" t="s">
        <v>6290</v>
      </c>
      <c r="B4891" s="280" t="s">
        <v>5748</v>
      </c>
      <c r="C4891" s="280" t="s">
        <v>1181</v>
      </c>
      <c r="D4891" s="280" t="s">
        <v>1394</v>
      </c>
      <c r="E4891" s="80">
        <v>0</v>
      </c>
      <c r="F4891" s="80">
        <v>707367</v>
      </c>
      <c r="G4891" s="80">
        <v>2</v>
      </c>
      <c r="H4891" s="280" t="s">
        <v>1394</v>
      </c>
      <c r="I4891" s="80"/>
    </row>
    <row r="4892" spans="1:9">
      <c r="A4892" s="280" t="s">
        <v>6291</v>
      </c>
      <c r="B4892" s="280" t="s">
        <v>5750</v>
      </c>
      <c r="C4892" s="280" t="s">
        <v>1181</v>
      </c>
      <c r="D4892" s="280" t="s">
        <v>1394</v>
      </c>
      <c r="E4892" s="80">
        <v>0</v>
      </c>
      <c r="F4892" s="80">
        <v>707367</v>
      </c>
      <c r="G4892" s="80">
        <v>2</v>
      </c>
      <c r="H4892" s="280" t="s">
        <v>1394</v>
      </c>
      <c r="I4892" s="80"/>
    </row>
    <row r="4893" spans="1:9">
      <c r="A4893" s="280" t="s">
        <v>6292</v>
      </c>
      <c r="B4893" s="280" t="s">
        <v>5752</v>
      </c>
      <c r="C4893" s="280" t="s">
        <v>1181</v>
      </c>
      <c r="D4893" s="280" t="s">
        <v>1394</v>
      </c>
      <c r="E4893" s="80">
        <v>0</v>
      </c>
      <c r="F4893" s="80">
        <v>707367</v>
      </c>
      <c r="G4893" s="80">
        <v>2</v>
      </c>
      <c r="H4893" s="280" t="s">
        <v>1394</v>
      </c>
      <c r="I4893" s="80"/>
    </row>
    <row r="4894" spans="1:9">
      <c r="A4894" s="280" t="s">
        <v>6293</v>
      </c>
      <c r="B4894" s="280" t="s">
        <v>5754</v>
      </c>
      <c r="C4894" s="280" t="s">
        <v>1181</v>
      </c>
      <c r="D4894" s="280" t="s">
        <v>1394</v>
      </c>
      <c r="E4894" s="80">
        <v>0</v>
      </c>
      <c r="F4894" s="80">
        <v>707367</v>
      </c>
      <c r="G4894" s="80">
        <v>2</v>
      </c>
      <c r="H4894" s="280" t="s">
        <v>1394</v>
      </c>
      <c r="I4894" s="80"/>
    </row>
    <row r="4895" spans="1:9">
      <c r="A4895" s="280" t="s">
        <v>6294</v>
      </c>
      <c r="B4895" s="280" t="s">
        <v>5748</v>
      </c>
      <c r="C4895" s="280" t="s">
        <v>1190</v>
      </c>
      <c r="D4895" s="280" t="s">
        <v>1394</v>
      </c>
      <c r="E4895" s="80">
        <v>230</v>
      </c>
      <c r="F4895" s="80">
        <v>707367</v>
      </c>
      <c r="G4895" s="80">
        <v>2</v>
      </c>
      <c r="H4895" s="280" t="s">
        <v>1394</v>
      </c>
      <c r="I4895" s="80"/>
    </row>
    <row r="4896" spans="1:9">
      <c r="A4896" s="280" t="s">
        <v>6295</v>
      </c>
      <c r="B4896" s="280" t="s">
        <v>5750</v>
      </c>
      <c r="C4896" s="280" t="s">
        <v>1190</v>
      </c>
      <c r="D4896" s="280" t="s">
        <v>1394</v>
      </c>
      <c r="E4896" s="80">
        <v>933468.16413453605</v>
      </c>
      <c r="F4896" s="80">
        <v>707367</v>
      </c>
      <c r="G4896" s="80">
        <v>2</v>
      </c>
      <c r="H4896" s="280" t="s">
        <v>1394</v>
      </c>
      <c r="I4896" s="80"/>
    </row>
    <row r="4897" spans="1:9">
      <c r="A4897" s="280" t="s">
        <v>6296</v>
      </c>
      <c r="B4897" s="280" t="s">
        <v>5752</v>
      </c>
      <c r="C4897" s="280" t="s">
        <v>1190</v>
      </c>
      <c r="D4897" s="280" t="s">
        <v>1394</v>
      </c>
      <c r="E4897" s="80">
        <v>3.2514946272585519E-4</v>
      </c>
      <c r="F4897" s="80">
        <v>707367</v>
      </c>
      <c r="G4897" s="80">
        <v>2</v>
      </c>
      <c r="H4897" s="280" t="s">
        <v>1394</v>
      </c>
      <c r="I4897" s="80"/>
    </row>
    <row r="4898" spans="1:9">
      <c r="A4898" s="280" t="s">
        <v>6297</v>
      </c>
      <c r="B4898" s="280" t="s">
        <v>5754</v>
      </c>
      <c r="C4898" s="280" t="s">
        <v>1190</v>
      </c>
      <c r="D4898" s="280" t="s">
        <v>1394</v>
      </c>
      <c r="E4898" s="80">
        <v>1.3196377045218903</v>
      </c>
      <c r="F4898" s="80">
        <v>707367</v>
      </c>
      <c r="G4898" s="80">
        <v>2</v>
      </c>
      <c r="H4898" s="280" t="s">
        <v>1394</v>
      </c>
      <c r="I4898" s="80"/>
    </row>
    <row r="4899" spans="1:9">
      <c r="A4899" s="280" t="s">
        <v>6298</v>
      </c>
      <c r="B4899" s="280" t="s">
        <v>1457</v>
      </c>
      <c r="C4899" s="280" t="s">
        <v>1190</v>
      </c>
      <c r="D4899" s="280" t="s">
        <v>1211</v>
      </c>
      <c r="E4899" s="80">
        <v>9.5049504950495065E-3</v>
      </c>
      <c r="F4899" s="80">
        <v>707367</v>
      </c>
      <c r="G4899" s="80">
        <v>2</v>
      </c>
      <c r="H4899" s="280" t="s">
        <v>1342</v>
      </c>
      <c r="I4899" s="80"/>
    </row>
    <row r="4900" spans="1:9">
      <c r="A4900" s="280" t="s">
        <v>6299</v>
      </c>
      <c r="B4900" s="280" t="s">
        <v>1457</v>
      </c>
      <c r="C4900" s="280" t="s">
        <v>1190</v>
      </c>
      <c r="D4900" s="280" t="s">
        <v>1212</v>
      </c>
      <c r="E4900" s="80">
        <v>9.5961615353858457E-3</v>
      </c>
      <c r="F4900" s="80">
        <v>707367</v>
      </c>
      <c r="G4900" s="80">
        <v>2</v>
      </c>
      <c r="H4900" s="280" t="s">
        <v>1342</v>
      </c>
      <c r="I4900" s="80"/>
    </row>
    <row r="4901" spans="1:9">
      <c r="A4901" s="280" t="s">
        <v>6300</v>
      </c>
      <c r="B4901" s="280" t="s">
        <v>1457</v>
      </c>
      <c r="C4901" s="280" t="s">
        <v>1190</v>
      </c>
      <c r="D4901" s="280" t="s">
        <v>1213</v>
      </c>
      <c r="E4901" s="80">
        <v>9.5961615353858457E-3</v>
      </c>
      <c r="F4901" s="80">
        <v>707367</v>
      </c>
      <c r="G4901" s="80">
        <v>2</v>
      </c>
      <c r="H4901" s="280" t="s">
        <v>1342</v>
      </c>
      <c r="I4901" s="80"/>
    </row>
    <row r="4902" spans="1:9">
      <c r="A4902" s="280" t="s">
        <v>6301</v>
      </c>
      <c r="B4902" s="280" t="s">
        <v>1457</v>
      </c>
      <c r="C4902" s="280" t="s">
        <v>1190</v>
      </c>
      <c r="D4902" s="280" t="s">
        <v>1214</v>
      </c>
      <c r="E4902" s="80">
        <v>9.5961615353858457E-3</v>
      </c>
      <c r="F4902" s="80">
        <v>707367</v>
      </c>
      <c r="G4902" s="80">
        <v>2</v>
      </c>
      <c r="H4902" s="280" t="s">
        <v>1342</v>
      </c>
      <c r="I4902" s="80"/>
    </row>
    <row r="4903" spans="1:9">
      <c r="A4903" s="280" t="s">
        <v>6302</v>
      </c>
      <c r="B4903" s="280" t="s">
        <v>1457</v>
      </c>
      <c r="C4903" s="280" t="s">
        <v>1190</v>
      </c>
      <c r="D4903" s="280" t="s">
        <v>1215</v>
      </c>
      <c r="E4903" s="80">
        <v>9.5961615353858457E-3</v>
      </c>
      <c r="F4903" s="80">
        <v>707367</v>
      </c>
      <c r="G4903" s="80">
        <v>2</v>
      </c>
      <c r="H4903" s="280" t="s">
        <v>1342</v>
      </c>
      <c r="I4903" s="80"/>
    </row>
    <row r="4904" spans="1:9">
      <c r="A4904" s="280" t="s">
        <v>6303</v>
      </c>
      <c r="B4904" s="280" t="s">
        <v>1457</v>
      </c>
      <c r="C4904" s="280" t="s">
        <v>1190</v>
      </c>
      <c r="D4904" s="280" t="s">
        <v>1216</v>
      </c>
      <c r="E4904" s="80">
        <v>1.0160697224668789E-2</v>
      </c>
      <c r="F4904" s="80">
        <v>707367</v>
      </c>
      <c r="G4904" s="80">
        <v>2</v>
      </c>
      <c r="H4904" s="280" t="s">
        <v>1342</v>
      </c>
      <c r="I4904" s="80"/>
    </row>
    <row r="4905" spans="1:9">
      <c r="A4905" s="280" t="s">
        <v>6304</v>
      </c>
      <c r="B4905" s="280" t="s">
        <v>1457</v>
      </c>
      <c r="C4905" s="280" t="s">
        <v>1190</v>
      </c>
      <c r="D4905" s="280" t="s">
        <v>1217</v>
      </c>
      <c r="E4905" s="80">
        <v>7.5345787380870647E-3</v>
      </c>
      <c r="F4905" s="80">
        <v>707367</v>
      </c>
      <c r="G4905" s="80">
        <v>2</v>
      </c>
      <c r="H4905" s="280" t="s">
        <v>1342</v>
      </c>
      <c r="I4905" s="80"/>
    </row>
    <row r="4906" spans="1:9">
      <c r="A4906" s="280" t="s">
        <v>6305</v>
      </c>
      <c r="B4906" s="280" t="s">
        <v>1457</v>
      </c>
      <c r="C4906" s="280" t="s">
        <v>1190</v>
      </c>
      <c r="D4906" s="280" t="s">
        <v>1218</v>
      </c>
      <c r="E4906" s="80">
        <v>9.5765723362150369E-3</v>
      </c>
      <c r="F4906" s="80">
        <v>707367</v>
      </c>
      <c r="G4906" s="80">
        <v>2</v>
      </c>
      <c r="H4906" s="280" t="s">
        <v>1342</v>
      </c>
      <c r="I4906" s="80"/>
    </row>
    <row r="4907" spans="1:9">
      <c r="A4907" s="280" t="s">
        <v>6306</v>
      </c>
      <c r="B4907" s="280" t="s">
        <v>1457</v>
      </c>
      <c r="C4907" s="280" t="s">
        <v>1190</v>
      </c>
      <c r="D4907" s="280" t="s">
        <v>1219</v>
      </c>
      <c r="E4907" s="80">
        <v>4.4305530258081953E-3</v>
      </c>
      <c r="F4907" s="80">
        <v>707367</v>
      </c>
      <c r="G4907" s="80">
        <v>2</v>
      </c>
      <c r="H4907" s="280" t="s">
        <v>1342</v>
      </c>
      <c r="I4907" s="80"/>
    </row>
    <row r="4908" spans="1:9">
      <c r="A4908" s="280" t="s">
        <v>6307</v>
      </c>
      <c r="B4908" s="280" t="s">
        <v>1457</v>
      </c>
      <c r="C4908" s="280" t="s">
        <v>1190</v>
      </c>
      <c r="D4908" s="280" t="s">
        <v>1347</v>
      </c>
      <c r="E4908" s="80">
        <v>5.8009719873070029E-3</v>
      </c>
      <c r="F4908" s="80">
        <v>707367</v>
      </c>
      <c r="G4908" s="80">
        <v>2</v>
      </c>
      <c r="H4908" s="280" t="s">
        <v>1342</v>
      </c>
      <c r="I4908" s="80"/>
    </row>
    <row r="4909" spans="1:9">
      <c r="A4909" s="280" t="s">
        <v>6308</v>
      </c>
      <c r="B4909" s="280" t="s">
        <v>1457</v>
      </c>
      <c r="C4909" s="280" t="s">
        <v>1190</v>
      </c>
      <c r="D4909" s="280" t="s">
        <v>1344</v>
      </c>
      <c r="E4909" s="80">
        <v>1.5214606848885296E-2</v>
      </c>
      <c r="F4909" s="80">
        <v>707367</v>
      </c>
      <c r="G4909" s="80">
        <v>2</v>
      </c>
      <c r="H4909" s="280" t="s">
        <v>1342</v>
      </c>
      <c r="I4909" s="80"/>
    </row>
    <row r="4910" spans="1:9">
      <c r="A4910" s="280" t="s">
        <v>6309</v>
      </c>
      <c r="B4910" s="280" t="s">
        <v>5748</v>
      </c>
      <c r="C4910" s="280" t="s">
        <v>1191</v>
      </c>
      <c r="D4910" s="280" t="s">
        <v>1394</v>
      </c>
      <c r="E4910" s="80">
        <v>230</v>
      </c>
      <c r="F4910" s="80">
        <v>707367</v>
      </c>
      <c r="G4910" s="80">
        <v>2</v>
      </c>
      <c r="H4910" s="280" t="s">
        <v>1394</v>
      </c>
      <c r="I4910" s="80"/>
    </row>
    <row r="4911" spans="1:9">
      <c r="A4911" s="280" t="s">
        <v>6310</v>
      </c>
      <c r="B4911" s="280" t="s">
        <v>5750</v>
      </c>
      <c r="C4911" s="280" t="s">
        <v>1191</v>
      </c>
      <c r="D4911" s="280" t="s">
        <v>1394</v>
      </c>
      <c r="E4911" s="80">
        <v>933468.16413453605</v>
      </c>
      <c r="F4911" s="80">
        <v>707367</v>
      </c>
      <c r="G4911" s="80">
        <v>2</v>
      </c>
      <c r="H4911" s="280" t="s">
        <v>1394</v>
      </c>
      <c r="I4911" s="80"/>
    </row>
    <row r="4912" spans="1:9">
      <c r="A4912" s="280" t="s">
        <v>6311</v>
      </c>
      <c r="B4912" s="280" t="s">
        <v>5752</v>
      </c>
      <c r="C4912" s="280" t="s">
        <v>1191</v>
      </c>
      <c r="D4912" s="280" t="s">
        <v>1394</v>
      </c>
      <c r="E4912" s="80">
        <v>3.2514946272585519E-4</v>
      </c>
      <c r="F4912" s="80">
        <v>707367</v>
      </c>
      <c r="G4912" s="80">
        <v>2</v>
      </c>
      <c r="H4912" s="280" t="s">
        <v>1394</v>
      </c>
      <c r="I4912" s="80"/>
    </row>
    <row r="4913" spans="1:9">
      <c r="A4913" s="280" t="s">
        <v>6312</v>
      </c>
      <c r="B4913" s="280" t="s">
        <v>5754</v>
      </c>
      <c r="C4913" s="280" t="s">
        <v>1191</v>
      </c>
      <c r="D4913" s="280" t="s">
        <v>1394</v>
      </c>
      <c r="E4913" s="80">
        <v>1.3196377045218903</v>
      </c>
      <c r="F4913" s="80">
        <v>707367</v>
      </c>
      <c r="G4913" s="80">
        <v>2</v>
      </c>
      <c r="H4913" s="280" t="s">
        <v>1394</v>
      </c>
      <c r="I4913" s="80"/>
    </row>
    <row r="4914" spans="1:9">
      <c r="A4914" s="280" t="s">
        <v>6313</v>
      </c>
      <c r="B4914" s="280" t="s">
        <v>1457</v>
      </c>
      <c r="C4914" s="280" t="s">
        <v>1191</v>
      </c>
      <c r="D4914" s="280" t="s">
        <v>1211</v>
      </c>
      <c r="E4914" s="80">
        <v>9.5049504950495065E-3</v>
      </c>
      <c r="F4914" s="80">
        <v>707367</v>
      </c>
      <c r="G4914" s="80">
        <v>2</v>
      </c>
      <c r="H4914" s="280" t="s">
        <v>1342</v>
      </c>
      <c r="I4914" s="80"/>
    </row>
    <row r="4915" spans="1:9">
      <c r="A4915" s="280" t="s">
        <v>6314</v>
      </c>
      <c r="B4915" s="280" t="s">
        <v>1457</v>
      </c>
      <c r="C4915" s="280" t="s">
        <v>1191</v>
      </c>
      <c r="D4915" s="280" t="s">
        <v>1212</v>
      </c>
      <c r="E4915" s="80">
        <v>9.5961615353858457E-3</v>
      </c>
      <c r="F4915" s="80">
        <v>707367</v>
      </c>
      <c r="G4915" s="80">
        <v>2</v>
      </c>
      <c r="H4915" s="280" t="s">
        <v>1342</v>
      </c>
      <c r="I4915" s="80"/>
    </row>
    <row r="4916" spans="1:9">
      <c r="A4916" s="280" t="s">
        <v>6315</v>
      </c>
      <c r="B4916" s="280" t="s">
        <v>1457</v>
      </c>
      <c r="C4916" s="280" t="s">
        <v>1191</v>
      </c>
      <c r="D4916" s="280" t="s">
        <v>1213</v>
      </c>
      <c r="E4916" s="80">
        <v>9.5961615353858457E-3</v>
      </c>
      <c r="F4916" s="80">
        <v>707367</v>
      </c>
      <c r="G4916" s="80">
        <v>2</v>
      </c>
      <c r="H4916" s="280" t="s">
        <v>1342</v>
      </c>
      <c r="I4916" s="80"/>
    </row>
    <row r="4917" spans="1:9">
      <c r="A4917" s="280" t="s">
        <v>6316</v>
      </c>
      <c r="B4917" s="280" t="s">
        <v>1457</v>
      </c>
      <c r="C4917" s="280" t="s">
        <v>1191</v>
      </c>
      <c r="D4917" s="280" t="s">
        <v>1214</v>
      </c>
      <c r="E4917" s="80">
        <v>9.5961615353858457E-3</v>
      </c>
      <c r="F4917" s="80">
        <v>707367</v>
      </c>
      <c r="G4917" s="80">
        <v>2</v>
      </c>
      <c r="H4917" s="280" t="s">
        <v>1342</v>
      </c>
      <c r="I4917" s="80"/>
    </row>
    <row r="4918" spans="1:9">
      <c r="A4918" s="280" t="s">
        <v>6317</v>
      </c>
      <c r="B4918" s="280" t="s">
        <v>1457</v>
      </c>
      <c r="C4918" s="280" t="s">
        <v>1191</v>
      </c>
      <c r="D4918" s="280" t="s">
        <v>1215</v>
      </c>
      <c r="E4918" s="80">
        <v>9.5961615353858457E-3</v>
      </c>
      <c r="F4918" s="80">
        <v>707367</v>
      </c>
      <c r="G4918" s="80">
        <v>2</v>
      </c>
      <c r="H4918" s="280" t="s">
        <v>1342</v>
      </c>
      <c r="I4918" s="80"/>
    </row>
    <row r="4919" spans="1:9">
      <c r="A4919" s="280" t="s">
        <v>6318</v>
      </c>
      <c r="B4919" s="280" t="s">
        <v>1457</v>
      </c>
      <c r="C4919" s="280" t="s">
        <v>1191</v>
      </c>
      <c r="D4919" s="280" t="s">
        <v>1216</v>
      </c>
      <c r="E4919" s="80">
        <v>1.0160697224668789E-2</v>
      </c>
      <c r="F4919" s="80">
        <v>707367</v>
      </c>
      <c r="G4919" s="80">
        <v>2</v>
      </c>
      <c r="H4919" s="280" t="s">
        <v>1342</v>
      </c>
      <c r="I4919" s="80"/>
    </row>
    <row r="4920" spans="1:9">
      <c r="A4920" s="280" t="s">
        <v>6319</v>
      </c>
      <c r="B4920" s="280" t="s">
        <v>1457</v>
      </c>
      <c r="C4920" s="280" t="s">
        <v>1191</v>
      </c>
      <c r="D4920" s="280" t="s">
        <v>1217</v>
      </c>
      <c r="E4920" s="80">
        <v>7.5345787380870647E-3</v>
      </c>
      <c r="F4920" s="80">
        <v>707367</v>
      </c>
      <c r="G4920" s="80">
        <v>2</v>
      </c>
      <c r="H4920" s="280" t="s">
        <v>1342</v>
      </c>
      <c r="I4920" s="80"/>
    </row>
    <row r="4921" spans="1:9">
      <c r="A4921" s="280" t="s">
        <v>6320</v>
      </c>
      <c r="B4921" s="280" t="s">
        <v>1457</v>
      </c>
      <c r="C4921" s="280" t="s">
        <v>1191</v>
      </c>
      <c r="D4921" s="280" t="s">
        <v>1218</v>
      </c>
      <c r="E4921" s="80">
        <v>9.5765723362150369E-3</v>
      </c>
      <c r="F4921" s="80">
        <v>707367</v>
      </c>
      <c r="G4921" s="80">
        <v>2</v>
      </c>
      <c r="H4921" s="280" t="s">
        <v>1342</v>
      </c>
      <c r="I4921" s="80"/>
    </row>
    <row r="4922" spans="1:9">
      <c r="A4922" s="280" t="s">
        <v>6321</v>
      </c>
      <c r="B4922" s="280" t="s">
        <v>1457</v>
      </c>
      <c r="C4922" s="280" t="s">
        <v>1191</v>
      </c>
      <c r="D4922" s="280" t="s">
        <v>1219</v>
      </c>
      <c r="E4922" s="80">
        <v>4.4305530258081953E-3</v>
      </c>
      <c r="F4922" s="80">
        <v>707367</v>
      </c>
      <c r="G4922" s="80">
        <v>2</v>
      </c>
      <c r="H4922" s="280" t="s">
        <v>1342</v>
      </c>
      <c r="I4922" s="80"/>
    </row>
    <row r="4923" spans="1:9">
      <c r="A4923" s="280" t="s">
        <v>6322</v>
      </c>
      <c r="B4923" s="280" t="s">
        <v>1457</v>
      </c>
      <c r="C4923" s="280" t="s">
        <v>1191</v>
      </c>
      <c r="D4923" s="280" t="s">
        <v>1347</v>
      </c>
      <c r="E4923" s="80">
        <v>5.8009719873070029E-3</v>
      </c>
      <c r="F4923" s="80">
        <v>707367</v>
      </c>
      <c r="G4923" s="80">
        <v>2</v>
      </c>
      <c r="H4923" s="280" t="s">
        <v>1342</v>
      </c>
      <c r="I4923" s="80"/>
    </row>
    <row r="4924" spans="1:9">
      <c r="A4924" s="280" t="s">
        <v>6323</v>
      </c>
      <c r="B4924" s="280" t="s">
        <v>1457</v>
      </c>
      <c r="C4924" s="280" t="s">
        <v>1191</v>
      </c>
      <c r="D4924" s="280" t="s">
        <v>1344</v>
      </c>
      <c r="E4924" s="80">
        <v>1.5214606848885296E-2</v>
      </c>
      <c r="F4924" s="80">
        <v>707367</v>
      </c>
      <c r="G4924" s="80">
        <v>2</v>
      </c>
      <c r="H4924" s="280" t="s">
        <v>1342</v>
      </c>
      <c r="I4924" s="80"/>
    </row>
    <row r="4925" spans="1:9">
      <c r="A4925" s="280" t="s">
        <v>6324</v>
      </c>
      <c r="B4925" s="280" t="s">
        <v>5748</v>
      </c>
      <c r="C4925" s="280" t="s">
        <v>1192</v>
      </c>
      <c r="D4925" s="280" t="s">
        <v>1394</v>
      </c>
      <c r="E4925" s="80">
        <v>12512</v>
      </c>
      <c r="F4925" s="80">
        <v>707367</v>
      </c>
      <c r="G4925" s="80">
        <v>2</v>
      </c>
      <c r="H4925" s="280" t="s">
        <v>1394</v>
      </c>
      <c r="I4925" s="80"/>
    </row>
    <row r="4926" spans="1:9">
      <c r="A4926" s="280" t="s">
        <v>6325</v>
      </c>
      <c r="B4926" s="280" t="s">
        <v>5750</v>
      </c>
      <c r="C4926" s="280" t="s">
        <v>1192</v>
      </c>
      <c r="D4926" s="280" t="s">
        <v>1394</v>
      </c>
      <c r="E4926" s="80">
        <v>114707278.77456875</v>
      </c>
      <c r="F4926" s="80">
        <v>707367</v>
      </c>
      <c r="G4926" s="80">
        <v>2</v>
      </c>
      <c r="H4926" s="280" t="s">
        <v>1394</v>
      </c>
      <c r="I4926" s="80"/>
    </row>
    <row r="4927" spans="1:9">
      <c r="A4927" s="280" t="s">
        <v>6326</v>
      </c>
      <c r="B4927" s="280" t="s">
        <v>5752</v>
      </c>
      <c r="C4927" s="280" t="s">
        <v>1192</v>
      </c>
      <c r="D4927" s="280" t="s">
        <v>1394</v>
      </c>
      <c r="E4927" s="80">
        <v>1.7688130772286523E-2</v>
      </c>
      <c r="F4927" s="80">
        <v>707367</v>
      </c>
      <c r="G4927" s="80">
        <v>2</v>
      </c>
      <c r="H4927" s="280" t="s">
        <v>1394</v>
      </c>
      <c r="I4927" s="80"/>
    </row>
    <row r="4928" spans="1:9">
      <c r="A4928" s="280" t="s">
        <v>6327</v>
      </c>
      <c r="B4928" s="280" t="s">
        <v>5754</v>
      </c>
      <c r="C4928" s="280" t="s">
        <v>1192</v>
      </c>
      <c r="D4928" s="280" t="s">
        <v>1394</v>
      </c>
      <c r="E4928" s="80">
        <v>162.16091332302574</v>
      </c>
      <c r="F4928" s="80">
        <v>707367</v>
      </c>
      <c r="G4928" s="80">
        <v>2</v>
      </c>
      <c r="H4928" s="280" t="s">
        <v>1394</v>
      </c>
      <c r="I4928" s="80"/>
    </row>
    <row r="4929" spans="1:9">
      <c r="A4929" s="280" t="s">
        <v>6328</v>
      </c>
      <c r="B4929" s="280" t="s">
        <v>1457</v>
      </c>
      <c r="C4929" s="280" t="s">
        <v>1192</v>
      </c>
      <c r="D4929" s="280" t="s">
        <v>1211</v>
      </c>
      <c r="E4929" s="80">
        <v>2.2478691872027681E-2</v>
      </c>
      <c r="F4929" s="80">
        <v>707367</v>
      </c>
      <c r="G4929" s="80">
        <v>2</v>
      </c>
      <c r="H4929" s="280" t="s">
        <v>1342</v>
      </c>
      <c r="I4929" s="80"/>
    </row>
    <row r="4930" spans="1:9">
      <c r="A4930" s="280" t="s">
        <v>6329</v>
      </c>
      <c r="B4930" s="280" t="s">
        <v>1457</v>
      </c>
      <c r="C4930" s="280" t="s">
        <v>1192</v>
      </c>
      <c r="D4930" s="280" t="s">
        <v>1212</v>
      </c>
      <c r="E4930" s="80">
        <v>2.308317258215287E-2</v>
      </c>
      <c r="F4930" s="80">
        <v>707367</v>
      </c>
      <c r="G4930" s="80">
        <v>2</v>
      </c>
      <c r="H4930" s="280" t="s">
        <v>1342</v>
      </c>
      <c r="I4930" s="80"/>
    </row>
    <row r="4931" spans="1:9">
      <c r="A4931" s="280" t="s">
        <v>6330</v>
      </c>
      <c r="B4931" s="280" t="s">
        <v>1457</v>
      </c>
      <c r="C4931" s="280" t="s">
        <v>1192</v>
      </c>
      <c r="D4931" s="280" t="s">
        <v>1213</v>
      </c>
      <c r="E4931" s="80">
        <v>2.2480368545563272E-2</v>
      </c>
      <c r="F4931" s="80">
        <v>707367</v>
      </c>
      <c r="G4931" s="80">
        <v>2</v>
      </c>
      <c r="H4931" s="280" t="s">
        <v>1342</v>
      </c>
      <c r="I4931" s="80"/>
    </row>
    <row r="4932" spans="1:9">
      <c r="A4932" s="280" t="s">
        <v>6331</v>
      </c>
      <c r="B4932" s="280" t="s">
        <v>1457</v>
      </c>
      <c r="C4932" s="280" t="s">
        <v>1192</v>
      </c>
      <c r="D4932" s="280" t="s">
        <v>1214</v>
      </c>
      <c r="E4932" s="80">
        <v>2.2480368545563272E-2</v>
      </c>
      <c r="F4932" s="80">
        <v>707367</v>
      </c>
      <c r="G4932" s="80">
        <v>2</v>
      </c>
      <c r="H4932" s="280" t="s">
        <v>1342</v>
      </c>
      <c r="I4932" s="80"/>
    </row>
    <row r="4933" spans="1:9">
      <c r="A4933" s="280" t="s">
        <v>6332</v>
      </c>
      <c r="B4933" s="280" t="s">
        <v>1457</v>
      </c>
      <c r="C4933" s="280" t="s">
        <v>1192</v>
      </c>
      <c r="D4933" s="280" t="s">
        <v>1215</v>
      </c>
      <c r="E4933" s="80">
        <v>2.2848609683131522E-2</v>
      </c>
      <c r="F4933" s="80">
        <v>707367</v>
      </c>
      <c r="G4933" s="80">
        <v>2</v>
      </c>
      <c r="H4933" s="280" t="s">
        <v>1342</v>
      </c>
      <c r="I4933" s="80"/>
    </row>
    <row r="4934" spans="1:9">
      <c r="A4934" s="280" t="s">
        <v>6333</v>
      </c>
      <c r="B4934" s="280" t="s">
        <v>1457</v>
      </c>
      <c r="C4934" s="280" t="s">
        <v>1192</v>
      </c>
      <c r="D4934" s="280" t="s">
        <v>1216</v>
      </c>
      <c r="E4934" s="80">
        <v>2.5446901795733941E-2</v>
      </c>
      <c r="F4934" s="80">
        <v>707367</v>
      </c>
      <c r="G4934" s="80">
        <v>2</v>
      </c>
      <c r="H4934" s="280" t="s">
        <v>1342</v>
      </c>
      <c r="I4934" s="80"/>
    </row>
    <row r="4935" spans="1:9">
      <c r="A4935" s="280" t="s">
        <v>6334</v>
      </c>
      <c r="B4935" s="280" t="s">
        <v>1457</v>
      </c>
      <c r="C4935" s="280" t="s">
        <v>1192</v>
      </c>
      <c r="D4935" s="280" t="s">
        <v>1217</v>
      </c>
      <c r="E4935" s="80">
        <v>1.7094651395182282E-2</v>
      </c>
      <c r="F4935" s="80">
        <v>707367</v>
      </c>
      <c r="G4935" s="80">
        <v>2</v>
      </c>
      <c r="H4935" s="280" t="s">
        <v>1342</v>
      </c>
      <c r="I4935" s="80"/>
    </row>
    <row r="4936" spans="1:9">
      <c r="A4936" s="280" t="s">
        <v>6335</v>
      </c>
      <c r="B4936" s="280" t="s">
        <v>1457</v>
      </c>
      <c r="C4936" s="280" t="s">
        <v>1192</v>
      </c>
      <c r="D4936" s="280" t="s">
        <v>1218</v>
      </c>
      <c r="E4936" s="80">
        <v>1.5076981965968175E-2</v>
      </c>
      <c r="F4936" s="80">
        <v>707367</v>
      </c>
      <c r="G4936" s="80">
        <v>2</v>
      </c>
      <c r="H4936" s="280" t="s">
        <v>1342</v>
      </c>
      <c r="I4936" s="80"/>
    </row>
    <row r="4937" spans="1:9">
      <c r="A4937" s="280" t="s">
        <v>6336</v>
      </c>
      <c r="B4937" s="280" t="s">
        <v>1457</v>
      </c>
      <c r="C4937" s="280" t="s">
        <v>1192</v>
      </c>
      <c r="D4937" s="280" t="s">
        <v>1219</v>
      </c>
      <c r="E4937" s="80">
        <v>1.9368099049803977E-2</v>
      </c>
      <c r="F4937" s="80">
        <v>707367</v>
      </c>
      <c r="G4937" s="80">
        <v>2</v>
      </c>
      <c r="H4937" s="280" t="s">
        <v>1342</v>
      </c>
      <c r="I4937" s="80"/>
    </row>
    <row r="4938" spans="1:9">
      <c r="A4938" s="280" t="s">
        <v>6337</v>
      </c>
      <c r="B4938" s="280" t="s">
        <v>1457</v>
      </c>
      <c r="C4938" s="280" t="s">
        <v>1192</v>
      </c>
      <c r="D4938" s="280" t="s">
        <v>1347</v>
      </c>
      <c r="E4938" s="80">
        <v>1.4583004955874976E-2</v>
      </c>
      <c r="F4938" s="80">
        <v>707367</v>
      </c>
      <c r="G4938" s="80">
        <v>2</v>
      </c>
      <c r="H4938" s="280" t="s">
        <v>1342</v>
      </c>
      <c r="I4938" s="80"/>
    </row>
    <row r="4939" spans="1:9">
      <c r="A4939" s="280" t="s">
        <v>6338</v>
      </c>
      <c r="B4939" s="280" t="s">
        <v>1457</v>
      </c>
      <c r="C4939" s="280" t="s">
        <v>1192</v>
      </c>
      <c r="D4939" s="280" t="s">
        <v>1344</v>
      </c>
      <c r="E4939" s="80">
        <v>3.5272404975252317E-2</v>
      </c>
      <c r="F4939" s="80">
        <v>707367</v>
      </c>
      <c r="G4939" s="80">
        <v>2</v>
      </c>
      <c r="H4939" s="280" t="s">
        <v>1342</v>
      </c>
      <c r="I4939" s="80"/>
    </row>
    <row r="4940" spans="1:9">
      <c r="A4940" s="280" t="s">
        <v>6339</v>
      </c>
      <c r="B4940" s="280" t="s">
        <v>5748</v>
      </c>
      <c r="C4940" s="280" t="s">
        <v>1193</v>
      </c>
      <c r="D4940" s="280" t="s">
        <v>1394</v>
      </c>
      <c r="E4940" s="80">
        <v>0</v>
      </c>
      <c r="F4940" s="80">
        <v>707367</v>
      </c>
      <c r="G4940" s="80">
        <v>2</v>
      </c>
      <c r="H4940" s="280" t="s">
        <v>1394</v>
      </c>
      <c r="I4940" s="80"/>
    </row>
    <row r="4941" spans="1:9">
      <c r="A4941" s="280" t="s">
        <v>6340</v>
      </c>
      <c r="B4941" s="280" t="s">
        <v>5750</v>
      </c>
      <c r="C4941" s="280" t="s">
        <v>1193</v>
      </c>
      <c r="D4941" s="280" t="s">
        <v>1394</v>
      </c>
      <c r="E4941" s="80">
        <v>0</v>
      </c>
      <c r="F4941" s="80">
        <v>707367</v>
      </c>
      <c r="G4941" s="80">
        <v>2</v>
      </c>
      <c r="H4941" s="280" t="s">
        <v>1394</v>
      </c>
      <c r="I4941" s="80"/>
    </row>
    <row r="4942" spans="1:9">
      <c r="A4942" s="280" t="s">
        <v>6341</v>
      </c>
      <c r="B4942" s="280" t="s">
        <v>5752</v>
      </c>
      <c r="C4942" s="280" t="s">
        <v>1193</v>
      </c>
      <c r="D4942" s="280" t="s">
        <v>1394</v>
      </c>
      <c r="E4942" s="80">
        <v>0</v>
      </c>
      <c r="F4942" s="80">
        <v>707367</v>
      </c>
      <c r="G4942" s="80">
        <v>2</v>
      </c>
      <c r="H4942" s="280" t="s">
        <v>1394</v>
      </c>
      <c r="I4942" s="80"/>
    </row>
    <row r="4943" spans="1:9">
      <c r="A4943" s="280" t="s">
        <v>6342</v>
      </c>
      <c r="B4943" s="280" t="s">
        <v>5754</v>
      </c>
      <c r="C4943" s="280" t="s">
        <v>1193</v>
      </c>
      <c r="D4943" s="280" t="s">
        <v>1394</v>
      </c>
      <c r="E4943" s="80">
        <v>0</v>
      </c>
      <c r="F4943" s="80">
        <v>707367</v>
      </c>
      <c r="G4943" s="80">
        <v>2</v>
      </c>
      <c r="H4943" s="280" t="s">
        <v>1394</v>
      </c>
      <c r="I4943" s="80"/>
    </row>
    <row r="4944" spans="1:9">
      <c r="A4944" s="280" t="s">
        <v>6343</v>
      </c>
      <c r="B4944" s="280" t="s">
        <v>5748</v>
      </c>
      <c r="C4944" s="280" t="s">
        <v>1194</v>
      </c>
      <c r="D4944" s="280" t="s">
        <v>1394</v>
      </c>
      <c r="E4944" s="80">
        <v>12282</v>
      </c>
      <c r="F4944" s="80">
        <v>707367</v>
      </c>
      <c r="G4944" s="80">
        <v>2</v>
      </c>
      <c r="H4944" s="280" t="s">
        <v>1394</v>
      </c>
      <c r="I4944" s="80"/>
    </row>
    <row r="4945" spans="1:9">
      <c r="A4945" s="280" t="s">
        <v>6344</v>
      </c>
      <c r="B4945" s="280" t="s">
        <v>5750</v>
      </c>
      <c r="C4945" s="280" t="s">
        <v>1194</v>
      </c>
      <c r="D4945" s="280" t="s">
        <v>1394</v>
      </c>
      <c r="E4945" s="80">
        <v>113773810.61043422</v>
      </c>
      <c r="F4945" s="80">
        <v>707367</v>
      </c>
      <c r="G4945" s="80">
        <v>2</v>
      </c>
      <c r="H4945" s="280" t="s">
        <v>1394</v>
      </c>
      <c r="I4945" s="80"/>
    </row>
    <row r="4946" spans="1:9">
      <c r="A4946" s="280" t="s">
        <v>6345</v>
      </c>
      <c r="B4946" s="280" t="s">
        <v>5752</v>
      </c>
      <c r="C4946" s="280" t="s">
        <v>1194</v>
      </c>
      <c r="D4946" s="280" t="s">
        <v>1394</v>
      </c>
      <c r="E4946" s="80">
        <v>1.7362981309560665E-2</v>
      </c>
      <c r="F4946" s="80">
        <v>707367</v>
      </c>
      <c r="G4946" s="80">
        <v>2</v>
      </c>
      <c r="H4946" s="280" t="s">
        <v>1394</v>
      </c>
      <c r="I4946" s="80"/>
    </row>
    <row r="4947" spans="1:9">
      <c r="A4947" s="280" t="s">
        <v>6346</v>
      </c>
      <c r="B4947" s="280" t="s">
        <v>5754</v>
      </c>
      <c r="C4947" s="280" t="s">
        <v>1194</v>
      </c>
      <c r="D4947" s="280" t="s">
        <v>1394</v>
      </c>
      <c r="E4947" s="80">
        <v>160.84127561850386</v>
      </c>
      <c r="F4947" s="80">
        <v>707367</v>
      </c>
      <c r="G4947" s="80">
        <v>2</v>
      </c>
      <c r="H4947" s="280" t="s">
        <v>1394</v>
      </c>
      <c r="I4947" s="80"/>
    </row>
    <row r="4948" spans="1:9">
      <c r="A4948" s="280" t="s">
        <v>6347</v>
      </c>
      <c r="B4948" s="280" t="s">
        <v>1457</v>
      </c>
      <c r="C4948" s="280" t="s">
        <v>1194</v>
      </c>
      <c r="D4948" s="280" t="s">
        <v>1211</v>
      </c>
      <c r="E4948" s="80">
        <v>2.2721645830398055E-2</v>
      </c>
      <c r="F4948" s="80">
        <v>707367</v>
      </c>
      <c r="G4948" s="80">
        <v>2</v>
      </c>
      <c r="H4948" s="280" t="s">
        <v>1342</v>
      </c>
      <c r="I4948" s="80"/>
    </row>
    <row r="4949" spans="1:9">
      <c r="A4949" s="280" t="s">
        <v>6348</v>
      </c>
      <c r="B4949" s="280" t="s">
        <v>1457</v>
      </c>
      <c r="C4949" s="280" t="s">
        <v>1194</v>
      </c>
      <c r="D4949" s="280" t="s">
        <v>1212</v>
      </c>
      <c r="E4949" s="80">
        <v>2.3335738332092328E-2</v>
      </c>
      <c r="F4949" s="80">
        <v>707367</v>
      </c>
      <c r="G4949" s="80">
        <v>2</v>
      </c>
      <c r="H4949" s="280" t="s">
        <v>1342</v>
      </c>
      <c r="I4949" s="80"/>
    </row>
    <row r="4950" spans="1:9">
      <c r="A4950" s="280" t="s">
        <v>6349</v>
      </c>
      <c r="B4950" s="280" t="s">
        <v>1457</v>
      </c>
      <c r="C4950" s="280" t="s">
        <v>1194</v>
      </c>
      <c r="D4950" s="280" t="s">
        <v>1213</v>
      </c>
      <c r="E4950" s="80">
        <v>2.2721645830398055E-2</v>
      </c>
      <c r="F4950" s="80">
        <v>707367</v>
      </c>
      <c r="G4950" s="80">
        <v>2</v>
      </c>
      <c r="H4950" s="280" t="s">
        <v>1342</v>
      </c>
      <c r="I4950" s="80"/>
    </row>
    <row r="4951" spans="1:9">
      <c r="A4951" s="280" t="s">
        <v>6350</v>
      </c>
      <c r="B4951" s="280" t="s">
        <v>1457</v>
      </c>
      <c r="C4951" s="280" t="s">
        <v>1194</v>
      </c>
      <c r="D4951" s="280" t="s">
        <v>1214</v>
      </c>
      <c r="E4951" s="80">
        <v>2.2721645830398055E-2</v>
      </c>
      <c r="F4951" s="80">
        <v>707367</v>
      </c>
      <c r="G4951" s="80">
        <v>2</v>
      </c>
      <c r="H4951" s="280" t="s">
        <v>1342</v>
      </c>
      <c r="I4951" s="80"/>
    </row>
    <row r="4952" spans="1:9">
      <c r="A4952" s="280" t="s">
        <v>6351</v>
      </c>
      <c r="B4952" s="280" t="s">
        <v>1457</v>
      </c>
      <c r="C4952" s="280" t="s">
        <v>1194</v>
      </c>
      <c r="D4952" s="280" t="s">
        <v>1215</v>
      </c>
      <c r="E4952" s="80">
        <v>2.3096782869418898E-2</v>
      </c>
      <c r="F4952" s="80">
        <v>707367</v>
      </c>
      <c r="G4952" s="80">
        <v>2</v>
      </c>
      <c r="H4952" s="280" t="s">
        <v>1342</v>
      </c>
      <c r="I4952" s="80"/>
    </row>
    <row r="4953" spans="1:9">
      <c r="A4953" s="280" t="s">
        <v>6352</v>
      </c>
      <c r="B4953" s="280" t="s">
        <v>1457</v>
      </c>
      <c r="C4953" s="280" t="s">
        <v>1194</v>
      </c>
      <c r="D4953" s="280" t="s">
        <v>1216</v>
      </c>
      <c r="E4953" s="80">
        <v>2.5733160308300702E-2</v>
      </c>
      <c r="F4953" s="80">
        <v>707367</v>
      </c>
      <c r="G4953" s="80">
        <v>2</v>
      </c>
      <c r="H4953" s="280" t="s">
        <v>1342</v>
      </c>
      <c r="I4953" s="80"/>
    </row>
    <row r="4954" spans="1:9">
      <c r="A4954" s="280" t="s">
        <v>6353</v>
      </c>
      <c r="B4954" s="280" t="s">
        <v>1457</v>
      </c>
      <c r="C4954" s="280" t="s">
        <v>1194</v>
      </c>
      <c r="D4954" s="280" t="s">
        <v>1217</v>
      </c>
      <c r="E4954" s="80">
        <v>1.7273678973030508E-2</v>
      </c>
      <c r="F4954" s="80">
        <v>707367</v>
      </c>
      <c r="G4954" s="80">
        <v>2</v>
      </c>
      <c r="H4954" s="280" t="s">
        <v>1342</v>
      </c>
      <c r="I4954" s="80"/>
    </row>
    <row r="4955" spans="1:9">
      <c r="A4955" s="280" t="s">
        <v>6354</v>
      </c>
      <c r="B4955" s="280" t="s">
        <v>1457</v>
      </c>
      <c r="C4955" s="280" t="s">
        <v>1194</v>
      </c>
      <c r="D4955" s="280" t="s">
        <v>1218</v>
      </c>
      <c r="E4955" s="80">
        <v>1.5179985891618982E-2</v>
      </c>
      <c r="F4955" s="80">
        <v>707367</v>
      </c>
      <c r="G4955" s="80">
        <v>2</v>
      </c>
      <c r="H4955" s="280" t="s">
        <v>1342</v>
      </c>
      <c r="I4955" s="80"/>
    </row>
    <row r="4956" spans="1:9">
      <c r="A4956" s="280" t="s">
        <v>6355</v>
      </c>
      <c r="B4956" s="280" t="s">
        <v>1457</v>
      </c>
      <c r="C4956" s="280" t="s">
        <v>1194</v>
      </c>
      <c r="D4956" s="280" t="s">
        <v>1219</v>
      </c>
      <c r="E4956" s="80">
        <v>1.9647828376096028E-2</v>
      </c>
      <c r="F4956" s="80">
        <v>707367</v>
      </c>
      <c r="G4956" s="80">
        <v>2</v>
      </c>
      <c r="H4956" s="280" t="s">
        <v>1342</v>
      </c>
      <c r="I4956" s="80"/>
    </row>
    <row r="4957" spans="1:9">
      <c r="A4957" s="280" t="s">
        <v>6356</v>
      </c>
      <c r="B4957" s="280" t="s">
        <v>1457</v>
      </c>
      <c r="C4957" s="280" t="s">
        <v>1194</v>
      </c>
      <c r="D4957" s="280" t="s">
        <v>1347</v>
      </c>
      <c r="E4957" s="80">
        <v>1.4747462502102843E-2</v>
      </c>
      <c r="F4957" s="80">
        <v>707367</v>
      </c>
      <c r="G4957" s="80">
        <v>2</v>
      </c>
      <c r="H4957" s="280" t="s">
        <v>1342</v>
      </c>
      <c r="I4957" s="80"/>
    </row>
    <row r="4958" spans="1:9">
      <c r="A4958" s="280" t="s">
        <v>6357</v>
      </c>
      <c r="B4958" s="280" t="s">
        <v>1457</v>
      </c>
      <c r="C4958" s="280" t="s">
        <v>1194</v>
      </c>
      <c r="D4958" s="280" t="s">
        <v>1344</v>
      </c>
      <c r="E4958" s="80">
        <v>3.5648019172375291E-2</v>
      </c>
      <c r="F4958" s="80">
        <v>707367</v>
      </c>
      <c r="G4958" s="80">
        <v>2</v>
      </c>
      <c r="H4958" s="280" t="s">
        <v>1342</v>
      </c>
      <c r="I4958" s="80"/>
    </row>
    <row r="4959" spans="1:9">
      <c r="A4959" s="280" t="s">
        <v>6358</v>
      </c>
      <c r="B4959" s="280" t="s">
        <v>5748</v>
      </c>
      <c r="C4959" s="280" t="s">
        <v>1195</v>
      </c>
      <c r="D4959" s="280" t="s">
        <v>1394</v>
      </c>
      <c r="E4959" s="80">
        <v>167456</v>
      </c>
      <c r="F4959" s="80">
        <v>707367</v>
      </c>
      <c r="G4959" s="80">
        <v>2</v>
      </c>
      <c r="H4959" s="280" t="s">
        <v>1394</v>
      </c>
      <c r="I4959" s="80"/>
    </row>
    <row r="4960" spans="1:9">
      <c r="A4960" s="280" t="s">
        <v>6359</v>
      </c>
      <c r="B4960" s="280" t="s">
        <v>5750</v>
      </c>
      <c r="C4960" s="280" t="s">
        <v>1195</v>
      </c>
      <c r="D4960" s="280" t="s">
        <v>1394</v>
      </c>
      <c r="E4960" s="80">
        <v>6744663090.501832</v>
      </c>
      <c r="F4960" s="80">
        <v>707367</v>
      </c>
      <c r="G4960" s="80">
        <v>2</v>
      </c>
      <c r="H4960" s="280" t="s">
        <v>1394</v>
      </c>
      <c r="I4960" s="80"/>
    </row>
    <row r="4961" spans="1:9">
      <c r="A4961" s="280" t="s">
        <v>6360</v>
      </c>
      <c r="B4961" s="280" t="s">
        <v>5752</v>
      </c>
      <c r="C4961" s="280" t="s">
        <v>1195</v>
      </c>
      <c r="D4961" s="280" t="s">
        <v>1394</v>
      </c>
      <c r="E4961" s="80">
        <v>0.23673142795748175</v>
      </c>
      <c r="F4961" s="80">
        <v>707367</v>
      </c>
      <c r="G4961" s="80">
        <v>2</v>
      </c>
      <c r="H4961" s="280" t="s">
        <v>1394</v>
      </c>
      <c r="I4961" s="80"/>
    </row>
    <row r="4962" spans="1:9">
      <c r="A4962" s="280" t="s">
        <v>6361</v>
      </c>
      <c r="B4962" s="280" t="s">
        <v>5754</v>
      </c>
      <c r="C4962" s="280" t="s">
        <v>1195</v>
      </c>
      <c r="D4962" s="280" t="s">
        <v>1394</v>
      </c>
      <c r="E4962" s="80">
        <v>9534.8851310590289</v>
      </c>
      <c r="F4962" s="80">
        <v>707367</v>
      </c>
      <c r="G4962" s="80">
        <v>2</v>
      </c>
      <c r="H4962" s="280" t="s">
        <v>1394</v>
      </c>
      <c r="I4962" s="80"/>
    </row>
    <row r="4963" spans="1:9">
      <c r="A4963" s="280" t="s">
        <v>6362</v>
      </c>
      <c r="B4963" s="280" t="s">
        <v>1457</v>
      </c>
      <c r="C4963" s="280" t="s">
        <v>1195</v>
      </c>
      <c r="D4963" s="280" t="s">
        <v>1211</v>
      </c>
      <c r="E4963" s="80">
        <v>9.8812431656774655E-2</v>
      </c>
      <c r="F4963" s="80">
        <v>707367</v>
      </c>
      <c r="G4963" s="80">
        <v>2</v>
      </c>
      <c r="H4963" s="280" t="s">
        <v>1342</v>
      </c>
      <c r="I4963" s="80"/>
    </row>
    <row r="4964" spans="1:9">
      <c r="A4964" s="280" t="s">
        <v>6363</v>
      </c>
      <c r="B4964" s="280" t="s">
        <v>1457</v>
      </c>
      <c r="C4964" s="280" t="s">
        <v>1195</v>
      </c>
      <c r="D4964" s="280" t="s">
        <v>1212</v>
      </c>
      <c r="E4964" s="80">
        <v>9.9102049873993875E-2</v>
      </c>
      <c r="F4964" s="80">
        <v>707367</v>
      </c>
      <c r="G4964" s="80">
        <v>2</v>
      </c>
      <c r="H4964" s="280" t="s">
        <v>1342</v>
      </c>
      <c r="I4964" s="80"/>
    </row>
    <row r="4965" spans="1:9">
      <c r="A4965" s="280" t="s">
        <v>6364</v>
      </c>
      <c r="B4965" s="280" t="s">
        <v>1457</v>
      </c>
      <c r="C4965" s="280" t="s">
        <v>1195</v>
      </c>
      <c r="D4965" s="280" t="s">
        <v>1213</v>
      </c>
      <c r="E4965" s="80">
        <v>9.8812431656774655E-2</v>
      </c>
      <c r="F4965" s="80">
        <v>707367</v>
      </c>
      <c r="G4965" s="80">
        <v>2</v>
      </c>
      <c r="H4965" s="280" t="s">
        <v>1342</v>
      </c>
      <c r="I4965" s="80"/>
    </row>
    <row r="4966" spans="1:9">
      <c r="A4966" s="280" t="s">
        <v>6365</v>
      </c>
      <c r="B4966" s="280" t="s">
        <v>1457</v>
      </c>
      <c r="C4966" s="280" t="s">
        <v>1195</v>
      </c>
      <c r="D4966" s="280" t="s">
        <v>1214</v>
      </c>
      <c r="E4966" s="80">
        <v>9.9049616090094508E-2</v>
      </c>
      <c r="F4966" s="80">
        <v>707367</v>
      </c>
      <c r="G4966" s="80">
        <v>2</v>
      </c>
      <c r="H4966" s="280" t="s">
        <v>1342</v>
      </c>
      <c r="I4966" s="80"/>
    </row>
    <row r="4967" spans="1:9">
      <c r="A4967" s="280" t="s">
        <v>6366</v>
      </c>
      <c r="B4967" s="280" t="s">
        <v>1457</v>
      </c>
      <c r="C4967" s="280" t="s">
        <v>1195</v>
      </c>
      <c r="D4967" s="280" t="s">
        <v>1215</v>
      </c>
      <c r="E4967" s="80">
        <v>9.4597094969033221E-2</v>
      </c>
      <c r="F4967" s="80">
        <v>707367</v>
      </c>
      <c r="G4967" s="80">
        <v>2</v>
      </c>
      <c r="H4967" s="280" t="s">
        <v>1342</v>
      </c>
      <c r="I4967" s="80"/>
    </row>
    <row r="4968" spans="1:9">
      <c r="A4968" s="280" t="s">
        <v>6367</v>
      </c>
      <c r="B4968" s="280" t="s">
        <v>1457</v>
      </c>
      <c r="C4968" s="280" t="s">
        <v>1195</v>
      </c>
      <c r="D4968" s="280" t="s">
        <v>1216</v>
      </c>
      <c r="E4968" s="80">
        <v>7.8681202089725483E-2</v>
      </c>
      <c r="F4968" s="80">
        <v>707367</v>
      </c>
      <c r="G4968" s="80">
        <v>2</v>
      </c>
      <c r="H4968" s="280" t="s">
        <v>1342</v>
      </c>
      <c r="I4968" s="80"/>
    </row>
    <row r="4969" spans="1:9">
      <c r="A4969" s="280" t="s">
        <v>6368</v>
      </c>
      <c r="B4969" s="280" t="s">
        <v>1457</v>
      </c>
      <c r="C4969" s="280" t="s">
        <v>1195</v>
      </c>
      <c r="D4969" s="280" t="s">
        <v>1217</v>
      </c>
      <c r="E4969" s="80">
        <v>7.175342777941339E-2</v>
      </c>
      <c r="F4969" s="80">
        <v>707367</v>
      </c>
      <c r="G4969" s="80">
        <v>2</v>
      </c>
      <c r="H4969" s="280" t="s">
        <v>1342</v>
      </c>
      <c r="I4969" s="80"/>
    </row>
    <row r="4970" spans="1:9">
      <c r="A4970" s="280" t="s">
        <v>6369</v>
      </c>
      <c r="B4970" s="280" t="s">
        <v>1457</v>
      </c>
      <c r="C4970" s="280" t="s">
        <v>1195</v>
      </c>
      <c r="D4970" s="280" t="s">
        <v>1218</v>
      </c>
      <c r="E4970" s="80">
        <v>4.3181180342202981E-2</v>
      </c>
      <c r="F4970" s="80">
        <v>707367</v>
      </c>
      <c r="G4970" s="80">
        <v>2</v>
      </c>
      <c r="H4970" s="280" t="s">
        <v>1342</v>
      </c>
      <c r="I4970" s="80"/>
    </row>
    <row r="4971" spans="1:9">
      <c r="A4971" s="280" t="s">
        <v>6370</v>
      </c>
      <c r="B4971" s="280" t="s">
        <v>1457</v>
      </c>
      <c r="C4971" s="280" t="s">
        <v>1195</v>
      </c>
      <c r="D4971" s="280" t="s">
        <v>1219</v>
      </c>
      <c r="E4971" s="80">
        <v>8195.7105859917101</v>
      </c>
      <c r="F4971" s="80">
        <v>707367</v>
      </c>
      <c r="G4971" s="80">
        <v>2</v>
      </c>
      <c r="H4971" s="280" t="s">
        <v>1342</v>
      </c>
      <c r="I4971" s="80"/>
    </row>
    <row r="4972" spans="1:9">
      <c r="A4972" s="280" t="s">
        <v>6371</v>
      </c>
      <c r="B4972" s="280" t="s">
        <v>1457</v>
      </c>
      <c r="C4972" s="280" t="s">
        <v>1195</v>
      </c>
      <c r="D4972" s="280" t="s">
        <v>1347</v>
      </c>
      <c r="E4972" s="80">
        <v>7.8120352097694121E-2</v>
      </c>
      <c r="F4972" s="80">
        <v>707367</v>
      </c>
      <c r="G4972" s="80">
        <v>2</v>
      </c>
      <c r="H4972" s="280" t="s">
        <v>1342</v>
      </c>
      <c r="I4972" s="80"/>
    </row>
    <row r="4973" spans="1:9">
      <c r="A4973" s="280" t="s">
        <v>6372</v>
      </c>
      <c r="B4973" s="280" t="s">
        <v>1457</v>
      </c>
      <c r="C4973" s="280" t="s">
        <v>1195</v>
      </c>
      <c r="D4973" s="280" t="s">
        <v>1344</v>
      </c>
      <c r="E4973" s="80">
        <v>0.16355556103494331</v>
      </c>
      <c r="F4973" s="80">
        <v>707367</v>
      </c>
      <c r="G4973" s="80">
        <v>2</v>
      </c>
      <c r="H4973" s="280" t="s">
        <v>1342</v>
      </c>
      <c r="I4973" s="80"/>
    </row>
    <row r="4974" spans="1:9">
      <c r="A4974" s="280" t="s">
        <v>6373</v>
      </c>
      <c r="B4974" s="280" t="s">
        <v>5748</v>
      </c>
      <c r="C4974" s="280" t="s">
        <v>1196</v>
      </c>
      <c r="D4974" s="280" t="s">
        <v>1394</v>
      </c>
      <c r="E4974" s="80">
        <v>251819</v>
      </c>
      <c r="F4974" s="80">
        <v>707367</v>
      </c>
      <c r="G4974" s="80">
        <v>2</v>
      </c>
      <c r="H4974" s="280" t="s">
        <v>1394</v>
      </c>
      <c r="I4974" s="80"/>
    </row>
    <row r="4975" spans="1:9">
      <c r="A4975" s="280" t="s">
        <v>6374</v>
      </c>
      <c r="B4975" s="280" t="s">
        <v>5750</v>
      </c>
      <c r="C4975" s="280" t="s">
        <v>1196</v>
      </c>
      <c r="D4975" s="280" t="s">
        <v>1394</v>
      </c>
      <c r="E4975" s="80">
        <v>27378818596.735352</v>
      </c>
      <c r="F4975" s="80">
        <v>707367</v>
      </c>
      <c r="G4975" s="80">
        <v>2</v>
      </c>
      <c r="H4975" s="280" t="s">
        <v>1394</v>
      </c>
      <c r="I4975" s="80"/>
    </row>
    <row r="4976" spans="1:9">
      <c r="A4976" s="280" t="s">
        <v>6375</v>
      </c>
      <c r="B4976" s="280" t="s">
        <v>5752</v>
      </c>
      <c r="C4976" s="280" t="s">
        <v>1196</v>
      </c>
      <c r="D4976" s="280" t="s">
        <v>1394</v>
      </c>
      <c r="E4976" s="80">
        <v>0.35599483719200925</v>
      </c>
      <c r="F4976" s="80">
        <v>707367</v>
      </c>
      <c r="G4976" s="80">
        <v>2</v>
      </c>
      <c r="H4976" s="280" t="s">
        <v>1394</v>
      </c>
      <c r="I4976" s="80"/>
    </row>
    <row r="4977" spans="1:9">
      <c r="A4977" s="280" t="s">
        <v>6376</v>
      </c>
      <c r="B4977" s="280" t="s">
        <v>5754</v>
      </c>
      <c r="C4977" s="280" t="s">
        <v>1196</v>
      </c>
      <c r="D4977" s="280" t="s">
        <v>1394</v>
      </c>
      <c r="E4977" s="80">
        <v>38705.252855639788</v>
      </c>
      <c r="F4977" s="80">
        <v>707367</v>
      </c>
      <c r="G4977" s="80">
        <v>2</v>
      </c>
      <c r="H4977" s="280" t="s">
        <v>1394</v>
      </c>
      <c r="I4977" s="80"/>
    </row>
    <row r="4978" spans="1:9">
      <c r="A4978" s="280" t="s">
        <v>6377</v>
      </c>
      <c r="B4978" s="280" t="s">
        <v>1457</v>
      </c>
      <c r="C4978" s="280" t="s">
        <v>1196</v>
      </c>
      <c r="D4978" s="280" t="s">
        <v>1211</v>
      </c>
      <c r="E4978" s="80">
        <v>0.26438853053406403</v>
      </c>
      <c r="F4978" s="80">
        <v>707367</v>
      </c>
      <c r="G4978" s="80">
        <v>2</v>
      </c>
      <c r="H4978" s="280" t="s">
        <v>1342</v>
      </c>
      <c r="I4978" s="80"/>
    </row>
    <row r="4979" spans="1:9">
      <c r="A4979" s="280" t="s">
        <v>6378</v>
      </c>
      <c r="B4979" s="280" t="s">
        <v>1457</v>
      </c>
      <c r="C4979" s="280" t="s">
        <v>1196</v>
      </c>
      <c r="D4979" s="280" t="s">
        <v>1212</v>
      </c>
      <c r="E4979" s="80">
        <v>0.26502145330117627</v>
      </c>
      <c r="F4979" s="80">
        <v>707367</v>
      </c>
      <c r="G4979" s="80">
        <v>2</v>
      </c>
      <c r="H4979" s="280" t="s">
        <v>1342</v>
      </c>
      <c r="I4979" s="80"/>
    </row>
    <row r="4980" spans="1:9">
      <c r="A4980" s="280" t="s">
        <v>6379</v>
      </c>
      <c r="B4980" s="280" t="s">
        <v>1457</v>
      </c>
      <c r="C4980" s="280" t="s">
        <v>1196</v>
      </c>
      <c r="D4980" s="280" t="s">
        <v>1213</v>
      </c>
      <c r="E4980" s="80">
        <v>0.26439000577997568</v>
      </c>
      <c r="F4980" s="80">
        <v>707367</v>
      </c>
      <c r="G4980" s="80">
        <v>2</v>
      </c>
      <c r="H4980" s="280" t="s">
        <v>1342</v>
      </c>
      <c r="I4980" s="80"/>
    </row>
    <row r="4981" spans="1:9">
      <c r="A4981" s="280" t="s">
        <v>6380</v>
      </c>
      <c r="B4981" s="280" t="s">
        <v>1457</v>
      </c>
      <c r="C4981" s="280" t="s">
        <v>1196</v>
      </c>
      <c r="D4981" s="280" t="s">
        <v>1214</v>
      </c>
      <c r="E4981" s="80">
        <v>0.26500811381068168</v>
      </c>
      <c r="F4981" s="80">
        <v>707367</v>
      </c>
      <c r="G4981" s="80">
        <v>2</v>
      </c>
      <c r="H4981" s="280" t="s">
        <v>1342</v>
      </c>
      <c r="I4981" s="80"/>
    </row>
    <row r="4982" spans="1:9">
      <c r="A4982" s="280" t="s">
        <v>6381</v>
      </c>
      <c r="B4982" s="280" t="s">
        <v>1457</v>
      </c>
      <c r="C4982" s="280" t="s">
        <v>1196</v>
      </c>
      <c r="D4982" s="280" t="s">
        <v>1215</v>
      </c>
      <c r="E4982" s="80">
        <v>0.25850829904043288</v>
      </c>
      <c r="F4982" s="80">
        <v>707367</v>
      </c>
      <c r="G4982" s="80">
        <v>2</v>
      </c>
      <c r="H4982" s="280" t="s">
        <v>1342</v>
      </c>
      <c r="I4982" s="80"/>
    </row>
    <row r="4983" spans="1:9">
      <c r="A4983" s="280" t="s">
        <v>6382</v>
      </c>
      <c r="B4983" s="280" t="s">
        <v>1457</v>
      </c>
      <c r="C4983" s="280" t="s">
        <v>1196</v>
      </c>
      <c r="D4983" s="280" t="s">
        <v>1216</v>
      </c>
      <c r="E4983" s="80">
        <v>0.26406782819130242</v>
      </c>
      <c r="F4983" s="80">
        <v>707367</v>
      </c>
      <c r="G4983" s="80">
        <v>2</v>
      </c>
      <c r="H4983" s="280" t="s">
        <v>1342</v>
      </c>
      <c r="I4983" s="80"/>
    </row>
    <row r="4984" spans="1:9">
      <c r="A4984" s="280" t="s">
        <v>6383</v>
      </c>
      <c r="B4984" s="280" t="s">
        <v>1457</v>
      </c>
      <c r="C4984" s="280" t="s">
        <v>1196</v>
      </c>
      <c r="D4984" s="280" t="s">
        <v>1217</v>
      </c>
      <c r="E4984" s="80">
        <v>0.19397780233829373</v>
      </c>
      <c r="F4984" s="80">
        <v>707367</v>
      </c>
      <c r="G4984" s="80">
        <v>2</v>
      </c>
      <c r="H4984" s="280" t="s">
        <v>1342</v>
      </c>
      <c r="I4984" s="80"/>
    </row>
    <row r="4985" spans="1:9">
      <c r="A4985" s="280" t="s">
        <v>6384</v>
      </c>
      <c r="B4985" s="280" t="s">
        <v>1457</v>
      </c>
      <c r="C4985" s="280" t="s">
        <v>1196</v>
      </c>
      <c r="D4985" s="280" t="s">
        <v>1218</v>
      </c>
      <c r="E4985" s="80">
        <v>0.11971248103312536</v>
      </c>
      <c r="F4985" s="80">
        <v>707367</v>
      </c>
      <c r="G4985" s="80">
        <v>2</v>
      </c>
      <c r="H4985" s="280" t="s">
        <v>1342</v>
      </c>
      <c r="I4985" s="80"/>
    </row>
    <row r="4986" spans="1:9">
      <c r="A4986" s="280" t="s">
        <v>6385</v>
      </c>
      <c r="B4986" s="280" t="s">
        <v>1457</v>
      </c>
      <c r="C4986" s="280" t="s">
        <v>1196</v>
      </c>
      <c r="D4986" s="280" t="s">
        <v>1219</v>
      </c>
      <c r="E4986" s="80">
        <v>5287.4927037725911</v>
      </c>
      <c r="F4986" s="80">
        <v>707367</v>
      </c>
      <c r="G4986" s="80">
        <v>2</v>
      </c>
      <c r="H4986" s="280" t="s">
        <v>1342</v>
      </c>
      <c r="I4986" s="80"/>
    </row>
    <row r="4987" spans="1:9">
      <c r="A4987" s="280" t="s">
        <v>6386</v>
      </c>
      <c r="B4987" s="280" t="s">
        <v>1457</v>
      </c>
      <c r="C4987" s="280" t="s">
        <v>1196</v>
      </c>
      <c r="D4987" s="280" t="s">
        <v>1347</v>
      </c>
      <c r="E4987" s="80">
        <v>0.19128739850801557</v>
      </c>
      <c r="F4987" s="80">
        <v>707367</v>
      </c>
      <c r="G4987" s="80">
        <v>2</v>
      </c>
      <c r="H4987" s="280" t="s">
        <v>1342</v>
      </c>
      <c r="I4987" s="80"/>
    </row>
    <row r="4988" spans="1:9">
      <c r="A4988" s="280" t="s">
        <v>6387</v>
      </c>
      <c r="B4988" s="280" t="s">
        <v>1457</v>
      </c>
      <c r="C4988" s="280" t="s">
        <v>1196</v>
      </c>
      <c r="D4988" s="280" t="s">
        <v>1344</v>
      </c>
      <c r="E4988" s="80">
        <v>0.42952342165171725</v>
      </c>
      <c r="F4988" s="80">
        <v>707367</v>
      </c>
      <c r="G4988" s="80">
        <v>2</v>
      </c>
      <c r="H4988" s="280" t="s">
        <v>1342</v>
      </c>
      <c r="I4988" s="80"/>
    </row>
    <row r="4989" spans="1:9">
      <c r="A4989" s="280" t="s">
        <v>6388</v>
      </c>
      <c r="B4989" s="280" t="s">
        <v>5748</v>
      </c>
      <c r="C4989" s="280" t="s">
        <v>1197</v>
      </c>
      <c r="D4989" s="280" t="s">
        <v>1394</v>
      </c>
      <c r="E4989" s="80">
        <v>91136</v>
      </c>
      <c r="F4989" s="80">
        <v>707367</v>
      </c>
      <c r="G4989" s="80">
        <v>2</v>
      </c>
      <c r="H4989" s="280" t="s">
        <v>1394</v>
      </c>
      <c r="I4989" s="80"/>
    </row>
    <row r="4990" spans="1:9">
      <c r="A4990" s="280" t="s">
        <v>6389</v>
      </c>
      <c r="B4990" s="280" t="s">
        <v>5750</v>
      </c>
      <c r="C4990" s="280" t="s">
        <v>1197</v>
      </c>
      <c r="D4990" s="280" t="s">
        <v>1394</v>
      </c>
      <c r="E4990" s="80">
        <v>14897498553.771778</v>
      </c>
      <c r="F4990" s="80">
        <v>707367</v>
      </c>
      <c r="G4990" s="80">
        <v>2</v>
      </c>
      <c r="H4990" s="280" t="s">
        <v>1394</v>
      </c>
      <c r="I4990" s="80"/>
    </row>
    <row r="4991" spans="1:9">
      <c r="A4991" s="280" t="s">
        <v>6390</v>
      </c>
      <c r="B4991" s="280" t="s">
        <v>5752</v>
      </c>
      <c r="C4991" s="280" t="s">
        <v>1197</v>
      </c>
      <c r="D4991" s="280" t="s">
        <v>1394</v>
      </c>
      <c r="E4991" s="80">
        <v>0.12883835406514582</v>
      </c>
      <c r="F4991" s="80">
        <v>707367</v>
      </c>
      <c r="G4991" s="80">
        <v>2</v>
      </c>
      <c r="H4991" s="280" t="s">
        <v>1394</v>
      </c>
      <c r="I4991" s="80"/>
    </row>
    <row r="4992" spans="1:9">
      <c r="A4992" s="280" t="s">
        <v>6391</v>
      </c>
      <c r="B4992" s="280" t="s">
        <v>5754</v>
      </c>
      <c r="C4992" s="280" t="s">
        <v>1197</v>
      </c>
      <c r="D4992" s="280" t="s">
        <v>1394</v>
      </c>
      <c r="E4992" s="80">
        <v>21060.494133556949</v>
      </c>
      <c r="F4992" s="80">
        <v>707367</v>
      </c>
      <c r="G4992" s="80">
        <v>2</v>
      </c>
      <c r="H4992" s="280" t="s">
        <v>1394</v>
      </c>
      <c r="I4992" s="80"/>
    </row>
    <row r="4993" spans="1:9">
      <c r="A4993" s="280" t="s">
        <v>6392</v>
      </c>
      <c r="B4993" s="280" t="s">
        <v>1457</v>
      </c>
      <c r="C4993" s="280" t="s">
        <v>1197</v>
      </c>
      <c r="D4993" s="280" t="s">
        <v>1211</v>
      </c>
      <c r="E4993" s="80">
        <v>0.40285405291334048</v>
      </c>
      <c r="F4993" s="80">
        <v>707367</v>
      </c>
      <c r="G4993" s="80">
        <v>2</v>
      </c>
      <c r="H4993" s="280" t="s">
        <v>1342</v>
      </c>
      <c r="I4993" s="80"/>
    </row>
    <row r="4994" spans="1:9">
      <c r="A4994" s="280" t="s">
        <v>6393</v>
      </c>
      <c r="B4994" s="280" t="s">
        <v>1457</v>
      </c>
      <c r="C4994" s="280" t="s">
        <v>1197</v>
      </c>
      <c r="D4994" s="280" t="s">
        <v>1212</v>
      </c>
      <c r="E4994" s="80">
        <v>0.40318045277347725</v>
      </c>
      <c r="F4994" s="80">
        <v>707367</v>
      </c>
      <c r="G4994" s="80">
        <v>2</v>
      </c>
      <c r="H4994" s="280" t="s">
        <v>1342</v>
      </c>
      <c r="I4994" s="80"/>
    </row>
    <row r="4995" spans="1:9">
      <c r="A4995" s="280" t="s">
        <v>6394</v>
      </c>
      <c r="B4995" s="280" t="s">
        <v>1457</v>
      </c>
      <c r="C4995" s="280" t="s">
        <v>1197</v>
      </c>
      <c r="D4995" s="280" t="s">
        <v>1213</v>
      </c>
      <c r="E4995" s="80">
        <v>0.40288282658576052</v>
      </c>
      <c r="F4995" s="80">
        <v>707367</v>
      </c>
      <c r="G4995" s="80">
        <v>2</v>
      </c>
      <c r="H4995" s="280" t="s">
        <v>1342</v>
      </c>
      <c r="I4995" s="80"/>
    </row>
    <row r="4996" spans="1:9">
      <c r="A4996" s="280" t="s">
        <v>6395</v>
      </c>
      <c r="B4996" s="280" t="s">
        <v>1457</v>
      </c>
      <c r="C4996" s="280" t="s">
        <v>1197</v>
      </c>
      <c r="D4996" s="280" t="s">
        <v>1214</v>
      </c>
      <c r="E4996" s="80">
        <v>0.40309074371412124</v>
      </c>
      <c r="F4996" s="80">
        <v>707367</v>
      </c>
      <c r="G4996" s="80">
        <v>2</v>
      </c>
      <c r="H4996" s="280" t="s">
        <v>1342</v>
      </c>
      <c r="I4996" s="80"/>
    </row>
    <row r="4997" spans="1:9">
      <c r="A4997" s="280" t="s">
        <v>6396</v>
      </c>
      <c r="B4997" s="280" t="s">
        <v>1457</v>
      </c>
      <c r="C4997" s="280" t="s">
        <v>1197</v>
      </c>
      <c r="D4997" s="280" t="s">
        <v>1215</v>
      </c>
      <c r="E4997" s="80">
        <v>0.39736436390137464</v>
      </c>
      <c r="F4997" s="80">
        <v>707367</v>
      </c>
      <c r="G4997" s="80">
        <v>2</v>
      </c>
      <c r="H4997" s="280" t="s">
        <v>1342</v>
      </c>
      <c r="I4997" s="80"/>
    </row>
    <row r="4998" spans="1:9">
      <c r="A4998" s="280" t="s">
        <v>6397</v>
      </c>
      <c r="B4998" s="280" t="s">
        <v>1457</v>
      </c>
      <c r="C4998" s="280" t="s">
        <v>1197</v>
      </c>
      <c r="D4998" s="280" t="s">
        <v>1216</v>
      </c>
      <c r="E4998" s="80">
        <v>0.43001725949955455</v>
      </c>
      <c r="F4998" s="80">
        <v>707367</v>
      </c>
      <c r="G4998" s="80">
        <v>2</v>
      </c>
      <c r="H4998" s="280" t="s">
        <v>1342</v>
      </c>
      <c r="I4998" s="80"/>
    </row>
    <row r="4999" spans="1:9">
      <c r="A4999" s="280" t="s">
        <v>6398</v>
      </c>
      <c r="B4999" s="280" t="s">
        <v>1457</v>
      </c>
      <c r="C4999" s="280" t="s">
        <v>1197</v>
      </c>
      <c r="D4999" s="280" t="s">
        <v>1217</v>
      </c>
      <c r="E4999" s="80">
        <v>0.29134368635954494</v>
      </c>
      <c r="F4999" s="80">
        <v>707367</v>
      </c>
      <c r="G4999" s="80">
        <v>2</v>
      </c>
      <c r="H4999" s="280" t="s">
        <v>1342</v>
      </c>
      <c r="I4999" s="80"/>
    </row>
    <row r="5000" spans="1:9">
      <c r="A5000" s="280" t="s">
        <v>6399</v>
      </c>
      <c r="B5000" s="280" t="s">
        <v>1457</v>
      </c>
      <c r="C5000" s="280" t="s">
        <v>1197</v>
      </c>
      <c r="D5000" s="280" t="s">
        <v>1218</v>
      </c>
      <c r="E5000" s="80">
        <v>-7.2366792576231617E-2</v>
      </c>
      <c r="F5000" s="80">
        <v>707367</v>
      </c>
      <c r="G5000" s="80">
        <v>2</v>
      </c>
      <c r="H5000" s="280" t="s">
        <v>1342</v>
      </c>
      <c r="I5000" s="80"/>
    </row>
    <row r="5001" spans="1:9">
      <c r="A5001" s="280" t="s">
        <v>6400</v>
      </c>
      <c r="B5001" s="280" t="s">
        <v>1457</v>
      </c>
      <c r="C5001" s="280" t="s">
        <v>1197</v>
      </c>
      <c r="D5001" s="280" t="s">
        <v>1219</v>
      </c>
      <c r="E5001" s="80">
        <v>12052.84911588005</v>
      </c>
      <c r="F5001" s="80">
        <v>707367</v>
      </c>
      <c r="G5001" s="80">
        <v>2</v>
      </c>
      <c r="H5001" s="280" t="s">
        <v>1342</v>
      </c>
      <c r="I5001" s="80"/>
    </row>
    <row r="5002" spans="1:9">
      <c r="A5002" s="280" t="s">
        <v>6401</v>
      </c>
      <c r="B5002" s="280" t="s">
        <v>1457</v>
      </c>
      <c r="C5002" s="280" t="s">
        <v>1197</v>
      </c>
      <c r="D5002" s="280" t="s">
        <v>1347</v>
      </c>
      <c r="E5002" s="80">
        <v>0.30089666432782275</v>
      </c>
      <c r="F5002" s="80">
        <v>707367</v>
      </c>
      <c r="G5002" s="80">
        <v>2</v>
      </c>
      <c r="H5002" s="280" t="s">
        <v>1342</v>
      </c>
      <c r="I5002" s="80"/>
    </row>
    <row r="5003" spans="1:9">
      <c r="A5003" s="280" t="s">
        <v>6402</v>
      </c>
      <c r="B5003" s="280" t="s">
        <v>1457</v>
      </c>
      <c r="C5003" s="280" t="s">
        <v>1197</v>
      </c>
      <c r="D5003" s="280" t="s">
        <v>1344</v>
      </c>
      <c r="E5003" s="80">
        <v>0.65391111274347835</v>
      </c>
      <c r="F5003" s="80">
        <v>707367</v>
      </c>
      <c r="G5003" s="80">
        <v>2</v>
      </c>
      <c r="H5003" s="280" t="s">
        <v>1342</v>
      </c>
      <c r="I5003" s="80"/>
    </row>
    <row r="5004" spans="1:9">
      <c r="A5004" s="280" t="s">
        <v>6403</v>
      </c>
      <c r="B5004" s="280" t="s">
        <v>5748</v>
      </c>
      <c r="C5004" s="280" t="s">
        <v>1198</v>
      </c>
      <c r="D5004" s="280" t="s">
        <v>1394</v>
      </c>
      <c r="E5004" s="80">
        <v>13927</v>
      </c>
      <c r="F5004" s="80">
        <v>707367</v>
      </c>
      <c r="G5004" s="80">
        <v>2</v>
      </c>
      <c r="H5004" s="280" t="s">
        <v>1394</v>
      </c>
      <c r="I5004" s="80"/>
    </row>
    <row r="5005" spans="1:9">
      <c r="A5005" s="280" t="s">
        <v>6404</v>
      </c>
      <c r="B5005" s="280" t="s">
        <v>5750</v>
      </c>
      <c r="C5005" s="280" t="s">
        <v>1198</v>
      </c>
      <c r="D5005" s="280" t="s">
        <v>1394</v>
      </c>
      <c r="E5005" s="80">
        <v>257110623.20629597</v>
      </c>
      <c r="F5005" s="80">
        <v>707367</v>
      </c>
      <c r="G5005" s="80">
        <v>2</v>
      </c>
      <c r="H5005" s="280" t="s">
        <v>1394</v>
      </c>
      <c r="I5005" s="80"/>
    </row>
    <row r="5006" spans="1:9">
      <c r="A5006" s="280" t="s">
        <v>6405</v>
      </c>
      <c r="B5006" s="280" t="s">
        <v>5752</v>
      </c>
      <c r="C5006" s="280" t="s">
        <v>1198</v>
      </c>
      <c r="D5006" s="280" t="s">
        <v>1394</v>
      </c>
      <c r="E5006" s="80">
        <v>1.9688506814708632E-2</v>
      </c>
      <c r="F5006" s="80">
        <v>707367</v>
      </c>
      <c r="G5006" s="80">
        <v>2</v>
      </c>
      <c r="H5006" s="280" t="s">
        <v>1394</v>
      </c>
      <c r="I5006" s="80"/>
    </row>
    <row r="5007" spans="1:9">
      <c r="A5007" s="280" t="s">
        <v>6406</v>
      </c>
      <c r="B5007" s="280" t="s">
        <v>5754</v>
      </c>
      <c r="C5007" s="280" t="s">
        <v>1198</v>
      </c>
      <c r="D5007" s="280" t="s">
        <v>1394</v>
      </c>
      <c r="E5007" s="80">
        <v>363.47556955059531</v>
      </c>
      <c r="F5007" s="80">
        <v>707367</v>
      </c>
      <c r="G5007" s="80">
        <v>2</v>
      </c>
      <c r="H5007" s="280" t="s">
        <v>1394</v>
      </c>
      <c r="I5007" s="80"/>
    </row>
    <row r="5008" spans="1:9">
      <c r="A5008" s="280" t="s">
        <v>6407</v>
      </c>
      <c r="B5008" s="280" t="s">
        <v>1457</v>
      </c>
      <c r="C5008" s="280" t="s">
        <v>1198</v>
      </c>
      <c r="D5008" s="280" t="s">
        <v>1211</v>
      </c>
      <c r="E5008" s="80">
        <v>4.6143024177771538E-2</v>
      </c>
      <c r="F5008" s="80">
        <v>707367</v>
      </c>
      <c r="G5008" s="80">
        <v>2</v>
      </c>
      <c r="H5008" s="280" t="s">
        <v>1342</v>
      </c>
      <c r="I5008" s="80"/>
    </row>
    <row r="5009" spans="1:9">
      <c r="A5009" s="280" t="s">
        <v>6408</v>
      </c>
      <c r="B5009" s="280" t="s">
        <v>1457</v>
      </c>
      <c r="C5009" s="280" t="s">
        <v>1198</v>
      </c>
      <c r="D5009" s="280" t="s">
        <v>1212</v>
      </c>
      <c r="E5009" s="80">
        <v>4.6143024177771538E-2</v>
      </c>
      <c r="F5009" s="80">
        <v>707367</v>
      </c>
      <c r="G5009" s="80">
        <v>2</v>
      </c>
      <c r="H5009" s="280" t="s">
        <v>1342</v>
      </c>
      <c r="I5009" s="80"/>
    </row>
    <row r="5010" spans="1:9">
      <c r="A5010" s="280" t="s">
        <v>6409</v>
      </c>
      <c r="B5010" s="280" t="s">
        <v>1457</v>
      </c>
      <c r="C5010" s="280" t="s">
        <v>1198</v>
      </c>
      <c r="D5010" s="280" t="s">
        <v>1213</v>
      </c>
      <c r="E5010" s="80">
        <v>4.6143024177771538E-2</v>
      </c>
      <c r="F5010" s="80">
        <v>707367</v>
      </c>
      <c r="G5010" s="80">
        <v>2</v>
      </c>
      <c r="H5010" s="280" t="s">
        <v>1342</v>
      </c>
      <c r="I5010" s="80"/>
    </row>
    <row r="5011" spans="1:9">
      <c r="A5011" s="280" t="s">
        <v>6410</v>
      </c>
      <c r="B5011" s="280" t="s">
        <v>1457</v>
      </c>
      <c r="C5011" s="280" t="s">
        <v>1198</v>
      </c>
      <c r="D5011" s="280" t="s">
        <v>1214</v>
      </c>
      <c r="E5011" s="80">
        <v>4.6143024177771538E-2</v>
      </c>
      <c r="F5011" s="80">
        <v>707367</v>
      </c>
      <c r="G5011" s="80">
        <v>2</v>
      </c>
      <c r="H5011" s="280" t="s">
        <v>1342</v>
      </c>
      <c r="I5011" s="80"/>
    </row>
    <row r="5012" spans="1:9">
      <c r="A5012" s="280" t="s">
        <v>6411</v>
      </c>
      <c r="B5012" s="280" t="s">
        <v>1457</v>
      </c>
      <c r="C5012" s="280" t="s">
        <v>1198</v>
      </c>
      <c r="D5012" s="280" t="s">
        <v>1215</v>
      </c>
      <c r="E5012" s="80">
        <v>4.4774107396067596E-2</v>
      </c>
      <c r="F5012" s="80">
        <v>707367</v>
      </c>
      <c r="G5012" s="80">
        <v>2</v>
      </c>
      <c r="H5012" s="280" t="s">
        <v>1342</v>
      </c>
      <c r="I5012" s="80"/>
    </row>
    <row r="5013" spans="1:9">
      <c r="A5013" s="280" t="s">
        <v>6412</v>
      </c>
      <c r="B5013" s="280" t="s">
        <v>1457</v>
      </c>
      <c r="C5013" s="280" t="s">
        <v>1198</v>
      </c>
      <c r="D5013" s="280" t="s">
        <v>1216</v>
      </c>
      <c r="E5013" s="80">
        <v>4.340340839470197E-2</v>
      </c>
      <c r="F5013" s="80">
        <v>707367</v>
      </c>
      <c r="G5013" s="80">
        <v>2</v>
      </c>
      <c r="H5013" s="280" t="s">
        <v>1342</v>
      </c>
      <c r="I5013" s="80"/>
    </row>
    <row r="5014" spans="1:9">
      <c r="A5014" s="280" t="s">
        <v>6413</v>
      </c>
      <c r="B5014" s="280" t="s">
        <v>1457</v>
      </c>
      <c r="C5014" s="280" t="s">
        <v>1198</v>
      </c>
      <c r="D5014" s="280" t="s">
        <v>1217</v>
      </c>
      <c r="E5014" s="80">
        <v>3.5103666161170069E-2</v>
      </c>
      <c r="F5014" s="80">
        <v>707367</v>
      </c>
      <c r="G5014" s="80">
        <v>2</v>
      </c>
      <c r="H5014" s="280" t="s">
        <v>1342</v>
      </c>
      <c r="I5014" s="80"/>
    </row>
    <row r="5015" spans="1:9">
      <c r="A5015" s="280" t="s">
        <v>6414</v>
      </c>
      <c r="B5015" s="280" t="s">
        <v>1457</v>
      </c>
      <c r="C5015" s="280" t="s">
        <v>1198</v>
      </c>
      <c r="D5015" s="280" t="s">
        <v>1218</v>
      </c>
      <c r="E5015" s="80">
        <v>2.8489582262966238E-2</v>
      </c>
      <c r="F5015" s="80">
        <v>707367</v>
      </c>
      <c r="G5015" s="80">
        <v>2</v>
      </c>
      <c r="H5015" s="280" t="s">
        <v>1342</v>
      </c>
      <c r="I5015" s="80"/>
    </row>
    <row r="5016" spans="1:9">
      <c r="A5016" s="280" t="s">
        <v>6415</v>
      </c>
      <c r="B5016" s="280" t="s">
        <v>1457</v>
      </c>
      <c r="C5016" s="280" t="s">
        <v>1198</v>
      </c>
      <c r="D5016" s="280" t="s">
        <v>1219</v>
      </c>
      <c r="E5016" s="80">
        <v>3.3683013545972675E-2</v>
      </c>
      <c r="F5016" s="80">
        <v>707367</v>
      </c>
      <c r="G5016" s="80">
        <v>2</v>
      </c>
      <c r="H5016" s="280" t="s">
        <v>1342</v>
      </c>
      <c r="I5016" s="80"/>
    </row>
    <row r="5017" spans="1:9">
      <c r="A5017" s="280" t="s">
        <v>6416</v>
      </c>
      <c r="B5017" s="280" t="s">
        <v>1457</v>
      </c>
      <c r="C5017" s="280" t="s">
        <v>1198</v>
      </c>
      <c r="D5017" s="280" t="s">
        <v>1347</v>
      </c>
      <c r="E5017" s="80">
        <v>3.4622114471892326E-2</v>
      </c>
      <c r="F5017" s="80">
        <v>707367</v>
      </c>
      <c r="G5017" s="80">
        <v>2</v>
      </c>
      <c r="H5017" s="280" t="s">
        <v>1342</v>
      </c>
      <c r="I5017" s="80"/>
    </row>
    <row r="5018" spans="1:9">
      <c r="A5018" s="280" t="s">
        <v>6417</v>
      </c>
      <c r="B5018" s="280" t="s">
        <v>1457</v>
      </c>
      <c r="C5018" s="280" t="s">
        <v>1198</v>
      </c>
      <c r="D5018" s="280" t="s">
        <v>1344</v>
      </c>
      <c r="E5018" s="80">
        <v>7.4242254329300261E-2</v>
      </c>
      <c r="F5018" s="80">
        <v>707367</v>
      </c>
      <c r="G5018" s="80">
        <v>2</v>
      </c>
      <c r="H5018" s="280" t="s">
        <v>1342</v>
      </c>
      <c r="I5018" s="80"/>
    </row>
    <row r="5019" spans="1:9">
      <c r="A5019" s="280" t="s">
        <v>6418</v>
      </c>
      <c r="B5019" s="280" t="s">
        <v>5748</v>
      </c>
      <c r="C5019" s="280" t="s">
        <v>1199</v>
      </c>
      <c r="D5019" s="280" t="s">
        <v>1394</v>
      </c>
      <c r="E5019" s="80">
        <v>226040</v>
      </c>
      <c r="F5019" s="80">
        <v>707367</v>
      </c>
      <c r="G5019" s="80">
        <v>2</v>
      </c>
      <c r="H5019" s="280" t="s">
        <v>1394</v>
      </c>
      <c r="I5019" s="80"/>
    </row>
    <row r="5020" spans="1:9">
      <c r="A5020" s="280" t="s">
        <v>6419</v>
      </c>
      <c r="B5020" s="280" t="s">
        <v>5750</v>
      </c>
      <c r="C5020" s="280" t="s">
        <v>1199</v>
      </c>
      <c r="D5020" s="280" t="s">
        <v>1394</v>
      </c>
      <c r="E5020" s="80">
        <v>951748995.62109375</v>
      </c>
      <c r="F5020" s="80">
        <v>707367</v>
      </c>
      <c r="G5020" s="80">
        <v>2</v>
      </c>
      <c r="H5020" s="280" t="s">
        <v>1394</v>
      </c>
      <c r="I5020" s="80"/>
    </row>
    <row r="5021" spans="1:9">
      <c r="A5021" s="280" t="s">
        <v>6420</v>
      </c>
      <c r="B5021" s="280" t="s">
        <v>5752</v>
      </c>
      <c r="C5021" s="280" t="s">
        <v>1199</v>
      </c>
      <c r="D5021" s="280" t="s">
        <v>1394</v>
      </c>
      <c r="E5021" s="80">
        <v>0.31955123719370565</v>
      </c>
      <c r="F5021" s="80">
        <v>707367</v>
      </c>
      <c r="G5021" s="80">
        <v>2</v>
      </c>
      <c r="H5021" s="280" t="s">
        <v>1394</v>
      </c>
      <c r="I5021" s="80"/>
    </row>
    <row r="5022" spans="1:9">
      <c r="A5022" s="280" t="s">
        <v>6421</v>
      </c>
      <c r="B5022" s="280" t="s">
        <v>5754</v>
      </c>
      <c r="C5022" s="280" t="s">
        <v>1199</v>
      </c>
      <c r="D5022" s="280" t="s">
        <v>1394</v>
      </c>
      <c r="E5022" s="80">
        <v>1345.481193809004</v>
      </c>
      <c r="F5022" s="80">
        <v>707367</v>
      </c>
      <c r="G5022" s="80">
        <v>2</v>
      </c>
      <c r="H5022" s="280" t="s">
        <v>1394</v>
      </c>
      <c r="I5022" s="80"/>
    </row>
    <row r="5023" spans="1:9">
      <c r="A5023" s="280" t="s">
        <v>6422</v>
      </c>
      <c r="B5023" s="280" t="s">
        <v>1457</v>
      </c>
      <c r="C5023" s="280" t="s">
        <v>1199</v>
      </c>
      <c r="D5023" s="280" t="s">
        <v>1211</v>
      </c>
      <c r="E5023" s="80">
        <v>1.0370767407661692E-2</v>
      </c>
      <c r="F5023" s="80">
        <v>707367</v>
      </c>
      <c r="G5023" s="80">
        <v>2</v>
      </c>
      <c r="H5023" s="280" t="s">
        <v>1342</v>
      </c>
      <c r="I5023" s="80"/>
    </row>
    <row r="5024" spans="1:9">
      <c r="A5024" s="280" t="s">
        <v>6423</v>
      </c>
      <c r="B5024" s="280" t="s">
        <v>1457</v>
      </c>
      <c r="C5024" s="280" t="s">
        <v>1199</v>
      </c>
      <c r="D5024" s="280" t="s">
        <v>1212</v>
      </c>
      <c r="E5024" s="80">
        <v>1.0389579338298011E-2</v>
      </c>
      <c r="F5024" s="80">
        <v>707367</v>
      </c>
      <c r="G5024" s="80">
        <v>2</v>
      </c>
      <c r="H5024" s="280" t="s">
        <v>1342</v>
      </c>
      <c r="I5024" s="80"/>
    </row>
    <row r="5025" spans="1:9">
      <c r="A5025" s="280" t="s">
        <v>6424</v>
      </c>
      <c r="B5025" s="280" t="s">
        <v>1457</v>
      </c>
      <c r="C5025" s="280" t="s">
        <v>1199</v>
      </c>
      <c r="D5025" s="280" t="s">
        <v>1213</v>
      </c>
      <c r="E5025" s="80">
        <v>1.0370767407661692E-2</v>
      </c>
      <c r="F5025" s="80">
        <v>707367</v>
      </c>
      <c r="G5025" s="80">
        <v>2</v>
      </c>
      <c r="H5025" s="280" t="s">
        <v>1342</v>
      </c>
      <c r="I5025" s="80"/>
    </row>
    <row r="5026" spans="1:9">
      <c r="A5026" s="280" t="s">
        <v>6425</v>
      </c>
      <c r="B5026" s="280" t="s">
        <v>1457</v>
      </c>
      <c r="C5026" s="280" t="s">
        <v>1199</v>
      </c>
      <c r="D5026" s="280" t="s">
        <v>1214</v>
      </c>
      <c r="E5026" s="80">
        <v>1.0383955692410515E-2</v>
      </c>
      <c r="F5026" s="80">
        <v>707367</v>
      </c>
      <c r="G5026" s="80">
        <v>2</v>
      </c>
      <c r="H5026" s="280" t="s">
        <v>1342</v>
      </c>
      <c r="I5026" s="80"/>
    </row>
    <row r="5027" spans="1:9">
      <c r="A5027" s="280" t="s">
        <v>6426</v>
      </c>
      <c r="B5027" s="280" t="s">
        <v>1457</v>
      </c>
      <c r="C5027" s="280" t="s">
        <v>1199</v>
      </c>
      <c r="D5027" s="280" t="s">
        <v>1215</v>
      </c>
      <c r="E5027" s="80">
        <v>9.9982310091688165E-3</v>
      </c>
      <c r="F5027" s="80">
        <v>707367</v>
      </c>
      <c r="G5027" s="80">
        <v>2</v>
      </c>
      <c r="H5027" s="280" t="s">
        <v>1342</v>
      </c>
      <c r="I5027" s="80"/>
    </row>
    <row r="5028" spans="1:9">
      <c r="A5028" s="280" t="s">
        <v>6427</v>
      </c>
      <c r="B5028" s="280" t="s">
        <v>1457</v>
      </c>
      <c r="C5028" s="280" t="s">
        <v>1199</v>
      </c>
      <c r="D5028" s="280" t="s">
        <v>1216</v>
      </c>
      <c r="E5028" s="80">
        <v>9.8178138401496511E-3</v>
      </c>
      <c r="F5028" s="80">
        <v>707367</v>
      </c>
      <c r="G5028" s="80">
        <v>2</v>
      </c>
      <c r="H5028" s="280" t="s">
        <v>1342</v>
      </c>
      <c r="I5028" s="80"/>
    </row>
    <row r="5029" spans="1:9">
      <c r="A5029" s="280" t="s">
        <v>6428</v>
      </c>
      <c r="B5029" s="280" t="s">
        <v>1457</v>
      </c>
      <c r="C5029" s="280" t="s">
        <v>1199</v>
      </c>
      <c r="D5029" s="280" t="s">
        <v>1217</v>
      </c>
      <c r="E5029" s="80">
        <v>7.4806268699617526E-3</v>
      </c>
      <c r="F5029" s="80">
        <v>707367</v>
      </c>
      <c r="G5029" s="80">
        <v>2</v>
      </c>
      <c r="H5029" s="280" t="s">
        <v>1342</v>
      </c>
      <c r="I5029" s="80"/>
    </row>
    <row r="5030" spans="1:9">
      <c r="A5030" s="280" t="s">
        <v>6429</v>
      </c>
      <c r="B5030" s="280" t="s">
        <v>1457</v>
      </c>
      <c r="C5030" s="280" t="s">
        <v>1199</v>
      </c>
      <c r="D5030" s="280" t="s">
        <v>1218</v>
      </c>
      <c r="E5030" s="80">
        <v>5.0076801706926861E-3</v>
      </c>
      <c r="F5030" s="80">
        <v>707367</v>
      </c>
      <c r="G5030" s="80">
        <v>2</v>
      </c>
      <c r="H5030" s="280" t="s">
        <v>1342</v>
      </c>
      <c r="I5030" s="80"/>
    </row>
    <row r="5031" spans="1:9">
      <c r="A5031" s="280" t="s">
        <v>6430</v>
      </c>
      <c r="B5031" s="280" t="s">
        <v>1457</v>
      </c>
      <c r="C5031" s="280" t="s">
        <v>1199</v>
      </c>
      <c r="D5031" s="280" t="s">
        <v>1219</v>
      </c>
      <c r="E5031" s="80">
        <v>482.34344917741782</v>
      </c>
      <c r="F5031" s="80">
        <v>707367</v>
      </c>
      <c r="G5031" s="80">
        <v>2</v>
      </c>
      <c r="H5031" s="280" t="s">
        <v>1342</v>
      </c>
      <c r="I5031" s="80"/>
    </row>
    <row r="5032" spans="1:9">
      <c r="A5032" s="280" t="s">
        <v>6431</v>
      </c>
      <c r="B5032" s="280" t="s">
        <v>1457</v>
      </c>
      <c r="C5032" s="280" t="s">
        <v>1199</v>
      </c>
      <c r="D5032" s="280" t="s">
        <v>1347</v>
      </c>
      <c r="E5032" s="80">
        <v>8.0408282880162166E-3</v>
      </c>
      <c r="F5032" s="80">
        <v>707367</v>
      </c>
      <c r="G5032" s="80">
        <v>2</v>
      </c>
      <c r="H5032" s="280" t="s">
        <v>1342</v>
      </c>
      <c r="I5032" s="80"/>
    </row>
    <row r="5033" spans="1:9">
      <c r="A5033" s="280" t="s">
        <v>6432</v>
      </c>
      <c r="B5033" s="280" t="s">
        <v>1457</v>
      </c>
      <c r="C5033" s="280" t="s">
        <v>1199</v>
      </c>
      <c r="D5033" s="280" t="s">
        <v>1344</v>
      </c>
      <c r="E5033" s="80">
        <v>1.7021000492107242E-2</v>
      </c>
      <c r="F5033" s="80">
        <v>707367</v>
      </c>
      <c r="G5033" s="80">
        <v>2</v>
      </c>
      <c r="H5033" s="280" t="s">
        <v>1342</v>
      </c>
      <c r="I5033" s="80"/>
    </row>
    <row r="5034" spans="1:9">
      <c r="A5034" s="280" t="s">
        <v>6433</v>
      </c>
      <c r="B5034" s="280" t="s">
        <v>5748</v>
      </c>
      <c r="C5034" s="280" t="s">
        <v>1182</v>
      </c>
      <c r="D5034" s="280" t="s">
        <v>1394</v>
      </c>
      <c r="E5034" s="80">
        <v>0</v>
      </c>
      <c r="F5034" s="80">
        <v>707367</v>
      </c>
      <c r="G5034" s="80">
        <v>2</v>
      </c>
      <c r="H5034" s="280" t="s">
        <v>1394</v>
      </c>
      <c r="I5034" s="80"/>
    </row>
    <row r="5035" spans="1:9">
      <c r="A5035" s="280" t="s">
        <v>6434</v>
      </c>
      <c r="B5035" s="280" t="s">
        <v>5750</v>
      </c>
      <c r="C5035" s="280" t="s">
        <v>1182</v>
      </c>
      <c r="D5035" s="280" t="s">
        <v>1394</v>
      </c>
      <c r="E5035" s="80">
        <v>0</v>
      </c>
      <c r="F5035" s="80">
        <v>707367</v>
      </c>
      <c r="G5035" s="80">
        <v>2</v>
      </c>
      <c r="H5035" s="280" t="s">
        <v>1394</v>
      </c>
      <c r="I5035" s="80"/>
    </row>
    <row r="5036" spans="1:9">
      <c r="A5036" s="280" t="s">
        <v>6435</v>
      </c>
      <c r="B5036" s="280" t="s">
        <v>5752</v>
      </c>
      <c r="C5036" s="280" t="s">
        <v>1182</v>
      </c>
      <c r="D5036" s="280" t="s">
        <v>1394</v>
      </c>
      <c r="E5036" s="80">
        <v>0</v>
      </c>
      <c r="F5036" s="80">
        <v>707367</v>
      </c>
      <c r="G5036" s="80">
        <v>2</v>
      </c>
      <c r="H5036" s="280" t="s">
        <v>1394</v>
      </c>
      <c r="I5036" s="80"/>
    </row>
    <row r="5037" spans="1:9">
      <c r="A5037" s="280" t="s">
        <v>6436</v>
      </c>
      <c r="B5037" s="280" t="s">
        <v>5754</v>
      </c>
      <c r="C5037" s="280" t="s">
        <v>1182</v>
      </c>
      <c r="D5037" s="280" t="s">
        <v>1394</v>
      </c>
      <c r="E5037" s="80">
        <v>0</v>
      </c>
      <c r="F5037" s="80">
        <v>707367</v>
      </c>
      <c r="G5037" s="80">
        <v>2</v>
      </c>
      <c r="H5037" s="280" t="s">
        <v>1394</v>
      </c>
      <c r="I5037" s="80"/>
    </row>
    <row r="5038" spans="1:9">
      <c r="A5038" s="280" t="s">
        <v>6437</v>
      </c>
      <c r="B5038" s="280" t="s">
        <v>5748</v>
      </c>
      <c r="C5038" s="280" t="s">
        <v>1200</v>
      </c>
      <c r="D5038" s="280" t="s">
        <v>1394</v>
      </c>
      <c r="E5038" s="80">
        <v>115788</v>
      </c>
      <c r="F5038" s="80">
        <v>707367</v>
      </c>
      <c r="G5038" s="80">
        <v>2</v>
      </c>
      <c r="H5038" s="280" t="s">
        <v>1394</v>
      </c>
      <c r="I5038" s="80"/>
    </row>
    <row r="5039" spans="1:9">
      <c r="A5039" s="280" t="s">
        <v>6438</v>
      </c>
      <c r="B5039" s="280" t="s">
        <v>5750</v>
      </c>
      <c r="C5039" s="280" t="s">
        <v>1200</v>
      </c>
      <c r="D5039" s="280" t="s">
        <v>1394</v>
      </c>
      <c r="E5039" s="80">
        <v>1478872800</v>
      </c>
      <c r="F5039" s="80">
        <v>707367</v>
      </c>
      <c r="G5039" s="80">
        <v>2</v>
      </c>
      <c r="H5039" s="280" t="s">
        <v>1394</v>
      </c>
      <c r="I5039" s="80"/>
    </row>
    <row r="5040" spans="1:9">
      <c r="A5040" s="280" t="s">
        <v>6439</v>
      </c>
      <c r="B5040" s="280" t="s">
        <v>5752</v>
      </c>
      <c r="C5040" s="280" t="s">
        <v>1200</v>
      </c>
      <c r="D5040" s="280" t="s">
        <v>1394</v>
      </c>
      <c r="E5040" s="80">
        <v>0.16368872169609269</v>
      </c>
      <c r="F5040" s="80">
        <v>707367</v>
      </c>
      <c r="G5040" s="80">
        <v>2</v>
      </c>
      <c r="H5040" s="280" t="s">
        <v>1394</v>
      </c>
      <c r="I5040" s="80"/>
    </row>
    <row r="5041" spans="1:9">
      <c r="A5041" s="280" t="s">
        <v>6440</v>
      </c>
      <c r="B5041" s="280" t="s">
        <v>5754</v>
      </c>
      <c r="C5041" s="280" t="s">
        <v>1200</v>
      </c>
      <c r="D5041" s="280" t="s">
        <v>1394</v>
      </c>
      <c r="E5041" s="80">
        <v>2090.672592869048</v>
      </c>
      <c r="F5041" s="80">
        <v>707367</v>
      </c>
      <c r="G5041" s="80">
        <v>2</v>
      </c>
      <c r="H5041" s="280" t="s">
        <v>1394</v>
      </c>
      <c r="I5041" s="80"/>
    </row>
    <row r="5042" spans="1:9">
      <c r="A5042" s="280" t="s">
        <v>6441</v>
      </c>
      <c r="B5042" s="280" t="s">
        <v>1457</v>
      </c>
      <c r="C5042" s="280" t="s">
        <v>1200</v>
      </c>
      <c r="D5042" s="280" t="s">
        <v>1211</v>
      </c>
      <c r="E5042" s="80">
        <v>3.0507164060718791E-2</v>
      </c>
      <c r="F5042" s="80">
        <v>707367</v>
      </c>
      <c r="G5042" s="80">
        <v>2</v>
      </c>
      <c r="H5042" s="280" t="s">
        <v>1342</v>
      </c>
      <c r="I5042" s="80"/>
    </row>
    <row r="5043" spans="1:9">
      <c r="A5043" s="280" t="s">
        <v>6442</v>
      </c>
      <c r="B5043" s="280" t="s">
        <v>1457</v>
      </c>
      <c r="C5043" s="280" t="s">
        <v>1200</v>
      </c>
      <c r="D5043" s="280" t="s">
        <v>1212</v>
      </c>
      <c r="E5043" s="80">
        <v>3.0732227319098943E-2</v>
      </c>
      <c r="F5043" s="80">
        <v>707367</v>
      </c>
      <c r="G5043" s="80">
        <v>2</v>
      </c>
      <c r="H5043" s="280" t="s">
        <v>1342</v>
      </c>
      <c r="I5043" s="80"/>
    </row>
    <row r="5044" spans="1:9">
      <c r="A5044" s="280" t="s">
        <v>6443</v>
      </c>
      <c r="B5044" s="280" t="s">
        <v>1457</v>
      </c>
      <c r="C5044" s="280" t="s">
        <v>1200</v>
      </c>
      <c r="D5044" s="280" t="s">
        <v>1213</v>
      </c>
      <c r="E5044" s="80">
        <v>3.0507164060718791E-2</v>
      </c>
      <c r="F5044" s="80">
        <v>707367</v>
      </c>
      <c r="G5044" s="80">
        <v>2</v>
      </c>
      <c r="H5044" s="280" t="s">
        <v>1342</v>
      </c>
      <c r="I5044" s="80"/>
    </row>
    <row r="5045" spans="1:9">
      <c r="A5045" s="280" t="s">
        <v>6444</v>
      </c>
      <c r="B5045" s="280" t="s">
        <v>1457</v>
      </c>
      <c r="C5045" s="280" t="s">
        <v>1200</v>
      </c>
      <c r="D5045" s="280" t="s">
        <v>1214</v>
      </c>
      <c r="E5045" s="80">
        <v>3.0707458093610324E-2</v>
      </c>
      <c r="F5045" s="80">
        <v>707367</v>
      </c>
      <c r="G5045" s="80">
        <v>2</v>
      </c>
      <c r="H5045" s="280" t="s">
        <v>1342</v>
      </c>
      <c r="I5045" s="80"/>
    </row>
    <row r="5046" spans="1:9">
      <c r="A5046" s="280" t="s">
        <v>6445</v>
      </c>
      <c r="B5046" s="280" t="s">
        <v>1457</v>
      </c>
      <c r="C5046" s="280" t="s">
        <v>1200</v>
      </c>
      <c r="D5046" s="280" t="s">
        <v>1215</v>
      </c>
      <c r="E5046" s="80">
        <v>2.9399320046432243E-2</v>
      </c>
      <c r="F5046" s="80">
        <v>707367</v>
      </c>
      <c r="G5046" s="80">
        <v>2</v>
      </c>
      <c r="H5046" s="280" t="s">
        <v>1342</v>
      </c>
      <c r="I5046" s="80"/>
    </row>
    <row r="5047" spans="1:9">
      <c r="A5047" s="280" t="s">
        <v>6446</v>
      </c>
      <c r="B5047" s="280" t="s">
        <v>1457</v>
      </c>
      <c r="C5047" s="280" t="s">
        <v>1200</v>
      </c>
      <c r="D5047" s="280" t="s">
        <v>1216</v>
      </c>
      <c r="E5047" s="80">
        <v>3.4748464034355754E-2</v>
      </c>
      <c r="F5047" s="80">
        <v>707367</v>
      </c>
      <c r="G5047" s="80">
        <v>2</v>
      </c>
      <c r="H5047" s="280" t="s">
        <v>1342</v>
      </c>
      <c r="I5047" s="80"/>
    </row>
    <row r="5048" spans="1:9">
      <c r="A5048" s="280" t="s">
        <v>6447</v>
      </c>
      <c r="B5048" s="280" t="s">
        <v>1457</v>
      </c>
      <c r="C5048" s="280" t="s">
        <v>1200</v>
      </c>
      <c r="D5048" s="280" t="s">
        <v>1217</v>
      </c>
      <c r="E5048" s="80">
        <v>2.2679591184167139E-2</v>
      </c>
      <c r="F5048" s="80">
        <v>707367</v>
      </c>
      <c r="G5048" s="80">
        <v>2</v>
      </c>
      <c r="H5048" s="280" t="s">
        <v>1342</v>
      </c>
      <c r="I5048" s="80"/>
    </row>
    <row r="5049" spans="1:9">
      <c r="A5049" s="280" t="s">
        <v>6448</v>
      </c>
      <c r="B5049" s="280" t="s">
        <v>1457</v>
      </c>
      <c r="C5049" s="280" t="s">
        <v>1200</v>
      </c>
      <c r="D5049" s="280" t="s">
        <v>1218</v>
      </c>
      <c r="E5049" s="80">
        <v>3.9789716766514627E-3</v>
      </c>
      <c r="F5049" s="80">
        <v>707367</v>
      </c>
      <c r="G5049" s="80">
        <v>2</v>
      </c>
      <c r="H5049" s="280" t="s">
        <v>1342</v>
      </c>
      <c r="I5049" s="80"/>
    </row>
    <row r="5050" spans="1:9">
      <c r="A5050" s="280" t="s">
        <v>6449</v>
      </c>
      <c r="B5050" s="280" t="s">
        <v>1457</v>
      </c>
      <c r="C5050" s="280" t="s">
        <v>1200</v>
      </c>
      <c r="D5050" s="280" t="s">
        <v>1219</v>
      </c>
      <c r="E5050" s="80">
        <v>2.7270875613285759E-2</v>
      </c>
      <c r="F5050" s="80">
        <v>707367</v>
      </c>
      <c r="G5050" s="80">
        <v>2</v>
      </c>
      <c r="H5050" s="280" t="s">
        <v>1342</v>
      </c>
      <c r="I5050" s="80"/>
    </row>
    <row r="5051" spans="1:9">
      <c r="A5051" s="280" t="s">
        <v>6450</v>
      </c>
      <c r="B5051" s="280" t="s">
        <v>1457</v>
      </c>
      <c r="C5051" s="280" t="s">
        <v>1200</v>
      </c>
      <c r="D5051" s="280" t="s">
        <v>1347</v>
      </c>
      <c r="E5051" s="80">
        <v>1.8255610545775753E-2</v>
      </c>
      <c r="F5051" s="80">
        <v>707367</v>
      </c>
      <c r="G5051" s="80">
        <v>2</v>
      </c>
      <c r="H5051" s="280" t="s">
        <v>1342</v>
      </c>
      <c r="I5051" s="80"/>
    </row>
    <row r="5052" spans="1:9">
      <c r="A5052" s="280" t="s">
        <v>6451</v>
      </c>
      <c r="B5052" s="280" t="s">
        <v>1457</v>
      </c>
      <c r="C5052" s="280" t="s">
        <v>1200</v>
      </c>
      <c r="D5052" s="280" t="s">
        <v>1344</v>
      </c>
      <c r="E5052" s="80">
        <v>4.7880241078234152E-2</v>
      </c>
      <c r="F5052" s="80">
        <v>707367</v>
      </c>
      <c r="G5052" s="80">
        <v>2</v>
      </c>
      <c r="H5052" s="280" t="s">
        <v>1342</v>
      </c>
      <c r="I5052" s="80"/>
    </row>
    <row r="5053" spans="1:9">
      <c r="A5053" s="280" t="s">
        <v>6452</v>
      </c>
      <c r="B5053" s="280" t="s">
        <v>5748</v>
      </c>
      <c r="C5053" s="280" t="s">
        <v>1201</v>
      </c>
      <c r="D5053" s="280" t="s">
        <v>1394</v>
      </c>
      <c r="E5053" s="80">
        <v>676888</v>
      </c>
      <c r="F5053" s="80">
        <v>707367</v>
      </c>
      <c r="G5053" s="80">
        <v>2</v>
      </c>
      <c r="H5053" s="280" t="s">
        <v>1394</v>
      </c>
      <c r="I5053" s="80"/>
    </row>
    <row r="5054" spans="1:9">
      <c r="A5054" s="280" t="s">
        <v>6453</v>
      </c>
      <c r="B5054" s="280" t="s">
        <v>5750</v>
      </c>
      <c r="C5054" s="280" t="s">
        <v>1201</v>
      </c>
      <c r="D5054" s="280" t="s">
        <v>1394</v>
      </c>
      <c r="E5054" s="80">
        <v>85912710974</v>
      </c>
      <c r="F5054" s="80">
        <v>707367</v>
      </c>
      <c r="G5054" s="80">
        <v>2</v>
      </c>
      <c r="H5054" s="280" t="s">
        <v>1394</v>
      </c>
      <c r="I5054" s="80"/>
    </row>
    <row r="5055" spans="1:9">
      <c r="A5055" s="280" t="s">
        <v>6454</v>
      </c>
      <c r="B5055" s="280" t="s">
        <v>5752</v>
      </c>
      <c r="C5055" s="280" t="s">
        <v>1201</v>
      </c>
      <c r="D5055" s="280" t="s">
        <v>1394</v>
      </c>
      <c r="E5055" s="80">
        <v>0.95691204141555941</v>
      </c>
      <c r="F5055" s="80">
        <v>707367</v>
      </c>
      <c r="G5055" s="80">
        <v>2</v>
      </c>
      <c r="H5055" s="280" t="s">
        <v>1394</v>
      </c>
      <c r="I5055" s="80"/>
    </row>
    <row r="5056" spans="1:9">
      <c r="A5056" s="280" t="s">
        <v>6455</v>
      </c>
      <c r="B5056" s="280" t="s">
        <v>5754</v>
      </c>
      <c r="C5056" s="280" t="s">
        <v>1201</v>
      </c>
      <c r="D5056" s="280" t="s">
        <v>1394</v>
      </c>
      <c r="E5056" s="80">
        <v>121454.2252805121</v>
      </c>
      <c r="F5056" s="80">
        <v>707367</v>
      </c>
      <c r="G5056" s="80">
        <v>2</v>
      </c>
      <c r="H5056" s="280" t="s">
        <v>1394</v>
      </c>
      <c r="I5056" s="80"/>
    </row>
    <row r="5057" spans="1:9">
      <c r="A5057" s="280" t="s">
        <v>6456</v>
      </c>
      <c r="B5057" s="280" t="s">
        <v>1457</v>
      </c>
      <c r="C5057" s="280" t="s">
        <v>1201</v>
      </c>
      <c r="D5057" s="280" t="s">
        <v>1211</v>
      </c>
      <c r="E5057" s="80">
        <v>0.30861562905557316</v>
      </c>
      <c r="F5057" s="80">
        <v>707367</v>
      </c>
      <c r="G5057" s="80">
        <v>2</v>
      </c>
      <c r="H5057" s="280" t="s">
        <v>1342</v>
      </c>
      <c r="I5057" s="80"/>
    </row>
    <row r="5058" spans="1:9">
      <c r="A5058" s="280" t="s">
        <v>6457</v>
      </c>
      <c r="B5058" s="280" t="s">
        <v>1457</v>
      </c>
      <c r="C5058" s="280" t="s">
        <v>1201</v>
      </c>
      <c r="D5058" s="280" t="s">
        <v>1212</v>
      </c>
      <c r="E5058" s="80">
        <v>0.30975439386736764</v>
      </c>
      <c r="F5058" s="80">
        <v>707367</v>
      </c>
      <c r="G5058" s="80">
        <v>2</v>
      </c>
      <c r="H5058" s="280" t="s">
        <v>1342</v>
      </c>
      <c r="I5058" s="80"/>
    </row>
    <row r="5059" spans="1:9">
      <c r="A5059" s="280" t="s">
        <v>6458</v>
      </c>
      <c r="B5059" s="280" t="s">
        <v>1457</v>
      </c>
      <c r="C5059" s="280" t="s">
        <v>1201</v>
      </c>
      <c r="D5059" s="280" t="s">
        <v>1213</v>
      </c>
      <c r="E5059" s="80">
        <v>0.30861651275116031</v>
      </c>
      <c r="F5059" s="80">
        <v>707367</v>
      </c>
      <c r="G5059" s="80">
        <v>2</v>
      </c>
      <c r="H5059" s="280" t="s">
        <v>1342</v>
      </c>
      <c r="I5059" s="80"/>
    </row>
    <row r="5060" spans="1:9">
      <c r="A5060" s="280" t="s">
        <v>6459</v>
      </c>
      <c r="B5060" s="280" t="s">
        <v>1457</v>
      </c>
      <c r="C5060" s="280" t="s">
        <v>1201</v>
      </c>
      <c r="D5060" s="280" t="s">
        <v>1214</v>
      </c>
      <c r="E5060" s="80">
        <v>0.30962179601451978</v>
      </c>
      <c r="F5060" s="80">
        <v>707367</v>
      </c>
      <c r="G5060" s="80">
        <v>2</v>
      </c>
      <c r="H5060" s="280" t="s">
        <v>1342</v>
      </c>
      <c r="I5060" s="80"/>
    </row>
    <row r="5061" spans="1:9">
      <c r="A5061" s="280" t="s">
        <v>6460</v>
      </c>
      <c r="B5061" s="280" t="s">
        <v>1457</v>
      </c>
      <c r="C5061" s="280" t="s">
        <v>1201</v>
      </c>
      <c r="D5061" s="280" t="s">
        <v>1215</v>
      </c>
      <c r="E5061" s="80">
        <v>0.29954434002634528</v>
      </c>
      <c r="F5061" s="80">
        <v>707367</v>
      </c>
      <c r="G5061" s="80">
        <v>2</v>
      </c>
      <c r="H5061" s="280" t="s">
        <v>1342</v>
      </c>
      <c r="I5061" s="80"/>
    </row>
    <row r="5062" spans="1:9">
      <c r="A5062" s="280" t="s">
        <v>6461</v>
      </c>
      <c r="B5062" s="280" t="s">
        <v>1457</v>
      </c>
      <c r="C5062" s="280" t="s">
        <v>1201</v>
      </c>
      <c r="D5062" s="280" t="s">
        <v>1216</v>
      </c>
      <c r="E5062" s="80">
        <v>0.32519692807670375</v>
      </c>
      <c r="F5062" s="80">
        <v>707367</v>
      </c>
      <c r="G5062" s="80">
        <v>2</v>
      </c>
      <c r="H5062" s="280" t="s">
        <v>1342</v>
      </c>
      <c r="I5062" s="80"/>
    </row>
    <row r="5063" spans="1:9">
      <c r="A5063" s="280" t="s">
        <v>6462</v>
      </c>
      <c r="B5063" s="280" t="s">
        <v>1457</v>
      </c>
      <c r="C5063" s="280" t="s">
        <v>1201</v>
      </c>
      <c r="D5063" s="280" t="s">
        <v>1217</v>
      </c>
      <c r="E5063" s="80">
        <v>0.21761828371411351</v>
      </c>
      <c r="F5063" s="80">
        <v>707367</v>
      </c>
      <c r="G5063" s="80">
        <v>2</v>
      </c>
      <c r="H5063" s="280" t="s">
        <v>1342</v>
      </c>
      <c r="I5063" s="80"/>
    </row>
    <row r="5064" spans="1:9">
      <c r="A5064" s="280" t="s">
        <v>6463</v>
      </c>
      <c r="B5064" s="280" t="s">
        <v>1457</v>
      </c>
      <c r="C5064" s="280" t="s">
        <v>1201</v>
      </c>
      <c r="D5064" s="280" t="s">
        <v>1218</v>
      </c>
      <c r="E5064" s="80">
        <v>0.15310526902629787</v>
      </c>
      <c r="F5064" s="80">
        <v>707367</v>
      </c>
      <c r="G5064" s="80">
        <v>2</v>
      </c>
      <c r="H5064" s="280" t="s">
        <v>1342</v>
      </c>
      <c r="I5064" s="80"/>
    </row>
    <row r="5065" spans="1:9">
      <c r="A5065" s="280" t="s">
        <v>6464</v>
      </c>
      <c r="B5065" s="280" t="s">
        <v>1457</v>
      </c>
      <c r="C5065" s="280" t="s">
        <v>1201</v>
      </c>
      <c r="D5065" s="280" t="s">
        <v>1219</v>
      </c>
      <c r="E5065" s="80">
        <v>18106.843467230592</v>
      </c>
      <c r="F5065" s="80">
        <v>707367</v>
      </c>
      <c r="G5065" s="80">
        <v>2</v>
      </c>
      <c r="H5065" s="280" t="s">
        <v>1342</v>
      </c>
      <c r="I5065" s="80"/>
    </row>
    <row r="5066" spans="1:9">
      <c r="A5066" s="280" t="s">
        <v>6465</v>
      </c>
      <c r="B5066" s="280" t="s">
        <v>1457</v>
      </c>
      <c r="C5066" s="280" t="s">
        <v>1201</v>
      </c>
      <c r="D5066" s="280" t="s">
        <v>1347</v>
      </c>
      <c r="E5066" s="80">
        <v>0.2319582427560182</v>
      </c>
      <c r="F5066" s="80">
        <v>707367</v>
      </c>
      <c r="G5066" s="80">
        <v>2</v>
      </c>
      <c r="H5066" s="280" t="s">
        <v>1342</v>
      </c>
      <c r="I5066" s="80"/>
    </row>
    <row r="5067" spans="1:9">
      <c r="A5067" s="280" t="s">
        <v>6466</v>
      </c>
      <c r="B5067" s="280" t="s">
        <v>1457</v>
      </c>
      <c r="C5067" s="280" t="s">
        <v>1201</v>
      </c>
      <c r="D5067" s="280" t="s">
        <v>1344</v>
      </c>
      <c r="E5067" s="80">
        <v>0.50670953282029774</v>
      </c>
      <c r="F5067" s="80">
        <v>707367</v>
      </c>
      <c r="G5067" s="80">
        <v>2</v>
      </c>
      <c r="H5067" s="280" t="s">
        <v>1342</v>
      </c>
      <c r="I5067" s="80"/>
    </row>
    <row r="5068" spans="1:9">
      <c r="A5068" s="280" t="s">
        <v>6467</v>
      </c>
      <c r="B5068" s="280" t="s">
        <v>5748</v>
      </c>
      <c r="C5068" s="280" t="s">
        <v>1202</v>
      </c>
      <c r="D5068" s="280" t="s">
        <v>1394</v>
      </c>
      <c r="E5068" s="80">
        <v>5587</v>
      </c>
      <c r="F5068" s="80">
        <v>707367</v>
      </c>
      <c r="G5068" s="80">
        <v>2</v>
      </c>
      <c r="H5068" s="280" t="s">
        <v>1394</v>
      </c>
      <c r="I5068" s="80"/>
    </row>
    <row r="5069" spans="1:9">
      <c r="A5069" s="280" t="s">
        <v>6468</v>
      </c>
      <c r="B5069" s="280" t="s">
        <v>5750</v>
      </c>
      <c r="C5069" s="280" t="s">
        <v>1202</v>
      </c>
      <c r="D5069" s="280" t="s">
        <v>1394</v>
      </c>
      <c r="E5069" s="80">
        <v>838050000</v>
      </c>
      <c r="F5069" s="80">
        <v>707367</v>
      </c>
      <c r="G5069" s="80">
        <v>2</v>
      </c>
      <c r="H5069" s="280" t="s">
        <v>1394</v>
      </c>
      <c r="I5069" s="80"/>
    </row>
    <row r="5070" spans="1:9">
      <c r="A5070" s="280" t="s">
        <v>6469</v>
      </c>
      <c r="B5070" s="280" t="s">
        <v>5752</v>
      </c>
      <c r="C5070" s="280" t="s">
        <v>1202</v>
      </c>
      <c r="D5070" s="280" t="s">
        <v>1394</v>
      </c>
      <c r="E5070" s="80">
        <v>7.8983045576058817E-3</v>
      </c>
      <c r="F5070" s="80">
        <v>707367</v>
      </c>
      <c r="G5070" s="80">
        <v>2</v>
      </c>
      <c r="H5070" s="280" t="s">
        <v>1394</v>
      </c>
      <c r="I5070" s="80"/>
    </row>
    <row r="5071" spans="1:9">
      <c r="A5071" s="280" t="s">
        <v>6470</v>
      </c>
      <c r="B5071" s="280" t="s">
        <v>5754</v>
      </c>
      <c r="C5071" s="280" t="s">
        <v>1202</v>
      </c>
      <c r="D5071" s="280" t="s">
        <v>1394</v>
      </c>
      <c r="E5071" s="80">
        <v>1184.7456836408824</v>
      </c>
      <c r="F5071" s="80">
        <v>707367</v>
      </c>
      <c r="G5071" s="80">
        <v>2</v>
      </c>
      <c r="H5071" s="280" t="s">
        <v>1394</v>
      </c>
      <c r="I5071" s="80"/>
    </row>
    <row r="5072" spans="1:9">
      <c r="A5072" s="280" t="s">
        <v>6471</v>
      </c>
      <c r="B5072" s="280" t="s">
        <v>1457</v>
      </c>
      <c r="C5072" s="280" t="s">
        <v>1202</v>
      </c>
      <c r="D5072" s="280" t="s">
        <v>1211</v>
      </c>
      <c r="E5072" s="80">
        <v>0.3417611383502992</v>
      </c>
      <c r="F5072" s="80">
        <v>707367</v>
      </c>
      <c r="G5072" s="80">
        <v>2</v>
      </c>
      <c r="H5072" s="280" t="s">
        <v>1342</v>
      </c>
      <c r="I5072" s="80"/>
    </row>
    <row r="5073" spans="1:9">
      <c r="A5073" s="280" t="s">
        <v>6472</v>
      </c>
      <c r="B5073" s="280" t="s">
        <v>1457</v>
      </c>
      <c r="C5073" s="280" t="s">
        <v>1202</v>
      </c>
      <c r="D5073" s="280" t="s">
        <v>1212</v>
      </c>
      <c r="E5073" s="80">
        <v>0.3417611383502992</v>
      </c>
      <c r="F5073" s="80">
        <v>707367</v>
      </c>
      <c r="G5073" s="80">
        <v>2</v>
      </c>
      <c r="H5073" s="280" t="s">
        <v>1342</v>
      </c>
      <c r="I5073" s="80"/>
    </row>
    <row r="5074" spans="1:9">
      <c r="A5074" s="280" t="s">
        <v>6473</v>
      </c>
      <c r="B5074" s="280" t="s">
        <v>1457</v>
      </c>
      <c r="C5074" s="280" t="s">
        <v>1202</v>
      </c>
      <c r="D5074" s="280" t="s">
        <v>1213</v>
      </c>
      <c r="E5074" s="80">
        <v>0.3417611383502992</v>
      </c>
      <c r="F5074" s="80">
        <v>707367</v>
      </c>
      <c r="G5074" s="80">
        <v>2</v>
      </c>
      <c r="H5074" s="280" t="s">
        <v>1342</v>
      </c>
      <c r="I5074" s="80"/>
    </row>
    <row r="5075" spans="1:9">
      <c r="A5075" s="280" t="s">
        <v>6474</v>
      </c>
      <c r="B5075" s="280" t="s">
        <v>1457</v>
      </c>
      <c r="C5075" s="280" t="s">
        <v>1202</v>
      </c>
      <c r="D5075" s="280" t="s">
        <v>1214</v>
      </c>
      <c r="E5075" s="80">
        <v>0.3417611383502992</v>
      </c>
      <c r="F5075" s="80">
        <v>707367</v>
      </c>
      <c r="G5075" s="80">
        <v>2</v>
      </c>
      <c r="H5075" s="280" t="s">
        <v>1342</v>
      </c>
      <c r="I5075" s="80"/>
    </row>
    <row r="5076" spans="1:9">
      <c r="A5076" s="280" t="s">
        <v>6475</v>
      </c>
      <c r="B5076" s="280" t="s">
        <v>1457</v>
      </c>
      <c r="C5076" s="280" t="s">
        <v>1202</v>
      </c>
      <c r="D5076" s="280" t="s">
        <v>1215</v>
      </c>
      <c r="E5076" s="80">
        <v>0.24879532547081551</v>
      </c>
      <c r="F5076" s="80">
        <v>707367</v>
      </c>
      <c r="G5076" s="80">
        <v>2</v>
      </c>
      <c r="H5076" s="280" t="s">
        <v>1342</v>
      </c>
      <c r="I5076" s="80"/>
    </row>
    <row r="5077" spans="1:9">
      <c r="A5077" s="280" t="s">
        <v>6476</v>
      </c>
      <c r="B5077" s="280" t="s">
        <v>1457</v>
      </c>
      <c r="C5077" s="280" t="s">
        <v>1202</v>
      </c>
      <c r="D5077" s="280" t="s">
        <v>1216</v>
      </c>
      <c r="E5077" s="80">
        <v>0.27131872522930062</v>
      </c>
      <c r="F5077" s="80">
        <v>707367</v>
      </c>
      <c r="G5077" s="80">
        <v>2</v>
      </c>
      <c r="H5077" s="280" t="s">
        <v>1342</v>
      </c>
      <c r="I5077" s="80"/>
    </row>
    <row r="5078" spans="1:9">
      <c r="A5078" s="280" t="s">
        <v>6477</v>
      </c>
      <c r="B5078" s="280" t="s">
        <v>1457</v>
      </c>
      <c r="C5078" s="280" t="s">
        <v>1202</v>
      </c>
      <c r="D5078" s="280" t="s">
        <v>1217</v>
      </c>
      <c r="E5078" s="80">
        <v>0.20177276467529132</v>
      </c>
      <c r="F5078" s="80">
        <v>707367</v>
      </c>
      <c r="G5078" s="80">
        <v>2</v>
      </c>
      <c r="H5078" s="280" t="s">
        <v>1342</v>
      </c>
      <c r="I5078" s="80"/>
    </row>
    <row r="5079" spans="1:9">
      <c r="A5079" s="280" t="s">
        <v>6478</v>
      </c>
      <c r="B5079" s="280" t="s">
        <v>1457</v>
      </c>
      <c r="C5079" s="280" t="s">
        <v>1202</v>
      </c>
      <c r="D5079" s="280" t="s">
        <v>1218</v>
      </c>
      <c r="E5079" s="80">
        <v>9.0936142750471322E-2</v>
      </c>
      <c r="F5079" s="80">
        <v>707367</v>
      </c>
      <c r="G5079" s="80">
        <v>2</v>
      </c>
      <c r="H5079" s="280" t="s">
        <v>1342</v>
      </c>
      <c r="I5079" s="80"/>
    </row>
    <row r="5080" spans="1:9">
      <c r="A5080" s="280" t="s">
        <v>6479</v>
      </c>
      <c r="B5080" s="280" t="s">
        <v>1457</v>
      </c>
      <c r="C5080" s="280" t="s">
        <v>1202</v>
      </c>
      <c r="D5080" s="280" t="s">
        <v>1219</v>
      </c>
      <c r="E5080" s="80">
        <v>0.24333951995649494</v>
      </c>
      <c r="F5080" s="80">
        <v>707367</v>
      </c>
      <c r="G5080" s="80">
        <v>2</v>
      </c>
      <c r="H5080" s="280" t="s">
        <v>1342</v>
      </c>
      <c r="I5080" s="80"/>
    </row>
    <row r="5081" spans="1:9">
      <c r="A5081" s="280" t="s">
        <v>6480</v>
      </c>
      <c r="B5081" s="280" t="s">
        <v>1457</v>
      </c>
      <c r="C5081" s="280" t="s">
        <v>1202</v>
      </c>
      <c r="D5081" s="280" t="s">
        <v>1347</v>
      </c>
      <c r="E5081" s="80">
        <v>0.25986465611192916</v>
      </c>
      <c r="F5081" s="80">
        <v>707367</v>
      </c>
      <c r="G5081" s="80">
        <v>2</v>
      </c>
      <c r="H5081" s="280" t="s">
        <v>1342</v>
      </c>
      <c r="I5081" s="80"/>
    </row>
    <row r="5082" spans="1:9">
      <c r="A5082" s="280" t="s">
        <v>6481</v>
      </c>
      <c r="B5082" s="280" t="s">
        <v>1457</v>
      </c>
      <c r="C5082" s="280" t="s">
        <v>1202</v>
      </c>
      <c r="D5082" s="280" t="s">
        <v>1344</v>
      </c>
      <c r="E5082" s="80">
        <v>0.59011496369358907</v>
      </c>
      <c r="F5082" s="80">
        <v>707367</v>
      </c>
      <c r="G5082" s="80">
        <v>2</v>
      </c>
      <c r="H5082" s="280" t="s">
        <v>1342</v>
      </c>
      <c r="I5082" s="80"/>
    </row>
    <row r="5083" spans="1:9">
      <c r="A5083" s="280" t="s">
        <v>6482</v>
      </c>
      <c r="B5083" s="280" t="s">
        <v>5748</v>
      </c>
      <c r="C5083" s="280" t="s">
        <v>1203</v>
      </c>
      <c r="D5083" s="280" t="s">
        <v>1394</v>
      </c>
      <c r="E5083" s="80">
        <v>146044</v>
      </c>
      <c r="F5083" s="80">
        <v>707367</v>
      </c>
      <c r="G5083" s="80">
        <v>2</v>
      </c>
      <c r="H5083" s="280" t="s">
        <v>1394</v>
      </c>
      <c r="I5083" s="80"/>
    </row>
    <row r="5084" spans="1:9">
      <c r="A5084" s="280" t="s">
        <v>6483</v>
      </c>
      <c r="B5084" s="280" t="s">
        <v>5750</v>
      </c>
      <c r="C5084" s="280" t="s">
        <v>1203</v>
      </c>
      <c r="D5084" s="280" t="s">
        <v>1394</v>
      </c>
      <c r="E5084" s="80">
        <v>764975481.67382813</v>
      </c>
      <c r="F5084" s="80">
        <v>707367</v>
      </c>
      <c r="G5084" s="80">
        <v>2</v>
      </c>
      <c r="H5084" s="280" t="s">
        <v>1394</v>
      </c>
      <c r="I5084" s="80"/>
    </row>
    <row r="5085" spans="1:9">
      <c r="A5085" s="280" t="s">
        <v>6484</v>
      </c>
      <c r="B5085" s="280" t="s">
        <v>5752</v>
      </c>
      <c r="C5085" s="280" t="s">
        <v>1203</v>
      </c>
      <c r="D5085" s="280" t="s">
        <v>1394</v>
      </c>
      <c r="E5085" s="80">
        <v>0.20646142667102085</v>
      </c>
      <c r="F5085" s="80">
        <v>707367</v>
      </c>
      <c r="G5085" s="80">
        <v>2</v>
      </c>
      <c r="H5085" s="280" t="s">
        <v>1394</v>
      </c>
      <c r="I5085" s="80"/>
    </row>
    <row r="5086" spans="1:9">
      <c r="A5086" s="280" t="s">
        <v>6485</v>
      </c>
      <c r="B5086" s="280" t="s">
        <v>5754</v>
      </c>
      <c r="C5086" s="280" t="s">
        <v>1203</v>
      </c>
      <c r="D5086" s="280" t="s">
        <v>1394</v>
      </c>
      <c r="E5086" s="80">
        <v>1081.4407254986847</v>
      </c>
      <c r="F5086" s="80">
        <v>707367</v>
      </c>
      <c r="G5086" s="80">
        <v>2</v>
      </c>
      <c r="H5086" s="280" t="s">
        <v>1394</v>
      </c>
      <c r="I5086" s="80"/>
    </row>
    <row r="5087" spans="1:9">
      <c r="A5087" s="280" t="s">
        <v>6486</v>
      </c>
      <c r="B5087" s="280" t="s">
        <v>1457</v>
      </c>
      <c r="C5087" s="280" t="s">
        <v>1203</v>
      </c>
      <c r="D5087" s="280" t="s">
        <v>1211</v>
      </c>
      <c r="E5087" s="80">
        <v>1.2935206219441962E-2</v>
      </c>
      <c r="F5087" s="80">
        <v>707367</v>
      </c>
      <c r="G5087" s="80">
        <v>2</v>
      </c>
      <c r="H5087" s="280" t="s">
        <v>1342</v>
      </c>
      <c r="I5087" s="80"/>
    </row>
    <row r="5088" spans="1:9">
      <c r="A5088" s="280" t="s">
        <v>6487</v>
      </c>
      <c r="B5088" s="280" t="s">
        <v>1457</v>
      </c>
      <c r="C5088" s="280" t="s">
        <v>1203</v>
      </c>
      <c r="D5088" s="280" t="s">
        <v>1212</v>
      </c>
      <c r="E5088" s="80">
        <v>1.2976330564061689E-2</v>
      </c>
      <c r="F5088" s="80">
        <v>707367</v>
      </c>
      <c r="G5088" s="80">
        <v>2</v>
      </c>
      <c r="H5088" s="280" t="s">
        <v>1342</v>
      </c>
      <c r="I5088" s="80"/>
    </row>
    <row r="5089" spans="1:9">
      <c r="A5089" s="280" t="s">
        <v>6488</v>
      </c>
      <c r="B5089" s="280" t="s">
        <v>1457</v>
      </c>
      <c r="C5089" s="280" t="s">
        <v>1203</v>
      </c>
      <c r="D5089" s="280" t="s">
        <v>1213</v>
      </c>
      <c r="E5089" s="80">
        <v>1.2935206219441962E-2</v>
      </c>
      <c r="F5089" s="80">
        <v>707367</v>
      </c>
      <c r="G5089" s="80">
        <v>2</v>
      </c>
      <c r="H5089" s="280" t="s">
        <v>1342</v>
      </c>
      <c r="I5089" s="80"/>
    </row>
    <row r="5090" spans="1:9">
      <c r="A5090" s="280" t="s">
        <v>6489</v>
      </c>
      <c r="B5090" s="280" t="s">
        <v>1457</v>
      </c>
      <c r="C5090" s="280" t="s">
        <v>1203</v>
      </c>
      <c r="D5090" s="280" t="s">
        <v>1214</v>
      </c>
      <c r="E5090" s="80">
        <v>1.2970151811519086E-2</v>
      </c>
      <c r="F5090" s="80">
        <v>707367</v>
      </c>
      <c r="G5090" s="80">
        <v>2</v>
      </c>
      <c r="H5090" s="280" t="s">
        <v>1342</v>
      </c>
      <c r="I5090" s="80"/>
    </row>
    <row r="5091" spans="1:9">
      <c r="A5091" s="280" t="s">
        <v>6490</v>
      </c>
      <c r="B5091" s="280" t="s">
        <v>1457</v>
      </c>
      <c r="C5091" s="280" t="s">
        <v>1203</v>
      </c>
      <c r="D5091" s="280" t="s">
        <v>1215</v>
      </c>
      <c r="E5091" s="80">
        <v>1.2295895571615218E-2</v>
      </c>
      <c r="F5091" s="80">
        <v>707367</v>
      </c>
      <c r="G5091" s="80">
        <v>2</v>
      </c>
      <c r="H5091" s="280" t="s">
        <v>1342</v>
      </c>
      <c r="I5091" s="80"/>
    </row>
    <row r="5092" spans="1:9">
      <c r="A5092" s="280" t="s">
        <v>6491</v>
      </c>
      <c r="B5092" s="280" t="s">
        <v>1457</v>
      </c>
      <c r="C5092" s="280" t="s">
        <v>1203</v>
      </c>
      <c r="D5092" s="280" t="s">
        <v>1216</v>
      </c>
      <c r="E5092" s="80">
        <v>1.0843104946742213E-2</v>
      </c>
      <c r="F5092" s="80">
        <v>707367</v>
      </c>
      <c r="G5092" s="80">
        <v>2</v>
      </c>
      <c r="H5092" s="280" t="s">
        <v>1342</v>
      </c>
      <c r="I5092" s="80"/>
    </row>
    <row r="5093" spans="1:9">
      <c r="A5093" s="280" t="s">
        <v>6492</v>
      </c>
      <c r="B5093" s="280" t="s">
        <v>1457</v>
      </c>
      <c r="C5093" s="280" t="s">
        <v>1203</v>
      </c>
      <c r="D5093" s="280" t="s">
        <v>1217</v>
      </c>
      <c r="E5093" s="80">
        <v>9.1552642322702861E-3</v>
      </c>
      <c r="F5093" s="80">
        <v>707367</v>
      </c>
      <c r="G5093" s="80">
        <v>2</v>
      </c>
      <c r="H5093" s="280" t="s">
        <v>1342</v>
      </c>
      <c r="I5093" s="80"/>
    </row>
    <row r="5094" spans="1:9">
      <c r="A5094" s="280" t="s">
        <v>6493</v>
      </c>
      <c r="B5094" s="280" t="s">
        <v>1457</v>
      </c>
      <c r="C5094" s="280" t="s">
        <v>1203</v>
      </c>
      <c r="D5094" s="280" t="s">
        <v>1218</v>
      </c>
      <c r="E5094" s="80">
        <v>6.2790000662510228E-3</v>
      </c>
      <c r="F5094" s="80">
        <v>707367</v>
      </c>
      <c r="G5094" s="80">
        <v>2</v>
      </c>
      <c r="H5094" s="280" t="s">
        <v>1342</v>
      </c>
      <c r="I5094" s="80"/>
    </row>
    <row r="5095" spans="1:9">
      <c r="A5095" s="280" t="s">
        <v>6494</v>
      </c>
      <c r="B5095" s="280" t="s">
        <v>1457</v>
      </c>
      <c r="C5095" s="280" t="s">
        <v>1203</v>
      </c>
      <c r="D5095" s="280" t="s">
        <v>1219</v>
      </c>
      <c r="E5095" s="80">
        <v>1260.0919683260802</v>
      </c>
      <c r="F5095" s="80">
        <v>707367</v>
      </c>
      <c r="G5095" s="80">
        <v>2</v>
      </c>
      <c r="H5095" s="280" t="s">
        <v>1342</v>
      </c>
      <c r="I5095" s="80"/>
    </row>
    <row r="5096" spans="1:9">
      <c r="A5096" s="280" t="s">
        <v>6495</v>
      </c>
      <c r="B5096" s="280" t="s">
        <v>1457</v>
      </c>
      <c r="C5096" s="280" t="s">
        <v>1203</v>
      </c>
      <c r="D5096" s="280" t="s">
        <v>1347</v>
      </c>
      <c r="E5096" s="80">
        <v>9.1478143312866359E-3</v>
      </c>
      <c r="F5096" s="80">
        <v>707367</v>
      </c>
      <c r="G5096" s="80">
        <v>2</v>
      </c>
      <c r="H5096" s="280" t="s">
        <v>1342</v>
      </c>
      <c r="I5096" s="80"/>
    </row>
    <row r="5097" spans="1:9">
      <c r="A5097" s="280" t="s">
        <v>6496</v>
      </c>
      <c r="B5097" s="280" t="s">
        <v>1457</v>
      </c>
      <c r="C5097" s="280" t="s">
        <v>1203</v>
      </c>
      <c r="D5097" s="280" t="s">
        <v>1344</v>
      </c>
      <c r="E5097" s="80">
        <v>2.06515971944807E-2</v>
      </c>
      <c r="F5097" s="80">
        <v>707367</v>
      </c>
      <c r="G5097" s="80">
        <v>2</v>
      </c>
      <c r="H5097" s="280" t="s">
        <v>1342</v>
      </c>
      <c r="I5097" s="80"/>
    </row>
    <row r="5098" spans="1:9">
      <c r="A5098" s="280" t="s">
        <v>6497</v>
      </c>
      <c r="B5098" s="280" t="s">
        <v>5748</v>
      </c>
      <c r="C5098" s="280" t="s">
        <v>1204</v>
      </c>
      <c r="D5098" s="280" t="s">
        <v>1394</v>
      </c>
      <c r="E5098" s="80">
        <v>509529</v>
      </c>
      <c r="F5098" s="80">
        <v>707367</v>
      </c>
      <c r="G5098" s="80">
        <v>2</v>
      </c>
      <c r="H5098" s="280" t="s">
        <v>1394</v>
      </c>
      <c r="I5098" s="80"/>
    </row>
    <row r="5099" spans="1:9">
      <c r="A5099" s="280" t="s">
        <v>6498</v>
      </c>
      <c r="B5099" s="280" t="s">
        <v>5750</v>
      </c>
      <c r="C5099" s="280" t="s">
        <v>1204</v>
      </c>
      <c r="D5099" s="280" t="s">
        <v>1394</v>
      </c>
      <c r="E5099" s="80">
        <v>266502056978.5</v>
      </c>
      <c r="F5099" s="80">
        <v>707367</v>
      </c>
      <c r="G5099" s="80">
        <v>2</v>
      </c>
      <c r="H5099" s="280" t="s">
        <v>1394</v>
      </c>
      <c r="I5099" s="80"/>
    </row>
    <row r="5100" spans="1:9">
      <c r="A5100" s="280" t="s">
        <v>6499</v>
      </c>
      <c r="B5100" s="280" t="s">
        <v>5752</v>
      </c>
      <c r="C5100" s="280" t="s">
        <v>1204</v>
      </c>
      <c r="D5100" s="280" t="s">
        <v>1394</v>
      </c>
      <c r="E5100" s="80">
        <v>0.72031774170974894</v>
      </c>
      <c r="F5100" s="80">
        <v>707367</v>
      </c>
      <c r="G5100" s="80">
        <v>2</v>
      </c>
      <c r="H5100" s="280" t="s">
        <v>1394</v>
      </c>
      <c r="I5100" s="80"/>
    </row>
    <row r="5101" spans="1:9">
      <c r="A5101" s="280" t="s">
        <v>6500</v>
      </c>
      <c r="B5101" s="280" t="s">
        <v>5754</v>
      </c>
      <c r="C5101" s="280" t="s">
        <v>1204</v>
      </c>
      <c r="D5101" s="280" t="s">
        <v>1394</v>
      </c>
      <c r="E5101" s="80">
        <v>376752.17670388921</v>
      </c>
      <c r="F5101" s="80">
        <v>707367</v>
      </c>
      <c r="G5101" s="80">
        <v>2</v>
      </c>
      <c r="H5101" s="280" t="s">
        <v>1394</v>
      </c>
      <c r="I5101" s="80"/>
    </row>
    <row r="5102" spans="1:9">
      <c r="A5102" s="280" t="s">
        <v>6501</v>
      </c>
      <c r="B5102" s="280" t="s">
        <v>1457</v>
      </c>
      <c r="C5102" s="280" t="s">
        <v>1204</v>
      </c>
      <c r="D5102" s="280" t="s">
        <v>1211</v>
      </c>
      <c r="E5102" s="80">
        <v>1.2888921624262362</v>
      </c>
      <c r="F5102" s="80">
        <v>707367</v>
      </c>
      <c r="G5102" s="80">
        <v>2</v>
      </c>
      <c r="H5102" s="280" t="s">
        <v>1342</v>
      </c>
      <c r="I5102" s="80"/>
    </row>
    <row r="5103" spans="1:9">
      <c r="A5103" s="280" t="s">
        <v>6502</v>
      </c>
      <c r="B5103" s="280" t="s">
        <v>1457</v>
      </c>
      <c r="C5103" s="280" t="s">
        <v>1204</v>
      </c>
      <c r="D5103" s="280" t="s">
        <v>1212</v>
      </c>
      <c r="E5103" s="80">
        <v>1.2944952608470017</v>
      </c>
      <c r="F5103" s="80">
        <v>707367</v>
      </c>
      <c r="G5103" s="80">
        <v>2</v>
      </c>
      <c r="H5103" s="280" t="s">
        <v>1342</v>
      </c>
      <c r="I5103" s="80"/>
    </row>
    <row r="5104" spans="1:9">
      <c r="A5104" s="280" t="s">
        <v>6503</v>
      </c>
      <c r="B5104" s="280" t="s">
        <v>1457</v>
      </c>
      <c r="C5104" s="280" t="s">
        <v>1204</v>
      </c>
      <c r="D5104" s="280" t="s">
        <v>1213</v>
      </c>
      <c r="E5104" s="80">
        <v>1.2888921624262362</v>
      </c>
      <c r="F5104" s="80">
        <v>707367</v>
      </c>
      <c r="G5104" s="80">
        <v>2</v>
      </c>
      <c r="H5104" s="280" t="s">
        <v>1342</v>
      </c>
      <c r="I5104" s="80"/>
    </row>
    <row r="5105" spans="1:9">
      <c r="A5105" s="280" t="s">
        <v>6504</v>
      </c>
      <c r="B5105" s="280" t="s">
        <v>1457</v>
      </c>
      <c r="C5105" s="280" t="s">
        <v>1204</v>
      </c>
      <c r="D5105" s="280" t="s">
        <v>1214</v>
      </c>
      <c r="E5105" s="80">
        <v>1.2941111157280549</v>
      </c>
      <c r="F5105" s="80">
        <v>707367</v>
      </c>
      <c r="G5105" s="80">
        <v>2</v>
      </c>
      <c r="H5105" s="280" t="s">
        <v>1342</v>
      </c>
      <c r="I5105" s="80"/>
    </row>
    <row r="5106" spans="1:9">
      <c r="A5106" s="280" t="s">
        <v>6505</v>
      </c>
      <c r="B5106" s="280" t="s">
        <v>1457</v>
      </c>
      <c r="C5106" s="280" t="s">
        <v>1204</v>
      </c>
      <c r="D5106" s="280" t="s">
        <v>1215</v>
      </c>
      <c r="E5106" s="80">
        <v>1.2268916212679228</v>
      </c>
      <c r="F5106" s="80">
        <v>707367</v>
      </c>
      <c r="G5106" s="80">
        <v>2</v>
      </c>
      <c r="H5106" s="280" t="s">
        <v>1342</v>
      </c>
      <c r="I5106" s="80"/>
    </row>
    <row r="5107" spans="1:9">
      <c r="A5107" s="280" t="s">
        <v>6506</v>
      </c>
      <c r="B5107" s="280" t="s">
        <v>1457</v>
      </c>
      <c r="C5107" s="280" t="s">
        <v>1204</v>
      </c>
      <c r="D5107" s="280" t="s">
        <v>1216</v>
      </c>
      <c r="E5107" s="80">
        <v>1.1935180333925457</v>
      </c>
      <c r="F5107" s="80">
        <v>707367</v>
      </c>
      <c r="G5107" s="80">
        <v>2</v>
      </c>
      <c r="H5107" s="280" t="s">
        <v>1342</v>
      </c>
      <c r="I5107" s="80"/>
    </row>
    <row r="5108" spans="1:9">
      <c r="A5108" s="280" t="s">
        <v>6507</v>
      </c>
      <c r="B5108" s="280" t="s">
        <v>1457</v>
      </c>
      <c r="C5108" s="280" t="s">
        <v>1204</v>
      </c>
      <c r="D5108" s="280" t="s">
        <v>1217</v>
      </c>
      <c r="E5108" s="80">
        <v>0.92542321587836063</v>
      </c>
      <c r="F5108" s="80">
        <v>707367</v>
      </c>
      <c r="G5108" s="80">
        <v>2</v>
      </c>
      <c r="H5108" s="280" t="s">
        <v>1342</v>
      </c>
      <c r="I5108" s="80"/>
    </row>
    <row r="5109" spans="1:9">
      <c r="A5109" s="280" t="s">
        <v>6508</v>
      </c>
      <c r="B5109" s="280" t="s">
        <v>1457</v>
      </c>
      <c r="C5109" s="280" t="s">
        <v>1204</v>
      </c>
      <c r="D5109" s="280" t="s">
        <v>1218</v>
      </c>
      <c r="E5109" s="80">
        <v>0.44872160425640256</v>
      </c>
      <c r="F5109" s="80">
        <v>707367</v>
      </c>
      <c r="G5109" s="80">
        <v>2</v>
      </c>
      <c r="H5109" s="280" t="s">
        <v>1342</v>
      </c>
      <c r="I5109" s="80"/>
    </row>
    <row r="5110" spans="1:9">
      <c r="A5110" s="280" t="s">
        <v>6509</v>
      </c>
      <c r="B5110" s="280" t="s">
        <v>1457</v>
      </c>
      <c r="C5110" s="280" t="s">
        <v>1204</v>
      </c>
      <c r="D5110" s="280" t="s">
        <v>1219</v>
      </c>
      <c r="E5110" s="80">
        <v>83042.725983524651</v>
      </c>
      <c r="F5110" s="80">
        <v>707367</v>
      </c>
      <c r="G5110" s="80">
        <v>2</v>
      </c>
      <c r="H5110" s="280" t="s">
        <v>1342</v>
      </c>
      <c r="I5110" s="80"/>
    </row>
    <row r="5111" spans="1:9">
      <c r="A5111" s="280" t="s">
        <v>6510</v>
      </c>
      <c r="B5111" s="280" t="s">
        <v>1457</v>
      </c>
      <c r="C5111" s="280" t="s">
        <v>1204</v>
      </c>
      <c r="D5111" s="280" t="s">
        <v>1347</v>
      </c>
      <c r="E5111" s="80">
        <v>0.94727361462964976</v>
      </c>
      <c r="F5111" s="80">
        <v>707367</v>
      </c>
      <c r="G5111" s="80">
        <v>2</v>
      </c>
      <c r="H5111" s="280" t="s">
        <v>1342</v>
      </c>
      <c r="I5111" s="80"/>
    </row>
    <row r="5112" spans="1:9">
      <c r="A5112" s="280" t="s">
        <v>6511</v>
      </c>
      <c r="B5112" s="280" t="s">
        <v>1457</v>
      </c>
      <c r="C5112" s="280" t="s">
        <v>1204</v>
      </c>
      <c r="D5112" s="280" t="s">
        <v>1344</v>
      </c>
      <c r="E5112" s="80">
        <v>2.0828356900934679</v>
      </c>
      <c r="F5112" s="80">
        <v>707367</v>
      </c>
      <c r="G5112" s="80">
        <v>2</v>
      </c>
      <c r="H5112" s="280" t="s">
        <v>1342</v>
      </c>
      <c r="I5112" s="80"/>
    </row>
    <row r="5113" spans="1:9">
      <c r="A5113" s="280" t="s">
        <v>6512</v>
      </c>
      <c r="B5113" s="280" t="s">
        <v>5748</v>
      </c>
      <c r="C5113" s="280" t="s">
        <v>1205</v>
      </c>
      <c r="D5113" s="280" t="s">
        <v>1394</v>
      </c>
      <c r="E5113" s="80">
        <v>152115</v>
      </c>
      <c r="F5113" s="80">
        <v>707367</v>
      </c>
      <c r="G5113" s="80">
        <v>2</v>
      </c>
      <c r="H5113" s="280" t="s">
        <v>1394</v>
      </c>
      <c r="I5113" s="80"/>
    </row>
    <row r="5114" spans="1:9">
      <c r="A5114" s="280" t="s">
        <v>6513</v>
      </c>
      <c r="B5114" s="280" t="s">
        <v>5750</v>
      </c>
      <c r="C5114" s="280" t="s">
        <v>1205</v>
      </c>
      <c r="D5114" s="280" t="s">
        <v>1394</v>
      </c>
      <c r="E5114" s="80">
        <v>75810335805.75</v>
      </c>
      <c r="F5114" s="80">
        <v>707367</v>
      </c>
      <c r="G5114" s="80">
        <v>2</v>
      </c>
      <c r="H5114" s="280" t="s">
        <v>1394</v>
      </c>
      <c r="I5114" s="80"/>
    </row>
    <row r="5115" spans="1:9">
      <c r="A5115" s="280" t="s">
        <v>6514</v>
      </c>
      <c r="B5115" s="280" t="s">
        <v>5752</v>
      </c>
      <c r="C5115" s="280" t="s">
        <v>1205</v>
      </c>
      <c r="D5115" s="280" t="s">
        <v>1394</v>
      </c>
      <c r="E5115" s="80">
        <v>0.21504395879366722</v>
      </c>
      <c r="F5115" s="80">
        <v>707367</v>
      </c>
      <c r="G5115" s="80">
        <v>2</v>
      </c>
      <c r="H5115" s="280" t="s">
        <v>1394</v>
      </c>
      <c r="I5115" s="80"/>
    </row>
    <row r="5116" spans="1:9">
      <c r="A5116" s="280" t="s">
        <v>6515</v>
      </c>
      <c r="B5116" s="280" t="s">
        <v>5754</v>
      </c>
      <c r="C5116" s="280" t="s">
        <v>1205</v>
      </c>
      <c r="D5116" s="280" t="s">
        <v>1394</v>
      </c>
      <c r="E5116" s="80">
        <v>107172.56502741858</v>
      </c>
      <c r="F5116" s="80">
        <v>707367</v>
      </c>
      <c r="G5116" s="80">
        <v>2</v>
      </c>
      <c r="H5116" s="280" t="s">
        <v>1394</v>
      </c>
      <c r="I5116" s="80"/>
    </row>
    <row r="5117" spans="1:9">
      <c r="A5117" s="280" t="s">
        <v>6516</v>
      </c>
      <c r="B5117" s="280" t="s">
        <v>1457</v>
      </c>
      <c r="C5117" s="280" t="s">
        <v>1205</v>
      </c>
      <c r="D5117" s="280" t="s">
        <v>1211</v>
      </c>
      <c r="E5117" s="80">
        <v>1.1856648621323258</v>
      </c>
      <c r="F5117" s="80">
        <v>707367</v>
      </c>
      <c r="G5117" s="80">
        <v>2</v>
      </c>
      <c r="H5117" s="280" t="s">
        <v>1342</v>
      </c>
      <c r="I5117" s="80"/>
    </row>
    <row r="5118" spans="1:9">
      <c r="A5118" s="280" t="s">
        <v>6517</v>
      </c>
      <c r="B5118" s="280" t="s">
        <v>1457</v>
      </c>
      <c r="C5118" s="280" t="s">
        <v>1205</v>
      </c>
      <c r="D5118" s="280" t="s">
        <v>1212</v>
      </c>
      <c r="E5118" s="80">
        <v>1.1941025626246009</v>
      </c>
      <c r="F5118" s="80">
        <v>707367</v>
      </c>
      <c r="G5118" s="80">
        <v>2</v>
      </c>
      <c r="H5118" s="280" t="s">
        <v>1342</v>
      </c>
      <c r="I5118" s="80"/>
    </row>
    <row r="5119" spans="1:9">
      <c r="A5119" s="280" t="s">
        <v>6518</v>
      </c>
      <c r="B5119" s="280" t="s">
        <v>1457</v>
      </c>
      <c r="C5119" s="280" t="s">
        <v>1205</v>
      </c>
      <c r="D5119" s="280" t="s">
        <v>1213</v>
      </c>
      <c r="E5119" s="80">
        <v>1.1856648621323258</v>
      </c>
      <c r="F5119" s="80">
        <v>707367</v>
      </c>
      <c r="G5119" s="80">
        <v>2</v>
      </c>
      <c r="H5119" s="280" t="s">
        <v>1342</v>
      </c>
      <c r="I5119" s="80"/>
    </row>
    <row r="5120" spans="1:9">
      <c r="A5120" s="280" t="s">
        <v>6519</v>
      </c>
      <c r="B5120" s="280" t="s">
        <v>1457</v>
      </c>
      <c r="C5120" s="280" t="s">
        <v>1205</v>
      </c>
      <c r="D5120" s="280" t="s">
        <v>1214</v>
      </c>
      <c r="E5120" s="80">
        <v>1.1934103748275278</v>
      </c>
      <c r="F5120" s="80">
        <v>707367</v>
      </c>
      <c r="G5120" s="80">
        <v>2</v>
      </c>
      <c r="H5120" s="280" t="s">
        <v>1342</v>
      </c>
      <c r="I5120" s="80"/>
    </row>
    <row r="5121" spans="1:9">
      <c r="A5121" s="280" t="s">
        <v>6520</v>
      </c>
      <c r="B5121" s="280" t="s">
        <v>1457</v>
      </c>
      <c r="C5121" s="280" t="s">
        <v>1205</v>
      </c>
      <c r="D5121" s="280" t="s">
        <v>1215</v>
      </c>
      <c r="E5121" s="80">
        <v>1.1405617230097791</v>
      </c>
      <c r="F5121" s="80">
        <v>707367</v>
      </c>
      <c r="G5121" s="80">
        <v>2</v>
      </c>
      <c r="H5121" s="280" t="s">
        <v>1342</v>
      </c>
      <c r="I5121" s="80"/>
    </row>
    <row r="5122" spans="1:9">
      <c r="A5122" s="280" t="s">
        <v>6521</v>
      </c>
      <c r="B5122" s="280" t="s">
        <v>1457</v>
      </c>
      <c r="C5122" s="280" t="s">
        <v>1205</v>
      </c>
      <c r="D5122" s="280" t="s">
        <v>1216</v>
      </c>
      <c r="E5122" s="80">
        <v>0.72712424395704245</v>
      </c>
      <c r="F5122" s="80">
        <v>707367</v>
      </c>
      <c r="G5122" s="80">
        <v>2</v>
      </c>
      <c r="H5122" s="280" t="s">
        <v>1342</v>
      </c>
      <c r="I5122" s="80"/>
    </row>
    <row r="5123" spans="1:9">
      <c r="A5123" s="280" t="s">
        <v>6522</v>
      </c>
      <c r="B5123" s="280" t="s">
        <v>1457</v>
      </c>
      <c r="C5123" s="280" t="s">
        <v>1205</v>
      </c>
      <c r="D5123" s="280" t="s">
        <v>1217</v>
      </c>
      <c r="E5123" s="80">
        <v>0.86119876981907917</v>
      </c>
      <c r="F5123" s="80">
        <v>707367</v>
      </c>
      <c r="G5123" s="80">
        <v>2</v>
      </c>
      <c r="H5123" s="280" t="s">
        <v>1342</v>
      </c>
      <c r="I5123" s="80"/>
    </row>
    <row r="5124" spans="1:9">
      <c r="A5124" s="280" t="s">
        <v>6523</v>
      </c>
      <c r="B5124" s="280" t="s">
        <v>1457</v>
      </c>
      <c r="C5124" s="280" t="s">
        <v>1205</v>
      </c>
      <c r="D5124" s="280" t="s">
        <v>1218</v>
      </c>
      <c r="E5124" s="80">
        <v>0.37733168065527523</v>
      </c>
      <c r="F5124" s="80">
        <v>707367</v>
      </c>
      <c r="G5124" s="80">
        <v>2</v>
      </c>
      <c r="H5124" s="280" t="s">
        <v>1342</v>
      </c>
      <c r="I5124" s="80"/>
    </row>
    <row r="5125" spans="1:9">
      <c r="A5125" s="280" t="s">
        <v>6524</v>
      </c>
      <c r="B5125" s="280" t="s">
        <v>1457</v>
      </c>
      <c r="C5125" s="280" t="s">
        <v>1205</v>
      </c>
      <c r="D5125" s="280" t="s">
        <v>1219</v>
      </c>
      <c r="E5125" s="80">
        <v>29803.835749165995</v>
      </c>
      <c r="F5125" s="80">
        <v>707367</v>
      </c>
      <c r="G5125" s="80">
        <v>2</v>
      </c>
      <c r="H5125" s="280" t="s">
        <v>1342</v>
      </c>
      <c r="I5125" s="80"/>
    </row>
    <row r="5126" spans="1:9">
      <c r="A5126" s="280" t="s">
        <v>6525</v>
      </c>
      <c r="B5126" s="280" t="s">
        <v>1457</v>
      </c>
      <c r="C5126" s="280" t="s">
        <v>1205</v>
      </c>
      <c r="D5126" s="280" t="s">
        <v>1347</v>
      </c>
      <c r="E5126" s="80">
        <v>0.85673276774513296</v>
      </c>
      <c r="F5126" s="80">
        <v>707367</v>
      </c>
      <c r="G5126" s="80">
        <v>2</v>
      </c>
      <c r="H5126" s="280" t="s">
        <v>1342</v>
      </c>
      <c r="I5126" s="80"/>
    </row>
    <row r="5127" spans="1:9">
      <c r="A5127" s="280" t="s">
        <v>6526</v>
      </c>
      <c r="B5127" s="280" t="s">
        <v>1457</v>
      </c>
      <c r="C5127" s="280" t="s">
        <v>1205</v>
      </c>
      <c r="D5127" s="280" t="s">
        <v>1344</v>
      </c>
      <c r="E5127" s="80">
        <v>1.9565807522411747</v>
      </c>
      <c r="F5127" s="80">
        <v>707367</v>
      </c>
      <c r="G5127" s="80">
        <v>2</v>
      </c>
      <c r="H5127" s="280" t="s">
        <v>1342</v>
      </c>
      <c r="I5127" s="80"/>
    </row>
    <row r="5128" spans="1:9">
      <c r="A5128" s="280" t="s">
        <v>6527</v>
      </c>
      <c r="B5128" s="280" t="s">
        <v>5748</v>
      </c>
      <c r="C5128" s="280" t="s">
        <v>1206</v>
      </c>
      <c r="D5128" s="280" t="s">
        <v>1394</v>
      </c>
      <c r="E5128" s="80">
        <v>8880</v>
      </c>
      <c r="F5128" s="80">
        <v>707367</v>
      </c>
      <c r="G5128" s="80">
        <v>2</v>
      </c>
      <c r="H5128" s="280" t="s">
        <v>1394</v>
      </c>
      <c r="I5128" s="80"/>
    </row>
    <row r="5129" spans="1:9">
      <c r="A5129" s="280" t="s">
        <v>6528</v>
      </c>
      <c r="B5129" s="280" t="s">
        <v>5750</v>
      </c>
      <c r="C5129" s="280" t="s">
        <v>1206</v>
      </c>
      <c r="D5129" s="280" t="s">
        <v>1394</v>
      </c>
      <c r="E5129" s="80">
        <v>16223937600</v>
      </c>
      <c r="F5129" s="80">
        <v>707367</v>
      </c>
      <c r="G5129" s="80">
        <v>2</v>
      </c>
      <c r="H5129" s="280" t="s">
        <v>1394</v>
      </c>
      <c r="I5129" s="80"/>
    </row>
    <row r="5130" spans="1:9">
      <c r="A5130" s="280" t="s">
        <v>6529</v>
      </c>
      <c r="B5130" s="280" t="s">
        <v>5752</v>
      </c>
      <c r="C5130" s="280" t="s">
        <v>1206</v>
      </c>
      <c r="D5130" s="280" t="s">
        <v>1394</v>
      </c>
      <c r="E5130" s="80">
        <v>1.2553596647850409E-2</v>
      </c>
      <c r="F5130" s="80">
        <v>707367</v>
      </c>
      <c r="G5130" s="80">
        <v>2</v>
      </c>
      <c r="H5130" s="280" t="s">
        <v>1394</v>
      </c>
      <c r="I5130" s="80"/>
    </row>
    <row r="5131" spans="1:9">
      <c r="A5131" s="280" t="s">
        <v>6530</v>
      </c>
      <c r="B5131" s="280" t="s">
        <v>5754</v>
      </c>
      <c r="C5131" s="280" t="s">
        <v>1206</v>
      </c>
      <c r="D5131" s="280" t="s">
        <v>1394</v>
      </c>
      <c r="E5131" s="80">
        <v>22935.672147555655</v>
      </c>
      <c r="F5131" s="80">
        <v>707367</v>
      </c>
      <c r="G5131" s="80">
        <v>2</v>
      </c>
      <c r="H5131" s="280" t="s">
        <v>1394</v>
      </c>
      <c r="I5131" s="80"/>
    </row>
    <row r="5132" spans="1:9">
      <c r="A5132" s="280" t="s">
        <v>6531</v>
      </c>
      <c r="B5132" s="280" t="s">
        <v>1457</v>
      </c>
      <c r="C5132" s="280" t="s">
        <v>1206</v>
      </c>
      <c r="D5132" s="280" t="s">
        <v>1211</v>
      </c>
      <c r="E5132" s="80">
        <v>4.4382326441535218</v>
      </c>
      <c r="F5132" s="80">
        <v>707367</v>
      </c>
      <c r="G5132" s="80">
        <v>2</v>
      </c>
      <c r="H5132" s="280" t="s">
        <v>1342</v>
      </c>
      <c r="I5132" s="80"/>
    </row>
    <row r="5133" spans="1:9">
      <c r="A5133" s="280" t="s">
        <v>6532</v>
      </c>
      <c r="B5133" s="280" t="s">
        <v>1457</v>
      </c>
      <c r="C5133" s="280" t="s">
        <v>1206</v>
      </c>
      <c r="D5133" s="280" t="s">
        <v>1212</v>
      </c>
      <c r="E5133" s="80">
        <v>4.4382326441535218</v>
      </c>
      <c r="F5133" s="80">
        <v>707367</v>
      </c>
      <c r="G5133" s="80">
        <v>2</v>
      </c>
      <c r="H5133" s="280" t="s">
        <v>1342</v>
      </c>
      <c r="I5133" s="80"/>
    </row>
    <row r="5134" spans="1:9">
      <c r="A5134" s="280" t="s">
        <v>6533</v>
      </c>
      <c r="B5134" s="280" t="s">
        <v>1457</v>
      </c>
      <c r="C5134" s="280" t="s">
        <v>1206</v>
      </c>
      <c r="D5134" s="280" t="s">
        <v>1213</v>
      </c>
      <c r="E5134" s="80">
        <v>4.4382326441535218</v>
      </c>
      <c r="F5134" s="80">
        <v>707367</v>
      </c>
      <c r="G5134" s="80">
        <v>2</v>
      </c>
      <c r="H5134" s="280" t="s">
        <v>1342</v>
      </c>
      <c r="I5134" s="80"/>
    </row>
    <row r="5135" spans="1:9">
      <c r="A5135" s="280" t="s">
        <v>6534</v>
      </c>
      <c r="B5135" s="280" t="s">
        <v>1457</v>
      </c>
      <c r="C5135" s="280" t="s">
        <v>1206</v>
      </c>
      <c r="D5135" s="280" t="s">
        <v>1214</v>
      </c>
      <c r="E5135" s="80">
        <v>4.4382326441535218</v>
      </c>
      <c r="F5135" s="80">
        <v>707367</v>
      </c>
      <c r="G5135" s="80">
        <v>2</v>
      </c>
      <c r="H5135" s="280" t="s">
        <v>1342</v>
      </c>
      <c r="I5135" s="80"/>
    </row>
    <row r="5136" spans="1:9">
      <c r="A5136" s="280" t="s">
        <v>6535</v>
      </c>
      <c r="B5136" s="280" t="s">
        <v>1457</v>
      </c>
      <c r="C5136" s="280" t="s">
        <v>1206</v>
      </c>
      <c r="D5136" s="280" t="s">
        <v>1215</v>
      </c>
      <c r="E5136" s="80">
        <v>4.2694644440224101</v>
      </c>
      <c r="F5136" s="80">
        <v>707367</v>
      </c>
      <c r="G5136" s="80">
        <v>2</v>
      </c>
      <c r="H5136" s="280" t="s">
        <v>1342</v>
      </c>
      <c r="I5136" s="80"/>
    </row>
    <row r="5137" spans="1:9">
      <c r="A5137" s="280" t="s">
        <v>6536</v>
      </c>
      <c r="B5137" s="280" t="s">
        <v>1457</v>
      </c>
      <c r="C5137" s="280" t="s">
        <v>1206</v>
      </c>
      <c r="D5137" s="280" t="s">
        <v>1216</v>
      </c>
      <c r="E5137" s="80">
        <v>4.3443768186659151</v>
      </c>
      <c r="F5137" s="80">
        <v>707367</v>
      </c>
      <c r="G5137" s="80">
        <v>2</v>
      </c>
      <c r="H5137" s="280" t="s">
        <v>1342</v>
      </c>
      <c r="I5137" s="80"/>
    </row>
    <row r="5138" spans="1:9">
      <c r="A5138" s="280" t="s">
        <v>6537</v>
      </c>
      <c r="B5138" s="280" t="s">
        <v>1457</v>
      </c>
      <c r="C5138" s="280" t="s">
        <v>1206</v>
      </c>
      <c r="D5138" s="280" t="s">
        <v>1217</v>
      </c>
      <c r="E5138" s="80">
        <v>3.1629331503270004</v>
      </c>
      <c r="F5138" s="80">
        <v>707367</v>
      </c>
      <c r="G5138" s="80">
        <v>2</v>
      </c>
      <c r="H5138" s="280" t="s">
        <v>1342</v>
      </c>
      <c r="I5138" s="80"/>
    </row>
    <row r="5139" spans="1:9">
      <c r="A5139" s="280" t="s">
        <v>6538</v>
      </c>
      <c r="B5139" s="280" t="s">
        <v>1457</v>
      </c>
      <c r="C5139" s="280" t="s">
        <v>1206</v>
      </c>
      <c r="D5139" s="280" t="s">
        <v>1218</v>
      </c>
      <c r="E5139" s="80">
        <v>0.60744825961498117</v>
      </c>
      <c r="F5139" s="80">
        <v>707367</v>
      </c>
      <c r="G5139" s="80">
        <v>2</v>
      </c>
      <c r="H5139" s="280" t="s">
        <v>1342</v>
      </c>
      <c r="I5139" s="80"/>
    </row>
    <row r="5140" spans="1:9">
      <c r="A5140" s="280" t="s">
        <v>6539</v>
      </c>
      <c r="B5140" s="280" t="s">
        <v>1457</v>
      </c>
      <c r="C5140" s="280" t="s">
        <v>1206</v>
      </c>
      <c r="D5140" s="280" t="s">
        <v>1219</v>
      </c>
      <c r="E5140" s="80">
        <v>3.5356570733440846</v>
      </c>
      <c r="F5140" s="80">
        <v>707367</v>
      </c>
      <c r="G5140" s="80">
        <v>2</v>
      </c>
      <c r="H5140" s="280" t="s">
        <v>1342</v>
      </c>
      <c r="I5140" s="80"/>
    </row>
    <row r="5141" spans="1:9">
      <c r="A5141" s="280" t="s">
        <v>6540</v>
      </c>
      <c r="B5141" s="280" t="s">
        <v>1457</v>
      </c>
      <c r="C5141" s="280" t="s">
        <v>1206</v>
      </c>
      <c r="D5141" s="280" t="s">
        <v>1347</v>
      </c>
      <c r="E5141" s="80">
        <v>2.6113939574120182</v>
      </c>
      <c r="F5141" s="80">
        <v>707367</v>
      </c>
      <c r="G5141" s="80">
        <v>2</v>
      </c>
      <c r="H5141" s="280" t="s">
        <v>1342</v>
      </c>
      <c r="I5141" s="80"/>
    </row>
    <row r="5142" spans="1:9">
      <c r="A5142" s="280" t="s">
        <v>6541</v>
      </c>
      <c r="B5142" s="280" t="s">
        <v>1457</v>
      </c>
      <c r="C5142" s="280" t="s">
        <v>1206</v>
      </c>
      <c r="D5142" s="280" t="s">
        <v>1344</v>
      </c>
      <c r="E5142" s="80">
        <v>6.849081925669342</v>
      </c>
      <c r="F5142" s="80">
        <v>707367</v>
      </c>
      <c r="G5142" s="80">
        <v>2</v>
      </c>
      <c r="H5142" s="280" t="s">
        <v>1342</v>
      </c>
      <c r="I5142" s="80"/>
    </row>
    <row r="5143" spans="1:9">
      <c r="A5143" s="280" t="s">
        <v>6542</v>
      </c>
      <c r="B5143" s="280" t="s">
        <v>5748</v>
      </c>
      <c r="C5143" s="280" t="s">
        <v>1207</v>
      </c>
      <c r="D5143" s="280" t="s">
        <v>1394</v>
      </c>
      <c r="E5143" s="80">
        <v>464894</v>
      </c>
      <c r="F5143" s="80">
        <v>707367</v>
      </c>
      <c r="G5143" s="80">
        <v>2</v>
      </c>
      <c r="H5143" s="280" t="s">
        <v>1394</v>
      </c>
      <c r="I5143" s="80"/>
    </row>
    <row r="5144" spans="1:9">
      <c r="A5144" s="280" t="s">
        <v>6543</v>
      </c>
      <c r="B5144" s="280" t="s">
        <v>5750</v>
      </c>
      <c r="C5144" s="280" t="s">
        <v>1207</v>
      </c>
      <c r="D5144" s="280" t="s">
        <v>1394</v>
      </c>
      <c r="E5144" s="80">
        <v>4399208735.8510742</v>
      </c>
      <c r="F5144" s="80">
        <v>707367</v>
      </c>
      <c r="G5144" s="80">
        <v>2</v>
      </c>
      <c r="H5144" s="280" t="s">
        <v>1394</v>
      </c>
      <c r="I5144" s="80"/>
    </row>
    <row r="5145" spans="1:9">
      <c r="A5145" s="280" t="s">
        <v>6544</v>
      </c>
      <c r="B5145" s="280" t="s">
        <v>5752</v>
      </c>
      <c r="C5145" s="280" t="s">
        <v>1207</v>
      </c>
      <c r="D5145" s="280" t="s">
        <v>1394</v>
      </c>
      <c r="E5145" s="80">
        <v>0.65721754054119008</v>
      </c>
      <c r="F5145" s="80">
        <v>707367</v>
      </c>
      <c r="G5145" s="80">
        <v>2</v>
      </c>
      <c r="H5145" s="280" t="s">
        <v>1394</v>
      </c>
      <c r="I5145" s="80"/>
    </row>
    <row r="5146" spans="1:9">
      <c r="A5146" s="280" t="s">
        <v>6545</v>
      </c>
      <c r="B5146" s="280" t="s">
        <v>5754</v>
      </c>
      <c r="C5146" s="280" t="s">
        <v>1207</v>
      </c>
      <c r="D5146" s="280" t="s">
        <v>1394</v>
      </c>
      <c r="E5146" s="80">
        <v>6219.131986438545</v>
      </c>
      <c r="F5146" s="80">
        <v>707367</v>
      </c>
      <c r="G5146" s="80">
        <v>2</v>
      </c>
      <c r="H5146" s="280" t="s">
        <v>1394</v>
      </c>
      <c r="I5146" s="80"/>
    </row>
    <row r="5147" spans="1:9">
      <c r="A5147" s="280" t="s">
        <v>6546</v>
      </c>
      <c r="B5147" s="280" t="s">
        <v>1457</v>
      </c>
      <c r="C5147" s="280" t="s">
        <v>1207</v>
      </c>
      <c r="D5147" s="280" t="s">
        <v>1211</v>
      </c>
      <c r="E5147" s="80">
        <v>2.3516003971690177E-2</v>
      </c>
      <c r="F5147" s="80">
        <v>707367</v>
      </c>
      <c r="G5147" s="80">
        <v>2</v>
      </c>
      <c r="H5147" s="280" t="s">
        <v>1342</v>
      </c>
      <c r="I5147" s="80"/>
    </row>
    <row r="5148" spans="1:9">
      <c r="A5148" s="280" t="s">
        <v>6547</v>
      </c>
      <c r="B5148" s="280" t="s">
        <v>1457</v>
      </c>
      <c r="C5148" s="280" t="s">
        <v>1207</v>
      </c>
      <c r="D5148" s="280" t="s">
        <v>1212</v>
      </c>
      <c r="E5148" s="80">
        <v>2.3608009418576888E-2</v>
      </c>
      <c r="F5148" s="80">
        <v>707367</v>
      </c>
      <c r="G5148" s="80">
        <v>2</v>
      </c>
      <c r="H5148" s="280" t="s">
        <v>1342</v>
      </c>
      <c r="I5148" s="80"/>
    </row>
    <row r="5149" spans="1:9">
      <c r="A5149" s="280" t="s">
        <v>6548</v>
      </c>
      <c r="B5149" s="280" t="s">
        <v>1457</v>
      </c>
      <c r="C5149" s="280" t="s">
        <v>1207</v>
      </c>
      <c r="D5149" s="280" t="s">
        <v>1213</v>
      </c>
      <c r="E5149" s="80">
        <v>2.3516003971690177E-2</v>
      </c>
      <c r="F5149" s="80">
        <v>707367</v>
      </c>
      <c r="G5149" s="80">
        <v>2</v>
      </c>
      <c r="H5149" s="280" t="s">
        <v>1342</v>
      </c>
      <c r="I5149" s="80"/>
    </row>
    <row r="5150" spans="1:9">
      <c r="A5150" s="280" t="s">
        <v>6549</v>
      </c>
      <c r="B5150" s="280" t="s">
        <v>1457</v>
      </c>
      <c r="C5150" s="280" t="s">
        <v>1207</v>
      </c>
      <c r="D5150" s="280" t="s">
        <v>1214</v>
      </c>
      <c r="E5150" s="80">
        <v>2.3604335490860266E-2</v>
      </c>
      <c r="F5150" s="80">
        <v>707367</v>
      </c>
      <c r="G5150" s="80">
        <v>2</v>
      </c>
      <c r="H5150" s="280" t="s">
        <v>1342</v>
      </c>
      <c r="I5150" s="80"/>
    </row>
    <row r="5151" spans="1:9">
      <c r="A5151" s="280" t="s">
        <v>6550</v>
      </c>
      <c r="B5151" s="280" t="s">
        <v>1457</v>
      </c>
      <c r="C5151" s="280" t="s">
        <v>1207</v>
      </c>
      <c r="D5151" s="280" t="s">
        <v>1215</v>
      </c>
      <c r="E5151" s="80">
        <v>2.1950349761259251E-2</v>
      </c>
      <c r="F5151" s="80">
        <v>707367</v>
      </c>
      <c r="G5151" s="80">
        <v>2</v>
      </c>
      <c r="H5151" s="280" t="s">
        <v>1342</v>
      </c>
      <c r="I5151" s="80"/>
    </row>
    <row r="5152" spans="1:9">
      <c r="A5152" s="280" t="s">
        <v>6551</v>
      </c>
      <c r="B5152" s="280" t="s">
        <v>1457</v>
      </c>
      <c r="C5152" s="280" t="s">
        <v>1207</v>
      </c>
      <c r="D5152" s="280" t="s">
        <v>1216</v>
      </c>
      <c r="E5152" s="80">
        <v>2.2147297391640852E-2</v>
      </c>
      <c r="F5152" s="80">
        <v>707367</v>
      </c>
      <c r="G5152" s="80">
        <v>2</v>
      </c>
      <c r="H5152" s="280" t="s">
        <v>1342</v>
      </c>
      <c r="I5152" s="80"/>
    </row>
    <row r="5153" spans="1:9">
      <c r="A5153" s="280" t="s">
        <v>6552</v>
      </c>
      <c r="B5153" s="280" t="s">
        <v>1457</v>
      </c>
      <c r="C5153" s="280" t="s">
        <v>1207</v>
      </c>
      <c r="D5153" s="280" t="s">
        <v>1217</v>
      </c>
      <c r="E5153" s="80">
        <v>1.6795782511508359E-2</v>
      </c>
      <c r="F5153" s="80">
        <v>707367</v>
      </c>
      <c r="G5153" s="80">
        <v>2</v>
      </c>
      <c r="H5153" s="280" t="s">
        <v>1342</v>
      </c>
      <c r="I5153" s="80"/>
    </row>
    <row r="5154" spans="1:9">
      <c r="A5154" s="280" t="s">
        <v>6553</v>
      </c>
      <c r="B5154" s="280" t="s">
        <v>1457</v>
      </c>
      <c r="C5154" s="280" t="s">
        <v>1207</v>
      </c>
      <c r="D5154" s="280" t="s">
        <v>1218</v>
      </c>
      <c r="E5154" s="80">
        <v>8.9835493507684303E-3</v>
      </c>
      <c r="F5154" s="80">
        <v>707367</v>
      </c>
      <c r="G5154" s="80">
        <v>2</v>
      </c>
      <c r="H5154" s="280" t="s">
        <v>1342</v>
      </c>
      <c r="I5154" s="80"/>
    </row>
    <row r="5155" spans="1:9">
      <c r="A5155" s="280" t="s">
        <v>6554</v>
      </c>
      <c r="B5155" s="280" t="s">
        <v>1457</v>
      </c>
      <c r="C5155" s="280" t="s">
        <v>1207</v>
      </c>
      <c r="D5155" s="280" t="s">
        <v>1219</v>
      </c>
      <c r="E5155" s="80">
        <v>1435.4999932516437</v>
      </c>
      <c r="F5155" s="80">
        <v>707367</v>
      </c>
      <c r="G5155" s="80">
        <v>2</v>
      </c>
      <c r="H5155" s="280" t="s">
        <v>1342</v>
      </c>
      <c r="I5155" s="80"/>
    </row>
    <row r="5156" spans="1:9">
      <c r="A5156" s="280" t="s">
        <v>6555</v>
      </c>
      <c r="B5156" s="280" t="s">
        <v>1457</v>
      </c>
      <c r="C5156" s="280" t="s">
        <v>1207</v>
      </c>
      <c r="D5156" s="280" t="s">
        <v>1347</v>
      </c>
      <c r="E5156" s="80">
        <v>1.7326795546290456E-2</v>
      </c>
      <c r="F5156" s="80">
        <v>707367</v>
      </c>
      <c r="G5156" s="80">
        <v>2</v>
      </c>
      <c r="H5156" s="280" t="s">
        <v>1342</v>
      </c>
      <c r="I5156" s="80"/>
    </row>
    <row r="5157" spans="1:9">
      <c r="A5157" s="280" t="s">
        <v>6556</v>
      </c>
      <c r="B5157" s="280" t="s">
        <v>1457</v>
      </c>
      <c r="C5157" s="280" t="s">
        <v>1207</v>
      </c>
      <c r="D5157" s="280" t="s">
        <v>1344</v>
      </c>
      <c r="E5157" s="80">
        <v>3.7798200137330408E-2</v>
      </c>
      <c r="F5157" s="80">
        <v>707367</v>
      </c>
      <c r="G5157" s="80">
        <v>2</v>
      </c>
      <c r="H5157" s="280" t="s">
        <v>1342</v>
      </c>
      <c r="I5157" s="80"/>
    </row>
    <row r="5158" spans="1:9">
      <c r="A5158" s="280" t="s">
        <v>6557</v>
      </c>
      <c r="B5158" s="280" t="s">
        <v>5748</v>
      </c>
      <c r="C5158" s="280" t="s">
        <v>1208</v>
      </c>
      <c r="D5158" s="280" t="s">
        <v>1394</v>
      </c>
      <c r="E5158" s="80">
        <v>467660</v>
      </c>
      <c r="F5158" s="80">
        <v>707367</v>
      </c>
      <c r="G5158" s="80">
        <v>2</v>
      </c>
      <c r="H5158" s="280" t="s">
        <v>1394</v>
      </c>
      <c r="I5158" s="80"/>
    </row>
    <row r="5159" spans="1:9">
      <c r="A5159" s="280" t="s">
        <v>6558</v>
      </c>
      <c r="B5159" s="280" t="s">
        <v>5750</v>
      </c>
      <c r="C5159" s="280" t="s">
        <v>1208</v>
      </c>
      <c r="D5159" s="280" t="s">
        <v>1394</v>
      </c>
      <c r="E5159" s="80">
        <v>5255460995.4448242</v>
      </c>
      <c r="F5159" s="80">
        <v>707367</v>
      </c>
      <c r="G5159" s="80">
        <v>2</v>
      </c>
      <c r="H5159" s="280" t="s">
        <v>1394</v>
      </c>
      <c r="I5159" s="80"/>
    </row>
    <row r="5160" spans="1:9">
      <c r="A5160" s="280" t="s">
        <v>6559</v>
      </c>
      <c r="B5160" s="280" t="s">
        <v>5752</v>
      </c>
      <c r="C5160" s="280" t="s">
        <v>1208</v>
      </c>
      <c r="D5160" s="280" t="s">
        <v>1394</v>
      </c>
      <c r="E5160" s="80">
        <v>0.66112781625379757</v>
      </c>
      <c r="F5160" s="80">
        <v>707367</v>
      </c>
      <c r="G5160" s="80">
        <v>2</v>
      </c>
      <c r="H5160" s="280" t="s">
        <v>1394</v>
      </c>
      <c r="I5160" s="80"/>
    </row>
    <row r="5161" spans="1:9">
      <c r="A5161" s="280" t="s">
        <v>6560</v>
      </c>
      <c r="B5161" s="280" t="s">
        <v>5754</v>
      </c>
      <c r="C5161" s="280" t="s">
        <v>1208</v>
      </c>
      <c r="D5161" s="280" t="s">
        <v>1394</v>
      </c>
      <c r="E5161" s="80">
        <v>7429.6100828068375</v>
      </c>
      <c r="F5161" s="80">
        <v>707367</v>
      </c>
      <c r="G5161" s="80">
        <v>2</v>
      </c>
      <c r="H5161" s="280" t="s">
        <v>1394</v>
      </c>
      <c r="I5161" s="80"/>
    </row>
    <row r="5162" spans="1:9">
      <c r="A5162" s="280" t="s">
        <v>6561</v>
      </c>
      <c r="B5162" s="280" t="s">
        <v>1457</v>
      </c>
      <c r="C5162" s="280" t="s">
        <v>1208</v>
      </c>
      <c r="D5162" s="280" t="s">
        <v>1211</v>
      </c>
      <c r="E5162" s="80">
        <v>2.7365921081397571E-2</v>
      </c>
      <c r="F5162" s="80">
        <v>707367</v>
      </c>
      <c r="G5162" s="80">
        <v>2</v>
      </c>
      <c r="H5162" s="280" t="s">
        <v>1342</v>
      </c>
      <c r="I5162" s="80"/>
    </row>
    <row r="5163" spans="1:9">
      <c r="A5163" s="280" t="s">
        <v>6562</v>
      </c>
      <c r="B5163" s="280" t="s">
        <v>1457</v>
      </c>
      <c r="C5163" s="280" t="s">
        <v>1208</v>
      </c>
      <c r="D5163" s="280" t="s">
        <v>1212</v>
      </c>
      <c r="E5163" s="80">
        <v>2.7480416884666764E-2</v>
      </c>
      <c r="F5163" s="80">
        <v>707367</v>
      </c>
      <c r="G5163" s="80">
        <v>2</v>
      </c>
      <c r="H5163" s="280" t="s">
        <v>1342</v>
      </c>
      <c r="I5163" s="80"/>
    </row>
    <row r="5164" spans="1:9">
      <c r="A5164" s="280" t="s">
        <v>6563</v>
      </c>
      <c r="B5164" s="280" t="s">
        <v>1457</v>
      </c>
      <c r="C5164" s="280" t="s">
        <v>1208</v>
      </c>
      <c r="D5164" s="280" t="s">
        <v>1213</v>
      </c>
      <c r="E5164" s="80">
        <v>2.7365921081397571E-2</v>
      </c>
      <c r="F5164" s="80">
        <v>707367</v>
      </c>
      <c r="G5164" s="80">
        <v>2</v>
      </c>
      <c r="H5164" s="280" t="s">
        <v>1342</v>
      </c>
      <c r="I5164" s="80"/>
    </row>
    <row r="5165" spans="1:9">
      <c r="A5165" s="280" t="s">
        <v>6564</v>
      </c>
      <c r="B5165" s="280" t="s">
        <v>1457</v>
      </c>
      <c r="C5165" s="280" t="s">
        <v>1208</v>
      </c>
      <c r="D5165" s="280" t="s">
        <v>1214</v>
      </c>
      <c r="E5165" s="80">
        <v>2.7477743590955176E-2</v>
      </c>
      <c r="F5165" s="80">
        <v>707367</v>
      </c>
      <c r="G5165" s="80">
        <v>2</v>
      </c>
      <c r="H5165" s="280" t="s">
        <v>1342</v>
      </c>
      <c r="I5165" s="80"/>
    </row>
    <row r="5166" spans="1:9">
      <c r="A5166" s="280" t="s">
        <v>6565</v>
      </c>
      <c r="B5166" s="280" t="s">
        <v>1457</v>
      </c>
      <c r="C5166" s="280" t="s">
        <v>1208</v>
      </c>
      <c r="D5166" s="280" t="s">
        <v>1215</v>
      </c>
      <c r="E5166" s="80">
        <v>2.5887206429592659E-2</v>
      </c>
      <c r="F5166" s="80">
        <v>707367</v>
      </c>
      <c r="G5166" s="80">
        <v>2</v>
      </c>
      <c r="H5166" s="280" t="s">
        <v>1342</v>
      </c>
      <c r="I5166" s="80"/>
    </row>
    <row r="5167" spans="1:9">
      <c r="A5167" s="280" t="s">
        <v>6566</v>
      </c>
      <c r="B5167" s="280" t="s">
        <v>1457</v>
      </c>
      <c r="C5167" s="280" t="s">
        <v>1208</v>
      </c>
      <c r="D5167" s="280" t="s">
        <v>1216</v>
      </c>
      <c r="E5167" s="80">
        <v>2.6852822711368018E-2</v>
      </c>
      <c r="F5167" s="80">
        <v>707367</v>
      </c>
      <c r="G5167" s="80">
        <v>2</v>
      </c>
      <c r="H5167" s="280" t="s">
        <v>1342</v>
      </c>
      <c r="I5167" s="80"/>
    </row>
    <row r="5168" spans="1:9">
      <c r="A5168" s="280" t="s">
        <v>6567</v>
      </c>
      <c r="B5168" s="280" t="s">
        <v>1457</v>
      </c>
      <c r="C5168" s="280" t="s">
        <v>1208</v>
      </c>
      <c r="D5168" s="280" t="s">
        <v>1217</v>
      </c>
      <c r="E5168" s="80">
        <v>1.9581718971323783E-2</v>
      </c>
      <c r="F5168" s="80">
        <v>707367</v>
      </c>
      <c r="G5168" s="80">
        <v>2</v>
      </c>
      <c r="H5168" s="280" t="s">
        <v>1342</v>
      </c>
      <c r="I5168" s="80"/>
    </row>
    <row r="5169" spans="1:9">
      <c r="A5169" s="280" t="s">
        <v>6568</v>
      </c>
      <c r="B5169" s="280" t="s">
        <v>1457</v>
      </c>
      <c r="C5169" s="280" t="s">
        <v>1208</v>
      </c>
      <c r="D5169" s="280" t="s">
        <v>1218</v>
      </c>
      <c r="E5169" s="80">
        <v>1.0257960854676814E-2</v>
      </c>
      <c r="F5169" s="80">
        <v>707367</v>
      </c>
      <c r="G5169" s="80">
        <v>2</v>
      </c>
      <c r="H5169" s="280" t="s">
        <v>1342</v>
      </c>
      <c r="I5169" s="80"/>
    </row>
    <row r="5170" spans="1:9">
      <c r="A5170" s="280" t="s">
        <v>6569</v>
      </c>
      <c r="B5170" s="280" t="s">
        <v>1457</v>
      </c>
      <c r="C5170" s="280" t="s">
        <v>1208</v>
      </c>
      <c r="D5170" s="280" t="s">
        <v>1219</v>
      </c>
      <c r="E5170" s="80">
        <v>1807.8017255202044</v>
      </c>
      <c r="F5170" s="80">
        <v>707367</v>
      </c>
      <c r="G5170" s="80">
        <v>2</v>
      </c>
      <c r="H5170" s="280" t="s">
        <v>1342</v>
      </c>
      <c r="I5170" s="80"/>
    </row>
    <row r="5171" spans="1:9">
      <c r="A5171" s="280" t="s">
        <v>6570</v>
      </c>
      <c r="B5171" s="280" t="s">
        <v>1457</v>
      </c>
      <c r="C5171" s="280" t="s">
        <v>1208</v>
      </c>
      <c r="D5171" s="280" t="s">
        <v>1347</v>
      </c>
      <c r="E5171" s="80">
        <v>2.0118058037543123E-2</v>
      </c>
      <c r="F5171" s="80">
        <v>707367</v>
      </c>
      <c r="G5171" s="80">
        <v>2</v>
      </c>
      <c r="H5171" s="280" t="s">
        <v>1342</v>
      </c>
      <c r="I5171" s="80"/>
    </row>
    <row r="5172" spans="1:9">
      <c r="A5172" s="280" t="s">
        <v>6571</v>
      </c>
      <c r="B5172" s="280" t="s">
        <v>1457</v>
      </c>
      <c r="C5172" s="280" t="s">
        <v>1208</v>
      </c>
      <c r="D5172" s="280" t="s">
        <v>1344</v>
      </c>
      <c r="E5172" s="80">
        <v>4.4607592825736959E-2</v>
      </c>
      <c r="F5172" s="80">
        <v>707367</v>
      </c>
      <c r="G5172" s="80">
        <v>2</v>
      </c>
      <c r="H5172" s="280" t="s">
        <v>1342</v>
      </c>
      <c r="I5172" s="80"/>
    </row>
    <row r="5173" spans="1:9">
      <c r="A5173" s="280" t="s">
        <v>6572</v>
      </c>
      <c r="B5173" s="280" t="s">
        <v>5748</v>
      </c>
      <c r="C5173" s="280" t="s">
        <v>1209</v>
      </c>
      <c r="D5173" s="280" t="s">
        <v>1394</v>
      </c>
      <c r="E5173" s="80">
        <v>142806</v>
      </c>
      <c r="F5173" s="80">
        <v>707367</v>
      </c>
      <c r="G5173" s="80">
        <v>2</v>
      </c>
      <c r="H5173" s="280" t="s">
        <v>1394</v>
      </c>
      <c r="I5173" s="80"/>
    </row>
    <row r="5174" spans="1:9">
      <c r="A5174" s="280" t="s">
        <v>6573</v>
      </c>
      <c r="B5174" s="280" t="s">
        <v>5750</v>
      </c>
      <c r="C5174" s="280" t="s">
        <v>1209</v>
      </c>
      <c r="D5174" s="280" t="s">
        <v>1394</v>
      </c>
      <c r="E5174" s="80">
        <v>19409800632</v>
      </c>
      <c r="F5174" s="80">
        <v>707367</v>
      </c>
      <c r="G5174" s="80">
        <v>2</v>
      </c>
      <c r="H5174" s="280" t="s">
        <v>1394</v>
      </c>
      <c r="I5174" s="80"/>
    </row>
    <row r="5175" spans="1:9">
      <c r="A5175" s="280" t="s">
        <v>6574</v>
      </c>
      <c r="B5175" s="280" t="s">
        <v>5752</v>
      </c>
      <c r="C5175" s="280" t="s">
        <v>1209</v>
      </c>
      <c r="D5175" s="280" t="s">
        <v>1394</v>
      </c>
      <c r="E5175" s="80">
        <v>0.20188388771316729</v>
      </c>
      <c r="F5175" s="80">
        <v>707367</v>
      </c>
      <c r="G5175" s="80">
        <v>2</v>
      </c>
      <c r="H5175" s="280" t="s">
        <v>1394</v>
      </c>
      <c r="I5175" s="80"/>
    </row>
    <row r="5176" spans="1:9">
      <c r="A5176" s="280" t="s">
        <v>6575</v>
      </c>
      <c r="B5176" s="280" t="s">
        <v>5754</v>
      </c>
      <c r="C5176" s="280" t="s">
        <v>1209</v>
      </c>
      <c r="D5176" s="280" t="s">
        <v>1394</v>
      </c>
      <c r="E5176" s="80">
        <v>27439.505422220715</v>
      </c>
      <c r="F5176" s="80">
        <v>707367</v>
      </c>
      <c r="G5176" s="80">
        <v>2</v>
      </c>
      <c r="H5176" s="280" t="s">
        <v>1394</v>
      </c>
      <c r="I5176" s="80"/>
    </row>
    <row r="5177" spans="1:9">
      <c r="A5177" s="280" t="s">
        <v>6576</v>
      </c>
      <c r="B5177" s="280" t="s">
        <v>1457</v>
      </c>
      <c r="C5177" s="280" t="s">
        <v>1209</v>
      </c>
      <c r="D5177" s="280" t="s">
        <v>1211</v>
      </c>
      <c r="E5177" s="80">
        <v>0.33239624762396258</v>
      </c>
      <c r="F5177" s="80">
        <v>707367</v>
      </c>
      <c r="G5177" s="80">
        <v>2</v>
      </c>
      <c r="H5177" s="280" t="s">
        <v>1342</v>
      </c>
      <c r="I5177" s="80"/>
    </row>
    <row r="5178" spans="1:9">
      <c r="A5178" s="280" t="s">
        <v>6577</v>
      </c>
      <c r="B5178" s="280" t="s">
        <v>1457</v>
      </c>
      <c r="C5178" s="280" t="s">
        <v>1209</v>
      </c>
      <c r="D5178" s="280" t="s">
        <v>1212</v>
      </c>
      <c r="E5178" s="80">
        <v>0.33277063819612557</v>
      </c>
      <c r="F5178" s="80">
        <v>707367</v>
      </c>
      <c r="G5178" s="80">
        <v>2</v>
      </c>
      <c r="H5178" s="280" t="s">
        <v>1342</v>
      </c>
      <c r="I5178" s="80"/>
    </row>
    <row r="5179" spans="1:9">
      <c r="A5179" s="280" t="s">
        <v>6578</v>
      </c>
      <c r="B5179" s="280" t="s">
        <v>1457</v>
      </c>
      <c r="C5179" s="280" t="s">
        <v>1209</v>
      </c>
      <c r="D5179" s="280" t="s">
        <v>1213</v>
      </c>
      <c r="E5179" s="80">
        <v>0.33241247358220727</v>
      </c>
      <c r="F5179" s="80">
        <v>707367</v>
      </c>
      <c r="G5179" s="80">
        <v>2</v>
      </c>
      <c r="H5179" s="280" t="s">
        <v>1342</v>
      </c>
      <c r="I5179" s="80"/>
    </row>
    <row r="5180" spans="1:9">
      <c r="A5180" s="280" t="s">
        <v>6579</v>
      </c>
      <c r="B5180" s="280" t="s">
        <v>1457</v>
      </c>
      <c r="C5180" s="280" t="s">
        <v>1209</v>
      </c>
      <c r="D5180" s="280" t="s">
        <v>1214</v>
      </c>
      <c r="E5180" s="80">
        <v>0.33272004974742037</v>
      </c>
      <c r="F5180" s="80">
        <v>707367</v>
      </c>
      <c r="G5180" s="80">
        <v>2</v>
      </c>
      <c r="H5180" s="280" t="s">
        <v>1342</v>
      </c>
      <c r="I5180" s="80"/>
    </row>
    <row r="5181" spans="1:9">
      <c r="A5181" s="280" t="s">
        <v>6580</v>
      </c>
      <c r="B5181" s="280" t="s">
        <v>1457</v>
      </c>
      <c r="C5181" s="280" t="s">
        <v>1209</v>
      </c>
      <c r="D5181" s="280" t="s">
        <v>1215</v>
      </c>
      <c r="E5181" s="80">
        <v>0.32779203503962806</v>
      </c>
      <c r="F5181" s="80">
        <v>707367</v>
      </c>
      <c r="G5181" s="80">
        <v>2</v>
      </c>
      <c r="H5181" s="280" t="s">
        <v>1342</v>
      </c>
      <c r="I5181" s="80"/>
    </row>
    <row r="5182" spans="1:9">
      <c r="A5182" s="280" t="s">
        <v>6581</v>
      </c>
      <c r="B5182" s="280" t="s">
        <v>1457</v>
      </c>
      <c r="C5182" s="280" t="s">
        <v>1209</v>
      </c>
      <c r="D5182" s="280" t="s">
        <v>1216</v>
      </c>
      <c r="E5182" s="80">
        <v>0.33742150327808929</v>
      </c>
      <c r="F5182" s="80">
        <v>707367</v>
      </c>
      <c r="G5182" s="80">
        <v>2</v>
      </c>
      <c r="H5182" s="280" t="s">
        <v>1342</v>
      </c>
      <c r="I5182" s="80"/>
    </row>
    <row r="5183" spans="1:9">
      <c r="A5183" s="280" t="s">
        <v>6582</v>
      </c>
      <c r="B5183" s="280" t="s">
        <v>1457</v>
      </c>
      <c r="C5183" s="280" t="s">
        <v>1209</v>
      </c>
      <c r="D5183" s="280" t="s">
        <v>1217</v>
      </c>
      <c r="E5183" s="80">
        <v>0.24187435260439064</v>
      </c>
      <c r="F5183" s="80">
        <v>707367</v>
      </c>
      <c r="G5183" s="80">
        <v>2</v>
      </c>
      <c r="H5183" s="280" t="s">
        <v>1342</v>
      </c>
      <c r="I5183" s="80"/>
    </row>
    <row r="5184" spans="1:9">
      <c r="A5184" s="280" t="s">
        <v>6583</v>
      </c>
      <c r="B5184" s="280" t="s">
        <v>1457</v>
      </c>
      <c r="C5184" s="280" t="s">
        <v>1209</v>
      </c>
      <c r="D5184" s="280" t="s">
        <v>1218</v>
      </c>
      <c r="E5184" s="80">
        <v>-8.8800288104452021E-3</v>
      </c>
      <c r="F5184" s="80">
        <v>707367</v>
      </c>
      <c r="G5184" s="80">
        <v>2</v>
      </c>
      <c r="H5184" s="280" t="s">
        <v>1342</v>
      </c>
      <c r="I5184" s="80"/>
    </row>
    <row r="5185" spans="1:9">
      <c r="A5185" s="280" t="s">
        <v>6584</v>
      </c>
      <c r="B5185" s="280" t="s">
        <v>1457</v>
      </c>
      <c r="C5185" s="280" t="s">
        <v>1209</v>
      </c>
      <c r="D5185" s="280" t="s">
        <v>1219</v>
      </c>
      <c r="E5185" s="80">
        <v>10484.510050839139</v>
      </c>
      <c r="F5185" s="80">
        <v>707367</v>
      </c>
      <c r="G5185" s="80">
        <v>2</v>
      </c>
      <c r="H5185" s="280" t="s">
        <v>1342</v>
      </c>
      <c r="I5185" s="80"/>
    </row>
    <row r="5186" spans="1:9">
      <c r="A5186" s="280" t="s">
        <v>6585</v>
      </c>
      <c r="B5186" s="280" t="s">
        <v>1457</v>
      </c>
      <c r="C5186" s="280" t="s">
        <v>1209</v>
      </c>
      <c r="D5186" s="280" t="s">
        <v>1347</v>
      </c>
      <c r="E5186" s="80">
        <v>0.25056947379155398</v>
      </c>
      <c r="F5186" s="80">
        <v>707367</v>
      </c>
      <c r="G5186" s="80">
        <v>2</v>
      </c>
      <c r="H5186" s="280" t="s">
        <v>1342</v>
      </c>
      <c r="I5186" s="80"/>
    </row>
    <row r="5187" spans="1:9">
      <c r="A5187" s="280" t="s">
        <v>6586</v>
      </c>
      <c r="B5187" s="280" t="s">
        <v>1457</v>
      </c>
      <c r="C5187" s="280" t="s">
        <v>1209</v>
      </c>
      <c r="D5187" s="280" t="s">
        <v>1344</v>
      </c>
      <c r="E5187" s="80">
        <v>0.54394577964017554</v>
      </c>
      <c r="F5187" s="80">
        <v>707367</v>
      </c>
      <c r="G5187" s="80">
        <v>2</v>
      </c>
      <c r="H5187" s="280" t="s">
        <v>1342</v>
      </c>
      <c r="I5187" s="80"/>
    </row>
    <row r="5188" spans="1:9">
      <c r="A5188" s="280" t="s">
        <v>6587</v>
      </c>
      <c r="B5188" s="280" t="s">
        <v>5748</v>
      </c>
      <c r="C5188" s="280" t="s">
        <v>1183</v>
      </c>
      <c r="D5188" s="280" t="s">
        <v>1394</v>
      </c>
      <c r="E5188" s="80">
        <v>707367</v>
      </c>
      <c r="F5188" s="80">
        <v>707367</v>
      </c>
      <c r="G5188" s="80">
        <v>2</v>
      </c>
      <c r="H5188" s="280" t="s">
        <v>1394</v>
      </c>
      <c r="I5188" s="80"/>
    </row>
    <row r="5189" spans="1:9">
      <c r="A5189" s="280" t="s">
        <v>6588</v>
      </c>
      <c r="B5189" s="280" t="s">
        <v>5750</v>
      </c>
      <c r="C5189" s="280" t="s">
        <v>1183</v>
      </c>
      <c r="D5189" s="280" t="s">
        <v>1394</v>
      </c>
      <c r="E5189" s="80">
        <v>95599473512.391983</v>
      </c>
      <c r="F5189" s="80">
        <v>707367</v>
      </c>
      <c r="G5189" s="80">
        <v>2</v>
      </c>
      <c r="H5189" s="280" t="s">
        <v>1394</v>
      </c>
      <c r="I5189" s="80"/>
    </row>
    <row r="5190" spans="1:9">
      <c r="A5190" s="280" t="s">
        <v>6589</v>
      </c>
      <c r="B5190" s="280" t="s">
        <v>5752</v>
      </c>
      <c r="C5190" s="280" t="s">
        <v>1183</v>
      </c>
      <c r="D5190" s="280" t="s">
        <v>1394</v>
      </c>
      <c r="E5190" s="80">
        <v>1</v>
      </c>
      <c r="F5190" s="80">
        <v>707367</v>
      </c>
      <c r="G5190" s="80">
        <v>2</v>
      </c>
      <c r="H5190" s="280" t="s">
        <v>1394</v>
      </c>
      <c r="I5190" s="80"/>
    </row>
    <row r="5191" spans="1:9">
      <c r="A5191" s="280" t="s">
        <v>6590</v>
      </c>
      <c r="B5191" s="280" t="s">
        <v>5754</v>
      </c>
      <c r="C5191" s="280" t="s">
        <v>1183</v>
      </c>
      <c r="D5191" s="280" t="s">
        <v>1394</v>
      </c>
      <c r="E5191" s="80">
        <v>135148.3367366473</v>
      </c>
      <c r="F5191" s="80">
        <v>707367</v>
      </c>
      <c r="G5191" s="80">
        <v>2</v>
      </c>
      <c r="H5191" s="280" t="s">
        <v>1394</v>
      </c>
      <c r="I5191" s="80"/>
    </row>
    <row r="5192" spans="1:9">
      <c r="A5192" s="280" t="s">
        <v>6591</v>
      </c>
      <c r="B5192" s="280" t="s">
        <v>5748</v>
      </c>
      <c r="C5192" s="280" t="s">
        <v>1210</v>
      </c>
      <c r="D5192" s="280" t="s">
        <v>1394</v>
      </c>
      <c r="E5192" s="80">
        <v>665712</v>
      </c>
      <c r="F5192" s="80">
        <v>707367</v>
      </c>
      <c r="G5192" s="80">
        <v>2</v>
      </c>
      <c r="H5192" s="280" t="s">
        <v>1394</v>
      </c>
      <c r="I5192" s="80"/>
    </row>
    <row r="5193" spans="1:9">
      <c r="A5193" s="280" t="s">
        <v>6592</v>
      </c>
      <c r="B5193" s="280" t="s">
        <v>5750</v>
      </c>
      <c r="C5193" s="280" t="s">
        <v>1210</v>
      </c>
      <c r="D5193" s="280" t="s">
        <v>1394</v>
      </c>
      <c r="E5193" s="80">
        <v>13210759625.351685</v>
      </c>
      <c r="F5193" s="80">
        <v>707367</v>
      </c>
      <c r="G5193" s="80">
        <v>2</v>
      </c>
      <c r="H5193" s="280" t="s">
        <v>1394</v>
      </c>
      <c r="I5193" s="80"/>
    </row>
    <row r="5194" spans="1:9">
      <c r="A5194" s="280" t="s">
        <v>6593</v>
      </c>
      <c r="B5194" s="280" t="s">
        <v>5752</v>
      </c>
      <c r="C5194" s="280" t="s">
        <v>1210</v>
      </c>
      <c r="D5194" s="280" t="s">
        <v>1394</v>
      </c>
      <c r="E5194" s="80">
        <v>0.94111260491371518</v>
      </c>
      <c r="F5194" s="80">
        <v>707367</v>
      </c>
      <c r="G5194" s="80">
        <v>2</v>
      </c>
      <c r="H5194" s="280" t="s">
        <v>1394</v>
      </c>
      <c r="I5194" s="80"/>
    </row>
    <row r="5195" spans="1:9">
      <c r="A5195" s="280" t="s">
        <v>6594</v>
      </c>
      <c r="B5195" s="280" t="s">
        <v>5754</v>
      </c>
      <c r="C5195" s="280" t="s">
        <v>1210</v>
      </c>
      <c r="D5195" s="280" t="s">
        <v>1394</v>
      </c>
      <c r="E5195" s="80">
        <v>18675.962584276174</v>
      </c>
      <c r="F5195" s="80">
        <v>707367</v>
      </c>
      <c r="G5195" s="80">
        <v>2</v>
      </c>
      <c r="H5195" s="280" t="s">
        <v>1394</v>
      </c>
      <c r="I5195" s="80"/>
    </row>
    <row r="5196" spans="1:9">
      <c r="A5196" s="280" t="s">
        <v>6595</v>
      </c>
      <c r="B5196" s="280" t="s">
        <v>1457</v>
      </c>
      <c r="C5196" s="280" t="s">
        <v>1210</v>
      </c>
      <c r="D5196" s="280" t="s">
        <v>1211</v>
      </c>
      <c r="E5196" s="80">
        <v>4.8435742641386809E-2</v>
      </c>
      <c r="F5196" s="80">
        <v>707367</v>
      </c>
      <c r="G5196" s="80">
        <v>2</v>
      </c>
      <c r="H5196" s="280" t="s">
        <v>1342</v>
      </c>
      <c r="I5196" s="80"/>
    </row>
    <row r="5197" spans="1:9">
      <c r="A5197" s="280" t="s">
        <v>6596</v>
      </c>
      <c r="B5197" s="280" t="s">
        <v>1457</v>
      </c>
      <c r="C5197" s="280" t="s">
        <v>1210</v>
      </c>
      <c r="D5197" s="280" t="s">
        <v>1212</v>
      </c>
      <c r="E5197" s="80">
        <v>4.8728794869134104E-2</v>
      </c>
      <c r="F5197" s="80">
        <v>707367</v>
      </c>
      <c r="G5197" s="80">
        <v>2</v>
      </c>
      <c r="H5197" s="280" t="s">
        <v>1342</v>
      </c>
      <c r="I5197" s="80"/>
    </row>
    <row r="5198" spans="1:9">
      <c r="A5198" s="280" t="s">
        <v>6597</v>
      </c>
      <c r="B5198" s="280" t="s">
        <v>1457</v>
      </c>
      <c r="C5198" s="280" t="s">
        <v>1210</v>
      </c>
      <c r="D5198" s="280" t="s">
        <v>1213</v>
      </c>
      <c r="E5198" s="80">
        <v>4.8435742641386809E-2</v>
      </c>
      <c r="F5198" s="80">
        <v>707367</v>
      </c>
      <c r="G5198" s="80">
        <v>2</v>
      </c>
      <c r="H5198" s="280" t="s">
        <v>1342</v>
      </c>
      <c r="I5198" s="80"/>
    </row>
    <row r="5199" spans="1:9">
      <c r="A5199" s="280" t="s">
        <v>6598</v>
      </c>
      <c r="B5199" s="280" t="s">
        <v>1457</v>
      </c>
      <c r="C5199" s="280" t="s">
        <v>1210</v>
      </c>
      <c r="D5199" s="280" t="s">
        <v>1214</v>
      </c>
      <c r="E5199" s="80">
        <v>4.8713853334886557E-2</v>
      </c>
      <c r="F5199" s="80">
        <v>707367</v>
      </c>
      <c r="G5199" s="80">
        <v>2</v>
      </c>
      <c r="H5199" s="280" t="s">
        <v>1342</v>
      </c>
      <c r="I5199" s="80"/>
    </row>
    <row r="5200" spans="1:9">
      <c r="A5200" s="280" t="s">
        <v>6599</v>
      </c>
      <c r="B5200" s="280" t="s">
        <v>1457</v>
      </c>
      <c r="C5200" s="280" t="s">
        <v>1210</v>
      </c>
      <c r="D5200" s="280" t="s">
        <v>1215</v>
      </c>
      <c r="E5200" s="80">
        <v>4.7134557091056614E-2</v>
      </c>
      <c r="F5200" s="80">
        <v>707367</v>
      </c>
      <c r="G5200" s="80">
        <v>2</v>
      </c>
      <c r="H5200" s="280" t="s">
        <v>1342</v>
      </c>
      <c r="I5200" s="80"/>
    </row>
    <row r="5201" spans="1:9">
      <c r="A5201" s="280" t="s">
        <v>6600</v>
      </c>
      <c r="B5201" s="280" t="s">
        <v>1457</v>
      </c>
      <c r="C5201" s="280" t="s">
        <v>1210</v>
      </c>
      <c r="D5201" s="280" t="s">
        <v>1216</v>
      </c>
      <c r="E5201" s="80">
        <v>4.8616951639285429E-2</v>
      </c>
      <c r="F5201" s="80">
        <v>707367</v>
      </c>
      <c r="G5201" s="80">
        <v>2</v>
      </c>
      <c r="H5201" s="280" t="s">
        <v>1342</v>
      </c>
      <c r="I5201" s="80"/>
    </row>
    <row r="5202" spans="1:9">
      <c r="A5202" s="280" t="s">
        <v>6601</v>
      </c>
      <c r="B5202" s="280" t="s">
        <v>1457</v>
      </c>
      <c r="C5202" s="280" t="s">
        <v>1210</v>
      </c>
      <c r="D5202" s="280" t="s">
        <v>1217</v>
      </c>
      <c r="E5202" s="80">
        <v>3.4202898850192939E-2</v>
      </c>
      <c r="F5202" s="80">
        <v>707367</v>
      </c>
      <c r="G5202" s="80">
        <v>2</v>
      </c>
      <c r="H5202" s="280" t="s">
        <v>1342</v>
      </c>
      <c r="I5202" s="80"/>
    </row>
    <row r="5203" spans="1:9">
      <c r="A5203" s="280" t="s">
        <v>6602</v>
      </c>
      <c r="B5203" s="280" t="s">
        <v>1457</v>
      </c>
      <c r="C5203" s="280" t="s">
        <v>1210</v>
      </c>
      <c r="D5203" s="280" t="s">
        <v>1218</v>
      </c>
      <c r="E5203" s="80">
        <v>2.3409412686740971E-2</v>
      </c>
      <c r="F5203" s="80">
        <v>707367</v>
      </c>
      <c r="G5203" s="80">
        <v>2</v>
      </c>
      <c r="H5203" s="280" t="s">
        <v>1342</v>
      </c>
      <c r="I5203" s="80"/>
    </row>
    <row r="5204" spans="1:9">
      <c r="A5204" s="280" t="s">
        <v>6603</v>
      </c>
      <c r="B5204" s="280" t="s">
        <v>1457</v>
      </c>
      <c r="C5204" s="280" t="s">
        <v>1210</v>
      </c>
      <c r="D5204" s="280" t="s">
        <v>1219</v>
      </c>
      <c r="E5204" s="80">
        <v>2869.6064150607672</v>
      </c>
      <c r="F5204" s="80">
        <v>707367</v>
      </c>
      <c r="G5204" s="80">
        <v>2</v>
      </c>
      <c r="H5204" s="280" t="s">
        <v>1342</v>
      </c>
      <c r="I5204" s="80"/>
    </row>
    <row r="5205" spans="1:9">
      <c r="A5205" s="280" t="s">
        <v>6604</v>
      </c>
      <c r="B5205" s="280" t="s">
        <v>1457</v>
      </c>
      <c r="C5205" s="280" t="s">
        <v>1210</v>
      </c>
      <c r="D5205" s="280" t="s">
        <v>1347</v>
      </c>
      <c r="E5205" s="80">
        <v>3.6567520614285795E-2</v>
      </c>
      <c r="F5205" s="80">
        <v>707367</v>
      </c>
      <c r="G5205" s="80">
        <v>2</v>
      </c>
      <c r="H5205" s="280" t="s">
        <v>1342</v>
      </c>
      <c r="I5205" s="80"/>
    </row>
    <row r="5206" spans="1:9">
      <c r="A5206" s="280" t="s">
        <v>6605</v>
      </c>
      <c r="B5206" s="280" t="s">
        <v>1457</v>
      </c>
      <c r="C5206" s="280" t="s">
        <v>1210</v>
      </c>
      <c r="D5206" s="280" t="s">
        <v>1344</v>
      </c>
      <c r="E5206" s="80">
        <v>7.9408361732906857E-2</v>
      </c>
      <c r="F5206" s="80">
        <v>707367</v>
      </c>
      <c r="G5206" s="80">
        <v>2</v>
      </c>
      <c r="H5206" s="280" t="s">
        <v>1342</v>
      </c>
      <c r="I5206" s="80"/>
    </row>
    <row r="5207" spans="1:9">
      <c r="A5207" s="280" t="s">
        <v>6606</v>
      </c>
      <c r="B5207" s="280" t="s">
        <v>5752</v>
      </c>
      <c r="C5207" s="280" t="s">
        <v>1211</v>
      </c>
      <c r="D5207" s="280" t="s">
        <v>1394</v>
      </c>
      <c r="E5207" s="80">
        <v>1</v>
      </c>
      <c r="F5207" s="80">
        <v>707367</v>
      </c>
      <c r="G5207" s="80">
        <v>2</v>
      </c>
      <c r="H5207" s="280" t="s">
        <v>1394</v>
      </c>
      <c r="I5207" s="80"/>
    </row>
    <row r="5208" spans="1:9">
      <c r="A5208" s="280" t="s">
        <v>6607</v>
      </c>
      <c r="B5208" s="280" t="s">
        <v>5754</v>
      </c>
      <c r="C5208" s="280" t="s">
        <v>1211</v>
      </c>
      <c r="D5208" s="280" t="s">
        <v>1394</v>
      </c>
      <c r="E5208" s="80">
        <v>416569.23064673808</v>
      </c>
      <c r="F5208" s="80">
        <v>707367</v>
      </c>
      <c r="G5208" s="80">
        <v>2</v>
      </c>
      <c r="H5208" s="280" t="s">
        <v>1394</v>
      </c>
      <c r="I5208" s="80"/>
    </row>
    <row r="5209" spans="1:9">
      <c r="A5209" s="280" t="s">
        <v>6608</v>
      </c>
      <c r="B5209" s="280" t="s">
        <v>1457</v>
      </c>
      <c r="C5209" s="280" t="s">
        <v>1211</v>
      </c>
      <c r="D5209" s="280" t="s">
        <v>1211</v>
      </c>
      <c r="E5209" s="80">
        <v>1</v>
      </c>
      <c r="F5209" s="80">
        <v>707367</v>
      </c>
      <c r="G5209" s="80">
        <v>2</v>
      </c>
      <c r="H5209" s="280" t="s">
        <v>1342</v>
      </c>
      <c r="I5209" s="80"/>
    </row>
    <row r="5210" spans="1:9">
      <c r="A5210" s="280" t="s">
        <v>6609</v>
      </c>
      <c r="B5210" s="280" t="s">
        <v>1457</v>
      </c>
      <c r="C5210" s="280" t="s">
        <v>1211</v>
      </c>
      <c r="D5210" s="280" t="s">
        <v>1212</v>
      </c>
      <c r="E5210" s="80">
        <v>1.0045557252394288</v>
      </c>
      <c r="F5210" s="80">
        <v>707367</v>
      </c>
      <c r="G5210" s="80">
        <v>2</v>
      </c>
      <c r="H5210" s="280" t="s">
        <v>1342</v>
      </c>
      <c r="I5210" s="80"/>
    </row>
    <row r="5211" spans="1:9">
      <c r="A5211" s="280" t="s">
        <v>6610</v>
      </c>
      <c r="B5211" s="280" t="s">
        <v>1457</v>
      </c>
      <c r="C5211" s="280" t="s">
        <v>1211</v>
      </c>
      <c r="D5211" s="280" t="s">
        <v>1213</v>
      </c>
      <c r="E5211" s="80">
        <v>1.0000031201867674</v>
      </c>
      <c r="F5211" s="80">
        <v>707367</v>
      </c>
      <c r="G5211" s="80">
        <v>2</v>
      </c>
      <c r="H5211" s="280" t="s">
        <v>1342</v>
      </c>
      <c r="I5211" s="80"/>
    </row>
    <row r="5212" spans="1:9">
      <c r="A5212" s="280" t="s">
        <v>6611</v>
      </c>
      <c r="B5212" s="280" t="s">
        <v>1457</v>
      </c>
      <c r="C5212" s="280" t="s">
        <v>1211</v>
      </c>
      <c r="D5212" s="280" t="s">
        <v>1214</v>
      </c>
      <c r="E5212" s="80">
        <v>1.0041505472509238</v>
      </c>
      <c r="F5212" s="80">
        <v>707367</v>
      </c>
      <c r="G5212" s="80">
        <v>2</v>
      </c>
      <c r="H5212" s="280" t="s">
        <v>1342</v>
      </c>
      <c r="I5212" s="80"/>
    </row>
    <row r="5213" spans="1:9">
      <c r="A5213" s="280" t="s">
        <v>6612</v>
      </c>
      <c r="B5213" s="280" t="s">
        <v>1457</v>
      </c>
      <c r="C5213" s="280" t="s">
        <v>1211</v>
      </c>
      <c r="D5213" s="280" t="s">
        <v>1215</v>
      </c>
      <c r="E5213" s="80">
        <v>0.97090744739025037</v>
      </c>
      <c r="F5213" s="80">
        <v>707367</v>
      </c>
      <c r="G5213" s="80">
        <v>2</v>
      </c>
      <c r="H5213" s="280" t="s">
        <v>1342</v>
      </c>
      <c r="I5213" s="80"/>
    </row>
    <row r="5214" spans="1:9">
      <c r="A5214" s="280" t="s">
        <v>6613</v>
      </c>
      <c r="B5214" s="280" t="s">
        <v>1457</v>
      </c>
      <c r="C5214" s="280" t="s">
        <v>1211</v>
      </c>
      <c r="D5214" s="280" t="s">
        <v>1216</v>
      </c>
      <c r="E5214" s="80">
        <v>1.0698544077004859</v>
      </c>
      <c r="F5214" s="80">
        <v>707367</v>
      </c>
      <c r="G5214" s="80">
        <v>2</v>
      </c>
      <c r="H5214" s="280" t="s">
        <v>1342</v>
      </c>
      <c r="I5214" s="80"/>
    </row>
    <row r="5215" spans="1:9">
      <c r="A5215" s="280" t="s">
        <v>6614</v>
      </c>
      <c r="B5215" s="280" t="s">
        <v>1457</v>
      </c>
      <c r="C5215" s="280" t="s">
        <v>1211</v>
      </c>
      <c r="D5215" s="280" t="s">
        <v>1217</v>
      </c>
      <c r="E5215" s="80">
        <v>0.73124589131351903</v>
      </c>
      <c r="F5215" s="80">
        <v>707367</v>
      </c>
      <c r="G5215" s="80">
        <v>2</v>
      </c>
      <c r="H5215" s="280" t="s">
        <v>1342</v>
      </c>
      <c r="I5215" s="80"/>
    </row>
    <row r="5216" spans="1:9">
      <c r="A5216" s="280" t="s">
        <v>6615</v>
      </c>
      <c r="B5216" s="280" t="s">
        <v>1457</v>
      </c>
      <c r="C5216" s="280" t="s">
        <v>1211</v>
      </c>
      <c r="D5216" s="280" t="s">
        <v>1218</v>
      </c>
      <c r="E5216" s="80">
        <v>0.44333766473306818</v>
      </c>
      <c r="F5216" s="80">
        <v>707367</v>
      </c>
      <c r="G5216" s="80">
        <v>2</v>
      </c>
      <c r="H5216" s="280" t="s">
        <v>1342</v>
      </c>
      <c r="I5216" s="80"/>
    </row>
    <row r="5217" spans="1:9">
      <c r="A5217" s="280" t="s">
        <v>6616</v>
      </c>
      <c r="B5217" s="280" t="s">
        <v>1457</v>
      </c>
      <c r="C5217" s="280" t="s">
        <v>1211</v>
      </c>
      <c r="D5217" s="280" t="s">
        <v>1219</v>
      </c>
      <c r="E5217" s="80">
        <v>67463.456632118512</v>
      </c>
      <c r="F5217" s="80">
        <v>707367</v>
      </c>
      <c r="G5217" s="80">
        <v>2</v>
      </c>
      <c r="H5217" s="280" t="s">
        <v>1342</v>
      </c>
      <c r="I5217" s="80"/>
    </row>
    <row r="5218" spans="1:9">
      <c r="A5218" s="280" t="s">
        <v>6617</v>
      </c>
      <c r="B5218" s="280" t="s">
        <v>1457</v>
      </c>
      <c r="C5218" s="280" t="s">
        <v>1211</v>
      </c>
      <c r="D5218" s="280" t="s">
        <v>1347</v>
      </c>
      <c r="E5218" s="80">
        <v>0.75533305576552889</v>
      </c>
      <c r="F5218" s="80">
        <v>707367</v>
      </c>
      <c r="G5218" s="80">
        <v>2</v>
      </c>
      <c r="H5218" s="280" t="s">
        <v>1342</v>
      </c>
      <c r="I5218" s="80"/>
    </row>
    <row r="5219" spans="1:9">
      <c r="A5219" s="280" t="s">
        <v>6618</v>
      </c>
      <c r="B5219" s="280" t="s">
        <v>1393</v>
      </c>
      <c r="C5219" s="280" t="s">
        <v>1211</v>
      </c>
      <c r="D5219" s="280" t="s">
        <v>1347</v>
      </c>
      <c r="E5219" s="80">
        <v>0.98513501478016363</v>
      </c>
      <c r="F5219" s="80">
        <v>707367</v>
      </c>
      <c r="G5219" s="80">
        <v>2</v>
      </c>
      <c r="H5219" s="280" t="s">
        <v>1394</v>
      </c>
      <c r="I5219" s="80"/>
    </row>
    <row r="5220" spans="1:9">
      <c r="A5220" s="280" t="s">
        <v>6619</v>
      </c>
      <c r="B5220" s="280" t="s">
        <v>1415</v>
      </c>
      <c r="C5220" s="280" t="s">
        <v>1211</v>
      </c>
      <c r="D5220" s="280" t="s">
        <v>1347</v>
      </c>
      <c r="E5220" s="80">
        <v>0.24471738525740916</v>
      </c>
      <c r="F5220" s="80">
        <v>707367</v>
      </c>
      <c r="G5220" s="80">
        <v>2</v>
      </c>
      <c r="H5220" s="280" t="s">
        <v>1394</v>
      </c>
      <c r="I5220" s="80"/>
    </row>
    <row r="5221" spans="1:9">
      <c r="A5221" s="280" t="s">
        <v>6620</v>
      </c>
      <c r="B5221" s="280" t="s">
        <v>1436</v>
      </c>
      <c r="C5221" s="280" t="s">
        <v>1211</v>
      </c>
      <c r="D5221" s="280" t="s">
        <v>1347</v>
      </c>
      <c r="E5221" s="80">
        <v>8.1742069087107433E-2</v>
      </c>
      <c r="F5221" s="80">
        <v>707367</v>
      </c>
      <c r="G5221" s="80">
        <v>2</v>
      </c>
      <c r="H5221" s="280" t="s">
        <v>1394</v>
      </c>
      <c r="I5221" s="80"/>
    </row>
    <row r="5222" spans="1:9">
      <c r="A5222" s="280" t="s">
        <v>6621</v>
      </c>
      <c r="B5222" s="280" t="s">
        <v>1457</v>
      </c>
      <c r="C5222" s="280" t="s">
        <v>1211</v>
      </c>
      <c r="D5222" s="280" t="s">
        <v>1344</v>
      </c>
      <c r="E5222" s="80">
        <v>1.6594024513945325</v>
      </c>
      <c r="F5222" s="80">
        <v>707367</v>
      </c>
      <c r="G5222" s="80">
        <v>2</v>
      </c>
      <c r="H5222" s="280" t="s">
        <v>1342</v>
      </c>
      <c r="I5222" s="80"/>
    </row>
    <row r="5223" spans="1:9">
      <c r="A5223" s="280" t="s">
        <v>6622</v>
      </c>
      <c r="B5223" s="280" t="s">
        <v>1393</v>
      </c>
      <c r="C5223" s="280" t="s">
        <v>1211</v>
      </c>
      <c r="D5223" s="280" t="s">
        <v>1344</v>
      </c>
      <c r="E5223" s="80">
        <v>0</v>
      </c>
      <c r="F5223" s="80">
        <v>707367</v>
      </c>
      <c r="G5223" s="80">
        <v>2</v>
      </c>
      <c r="H5223" s="280" t="s">
        <v>1394</v>
      </c>
      <c r="I5223" s="80"/>
    </row>
    <row r="5224" spans="1:9">
      <c r="A5224" s="280" t="s">
        <v>6623</v>
      </c>
      <c r="B5224" s="280" t="s">
        <v>1415</v>
      </c>
      <c r="C5224" s="280" t="s">
        <v>1211</v>
      </c>
      <c r="D5224" s="280" t="s">
        <v>1344</v>
      </c>
      <c r="E5224" s="80">
        <v>0</v>
      </c>
      <c r="F5224" s="80">
        <v>707367</v>
      </c>
      <c r="G5224" s="80">
        <v>2</v>
      </c>
      <c r="H5224" s="280" t="s">
        <v>1394</v>
      </c>
      <c r="I5224" s="80"/>
    </row>
    <row r="5225" spans="1:9">
      <c r="A5225" s="280" t="s">
        <v>6624</v>
      </c>
      <c r="B5225" s="280" t="s">
        <v>1436</v>
      </c>
      <c r="C5225" s="280" t="s">
        <v>1211</v>
      </c>
      <c r="D5225" s="280" t="s">
        <v>1344</v>
      </c>
      <c r="E5225" s="80">
        <v>0</v>
      </c>
      <c r="F5225" s="80">
        <v>707367</v>
      </c>
      <c r="G5225" s="80">
        <v>2</v>
      </c>
      <c r="H5225" s="280" t="s">
        <v>1394</v>
      </c>
      <c r="I5225" s="80"/>
    </row>
    <row r="5226" spans="1:9">
      <c r="A5226" s="280" t="s">
        <v>6625</v>
      </c>
      <c r="B5226" s="280" t="s">
        <v>5752</v>
      </c>
      <c r="C5226" s="280" t="s">
        <v>1212</v>
      </c>
      <c r="D5226" s="280" t="s">
        <v>1394</v>
      </c>
      <c r="E5226" s="80">
        <v>1</v>
      </c>
      <c r="F5226" s="80">
        <v>707367</v>
      </c>
      <c r="G5226" s="80">
        <v>2</v>
      </c>
      <c r="H5226" s="280" t="s">
        <v>1394</v>
      </c>
      <c r="I5226" s="80"/>
    </row>
    <row r="5227" spans="1:9">
      <c r="A5227" s="280" t="s">
        <v>6626</v>
      </c>
      <c r="B5227" s="280" t="s">
        <v>5754</v>
      </c>
      <c r="C5227" s="280" t="s">
        <v>1212</v>
      </c>
      <c r="D5227" s="280" t="s">
        <v>1394</v>
      </c>
      <c r="E5227" s="80">
        <v>414689.08992514852</v>
      </c>
      <c r="F5227" s="80">
        <v>707367</v>
      </c>
      <c r="G5227" s="80">
        <v>2</v>
      </c>
      <c r="H5227" s="280" t="s">
        <v>1394</v>
      </c>
      <c r="I5227" s="80"/>
    </row>
    <row r="5228" spans="1:9">
      <c r="A5228" s="280" t="s">
        <v>6627</v>
      </c>
      <c r="B5228" s="280" t="s">
        <v>1457</v>
      </c>
      <c r="C5228" s="280" t="s">
        <v>1212</v>
      </c>
      <c r="D5228" s="280" t="s">
        <v>1211</v>
      </c>
      <c r="E5228" s="80">
        <v>0.99581085234203237</v>
      </c>
      <c r="F5228" s="80">
        <v>707367</v>
      </c>
      <c r="G5228" s="80">
        <v>2</v>
      </c>
      <c r="H5228" s="280" t="s">
        <v>1342</v>
      </c>
      <c r="I5228" s="80"/>
    </row>
    <row r="5229" spans="1:9">
      <c r="A5229" s="280" t="s">
        <v>6628</v>
      </c>
      <c r="B5229" s="280" t="s">
        <v>1457</v>
      </c>
      <c r="C5229" s="280" t="s">
        <v>1212</v>
      </c>
      <c r="D5229" s="280" t="s">
        <v>1212</v>
      </c>
      <c r="E5229" s="80">
        <v>1</v>
      </c>
      <c r="F5229" s="80">
        <v>707367</v>
      </c>
      <c r="G5229" s="80">
        <v>2</v>
      </c>
      <c r="H5229" s="280" t="s">
        <v>1342</v>
      </c>
      <c r="I5229" s="80"/>
    </row>
    <row r="5230" spans="1:9">
      <c r="A5230" s="280" t="s">
        <v>6629</v>
      </c>
      <c r="B5230" s="280" t="s">
        <v>1457</v>
      </c>
      <c r="C5230" s="280" t="s">
        <v>1212</v>
      </c>
      <c r="D5230" s="280" t="s">
        <v>1213</v>
      </c>
      <c r="E5230" s="80">
        <v>0.99581394287157909</v>
      </c>
      <c r="F5230" s="80">
        <v>707367</v>
      </c>
      <c r="G5230" s="80">
        <v>2</v>
      </c>
      <c r="H5230" s="280" t="s">
        <v>1342</v>
      </c>
      <c r="I5230" s="80"/>
    </row>
    <row r="5231" spans="1:9">
      <c r="A5231" s="280" t="s">
        <v>6630</v>
      </c>
      <c r="B5231" s="280" t="s">
        <v>1457</v>
      </c>
      <c r="C5231" s="280" t="s">
        <v>1212</v>
      </c>
      <c r="D5231" s="280" t="s">
        <v>1214</v>
      </c>
      <c r="E5231" s="80">
        <v>0.99960548448812436</v>
      </c>
      <c r="F5231" s="80">
        <v>707367</v>
      </c>
      <c r="G5231" s="80">
        <v>2</v>
      </c>
      <c r="H5231" s="280" t="s">
        <v>1342</v>
      </c>
      <c r="I5231" s="80"/>
    </row>
    <row r="5232" spans="1:9">
      <c r="A5232" s="280" t="s">
        <v>6631</v>
      </c>
      <c r="B5232" s="280" t="s">
        <v>1457</v>
      </c>
      <c r="C5232" s="280" t="s">
        <v>1212</v>
      </c>
      <c r="D5232" s="280" t="s">
        <v>1215</v>
      </c>
      <c r="E5232" s="80">
        <v>0.96649403160710123</v>
      </c>
      <c r="F5232" s="80">
        <v>707367</v>
      </c>
      <c r="G5232" s="80">
        <v>2</v>
      </c>
      <c r="H5232" s="280" t="s">
        <v>1342</v>
      </c>
      <c r="I5232" s="80"/>
    </row>
    <row r="5233" spans="1:9">
      <c r="A5233" s="280" t="s">
        <v>6632</v>
      </c>
      <c r="B5233" s="280" t="s">
        <v>1457</v>
      </c>
      <c r="C5233" s="280" t="s">
        <v>1212</v>
      </c>
      <c r="D5233" s="280" t="s">
        <v>1216</v>
      </c>
      <c r="E5233" s="80">
        <v>1.0650035661331161</v>
      </c>
      <c r="F5233" s="80">
        <v>707367</v>
      </c>
      <c r="G5233" s="80">
        <v>2</v>
      </c>
      <c r="H5233" s="280" t="s">
        <v>1342</v>
      </c>
      <c r="I5233" s="80"/>
    </row>
    <row r="5234" spans="1:9">
      <c r="A5234" s="280" t="s">
        <v>6633</v>
      </c>
      <c r="B5234" s="280" t="s">
        <v>1457</v>
      </c>
      <c r="C5234" s="280" t="s">
        <v>1212</v>
      </c>
      <c r="D5234" s="280" t="s">
        <v>1217</v>
      </c>
      <c r="E5234" s="80">
        <v>0.72788866306594413</v>
      </c>
      <c r="F5234" s="80">
        <v>707367</v>
      </c>
      <c r="G5234" s="80">
        <v>2</v>
      </c>
      <c r="H5234" s="280" t="s">
        <v>1342</v>
      </c>
      <c r="I5234" s="80"/>
    </row>
    <row r="5235" spans="1:9">
      <c r="A5235" s="280" t="s">
        <v>6634</v>
      </c>
      <c r="B5235" s="280" t="s">
        <v>1457</v>
      </c>
      <c r="C5235" s="280" t="s">
        <v>1212</v>
      </c>
      <c r="D5235" s="280" t="s">
        <v>1218</v>
      </c>
      <c r="E5235" s="80">
        <v>0.44158877020082127</v>
      </c>
      <c r="F5235" s="80">
        <v>707367</v>
      </c>
      <c r="G5235" s="80">
        <v>2</v>
      </c>
      <c r="H5235" s="280" t="s">
        <v>1342</v>
      </c>
      <c r="I5235" s="80"/>
    </row>
    <row r="5236" spans="1:9">
      <c r="A5236" s="280" t="s">
        <v>6635</v>
      </c>
      <c r="B5236" s="280" t="s">
        <v>1457</v>
      </c>
      <c r="C5236" s="280" t="s">
        <v>1212</v>
      </c>
      <c r="D5236" s="280" t="s">
        <v>1219</v>
      </c>
      <c r="E5236" s="80">
        <v>67146.182108814581</v>
      </c>
      <c r="F5236" s="80">
        <v>707367</v>
      </c>
      <c r="G5236" s="80">
        <v>2</v>
      </c>
      <c r="H5236" s="280" t="s">
        <v>1342</v>
      </c>
      <c r="I5236" s="80"/>
    </row>
    <row r="5237" spans="1:9">
      <c r="A5237" s="280" t="s">
        <v>6636</v>
      </c>
      <c r="B5237" s="280" t="s">
        <v>1457</v>
      </c>
      <c r="C5237" s="280" t="s">
        <v>1212</v>
      </c>
      <c r="D5237" s="280" t="s">
        <v>1347</v>
      </c>
      <c r="E5237" s="80">
        <v>0.75215548216237393</v>
      </c>
      <c r="F5237" s="80">
        <v>707367</v>
      </c>
      <c r="G5237" s="80">
        <v>2</v>
      </c>
      <c r="H5237" s="280" t="s">
        <v>1342</v>
      </c>
      <c r="I5237" s="80"/>
    </row>
    <row r="5238" spans="1:9">
      <c r="A5238" s="280" t="s">
        <v>6637</v>
      </c>
      <c r="B5238" s="280" t="s">
        <v>1393</v>
      </c>
      <c r="C5238" s="280" t="s">
        <v>1212</v>
      </c>
      <c r="D5238" s="280" t="s">
        <v>1347</v>
      </c>
      <c r="E5238" s="80">
        <v>0.98513501478016363</v>
      </c>
      <c r="F5238" s="80">
        <v>707367</v>
      </c>
      <c r="G5238" s="80">
        <v>2</v>
      </c>
      <c r="H5238" s="280" t="s">
        <v>1394</v>
      </c>
      <c r="I5238" s="80"/>
    </row>
    <row r="5239" spans="1:9">
      <c r="A5239" s="280" t="s">
        <v>6638</v>
      </c>
      <c r="B5239" s="280" t="s">
        <v>1415</v>
      </c>
      <c r="C5239" s="280" t="s">
        <v>1212</v>
      </c>
      <c r="D5239" s="280" t="s">
        <v>1347</v>
      </c>
      <c r="E5239" s="80">
        <v>0.24789495924932028</v>
      </c>
      <c r="F5239" s="80">
        <v>707367</v>
      </c>
      <c r="G5239" s="80">
        <v>2</v>
      </c>
      <c r="H5239" s="280" t="s">
        <v>1394</v>
      </c>
      <c r="I5239" s="80"/>
    </row>
    <row r="5240" spans="1:9">
      <c r="A5240" s="280" t="s">
        <v>6639</v>
      </c>
      <c r="B5240" s="280" t="s">
        <v>1436</v>
      </c>
      <c r="C5240" s="280" t="s">
        <v>1212</v>
      </c>
      <c r="D5240" s="280" t="s">
        <v>1347</v>
      </c>
      <c r="E5240" s="80">
        <v>8.3278870630642196E-2</v>
      </c>
      <c r="F5240" s="80">
        <v>707367</v>
      </c>
      <c r="G5240" s="80">
        <v>2</v>
      </c>
      <c r="H5240" s="280" t="s">
        <v>1394</v>
      </c>
      <c r="I5240" s="80"/>
    </row>
    <row r="5241" spans="1:9">
      <c r="A5241" s="280" t="s">
        <v>6640</v>
      </c>
      <c r="B5241" s="280" t="s">
        <v>1457</v>
      </c>
      <c r="C5241" s="280" t="s">
        <v>1212</v>
      </c>
      <c r="D5241" s="280" t="s">
        <v>1344</v>
      </c>
      <c r="E5241" s="80">
        <v>1.6520544836821713</v>
      </c>
      <c r="F5241" s="80">
        <v>707367</v>
      </c>
      <c r="G5241" s="80">
        <v>2</v>
      </c>
      <c r="H5241" s="280" t="s">
        <v>1342</v>
      </c>
      <c r="I5241" s="80"/>
    </row>
    <row r="5242" spans="1:9">
      <c r="A5242" s="280" t="s">
        <v>6641</v>
      </c>
      <c r="B5242" s="280" t="s">
        <v>1393</v>
      </c>
      <c r="C5242" s="280" t="s">
        <v>1212</v>
      </c>
      <c r="D5242" s="280" t="s">
        <v>1344</v>
      </c>
      <c r="E5242" s="80">
        <v>0</v>
      </c>
      <c r="F5242" s="80">
        <v>707367</v>
      </c>
      <c r="G5242" s="80">
        <v>2</v>
      </c>
      <c r="H5242" s="280" t="s">
        <v>1394</v>
      </c>
      <c r="I5242" s="80"/>
    </row>
    <row r="5243" spans="1:9">
      <c r="A5243" s="280" t="s">
        <v>6642</v>
      </c>
      <c r="B5243" s="280" t="s">
        <v>1415</v>
      </c>
      <c r="C5243" s="280" t="s">
        <v>1212</v>
      </c>
      <c r="D5243" s="280" t="s">
        <v>1344</v>
      </c>
      <c r="E5243" s="80">
        <v>0</v>
      </c>
      <c r="F5243" s="80">
        <v>707367</v>
      </c>
      <c r="G5243" s="80">
        <v>2</v>
      </c>
      <c r="H5243" s="280" t="s">
        <v>1394</v>
      </c>
      <c r="I5243" s="80"/>
    </row>
    <row r="5244" spans="1:9">
      <c r="A5244" s="280" t="s">
        <v>6643</v>
      </c>
      <c r="B5244" s="280" t="s">
        <v>1436</v>
      </c>
      <c r="C5244" s="280" t="s">
        <v>1212</v>
      </c>
      <c r="D5244" s="280" t="s">
        <v>1344</v>
      </c>
      <c r="E5244" s="80">
        <v>0</v>
      </c>
      <c r="F5244" s="80">
        <v>707367</v>
      </c>
      <c r="G5244" s="80">
        <v>2</v>
      </c>
      <c r="H5244" s="280" t="s">
        <v>1394</v>
      </c>
      <c r="I5244" s="80"/>
    </row>
    <row r="5245" spans="1:9">
      <c r="A5245" s="280" t="s">
        <v>6644</v>
      </c>
      <c r="B5245" s="280" t="s">
        <v>5752</v>
      </c>
      <c r="C5245" s="280" t="s">
        <v>1213</v>
      </c>
      <c r="D5245" s="280" t="s">
        <v>1394</v>
      </c>
      <c r="E5245" s="80">
        <v>1</v>
      </c>
      <c r="F5245" s="80">
        <v>707367</v>
      </c>
      <c r="G5245" s="80">
        <v>2</v>
      </c>
      <c r="H5245" s="280" t="s">
        <v>1394</v>
      </c>
      <c r="I5245" s="80"/>
    </row>
    <row r="5246" spans="1:9">
      <c r="A5246" s="280" t="s">
        <v>6645</v>
      </c>
      <c r="B5246" s="280" t="s">
        <v>5754</v>
      </c>
      <c r="C5246" s="280" t="s">
        <v>1213</v>
      </c>
      <c r="D5246" s="280" t="s">
        <v>1394</v>
      </c>
      <c r="E5246" s="80">
        <v>416567.91100903356</v>
      </c>
      <c r="F5246" s="80">
        <v>707367</v>
      </c>
      <c r="G5246" s="80">
        <v>2</v>
      </c>
      <c r="H5246" s="280" t="s">
        <v>1394</v>
      </c>
      <c r="I5246" s="80"/>
    </row>
    <row r="5247" spans="1:9">
      <c r="A5247" s="280" t="s">
        <v>6646</v>
      </c>
      <c r="B5247" s="280" t="s">
        <v>1457</v>
      </c>
      <c r="C5247" s="280" t="s">
        <v>1213</v>
      </c>
      <c r="D5247" s="280" t="s">
        <v>1211</v>
      </c>
      <c r="E5247" s="80">
        <v>0.99999690947045328</v>
      </c>
      <c r="F5247" s="80">
        <v>707367</v>
      </c>
      <c r="G5247" s="80">
        <v>2</v>
      </c>
      <c r="H5247" s="280" t="s">
        <v>1342</v>
      </c>
      <c r="I5247" s="80"/>
    </row>
    <row r="5248" spans="1:9">
      <c r="A5248" s="280" t="s">
        <v>6647</v>
      </c>
      <c r="B5248" s="280" t="s">
        <v>1457</v>
      </c>
      <c r="C5248" s="280" t="s">
        <v>1213</v>
      </c>
      <c r="D5248" s="280" t="s">
        <v>1212</v>
      </c>
      <c r="E5248" s="80">
        <v>1.0045526050526612</v>
      </c>
      <c r="F5248" s="80">
        <v>707367</v>
      </c>
      <c r="G5248" s="80">
        <v>2</v>
      </c>
      <c r="H5248" s="280" t="s">
        <v>1342</v>
      </c>
      <c r="I5248" s="80"/>
    </row>
    <row r="5249" spans="1:9">
      <c r="A5249" s="280" t="s">
        <v>6648</v>
      </c>
      <c r="B5249" s="280" t="s">
        <v>1457</v>
      </c>
      <c r="C5249" s="280" t="s">
        <v>1213</v>
      </c>
      <c r="D5249" s="280" t="s">
        <v>1213</v>
      </c>
      <c r="E5249" s="80">
        <v>1</v>
      </c>
      <c r="F5249" s="80">
        <v>707367</v>
      </c>
      <c r="G5249" s="80">
        <v>2</v>
      </c>
      <c r="H5249" s="280" t="s">
        <v>1342</v>
      </c>
      <c r="I5249" s="80"/>
    </row>
    <row r="5250" spans="1:9">
      <c r="A5250" s="280" t="s">
        <v>6649</v>
      </c>
      <c r="B5250" s="280" t="s">
        <v>1457</v>
      </c>
      <c r="C5250" s="280" t="s">
        <v>1213</v>
      </c>
      <c r="D5250" s="280" t="s">
        <v>1214</v>
      </c>
      <c r="E5250" s="80">
        <v>1.0041474270641564</v>
      </c>
      <c r="F5250" s="80">
        <v>707367</v>
      </c>
      <c r="G5250" s="80">
        <v>2</v>
      </c>
      <c r="H5250" s="280" t="s">
        <v>1342</v>
      </c>
      <c r="I5250" s="80"/>
    </row>
    <row r="5251" spans="1:9">
      <c r="A5251" s="280" t="s">
        <v>6650</v>
      </c>
      <c r="B5251" s="280" t="s">
        <v>1457</v>
      </c>
      <c r="C5251" s="280" t="s">
        <v>1213</v>
      </c>
      <c r="D5251" s="280" t="s">
        <v>1215</v>
      </c>
      <c r="E5251" s="80">
        <v>0.97090432720348285</v>
      </c>
      <c r="F5251" s="80">
        <v>707367</v>
      </c>
      <c r="G5251" s="80">
        <v>2</v>
      </c>
      <c r="H5251" s="280" t="s">
        <v>1342</v>
      </c>
      <c r="I5251" s="80"/>
    </row>
    <row r="5252" spans="1:9">
      <c r="A5252" s="280" t="s">
        <v>6651</v>
      </c>
      <c r="B5252" s="280" t="s">
        <v>1457</v>
      </c>
      <c r="C5252" s="280" t="s">
        <v>1213</v>
      </c>
      <c r="D5252" s="280" t="s">
        <v>1216</v>
      </c>
      <c r="E5252" s="80">
        <v>1.0698511039552423</v>
      </c>
      <c r="F5252" s="80">
        <v>707367</v>
      </c>
      <c r="G5252" s="80">
        <v>2</v>
      </c>
      <c r="H5252" s="280" t="s">
        <v>1342</v>
      </c>
      <c r="I5252" s="80"/>
    </row>
    <row r="5253" spans="1:9">
      <c r="A5253" s="280" t="s">
        <v>6652</v>
      </c>
      <c r="B5253" s="280" t="s">
        <v>1457</v>
      </c>
      <c r="C5253" s="280" t="s">
        <v>1213</v>
      </c>
      <c r="D5253" s="280" t="s">
        <v>1217</v>
      </c>
      <c r="E5253" s="80">
        <v>0.73124344144929054</v>
      </c>
      <c r="F5253" s="80">
        <v>707367</v>
      </c>
      <c r="G5253" s="80">
        <v>2</v>
      </c>
      <c r="H5253" s="280" t="s">
        <v>1342</v>
      </c>
      <c r="I5253" s="80"/>
    </row>
    <row r="5254" spans="1:9">
      <c r="A5254" s="280" t="s">
        <v>6653</v>
      </c>
      <c r="B5254" s="280" t="s">
        <v>1457</v>
      </c>
      <c r="C5254" s="280" t="s">
        <v>1213</v>
      </c>
      <c r="D5254" s="280" t="s">
        <v>1218</v>
      </c>
      <c r="E5254" s="80">
        <v>0.44333455091571827</v>
      </c>
      <c r="F5254" s="80">
        <v>707367</v>
      </c>
      <c r="G5254" s="80">
        <v>2</v>
      </c>
      <c r="H5254" s="280" t="s">
        <v>1342</v>
      </c>
      <c r="I5254" s="80"/>
    </row>
    <row r="5255" spans="1:9">
      <c r="A5255" s="280" t="s">
        <v>6654</v>
      </c>
      <c r="B5255" s="280" t="s">
        <v>1457</v>
      </c>
      <c r="C5255" s="280" t="s">
        <v>1213</v>
      </c>
      <c r="D5255" s="280" t="s">
        <v>1219</v>
      </c>
      <c r="E5255" s="80">
        <v>67463.456630677916</v>
      </c>
      <c r="F5255" s="80">
        <v>707367</v>
      </c>
      <c r="G5255" s="80">
        <v>2</v>
      </c>
      <c r="H5255" s="280" t="s">
        <v>1342</v>
      </c>
      <c r="I5255" s="80"/>
    </row>
    <row r="5256" spans="1:9">
      <c r="A5256" s="280" t="s">
        <v>6655</v>
      </c>
      <c r="B5256" s="280" t="s">
        <v>1457</v>
      </c>
      <c r="C5256" s="280" t="s">
        <v>1213</v>
      </c>
      <c r="D5256" s="280" t="s">
        <v>1347</v>
      </c>
      <c r="E5256" s="80">
        <v>0.75533116958260393</v>
      </c>
      <c r="F5256" s="80">
        <v>707367</v>
      </c>
      <c r="G5256" s="80">
        <v>2</v>
      </c>
      <c r="H5256" s="280" t="s">
        <v>1342</v>
      </c>
      <c r="I5256" s="80"/>
    </row>
    <row r="5257" spans="1:9">
      <c r="A5257" s="280" t="s">
        <v>6656</v>
      </c>
      <c r="B5257" s="280" t="s">
        <v>1393</v>
      </c>
      <c r="C5257" s="280" t="s">
        <v>1213</v>
      </c>
      <c r="D5257" s="280" t="s">
        <v>1347</v>
      </c>
      <c r="E5257" s="80">
        <v>0.98513501478016363</v>
      </c>
      <c r="F5257" s="80">
        <v>707367</v>
      </c>
      <c r="G5257" s="80">
        <v>2</v>
      </c>
      <c r="H5257" s="280" t="s">
        <v>1394</v>
      </c>
      <c r="I5257" s="80"/>
    </row>
    <row r="5258" spans="1:9">
      <c r="A5258" s="280" t="s">
        <v>6657</v>
      </c>
      <c r="B5258" s="280" t="s">
        <v>1415</v>
      </c>
      <c r="C5258" s="280" t="s">
        <v>1213</v>
      </c>
      <c r="D5258" s="280" t="s">
        <v>1347</v>
      </c>
      <c r="E5258" s="80">
        <v>0.24471927143723246</v>
      </c>
      <c r="F5258" s="80">
        <v>707367</v>
      </c>
      <c r="G5258" s="80">
        <v>2</v>
      </c>
      <c r="H5258" s="280" t="s">
        <v>1394</v>
      </c>
      <c r="I5258" s="80"/>
    </row>
    <row r="5259" spans="1:9">
      <c r="A5259" s="280" t="s">
        <v>6658</v>
      </c>
      <c r="B5259" s="280" t="s">
        <v>1436</v>
      </c>
      <c r="C5259" s="280" t="s">
        <v>1213</v>
      </c>
      <c r="D5259" s="280" t="s">
        <v>1347</v>
      </c>
      <c r="E5259" s="80">
        <v>8.1743550075681806E-2</v>
      </c>
      <c r="F5259" s="80">
        <v>707367</v>
      </c>
      <c r="G5259" s="80">
        <v>2</v>
      </c>
      <c r="H5259" s="280" t="s">
        <v>1394</v>
      </c>
      <c r="I5259" s="80"/>
    </row>
    <row r="5260" spans="1:9">
      <c r="A5260" s="280" t="s">
        <v>6659</v>
      </c>
      <c r="B5260" s="280" t="s">
        <v>1457</v>
      </c>
      <c r="C5260" s="280" t="s">
        <v>1213</v>
      </c>
      <c r="D5260" s="280" t="s">
        <v>1344</v>
      </c>
      <c r="E5260" s="80">
        <v>1.65939750437329</v>
      </c>
      <c r="F5260" s="80">
        <v>707367</v>
      </c>
      <c r="G5260" s="80">
        <v>2</v>
      </c>
      <c r="H5260" s="280" t="s">
        <v>1342</v>
      </c>
      <c r="I5260" s="80"/>
    </row>
    <row r="5261" spans="1:9">
      <c r="A5261" s="280" t="s">
        <v>6660</v>
      </c>
      <c r="B5261" s="280" t="s">
        <v>1393</v>
      </c>
      <c r="C5261" s="280" t="s">
        <v>1213</v>
      </c>
      <c r="D5261" s="280" t="s">
        <v>1344</v>
      </c>
      <c r="E5261" s="80">
        <v>0</v>
      </c>
      <c r="F5261" s="80">
        <v>707367</v>
      </c>
      <c r="G5261" s="80">
        <v>2</v>
      </c>
      <c r="H5261" s="280" t="s">
        <v>1394</v>
      </c>
      <c r="I5261" s="80"/>
    </row>
    <row r="5262" spans="1:9">
      <c r="A5262" s="280" t="s">
        <v>6661</v>
      </c>
      <c r="B5262" s="280" t="s">
        <v>1415</v>
      </c>
      <c r="C5262" s="280" t="s">
        <v>1213</v>
      </c>
      <c r="D5262" s="280" t="s">
        <v>1344</v>
      </c>
      <c r="E5262" s="80">
        <v>0</v>
      </c>
      <c r="F5262" s="80">
        <v>707367</v>
      </c>
      <c r="G5262" s="80">
        <v>2</v>
      </c>
      <c r="H5262" s="280" t="s">
        <v>1394</v>
      </c>
      <c r="I5262" s="80"/>
    </row>
    <row r="5263" spans="1:9">
      <c r="A5263" s="280" t="s">
        <v>6662</v>
      </c>
      <c r="B5263" s="280" t="s">
        <v>1436</v>
      </c>
      <c r="C5263" s="280" t="s">
        <v>1213</v>
      </c>
      <c r="D5263" s="280" t="s">
        <v>1344</v>
      </c>
      <c r="E5263" s="80">
        <v>0</v>
      </c>
      <c r="F5263" s="80">
        <v>707367</v>
      </c>
      <c r="G5263" s="80">
        <v>2</v>
      </c>
      <c r="H5263" s="280" t="s">
        <v>1394</v>
      </c>
      <c r="I5263" s="80"/>
    </row>
    <row r="5264" spans="1:9">
      <c r="A5264" s="280" t="s">
        <v>6663</v>
      </c>
      <c r="B5264" s="280" t="s">
        <v>5752</v>
      </c>
      <c r="C5264" s="280" t="s">
        <v>1214</v>
      </c>
      <c r="D5264" s="280" t="s">
        <v>1394</v>
      </c>
      <c r="E5264" s="80">
        <v>1</v>
      </c>
      <c r="F5264" s="80">
        <v>707367</v>
      </c>
      <c r="G5264" s="80">
        <v>2</v>
      </c>
      <c r="H5264" s="280" t="s">
        <v>1394</v>
      </c>
      <c r="I5264" s="80"/>
    </row>
    <row r="5265" spans="1:9">
      <c r="A5265" s="280" t="s">
        <v>6664</v>
      </c>
      <c r="B5265" s="280" t="s">
        <v>5754</v>
      </c>
      <c r="C5265" s="280" t="s">
        <v>1214</v>
      </c>
      <c r="D5265" s="280" t="s">
        <v>1394</v>
      </c>
      <c r="E5265" s="80">
        <v>414849.93120076705</v>
      </c>
      <c r="F5265" s="80">
        <v>707367</v>
      </c>
      <c r="G5265" s="80">
        <v>2</v>
      </c>
      <c r="H5265" s="280" t="s">
        <v>1394</v>
      </c>
      <c r="I5265" s="80"/>
    </row>
    <row r="5266" spans="1:9">
      <c r="A5266" s="280" t="s">
        <v>6665</v>
      </c>
      <c r="B5266" s="280" t="s">
        <v>1457</v>
      </c>
      <c r="C5266" s="280" t="s">
        <v>1214</v>
      </c>
      <c r="D5266" s="280" t="s">
        <v>1211</v>
      </c>
      <c r="E5266" s="80">
        <v>0.99620536785390812</v>
      </c>
      <c r="F5266" s="80">
        <v>707367</v>
      </c>
      <c r="G5266" s="80">
        <v>2</v>
      </c>
      <c r="H5266" s="280" t="s">
        <v>1342</v>
      </c>
      <c r="I5266" s="80"/>
    </row>
    <row r="5267" spans="1:9">
      <c r="A5267" s="280" t="s">
        <v>6666</v>
      </c>
      <c r="B5267" s="280" t="s">
        <v>1457</v>
      </c>
      <c r="C5267" s="280" t="s">
        <v>1214</v>
      </c>
      <c r="D5267" s="280" t="s">
        <v>1212</v>
      </c>
      <c r="E5267" s="80">
        <v>1.0004051779885048</v>
      </c>
      <c r="F5267" s="80">
        <v>707367</v>
      </c>
      <c r="G5267" s="80">
        <v>2</v>
      </c>
      <c r="H5267" s="280" t="s">
        <v>1342</v>
      </c>
      <c r="I5267" s="80"/>
    </row>
    <row r="5268" spans="1:9">
      <c r="A5268" s="280" t="s">
        <v>6667</v>
      </c>
      <c r="B5268" s="280" t="s">
        <v>1457</v>
      </c>
      <c r="C5268" s="280" t="s">
        <v>1214</v>
      </c>
      <c r="D5268" s="280" t="s">
        <v>1213</v>
      </c>
      <c r="E5268" s="80">
        <v>0.99620845838345473</v>
      </c>
      <c r="F5268" s="80">
        <v>707367</v>
      </c>
      <c r="G5268" s="80">
        <v>2</v>
      </c>
      <c r="H5268" s="280" t="s">
        <v>1342</v>
      </c>
      <c r="I5268" s="80"/>
    </row>
    <row r="5269" spans="1:9">
      <c r="A5269" s="280" t="s">
        <v>6668</v>
      </c>
      <c r="B5269" s="280" t="s">
        <v>1457</v>
      </c>
      <c r="C5269" s="280" t="s">
        <v>1214</v>
      </c>
      <c r="D5269" s="280" t="s">
        <v>1214</v>
      </c>
      <c r="E5269" s="80">
        <v>1</v>
      </c>
      <c r="F5269" s="80">
        <v>707367</v>
      </c>
      <c r="G5269" s="80">
        <v>2</v>
      </c>
      <c r="H5269" s="280" t="s">
        <v>1342</v>
      </c>
      <c r="I5269" s="80"/>
    </row>
    <row r="5270" spans="1:9">
      <c r="A5270" s="280" t="s">
        <v>6669</v>
      </c>
      <c r="B5270" s="280" t="s">
        <v>1457</v>
      </c>
      <c r="C5270" s="280" t="s">
        <v>1214</v>
      </c>
      <c r="D5270" s="280" t="s">
        <v>1215</v>
      </c>
      <c r="E5270" s="80">
        <v>0.96689506061637387</v>
      </c>
      <c r="F5270" s="80">
        <v>707367</v>
      </c>
      <c r="G5270" s="80">
        <v>2</v>
      </c>
      <c r="H5270" s="280" t="s">
        <v>1342</v>
      </c>
      <c r="I5270" s="80"/>
    </row>
    <row r="5271" spans="1:9">
      <c r="A5271" s="280" t="s">
        <v>6670</v>
      </c>
      <c r="B5271" s="280" t="s">
        <v>1457</v>
      </c>
      <c r="C5271" s="280" t="s">
        <v>1214</v>
      </c>
      <c r="D5271" s="280" t="s">
        <v>1216</v>
      </c>
      <c r="E5271" s="80">
        <v>1.065450370514585</v>
      </c>
      <c r="F5271" s="80">
        <v>707367</v>
      </c>
      <c r="G5271" s="80">
        <v>2</v>
      </c>
      <c r="H5271" s="280" t="s">
        <v>1342</v>
      </c>
      <c r="I5271" s="80"/>
    </row>
    <row r="5272" spans="1:9">
      <c r="A5272" s="280" t="s">
        <v>6671</v>
      </c>
      <c r="B5272" s="280" t="s">
        <v>1457</v>
      </c>
      <c r="C5272" s="280" t="s">
        <v>1214</v>
      </c>
      <c r="D5272" s="280" t="s">
        <v>1217</v>
      </c>
      <c r="E5272" s="80">
        <v>0.72818858563110023</v>
      </c>
      <c r="F5272" s="80">
        <v>707367</v>
      </c>
      <c r="G5272" s="80">
        <v>2</v>
      </c>
      <c r="H5272" s="280" t="s">
        <v>1342</v>
      </c>
      <c r="I5272" s="80"/>
    </row>
    <row r="5273" spans="1:9">
      <c r="A5273" s="280" t="s">
        <v>6672</v>
      </c>
      <c r="B5273" s="280" t="s">
        <v>1457</v>
      </c>
      <c r="C5273" s="280" t="s">
        <v>1214</v>
      </c>
      <c r="D5273" s="280" t="s">
        <v>1218</v>
      </c>
      <c r="E5273" s="80">
        <v>0.44185234001213675</v>
      </c>
      <c r="F5273" s="80">
        <v>707367</v>
      </c>
      <c r="G5273" s="80">
        <v>2</v>
      </c>
      <c r="H5273" s="280" t="s">
        <v>1342</v>
      </c>
      <c r="I5273" s="80"/>
    </row>
    <row r="5274" spans="1:9">
      <c r="A5274" s="280" t="s">
        <v>6673</v>
      </c>
      <c r="B5274" s="280" t="s">
        <v>1457</v>
      </c>
      <c r="C5274" s="280" t="s">
        <v>1214</v>
      </c>
      <c r="D5274" s="280" t="s">
        <v>1219</v>
      </c>
      <c r="E5274" s="80">
        <v>67146.182449959451</v>
      </c>
      <c r="F5274" s="80">
        <v>707367</v>
      </c>
      <c r="G5274" s="80">
        <v>2</v>
      </c>
      <c r="H5274" s="280" t="s">
        <v>1342</v>
      </c>
      <c r="I5274" s="80"/>
    </row>
    <row r="5275" spans="1:9">
      <c r="A5275" s="280" t="s">
        <v>6674</v>
      </c>
      <c r="B5275" s="280" t="s">
        <v>1457</v>
      </c>
      <c r="C5275" s="280" t="s">
        <v>1214</v>
      </c>
      <c r="D5275" s="280" t="s">
        <v>1347</v>
      </c>
      <c r="E5275" s="80">
        <v>0.7524115420781613</v>
      </c>
      <c r="F5275" s="80">
        <v>707367</v>
      </c>
      <c r="G5275" s="80">
        <v>2</v>
      </c>
      <c r="H5275" s="280" t="s">
        <v>1342</v>
      </c>
      <c r="I5275" s="80"/>
    </row>
    <row r="5276" spans="1:9">
      <c r="A5276" s="280" t="s">
        <v>6675</v>
      </c>
      <c r="B5276" s="280" t="s">
        <v>1393</v>
      </c>
      <c r="C5276" s="280" t="s">
        <v>1214</v>
      </c>
      <c r="D5276" s="280" t="s">
        <v>1347</v>
      </c>
      <c r="E5276" s="80">
        <v>0.98513501478016363</v>
      </c>
      <c r="F5276" s="80">
        <v>707367</v>
      </c>
      <c r="G5276" s="80">
        <v>2</v>
      </c>
      <c r="H5276" s="280" t="s">
        <v>1394</v>
      </c>
      <c r="I5276" s="80"/>
    </row>
    <row r="5277" spans="1:9">
      <c r="A5277" s="280" t="s">
        <v>6676</v>
      </c>
      <c r="B5277" s="280" t="s">
        <v>1415</v>
      </c>
      <c r="C5277" s="280" t="s">
        <v>1214</v>
      </c>
      <c r="D5277" s="280" t="s">
        <v>1347</v>
      </c>
      <c r="E5277" s="80">
        <v>0.24763889932517411</v>
      </c>
      <c r="F5277" s="80">
        <v>707367</v>
      </c>
      <c r="G5277" s="80">
        <v>2</v>
      </c>
      <c r="H5277" s="280" t="s">
        <v>1394</v>
      </c>
      <c r="I5277" s="80"/>
    </row>
    <row r="5278" spans="1:9">
      <c r="A5278" s="280" t="s">
        <v>6677</v>
      </c>
      <c r="B5278" s="280" t="s">
        <v>1436</v>
      </c>
      <c r="C5278" s="280" t="s">
        <v>1214</v>
      </c>
      <c r="D5278" s="280" t="s">
        <v>1347</v>
      </c>
      <c r="E5278" s="80">
        <v>8.3104535987030867E-2</v>
      </c>
      <c r="F5278" s="80">
        <v>707367</v>
      </c>
      <c r="G5278" s="80">
        <v>2</v>
      </c>
      <c r="H5278" s="280" t="s">
        <v>1394</v>
      </c>
      <c r="I5278" s="80"/>
    </row>
    <row r="5279" spans="1:9">
      <c r="A5279" s="280" t="s">
        <v>6678</v>
      </c>
      <c r="B5279" s="280" t="s">
        <v>1457</v>
      </c>
      <c r="C5279" s="280" t="s">
        <v>1214</v>
      </c>
      <c r="D5279" s="280" t="s">
        <v>1344</v>
      </c>
      <c r="E5279" s="80">
        <v>1.6526734395727842</v>
      </c>
      <c r="F5279" s="80">
        <v>707367</v>
      </c>
      <c r="G5279" s="80">
        <v>2</v>
      </c>
      <c r="H5279" s="280" t="s">
        <v>1342</v>
      </c>
      <c r="I5279" s="80"/>
    </row>
    <row r="5280" spans="1:9">
      <c r="A5280" s="280" t="s">
        <v>6679</v>
      </c>
      <c r="B5280" s="280" t="s">
        <v>1393</v>
      </c>
      <c r="C5280" s="280" t="s">
        <v>1214</v>
      </c>
      <c r="D5280" s="280" t="s">
        <v>1344</v>
      </c>
      <c r="E5280" s="80">
        <v>0</v>
      </c>
      <c r="F5280" s="80">
        <v>707367</v>
      </c>
      <c r="G5280" s="80">
        <v>2</v>
      </c>
      <c r="H5280" s="280" t="s">
        <v>1394</v>
      </c>
      <c r="I5280" s="80"/>
    </row>
    <row r="5281" spans="1:9">
      <c r="A5281" s="280" t="s">
        <v>6680</v>
      </c>
      <c r="B5281" s="280" t="s">
        <v>1415</v>
      </c>
      <c r="C5281" s="280" t="s">
        <v>1214</v>
      </c>
      <c r="D5281" s="280" t="s">
        <v>1344</v>
      </c>
      <c r="E5281" s="80">
        <v>0</v>
      </c>
      <c r="F5281" s="80">
        <v>707367</v>
      </c>
      <c r="G5281" s="80">
        <v>2</v>
      </c>
      <c r="H5281" s="280" t="s">
        <v>1394</v>
      </c>
      <c r="I5281" s="80"/>
    </row>
    <row r="5282" spans="1:9">
      <c r="A5282" s="280" t="s">
        <v>6681</v>
      </c>
      <c r="B5282" s="280" t="s">
        <v>1436</v>
      </c>
      <c r="C5282" s="280" t="s">
        <v>1214</v>
      </c>
      <c r="D5282" s="280" t="s">
        <v>1344</v>
      </c>
      <c r="E5282" s="80">
        <v>0</v>
      </c>
      <c r="F5282" s="80">
        <v>707367</v>
      </c>
      <c r="G5282" s="80">
        <v>2</v>
      </c>
      <c r="H5282" s="280" t="s">
        <v>1394</v>
      </c>
      <c r="I5282" s="80"/>
    </row>
    <row r="5283" spans="1:9">
      <c r="A5283" s="280" t="s">
        <v>6682</v>
      </c>
      <c r="B5283" s="280" t="s">
        <v>5752</v>
      </c>
      <c r="C5283" s="280" t="s">
        <v>1215</v>
      </c>
      <c r="D5283" s="280" t="s">
        <v>1394</v>
      </c>
      <c r="E5283" s="80">
        <v>1</v>
      </c>
      <c r="F5283" s="80">
        <v>707367</v>
      </c>
      <c r="G5283" s="80">
        <v>2</v>
      </c>
      <c r="H5283" s="280" t="s">
        <v>1394</v>
      </c>
      <c r="I5283" s="80"/>
    </row>
    <row r="5284" spans="1:9">
      <c r="A5284" s="280" t="s">
        <v>6683</v>
      </c>
      <c r="B5284" s="280" t="s">
        <v>5754</v>
      </c>
      <c r="C5284" s="280" t="s">
        <v>1215</v>
      </c>
      <c r="D5284" s="280" t="s">
        <v>1394</v>
      </c>
      <c r="E5284" s="80">
        <v>429522.57767803478</v>
      </c>
      <c r="F5284" s="80">
        <v>707367</v>
      </c>
      <c r="G5284" s="80">
        <v>2</v>
      </c>
      <c r="H5284" s="280" t="s">
        <v>1394</v>
      </c>
      <c r="I5284" s="80"/>
    </row>
    <row r="5285" spans="1:9">
      <c r="A5285" s="280" t="s">
        <v>6684</v>
      </c>
      <c r="B5285" s="280" t="s">
        <v>1457</v>
      </c>
      <c r="C5285" s="280" t="s">
        <v>1215</v>
      </c>
      <c r="D5285" s="280" t="s">
        <v>1211</v>
      </c>
      <c r="E5285" s="80">
        <v>1.0320576878366263</v>
      </c>
      <c r="F5285" s="80">
        <v>707367</v>
      </c>
      <c r="G5285" s="80">
        <v>2</v>
      </c>
      <c r="H5285" s="280" t="s">
        <v>1342</v>
      </c>
      <c r="I5285" s="80"/>
    </row>
    <row r="5286" spans="1:9">
      <c r="A5286" s="280" t="s">
        <v>6685</v>
      </c>
      <c r="B5286" s="280" t="s">
        <v>1457</v>
      </c>
      <c r="C5286" s="280" t="s">
        <v>1215</v>
      </c>
      <c r="D5286" s="280" t="s">
        <v>1212</v>
      </c>
      <c r="E5286" s="80">
        <v>1.036382999448499</v>
      </c>
      <c r="F5286" s="80">
        <v>707367</v>
      </c>
      <c r="G5286" s="80">
        <v>2</v>
      </c>
      <c r="H5286" s="280" t="s">
        <v>1342</v>
      </c>
      <c r="I5286" s="80"/>
    </row>
    <row r="5287" spans="1:9">
      <c r="A5287" s="280" t="s">
        <v>6686</v>
      </c>
      <c r="B5287" s="280" t="s">
        <v>1457</v>
      </c>
      <c r="C5287" s="280" t="s">
        <v>1215</v>
      </c>
      <c r="D5287" s="280" t="s">
        <v>1213</v>
      </c>
      <c r="E5287" s="80">
        <v>1.032060778366173</v>
      </c>
      <c r="F5287" s="80">
        <v>707367</v>
      </c>
      <c r="G5287" s="80">
        <v>2</v>
      </c>
      <c r="H5287" s="280" t="s">
        <v>1342</v>
      </c>
      <c r="I5287" s="80"/>
    </row>
    <row r="5288" spans="1:9">
      <c r="A5288" s="280" t="s">
        <v>6687</v>
      </c>
      <c r="B5288" s="280" t="s">
        <v>1457</v>
      </c>
      <c r="C5288" s="280" t="s">
        <v>1215</v>
      </c>
      <c r="D5288" s="280" t="s">
        <v>1214</v>
      </c>
      <c r="E5288" s="80">
        <v>1.0359843019780512</v>
      </c>
      <c r="F5288" s="80">
        <v>707367</v>
      </c>
      <c r="G5288" s="80">
        <v>2</v>
      </c>
      <c r="H5288" s="280" t="s">
        <v>1342</v>
      </c>
      <c r="I5288" s="80"/>
    </row>
    <row r="5289" spans="1:9">
      <c r="A5289" s="280" t="s">
        <v>6688</v>
      </c>
      <c r="B5289" s="280" t="s">
        <v>1457</v>
      </c>
      <c r="C5289" s="280" t="s">
        <v>1215</v>
      </c>
      <c r="D5289" s="280" t="s">
        <v>1215</v>
      </c>
      <c r="E5289" s="80">
        <v>1</v>
      </c>
      <c r="F5289" s="80">
        <v>707367</v>
      </c>
      <c r="G5289" s="80">
        <v>2</v>
      </c>
      <c r="H5289" s="280" t="s">
        <v>1342</v>
      </c>
      <c r="I5289" s="80"/>
    </row>
    <row r="5290" spans="1:9">
      <c r="A5290" s="280" t="s">
        <v>6689</v>
      </c>
      <c r="B5290" s="280" t="s">
        <v>1457</v>
      </c>
      <c r="C5290" s="280" t="s">
        <v>1215</v>
      </c>
      <c r="D5290" s="280" t="s">
        <v>1216</v>
      </c>
      <c r="E5290" s="80">
        <v>1.0994552644179441</v>
      </c>
      <c r="F5290" s="80">
        <v>707367</v>
      </c>
      <c r="G5290" s="80">
        <v>2</v>
      </c>
      <c r="H5290" s="280" t="s">
        <v>1342</v>
      </c>
      <c r="I5290" s="80"/>
    </row>
    <row r="5291" spans="1:9">
      <c r="A5291" s="280" t="s">
        <v>6690</v>
      </c>
      <c r="B5291" s="280" t="s">
        <v>1457</v>
      </c>
      <c r="C5291" s="280" t="s">
        <v>1215</v>
      </c>
      <c r="D5291" s="280" t="s">
        <v>1217</v>
      </c>
      <c r="E5291" s="80">
        <v>0.75346682778846485</v>
      </c>
      <c r="F5291" s="80">
        <v>707367</v>
      </c>
      <c r="G5291" s="80">
        <v>2</v>
      </c>
      <c r="H5291" s="280" t="s">
        <v>1342</v>
      </c>
      <c r="I5291" s="80"/>
    </row>
    <row r="5292" spans="1:9">
      <c r="A5292" s="280" t="s">
        <v>6691</v>
      </c>
      <c r="B5292" s="280" t="s">
        <v>1457</v>
      </c>
      <c r="C5292" s="280" t="s">
        <v>1215</v>
      </c>
      <c r="D5292" s="280" t="s">
        <v>1218</v>
      </c>
      <c r="E5292" s="80">
        <v>0.45499298102027019</v>
      </c>
      <c r="F5292" s="80">
        <v>707367</v>
      </c>
      <c r="G5292" s="80">
        <v>2</v>
      </c>
      <c r="H5292" s="280" t="s">
        <v>1342</v>
      </c>
      <c r="I5292" s="80"/>
    </row>
    <row r="5293" spans="1:9">
      <c r="A5293" s="280" t="s">
        <v>6692</v>
      </c>
      <c r="B5293" s="280" t="s">
        <v>1457</v>
      </c>
      <c r="C5293" s="280" t="s">
        <v>1215</v>
      </c>
      <c r="D5293" s="280" t="s">
        <v>1219</v>
      </c>
      <c r="E5293" s="80">
        <v>69284.807812808969</v>
      </c>
      <c r="F5293" s="80">
        <v>707367</v>
      </c>
      <c r="G5293" s="80">
        <v>2</v>
      </c>
      <c r="H5293" s="280" t="s">
        <v>1342</v>
      </c>
      <c r="I5293" s="80"/>
    </row>
    <row r="5294" spans="1:9">
      <c r="A5294" s="280" t="s">
        <v>6693</v>
      </c>
      <c r="B5294" s="280" t="s">
        <v>1457</v>
      </c>
      <c r="C5294" s="280" t="s">
        <v>1215</v>
      </c>
      <c r="D5294" s="280" t="s">
        <v>1347</v>
      </c>
      <c r="E5294" s="80">
        <v>0.77889605409212448</v>
      </c>
      <c r="F5294" s="80">
        <v>707367</v>
      </c>
      <c r="G5294" s="80">
        <v>2</v>
      </c>
      <c r="H5294" s="280" t="s">
        <v>1342</v>
      </c>
      <c r="I5294" s="80"/>
    </row>
    <row r="5295" spans="1:9">
      <c r="A5295" s="280" t="s">
        <v>6694</v>
      </c>
      <c r="B5295" s="280" t="s">
        <v>1393</v>
      </c>
      <c r="C5295" s="280" t="s">
        <v>1215</v>
      </c>
      <c r="D5295" s="280" t="s">
        <v>1347</v>
      </c>
      <c r="E5295" s="80">
        <v>0.93334294644788351</v>
      </c>
      <c r="F5295" s="80">
        <v>707367</v>
      </c>
      <c r="G5295" s="80">
        <v>2</v>
      </c>
      <c r="H5295" s="280" t="s">
        <v>1394</v>
      </c>
      <c r="I5295" s="80"/>
    </row>
    <row r="5296" spans="1:9">
      <c r="A5296" s="280" t="s">
        <v>6695</v>
      </c>
      <c r="B5296" s="280" t="s">
        <v>1415</v>
      </c>
      <c r="C5296" s="280" t="s">
        <v>1215</v>
      </c>
      <c r="D5296" s="280" t="s">
        <v>1347</v>
      </c>
      <c r="E5296" s="80">
        <v>0.22316551637602747</v>
      </c>
      <c r="F5296" s="80">
        <v>707367</v>
      </c>
      <c r="G5296" s="80">
        <v>2</v>
      </c>
      <c r="H5296" s="280" t="s">
        <v>1394</v>
      </c>
      <c r="I5296" s="80"/>
    </row>
    <row r="5297" spans="1:9">
      <c r="A5297" s="280" t="s">
        <v>6696</v>
      </c>
      <c r="B5297" s="280" t="s">
        <v>1436</v>
      </c>
      <c r="C5297" s="280" t="s">
        <v>1215</v>
      </c>
      <c r="D5297" s="280" t="s">
        <v>1347</v>
      </c>
      <c r="E5297" s="80">
        <v>7.2231715707892677E-2</v>
      </c>
      <c r="F5297" s="80">
        <v>707367</v>
      </c>
      <c r="G5297" s="80">
        <v>2</v>
      </c>
      <c r="H5297" s="280" t="s">
        <v>1394</v>
      </c>
      <c r="I5297" s="80"/>
    </row>
    <row r="5298" spans="1:9">
      <c r="A5298" s="280" t="s">
        <v>6697</v>
      </c>
      <c r="B5298" s="280" t="s">
        <v>1457</v>
      </c>
      <c r="C5298" s="280" t="s">
        <v>1215</v>
      </c>
      <c r="D5298" s="280" t="s">
        <v>1344</v>
      </c>
      <c r="E5298" s="80">
        <v>1.7110483519537818</v>
      </c>
      <c r="F5298" s="80">
        <v>707367</v>
      </c>
      <c r="G5298" s="80">
        <v>2</v>
      </c>
      <c r="H5298" s="280" t="s">
        <v>1342</v>
      </c>
      <c r="I5298" s="80"/>
    </row>
    <row r="5299" spans="1:9">
      <c r="A5299" s="280" t="s">
        <v>6698</v>
      </c>
      <c r="B5299" s="280" t="s">
        <v>1393</v>
      </c>
      <c r="C5299" s="280" t="s">
        <v>1215</v>
      </c>
      <c r="D5299" s="280" t="s">
        <v>1344</v>
      </c>
      <c r="E5299" s="80">
        <v>0</v>
      </c>
      <c r="F5299" s="80">
        <v>707367</v>
      </c>
      <c r="G5299" s="80">
        <v>2</v>
      </c>
      <c r="H5299" s="280" t="s">
        <v>1394</v>
      </c>
      <c r="I5299" s="80"/>
    </row>
    <row r="5300" spans="1:9">
      <c r="A5300" s="280" t="s">
        <v>6699</v>
      </c>
      <c r="B5300" s="280" t="s">
        <v>1415</v>
      </c>
      <c r="C5300" s="280" t="s">
        <v>1215</v>
      </c>
      <c r="D5300" s="280" t="s">
        <v>1344</v>
      </c>
      <c r="E5300" s="80">
        <v>0</v>
      </c>
      <c r="F5300" s="80">
        <v>707367</v>
      </c>
      <c r="G5300" s="80">
        <v>2</v>
      </c>
      <c r="H5300" s="280" t="s">
        <v>1394</v>
      </c>
      <c r="I5300" s="80"/>
    </row>
    <row r="5301" spans="1:9">
      <c r="A5301" s="280" t="s">
        <v>6700</v>
      </c>
      <c r="B5301" s="280" t="s">
        <v>1436</v>
      </c>
      <c r="C5301" s="280" t="s">
        <v>1215</v>
      </c>
      <c r="D5301" s="280" t="s">
        <v>1344</v>
      </c>
      <c r="E5301" s="80">
        <v>0</v>
      </c>
      <c r="F5301" s="80">
        <v>707367</v>
      </c>
      <c r="G5301" s="80">
        <v>2</v>
      </c>
      <c r="H5301" s="280" t="s">
        <v>1394</v>
      </c>
      <c r="I5301" s="80"/>
    </row>
    <row r="5302" spans="1:9">
      <c r="A5302" s="280" t="s">
        <v>6701</v>
      </c>
      <c r="B5302" s="280" t="s">
        <v>5752</v>
      </c>
      <c r="C5302" s="280" t="s">
        <v>1216</v>
      </c>
      <c r="D5302" s="280" t="s">
        <v>1394</v>
      </c>
      <c r="E5302" s="80">
        <v>0.97815843826471971</v>
      </c>
      <c r="F5302" s="80">
        <v>707367</v>
      </c>
      <c r="G5302" s="80">
        <v>2</v>
      </c>
      <c r="H5302" s="280" t="s">
        <v>1394</v>
      </c>
      <c r="I5302" s="80"/>
    </row>
    <row r="5303" spans="1:9">
      <c r="A5303" s="280" t="s">
        <v>6702</v>
      </c>
      <c r="B5303" s="280" t="s">
        <v>5754</v>
      </c>
      <c r="C5303" s="280" t="s">
        <v>1216</v>
      </c>
      <c r="D5303" s="280" t="s">
        <v>1394</v>
      </c>
      <c r="E5303" s="80">
        <v>409763.4196798139</v>
      </c>
      <c r="F5303" s="80">
        <v>707367</v>
      </c>
      <c r="G5303" s="80">
        <v>2</v>
      </c>
      <c r="H5303" s="280" t="s">
        <v>1394</v>
      </c>
      <c r="I5303" s="80"/>
    </row>
    <row r="5304" spans="1:9">
      <c r="A5304" s="280" t="s">
        <v>6703</v>
      </c>
      <c r="B5304" s="280" t="s">
        <v>1457</v>
      </c>
      <c r="C5304" s="280" t="s">
        <v>1216</v>
      </c>
      <c r="D5304" s="280" t="s">
        <v>1211</v>
      </c>
      <c r="E5304" s="80">
        <v>1.0168233639824587</v>
      </c>
      <c r="F5304" s="80">
        <v>707367</v>
      </c>
      <c r="G5304" s="80">
        <v>2</v>
      </c>
      <c r="H5304" s="280" t="s">
        <v>1342</v>
      </c>
      <c r="I5304" s="80"/>
    </row>
    <row r="5305" spans="1:9">
      <c r="A5305" s="280" t="s">
        <v>6704</v>
      </c>
      <c r="B5305" s="280" t="s">
        <v>1457</v>
      </c>
      <c r="C5305" s="280" t="s">
        <v>1216</v>
      </c>
      <c r="D5305" s="280" t="s">
        <v>1212</v>
      </c>
      <c r="E5305" s="80">
        <v>1.0210689981499743</v>
      </c>
      <c r="F5305" s="80">
        <v>707367</v>
      </c>
      <c r="G5305" s="80">
        <v>2</v>
      </c>
      <c r="H5305" s="280" t="s">
        <v>1342</v>
      </c>
      <c r="I5305" s="80"/>
    </row>
    <row r="5306" spans="1:9">
      <c r="A5306" s="280" t="s">
        <v>6705</v>
      </c>
      <c r="B5306" s="280" t="s">
        <v>1457</v>
      </c>
      <c r="C5306" s="280" t="s">
        <v>1216</v>
      </c>
      <c r="D5306" s="280" t="s">
        <v>1213</v>
      </c>
      <c r="E5306" s="80">
        <v>1.016826347975005</v>
      </c>
      <c r="F5306" s="80">
        <v>707367</v>
      </c>
      <c r="G5306" s="80">
        <v>2</v>
      </c>
      <c r="H5306" s="280" t="s">
        <v>1342</v>
      </c>
      <c r="I5306" s="80"/>
    </row>
    <row r="5307" spans="1:9">
      <c r="A5307" s="280" t="s">
        <v>6706</v>
      </c>
      <c r="B5307" s="280" t="s">
        <v>1457</v>
      </c>
      <c r="C5307" s="280" t="s">
        <v>1216</v>
      </c>
      <c r="D5307" s="280" t="s">
        <v>1214</v>
      </c>
      <c r="E5307" s="80">
        <v>1.0206068746103081</v>
      </c>
      <c r="F5307" s="80">
        <v>707367</v>
      </c>
      <c r="G5307" s="80">
        <v>2</v>
      </c>
      <c r="H5307" s="280" t="s">
        <v>1342</v>
      </c>
      <c r="I5307" s="80"/>
    </row>
    <row r="5308" spans="1:9">
      <c r="A5308" s="280" t="s">
        <v>6707</v>
      </c>
      <c r="B5308" s="280" t="s">
        <v>1457</v>
      </c>
      <c r="C5308" s="280" t="s">
        <v>1216</v>
      </c>
      <c r="D5308" s="280" t="s">
        <v>1215</v>
      </c>
      <c r="E5308" s="80">
        <v>0.98577854195312353</v>
      </c>
      <c r="F5308" s="80">
        <v>707367</v>
      </c>
      <c r="G5308" s="80">
        <v>2</v>
      </c>
      <c r="H5308" s="280" t="s">
        <v>1342</v>
      </c>
      <c r="I5308" s="80"/>
    </row>
    <row r="5309" spans="1:9">
      <c r="A5309" s="280" t="s">
        <v>6708</v>
      </c>
      <c r="B5309" s="280" t="s">
        <v>1457</v>
      </c>
      <c r="C5309" s="280" t="s">
        <v>1216</v>
      </c>
      <c r="D5309" s="280" t="s">
        <v>1216</v>
      </c>
      <c r="E5309" s="80">
        <v>1</v>
      </c>
      <c r="F5309" s="80">
        <v>707367</v>
      </c>
      <c r="G5309" s="80">
        <v>2</v>
      </c>
      <c r="H5309" s="280" t="s">
        <v>1342</v>
      </c>
      <c r="I5309" s="80"/>
    </row>
    <row r="5310" spans="1:9">
      <c r="A5310" s="280" t="s">
        <v>6709</v>
      </c>
      <c r="B5310" s="280" t="s">
        <v>1457</v>
      </c>
      <c r="C5310" s="280" t="s">
        <v>1216</v>
      </c>
      <c r="D5310" s="280" t="s">
        <v>1217</v>
      </c>
      <c r="E5310" s="80">
        <v>0.73483123394242789</v>
      </c>
      <c r="F5310" s="80">
        <v>707367</v>
      </c>
      <c r="G5310" s="80">
        <v>2</v>
      </c>
      <c r="H5310" s="280" t="s">
        <v>1342</v>
      </c>
      <c r="I5310" s="80"/>
    </row>
    <row r="5311" spans="1:9">
      <c r="A5311" s="280" t="s">
        <v>6710</v>
      </c>
      <c r="B5311" s="280" t="s">
        <v>1457</v>
      </c>
      <c r="C5311" s="280" t="s">
        <v>1216</v>
      </c>
      <c r="D5311" s="280" t="s">
        <v>1218</v>
      </c>
      <c r="E5311" s="80">
        <v>0.49777724295471737</v>
      </c>
      <c r="F5311" s="80">
        <v>707367</v>
      </c>
      <c r="G5311" s="80">
        <v>2</v>
      </c>
      <c r="H5311" s="280" t="s">
        <v>1342</v>
      </c>
      <c r="I5311" s="80"/>
    </row>
    <row r="5312" spans="1:9">
      <c r="A5312" s="280" t="s">
        <v>6711</v>
      </c>
      <c r="B5312" s="280" t="s">
        <v>1457</v>
      </c>
      <c r="C5312" s="280" t="s">
        <v>1216</v>
      </c>
      <c r="D5312" s="280" t="s">
        <v>1219</v>
      </c>
      <c r="E5312" s="80">
        <v>65836.989848900601</v>
      </c>
      <c r="F5312" s="80">
        <v>707367</v>
      </c>
      <c r="G5312" s="80">
        <v>2</v>
      </c>
      <c r="H5312" s="280" t="s">
        <v>1342</v>
      </c>
      <c r="I5312" s="80"/>
    </row>
    <row r="5313" spans="1:9">
      <c r="A5313" s="280" t="s">
        <v>6712</v>
      </c>
      <c r="B5313" s="280" t="s">
        <v>1457</v>
      </c>
      <c r="C5313" s="280" t="s">
        <v>1216</v>
      </c>
      <c r="D5313" s="280" t="s">
        <v>1347</v>
      </c>
      <c r="E5313" s="80">
        <v>0.76601486277904696</v>
      </c>
      <c r="F5313" s="80">
        <v>707367</v>
      </c>
      <c r="G5313" s="80">
        <v>2</v>
      </c>
      <c r="H5313" s="280" t="s">
        <v>1342</v>
      </c>
      <c r="I5313" s="80"/>
    </row>
    <row r="5314" spans="1:9">
      <c r="A5314" s="280" t="s">
        <v>6713</v>
      </c>
      <c r="B5314" s="280" t="s">
        <v>1393</v>
      </c>
      <c r="C5314" s="280" t="s">
        <v>1216</v>
      </c>
      <c r="D5314" s="280" t="s">
        <v>1347</v>
      </c>
      <c r="E5314" s="80">
        <v>0.84292877671703659</v>
      </c>
      <c r="F5314" s="80">
        <v>707367</v>
      </c>
      <c r="G5314" s="80">
        <v>2</v>
      </c>
      <c r="H5314" s="280" t="s">
        <v>1394</v>
      </c>
      <c r="I5314" s="80"/>
    </row>
    <row r="5315" spans="1:9">
      <c r="A5315" s="280" t="s">
        <v>6714</v>
      </c>
      <c r="B5315" s="280" t="s">
        <v>1415</v>
      </c>
      <c r="C5315" s="280" t="s">
        <v>1216</v>
      </c>
      <c r="D5315" s="280" t="s">
        <v>1347</v>
      </c>
      <c r="E5315" s="80">
        <v>0.27650616637974951</v>
      </c>
      <c r="F5315" s="80">
        <v>707367</v>
      </c>
      <c r="G5315" s="80">
        <v>2</v>
      </c>
      <c r="H5315" s="280" t="s">
        <v>1394</v>
      </c>
      <c r="I5315" s="80"/>
    </row>
    <row r="5316" spans="1:9">
      <c r="A5316" s="280" t="s">
        <v>6715</v>
      </c>
      <c r="B5316" s="280" t="s">
        <v>1436</v>
      </c>
      <c r="C5316" s="280" t="s">
        <v>1216</v>
      </c>
      <c r="D5316" s="280" t="s">
        <v>1347</v>
      </c>
      <c r="E5316" s="80">
        <v>0.14203605005634473</v>
      </c>
      <c r="F5316" s="80">
        <v>707367</v>
      </c>
      <c r="G5316" s="80">
        <v>2</v>
      </c>
      <c r="H5316" s="280" t="s">
        <v>1394</v>
      </c>
      <c r="I5316" s="80"/>
    </row>
    <row r="5317" spans="1:9">
      <c r="A5317" s="280" t="s">
        <v>6716</v>
      </c>
      <c r="B5317" s="280" t="s">
        <v>1457</v>
      </c>
      <c r="C5317" s="280" t="s">
        <v>1216</v>
      </c>
      <c r="D5317" s="280" t="s">
        <v>1344</v>
      </c>
      <c r="E5317" s="80">
        <v>1.6800439951874484</v>
      </c>
      <c r="F5317" s="80">
        <v>707367</v>
      </c>
      <c r="G5317" s="80">
        <v>2</v>
      </c>
      <c r="H5317" s="280" t="s">
        <v>1342</v>
      </c>
      <c r="I5317" s="80"/>
    </row>
    <row r="5318" spans="1:9">
      <c r="A5318" s="280" t="s">
        <v>6717</v>
      </c>
      <c r="B5318" s="280" t="s">
        <v>1393</v>
      </c>
      <c r="C5318" s="280" t="s">
        <v>1216</v>
      </c>
      <c r="D5318" s="280" t="s">
        <v>1344</v>
      </c>
      <c r="E5318" s="80">
        <v>9.1102638375836029E-2</v>
      </c>
      <c r="F5318" s="80">
        <v>707367</v>
      </c>
      <c r="G5318" s="80">
        <v>2</v>
      </c>
      <c r="H5318" s="280" t="s">
        <v>1394</v>
      </c>
      <c r="I5318" s="80"/>
    </row>
    <row r="5319" spans="1:9">
      <c r="A5319" s="280" t="s">
        <v>6718</v>
      </c>
      <c r="B5319" s="280" t="s">
        <v>1415</v>
      </c>
      <c r="C5319" s="280" t="s">
        <v>1216</v>
      </c>
      <c r="D5319" s="280" t="s">
        <v>1344</v>
      </c>
      <c r="E5319" s="80">
        <v>5.3716002262434885E-2</v>
      </c>
      <c r="F5319" s="80">
        <v>707367</v>
      </c>
      <c r="G5319" s="80">
        <v>2</v>
      </c>
      <c r="H5319" s="280" t="s">
        <v>1394</v>
      </c>
      <c r="I5319" s="80"/>
    </row>
    <row r="5320" spans="1:9">
      <c r="A5320" s="280" t="s">
        <v>6719</v>
      </c>
      <c r="B5320" s="280" t="s">
        <v>1436</v>
      </c>
      <c r="C5320" s="280" t="s">
        <v>1216</v>
      </c>
      <c r="D5320" s="280" t="s">
        <v>1344</v>
      </c>
      <c r="E5320" s="80">
        <v>6.4374135607355165E-2</v>
      </c>
      <c r="F5320" s="80">
        <v>707367</v>
      </c>
      <c r="G5320" s="80">
        <v>2</v>
      </c>
      <c r="H5320" s="280" t="s">
        <v>1394</v>
      </c>
      <c r="I5320" s="80"/>
    </row>
    <row r="5321" spans="1:9">
      <c r="A5321" s="280" t="s">
        <v>6720</v>
      </c>
      <c r="B5321" s="280" t="s">
        <v>5752</v>
      </c>
      <c r="C5321" s="280" t="s">
        <v>1217</v>
      </c>
      <c r="D5321" s="280" t="s">
        <v>1394</v>
      </c>
      <c r="E5321" s="80">
        <v>1</v>
      </c>
      <c r="F5321" s="80">
        <v>707367</v>
      </c>
      <c r="G5321" s="80">
        <v>2</v>
      </c>
      <c r="H5321" s="280" t="s">
        <v>1394</v>
      </c>
      <c r="I5321" s="80"/>
    </row>
    <row r="5322" spans="1:9">
      <c r="A5322" s="280" t="s">
        <v>6721</v>
      </c>
      <c r="B5322" s="280" t="s">
        <v>5754</v>
      </c>
      <c r="C5322" s="280" t="s">
        <v>1217</v>
      </c>
      <c r="D5322" s="280" t="s">
        <v>1394</v>
      </c>
      <c r="E5322" s="80">
        <v>573088.91932950111</v>
      </c>
      <c r="F5322" s="80">
        <v>707367</v>
      </c>
      <c r="G5322" s="80">
        <v>2</v>
      </c>
      <c r="H5322" s="280" t="s">
        <v>1394</v>
      </c>
      <c r="I5322" s="80"/>
    </row>
    <row r="5323" spans="1:9">
      <c r="A5323" s="280" t="s">
        <v>6722</v>
      </c>
      <c r="B5323" s="280" t="s">
        <v>1457</v>
      </c>
      <c r="C5323" s="280" t="s">
        <v>1217</v>
      </c>
      <c r="D5323" s="280" t="s">
        <v>1211</v>
      </c>
      <c r="E5323" s="80">
        <v>1.3812668576205462</v>
      </c>
      <c r="F5323" s="80">
        <v>707367</v>
      </c>
      <c r="G5323" s="80">
        <v>2</v>
      </c>
      <c r="H5323" s="280" t="s">
        <v>1342</v>
      </c>
      <c r="I5323" s="80"/>
    </row>
    <row r="5324" spans="1:9">
      <c r="A5324" s="280" t="s">
        <v>6723</v>
      </c>
      <c r="B5324" s="280" t="s">
        <v>1457</v>
      </c>
      <c r="C5324" s="280" t="s">
        <v>1217</v>
      </c>
      <c r="D5324" s="280" t="s">
        <v>1212</v>
      </c>
      <c r="E5324" s="80">
        <v>1.3870005138313699</v>
      </c>
      <c r="F5324" s="80">
        <v>707367</v>
      </c>
      <c r="G5324" s="80">
        <v>2</v>
      </c>
      <c r="H5324" s="280" t="s">
        <v>1342</v>
      </c>
      <c r="I5324" s="80"/>
    </row>
    <row r="5325" spans="1:9">
      <c r="A5325" s="280" t="s">
        <v>6724</v>
      </c>
      <c r="B5325" s="280" t="s">
        <v>1457</v>
      </c>
      <c r="C5325" s="280" t="s">
        <v>1217</v>
      </c>
      <c r="D5325" s="280" t="s">
        <v>1213</v>
      </c>
      <c r="E5325" s="80">
        <v>1.3812707937690414</v>
      </c>
      <c r="F5325" s="80">
        <v>707367</v>
      </c>
      <c r="G5325" s="80">
        <v>2</v>
      </c>
      <c r="H5325" s="280" t="s">
        <v>1342</v>
      </c>
      <c r="I5325" s="80"/>
    </row>
    <row r="5326" spans="1:9">
      <c r="A5326" s="280" t="s">
        <v>6725</v>
      </c>
      <c r="B5326" s="280" t="s">
        <v>1457</v>
      </c>
      <c r="C5326" s="280" t="s">
        <v>1217</v>
      </c>
      <c r="D5326" s="280" t="s">
        <v>1214</v>
      </c>
      <c r="E5326" s="80">
        <v>1.386455018726791</v>
      </c>
      <c r="F5326" s="80">
        <v>707367</v>
      </c>
      <c r="G5326" s="80">
        <v>2</v>
      </c>
      <c r="H5326" s="280" t="s">
        <v>1342</v>
      </c>
      <c r="I5326" s="80"/>
    </row>
    <row r="5327" spans="1:9">
      <c r="A5327" s="280" t="s">
        <v>6726</v>
      </c>
      <c r="B5327" s="280" t="s">
        <v>1457</v>
      </c>
      <c r="C5327" s="280" t="s">
        <v>1217</v>
      </c>
      <c r="D5327" s="280" t="s">
        <v>1215</v>
      </c>
      <c r="E5327" s="80">
        <v>1.3390037959203682</v>
      </c>
      <c r="F5327" s="80">
        <v>707367</v>
      </c>
      <c r="G5327" s="80">
        <v>2</v>
      </c>
      <c r="H5327" s="280" t="s">
        <v>1342</v>
      </c>
      <c r="I5327" s="80"/>
    </row>
    <row r="5328" spans="1:9">
      <c r="A5328" s="280" t="s">
        <v>6727</v>
      </c>
      <c r="B5328" s="280" t="s">
        <v>1457</v>
      </c>
      <c r="C5328" s="280" t="s">
        <v>1217</v>
      </c>
      <c r="D5328" s="280" t="s">
        <v>1216</v>
      </c>
      <c r="E5328" s="80">
        <v>1.4652193729439473</v>
      </c>
      <c r="F5328" s="80">
        <v>707367</v>
      </c>
      <c r="G5328" s="80">
        <v>2</v>
      </c>
      <c r="H5328" s="280" t="s">
        <v>1342</v>
      </c>
      <c r="I5328" s="80"/>
    </row>
    <row r="5329" spans="1:9">
      <c r="A5329" s="280" t="s">
        <v>6728</v>
      </c>
      <c r="B5329" s="280" t="s">
        <v>1457</v>
      </c>
      <c r="C5329" s="280" t="s">
        <v>1217</v>
      </c>
      <c r="D5329" s="280" t="s">
        <v>1217</v>
      </c>
      <c r="E5329" s="80">
        <v>1</v>
      </c>
      <c r="F5329" s="80">
        <v>707367</v>
      </c>
      <c r="G5329" s="80">
        <v>2</v>
      </c>
      <c r="H5329" s="280" t="s">
        <v>1342</v>
      </c>
      <c r="I5329" s="80"/>
    </row>
    <row r="5330" spans="1:9">
      <c r="A5330" s="280" t="s">
        <v>6729</v>
      </c>
      <c r="B5330" s="280" t="s">
        <v>1457</v>
      </c>
      <c r="C5330" s="280" t="s">
        <v>1217</v>
      </c>
      <c r="D5330" s="280" t="s">
        <v>1218</v>
      </c>
      <c r="E5330" s="80">
        <v>0.62578367309025362</v>
      </c>
      <c r="F5330" s="80">
        <v>707367</v>
      </c>
      <c r="G5330" s="80">
        <v>2</v>
      </c>
      <c r="H5330" s="280" t="s">
        <v>1342</v>
      </c>
      <c r="I5330" s="80"/>
    </row>
    <row r="5331" spans="1:9">
      <c r="A5331" s="280" t="s">
        <v>6730</v>
      </c>
      <c r="B5331" s="280" t="s">
        <v>1457</v>
      </c>
      <c r="C5331" s="280" t="s">
        <v>1217</v>
      </c>
      <c r="D5331" s="280" t="s">
        <v>1219</v>
      </c>
      <c r="E5331" s="80">
        <v>89466.225036855234</v>
      </c>
      <c r="F5331" s="80">
        <v>707367</v>
      </c>
      <c r="G5331" s="80">
        <v>2</v>
      </c>
      <c r="H5331" s="280" t="s">
        <v>1342</v>
      </c>
      <c r="I5331" s="80"/>
    </row>
    <row r="5332" spans="1:9">
      <c r="A5332" s="280" t="s">
        <v>6731</v>
      </c>
      <c r="B5332" s="280" t="s">
        <v>1457</v>
      </c>
      <c r="C5332" s="280" t="s">
        <v>1217</v>
      </c>
      <c r="D5332" s="280" t="s">
        <v>1347</v>
      </c>
      <c r="E5332" s="80">
        <v>1.0408315384530158</v>
      </c>
      <c r="F5332" s="80">
        <v>707367</v>
      </c>
      <c r="G5332" s="80">
        <v>2</v>
      </c>
      <c r="H5332" s="280" t="s">
        <v>1342</v>
      </c>
      <c r="I5332" s="80"/>
    </row>
    <row r="5333" spans="1:9">
      <c r="A5333" s="280" t="s">
        <v>6732</v>
      </c>
      <c r="B5333" s="280" t="s">
        <v>1393</v>
      </c>
      <c r="C5333" s="280" t="s">
        <v>1217</v>
      </c>
      <c r="D5333" s="280" t="s">
        <v>1347</v>
      </c>
      <c r="E5333" s="80">
        <v>0.41498401819706038</v>
      </c>
      <c r="F5333" s="80">
        <v>707367</v>
      </c>
      <c r="G5333" s="80">
        <v>2</v>
      </c>
      <c r="H5333" s="280" t="s">
        <v>1394</v>
      </c>
      <c r="I5333" s="80"/>
    </row>
    <row r="5334" spans="1:9">
      <c r="A5334" s="280" t="s">
        <v>6733</v>
      </c>
      <c r="B5334" s="280" t="s">
        <v>1415</v>
      </c>
      <c r="C5334" s="280" t="s">
        <v>1217</v>
      </c>
      <c r="D5334" s="280" t="s">
        <v>1347</v>
      </c>
      <c r="E5334" s="80">
        <v>7.1994101987862172E-2</v>
      </c>
      <c r="F5334" s="80">
        <v>707367</v>
      </c>
      <c r="G5334" s="80">
        <v>2</v>
      </c>
      <c r="H5334" s="280" t="s">
        <v>1394</v>
      </c>
      <c r="I5334" s="80"/>
    </row>
    <row r="5335" spans="1:9">
      <c r="A5335" s="280" t="s">
        <v>6734</v>
      </c>
      <c r="B5335" s="280" t="s">
        <v>1436</v>
      </c>
      <c r="C5335" s="280" t="s">
        <v>1217</v>
      </c>
      <c r="D5335" s="280" t="s">
        <v>1347</v>
      </c>
      <c r="E5335" s="80">
        <v>1.6455385466277159E-2</v>
      </c>
      <c r="F5335" s="80">
        <v>707367</v>
      </c>
      <c r="G5335" s="80">
        <v>2</v>
      </c>
      <c r="H5335" s="280" t="s">
        <v>1394</v>
      </c>
      <c r="I5335" s="80"/>
    </row>
    <row r="5336" spans="1:9">
      <c r="A5336" s="280" t="s">
        <v>6735</v>
      </c>
      <c r="B5336" s="280" t="s">
        <v>1457</v>
      </c>
      <c r="C5336" s="280" t="s">
        <v>1217</v>
      </c>
      <c r="D5336" s="280" t="s">
        <v>1344</v>
      </c>
      <c r="E5336" s="80">
        <v>2.2839335527940885</v>
      </c>
      <c r="F5336" s="80">
        <v>707367</v>
      </c>
      <c r="G5336" s="80">
        <v>2</v>
      </c>
      <c r="H5336" s="280" t="s">
        <v>1342</v>
      </c>
      <c r="I5336" s="80"/>
    </row>
    <row r="5337" spans="1:9">
      <c r="A5337" s="280" t="s">
        <v>6736</v>
      </c>
      <c r="B5337" s="280" t="s">
        <v>1393</v>
      </c>
      <c r="C5337" s="280" t="s">
        <v>1217</v>
      </c>
      <c r="D5337" s="280" t="s">
        <v>1344</v>
      </c>
      <c r="E5337" s="80">
        <v>0</v>
      </c>
      <c r="F5337" s="80">
        <v>707367</v>
      </c>
      <c r="G5337" s="80">
        <v>2</v>
      </c>
      <c r="H5337" s="280" t="s">
        <v>1394</v>
      </c>
      <c r="I5337" s="80"/>
    </row>
    <row r="5338" spans="1:9">
      <c r="A5338" s="280" t="s">
        <v>6737</v>
      </c>
      <c r="B5338" s="280" t="s">
        <v>1415</v>
      </c>
      <c r="C5338" s="280" t="s">
        <v>1217</v>
      </c>
      <c r="D5338" s="280" t="s">
        <v>1344</v>
      </c>
      <c r="E5338" s="80">
        <v>0</v>
      </c>
      <c r="F5338" s="80">
        <v>707367</v>
      </c>
      <c r="G5338" s="80">
        <v>2</v>
      </c>
      <c r="H5338" s="280" t="s">
        <v>1394</v>
      </c>
      <c r="I5338" s="80"/>
    </row>
    <row r="5339" spans="1:9">
      <c r="A5339" s="280" t="s">
        <v>6738</v>
      </c>
      <c r="B5339" s="280" t="s">
        <v>1436</v>
      </c>
      <c r="C5339" s="280" t="s">
        <v>1217</v>
      </c>
      <c r="D5339" s="280" t="s">
        <v>1344</v>
      </c>
      <c r="E5339" s="80">
        <v>0</v>
      </c>
      <c r="F5339" s="80">
        <v>707367</v>
      </c>
      <c r="G5339" s="80">
        <v>2</v>
      </c>
      <c r="H5339" s="280" t="s">
        <v>1394</v>
      </c>
      <c r="I5339" s="80"/>
    </row>
    <row r="5340" spans="1:9">
      <c r="A5340" s="280" t="s">
        <v>6739</v>
      </c>
      <c r="B5340" s="280" t="s">
        <v>5752</v>
      </c>
      <c r="C5340" s="280" t="s">
        <v>1218</v>
      </c>
      <c r="D5340" s="280" t="s">
        <v>1394</v>
      </c>
      <c r="E5340" s="80">
        <v>0.99150935794290662</v>
      </c>
      <c r="F5340" s="80">
        <v>707367</v>
      </c>
      <c r="G5340" s="80">
        <v>2</v>
      </c>
      <c r="H5340" s="280" t="s">
        <v>1394</v>
      </c>
      <c r="I5340" s="80"/>
    </row>
    <row r="5341" spans="1:9">
      <c r="A5341" s="280" t="s">
        <v>6740</v>
      </c>
      <c r="B5341" s="280" t="s">
        <v>5754</v>
      </c>
      <c r="C5341" s="280" t="s">
        <v>1218</v>
      </c>
      <c r="D5341" s="280" t="s">
        <v>1394</v>
      </c>
      <c r="E5341" s="80">
        <v>999989.26606203022</v>
      </c>
      <c r="F5341" s="80">
        <v>707367</v>
      </c>
      <c r="G5341" s="80">
        <v>2</v>
      </c>
      <c r="H5341" s="280" t="s">
        <v>1394</v>
      </c>
      <c r="I5341" s="80"/>
    </row>
    <row r="5342" spans="1:9">
      <c r="A5342" s="280" t="s">
        <v>6741</v>
      </c>
      <c r="B5342" s="280" t="s">
        <v>1457</v>
      </c>
      <c r="C5342" s="280" t="s">
        <v>1218</v>
      </c>
      <c r="D5342" s="280" t="s">
        <v>1211</v>
      </c>
      <c r="E5342" s="80">
        <v>2.4524002980583752</v>
      </c>
      <c r="F5342" s="80">
        <v>707367</v>
      </c>
      <c r="G5342" s="80">
        <v>2</v>
      </c>
      <c r="H5342" s="280" t="s">
        <v>1342</v>
      </c>
      <c r="I5342" s="80"/>
    </row>
    <row r="5343" spans="1:9">
      <c r="A5343" s="280" t="s">
        <v>6742</v>
      </c>
      <c r="B5343" s="280" t="s">
        <v>1457</v>
      </c>
      <c r="C5343" s="280" t="s">
        <v>1218</v>
      </c>
      <c r="D5343" s="280" t="s">
        <v>1212</v>
      </c>
      <c r="E5343" s="80">
        <v>2.4647402189274987</v>
      </c>
      <c r="F5343" s="80">
        <v>707367</v>
      </c>
      <c r="G5343" s="80">
        <v>2</v>
      </c>
      <c r="H5343" s="280" t="s">
        <v>1342</v>
      </c>
      <c r="I5343" s="80"/>
    </row>
    <row r="5344" spans="1:9">
      <c r="A5344" s="280" t="s">
        <v>6743</v>
      </c>
      <c r="B5344" s="280" t="s">
        <v>1457</v>
      </c>
      <c r="C5344" s="280" t="s">
        <v>1218</v>
      </c>
      <c r="D5344" s="280" t="s">
        <v>1213</v>
      </c>
      <c r="E5344" s="80">
        <v>2.4524034214291266</v>
      </c>
      <c r="F5344" s="80">
        <v>707367</v>
      </c>
      <c r="G5344" s="80">
        <v>2</v>
      </c>
      <c r="H5344" s="280" t="s">
        <v>1342</v>
      </c>
      <c r="I5344" s="80"/>
    </row>
    <row r="5345" spans="1:9">
      <c r="A5345" s="280" t="s">
        <v>6744</v>
      </c>
      <c r="B5345" s="280" t="s">
        <v>1457</v>
      </c>
      <c r="C5345" s="280" t="s">
        <v>1218</v>
      </c>
      <c r="D5345" s="280" t="s">
        <v>1214</v>
      </c>
      <c r="E5345" s="80">
        <v>2.4637964386363538</v>
      </c>
      <c r="F5345" s="80">
        <v>707367</v>
      </c>
      <c r="G5345" s="80">
        <v>2</v>
      </c>
      <c r="H5345" s="280" t="s">
        <v>1342</v>
      </c>
      <c r="I5345" s="80"/>
    </row>
    <row r="5346" spans="1:9">
      <c r="A5346" s="280" t="s">
        <v>6745</v>
      </c>
      <c r="B5346" s="280" t="s">
        <v>1457</v>
      </c>
      <c r="C5346" s="280" t="s">
        <v>1218</v>
      </c>
      <c r="D5346" s="280" t="s">
        <v>1215</v>
      </c>
      <c r="E5346" s="80">
        <v>2.3594180825931765</v>
      </c>
      <c r="F5346" s="80">
        <v>707367</v>
      </c>
      <c r="G5346" s="80">
        <v>2</v>
      </c>
      <c r="H5346" s="280" t="s">
        <v>1342</v>
      </c>
      <c r="I5346" s="80"/>
    </row>
    <row r="5347" spans="1:9">
      <c r="A5347" s="280" t="s">
        <v>6746</v>
      </c>
      <c r="B5347" s="280" t="s">
        <v>1457</v>
      </c>
      <c r="C5347" s="280" t="s">
        <v>1218</v>
      </c>
      <c r="D5347" s="280" t="s">
        <v>1216</v>
      </c>
      <c r="E5347" s="80">
        <v>2.2788179205780792</v>
      </c>
      <c r="F5347" s="80">
        <v>707367</v>
      </c>
      <c r="G5347" s="80">
        <v>2</v>
      </c>
      <c r="H5347" s="280" t="s">
        <v>1342</v>
      </c>
      <c r="I5347" s="80"/>
    </row>
    <row r="5348" spans="1:9">
      <c r="A5348" s="280" t="s">
        <v>6747</v>
      </c>
      <c r="B5348" s="280" t="s">
        <v>1457</v>
      </c>
      <c r="C5348" s="280" t="s">
        <v>1218</v>
      </c>
      <c r="D5348" s="280" t="s">
        <v>1217</v>
      </c>
      <c r="E5348" s="80">
        <v>1.7706230484192471</v>
      </c>
      <c r="F5348" s="80">
        <v>707367</v>
      </c>
      <c r="G5348" s="80">
        <v>2</v>
      </c>
      <c r="H5348" s="280" t="s">
        <v>1342</v>
      </c>
      <c r="I5348" s="80"/>
    </row>
    <row r="5349" spans="1:9">
      <c r="A5349" s="280" t="s">
        <v>6748</v>
      </c>
      <c r="B5349" s="280" t="s">
        <v>1457</v>
      </c>
      <c r="C5349" s="280" t="s">
        <v>1218</v>
      </c>
      <c r="D5349" s="280" t="s">
        <v>1218</v>
      </c>
      <c r="E5349" s="80">
        <v>1</v>
      </c>
      <c r="F5349" s="80">
        <v>707367</v>
      </c>
      <c r="G5349" s="80">
        <v>2</v>
      </c>
      <c r="H5349" s="280" t="s">
        <v>1342</v>
      </c>
      <c r="I5349" s="80"/>
    </row>
    <row r="5350" spans="1:9">
      <c r="A5350" s="280" t="s">
        <v>6749</v>
      </c>
      <c r="B5350" s="280" t="s">
        <v>1457</v>
      </c>
      <c r="C5350" s="280" t="s">
        <v>1218</v>
      </c>
      <c r="D5350" s="280" t="s">
        <v>1219</v>
      </c>
      <c r="E5350" s="80">
        <v>146383.66738982132</v>
      </c>
      <c r="F5350" s="80">
        <v>707367</v>
      </c>
      <c r="G5350" s="80">
        <v>2</v>
      </c>
      <c r="H5350" s="280" t="s">
        <v>1342</v>
      </c>
      <c r="I5350" s="80"/>
    </row>
    <row r="5351" spans="1:9">
      <c r="A5351" s="280" t="s">
        <v>6750</v>
      </c>
      <c r="B5351" s="280" t="s">
        <v>1457</v>
      </c>
      <c r="C5351" s="280" t="s">
        <v>1218</v>
      </c>
      <c r="D5351" s="280" t="s">
        <v>1347</v>
      </c>
      <c r="E5351" s="80">
        <v>1.8107958579111529</v>
      </c>
      <c r="F5351" s="80">
        <v>707367</v>
      </c>
      <c r="G5351" s="80">
        <v>2</v>
      </c>
      <c r="H5351" s="280" t="s">
        <v>1342</v>
      </c>
      <c r="I5351" s="80"/>
    </row>
    <row r="5352" spans="1:9">
      <c r="A5352" s="280" t="s">
        <v>6751</v>
      </c>
      <c r="B5352" s="280" t="s">
        <v>1393</v>
      </c>
      <c r="C5352" s="280" t="s">
        <v>1218</v>
      </c>
      <c r="D5352" s="280" t="s">
        <v>1347</v>
      </c>
      <c r="E5352" s="80">
        <v>0.16709996366808177</v>
      </c>
      <c r="F5352" s="80">
        <v>707367</v>
      </c>
      <c r="G5352" s="80">
        <v>2</v>
      </c>
      <c r="H5352" s="280" t="s">
        <v>1394</v>
      </c>
      <c r="I5352" s="80"/>
    </row>
    <row r="5353" spans="1:9">
      <c r="A5353" s="280" t="s">
        <v>6752</v>
      </c>
      <c r="B5353" s="280" t="s">
        <v>1415</v>
      </c>
      <c r="C5353" s="280" t="s">
        <v>1218</v>
      </c>
      <c r="D5353" s="280" t="s">
        <v>1347</v>
      </c>
      <c r="E5353" s="80">
        <v>5.1626492033363544E-2</v>
      </c>
      <c r="F5353" s="80">
        <v>707367</v>
      </c>
      <c r="G5353" s="80">
        <v>2</v>
      </c>
      <c r="H5353" s="280" t="s">
        <v>1394</v>
      </c>
      <c r="I5353" s="80"/>
    </row>
    <row r="5354" spans="1:9">
      <c r="A5354" s="280" t="s">
        <v>6753</v>
      </c>
      <c r="B5354" s="280" t="s">
        <v>1436</v>
      </c>
      <c r="C5354" s="280" t="s">
        <v>1218</v>
      </c>
      <c r="D5354" s="280" t="s">
        <v>1347</v>
      </c>
      <c r="E5354" s="80">
        <v>3.2315787400755296E-2</v>
      </c>
      <c r="F5354" s="80">
        <v>707367</v>
      </c>
      <c r="G5354" s="80">
        <v>2</v>
      </c>
      <c r="H5354" s="280" t="s">
        <v>1394</v>
      </c>
      <c r="I5354" s="80"/>
    </row>
    <row r="5355" spans="1:9">
      <c r="A5355" s="280" t="s">
        <v>6754</v>
      </c>
      <c r="B5355" s="280" t="s">
        <v>1457</v>
      </c>
      <c r="C5355" s="280" t="s">
        <v>1218</v>
      </c>
      <c r="D5355" s="280" t="s">
        <v>1344</v>
      </c>
      <c r="E5355" s="80">
        <v>4.0096886730589425</v>
      </c>
      <c r="F5355" s="80">
        <v>707367</v>
      </c>
      <c r="G5355" s="80">
        <v>2</v>
      </c>
      <c r="H5355" s="280" t="s">
        <v>1342</v>
      </c>
      <c r="I5355" s="80"/>
    </row>
    <row r="5356" spans="1:9">
      <c r="A5356" s="280" t="s">
        <v>6755</v>
      </c>
      <c r="B5356" s="280" t="s">
        <v>1393</v>
      </c>
      <c r="C5356" s="280" t="s">
        <v>1218</v>
      </c>
      <c r="D5356" s="280" t="s">
        <v>1344</v>
      </c>
      <c r="E5356" s="80">
        <v>2.3810836524745995E-2</v>
      </c>
      <c r="F5356" s="80">
        <v>707367</v>
      </c>
      <c r="G5356" s="80">
        <v>2</v>
      </c>
      <c r="H5356" s="280" t="s">
        <v>1394</v>
      </c>
      <c r="I5356" s="80"/>
    </row>
    <row r="5357" spans="1:9">
      <c r="A5357" s="280" t="s">
        <v>6756</v>
      </c>
      <c r="B5357" s="280" t="s">
        <v>1415</v>
      </c>
      <c r="C5357" s="280" t="s">
        <v>1218</v>
      </c>
      <c r="D5357" s="280" t="s">
        <v>1344</v>
      </c>
      <c r="E5357" s="80">
        <v>2.0052275186936523E-2</v>
      </c>
      <c r="F5357" s="80">
        <v>707367</v>
      </c>
      <c r="G5357" s="80">
        <v>2</v>
      </c>
      <c r="H5357" s="280" t="s">
        <v>1394</v>
      </c>
      <c r="I5357" s="80"/>
    </row>
    <row r="5358" spans="1:9">
      <c r="A5358" s="280" t="s">
        <v>6757</v>
      </c>
      <c r="B5358" s="280" t="s">
        <v>1436</v>
      </c>
      <c r="C5358" s="280" t="s">
        <v>1218</v>
      </c>
      <c r="D5358" s="280" t="s">
        <v>1344</v>
      </c>
      <c r="E5358" s="80">
        <v>2.7527251070373338E-2</v>
      </c>
      <c r="F5358" s="80">
        <v>707367</v>
      </c>
      <c r="G5358" s="80">
        <v>2</v>
      </c>
      <c r="H5358" s="280" t="s">
        <v>1394</v>
      </c>
      <c r="I5358" s="80"/>
    </row>
    <row r="5359" spans="1:9">
      <c r="A5359" s="280" t="s">
        <v>6758</v>
      </c>
      <c r="B5359" s="280" t="s">
        <v>5752</v>
      </c>
      <c r="C5359" s="280" t="s">
        <v>1219</v>
      </c>
      <c r="D5359" s="280" t="s">
        <v>1394</v>
      </c>
      <c r="E5359" s="80">
        <v>1</v>
      </c>
      <c r="F5359" s="80">
        <v>707367</v>
      </c>
      <c r="G5359" s="80">
        <v>2</v>
      </c>
      <c r="H5359" s="280" t="s">
        <v>1394</v>
      </c>
      <c r="I5359" s="80"/>
    </row>
    <row r="5360" spans="1:9">
      <c r="A5360" s="280" t="s">
        <v>6759</v>
      </c>
      <c r="B5360" s="280" t="s">
        <v>5754</v>
      </c>
      <c r="C5360" s="280" t="s">
        <v>1219</v>
      </c>
      <c r="D5360" s="280" t="s">
        <v>1394</v>
      </c>
      <c r="E5360" s="80">
        <v>483791.09740497079</v>
      </c>
      <c r="F5360" s="80">
        <v>707367</v>
      </c>
      <c r="G5360" s="80">
        <v>2</v>
      </c>
      <c r="H5360" s="280" t="s">
        <v>1394</v>
      </c>
      <c r="I5360" s="80"/>
    </row>
    <row r="5361" spans="1:9">
      <c r="A5361" s="280" t="s">
        <v>6760</v>
      </c>
      <c r="B5361" s="280" t="s">
        <v>1457</v>
      </c>
      <c r="C5361" s="280" t="s">
        <v>1219</v>
      </c>
      <c r="D5361" s="280" t="s">
        <v>1211</v>
      </c>
      <c r="E5361" s="80">
        <v>1.1708691937558895</v>
      </c>
      <c r="F5361" s="80">
        <v>707367</v>
      </c>
      <c r="G5361" s="80">
        <v>2</v>
      </c>
      <c r="H5361" s="280" t="s">
        <v>1342</v>
      </c>
      <c r="I5361" s="80"/>
    </row>
    <row r="5362" spans="1:9">
      <c r="A5362" s="280" t="s">
        <v>6761</v>
      </c>
      <c r="B5362" s="280" t="s">
        <v>1457</v>
      </c>
      <c r="C5362" s="280" t="s">
        <v>1219</v>
      </c>
      <c r="D5362" s="280" t="s">
        <v>1212</v>
      </c>
      <c r="E5362" s="80">
        <v>1.175263595809295</v>
      </c>
      <c r="F5362" s="80">
        <v>707367</v>
      </c>
      <c r="G5362" s="80">
        <v>2</v>
      </c>
      <c r="H5362" s="280" t="s">
        <v>1342</v>
      </c>
      <c r="I5362" s="80"/>
    </row>
    <row r="5363" spans="1:9">
      <c r="A5363" s="280" t="s">
        <v>6762</v>
      </c>
      <c r="B5363" s="280" t="s">
        <v>1457</v>
      </c>
      <c r="C5363" s="280" t="s">
        <v>1219</v>
      </c>
      <c r="D5363" s="280" t="s">
        <v>1213</v>
      </c>
      <c r="E5363" s="80">
        <v>1.1708758875524847</v>
      </c>
      <c r="F5363" s="80">
        <v>707367</v>
      </c>
      <c r="G5363" s="80">
        <v>2</v>
      </c>
      <c r="H5363" s="280" t="s">
        <v>1342</v>
      </c>
      <c r="I5363" s="80"/>
    </row>
    <row r="5364" spans="1:9">
      <c r="A5364" s="280" t="s">
        <v>6763</v>
      </c>
      <c r="B5364" s="280" t="s">
        <v>1457</v>
      </c>
      <c r="C5364" s="280" t="s">
        <v>1219</v>
      </c>
      <c r="D5364" s="280" t="s">
        <v>1214</v>
      </c>
      <c r="E5364" s="80">
        <v>1.1747811445647296</v>
      </c>
      <c r="F5364" s="80">
        <v>707367</v>
      </c>
      <c r="G5364" s="80">
        <v>2</v>
      </c>
      <c r="H5364" s="280" t="s">
        <v>1342</v>
      </c>
      <c r="I5364" s="80"/>
    </row>
    <row r="5365" spans="1:9">
      <c r="A5365" s="280" t="s">
        <v>6764</v>
      </c>
      <c r="B5365" s="280" t="s">
        <v>1457</v>
      </c>
      <c r="C5365" s="280" t="s">
        <v>1219</v>
      </c>
      <c r="D5365" s="280" t="s">
        <v>1215</v>
      </c>
      <c r="E5365" s="80">
        <v>1.1353698001665449</v>
      </c>
      <c r="F5365" s="80">
        <v>707367</v>
      </c>
      <c r="G5365" s="80">
        <v>2</v>
      </c>
      <c r="H5365" s="280" t="s">
        <v>1342</v>
      </c>
      <c r="I5365" s="80"/>
    </row>
    <row r="5366" spans="1:9">
      <c r="A5366" s="280" t="s">
        <v>6765</v>
      </c>
      <c r="B5366" s="280" t="s">
        <v>1457</v>
      </c>
      <c r="C5366" s="280" t="s">
        <v>1219</v>
      </c>
      <c r="D5366" s="280" t="s">
        <v>1216</v>
      </c>
      <c r="E5366" s="80">
        <v>1.1139861477399038</v>
      </c>
      <c r="F5366" s="80">
        <v>707367</v>
      </c>
      <c r="G5366" s="80">
        <v>2</v>
      </c>
      <c r="H5366" s="280" t="s">
        <v>1342</v>
      </c>
      <c r="I5366" s="80"/>
    </row>
    <row r="5367" spans="1:9">
      <c r="A5367" s="280" t="s">
        <v>6766</v>
      </c>
      <c r="B5367" s="280" t="s">
        <v>1457</v>
      </c>
      <c r="C5367" s="280" t="s">
        <v>1219</v>
      </c>
      <c r="D5367" s="280" t="s">
        <v>1217</v>
      </c>
      <c r="E5367" s="80">
        <v>0.85115665685132369</v>
      </c>
      <c r="F5367" s="80">
        <v>707367</v>
      </c>
      <c r="G5367" s="80">
        <v>2</v>
      </c>
      <c r="H5367" s="280" t="s">
        <v>1342</v>
      </c>
      <c r="I5367" s="80"/>
    </row>
    <row r="5368" spans="1:9">
      <c r="A5368" s="280" t="s">
        <v>6767</v>
      </c>
      <c r="B5368" s="280" t="s">
        <v>1457</v>
      </c>
      <c r="C5368" s="280" t="s">
        <v>1219</v>
      </c>
      <c r="D5368" s="280" t="s">
        <v>1218</v>
      </c>
      <c r="E5368" s="80">
        <v>0.49349939226016137</v>
      </c>
      <c r="F5368" s="80">
        <v>707367</v>
      </c>
      <c r="G5368" s="80">
        <v>2</v>
      </c>
      <c r="H5368" s="280" t="s">
        <v>1342</v>
      </c>
      <c r="I5368" s="80"/>
    </row>
    <row r="5369" spans="1:9">
      <c r="A5369" s="280" t="s">
        <v>6768</v>
      </c>
      <c r="B5369" s="280" t="s">
        <v>1457</v>
      </c>
      <c r="C5369" s="280" t="s">
        <v>1219</v>
      </c>
      <c r="D5369" s="280" t="s">
        <v>1219</v>
      </c>
      <c r="E5369" s="80">
        <v>1</v>
      </c>
      <c r="F5369" s="80">
        <v>707367</v>
      </c>
      <c r="G5369" s="80">
        <v>2</v>
      </c>
      <c r="H5369" s="280" t="s">
        <v>1342</v>
      </c>
      <c r="I5369" s="80"/>
    </row>
    <row r="5370" spans="1:9">
      <c r="A5370" s="280" t="s">
        <v>6769</v>
      </c>
      <c r="B5370" s="280" t="s">
        <v>1457</v>
      </c>
      <c r="C5370" s="280" t="s">
        <v>1219</v>
      </c>
      <c r="D5370" s="280" t="s">
        <v>1347</v>
      </c>
      <c r="E5370" s="80">
        <v>0.87499802991421105</v>
      </c>
      <c r="F5370" s="80">
        <v>707367</v>
      </c>
      <c r="G5370" s="80">
        <v>2</v>
      </c>
      <c r="H5370" s="280" t="s">
        <v>1342</v>
      </c>
      <c r="I5370" s="80"/>
    </row>
    <row r="5371" spans="1:9">
      <c r="A5371" s="280" t="s">
        <v>6770</v>
      </c>
      <c r="B5371" s="280" t="s">
        <v>1393</v>
      </c>
      <c r="C5371" s="280" t="s">
        <v>1219</v>
      </c>
      <c r="D5371" s="280" t="s">
        <v>1347</v>
      </c>
      <c r="E5371" s="80">
        <v>0.62290296267708278</v>
      </c>
      <c r="F5371" s="80">
        <v>707367</v>
      </c>
      <c r="G5371" s="80">
        <v>2</v>
      </c>
      <c r="H5371" s="280" t="s">
        <v>1394</v>
      </c>
      <c r="I5371" s="80"/>
    </row>
    <row r="5372" spans="1:9">
      <c r="A5372" s="280" t="s">
        <v>6771</v>
      </c>
      <c r="B5372" s="280" t="s">
        <v>1415</v>
      </c>
      <c r="C5372" s="280" t="s">
        <v>1219</v>
      </c>
      <c r="D5372" s="280" t="s">
        <v>1347</v>
      </c>
      <c r="E5372" s="80">
        <v>0.21542539423186777</v>
      </c>
      <c r="F5372" s="80">
        <v>707367</v>
      </c>
      <c r="G5372" s="80">
        <v>2</v>
      </c>
      <c r="H5372" s="280" t="s">
        <v>1394</v>
      </c>
      <c r="I5372" s="80"/>
    </row>
    <row r="5373" spans="1:9">
      <c r="A5373" s="280" t="s">
        <v>6772</v>
      </c>
      <c r="B5373" s="280" t="s">
        <v>1436</v>
      </c>
      <c r="C5373" s="280" t="s">
        <v>1219</v>
      </c>
      <c r="D5373" s="280" t="s">
        <v>1347</v>
      </c>
      <c r="E5373" s="80">
        <v>0.13350088843344524</v>
      </c>
      <c r="F5373" s="80">
        <v>707367</v>
      </c>
      <c r="G5373" s="80">
        <v>2</v>
      </c>
      <c r="H5373" s="280" t="s">
        <v>1394</v>
      </c>
      <c r="I5373" s="80"/>
    </row>
    <row r="5374" spans="1:9">
      <c r="A5374" s="280" t="s">
        <v>6773</v>
      </c>
      <c r="B5374" s="280" t="s">
        <v>1457</v>
      </c>
      <c r="C5374" s="280" t="s">
        <v>1219</v>
      </c>
      <c r="D5374" s="280" t="s">
        <v>1344</v>
      </c>
      <c r="E5374" s="80">
        <v>1.9258212335557632</v>
      </c>
      <c r="F5374" s="80">
        <v>707367</v>
      </c>
      <c r="G5374" s="80">
        <v>2</v>
      </c>
      <c r="H5374" s="280" t="s">
        <v>1342</v>
      </c>
      <c r="I5374" s="80"/>
    </row>
    <row r="5375" spans="1:9">
      <c r="A5375" s="280" t="s">
        <v>6774</v>
      </c>
      <c r="B5375" s="280" t="s">
        <v>1393</v>
      </c>
      <c r="C5375" s="280" t="s">
        <v>1219</v>
      </c>
      <c r="D5375" s="280" t="s">
        <v>1344</v>
      </c>
      <c r="E5375" s="80">
        <v>9.4482779094868713E-2</v>
      </c>
      <c r="F5375" s="80">
        <v>707367</v>
      </c>
      <c r="G5375" s="80">
        <v>2</v>
      </c>
      <c r="H5375" s="280" t="s">
        <v>1394</v>
      </c>
      <c r="I5375" s="80"/>
    </row>
    <row r="5376" spans="1:9">
      <c r="A5376" s="280" t="s">
        <v>6775</v>
      </c>
      <c r="B5376" s="280" t="s">
        <v>1415</v>
      </c>
      <c r="C5376" s="280" t="s">
        <v>1219</v>
      </c>
      <c r="D5376" s="280" t="s">
        <v>1344</v>
      </c>
      <c r="E5376" s="80">
        <v>9.4482542567144334E-2</v>
      </c>
      <c r="F5376" s="80">
        <v>707367</v>
      </c>
      <c r="G5376" s="80">
        <v>2</v>
      </c>
      <c r="H5376" s="280" t="s">
        <v>1394</v>
      </c>
      <c r="I5376" s="80"/>
    </row>
    <row r="5377" spans="1:9">
      <c r="A5377" s="280" t="s">
        <v>6776</v>
      </c>
      <c r="B5377" s="280" t="s">
        <v>1436</v>
      </c>
      <c r="C5377" s="280" t="s">
        <v>1219</v>
      </c>
      <c r="D5377" s="280" t="s">
        <v>1344</v>
      </c>
      <c r="E5377" s="80">
        <v>9.4482306039419955E-2</v>
      </c>
      <c r="F5377" s="80">
        <v>707367</v>
      </c>
      <c r="G5377" s="80">
        <v>2</v>
      </c>
      <c r="H5377" s="280" t="s">
        <v>1394</v>
      </c>
      <c r="I5377" s="80"/>
    </row>
    <row r="5378" spans="1:9">
      <c r="A5378" s="280" t="s">
        <v>6777</v>
      </c>
      <c r="B5378" s="280" t="s">
        <v>1457</v>
      </c>
      <c r="C5378" s="280" t="s">
        <v>1183</v>
      </c>
      <c r="D5378" s="280" t="s">
        <v>1211</v>
      </c>
      <c r="E5378" s="80">
        <v>0.32447198097138896</v>
      </c>
      <c r="F5378" s="80">
        <v>707367</v>
      </c>
      <c r="G5378" s="80">
        <v>2</v>
      </c>
      <c r="H5378" s="280" t="s">
        <v>1342</v>
      </c>
      <c r="I5378" s="80"/>
    </row>
    <row r="5379" spans="1:9">
      <c r="A5379" s="280" t="s">
        <v>6778</v>
      </c>
      <c r="B5379" s="280" t="s">
        <v>1457</v>
      </c>
      <c r="C5379" s="280" t="s">
        <v>1183</v>
      </c>
      <c r="D5379" s="280" t="s">
        <v>1212</v>
      </c>
      <c r="E5379" s="80">
        <v>0.32570269408181696</v>
      </c>
      <c r="F5379" s="80">
        <v>707367</v>
      </c>
      <c r="G5379" s="80">
        <v>2</v>
      </c>
      <c r="H5379" s="280" t="s">
        <v>1342</v>
      </c>
      <c r="I5379" s="80"/>
    </row>
    <row r="5380" spans="1:9">
      <c r="A5380" s="280" t="s">
        <v>6779</v>
      </c>
      <c r="B5380" s="280" t="s">
        <v>1457</v>
      </c>
      <c r="C5380" s="280" t="s">
        <v>1183</v>
      </c>
      <c r="D5380" s="280" t="s">
        <v>1213</v>
      </c>
      <c r="E5380" s="80">
        <v>0.32447284524344111</v>
      </c>
      <c r="F5380" s="80">
        <v>707367</v>
      </c>
      <c r="G5380" s="80">
        <v>2</v>
      </c>
      <c r="H5380" s="280" t="s">
        <v>1342</v>
      </c>
      <c r="I5380" s="80"/>
    </row>
    <row r="5381" spans="1:9">
      <c r="A5381" s="280" t="s">
        <v>6780</v>
      </c>
      <c r="B5381" s="280" t="s">
        <v>1457</v>
      </c>
      <c r="C5381" s="280" t="s">
        <v>1183</v>
      </c>
      <c r="D5381" s="280" t="s">
        <v>1214</v>
      </c>
      <c r="E5381" s="80">
        <v>0.32562893767998619</v>
      </c>
      <c r="F5381" s="80">
        <v>707367</v>
      </c>
      <c r="G5381" s="80">
        <v>2</v>
      </c>
      <c r="H5381" s="280" t="s">
        <v>1342</v>
      </c>
      <c r="I5381" s="80"/>
    </row>
    <row r="5382" spans="1:9">
      <c r="A5382" s="280" t="s">
        <v>6781</v>
      </c>
      <c r="B5382" s="280" t="s">
        <v>1457</v>
      </c>
      <c r="C5382" s="280" t="s">
        <v>1183</v>
      </c>
      <c r="D5382" s="280" t="s">
        <v>1215</v>
      </c>
      <c r="E5382" s="80">
        <v>0.31439097974897734</v>
      </c>
      <c r="F5382" s="80">
        <v>707367</v>
      </c>
      <c r="G5382" s="80">
        <v>2</v>
      </c>
      <c r="H5382" s="280" t="s">
        <v>1342</v>
      </c>
      <c r="I5382" s="80"/>
    </row>
    <row r="5383" spans="1:9">
      <c r="A5383" s="280" t="s">
        <v>6782</v>
      </c>
      <c r="B5383" s="280" t="s">
        <v>1457</v>
      </c>
      <c r="C5383" s="280" t="s">
        <v>1183</v>
      </c>
      <c r="D5383" s="280" t="s">
        <v>1216</v>
      </c>
      <c r="E5383" s="80">
        <v>0.39689255156538344</v>
      </c>
      <c r="F5383" s="80">
        <v>707367</v>
      </c>
      <c r="G5383" s="80">
        <v>2</v>
      </c>
      <c r="H5383" s="280" t="s">
        <v>1342</v>
      </c>
      <c r="I5383" s="80"/>
    </row>
    <row r="5384" spans="1:9">
      <c r="A5384" s="280" t="s">
        <v>6783</v>
      </c>
      <c r="B5384" s="280" t="s">
        <v>1457</v>
      </c>
      <c r="C5384" s="280" t="s">
        <v>1183</v>
      </c>
      <c r="D5384" s="280" t="s">
        <v>1217</v>
      </c>
      <c r="E5384" s="80">
        <v>0.23685991504038639</v>
      </c>
      <c r="F5384" s="80">
        <v>707367</v>
      </c>
      <c r="G5384" s="80">
        <v>2</v>
      </c>
      <c r="H5384" s="280" t="s">
        <v>1342</v>
      </c>
      <c r="I5384" s="80"/>
    </row>
    <row r="5385" spans="1:9">
      <c r="A5385" s="280" t="s">
        <v>6784</v>
      </c>
      <c r="B5385" s="280" t="s">
        <v>1457</v>
      </c>
      <c r="C5385" s="280" t="s">
        <v>1183</v>
      </c>
      <c r="D5385" s="280" t="s">
        <v>1218</v>
      </c>
      <c r="E5385" s="80">
        <v>9.2643769929722383E-2</v>
      </c>
      <c r="F5385" s="80">
        <v>707367</v>
      </c>
      <c r="G5385" s="80">
        <v>2</v>
      </c>
      <c r="H5385" s="280" t="s">
        <v>1342</v>
      </c>
      <c r="I5385" s="80"/>
    </row>
    <row r="5386" spans="1:9">
      <c r="A5386" s="280" t="s">
        <v>6785</v>
      </c>
      <c r="B5386" s="280" t="s">
        <v>1457</v>
      </c>
      <c r="C5386" s="280" t="s">
        <v>1183</v>
      </c>
      <c r="D5386" s="280" t="s">
        <v>1219</v>
      </c>
      <c r="E5386" s="80">
        <v>21661.737720799876</v>
      </c>
      <c r="F5386" s="80">
        <v>707367</v>
      </c>
      <c r="G5386" s="80">
        <v>2</v>
      </c>
      <c r="H5386" s="280" t="s">
        <v>1342</v>
      </c>
      <c r="I5386" s="80"/>
    </row>
    <row r="5387" spans="1:9">
      <c r="A5387" s="280" t="s">
        <v>6786</v>
      </c>
      <c r="B5387" s="280" t="s">
        <v>1457</v>
      </c>
      <c r="C5387" s="280" t="s">
        <v>1183</v>
      </c>
      <c r="D5387" s="280" t="s">
        <v>1347</v>
      </c>
      <c r="E5387" s="80">
        <v>0.24473264791291804</v>
      </c>
      <c r="F5387" s="80">
        <v>707367</v>
      </c>
      <c r="G5387" s="80">
        <v>2</v>
      </c>
      <c r="H5387" s="280" t="s">
        <v>1342</v>
      </c>
      <c r="I5387" s="80"/>
    </row>
    <row r="5388" spans="1:9">
      <c r="A5388" s="280" t="s">
        <v>6787</v>
      </c>
      <c r="B5388" s="280" t="s">
        <v>1457</v>
      </c>
      <c r="C5388" s="280" t="s">
        <v>1183</v>
      </c>
      <c r="D5388" s="280" t="s">
        <v>1344</v>
      </c>
      <c r="E5388" s="80">
        <v>0.53816649651665782</v>
      </c>
      <c r="F5388" s="80">
        <v>707367</v>
      </c>
      <c r="G5388" s="80">
        <v>2</v>
      </c>
      <c r="H5388" s="280" t="s">
        <v>1342</v>
      </c>
      <c r="I5388" s="80"/>
    </row>
    <row r="5389" spans="1:9">
      <c r="A5389" s="280" t="s">
        <v>6788</v>
      </c>
      <c r="B5389" s="280" t="s">
        <v>5748</v>
      </c>
      <c r="C5389" s="280" t="s">
        <v>1184</v>
      </c>
      <c r="D5389" s="280" t="s">
        <v>1394</v>
      </c>
      <c r="E5389" s="80">
        <v>707367</v>
      </c>
      <c r="F5389" s="80">
        <v>707367</v>
      </c>
      <c r="G5389" s="80">
        <v>2</v>
      </c>
      <c r="H5389" s="280" t="s">
        <v>1394</v>
      </c>
      <c r="I5389" s="80"/>
    </row>
    <row r="5390" spans="1:9">
      <c r="A5390" s="280" t="s">
        <v>6789</v>
      </c>
      <c r="B5390" s="280" t="s">
        <v>5750</v>
      </c>
      <c r="C5390" s="280" t="s">
        <v>1184</v>
      </c>
      <c r="D5390" s="280" t="s">
        <v>1394</v>
      </c>
      <c r="E5390" s="80">
        <v>6720835572.9566097</v>
      </c>
      <c r="F5390" s="80">
        <v>707367</v>
      </c>
      <c r="G5390" s="80">
        <v>2</v>
      </c>
      <c r="H5390" s="280" t="s">
        <v>1394</v>
      </c>
      <c r="I5390" s="80"/>
    </row>
    <row r="5391" spans="1:9">
      <c r="A5391" s="280" t="s">
        <v>6790</v>
      </c>
      <c r="B5391" s="280" t="s">
        <v>5752</v>
      </c>
      <c r="C5391" s="280" t="s">
        <v>1184</v>
      </c>
      <c r="D5391" s="280" t="s">
        <v>1394</v>
      </c>
      <c r="E5391" s="80">
        <v>1</v>
      </c>
      <c r="F5391" s="80">
        <v>707367</v>
      </c>
      <c r="G5391" s="80">
        <v>2</v>
      </c>
      <c r="H5391" s="280" t="s">
        <v>1394</v>
      </c>
      <c r="I5391" s="80"/>
    </row>
    <row r="5392" spans="1:9">
      <c r="A5392" s="280" t="s">
        <v>6791</v>
      </c>
      <c r="B5392" s="280" t="s">
        <v>5754</v>
      </c>
      <c r="C5392" s="280" t="s">
        <v>1184</v>
      </c>
      <c r="D5392" s="280" t="s">
        <v>1394</v>
      </c>
      <c r="E5392" s="80">
        <v>9501.2003287637253</v>
      </c>
      <c r="F5392" s="80">
        <v>707367</v>
      </c>
      <c r="G5392" s="80">
        <v>2</v>
      </c>
      <c r="H5392" s="280" t="s">
        <v>1394</v>
      </c>
      <c r="I5392" s="80"/>
    </row>
    <row r="5393" spans="1:9">
      <c r="A5393" s="280" t="s">
        <v>6792</v>
      </c>
      <c r="B5393" s="280" t="s">
        <v>1393</v>
      </c>
      <c r="C5393" s="280" t="s">
        <v>1383</v>
      </c>
      <c r="D5393" s="280" t="s">
        <v>1347</v>
      </c>
      <c r="E5393" s="80">
        <v>0.56514086747049264</v>
      </c>
      <c r="F5393" s="80">
        <v>707367</v>
      </c>
      <c r="G5393" s="80">
        <v>2</v>
      </c>
      <c r="H5393" s="280" t="s">
        <v>1394</v>
      </c>
      <c r="I5393" s="80"/>
    </row>
    <row r="5394" spans="1:9">
      <c r="A5394" s="280" t="s">
        <v>6793</v>
      </c>
      <c r="B5394" s="280" t="s">
        <v>1415</v>
      </c>
      <c r="C5394" s="280" t="s">
        <v>1383</v>
      </c>
      <c r="D5394" s="280" t="s">
        <v>1347</v>
      </c>
      <c r="E5394" s="80">
        <v>0.19712032812907959</v>
      </c>
      <c r="F5394" s="80">
        <v>707367</v>
      </c>
      <c r="G5394" s="80">
        <v>2</v>
      </c>
      <c r="H5394" s="280" t="s">
        <v>1394</v>
      </c>
      <c r="I5394" s="80"/>
    </row>
    <row r="5395" spans="1:9">
      <c r="A5395" s="280" t="s">
        <v>6794</v>
      </c>
      <c r="B5395" s="280" t="s">
        <v>1436</v>
      </c>
      <c r="C5395" s="280" t="s">
        <v>1383</v>
      </c>
      <c r="D5395" s="280" t="s">
        <v>1347</v>
      </c>
      <c r="E5395" s="80">
        <v>0.12120056233087544</v>
      </c>
      <c r="F5395" s="80">
        <v>707367</v>
      </c>
      <c r="G5395" s="80">
        <v>2</v>
      </c>
      <c r="H5395" s="280" t="s">
        <v>1394</v>
      </c>
      <c r="I5395" s="80"/>
    </row>
    <row r="5396" spans="1:9">
      <c r="A5396" s="280" t="s">
        <v>6795</v>
      </c>
      <c r="B5396" s="280" t="s">
        <v>1393</v>
      </c>
      <c r="C5396" s="280" t="s">
        <v>1383</v>
      </c>
      <c r="D5396" s="280" t="s">
        <v>1344</v>
      </c>
      <c r="E5396" s="80">
        <v>9.4482779094868713E-2</v>
      </c>
      <c r="F5396" s="80">
        <v>707367</v>
      </c>
      <c r="G5396" s="80">
        <v>2</v>
      </c>
      <c r="H5396" s="280" t="s">
        <v>1394</v>
      </c>
      <c r="I5396" s="80"/>
    </row>
    <row r="5397" spans="1:9">
      <c r="A5397" s="280" t="s">
        <v>6796</v>
      </c>
      <c r="B5397" s="280" t="s">
        <v>1415</v>
      </c>
      <c r="C5397" s="280" t="s">
        <v>1383</v>
      </c>
      <c r="D5397" s="280" t="s">
        <v>1344</v>
      </c>
      <c r="E5397" s="80">
        <v>8.7724640304273488E-2</v>
      </c>
      <c r="F5397" s="80">
        <v>707367</v>
      </c>
      <c r="G5397" s="80">
        <v>2</v>
      </c>
      <c r="H5397" s="280" t="s">
        <v>1394</v>
      </c>
      <c r="I5397" s="80"/>
    </row>
    <row r="5398" spans="1:9">
      <c r="A5398" s="280" t="s">
        <v>6797</v>
      </c>
      <c r="B5398" s="280" t="s">
        <v>1436</v>
      </c>
      <c r="C5398" s="280" t="s">
        <v>1383</v>
      </c>
      <c r="D5398" s="280" t="s">
        <v>1344</v>
      </c>
      <c r="E5398" s="80">
        <v>8.1953781637407519E-2</v>
      </c>
      <c r="F5398" s="80">
        <v>707367</v>
      </c>
      <c r="G5398" s="80">
        <v>2</v>
      </c>
      <c r="H5398" s="280" t="s">
        <v>1394</v>
      </c>
      <c r="I5398" s="80"/>
    </row>
    <row r="5399" spans="1:9">
      <c r="A5399" s="280" t="s">
        <v>6798</v>
      </c>
      <c r="B5399" s="280" t="s">
        <v>1457</v>
      </c>
      <c r="C5399" s="280" t="s">
        <v>1184</v>
      </c>
      <c r="D5399" s="280" t="s">
        <v>1211</v>
      </c>
      <c r="E5399" s="80">
        <v>2.2791721429608267E-2</v>
      </c>
      <c r="F5399" s="80">
        <v>707367</v>
      </c>
      <c r="G5399" s="80">
        <v>2</v>
      </c>
      <c r="H5399" s="280" t="s">
        <v>1342</v>
      </c>
      <c r="I5399" s="80"/>
    </row>
    <row r="5400" spans="1:9">
      <c r="A5400" s="280" t="s">
        <v>6799</v>
      </c>
      <c r="B5400" s="280" t="s">
        <v>1457</v>
      </c>
      <c r="C5400" s="280" t="s">
        <v>1184</v>
      </c>
      <c r="D5400" s="280" t="s">
        <v>1212</v>
      </c>
      <c r="E5400" s="80">
        <v>2.2865966497832523E-2</v>
      </c>
      <c r="F5400" s="80">
        <v>707367</v>
      </c>
      <c r="G5400" s="80">
        <v>2</v>
      </c>
      <c r="H5400" s="280" t="s">
        <v>1342</v>
      </c>
      <c r="I5400" s="80"/>
    </row>
    <row r="5401" spans="1:9">
      <c r="A5401" s="280" t="s">
        <v>6800</v>
      </c>
      <c r="B5401" s="280" t="s">
        <v>1457</v>
      </c>
      <c r="C5401" s="280" t="s">
        <v>1184</v>
      </c>
      <c r="D5401" s="280" t="s">
        <v>1213</v>
      </c>
      <c r="E5401" s="80">
        <v>2.2791874488562014E-2</v>
      </c>
      <c r="F5401" s="80">
        <v>707367</v>
      </c>
      <c r="G5401" s="80">
        <v>2</v>
      </c>
      <c r="H5401" s="280" t="s">
        <v>1342</v>
      </c>
      <c r="I5401" s="80"/>
    </row>
    <row r="5402" spans="1:9">
      <c r="A5402" s="280" t="s">
        <v>6801</v>
      </c>
      <c r="B5402" s="280" t="s">
        <v>1457</v>
      </c>
      <c r="C5402" s="280" t="s">
        <v>1184</v>
      </c>
      <c r="D5402" s="280" t="s">
        <v>1214</v>
      </c>
      <c r="E5402" s="80">
        <v>2.2860319501146396E-2</v>
      </c>
      <c r="F5402" s="80">
        <v>707367</v>
      </c>
      <c r="G5402" s="80">
        <v>2</v>
      </c>
      <c r="H5402" s="280" t="s">
        <v>1342</v>
      </c>
      <c r="I5402" s="80"/>
    </row>
    <row r="5403" spans="1:9">
      <c r="A5403" s="280" t="s">
        <v>6802</v>
      </c>
      <c r="B5403" s="280" t="s">
        <v>1457</v>
      </c>
      <c r="C5403" s="280" t="s">
        <v>1184</v>
      </c>
      <c r="D5403" s="280" t="s">
        <v>1215</v>
      </c>
      <c r="E5403" s="80">
        <v>2.2096005073463279E-2</v>
      </c>
      <c r="F5403" s="80">
        <v>707367</v>
      </c>
      <c r="G5403" s="80">
        <v>2</v>
      </c>
      <c r="H5403" s="280" t="s">
        <v>1342</v>
      </c>
      <c r="I5403" s="80"/>
    </row>
    <row r="5404" spans="1:9">
      <c r="A5404" s="280" t="s">
        <v>6803</v>
      </c>
      <c r="B5404" s="280" t="s">
        <v>1457</v>
      </c>
      <c r="C5404" s="280" t="s">
        <v>1184</v>
      </c>
      <c r="D5404" s="280" t="s">
        <v>1216</v>
      </c>
      <c r="E5404" s="80">
        <v>2.257279537835169E-2</v>
      </c>
      <c r="F5404" s="80">
        <v>707367</v>
      </c>
      <c r="G5404" s="80">
        <v>2</v>
      </c>
      <c r="H5404" s="280" t="s">
        <v>1342</v>
      </c>
      <c r="I5404" s="80"/>
    </row>
    <row r="5405" spans="1:9">
      <c r="A5405" s="280" t="s">
        <v>6804</v>
      </c>
      <c r="B5405" s="280" t="s">
        <v>1457</v>
      </c>
      <c r="C5405" s="280" t="s">
        <v>1184</v>
      </c>
      <c r="D5405" s="280" t="s">
        <v>1217</v>
      </c>
      <c r="E5405" s="80">
        <v>1.6668754761420653E-2</v>
      </c>
      <c r="F5405" s="80">
        <v>707367</v>
      </c>
      <c r="G5405" s="80">
        <v>2</v>
      </c>
      <c r="H5405" s="280" t="s">
        <v>1342</v>
      </c>
      <c r="I5405" s="80"/>
    </row>
    <row r="5406" spans="1:9">
      <c r="A5406" s="280" t="s">
        <v>6805</v>
      </c>
      <c r="B5406" s="280" t="s">
        <v>1457</v>
      </c>
      <c r="C5406" s="280" t="s">
        <v>1184</v>
      </c>
      <c r="D5406" s="280" t="s">
        <v>1218</v>
      </c>
      <c r="E5406" s="80">
        <v>3.6410038017704147E-3</v>
      </c>
      <c r="F5406" s="80">
        <v>707367</v>
      </c>
      <c r="G5406" s="80">
        <v>2</v>
      </c>
      <c r="H5406" s="280" t="s">
        <v>1342</v>
      </c>
      <c r="I5406" s="80"/>
    </row>
    <row r="5407" spans="1:9">
      <c r="A5407" s="280" t="s">
        <v>6806</v>
      </c>
      <c r="B5407" s="280" t="s">
        <v>1457</v>
      </c>
      <c r="C5407" s="280" t="s">
        <v>1184</v>
      </c>
      <c r="D5407" s="280" t="s">
        <v>1219</v>
      </c>
      <c r="E5407" s="80">
        <v>1528.2386682361043</v>
      </c>
      <c r="F5407" s="80">
        <v>707367</v>
      </c>
      <c r="G5407" s="80">
        <v>2</v>
      </c>
      <c r="H5407" s="280" t="s">
        <v>1342</v>
      </c>
      <c r="I5407" s="80"/>
    </row>
    <row r="5408" spans="1:9">
      <c r="A5408" s="280" t="s">
        <v>6807</v>
      </c>
      <c r="B5408" s="280" t="s">
        <v>1457</v>
      </c>
      <c r="C5408" s="280" t="s">
        <v>1184</v>
      </c>
      <c r="D5408" s="280" t="s">
        <v>1347</v>
      </c>
      <c r="E5408" s="80">
        <v>1.7242861803166608E-2</v>
      </c>
      <c r="F5408" s="80">
        <v>707367</v>
      </c>
      <c r="G5408" s="80">
        <v>2</v>
      </c>
      <c r="H5408" s="280" t="s">
        <v>1342</v>
      </c>
      <c r="I5408" s="80"/>
    </row>
    <row r="5409" spans="1:9">
      <c r="A5409" s="280" t="s">
        <v>6808</v>
      </c>
      <c r="B5409" s="280" t="s">
        <v>1457</v>
      </c>
      <c r="C5409" s="280" t="s">
        <v>1184</v>
      </c>
      <c r="D5409" s="280" t="s">
        <v>1344</v>
      </c>
      <c r="E5409" s="80">
        <v>3.7857216966658669E-2</v>
      </c>
      <c r="F5409" s="80">
        <v>707367</v>
      </c>
      <c r="G5409" s="80">
        <v>2</v>
      </c>
      <c r="H5409" s="280" t="s">
        <v>1342</v>
      </c>
      <c r="I5409" s="80"/>
    </row>
    <row r="5410" spans="1:9">
      <c r="A5410" s="280" t="s">
        <v>6809</v>
      </c>
      <c r="B5410" s="280" t="s">
        <v>5748</v>
      </c>
      <c r="C5410" s="280" t="s">
        <v>1185</v>
      </c>
      <c r="D5410" s="280" t="s">
        <v>1394</v>
      </c>
      <c r="E5410" s="80">
        <v>33837</v>
      </c>
      <c r="F5410" s="80">
        <v>707367</v>
      </c>
      <c r="G5410" s="80">
        <v>2</v>
      </c>
      <c r="H5410" s="280" t="s">
        <v>1394</v>
      </c>
      <c r="I5410" s="80"/>
    </row>
    <row r="5411" spans="1:9">
      <c r="A5411" s="280" t="s">
        <v>6810</v>
      </c>
      <c r="B5411" s="280" t="s">
        <v>5750</v>
      </c>
      <c r="C5411" s="280" t="s">
        <v>1185</v>
      </c>
      <c r="D5411" s="280" t="s">
        <v>1394</v>
      </c>
      <c r="E5411" s="80">
        <v>1215242223.0340915</v>
      </c>
      <c r="F5411" s="80">
        <v>707367</v>
      </c>
      <c r="G5411" s="80">
        <v>2</v>
      </c>
      <c r="H5411" s="280" t="s">
        <v>1394</v>
      </c>
      <c r="I5411" s="80"/>
    </row>
    <row r="5412" spans="1:9">
      <c r="A5412" s="280" t="s">
        <v>6811</v>
      </c>
      <c r="B5412" s="280" t="s">
        <v>5752</v>
      </c>
      <c r="C5412" s="280" t="s">
        <v>1185</v>
      </c>
      <c r="D5412" s="280" t="s">
        <v>1394</v>
      </c>
      <c r="E5412" s="80">
        <v>4.7835140740238091E-2</v>
      </c>
      <c r="F5412" s="80">
        <v>707367</v>
      </c>
      <c r="G5412" s="80">
        <v>2</v>
      </c>
      <c r="H5412" s="280" t="s">
        <v>1394</v>
      </c>
      <c r="I5412" s="80"/>
    </row>
    <row r="5413" spans="1:9">
      <c r="A5413" s="280" t="s">
        <v>6812</v>
      </c>
      <c r="B5413" s="280" t="s">
        <v>5754</v>
      </c>
      <c r="C5413" s="280" t="s">
        <v>1185</v>
      </c>
      <c r="D5413" s="280" t="s">
        <v>1394</v>
      </c>
      <c r="E5413" s="80">
        <v>1717.9798082665595</v>
      </c>
      <c r="F5413" s="80">
        <v>707367</v>
      </c>
      <c r="G5413" s="80">
        <v>2</v>
      </c>
      <c r="H5413" s="280" t="s">
        <v>1394</v>
      </c>
      <c r="I5413" s="80"/>
    </row>
    <row r="5414" spans="1:9">
      <c r="A5414" s="280" t="s">
        <v>6813</v>
      </c>
      <c r="B5414" s="280" t="s">
        <v>1457</v>
      </c>
      <c r="C5414" s="280" t="s">
        <v>1185</v>
      </c>
      <c r="D5414" s="280" t="s">
        <v>1211</v>
      </c>
      <c r="E5414" s="80">
        <v>7.9262683413740584E-2</v>
      </c>
      <c r="F5414" s="80">
        <v>707367</v>
      </c>
      <c r="G5414" s="80">
        <v>2</v>
      </c>
      <c r="H5414" s="280" t="s">
        <v>1342</v>
      </c>
      <c r="I5414" s="80"/>
    </row>
    <row r="5415" spans="1:9">
      <c r="A5415" s="280" t="s">
        <v>6814</v>
      </c>
      <c r="B5415" s="280" t="s">
        <v>1457</v>
      </c>
      <c r="C5415" s="280" t="s">
        <v>1185</v>
      </c>
      <c r="D5415" s="280" t="s">
        <v>1212</v>
      </c>
      <c r="E5415" s="80">
        <v>8.6702516183205472E-2</v>
      </c>
      <c r="F5415" s="80">
        <v>707367</v>
      </c>
      <c r="G5415" s="80">
        <v>2</v>
      </c>
      <c r="H5415" s="280" t="s">
        <v>1342</v>
      </c>
      <c r="I5415" s="80"/>
    </row>
    <row r="5416" spans="1:9">
      <c r="A5416" s="280" t="s">
        <v>6815</v>
      </c>
      <c r="B5416" s="280" t="s">
        <v>1457</v>
      </c>
      <c r="C5416" s="280" t="s">
        <v>1185</v>
      </c>
      <c r="D5416" s="280" t="s">
        <v>1213</v>
      </c>
      <c r="E5416" s="80">
        <v>7.9262683413740584E-2</v>
      </c>
      <c r="F5416" s="80">
        <v>707367</v>
      </c>
      <c r="G5416" s="80">
        <v>2</v>
      </c>
      <c r="H5416" s="280" t="s">
        <v>1342</v>
      </c>
      <c r="I5416" s="80"/>
    </row>
    <row r="5417" spans="1:9">
      <c r="A5417" s="280" t="s">
        <v>6816</v>
      </c>
      <c r="B5417" s="280" t="s">
        <v>1457</v>
      </c>
      <c r="C5417" s="280" t="s">
        <v>1185</v>
      </c>
      <c r="D5417" s="280" t="s">
        <v>1214</v>
      </c>
      <c r="E5417" s="80">
        <v>8.6702516183205472E-2</v>
      </c>
      <c r="F5417" s="80">
        <v>707367</v>
      </c>
      <c r="G5417" s="80">
        <v>2</v>
      </c>
      <c r="H5417" s="280" t="s">
        <v>1342</v>
      </c>
      <c r="I5417" s="80"/>
    </row>
    <row r="5418" spans="1:9">
      <c r="A5418" s="280" t="s">
        <v>6817</v>
      </c>
      <c r="B5418" s="280" t="s">
        <v>1457</v>
      </c>
      <c r="C5418" s="280" t="s">
        <v>1185</v>
      </c>
      <c r="D5418" s="280" t="s">
        <v>1215</v>
      </c>
      <c r="E5418" s="80">
        <v>8.3814252975248346E-2</v>
      </c>
      <c r="F5418" s="80">
        <v>707367</v>
      </c>
      <c r="G5418" s="80">
        <v>2</v>
      </c>
      <c r="H5418" s="280" t="s">
        <v>1342</v>
      </c>
      <c r="I5418" s="80"/>
    </row>
    <row r="5419" spans="1:9">
      <c r="A5419" s="280" t="s">
        <v>6818</v>
      </c>
      <c r="B5419" s="280" t="s">
        <v>1457</v>
      </c>
      <c r="C5419" s="280" t="s">
        <v>1185</v>
      </c>
      <c r="D5419" s="280" t="s">
        <v>1216</v>
      </c>
      <c r="E5419" s="80">
        <v>9.199791978359273E-2</v>
      </c>
      <c r="F5419" s="80">
        <v>707367</v>
      </c>
      <c r="G5419" s="80">
        <v>2</v>
      </c>
      <c r="H5419" s="280" t="s">
        <v>1342</v>
      </c>
      <c r="I5419" s="80"/>
    </row>
    <row r="5420" spans="1:9">
      <c r="A5420" s="280" t="s">
        <v>6819</v>
      </c>
      <c r="B5420" s="280" t="s">
        <v>1457</v>
      </c>
      <c r="C5420" s="280" t="s">
        <v>1185</v>
      </c>
      <c r="D5420" s="280" t="s">
        <v>1217</v>
      </c>
      <c r="E5420" s="80">
        <v>6.3862168500334007E-2</v>
      </c>
      <c r="F5420" s="80">
        <v>707367</v>
      </c>
      <c r="G5420" s="80">
        <v>2</v>
      </c>
      <c r="H5420" s="280" t="s">
        <v>1342</v>
      </c>
      <c r="I5420" s="80"/>
    </row>
    <row r="5421" spans="1:9">
      <c r="A5421" s="280" t="s">
        <v>6820</v>
      </c>
      <c r="B5421" s="280" t="s">
        <v>1457</v>
      </c>
      <c r="C5421" s="280" t="s">
        <v>1185</v>
      </c>
      <c r="D5421" s="280" t="s">
        <v>1218</v>
      </c>
      <c r="E5421" s="80">
        <v>3.0985816716426546E-2</v>
      </c>
      <c r="F5421" s="80">
        <v>707367</v>
      </c>
      <c r="G5421" s="80">
        <v>2</v>
      </c>
      <c r="H5421" s="280" t="s">
        <v>1342</v>
      </c>
      <c r="I5421" s="80"/>
    </row>
    <row r="5422" spans="1:9">
      <c r="A5422" s="280" t="s">
        <v>6821</v>
      </c>
      <c r="B5422" s="280" t="s">
        <v>1457</v>
      </c>
      <c r="C5422" s="280" t="s">
        <v>1185</v>
      </c>
      <c r="D5422" s="280" t="s">
        <v>1219</v>
      </c>
      <c r="E5422" s="80">
        <v>6632.6590830238774</v>
      </c>
      <c r="F5422" s="80">
        <v>707367</v>
      </c>
      <c r="G5422" s="80">
        <v>2</v>
      </c>
      <c r="H5422" s="280" t="s">
        <v>1342</v>
      </c>
      <c r="I5422" s="80"/>
    </row>
    <row r="5423" spans="1:9">
      <c r="A5423" s="280" t="s">
        <v>6822</v>
      </c>
      <c r="B5423" s="280" t="s">
        <v>1457</v>
      </c>
      <c r="C5423" s="280" t="s">
        <v>1185</v>
      </c>
      <c r="D5423" s="280" t="s">
        <v>1347</v>
      </c>
      <c r="E5423" s="80">
        <v>6.1035202557408172E-2</v>
      </c>
      <c r="F5423" s="80">
        <v>707367</v>
      </c>
      <c r="G5423" s="80">
        <v>2</v>
      </c>
      <c r="H5423" s="280" t="s">
        <v>1342</v>
      </c>
      <c r="I5423" s="80"/>
    </row>
    <row r="5424" spans="1:9">
      <c r="A5424" s="280" t="s">
        <v>6823</v>
      </c>
      <c r="B5424" s="280" t="s">
        <v>1457</v>
      </c>
      <c r="C5424" s="280" t="s">
        <v>1185</v>
      </c>
      <c r="D5424" s="280" t="s">
        <v>1344</v>
      </c>
      <c r="E5424" s="80">
        <v>0.14056747187219387</v>
      </c>
      <c r="F5424" s="80">
        <v>707367</v>
      </c>
      <c r="G5424" s="80">
        <v>2</v>
      </c>
      <c r="H5424" s="280" t="s">
        <v>1342</v>
      </c>
      <c r="I5424" s="80"/>
    </row>
    <row r="5425" spans="1:9">
      <c r="A5425" s="280" t="s">
        <v>6824</v>
      </c>
      <c r="B5425" s="280" t="s">
        <v>5748</v>
      </c>
      <c r="C5425" s="280" t="s">
        <v>1186</v>
      </c>
      <c r="D5425" s="280" t="s">
        <v>1394</v>
      </c>
      <c r="E5425" s="80">
        <v>0</v>
      </c>
      <c r="F5425" s="80">
        <v>707367</v>
      </c>
      <c r="G5425" s="80">
        <v>2</v>
      </c>
      <c r="H5425" s="280" t="s">
        <v>1394</v>
      </c>
      <c r="I5425" s="80"/>
    </row>
    <row r="5426" spans="1:9">
      <c r="A5426" s="280" t="s">
        <v>6825</v>
      </c>
      <c r="B5426" s="280" t="s">
        <v>5750</v>
      </c>
      <c r="C5426" s="280" t="s">
        <v>1186</v>
      </c>
      <c r="D5426" s="280" t="s">
        <v>1394</v>
      </c>
      <c r="E5426" s="80">
        <v>0</v>
      </c>
      <c r="F5426" s="80">
        <v>707367</v>
      </c>
      <c r="G5426" s="80">
        <v>2</v>
      </c>
      <c r="H5426" s="280" t="s">
        <v>1394</v>
      </c>
      <c r="I5426" s="80"/>
    </row>
    <row r="5427" spans="1:9">
      <c r="A5427" s="280" t="s">
        <v>6826</v>
      </c>
      <c r="B5427" s="280" t="s">
        <v>5752</v>
      </c>
      <c r="C5427" s="280" t="s">
        <v>1186</v>
      </c>
      <c r="D5427" s="280" t="s">
        <v>1394</v>
      </c>
      <c r="E5427" s="80">
        <v>0</v>
      </c>
      <c r="F5427" s="80">
        <v>707367</v>
      </c>
      <c r="G5427" s="80">
        <v>2</v>
      </c>
      <c r="H5427" s="280" t="s">
        <v>1394</v>
      </c>
      <c r="I5427" s="80"/>
    </row>
    <row r="5428" spans="1:9">
      <c r="A5428" s="280" t="s">
        <v>6827</v>
      </c>
      <c r="B5428" s="280" t="s">
        <v>5754</v>
      </c>
      <c r="C5428" s="280" t="s">
        <v>1186</v>
      </c>
      <c r="D5428" s="280" t="s">
        <v>1394</v>
      </c>
      <c r="E5428" s="80">
        <v>0</v>
      </c>
      <c r="F5428" s="80">
        <v>707367</v>
      </c>
      <c r="G5428" s="80">
        <v>2</v>
      </c>
      <c r="H5428" s="280" t="s">
        <v>1394</v>
      </c>
      <c r="I5428" s="80"/>
    </row>
    <row r="5429" spans="1:9">
      <c r="A5429" s="280" t="s">
        <v>6828</v>
      </c>
      <c r="B5429" s="280" t="s">
        <v>5748</v>
      </c>
      <c r="C5429" s="280" t="s">
        <v>1187</v>
      </c>
      <c r="D5429" s="280" t="s">
        <v>1394</v>
      </c>
      <c r="E5429" s="80">
        <v>12282</v>
      </c>
      <c r="F5429" s="80">
        <v>707367</v>
      </c>
      <c r="G5429" s="80">
        <v>2</v>
      </c>
      <c r="H5429" s="280" t="s">
        <v>1394</v>
      </c>
      <c r="I5429" s="80"/>
    </row>
    <row r="5430" spans="1:9">
      <c r="A5430" s="280" t="s">
        <v>6829</v>
      </c>
      <c r="B5430" s="280" t="s">
        <v>5750</v>
      </c>
      <c r="C5430" s="280" t="s">
        <v>1187</v>
      </c>
      <c r="D5430" s="280" t="s">
        <v>1394</v>
      </c>
      <c r="E5430" s="80">
        <v>113773810.61043422</v>
      </c>
      <c r="F5430" s="80">
        <v>707367</v>
      </c>
      <c r="G5430" s="80">
        <v>2</v>
      </c>
      <c r="H5430" s="280" t="s">
        <v>1394</v>
      </c>
      <c r="I5430" s="80"/>
    </row>
    <row r="5431" spans="1:9">
      <c r="A5431" s="280" t="s">
        <v>6830</v>
      </c>
      <c r="B5431" s="280" t="s">
        <v>5752</v>
      </c>
      <c r="C5431" s="280" t="s">
        <v>1187</v>
      </c>
      <c r="D5431" s="280" t="s">
        <v>1394</v>
      </c>
      <c r="E5431" s="80">
        <v>1.7362981309560665E-2</v>
      </c>
      <c r="F5431" s="80">
        <v>707367</v>
      </c>
      <c r="G5431" s="80">
        <v>2</v>
      </c>
      <c r="H5431" s="280" t="s">
        <v>1394</v>
      </c>
      <c r="I5431" s="80"/>
    </row>
    <row r="5432" spans="1:9">
      <c r="A5432" s="280" t="s">
        <v>6831</v>
      </c>
      <c r="B5432" s="280" t="s">
        <v>5754</v>
      </c>
      <c r="C5432" s="280" t="s">
        <v>1187</v>
      </c>
      <c r="D5432" s="280" t="s">
        <v>1394</v>
      </c>
      <c r="E5432" s="80">
        <v>160.84127561850386</v>
      </c>
      <c r="F5432" s="80">
        <v>707367</v>
      </c>
      <c r="G5432" s="80">
        <v>2</v>
      </c>
      <c r="H5432" s="280" t="s">
        <v>1394</v>
      </c>
      <c r="I5432" s="80"/>
    </row>
    <row r="5433" spans="1:9">
      <c r="A5433" s="280" t="s">
        <v>6832</v>
      </c>
      <c r="B5433" s="280" t="s">
        <v>1457</v>
      </c>
      <c r="C5433" s="280" t="s">
        <v>1187</v>
      </c>
      <c r="D5433" s="280" t="s">
        <v>1211</v>
      </c>
      <c r="E5433" s="80">
        <v>2.2721645830398055E-2</v>
      </c>
      <c r="F5433" s="80">
        <v>707367</v>
      </c>
      <c r="G5433" s="80">
        <v>2</v>
      </c>
      <c r="H5433" s="280" t="s">
        <v>1342</v>
      </c>
      <c r="I5433" s="80"/>
    </row>
    <row r="5434" spans="1:9">
      <c r="A5434" s="280" t="s">
        <v>6833</v>
      </c>
      <c r="B5434" s="280" t="s">
        <v>1457</v>
      </c>
      <c r="C5434" s="280" t="s">
        <v>1187</v>
      </c>
      <c r="D5434" s="280" t="s">
        <v>1212</v>
      </c>
      <c r="E5434" s="80">
        <v>2.3335738332092328E-2</v>
      </c>
      <c r="F5434" s="80">
        <v>707367</v>
      </c>
      <c r="G5434" s="80">
        <v>2</v>
      </c>
      <c r="H5434" s="280" t="s">
        <v>1342</v>
      </c>
      <c r="I5434" s="80"/>
    </row>
    <row r="5435" spans="1:9">
      <c r="A5435" s="280" t="s">
        <v>6834</v>
      </c>
      <c r="B5435" s="280" t="s">
        <v>1457</v>
      </c>
      <c r="C5435" s="280" t="s">
        <v>1187</v>
      </c>
      <c r="D5435" s="280" t="s">
        <v>1213</v>
      </c>
      <c r="E5435" s="80">
        <v>2.2721645830398055E-2</v>
      </c>
      <c r="F5435" s="80">
        <v>707367</v>
      </c>
      <c r="G5435" s="80">
        <v>2</v>
      </c>
      <c r="H5435" s="280" t="s">
        <v>1342</v>
      </c>
      <c r="I5435" s="80"/>
    </row>
    <row r="5436" spans="1:9">
      <c r="A5436" s="280" t="s">
        <v>6835</v>
      </c>
      <c r="B5436" s="280" t="s">
        <v>1457</v>
      </c>
      <c r="C5436" s="280" t="s">
        <v>1187</v>
      </c>
      <c r="D5436" s="280" t="s">
        <v>1214</v>
      </c>
      <c r="E5436" s="80">
        <v>2.2721645830398055E-2</v>
      </c>
      <c r="F5436" s="80">
        <v>707367</v>
      </c>
      <c r="G5436" s="80">
        <v>2</v>
      </c>
      <c r="H5436" s="280" t="s">
        <v>1342</v>
      </c>
      <c r="I5436" s="80"/>
    </row>
    <row r="5437" spans="1:9">
      <c r="A5437" s="280" t="s">
        <v>6836</v>
      </c>
      <c r="B5437" s="280" t="s">
        <v>1457</v>
      </c>
      <c r="C5437" s="280" t="s">
        <v>1187</v>
      </c>
      <c r="D5437" s="280" t="s">
        <v>1215</v>
      </c>
      <c r="E5437" s="80">
        <v>2.3096782869418898E-2</v>
      </c>
      <c r="F5437" s="80">
        <v>707367</v>
      </c>
      <c r="G5437" s="80">
        <v>2</v>
      </c>
      <c r="H5437" s="280" t="s">
        <v>1342</v>
      </c>
      <c r="I5437" s="80"/>
    </row>
    <row r="5438" spans="1:9">
      <c r="A5438" s="280" t="s">
        <v>6837</v>
      </c>
      <c r="B5438" s="280" t="s">
        <v>1457</v>
      </c>
      <c r="C5438" s="280" t="s">
        <v>1187</v>
      </c>
      <c r="D5438" s="280" t="s">
        <v>1216</v>
      </c>
      <c r="E5438" s="80">
        <v>2.5733160308300702E-2</v>
      </c>
      <c r="F5438" s="80">
        <v>707367</v>
      </c>
      <c r="G5438" s="80">
        <v>2</v>
      </c>
      <c r="H5438" s="280" t="s">
        <v>1342</v>
      </c>
      <c r="I5438" s="80"/>
    </row>
    <row r="5439" spans="1:9">
      <c r="A5439" s="280" t="s">
        <v>6838</v>
      </c>
      <c r="B5439" s="280" t="s">
        <v>1457</v>
      </c>
      <c r="C5439" s="280" t="s">
        <v>1187</v>
      </c>
      <c r="D5439" s="280" t="s">
        <v>1217</v>
      </c>
      <c r="E5439" s="80">
        <v>1.7273678973030508E-2</v>
      </c>
      <c r="F5439" s="80">
        <v>707367</v>
      </c>
      <c r="G5439" s="80">
        <v>2</v>
      </c>
      <c r="H5439" s="280" t="s">
        <v>1342</v>
      </c>
      <c r="I5439" s="80"/>
    </row>
    <row r="5440" spans="1:9">
      <c r="A5440" s="280" t="s">
        <v>6839</v>
      </c>
      <c r="B5440" s="280" t="s">
        <v>1457</v>
      </c>
      <c r="C5440" s="280" t="s">
        <v>1187</v>
      </c>
      <c r="D5440" s="280" t="s">
        <v>1218</v>
      </c>
      <c r="E5440" s="80">
        <v>1.5179985891618982E-2</v>
      </c>
      <c r="F5440" s="80">
        <v>707367</v>
      </c>
      <c r="G5440" s="80">
        <v>2</v>
      </c>
      <c r="H5440" s="280" t="s">
        <v>1342</v>
      </c>
      <c r="I5440" s="80"/>
    </row>
    <row r="5441" spans="1:9">
      <c r="A5441" s="280" t="s">
        <v>6840</v>
      </c>
      <c r="B5441" s="280" t="s">
        <v>1457</v>
      </c>
      <c r="C5441" s="280" t="s">
        <v>1187</v>
      </c>
      <c r="D5441" s="280" t="s">
        <v>1219</v>
      </c>
      <c r="E5441" s="80">
        <v>1.9647828376096028E-2</v>
      </c>
      <c r="F5441" s="80">
        <v>707367</v>
      </c>
      <c r="G5441" s="80">
        <v>2</v>
      </c>
      <c r="H5441" s="280" t="s">
        <v>1342</v>
      </c>
      <c r="I5441" s="80"/>
    </row>
    <row r="5442" spans="1:9">
      <c r="A5442" s="280" t="s">
        <v>6841</v>
      </c>
      <c r="B5442" s="280" t="s">
        <v>1457</v>
      </c>
      <c r="C5442" s="280" t="s">
        <v>1187</v>
      </c>
      <c r="D5442" s="280" t="s">
        <v>1347</v>
      </c>
      <c r="E5442" s="80">
        <v>1.4747462502102843E-2</v>
      </c>
      <c r="F5442" s="80">
        <v>707367</v>
      </c>
      <c r="G5442" s="80">
        <v>2</v>
      </c>
      <c r="H5442" s="280" t="s">
        <v>1342</v>
      </c>
      <c r="I5442" s="80"/>
    </row>
    <row r="5443" spans="1:9">
      <c r="A5443" s="280" t="s">
        <v>6842</v>
      </c>
      <c r="B5443" s="280" t="s">
        <v>1457</v>
      </c>
      <c r="C5443" s="280" t="s">
        <v>1187</v>
      </c>
      <c r="D5443" s="280" t="s">
        <v>1344</v>
      </c>
      <c r="E5443" s="80">
        <v>3.5648019172375291E-2</v>
      </c>
      <c r="F5443" s="80">
        <v>707367</v>
      </c>
      <c r="G5443" s="80">
        <v>2</v>
      </c>
      <c r="H5443" s="280" t="s">
        <v>1342</v>
      </c>
      <c r="I5443" s="80"/>
    </row>
    <row r="5444" spans="1:9">
      <c r="A5444" s="280" t="s">
        <v>6843</v>
      </c>
      <c r="B5444" s="280" t="s">
        <v>5748</v>
      </c>
      <c r="C5444" s="280" t="s">
        <v>1188</v>
      </c>
      <c r="D5444" s="280" t="s">
        <v>1394</v>
      </c>
      <c r="E5444" s="80">
        <v>0</v>
      </c>
      <c r="F5444" s="80">
        <v>707367</v>
      </c>
      <c r="G5444" s="80">
        <v>2</v>
      </c>
      <c r="H5444" s="280" t="s">
        <v>1394</v>
      </c>
      <c r="I5444" s="80"/>
    </row>
    <row r="5445" spans="1:9">
      <c r="A5445" s="280" t="s">
        <v>6844</v>
      </c>
      <c r="B5445" s="280" t="s">
        <v>5750</v>
      </c>
      <c r="C5445" s="280" t="s">
        <v>1188</v>
      </c>
      <c r="D5445" s="280" t="s">
        <v>1394</v>
      </c>
      <c r="E5445" s="80">
        <v>0</v>
      </c>
      <c r="F5445" s="80">
        <v>707367</v>
      </c>
      <c r="G5445" s="80">
        <v>2</v>
      </c>
      <c r="H5445" s="280" t="s">
        <v>1394</v>
      </c>
      <c r="I5445" s="80"/>
    </row>
    <row r="5446" spans="1:9">
      <c r="A5446" s="280" t="s">
        <v>6845</v>
      </c>
      <c r="B5446" s="280" t="s">
        <v>5752</v>
      </c>
      <c r="C5446" s="280" t="s">
        <v>1188</v>
      </c>
      <c r="D5446" s="280" t="s">
        <v>1394</v>
      </c>
      <c r="E5446" s="80">
        <v>0</v>
      </c>
      <c r="F5446" s="80">
        <v>707367</v>
      </c>
      <c r="G5446" s="80">
        <v>2</v>
      </c>
      <c r="H5446" s="280" t="s">
        <v>1394</v>
      </c>
      <c r="I5446" s="80"/>
    </row>
    <row r="5447" spans="1:9">
      <c r="A5447" s="280" t="s">
        <v>6846</v>
      </c>
      <c r="B5447" s="280" t="s">
        <v>5754</v>
      </c>
      <c r="C5447" s="280" t="s">
        <v>1188</v>
      </c>
      <c r="D5447" s="280" t="s">
        <v>1394</v>
      </c>
      <c r="E5447" s="80">
        <v>0</v>
      </c>
      <c r="F5447" s="80">
        <v>707367</v>
      </c>
      <c r="G5447" s="80">
        <v>2</v>
      </c>
      <c r="H5447" s="280" t="s">
        <v>1394</v>
      </c>
      <c r="I5447" s="80"/>
    </row>
    <row r="5448" spans="1:9">
      <c r="A5448" s="280" t="s">
        <v>6847</v>
      </c>
      <c r="B5448" s="280" t="s">
        <v>5748</v>
      </c>
      <c r="C5448" s="280" t="s">
        <v>1189</v>
      </c>
      <c r="D5448" s="280" t="s">
        <v>1394</v>
      </c>
      <c r="E5448" s="80">
        <v>230</v>
      </c>
      <c r="F5448" s="80">
        <v>707367</v>
      </c>
      <c r="G5448" s="80">
        <v>2</v>
      </c>
      <c r="H5448" s="280" t="s">
        <v>1394</v>
      </c>
      <c r="I5448" s="80"/>
    </row>
    <row r="5449" spans="1:9">
      <c r="A5449" s="280" t="s">
        <v>6848</v>
      </c>
      <c r="B5449" s="280" t="s">
        <v>5750</v>
      </c>
      <c r="C5449" s="280" t="s">
        <v>1189</v>
      </c>
      <c r="D5449" s="280" t="s">
        <v>1394</v>
      </c>
      <c r="E5449" s="80">
        <v>933468.16413453605</v>
      </c>
      <c r="F5449" s="80">
        <v>707367</v>
      </c>
      <c r="G5449" s="80">
        <v>2</v>
      </c>
      <c r="H5449" s="280" t="s">
        <v>1394</v>
      </c>
      <c r="I5449" s="80"/>
    </row>
    <row r="5450" spans="1:9">
      <c r="A5450" s="280" t="s">
        <v>6849</v>
      </c>
      <c r="B5450" s="280" t="s">
        <v>5752</v>
      </c>
      <c r="C5450" s="280" t="s">
        <v>1189</v>
      </c>
      <c r="D5450" s="280" t="s">
        <v>1394</v>
      </c>
      <c r="E5450" s="80">
        <v>3.2514946272585519E-4</v>
      </c>
      <c r="F5450" s="80">
        <v>707367</v>
      </c>
      <c r="G5450" s="80">
        <v>2</v>
      </c>
      <c r="H5450" s="280" t="s">
        <v>1394</v>
      </c>
      <c r="I5450" s="80"/>
    </row>
    <row r="5451" spans="1:9">
      <c r="A5451" s="280" t="s">
        <v>6850</v>
      </c>
      <c r="B5451" s="280" t="s">
        <v>5754</v>
      </c>
      <c r="C5451" s="280" t="s">
        <v>1189</v>
      </c>
      <c r="D5451" s="280" t="s">
        <v>1394</v>
      </c>
      <c r="E5451" s="80">
        <v>1.3196377045218903</v>
      </c>
      <c r="F5451" s="80">
        <v>707367</v>
      </c>
      <c r="G5451" s="80">
        <v>2</v>
      </c>
      <c r="H5451" s="280" t="s">
        <v>1394</v>
      </c>
      <c r="I5451" s="80"/>
    </row>
    <row r="5452" spans="1:9">
      <c r="A5452" s="280" t="s">
        <v>6851</v>
      </c>
      <c r="B5452" s="280" t="s">
        <v>1457</v>
      </c>
      <c r="C5452" s="280" t="s">
        <v>1189</v>
      </c>
      <c r="D5452" s="280" t="s">
        <v>1211</v>
      </c>
      <c r="E5452" s="80">
        <v>9.5049504950495065E-3</v>
      </c>
      <c r="F5452" s="80">
        <v>707367</v>
      </c>
      <c r="G5452" s="80">
        <v>2</v>
      </c>
      <c r="H5452" s="280" t="s">
        <v>1342</v>
      </c>
      <c r="I5452" s="80"/>
    </row>
    <row r="5453" spans="1:9">
      <c r="A5453" s="280" t="s">
        <v>6852</v>
      </c>
      <c r="B5453" s="280" t="s">
        <v>1457</v>
      </c>
      <c r="C5453" s="280" t="s">
        <v>1189</v>
      </c>
      <c r="D5453" s="280" t="s">
        <v>1212</v>
      </c>
      <c r="E5453" s="80">
        <v>9.5961615353858457E-3</v>
      </c>
      <c r="F5453" s="80">
        <v>707367</v>
      </c>
      <c r="G5453" s="80">
        <v>2</v>
      </c>
      <c r="H5453" s="280" t="s">
        <v>1342</v>
      </c>
      <c r="I5453" s="80"/>
    </row>
    <row r="5454" spans="1:9">
      <c r="A5454" s="280" t="s">
        <v>6853</v>
      </c>
      <c r="B5454" s="280" t="s">
        <v>1457</v>
      </c>
      <c r="C5454" s="280" t="s">
        <v>1189</v>
      </c>
      <c r="D5454" s="280" t="s">
        <v>1213</v>
      </c>
      <c r="E5454" s="80">
        <v>9.5961615353858457E-3</v>
      </c>
      <c r="F5454" s="80">
        <v>707367</v>
      </c>
      <c r="G5454" s="80">
        <v>2</v>
      </c>
      <c r="H5454" s="280" t="s">
        <v>1342</v>
      </c>
      <c r="I5454" s="80"/>
    </row>
    <row r="5455" spans="1:9">
      <c r="A5455" s="280" t="s">
        <v>6854</v>
      </c>
      <c r="B5455" s="280" t="s">
        <v>1457</v>
      </c>
      <c r="C5455" s="280" t="s">
        <v>1189</v>
      </c>
      <c r="D5455" s="280" t="s">
        <v>1214</v>
      </c>
      <c r="E5455" s="80">
        <v>9.5961615353858457E-3</v>
      </c>
      <c r="F5455" s="80">
        <v>707367</v>
      </c>
      <c r="G5455" s="80">
        <v>2</v>
      </c>
      <c r="H5455" s="280" t="s">
        <v>1342</v>
      </c>
      <c r="I5455" s="80"/>
    </row>
    <row r="5456" spans="1:9">
      <c r="A5456" s="280" t="s">
        <v>6855</v>
      </c>
      <c r="B5456" s="280" t="s">
        <v>1457</v>
      </c>
      <c r="C5456" s="280" t="s">
        <v>1189</v>
      </c>
      <c r="D5456" s="280" t="s">
        <v>1215</v>
      </c>
      <c r="E5456" s="80">
        <v>9.5961615353858457E-3</v>
      </c>
      <c r="F5456" s="80">
        <v>707367</v>
      </c>
      <c r="G5456" s="80">
        <v>2</v>
      </c>
      <c r="H5456" s="280" t="s">
        <v>1342</v>
      </c>
      <c r="I5456" s="80"/>
    </row>
    <row r="5457" spans="1:9">
      <c r="A5457" s="280" t="s">
        <v>6856</v>
      </c>
      <c r="B5457" s="280" t="s">
        <v>1457</v>
      </c>
      <c r="C5457" s="280" t="s">
        <v>1189</v>
      </c>
      <c r="D5457" s="280" t="s">
        <v>1216</v>
      </c>
      <c r="E5457" s="80">
        <v>1.0160697224668789E-2</v>
      </c>
      <c r="F5457" s="80">
        <v>707367</v>
      </c>
      <c r="G5457" s="80">
        <v>2</v>
      </c>
      <c r="H5457" s="280" t="s">
        <v>1342</v>
      </c>
      <c r="I5457" s="80"/>
    </row>
    <row r="5458" spans="1:9">
      <c r="A5458" s="280" t="s">
        <v>6857</v>
      </c>
      <c r="B5458" s="280" t="s">
        <v>1457</v>
      </c>
      <c r="C5458" s="280" t="s">
        <v>1189</v>
      </c>
      <c r="D5458" s="280" t="s">
        <v>1217</v>
      </c>
      <c r="E5458" s="80">
        <v>7.5345787380870647E-3</v>
      </c>
      <c r="F5458" s="80">
        <v>707367</v>
      </c>
      <c r="G5458" s="80">
        <v>2</v>
      </c>
      <c r="H5458" s="280" t="s">
        <v>1342</v>
      </c>
      <c r="I5458" s="80"/>
    </row>
    <row r="5459" spans="1:9">
      <c r="A5459" s="280" t="s">
        <v>6858</v>
      </c>
      <c r="B5459" s="280" t="s">
        <v>1457</v>
      </c>
      <c r="C5459" s="280" t="s">
        <v>1189</v>
      </c>
      <c r="D5459" s="280" t="s">
        <v>1218</v>
      </c>
      <c r="E5459" s="80">
        <v>9.5765723362150369E-3</v>
      </c>
      <c r="F5459" s="80">
        <v>707367</v>
      </c>
      <c r="G5459" s="80">
        <v>2</v>
      </c>
      <c r="H5459" s="280" t="s">
        <v>1342</v>
      </c>
      <c r="I5459" s="80"/>
    </row>
    <row r="5460" spans="1:9">
      <c r="A5460" s="280" t="s">
        <v>6859</v>
      </c>
      <c r="B5460" s="280" t="s">
        <v>1457</v>
      </c>
      <c r="C5460" s="280" t="s">
        <v>1189</v>
      </c>
      <c r="D5460" s="280" t="s">
        <v>1219</v>
      </c>
      <c r="E5460" s="80">
        <v>4.4305530258081953E-3</v>
      </c>
      <c r="F5460" s="80">
        <v>707367</v>
      </c>
      <c r="G5460" s="80">
        <v>2</v>
      </c>
      <c r="H5460" s="280" t="s">
        <v>1342</v>
      </c>
      <c r="I5460" s="80"/>
    </row>
    <row r="5461" spans="1:9">
      <c r="A5461" s="280" t="s">
        <v>6860</v>
      </c>
      <c r="B5461" s="280" t="s">
        <v>1457</v>
      </c>
      <c r="C5461" s="280" t="s">
        <v>1189</v>
      </c>
      <c r="D5461" s="280" t="s">
        <v>1347</v>
      </c>
      <c r="E5461" s="80">
        <v>5.8009719873070029E-3</v>
      </c>
      <c r="F5461" s="80">
        <v>707367</v>
      </c>
      <c r="G5461" s="80">
        <v>2</v>
      </c>
      <c r="H5461" s="280" t="s">
        <v>1342</v>
      </c>
      <c r="I5461" s="80"/>
    </row>
    <row r="5462" spans="1:9">
      <c r="A5462" s="280" t="s">
        <v>6861</v>
      </c>
      <c r="B5462" s="280" t="s">
        <v>1457</v>
      </c>
      <c r="C5462" s="280" t="s">
        <v>1189</v>
      </c>
      <c r="D5462" s="280" t="s">
        <v>1344</v>
      </c>
      <c r="E5462" s="80">
        <v>1.5214606848885296E-2</v>
      </c>
      <c r="F5462" s="80">
        <v>707367</v>
      </c>
      <c r="G5462" s="80">
        <v>2</v>
      </c>
      <c r="H5462" s="280" t="s">
        <v>1342</v>
      </c>
      <c r="I5462" s="80"/>
    </row>
    <row r="5463" spans="1:9">
      <c r="A5463" s="280" t="s">
        <v>6862</v>
      </c>
      <c r="B5463" s="280" t="s">
        <v>5748</v>
      </c>
      <c r="C5463" s="280" t="s">
        <v>1181</v>
      </c>
      <c r="D5463" s="280" t="s">
        <v>1394</v>
      </c>
      <c r="E5463" s="80">
        <v>0</v>
      </c>
      <c r="F5463" s="80">
        <v>708511</v>
      </c>
      <c r="G5463" s="80">
        <v>3</v>
      </c>
      <c r="H5463" s="280" t="s">
        <v>1394</v>
      </c>
      <c r="I5463" s="80"/>
    </row>
    <row r="5464" spans="1:9">
      <c r="A5464" s="280" t="s">
        <v>6863</v>
      </c>
      <c r="B5464" s="280" t="s">
        <v>5750</v>
      </c>
      <c r="C5464" s="280" t="s">
        <v>1181</v>
      </c>
      <c r="D5464" s="280" t="s">
        <v>1394</v>
      </c>
      <c r="E5464" s="80">
        <v>0</v>
      </c>
      <c r="F5464" s="80">
        <v>708511</v>
      </c>
      <c r="G5464" s="80">
        <v>3</v>
      </c>
      <c r="H5464" s="280" t="s">
        <v>1394</v>
      </c>
      <c r="I5464" s="80"/>
    </row>
    <row r="5465" spans="1:9">
      <c r="A5465" s="280" t="s">
        <v>6864</v>
      </c>
      <c r="B5465" s="280" t="s">
        <v>5752</v>
      </c>
      <c r="C5465" s="280" t="s">
        <v>1181</v>
      </c>
      <c r="D5465" s="280" t="s">
        <v>1394</v>
      </c>
      <c r="E5465" s="80">
        <v>0</v>
      </c>
      <c r="F5465" s="80">
        <v>708511</v>
      </c>
      <c r="G5465" s="80">
        <v>3</v>
      </c>
      <c r="H5465" s="280" t="s">
        <v>1394</v>
      </c>
      <c r="I5465" s="80"/>
    </row>
    <row r="5466" spans="1:9">
      <c r="A5466" s="280" t="s">
        <v>6865</v>
      </c>
      <c r="B5466" s="280" t="s">
        <v>5754</v>
      </c>
      <c r="C5466" s="280" t="s">
        <v>1181</v>
      </c>
      <c r="D5466" s="280" t="s">
        <v>1394</v>
      </c>
      <c r="E5466" s="80">
        <v>0</v>
      </c>
      <c r="F5466" s="80">
        <v>708511</v>
      </c>
      <c r="G5466" s="80">
        <v>3</v>
      </c>
      <c r="H5466" s="280" t="s">
        <v>1394</v>
      </c>
      <c r="I5466" s="80"/>
    </row>
    <row r="5467" spans="1:9">
      <c r="A5467" s="280" t="s">
        <v>6866</v>
      </c>
      <c r="B5467" s="280" t="s">
        <v>5748</v>
      </c>
      <c r="C5467" s="280" t="s">
        <v>1190</v>
      </c>
      <c r="D5467" s="280" t="s">
        <v>1394</v>
      </c>
      <c r="E5467" s="80">
        <v>0</v>
      </c>
      <c r="F5467" s="80">
        <v>708511</v>
      </c>
      <c r="G5467" s="80">
        <v>3</v>
      </c>
      <c r="H5467" s="280" t="s">
        <v>1394</v>
      </c>
      <c r="I5467" s="80"/>
    </row>
    <row r="5468" spans="1:9">
      <c r="A5468" s="280" t="s">
        <v>6867</v>
      </c>
      <c r="B5468" s="280" t="s">
        <v>5750</v>
      </c>
      <c r="C5468" s="280" t="s">
        <v>1190</v>
      </c>
      <c r="D5468" s="280" t="s">
        <v>1394</v>
      </c>
      <c r="E5468" s="80">
        <v>0</v>
      </c>
      <c r="F5468" s="80">
        <v>708511</v>
      </c>
      <c r="G5468" s="80">
        <v>3</v>
      </c>
      <c r="H5468" s="280" t="s">
        <v>1394</v>
      </c>
      <c r="I5468" s="80"/>
    </row>
    <row r="5469" spans="1:9">
      <c r="A5469" s="280" t="s">
        <v>6868</v>
      </c>
      <c r="B5469" s="280" t="s">
        <v>5752</v>
      </c>
      <c r="C5469" s="280" t="s">
        <v>1190</v>
      </c>
      <c r="D5469" s="280" t="s">
        <v>1394</v>
      </c>
      <c r="E5469" s="80">
        <v>0</v>
      </c>
      <c r="F5469" s="80">
        <v>708511</v>
      </c>
      <c r="G5469" s="80">
        <v>3</v>
      </c>
      <c r="H5469" s="280" t="s">
        <v>1394</v>
      </c>
      <c r="I5469" s="80"/>
    </row>
    <row r="5470" spans="1:9">
      <c r="A5470" s="280" t="s">
        <v>6869</v>
      </c>
      <c r="B5470" s="280" t="s">
        <v>5754</v>
      </c>
      <c r="C5470" s="280" t="s">
        <v>1190</v>
      </c>
      <c r="D5470" s="280" t="s">
        <v>1394</v>
      </c>
      <c r="E5470" s="80">
        <v>0</v>
      </c>
      <c r="F5470" s="80">
        <v>708511</v>
      </c>
      <c r="G5470" s="80">
        <v>3</v>
      </c>
      <c r="H5470" s="280" t="s">
        <v>1394</v>
      </c>
      <c r="I5470" s="80"/>
    </row>
    <row r="5471" spans="1:9">
      <c r="A5471" s="280" t="s">
        <v>6870</v>
      </c>
      <c r="B5471" s="280" t="s">
        <v>5748</v>
      </c>
      <c r="C5471" s="280" t="s">
        <v>1191</v>
      </c>
      <c r="D5471" s="280" t="s">
        <v>1394</v>
      </c>
      <c r="E5471" s="80">
        <v>0</v>
      </c>
      <c r="F5471" s="80">
        <v>708511</v>
      </c>
      <c r="G5471" s="80">
        <v>3</v>
      </c>
      <c r="H5471" s="280" t="s">
        <v>1394</v>
      </c>
      <c r="I5471" s="80"/>
    </row>
    <row r="5472" spans="1:9">
      <c r="A5472" s="280" t="s">
        <v>6871</v>
      </c>
      <c r="B5472" s="280" t="s">
        <v>5750</v>
      </c>
      <c r="C5472" s="280" t="s">
        <v>1191</v>
      </c>
      <c r="D5472" s="280" t="s">
        <v>1394</v>
      </c>
      <c r="E5472" s="80">
        <v>0</v>
      </c>
      <c r="F5472" s="80">
        <v>708511</v>
      </c>
      <c r="G5472" s="80">
        <v>3</v>
      </c>
      <c r="H5472" s="280" t="s">
        <v>1394</v>
      </c>
      <c r="I5472" s="80"/>
    </row>
    <row r="5473" spans="1:9">
      <c r="A5473" s="280" t="s">
        <v>6872</v>
      </c>
      <c r="B5473" s="280" t="s">
        <v>5752</v>
      </c>
      <c r="C5473" s="280" t="s">
        <v>1191</v>
      </c>
      <c r="D5473" s="280" t="s">
        <v>1394</v>
      </c>
      <c r="E5473" s="80">
        <v>0</v>
      </c>
      <c r="F5473" s="80">
        <v>708511</v>
      </c>
      <c r="G5473" s="80">
        <v>3</v>
      </c>
      <c r="H5473" s="280" t="s">
        <v>1394</v>
      </c>
      <c r="I5473" s="80"/>
    </row>
    <row r="5474" spans="1:9">
      <c r="A5474" s="280" t="s">
        <v>6873</v>
      </c>
      <c r="B5474" s="280" t="s">
        <v>5754</v>
      </c>
      <c r="C5474" s="280" t="s">
        <v>1191</v>
      </c>
      <c r="D5474" s="280" t="s">
        <v>1394</v>
      </c>
      <c r="E5474" s="80">
        <v>0</v>
      </c>
      <c r="F5474" s="80">
        <v>708511</v>
      </c>
      <c r="G5474" s="80">
        <v>3</v>
      </c>
      <c r="H5474" s="280" t="s">
        <v>1394</v>
      </c>
      <c r="I5474" s="80"/>
    </row>
    <row r="5475" spans="1:9">
      <c r="A5475" s="280" t="s">
        <v>6874</v>
      </c>
      <c r="B5475" s="280" t="s">
        <v>5748</v>
      </c>
      <c r="C5475" s="280" t="s">
        <v>1192</v>
      </c>
      <c r="D5475" s="280" t="s">
        <v>1394</v>
      </c>
      <c r="E5475" s="80">
        <v>30943</v>
      </c>
      <c r="F5475" s="80">
        <v>708511</v>
      </c>
      <c r="G5475" s="80">
        <v>3</v>
      </c>
      <c r="H5475" s="280" t="s">
        <v>1394</v>
      </c>
      <c r="I5475" s="80"/>
    </row>
    <row r="5476" spans="1:9">
      <c r="A5476" s="280" t="s">
        <v>6875</v>
      </c>
      <c r="B5476" s="280" t="s">
        <v>5750</v>
      </c>
      <c r="C5476" s="280" t="s">
        <v>1192</v>
      </c>
      <c r="D5476" s="280" t="s">
        <v>1394</v>
      </c>
      <c r="E5476" s="80">
        <v>426231298.54610389</v>
      </c>
      <c r="F5476" s="80">
        <v>708511</v>
      </c>
      <c r="G5476" s="80">
        <v>3</v>
      </c>
      <c r="H5476" s="280" t="s">
        <v>1394</v>
      </c>
      <c r="I5476" s="80"/>
    </row>
    <row r="5477" spans="1:9">
      <c r="A5477" s="280" t="s">
        <v>6876</v>
      </c>
      <c r="B5477" s="280" t="s">
        <v>5752</v>
      </c>
      <c r="C5477" s="280" t="s">
        <v>1192</v>
      </c>
      <c r="D5477" s="280" t="s">
        <v>1394</v>
      </c>
      <c r="E5477" s="80">
        <v>4.3673281007634318E-2</v>
      </c>
      <c r="F5477" s="80">
        <v>708511</v>
      </c>
      <c r="G5477" s="80">
        <v>3</v>
      </c>
      <c r="H5477" s="280" t="s">
        <v>1394</v>
      </c>
      <c r="I5477" s="80"/>
    </row>
    <row r="5478" spans="1:9">
      <c r="A5478" s="280" t="s">
        <v>6877</v>
      </c>
      <c r="B5478" s="280" t="s">
        <v>5754</v>
      </c>
      <c r="C5478" s="280" t="s">
        <v>1192</v>
      </c>
      <c r="D5478" s="280" t="s">
        <v>1394</v>
      </c>
      <c r="E5478" s="80">
        <v>601.58741155197856</v>
      </c>
      <c r="F5478" s="80">
        <v>708511</v>
      </c>
      <c r="G5478" s="80">
        <v>3</v>
      </c>
      <c r="H5478" s="280" t="s">
        <v>1394</v>
      </c>
      <c r="I5478" s="80"/>
    </row>
    <row r="5479" spans="1:9">
      <c r="A5479" s="280" t="s">
        <v>6878</v>
      </c>
      <c r="B5479" s="280" t="s">
        <v>1457</v>
      </c>
      <c r="C5479" s="280" t="s">
        <v>1192</v>
      </c>
      <c r="D5479" s="280" t="s">
        <v>1211</v>
      </c>
      <c r="E5479" s="80">
        <v>2.2210458856418619E-2</v>
      </c>
      <c r="F5479" s="80">
        <v>708511</v>
      </c>
      <c r="G5479" s="80">
        <v>3</v>
      </c>
      <c r="H5479" s="280" t="s">
        <v>1342</v>
      </c>
      <c r="I5479" s="80"/>
    </row>
    <row r="5480" spans="1:9">
      <c r="A5480" s="280" t="s">
        <v>6879</v>
      </c>
      <c r="B5480" s="280" t="s">
        <v>1457</v>
      </c>
      <c r="C5480" s="280" t="s">
        <v>1192</v>
      </c>
      <c r="D5480" s="280" t="s">
        <v>1212</v>
      </c>
      <c r="E5480" s="80">
        <v>2.2751351443786271E-2</v>
      </c>
      <c r="F5480" s="80">
        <v>708511</v>
      </c>
      <c r="G5480" s="80">
        <v>3</v>
      </c>
      <c r="H5480" s="280" t="s">
        <v>1342</v>
      </c>
      <c r="I5480" s="80"/>
    </row>
    <row r="5481" spans="1:9">
      <c r="A5481" s="280" t="s">
        <v>6880</v>
      </c>
      <c r="B5481" s="280" t="s">
        <v>1457</v>
      </c>
      <c r="C5481" s="280" t="s">
        <v>1192</v>
      </c>
      <c r="D5481" s="280" t="s">
        <v>1213</v>
      </c>
      <c r="E5481" s="80">
        <v>2.2210458856418619E-2</v>
      </c>
      <c r="F5481" s="80">
        <v>708511</v>
      </c>
      <c r="G5481" s="80">
        <v>3</v>
      </c>
      <c r="H5481" s="280" t="s">
        <v>1342</v>
      </c>
      <c r="I5481" s="80"/>
    </row>
    <row r="5482" spans="1:9">
      <c r="A5482" s="280" t="s">
        <v>6881</v>
      </c>
      <c r="B5482" s="280" t="s">
        <v>1457</v>
      </c>
      <c r="C5482" s="280" t="s">
        <v>1192</v>
      </c>
      <c r="D5482" s="280" t="s">
        <v>1214</v>
      </c>
      <c r="E5482" s="80">
        <v>2.2210458856418619E-2</v>
      </c>
      <c r="F5482" s="80">
        <v>708511</v>
      </c>
      <c r="G5482" s="80">
        <v>3</v>
      </c>
      <c r="H5482" s="280" t="s">
        <v>1342</v>
      </c>
      <c r="I5482" s="80"/>
    </row>
    <row r="5483" spans="1:9">
      <c r="A5483" s="280" t="s">
        <v>6882</v>
      </c>
      <c r="B5483" s="280" t="s">
        <v>1457</v>
      </c>
      <c r="C5483" s="280" t="s">
        <v>1192</v>
      </c>
      <c r="D5483" s="280" t="s">
        <v>1215</v>
      </c>
      <c r="E5483" s="80">
        <v>2.2299613258725797E-2</v>
      </c>
      <c r="F5483" s="80">
        <v>708511</v>
      </c>
      <c r="G5483" s="80">
        <v>3</v>
      </c>
      <c r="H5483" s="280" t="s">
        <v>1342</v>
      </c>
      <c r="I5483" s="80"/>
    </row>
    <row r="5484" spans="1:9">
      <c r="A5484" s="280" t="s">
        <v>6883</v>
      </c>
      <c r="B5484" s="280" t="s">
        <v>1457</v>
      </c>
      <c r="C5484" s="280" t="s">
        <v>1192</v>
      </c>
      <c r="D5484" s="280" t="s">
        <v>1216</v>
      </c>
      <c r="E5484" s="80">
        <v>2.4291788006684793E-2</v>
      </c>
      <c r="F5484" s="80">
        <v>708511</v>
      </c>
      <c r="G5484" s="80">
        <v>3</v>
      </c>
      <c r="H5484" s="280" t="s">
        <v>1342</v>
      </c>
      <c r="I5484" s="80"/>
    </row>
    <row r="5485" spans="1:9">
      <c r="A5485" s="280" t="s">
        <v>6884</v>
      </c>
      <c r="B5485" s="280" t="s">
        <v>1457</v>
      </c>
      <c r="C5485" s="280" t="s">
        <v>1192</v>
      </c>
      <c r="D5485" s="280" t="s">
        <v>1217</v>
      </c>
      <c r="E5485" s="80">
        <v>1.8472261011216264E-2</v>
      </c>
      <c r="F5485" s="80">
        <v>708511</v>
      </c>
      <c r="G5485" s="80">
        <v>3</v>
      </c>
      <c r="H5485" s="280" t="s">
        <v>1342</v>
      </c>
      <c r="I5485" s="80"/>
    </row>
    <row r="5486" spans="1:9">
      <c r="A5486" s="280" t="s">
        <v>6885</v>
      </c>
      <c r="B5486" s="280" t="s">
        <v>1457</v>
      </c>
      <c r="C5486" s="280" t="s">
        <v>1192</v>
      </c>
      <c r="D5486" s="280" t="s">
        <v>1218</v>
      </c>
      <c r="E5486" s="80">
        <v>7.6134206012381722E-3</v>
      </c>
      <c r="F5486" s="80">
        <v>708511</v>
      </c>
      <c r="G5486" s="80">
        <v>3</v>
      </c>
      <c r="H5486" s="280" t="s">
        <v>1342</v>
      </c>
      <c r="I5486" s="80"/>
    </row>
    <row r="5487" spans="1:9">
      <c r="A5487" s="280" t="s">
        <v>6886</v>
      </c>
      <c r="B5487" s="280" t="s">
        <v>1457</v>
      </c>
      <c r="C5487" s="280" t="s">
        <v>1192</v>
      </c>
      <c r="D5487" s="280" t="s">
        <v>1219</v>
      </c>
      <c r="E5487" s="80">
        <v>1.8103326742673752E-2</v>
      </c>
      <c r="F5487" s="80">
        <v>708511</v>
      </c>
      <c r="G5487" s="80">
        <v>3</v>
      </c>
      <c r="H5487" s="280" t="s">
        <v>1342</v>
      </c>
      <c r="I5487" s="80"/>
    </row>
    <row r="5488" spans="1:9">
      <c r="A5488" s="280" t="s">
        <v>6887</v>
      </c>
      <c r="B5488" s="280" t="s">
        <v>1457</v>
      </c>
      <c r="C5488" s="280" t="s">
        <v>1192</v>
      </c>
      <c r="D5488" s="280" t="s">
        <v>1347</v>
      </c>
      <c r="E5488" s="80">
        <v>2.0528340258464457E-2</v>
      </c>
      <c r="F5488" s="80">
        <v>708511</v>
      </c>
      <c r="G5488" s="80">
        <v>3</v>
      </c>
      <c r="H5488" s="280" t="s">
        <v>1342</v>
      </c>
      <c r="I5488" s="80"/>
    </row>
    <row r="5489" spans="1:9">
      <c r="A5489" s="280" t="s">
        <v>6888</v>
      </c>
      <c r="B5489" s="280" t="s">
        <v>1457</v>
      </c>
      <c r="C5489" s="280" t="s">
        <v>1192</v>
      </c>
      <c r="D5489" s="280" t="s">
        <v>1344</v>
      </c>
      <c r="E5489" s="80">
        <v>5.2151813391053022E-2</v>
      </c>
      <c r="F5489" s="80">
        <v>708511</v>
      </c>
      <c r="G5489" s="80">
        <v>3</v>
      </c>
      <c r="H5489" s="280" t="s">
        <v>1342</v>
      </c>
      <c r="I5489" s="80"/>
    </row>
    <row r="5490" spans="1:9">
      <c r="A5490" s="280" t="s">
        <v>6889</v>
      </c>
      <c r="B5490" s="280" t="s">
        <v>5748</v>
      </c>
      <c r="C5490" s="280" t="s">
        <v>1193</v>
      </c>
      <c r="D5490" s="280" t="s">
        <v>1394</v>
      </c>
      <c r="E5490" s="80">
        <v>0</v>
      </c>
      <c r="F5490" s="80">
        <v>708511</v>
      </c>
      <c r="G5490" s="80">
        <v>3</v>
      </c>
      <c r="H5490" s="280" t="s">
        <v>1394</v>
      </c>
      <c r="I5490" s="80"/>
    </row>
    <row r="5491" spans="1:9">
      <c r="A5491" s="280" t="s">
        <v>6890</v>
      </c>
      <c r="B5491" s="280" t="s">
        <v>5750</v>
      </c>
      <c r="C5491" s="280" t="s">
        <v>1193</v>
      </c>
      <c r="D5491" s="280" t="s">
        <v>1394</v>
      </c>
      <c r="E5491" s="80">
        <v>0</v>
      </c>
      <c r="F5491" s="80">
        <v>708511</v>
      </c>
      <c r="G5491" s="80">
        <v>3</v>
      </c>
      <c r="H5491" s="280" t="s">
        <v>1394</v>
      </c>
      <c r="I5491" s="80"/>
    </row>
    <row r="5492" spans="1:9">
      <c r="A5492" s="280" t="s">
        <v>6891</v>
      </c>
      <c r="B5492" s="280" t="s">
        <v>5752</v>
      </c>
      <c r="C5492" s="280" t="s">
        <v>1193</v>
      </c>
      <c r="D5492" s="280" t="s">
        <v>1394</v>
      </c>
      <c r="E5492" s="80">
        <v>0</v>
      </c>
      <c r="F5492" s="80">
        <v>708511</v>
      </c>
      <c r="G5492" s="80">
        <v>3</v>
      </c>
      <c r="H5492" s="280" t="s">
        <v>1394</v>
      </c>
      <c r="I5492" s="80"/>
    </row>
    <row r="5493" spans="1:9">
      <c r="A5493" s="280" t="s">
        <v>6892</v>
      </c>
      <c r="B5493" s="280" t="s">
        <v>5754</v>
      </c>
      <c r="C5493" s="280" t="s">
        <v>1193</v>
      </c>
      <c r="D5493" s="280" t="s">
        <v>1394</v>
      </c>
      <c r="E5493" s="80">
        <v>0</v>
      </c>
      <c r="F5493" s="80">
        <v>708511</v>
      </c>
      <c r="G5493" s="80">
        <v>3</v>
      </c>
      <c r="H5493" s="280" t="s">
        <v>1394</v>
      </c>
      <c r="I5493" s="80"/>
    </row>
    <row r="5494" spans="1:9">
      <c r="A5494" s="280" t="s">
        <v>6893</v>
      </c>
      <c r="B5494" s="280" t="s">
        <v>5748</v>
      </c>
      <c r="C5494" s="280" t="s">
        <v>1194</v>
      </c>
      <c r="D5494" s="280" t="s">
        <v>1394</v>
      </c>
      <c r="E5494" s="80">
        <v>30943</v>
      </c>
      <c r="F5494" s="80">
        <v>708511</v>
      </c>
      <c r="G5494" s="80">
        <v>3</v>
      </c>
      <c r="H5494" s="280" t="s">
        <v>1394</v>
      </c>
      <c r="I5494" s="80"/>
    </row>
    <row r="5495" spans="1:9">
      <c r="A5495" s="280" t="s">
        <v>6894</v>
      </c>
      <c r="B5495" s="280" t="s">
        <v>5750</v>
      </c>
      <c r="C5495" s="280" t="s">
        <v>1194</v>
      </c>
      <c r="D5495" s="280" t="s">
        <v>1394</v>
      </c>
      <c r="E5495" s="80">
        <v>426231298.54610389</v>
      </c>
      <c r="F5495" s="80">
        <v>708511</v>
      </c>
      <c r="G5495" s="80">
        <v>3</v>
      </c>
      <c r="H5495" s="280" t="s">
        <v>1394</v>
      </c>
      <c r="I5495" s="80"/>
    </row>
    <row r="5496" spans="1:9">
      <c r="A5496" s="280" t="s">
        <v>6895</v>
      </c>
      <c r="B5496" s="280" t="s">
        <v>5752</v>
      </c>
      <c r="C5496" s="280" t="s">
        <v>1194</v>
      </c>
      <c r="D5496" s="280" t="s">
        <v>1394</v>
      </c>
      <c r="E5496" s="80">
        <v>4.3673281007634318E-2</v>
      </c>
      <c r="F5496" s="80">
        <v>708511</v>
      </c>
      <c r="G5496" s="80">
        <v>3</v>
      </c>
      <c r="H5496" s="280" t="s">
        <v>1394</v>
      </c>
      <c r="I5496" s="80"/>
    </row>
    <row r="5497" spans="1:9">
      <c r="A5497" s="280" t="s">
        <v>6896</v>
      </c>
      <c r="B5497" s="280" t="s">
        <v>5754</v>
      </c>
      <c r="C5497" s="280" t="s">
        <v>1194</v>
      </c>
      <c r="D5497" s="280" t="s">
        <v>1394</v>
      </c>
      <c r="E5497" s="80">
        <v>601.58741155197856</v>
      </c>
      <c r="F5497" s="80">
        <v>708511</v>
      </c>
      <c r="G5497" s="80">
        <v>3</v>
      </c>
      <c r="H5497" s="280" t="s">
        <v>1394</v>
      </c>
      <c r="I5497" s="80"/>
    </row>
    <row r="5498" spans="1:9">
      <c r="A5498" s="280" t="s">
        <v>6897</v>
      </c>
      <c r="B5498" s="280" t="s">
        <v>1457</v>
      </c>
      <c r="C5498" s="280" t="s">
        <v>1194</v>
      </c>
      <c r="D5498" s="280" t="s">
        <v>1211</v>
      </c>
      <c r="E5498" s="80">
        <v>2.2210458856418619E-2</v>
      </c>
      <c r="F5498" s="80">
        <v>708511</v>
      </c>
      <c r="G5498" s="80">
        <v>3</v>
      </c>
      <c r="H5498" s="280" t="s">
        <v>1342</v>
      </c>
      <c r="I5498" s="80"/>
    </row>
    <row r="5499" spans="1:9">
      <c r="A5499" s="280" t="s">
        <v>6898</v>
      </c>
      <c r="B5499" s="280" t="s">
        <v>1457</v>
      </c>
      <c r="C5499" s="280" t="s">
        <v>1194</v>
      </c>
      <c r="D5499" s="280" t="s">
        <v>1212</v>
      </c>
      <c r="E5499" s="80">
        <v>2.2751351443786271E-2</v>
      </c>
      <c r="F5499" s="80">
        <v>708511</v>
      </c>
      <c r="G5499" s="80">
        <v>3</v>
      </c>
      <c r="H5499" s="280" t="s">
        <v>1342</v>
      </c>
      <c r="I5499" s="80"/>
    </row>
    <row r="5500" spans="1:9">
      <c r="A5500" s="280" t="s">
        <v>6899</v>
      </c>
      <c r="B5500" s="280" t="s">
        <v>1457</v>
      </c>
      <c r="C5500" s="280" t="s">
        <v>1194</v>
      </c>
      <c r="D5500" s="280" t="s">
        <v>1213</v>
      </c>
      <c r="E5500" s="80">
        <v>2.2210458856418619E-2</v>
      </c>
      <c r="F5500" s="80">
        <v>708511</v>
      </c>
      <c r="G5500" s="80">
        <v>3</v>
      </c>
      <c r="H5500" s="280" t="s">
        <v>1342</v>
      </c>
      <c r="I5500" s="80"/>
    </row>
    <row r="5501" spans="1:9">
      <c r="A5501" s="280" t="s">
        <v>6900</v>
      </c>
      <c r="B5501" s="280" t="s">
        <v>1457</v>
      </c>
      <c r="C5501" s="280" t="s">
        <v>1194</v>
      </c>
      <c r="D5501" s="280" t="s">
        <v>1214</v>
      </c>
      <c r="E5501" s="80">
        <v>2.2210458856418619E-2</v>
      </c>
      <c r="F5501" s="80">
        <v>708511</v>
      </c>
      <c r="G5501" s="80">
        <v>3</v>
      </c>
      <c r="H5501" s="280" t="s">
        <v>1342</v>
      </c>
      <c r="I5501" s="80"/>
    </row>
    <row r="5502" spans="1:9">
      <c r="A5502" s="280" t="s">
        <v>6901</v>
      </c>
      <c r="B5502" s="280" t="s">
        <v>1457</v>
      </c>
      <c r="C5502" s="280" t="s">
        <v>1194</v>
      </c>
      <c r="D5502" s="280" t="s">
        <v>1215</v>
      </c>
      <c r="E5502" s="80">
        <v>2.2299613258725797E-2</v>
      </c>
      <c r="F5502" s="80">
        <v>708511</v>
      </c>
      <c r="G5502" s="80">
        <v>3</v>
      </c>
      <c r="H5502" s="280" t="s">
        <v>1342</v>
      </c>
      <c r="I5502" s="80"/>
    </row>
    <row r="5503" spans="1:9">
      <c r="A5503" s="280" t="s">
        <v>6902</v>
      </c>
      <c r="B5503" s="280" t="s">
        <v>1457</v>
      </c>
      <c r="C5503" s="280" t="s">
        <v>1194</v>
      </c>
      <c r="D5503" s="280" t="s">
        <v>1216</v>
      </c>
      <c r="E5503" s="80">
        <v>2.4291788006684793E-2</v>
      </c>
      <c r="F5503" s="80">
        <v>708511</v>
      </c>
      <c r="G5503" s="80">
        <v>3</v>
      </c>
      <c r="H5503" s="280" t="s">
        <v>1342</v>
      </c>
      <c r="I5503" s="80"/>
    </row>
    <row r="5504" spans="1:9">
      <c r="A5504" s="280" t="s">
        <v>6903</v>
      </c>
      <c r="B5504" s="280" t="s">
        <v>1457</v>
      </c>
      <c r="C5504" s="280" t="s">
        <v>1194</v>
      </c>
      <c r="D5504" s="280" t="s">
        <v>1217</v>
      </c>
      <c r="E5504" s="80">
        <v>1.8472261011216264E-2</v>
      </c>
      <c r="F5504" s="80">
        <v>708511</v>
      </c>
      <c r="G5504" s="80">
        <v>3</v>
      </c>
      <c r="H5504" s="280" t="s">
        <v>1342</v>
      </c>
      <c r="I5504" s="80"/>
    </row>
    <row r="5505" spans="1:9">
      <c r="A5505" s="280" t="s">
        <v>6904</v>
      </c>
      <c r="B5505" s="280" t="s">
        <v>1457</v>
      </c>
      <c r="C5505" s="280" t="s">
        <v>1194</v>
      </c>
      <c r="D5505" s="280" t="s">
        <v>1218</v>
      </c>
      <c r="E5505" s="80">
        <v>7.6134206012381722E-3</v>
      </c>
      <c r="F5505" s="80">
        <v>708511</v>
      </c>
      <c r="G5505" s="80">
        <v>3</v>
      </c>
      <c r="H5505" s="280" t="s">
        <v>1342</v>
      </c>
      <c r="I5505" s="80"/>
    </row>
    <row r="5506" spans="1:9">
      <c r="A5506" s="280" t="s">
        <v>6905</v>
      </c>
      <c r="B5506" s="280" t="s">
        <v>1457</v>
      </c>
      <c r="C5506" s="280" t="s">
        <v>1194</v>
      </c>
      <c r="D5506" s="280" t="s">
        <v>1219</v>
      </c>
      <c r="E5506" s="80">
        <v>1.8103326742673752E-2</v>
      </c>
      <c r="F5506" s="80">
        <v>708511</v>
      </c>
      <c r="G5506" s="80">
        <v>3</v>
      </c>
      <c r="H5506" s="280" t="s">
        <v>1342</v>
      </c>
      <c r="I5506" s="80"/>
    </row>
    <row r="5507" spans="1:9">
      <c r="A5507" s="280" t="s">
        <v>6906</v>
      </c>
      <c r="B5507" s="280" t="s">
        <v>1457</v>
      </c>
      <c r="C5507" s="280" t="s">
        <v>1194</v>
      </c>
      <c r="D5507" s="280" t="s">
        <v>1347</v>
      </c>
      <c r="E5507" s="80">
        <v>2.0528340258464457E-2</v>
      </c>
      <c r="F5507" s="80">
        <v>708511</v>
      </c>
      <c r="G5507" s="80">
        <v>3</v>
      </c>
      <c r="H5507" s="280" t="s">
        <v>1342</v>
      </c>
      <c r="I5507" s="80"/>
    </row>
    <row r="5508" spans="1:9">
      <c r="A5508" s="280" t="s">
        <v>6907</v>
      </c>
      <c r="B5508" s="280" t="s">
        <v>1457</v>
      </c>
      <c r="C5508" s="280" t="s">
        <v>1194</v>
      </c>
      <c r="D5508" s="280" t="s">
        <v>1344</v>
      </c>
      <c r="E5508" s="80">
        <v>5.2151813391053022E-2</v>
      </c>
      <c r="F5508" s="80">
        <v>708511</v>
      </c>
      <c r="G5508" s="80">
        <v>3</v>
      </c>
      <c r="H5508" s="280" t="s">
        <v>1342</v>
      </c>
      <c r="I5508" s="80"/>
    </row>
    <row r="5509" spans="1:9">
      <c r="A5509" s="280" t="s">
        <v>6908</v>
      </c>
      <c r="B5509" s="280" t="s">
        <v>5748</v>
      </c>
      <c r="C5509" s="280" t="s">
        <v>1195</v>
      </c>
      <c r="D5509" s="280" t="s">
        <v>1394</v>
      </c>
      <c r="E5509" s="80">
        <v>135561</v>
      </c>
      <c r="F5509" s="80">
        <v>708511</v>
      </c>
      <c r="G5509" s="80">
        <v>3</v>
      </c>
      <c r="H5509" s="280" t="s">
        <v>1394</v>
      </c>
      <c r="I5509" s="80"/>
    </row>
    <row r="5510" spans="1:9">
      <c r="A5510" s="280" t="s">
        <v>6909</v>
      </c>
      <c r="B5510" s="280" t="s">
        <v>5750</v>
      </c>
      <c r="C5510" s="280" t="s">
        <v>1195</v>
      </c>
      <c r="D5510" s="280" t="s">
        <v>1394</v>
      </c>
      <c r="E5510" s="80">
        <v>5210003387.5270863</v>
      </c>
      <c r="F5510" s="80">
        <v>708511</v>
      </c>
      <c r="G5510" s="80">
        <v>3</v>
      </c>
      <c r="H5510" s="280" t="s">
        <v>1394</v>
      </c>
      <c r="I5510" s="80"/>
    </row>
    <row r="5511" spans="1:9">
      <c r="A5511" s="280" t="s">
        <v>6910</v>
      </c>
      <c r="B5511" s="280" t="s">
        <v>5752</v>
      </c>
      <c r="C5511" s="280" t="s">
        <v>1195</v>
      </c>
      <c r="D5511" s="280" t="s">
        <v>1394</v>
      </c>
      <c r="E5511" s="80">
        <v>0.19133224466522045</v>
      </c>
      <c r="F5511" s="80">
        <v>708511</v>
      </c>
      <c r="G5511" s="80">
        <v>3</v>
      </c>
      <c r="H5511" s="280" t="s">
        <v>1394</v>
      </c>
      <c r="I5511" s="80"/>
    </row>
    <row r="5512" spans="1:9">
      <c r="A5512" s="280" t="s">
        <v>6911</v>
      </c>
      <c r="B5512" s="280" t="s">
        <v>5754</v>
      </c>
      <c r="C5512" s="280" t="s">
        <v>1195</v>
      </c>
      <c r="D5512" s="280" t="s">
        <v>1394</v>
      </c>
      <c r="E5512" s="80">
        <v>7353.4544806320382</v>
      </c>
      <c r="F5512" s="80">
        <v>708511</v>
      </c>
      <c r="G5512" s="80">
        <v>3</v>
      </c>
      <c r="H5512" s="280" t="s">
        <v>1394</v>
      </c>
      <c r="I5512" s="80"/>
    </row>
    <row r="5513" spans="1:9">
      <c r="A5513" s="280" t="s">
        <v>6912</v>
      </c>
      <c r="B5513" s="280" t="s">
        <v>1457</v>
      </c>
      <c r="C5513" s="280" t="s">
        <v>1195</v>
      </c>
      <c r="D5513" s="280" t="s">
        <v>1211</v>
      </c>
      <c r="E5513" s="80">
        <v>6.7486767782880791E-2</v>
      </c>
      <c r="F5513" s="80">
        <v>708511</v>
      </c>
      <c r="G5513" s="80">
        <v>3</v>
      </c>
      <c r="H5513" s="280" t="s">
        <v>1342</v>
      </c>
      <c r="I5513" s="80"/>
    </row>
    <row r="5514" spans="1:9">
      <c r="A5514" s="280" t="s">
        <v>6913</v>
      </c>
      <c r="B5514" s="280" t="s">
        <v>1457</v>
      </c>
      <c r="C5514" s="280" t="s">
        <v>1195</v>
      </c>
      <c r="D5514" s="280" t="s">
        <v>1212</v>
      </c>
      <c r="E5514" s="80">
        <v>6.7699145957788781E-2</v>
      </c>
      <c r="F5514" s="80">
        <v>708511</v>
      </c>
      <c r="G5514" s="80">
        <v>3</v>
      </c>
      <c r="H5514" s="280" t="s">
        <v>1342</v>
      </c>
      <c r="I5514" s="80"/>
    </row>
    <row r="5515" spans="1:9">
      <c r="A5515" s="280" t="s">
        <v>6914</v>
      </c>
      <c r="B5515" s="280" t="s">
        <v>1457</v>
      </c>
      <c r="C5515" s="280" t="s">
        <v>1195</v>
      </c>
      <c r="D5515" s="280" t="s">
        <v>1213</v>
      </c>
      <c r="E5515" s="80">
        <v>6.7486767782880791E-2</v>
      </c>
      <c r="F5515" s="80">
        <v>708511</v>
      </c>
      <c r="G5515" s="80">
        <v>3</v>
      </c>
      <c r="H5515" s="280" t="s">
        <v>1342</v>
      </c>
      <c r="I5515" s="80"/>
    </row>
    <row r="5516" spans="1:9">
      <c r="A5516" s="280" t="s">
        <v>6915</v>
      </c>
      <c r="B5516" s="280" t="s">
        <v>1457</v>
      </c>
      <c r="C5516" s="280" t="s">
        <v>1195</v>
      </c>
      <c r="D5516" s="280" t="s">
        <v>1214</v>
      </c>
      <c r="E5516" s="80">
        <v>6.766793435797118E-2</v>
      </c>
      <c r="F5516" s="80">
        <v>708511</v>
      </c>
      <c r="G5516" s="80">
        <v>3</v>
      </c>
      <c r="H5516" s="280" t="s">
        <v>1342</v>
      </c>
      <c r="I5516" s="80"/>
    </row>
    <row r="5517" spans="1:9">
      <c r="A5517" s="280" t="s">
        <v>6916</v>
      </c>
      <c r="B5517" s="280" t="s">
        <v>1457</v>
      </c>
      <c r="C5517" s="280" t="s">
        <v>1195</v>
      </c>
      <c r="D5517" s="280" t="s">
        <v>1215</v>
      </c>
      <c r="E5517" s="80">
        <v>6.5895842054256124E-2</v>
      </c>
      <c r="F5517" s="80">
        <v>708511</v>
      </c>
      <c r="G5517" s="80">
        <v>3</v>
      </c>
      <c r="H5517" s="280" t="s">
        <v>1342</v>
      </c>
      <c r="I5517" s="80"/>
    </row>
    <row r="5518" spans="1:9">
      <c r="A5518" s="280" t="s">
        <v>6917</v>
      </c>
      <c r="B5518" s="280" t="s">
        <v>1457</v>
      </c>
      <c r="C5518" s="280" t="s">
        <v>1195</v>
      </c>
      <c r="D5518" s="280" t="s">
        <v>1216</v>
      </c>
      <c r="E5518" s="80">
        <v>-6.6314669146414207E-3</v>
      </c>
      <c r="F5518" s="80">
        <v>708511</v>
      </c>
      <c r="G5518" s="80">
        <v>3</v>
      </c>
      <c r="H5518" s="280" t="s">
        <v>1342</v>
      </c>
      <c r="I5518" s="80"/>
    </row>
    <row r="5519" spans="1:9">
      <c r="A5519" s="280" t="s">
        <v>6918</v>
      </c>
      <c r="B5519" s="280" t="s">
        <v>1457</v>
      </c>
      <c r="C5519" s="280" t="s">
        <v>1195</v>
      </c>
      <c r="D5519" s="280" t="s">
        <v>1217</v>
      </c>
      <c r="E5519" s="80">
        <v>5.3813082138193788E-2</v>
      </c>
      <c r="F5519" s="80">
        <v>708511</v>
      </c>
      <c r="G5519" s="80">
        <v>3</v>
      </c>
      <c r="H5519" s="280" t="s">
        <v>1342</v>
      </c>
      <c r="I5519" s="80"/>
    </row>
    <row r="5520" spans="1:9">
      <c r="A5520" s="280" t="s">
        <v>6919</v>
      </c>
      <c r="B5520" s="280" t="s">
        <v>1457</v>
      </c>
      <c r="C5520" s="280" t="s">
        <v>1195</v>
      </c>
      <c r="D5520" s="280" t="s">
        <v>1218</v>
      </c>
      <c r="E5520" s="80">
        <v>5.8379049903995547E-2</v>
      </c>
      <c r="F5520" s="80">
        <v>708511</v>
      </c>
      <c r="G5520" s="80">
        <v>3</v>
      </c>
      <c r="H5520" s="280" t="s">
        <v>1342</v>
      </c>
      <c r="I5520" s="80"/>
    </row>
    <row r="5521" spans="1:9">
      <c r="A5521" s="280" t="s">
        <v>6920</v>
      </c>
      <c r="B5521" s="280" t="s">
        <v>1457</v>
      </c>
      <c r="C5521" s="280" t="s">
        <v>1195</v>
      </c>
      <c r="D5521" s="280" t="s">
        <v>1219</v>
      </c>
      <c r="E5521" s="80">
        <v>15925.259084323674</v>
      </c>
      <c r="F5521" s="80">
        <v>708511</v>
      </c>
      <c r="G5521" s="80">
        <v>3</v>
      </c>
      <c r="H5521" s="280" t="s">
        <v>1342</v>
      </c>
      <c r="I5521" s="80"/>
    </row>
    <row r="5522" spans="1:9">
      <c r="A5522" s="280" t="s">
        <v>6921</v>
      </c>
      <c r="B5522" s="280" t="s">
        <v>1457</v>
      </c>
      <c r="C5522" s="280" t="s">
        <v>1195</v>
      </c>
      <c r="D5522" s="280" t="s">
        <v>1347</v>
      </c>
      <c r="E5522" s="80">
        <v>7.1450477579588667E-2</v>
      </c>
      <c r="F5522" s="80">
        <v>708511</v>
      </c>
      <c r="G5522" s="80">
        <v>3</v>
      </c>
      <c r="H5522" s="280" t="s">
        <v>1342</v>
      </c>
      <c r="I5522" s="80"/>
    </row>
    <row r="5523" spans="1:9">
      <c r="A5523" s="280" t="s">
        <v>6922</v>
      </c>
      <c r="B5523" s="280" t="s">
        <v>1457</v>
      </c>
      <c r="C5523" s="280" t="s">
        <v>1195</v>
      </c>
      <c r="D5523" s="280" t="s">
        <v>1344</v>
      </c>
      <c r="E5523" s="80">
        <v>0.15417533267124192</v>
      </c>
      <c r="F5523" s="80">
        <v>708511</v>
      </c>
      <c r="G5523" s="80">
        <v>3</v>
      </c>
      <c r="H5523" s="280" t="s">
        <v>1342</v>
      </c>
      <c r="I5523" s="80"/>
    </row>
    <row r="5524" spans="1:9">
      <c r="A5524" s="280" t="s">
        <v>6923</v>
      </c>
      <c r="B5524" s="280" t="s">
        <v>5748</v>
      </c>
      <c r="C5524" s="280" t="s">
        <v>1196</v>
      </c>
      <c r="D5524" s="280" t="s">
        <v>1394</v>
      </c>
      <c r="E5524" s="80">
        <v>240135</v>
      </c>
      <c r="F5524" s="80">
        <v>708511</v>
      </c>
      <c r="G5524" s="80">
        <v>3</v>
      </c>
      <c r="H5524" s="280" t="s">
        <v>1394</v>
      </c>
      <c r="I5524" s="80"/>
    </row>
    <row r="5525" spans="1:9">
      <c r="A5525" s="280" t="s">
        <v>6924</v>
      </c>
      <c r="B5525" s="280" t="s">
        <v>5750</v>
      </c>
      <c r="C5525" s="280" t="s">
        <v>1196</v>
      </c>
      <c r="D5525" s="280" t="s">
        <v>1394</v>
      </c>
      <c r="E5525" s="80">
        <v>38643518577.328125</v>
      </c>
      <c r="F5525" s="80">
        <v>708511</v>
      </c>
      <c r="G5525" s="80">
        <v>3</v>
      </c>
      <c r="H5525" s="280" t="s">
        <v>1394</v>
      </c>
      <c r="I5525" s="80"/>
    </row>
    <row r="5526" spans="1:9">
      <c r="A5526" s="280" t="s">
        <v>6925</v>
      </c>
      <c r="B5526" s="280" t="s">
        <v>5752</v>
      </c>
      <c r="C5526" s="280" t="s">
        <v>1196</v>
      </c>
      <c r="D5526" s="280" t="s">
        <v>1394</v>
      </c>
      <c r="E5526" s="80">
        <v>0.33892910625240824</v>
      </c>
      <c r="F5526" s="80">
        <v>708511</v>
      </c>
      <c r="G5526" s="80">
        <v>3</v>
      </c>
      <c r="H5526" s="280" t="s">
        <v>1394</v>
      </c>
      <c r="I5526" s="80"/>
    </row>
    <row r="5527" spans="1:9">
      <c r="A5527" s="280" t="s">
        <v>6926</v>
      </c>
      <c r="B5527" s="280" t="s">
        <v>5754</v>
      </c>
      <c r="C5527" s="280" t="s">
        <v>1196</v>
      </c>
      <c r="D5527" s="280" t="s">
        <v>1394</v>
      </c>
      <c r="E5527" s="80">
        <v>54541.875252929203</v>
      </c>
      <c r="F5527" s="80">
        <v>708511</v>
      </c>
      <c r="G5527" s="80">
        <v>3</v>
      </c>
      <c r="H5527" s="280" t="s">
        <v>1394</v>
      </c>
      <c r="I5527" s="80"/>
    </row>
    <row r="5528" spans="1:9">
      <c r="A5528" s="280" t="s">
        <v>6927</v>
      </c>
      <c r="B5528" s="280" t="s">
        <v>1457</v>
      </c>
      <c r="C5528" s="280" t="s">
        <v>1196</v>
      </c>
      <c r="D5528" s="280" t="s">
        <v>1211</v>
      </c>
      <c r="E5528" s="80">
        <v>0.27852034580179019</v>
      </c>
      <c r="F5528" s="80">
        <v>708511</v>
      </c>
      <c r="G5528" s="80">
        <v>3</v>
      </c>
      <c r="H5528" s="280" t="s">
        <v>1342</v>
      </c>
      <c r="I5528" s="80"/>
    </row>
    <row r="5529" spans="1:9">
      <c r="A5529" s="280" t="s">
        <v>6928</v>
      </c>
      <c r="B5529" s="280" t="s">
        <v>1457</v>
      </c>
      <c r="C5529" s="280" t="s">
        <v>1196</v>
      </c>
      <c r="D5529" s="280" t="s">
        <v>1212</v>
      </c>
      <c r="E5529" s="80">
        <v>0.27987485124241962</v>
      </c>
      <c r="F5529" s="80">
        <v>708511</v>
      </c>
      <c r="G5529" s="80">
        <v>3</v>
      </c>
      <c r="H5529" s="280" t="s">
        <v>1342</v>
      </c>
      <c r="I5529" s="80"/>
    </row>
    <row r="5530" spans="1:9">
      <c r="A5530" s="280" t="s">
        <v>6929</v>
      </c>
      <c r="B5530" s="280" t="s">
        <v>1457</v>
      </c>
      <c r="C5530" s="280" t="s">
        <v>1196</v>
      </c>
      <c r="D5530" s="280" t="s">
        <v>1213</v>
      </c>
      <c r="E5530" s="80">
        <v>0.27852034580179019</v>
      </c>
      <c r="F5530" s="80">
        <v>708511</v>
      </c>
      <c r="G5530" s="80">
        <v>3</v>
      </c>
      <c r="H5530" s="280" t="s">
        <v>1342</v>
      </c>
      <c r="I5530" s="80"/>
    </row>
    <row r="5531" spans="1:9">
      <c r="A5531" s="280" t="s">
        <v>6930</v>
      </c>
      <c r="B5531" s="280" t="s">
        <v>1457</v>
      </c>
      <c r="C5531" s="280" t="s">
        <v>1196</v>
      </c>
      <c r="D5531" s="280" t="s">
        <v>1214</v>
      </c>
      <c r="E5531" s="80">
        <v>0.27952628862360895</v>
      </c>
      <c r="F5531" s="80">
        <v>708511</v>
      </c>
      <c r="G5531" s="80">
        <v>3</v>
      </c>
      <c r="H5531" s="280" t="s">
        <v>1342</v>
      </c>
      <c r="I5531" s="80"/>
    </row>
    <row r="5532" spans="1:9">
      <c r="A5532" s="280" t="s">
        <v>6931</v>
      </c>
      <c r="B5532" s="280" t="s">
        <v>1457</v>
      </c>
      <c r="C5532" s="280" t="s">
        <v>1196</v>
      </c>
      <c r="D5532" s="280" t="s">
        <v>1215</v>
      </c>
      <c r="E5532" s="80">
        <v>0.27099544819269933</v>
      </c>
      <c r="F5532" s="80">
        <v>708511</v>
      </c>
      <c r="G5532" s="80">
        <v>3</v>
      </c>
      <c r="H5532" s="280" t="s">
        <v>1342</v>
      </c>
      <c r="I5532" s="80"/>
    </row>
    <row r="5533" spans="1:9">
      <c r="A5533" s="280" t="s">
        <v>6932</v>
      </c>
      <c r="B5533" s="280" t="s">
        <v>1457</v>
      </c>
      <c r="C5533" s="280" t="s">
        <v>1196</v>
      </c>
      <c r="D5533" s="280" t="s">
        <v>1216</v>
      </c>
      <c r="E5533" s="80">
        <v>-1.6661681163898219E-2</v>
      </c>
      <c r="F5533" s="80">
        <v>708511</v>
      </c>
      <c r="G5533" s="80">
        <v>3</v>
      </c>
      <c r="H5533" s="280" t="s">
        <v>1342</v>
      </c>
      <c r="I5533" s="80"/>
    </row>
    <row r="5534" spans="1:9">
      <c r="A5534" s="280" t="s">
        <v>6933</v>
      </c>
      <c r="B5534" s="280" t="s">
        <v>1457</v>
      </c>
      <c r="C5534" s="280" t="s">
        <v>1196</v>
      </c>
      <c r="D5534" s="280" t="s">
        <v>1217</v>
      </c>
      <c r="E5534" s="80">
        <v>0.21784026178119603</v>
      </c>
      <c r="F5534" s="80">
        <v>708511</v>
      </c>
      <c r="G5534" s="80">
        <v>3</v>
      </c>
      <c r="H5534" s="280" t="s">
        <v>1342</v>
      </c>
      <c r="I5534" s="80"/>
    </row>
    <row r="5535" spans="1:9">
      <c r="A5535" s="280" t="s">
        <v>6934</v>
      </c>
      <c r="B5535" s="280" t="s">
        <v>1457</v>
      </c>
      <c r="C5535" s="280" t="s">
        <v>1196</v>
      </c>
      <c r="D5535" s="280" t="s">
        <v>1218</v>
      </c>
      <c r="E5535" s="80">
        <v>0.11872334501322176</v>
      </c>
      <c r="F5535" s="80">
        <v>708511</v>
      </c>
      <c r="G5535" s="80">
        <v>3</v>
      </c>
      <c r="H5535" s="280" t="s">
        <v>1342</v>
      </c>
      <c r="I5535" s="80"/>
    </row>
    <row r="5536" spans="1:9">
      <c r="A5536" s="280" t="s">
        <v>6935</v>
      </c>
      <c r="B5536" s="280" t="s">
        <v>1457</v>
      </c>
      <c r="C5536" s="280" t="s">
        <v>1196</v>
      </c>
      <c r="D5536" s="280" t="s">
        <v>1219</v>
      </c>
      <c r="E5536" s="80">
        <v>8601.8437023126062</v>
      </c>
      <c r="F5536" s="80">
        <v>708511</v>
      </c>
      <c r="G5536" s="80">
        <v>3</v>
      </c>
      <c r="H5536" s="280" t="s">
        <v>1342</v>
      </c>
      <c r="I5536" s="80"/>
    </row>
    <row r="5537" spans="1:9">
      <c r="A5537" s="280" t="s">
        <v>6936</v>
      </c>
      <c r="B5537" s="280" t="s">
        <v>1457</v>
      </c>
      <c r="C5537" s="280" t="s">
        <v>1196</v>
      </c>
      <c r="D5537" s="280" t="s">
        <v>1347</v>
      </c>
      <c r="E5537" s="80">
        <v>0.26619541005729525</v>
      </c>
      <c r="F5537" s="80">
        <v>708511</v>
      </c>
      <c r="G5537" s="80">
        <v>3</v>
      </c>
      <c r="H5537" s="280" t="s">
        <v>1342</v>
      </c>
      <c r="I5537" s="80"/>
    </row>
    <row r="5538" spans="1:9">
      <c r="A5538" s="280" t="s">
        <v>6937</v>
      </c>
      <c r="B5538" s="280" t="s">
        <v>1457</v>
      </c>
      <c r="C5538" s="280" t="s">
        <v>1196</v>
      </c>
      <c r="D5538" s="280" t="s">
        <v>1344</v>
      </c>
      <c r="E5538" s="80">
        <v>0.62539111319093554</v>
      </c>
      <c r="F5538" s="80">
        <v>708511</v>
      </c>
      <c r="G5538" s="80">
        <v>3</v>
      </c>
      <c r="H5538" s="280" t="s">
        <v>1342</v>
      </c>
      <c r="I5538" s="80"/>
    </row>
    <row r="5539" spans="1:9">
      <c r="A5539" s="280" t="s">
        <v>6938</v>
      </c>
      <c r="B5539" s="280" t="s">
        <v>5748</v>
      </c>
      <c r="C5539" s="280" t="s">
        <v>1197</v>
      </c>
      <c r="D5539" s="280" t="s">
        <v>1394</v>
      </c>
      <c r="E5539" s="80">
        <v>72667</v>
      </c>
      <c r="F5539" s="80">
        <v>708511</v>
      </c>
      <c r="G5539" s="80">
        <v>3</v>
      </c>
      <c r="H5539" s="280" t="s">
        <v>1394</v>
      </c>
      <c r="I5539" s="80"/>
    </row>
    <row r="5540" spans="1:9">
      <c r="A5540" s="280" t="s">
        <v>6939</v>
      </c>
      <c r="B5540" s="280" t="s">
        <v>5750</v>
      </c>
      <c r="C5540" s="280" t="s">
        <v>1197</v>
      </c>
      <c r="D5540" s="280" t="s">
        <v>1394</v>
      </c>
      <c r="E5540" s="80">
        <v>12219359541.542215</v>
      </c>
      <c r="F5540" s="80">
        <v>708511</v>
      </c>
      <c r="G5540" s="80">
        <v>3</v>
      </c>
      <c r="H5540" s="280" t="s">
        <v>1394</v>
      </c>
      <c r="I5540" s="80"/>
    </row>
    <row r="5541" spans="1:9">
      <c r="A5541" s="280" t="s">
        <v>6940</v>
      </c>
      <c r="B5541" s="280" t="s">
        <v>5752</v>
      </c>
      <c r="C5541" s="280" t="s">
        <v>1197</v>
      </c>
      <c r="D5541" s="280" t="s">
        <v>1394</v>
      </c>
      <c r="E5541" s="80">
        <v>0.10256298067355341</v>
      </c>
      <c r="F5541" s="80">
        <v>708511</v>
      </c>
      <c r="G5541" s="80">
        <v>3</v>
      </c>
      <c r="H5541" s="280" t="s">
        <v>1394</v>
      </c>
      <c r="I5541" s="80"/>
    </row>
    <row r="5542" spans="1:9">
      <c r="A5542" s="280" t="s">
        <v>6941</v>
      </c>
      <c r="B5542" s="280" t="s">
        <v>5754</v>
      </c>
      <c r="C5542" s="280" t="s">
        <v>1197</v>
      </c>
      <c r="D5542" s="280" t="s">
        <v>1394</v>
      </c>
      <c r="E5542" s="80">
        <v>17246.534692534366</v>
      </c>
      <c r="F5542" s="80">
        <v>708511</v>
      </c>
      <c r="G5542" s="80">
        <v>3</v>
      </c>
      <c r="H5542" s="280" t="s">
        <v>1394</v>
      </c>
      <c r="I5542" s="80"/>
    </row>
    <row r="5543" spans="1:9">
      <c r="A5543" s="280" t="s">
        <v>6942</v>
      </c>
      <c r="B5543" s="280" t="s">
        <v>1457</v>
      </c>
      <c r="C5543" s="280" t="s">
        <v>1197</v>
      </c>
      <c r="D5543" s="280" t="s">
        <v>1211</v>
      </c>
      <c r="E5543" s="80">
        <v>0.29340870784335688</v>
      </c>
      <c r="F5543" s="80">
        <v>708511</v>
      </c>
      <c r="G5543" s="80">
        <v>3</v>
      </c>
      <c r="H5543" s="280" t="s">
        <v>1342</v>
      </c>
      <c r="I5543" s="80"/>
    </row>
    <row r="5544" spans="1:9">
      <c r="A5544" s="280" t="s">
        <v>6943</v>
      </c>
      <c r="B5544" s="280" t="s">
        <v>1457</v>
      </c>
      <c r="C5544" s="280" t="s">
        <v>1197</v>
      </c>
      <c r="D5544" s="280" t="s">
        <v>1212</v>
      </c>
      <c r="E5544" s="80">
        <v>0.29452985396061843</v>
      </c>
      <c r="F5544" s="80">
        <v>708511</v>
      </c>
      <c r="G5544" s="80">
        <v>3</v>
      </c>
      <c r="H5544" s="280" t="s">
        <v>1342</v>
      </c>
      <c r="I5544" s="80"/>
    </row>
    <row r="5545" spans="1:9">
      <c r="A5545" s="280" t="s">
        <v>6944</v>
      </c>
      <c r="B5545" s="280" t="s">
        <v>1457</v>
      </c>
      <c r="C5545" s="280" t="s">
        <v>1197</v>
      </c>
      <c r="D5545" s="280" t="s">
        <v>1213</v>
      </c>
      <c r="E5545" s="80">
        <v>0.29340870784335688</v>
      </c>
      <c r="F5545" s="80">
        <v>708511</v>
      </c>
      <c r="G5545" s="80">
        <v>3</v>
      </c>
      <c r="H5545" s="280" t="s">
        <v>1342</v>
      </c>
      <c r="I5545" s="80"/>
    </row>
    <row r="5546" spans="1:9">
      <c r="A5546" s="280" t="s">
        <v>6945</v>
      </c>
      <c r="B5546" s="280" t="s">
        <v>1457</v>
      </c>
      <c r="C5546" s="280" t="s">
        <v>1197</v>
      </c>
      <c r="D5546" s="280" t="s">
        <v>1214</v>
      </c>
      <c r="E5546" s="80">
        <v>0.29431360432841436</v>
      </c>
      <c r="F5546" s="80">
        <v>708511</v>
      </c>
      <c r="G5546" s="80">
        <v>3</v>
      </c>
      <c r="H5546" s="280" t="s">
        <v>1342</v>
      </c>
      <c r="I5546" s="80"/>
    </row>
    <row r="5547" spans="1:9">
      <c r="A5547" s="280" t="s">
        <v>6946</v>
      </c>
      <c r="B5547" s="280" t="s">
        <v>1457</v>
      </c>
      <c r="C5547" s="280" t="s">
        <v>1197</v>
      </c>
      <c r="D5547" s="280" t="s">
        <v>1215</v>
      </c>
      <c r="E5547" s="80">
        <v>0.29225483292086363</v>
      </c>
      <c r="F5547" s="80">
        <v>708511</v>
      </c>
      <c r="G5547" s="80">
        <v>3</v>
      </c>
      <c r="H5547" s="280" t="s">
        <v>1342</v>
      </c>
      <c r="I5547" s="80"/>
    </row>
    <row r="5548" spans="1:9">
      <c r="A5548" s="280" t="s">
        <v>6947</v>
      </c>
      <c r="B5548" s="280" t="s">
        <v>1457</v>
      </c>
      <c r="C5548" s="280" t="s">
        <v>1197</v>
      </c>
      <c r="D5548" s="280" t="s">
        <v>1216</v>
      </c>
      <c r="E5548" s="80">
        <v>-0.40861948427616401</v>
      </c>
      <c r="F5548" s="80">
        <v>708511</v>
      </c>
      <c r="G5548" s="80">
        <v>3</v>
      </c>
      <c r="H5548" s="280" t="s">
        <v>1342</v>
      </c>
      <c r="I5548" s="80"/>
    </row>
    <row r="5549" spans="1:9">
      <c r="A5549" s="280" t="s">
        <v>6948</v>
      </c>
      <c r="B5549" s="280" t="s">
        <v>1457</v>
      </c>
      <c r="C5549" s="280" t="s">
        <v>1197</v>
      </c>
      <c r="D5549" s="280" t="s">
        <v>1217</v>
      </c>
      <c r="E5549" s="80">
        <v>0.23392857993377708</v>
      </c>
      <c r="F5549" s="80">
        <v>708511</v>
      </c>
      <c r="G5549" s="80">
        <v>3</v>
      </c>
      <c r="H5549" s="280" t="s">
        <v>1342</v>
      </c>
      <c r="I5549" s="80"/>
    </row>
    <row r="5550" spans="1:9">
      <c r="A5550" s="280" t="s">
        <v>6949</v>
      </c>
      <c r="B5550" s="280" t="s">
        <v>1457</v>
      </c>
      <c r="C5550" s="280" t="s">
        <v>1197</v>
      </c>
      <c r="D5550" s="280" t="s">
        <v>1218</v>
      </c>
      <c r="E5550" s="80">
        <v>-2.7701515641737038E-2</v>
      </c>
      <c r="F5550" s="80">
        <v>708511</v>
      </c>
      <c r="G5550" s="80">
        <v>3</v>
      </c>
      <c r="H5550" s="280" t="s">
        <v>1342</v>
      </c>
      <c r="I5550" s="80"/>
    </row>
    <row r="5551" spans="1:9">
      <c r="A5551" s="280" t="s">
        <v>6950</v>
      </c>
      <c r="B5551" s="280" t="s">
        <v>1457</v>
      </c>
      <c r="C5551" s="280" t="s">
        <v>1197</v>
      </c>
      <c r="D5551" s="280" t="s">
        <v>1219</v>
      </c>
      <c r="E5551" s="80">
        <v>5566.0989136410717</v>
      </c>
      <c r="F5551" s="80">
        <v>708511</v>
      </c>
      <c r="G5551" s="80">
        <v>3</v>
      </c>
      <c r="H5551" s="280" t="s">
        <v>1342</v>
      </c>
      <c r="I5551" s="80"/>
    </row>
    <row r="5552" spans="1:9">
      <c r="A5552" s="280" t="s">
        <v>6951</v>
      </c>
      <c r="B5552" s="280" t="s">
        <v>1457</v>
      </c>
      <c r="C5552" s="280" t="s">
        <v>1197</v>
      </c>
      <c r="D5552" s="280" t="s">
        <v>1347</v>
      </c>
      <c r="E5552" s="80">
        <v>0.29250804644250605</v>
      </c>
      <c r="F5552" s="80">
        <v>708511</v>
      </c>
      <c r="G5552" s="80">
        <v>3</v>
      </c>
      <c r="H5552" s="280" t="s">
        <v>1342</v>
      </c>
      <c r="I5552" s="80"/>
    </row>
    <row r="5553" spans="1:9">
      <c r="A5553" s="280" t="s">
        <v>6952</v>
      </c>
      <c r="B5553" s="280" t="s">
        <v>1457</v>
      </c>
      <c r="C5553" s="280" t="s">
        <v>1197</v>
      </c>
      <c r="D5553" s="280" t="s">
        <v>1344</v>
      </c>
      <c r="E5553" s="80">
        <v>0.66226839314465502</v>
      </c>
      <c r="F5553" s="80">
        <v>708511</v>
      </c>
      <c r="G5553" s="80">
        <v>3</v>
      </c>
      <c r="H5553" s="280" t="s">
        <v>1342</v>
      </c>
      <c r="I5553" s="80"/>
    </row>
    <row r="5554" spans="1:9">
      <c r="A5554" s="280" t="s">
        <v>6953</v>
      </c>
      <c r="B5554" s="280" t="s">
        <v>5748</v>
      </c>
      <c r="C5554" s="280" t="s">
        <v>1198</v>
      </c>
      <c r="D5554" s="280" t="s">
        <v>1394</v>
      </c>
      <c r="E5554" s="80">
        <v>9762</v>
      </c>
      <c r="F5554" s="80">
        <v>708511</v>
      </c>
      <c r="G5554" s="80">
        <v>3</v>
      </c>
      <c r="H5554" s="280" t="s">
        <v>1394</v>
      </c>
      <c r="I5554" s="80"/>
    </row>
    <row r="5555" spans="1:9">
      <c r="A5555" s="280" t="s">
        <v>6954</v>
      </c>
      <c r="B5555" s="280" t="s">
        <v>5750</v>
      </c>
      <c r="C5555" s="280" t="s">
        <v>1198</v>
      </c>
      <c r="D5555" s="280" t="s">
        <v>1394</v>
      </c>
      <c r="E5555" s="80">
        <v>80616076.135587007</v>
      </c>
      <c r="F5555" s="80">
        <v>708511</v>
      </c>
      <c r="G5555" s="80">
        <v>3</v>
      </c>
      <c r="H5555" s="280" t="s">
        <v>1394</v>
      </c>
      <c r="I5555" s="80"/>
    </row>
    <row r="5556" spans="1:9">
      <c r="A5556" s="280" t="s">
        <v>6955</v>
      </c>
      <c r="B5556" s="280" t="s">
        <v>5752</v>
      </c>
      <c r="C5556" s="280" t="s">
        <v>1198</v>
      </c>
      <c r="D5556" s="280" t="s">
        <v>1394</v>
      </c>
      <c r="E5556" s="80">
        <v>1.3778191164286793E-2</v>
      </c>
      <c r="F5556" s="80">
        <v>708511</v>
      </c>
      <c r="G5556" s="80">
        <v>3</v>
      </c>
      <c r="H5556" s="280" t="s">
        <v>1394</v>
      </c>
      <c r="I5556" s="80"/>
    </row>
    <row r="5557" spans="1:9">
      <c r="A5557" s="280" t="s">
        <v>6956</v>
      </c>
      <c r="B5557" s="280" t="s">
        <v>5754</v>
      </c>
      <c r="C5557" s="280" t="s">
        <v>1198</v>
      </c>
      <c r="D5557" s="280" t="s">
        <v>1394</v>
      </c>
      <c r="E5557" s="80">
        <v>113.78239171387177</v>
      </c>
      <c r="F5557" s="80">
        <v>708511</v>
      </c>
      <c r="G5557" s="80">
        <v>3</v>
      </c>
      <c r="H5557" s="280" t="s">
        <v>1394</v>
      </c>
      <c r="I5557" s="80"/>
    </row>
    <row r="5558" spans="1:9">
      <c r="A5558" s="280" t="s">
        <v>6957</v>
      </c>
      <c r="B5558" s="280" t="s">
        <v>1457</v>
      </c>
      <c r="C5558" s="280" t="s">
        <v>1198</v>
      </c>
      <c r="D5558" s="280" t="s">
        <v>1211</v>
      </c>
      <c r="E5558" s="80">
        <v>1.4145639617713566E-2</v>
      </c>
      <c r="F5558" s="80">
        <v>708511</v>
      </c>
      <c r="G5558" s="80">
        <v>3</v>
      </c>
      <c r="H5558" s="280" t="s">
        <v>1342</v>
      </c>
      <c r="I5558" s="80"/>
    </row>
    <row r="5559" spans="1:9">
      <c r="A5559" s="280" t="s">
        <v>6958</v>
      </c>
      <c r="B5559" s="280" t="s">
        <v>1457</v>
      </c>
      <c r="C5559" s="280" t="s">
        <v>1198</v>
      </c>
      <c r="D5559" s="280" t="s">
        <v>1212</v>
      </c>
      <c r="E5559" s="80">
        <v>1.4165581007756795E-2</v>
      </c>
      <c r="F5559" s="80">
        <v>708511</v>
      </c>
      <c r="G5559" s="80">
        <v>3</v>
      </c>
      <c r="H5559" s="280" t="s">
        <v>1342</v>
      </c>
      <c r="I5559" s="80"/>
    </row>
    <row r="5560" spans="1:9">
      <c r="A5560" s="280" t="s">
        <v>6959</v>
      </c>
      <c r="B5560" s="280" t="s">
        <v>1457</v>
      </c>
      <c r="C5560" s="280" t="s">
        <v>1198</v>
      </c>
      <c r="D5560" s="280" t="s">
        <v>1213</v>
      </c>
      <c r="E5560" s="80">
        <v>1.4145639617713566E-2</v>
      </c>
      <c r="F5560" s="80">
        <v>708511</v>
      </c>
      <c r="G5560" s="80">
        <v>3</v>
      </c>
      <c r="H5560" s="280" t="s">
        <v>1342</v>
      </c>
      <c r="I5560" s="80"/>
    </row>
    <row r="5561" spans="1:9">
      <c r="A5561" s="280" t="s">
        <v>6960</v>
      </c>
      <c r="B5561" s="280" t="s">
        <v>1457</v>
      </c>
      <c r="C5561" s="280" t="s">
        <v>1198</v>
      </c>
      <c r="D5561" s="280" t="s">
        <v>1214</v>
      </c>
      <c r="E5561" s="80">
        <v>1.4145639617713566E-2</v>
      </c>
      <c r="F5561" s="80">
        <v>708511</v>
      </c>
      <c r="G5561" s="80">
        <v>3</v>
      </c>
      <c r="H5561" s="280" t="s">
        <v>1342</v>
      </c>
      <c r="I5561" s="80"/>
    </row>
    <row r="5562" spans="1:9">
      <c r="A5562" s="280" t="s">
        <v>6961</v>
      </c>
      <c r="B5562" s="280" t="s">
        <v>1457</v>
      </c>
      <c r="C5562" s="280" t="s">
        <v>1198</v>
      </c>
      <c r="D5562" s="280" t="s">
        <v>1215</v>
      </c>
      <c r="E5562" s="80">
        <v>1.4118530102497567E-2</v>
      </c>
      <c r="F5562" s="80">
        <v>708511</v>
      </c>
      <c r="G5562" s="80">
        <v>3</v>
      </c>
      <c r="H5562" s="280" t="s">
        <v>1342</v>
      </c>
      <c r="I5562" s="80"/>
    </row>
    <row r="5563" spans="1:9">
      <c r="A5563" s="280" t="s">
        <v>6962</v>
      </c>
      <c r="B5563" s="280" t="s">
        <v>1457</v>
      </c>
      <c r="C5563" s="280" t="s">
        <v>1198</v>
      </c>
      <c r="D5563" s="280" t="s">
        <v>1216</v>
      </c>
      <c r="E5563" s="80">
        <v>-0.35164512730488895</v>
      </c>
      <c r="F5563" s="80">
        <v>708511</v>
      </c>
      <c r="G5563" s="80">
        <v>3</v>
      </c>
      <c r="H5563" s="280" t="s">
        <v>1342</v>
      </c>
      <c r="I5563" s="80"/>
    </row>
    <row r="5564" spans="1:9">
      <c r="A5564" s="280" t="s">
        <v>6963</v>
      </c>
      <c r="B5564" s="280" t="s">
        <v>1457</v>
      </c>
      <c r="C5564" s="280" t="s">
        <v>1198</v>
      </c>
      <c r="D5564" s="280" t="s">
        <v>1217</v>
      </c>
      <c r="E5564" s="80">
        <v>1.3316389862883922E-2</v>
      </c>
      <c r="F5564" s="80">
        <v>708511</v>
      </c>
      <c r="G5564" s="80">
        <v>3</v>
      </c>
      <c r="H5564" s="280" t="s">
        <v>1342</v>
      </c>
      <c r="I5564" s="80"/>
    </row>
    <row r="5565" spans="1:9">
      <c r="A5565" s="280" t="s">
        <v>6964</v>
      </c>
      <c r="B5565" s="280" t="s">
        <v>1457</v>
      </c>
      <c r="C5565" s="280" t="s">
        <v>1198</v>
      </c>
      <c r="D5565" s="280" t="s">
        <v>1218</v>
      </c>
      <c r="E5565" s="80">
        <v>1.974750855024501E-2</v>
      </c>
      <c r="F5565" s="80">
        <v>708511</v>
      </c>
      <c r="G5565" s="80">
        <v>3</v>
      </c>
      <c r="H5565" s="280" t="s">
        <v>1342</v>
      </c>
      <c r="I5565" s="80"/>
    </row>
    <row r="5566" spans="1:9">
      <c r="A5566" s="280" t="s">
        <v>6965</v>
      </c>
      <c r="B5566" s="280" t="s">
        <v>1457</v>
      </c>
      <c r="C5566" s="280" t="s">
        <v>1198</v>
      </c>
      <c r="D5566" s="280" t="s">
        <v>1219</v>
      </c>
      <c r="E5566" s="80">
        <v>1510.3402911465241</v>
      </c>
      <c r="F5566" s="80">
        <v>708511</v>
      </c>
      <c r="G5566" s="80">
        <v>3</v>
      </c>
      <c r="H5566" s="280" t="s">
        <v>1342</v>
      </c>
      <c r="I5566" s="80"/>
    </row>
    <row r="5567" spans="1:9">
      <c r="A5567" s="280" t="s">
        <v>6966</v>
      </c>
      <c r="B5567" s="280" t="s">
        <v>1457</v>
      </c>
      <c r="C5567" s="280" t="s">
        <v>1198</v>
      </c>
      <c r="D5567" s="280" t="s">
        <v>1347</v>
      </c>
      <c r="E5567" s="80">
        <v>1.5152323738261907E-2</v>
      </c>
      <c r="F5567" s="80">
        <v>708511</v>
      </c>
      <c r="G5567" s="80">
        <v>3</v>
      </c>
      <c r="H5567" s="280" t="s">
        <v>1342</v>
      </c>
      <c r="I5567" s="80"/>
    </row>
    <row r="5568" spans="1:9">
      <c r="A5568" s="280" t="s">
        <v>6967</v>
      </c>
      <c r="B5568" s="280" t="s">
        <v>1457</v>
      </c>
      <c r="C5568" s="280" t="s">
        <v>1198</v>
      </c>
      <c r="D5568" s="280" t="s">
        <v>1344</v>
      </c>
      <c r="E5568" s="80">
        <v>3.3005432894917218E-2</v>
      </c>
      <c r="F5568" s="80">
        <v>708511</v>
      </c>
      <c r="G5568" s="80">
        <v>3</v>
      </c>
      <c r="H5568" s="280" t="s">
        <v>1342</v>
      </c>
      <c r="I5568" s="80"/>
    </row>
    <row r="5569" spans="1:9">
      <c r="A5569" s="280" t="s">
        <v>6968</v>
      </c>
      <c r="B5569" s="280" t="s">
        <v>5748</v>
      </c>
      <c r="C5569" s="280" t="s">
        <v>1199</v>
      </c>
      <c r="D5569" s="280" t="s">
        <v>1394</v>
      </c>
      <c r="E5569" s="80">
        <v>205177</v>
      </c>
      <c r="F5569" s="80">
        <v>708511</v>
      </c>
      <c r="G5569" s="80">
        <v>3</v>
      </c>
      <c r="H5569" s="280" t="s">
        <v>1394</v>
      </c>
      <c r="I5569" s="80"/>
    </row>
    <row r="5570" spans="1:9">
      <c r="A5570" s="280" t="s">
        <v>6969</v>
      </c>
      <c r="B5570" s="280" t="s">
        <v>5750</v>
      </c>
      <c r="C5570" s="280" t="s">
        <v>1199</v>
      </c>
      <c r="D5570" s="280" t="s">
        <v>1394</v>
      </c>
      <c r="E5570" s="80">
        <v>803985750.66796875</v>
      </c>
      <c r="F5570" s="80">
        <v>708511</v>
      </c>
      <c r="G5570" s="80">
        <v>3</v>
      </c>
      <c r="H5570" s="280" t="s">
        <v>1394</v>
      </c>
      <c r="I5570" s="80"/>
    </row>
    <row r="5571" spans="1:9">
      <c r="A5571" s="280" t="s">
        <v>6970</v>
      </c>
      <c r="B5571" s="280" t="s">
        <v>5752</v>
      </c>
      <c r="C5571" s="280" t="s">
        <v>1199</v>
      </c>
      <c r="D5571" s="280" t="s">
        <v>1394</v>
      </c>
      <c r="E5571" s="80">
        <v>0.28958901132092513</v>
      </c>
      <c r="F5571" s="80">
        <v>708511</v>
      </c>
      <c r="G5571" s="80">
        <v>3</v>
      </c>
      <c r="H5571" s="280" t="s">
        <v>1394</v>
      </c>
      <c r="I5571" s="80"/>
    </row>
    <row r="5572" spans="1:9">
      <c r="A5572" s="280" t="s">
        <v>6971</v>
      </c>
      <c r="B5572" s="280" t="s">
        <v>5754</v>
      </c>
      <c r="C5572" s="280" t="s">
        <v>1199</v>
      </c>
      <c r="D5572" s="280" t="s">
        <v>1394</v>
      </c>
      <c r="E5572" s="80">
        <v>1134.7540838010543</v>
      </c>
      <c r="F5572" s="80">
        <v>708511</v>
      </c>
      <c r="G5572" s="80">
        <v>3</v>
      </c>
      <c r="H5572" s="280" t="s">
        <v>1394</v>
      </c>
      <c r="I5572" s="80"/>
    </row>
    <row r="5573" spans="1:9">
      <c r="A5573" s="280" t="s">
        <v>6972</v>
      </c>
      <c r="B5573" s="280" t="s">
        <v>1457</v>
      </c>
      <c r="C5573" s="280" t="s">
        <v>1199</v>
      </c>
      <c r="D5573" s="280" t="s">
        <v>1211</v>
      </c>
      <c r="E5573" s="80">
        <v>6.841114369850282E-3</v>
      </c>
      <c r="F5573" s="80">
        <v>708511</v>
      </c>
      <c r="G5573" s="80">
        <v>3</v>
      </c>
      <c r="H5573" s="280" t="s">
        <v>1342</v>
      </c>
      <c r="I5573" s="80"/>
    </row>
    <row r="5574" spans="1:9">
      <c r="A5574" s="280" t="s">
        <v>6973</v>
      </c>
      <c r="B5574" s="280" t="s">
        <v>1457</v>
      </c>
      <c r="C5574" s="280" t="s">
        <v>1199</v>
      </c>
      <c r="D5574" s="280" t="s">
        <v>1212</v>
      </c>
      <c r="E5574" s="80">
        <v>6.8911480836867751E-3</v>
      </c>
      <c r="F5574" s="80">
        <v>708511</v>
      </c>
      <c r="G5574" s="80">
        <v>3</v>
      </c>
      <c r="H5574" s="280" t="s">
        <v>1342</v>
      </c>
      <c r="I5574" s="80"/>
    </row>
    <row r="5575" spans="1:9">
      <c r="A5575" s="280" t="s">
        <v>6974</v>
      </c>
      <c r="B5575" s="280" t="s">
        <v>1457</v>
      </c>
      <c r="C5575" s="280" t="s">
        <v>1199</v>
      </c>
      <c r="D5575" s="280" t="s">
        <v>1213</v>
      </c>
      <c r="E5575" s="80">
        <v>6.841114369850282E-3</v>
      </c>
      <c r="F5575" s="80">
        <v>708511</v>
      </c>
      <c r="G5575" s="80">
        <v>3</v>
      </c>
      <c r="H5575" s="280" t="s">
        <v>1342</v>
      </c>
      <c r="I5575" s="80"/>
    </row>
    <row r="5576" spans="1:9">
      <c r="A5576" s="280" t="s">
        <v>6975</v>
      </c>
      <c r="B5576" s="280" t="s">
        <v>1457</v>
      </c>
      <c r="C5576" s="280" t="s">
        <v>1199</v>
      </c>
      <c r="D5576" s="280" t="s">
        <v>1214</v>
      </c>
      <c r="E5576" s="80">
        <v>6.8840915182801611E-3</v>
      </c>
      <c r="F5576" s="80">
        <v>708511</v>
      </c>
      <c r="G5576" s="80">
        <v>3</v>
      </c>
      <c r="H5576" s="280" t="s">
        <v>1342</v>
      </c>
      <c r="I5576" s="80"/>
    </row>
    <row r="5577" spans="1:9">
      <c r="A5577" s="280" t="s">
        <v>6976</v>
      </c>
      <c r="B5577" s="280" t="s">
        <v>1457</v>
      </c>
      <c r="C5577" s="280" t="s">
        <v>1199</v>
      </c>
      <c r="D5577" s="280" t="s">
        <v>1215</v>
      </c>
      <c r="E5577" s="80">
        <v>6.6846852706085669E-3</v>
      </c>
      <c r="F5577" s="80">
        <v>708511</v>
      </c>
      <c r="G5577" s="80">
        <v>3</v>
      </c>
      <c r="H5577" s="280" t="s">
        <v>1342</v>
      </c>
      <c r="I5577" s="80"/>
    </row>
    <row r="5578" spans="1:9">
      <c r="A5578" s="280" t="s">
        <v>6977</v>
      </c>
      <c r="B5578" s="280" t="s">
        <v>1457</v>
      </c>
      <c r="C5578" s="280" t="s">
        <v>1199</v>
      </c>
      <c r="D5578" s="280" t="s">
        <v>1216</v>
      </c>
      <c r="E5578" s="80">
        <v>-3.5867533462447752E-4</v>
      </c>
      <c r="F5578" s="80">
        <v>708511</v>
      </c>
      <c r="G5578" s="80">
        <v>3</v>
      </c>
      <c r="H5578" s="280" t="s">
        <v>1342</v>
      </c>
      <c r="I5578" s="80"/>
    </row>
    <row r="5579" spans="1:9">
      <c r="A5579" s="280" t="s">
        <v>6978</v>
      </c>
      <c r="B5579" s="280" t="s">
        <v>1457</v>
      </c>
      <c r="C5579" s="280" t="s">
        <v>1199</v>
      </c>
      <c r="D5579" s="280" t="s">
        <v>1217</v>
      </c>
      <c r="E5579" s="80">
        <v>5.4101996041689233E-3</v>
      </c>
      <c r="F5579" s="80">
        <v>708511</v>
      </c>
      <c r="G5579" s="80">
        <v>3</v>
      </c>
      <c r="H5579" s="280" t="s">
        <v>1342</v>
      </c>
      <c r="I5579" s="80"/>
    </row>
    <row r="5580" spans="1:9">
      <c r="A5580" s="280" t="s">
        <v>6979</v>
      </c>
      <c r="B5580" s="280" t="s">
        <v>1457</v>
      </c>
      <c r="C5580" s="280" t="s">
        <v>1199</v>
      </c>
      <c r="D5580" s="280" t="s">
        <v>1218</v>
      </c>
      <c r="E5580" s="80">
        <v>5.3769389400494111E-3</v>
      </c>
      <c r="F5580" s="80">
        <v>708511</v>
      </c>
      <c r="G5580" s="80">
        <v>3</v>
      </c>
      <c r="H5580" s="280" t="s">
        <v>1342</v>
      </c>
      <c r="I5580" s="80"/>
    </row>
    <row r="5581" spans="1:9">
      <c r="A5581" s="280" t="s">
        <v>6980</v>
      </c>
      <c r="B5581" s="280" t="s">
        <v>1457</v>
      </c>
      <c r="C5581" s="280" t="s">
        <v>1199</v>
      </c>
      <c r="D5581" s="280" t="s">
        <v>1219</v>
      </c>
      <c r="E5581" s="80">
        <v>1047.7114157682245</v>
      </c>
      <c r="F5581" s="80">
        <v>708511</v>
      </c>
      <c r="G5581" s="80">
        <v>3</v>
      </c>
      <c r="H5581" s="280" t="s">
        <v>1342</v>
      </c>
      <c r="I5581" s="80"/>
    </row>
    <row r="5582" spans="1:9">
      <c r="A5582" s="280" t="s">
        <v>6981</v>
      </c>
      <c r="B5582" s="280" t="s">
        <v>1457</v>
      </c>
      <c r="C5582" s="280" t="s">
        <v>1199</v>
      </c>
      <c r="D5582" s="280" t="s">
        <v>1347</v>
      </c>
      <c r="E5582" s="80">
        <v>6.9882731210578145E-3</v>
      </c>
      <c r="F5582" s="80">
        <v>708511</v>
      </c>
      <c r="G5582" s="80">
        <v>3</v>
      </c>
      <c r="H5582" s="280" t="s">
        <v>1342</v>
      </c>
      <c r="I5582" s="80"/>
    </row>
    <row r="5583" spans="1:9">
      <c r="A5583" s="280" t="s">
        <v>6982</v>
      </c>
      <c r="B5583" s="280" t="s">
        <v>1457</v>
      </c>
      <c r="C5583" s="280" t="s">
        <v>1199</v>
      </c>
      <c r="D5583" s="280" t="s">
        <v>1344</v>
      </c>
      <c r="E5583" s="80">
        <v>1.5537890728545053E-2</v>
      </c>
      <c r="F5583" s="80">
        <v>708511</v>
      </c>
      <c r="G5583" s="80">
        <v>3</v>
      </c>
      <c r="H5583" s="280" t="s">
        <v>1342</v>
      </c>
      <c r="I5583" s="80"/>
    </row>
    <row r="5584" spans="1:9">
      <c r="A5584" s="280" t="s">
        <v>6983</v>
      </c>
      <c r="B5584" s="280" t="s">
        <v>5748</v>
      </c>
      <c r="C5584" s="280" t="s">
        <v>1182</v>
      </c>
      <c r="D5584" s="280" t="s">
        <v>1394</v>
      </c>
      <c r="E5584" s="80">
        <v>0</v>
      </c>
      <c r="F5584" s="80">
        <v>708511</v>
      </c>
      <c r="G5584" s="80">
        <v>3</v>
      </c>
      <c r="H5584" s="280" t="s">
        <v>1394</v>
      </c>
      <c r="I5584" s="80"/>
    </row>
    <row r="5585" spans="1:9">
      <c r="A5585" s="280" t="s">
        <v>6984</v>
      </c>
      <c r="B5585" s="280" t="s">
        <v>5750</v>
      </c>
      <c r="C5585" s="280" t="s">
        <v>1182</v>
      </c>
      <c r="D5585" s="280" t="s">
        <v>1394</v>
      </c>
      <c r="E5585" s="80">
        <v>0</v>
      </c>
      <c r="F5585" s="80">
        <v>708511</v>
      </c>
      <c r="G5585" s="80">
        <v>3</v>
      </c>
      <c r="H5585" s="280" t="s">
        <v>1394</v>
      </c>
      <c r="I5585" s="80"/>
    </row>
    <row r="5586" spans="1:9">
      <c r="A5586" s="280" t="s">
        <v>6985</v>
      </c>
      <c r="B5586" s="280" t="s">
        <v>5752</v>
      </c>
      <c r="C5586" s="280" t="s">
        <v>1182</v>
      </c>
      <c r="D5586" s="280" t="s">
        <v>1394</v>
      </c>
      <c r="E5586" s="80">
        <v>0</v>
      </c>
      <c r="F5586" s="80">
        <v>708511</v>
      </c>
      <c r="G5586" s="80">
        <v>3</v>
      </c>
      <c r="H5586" s="280" t="s">
        <v>1394</v>
      </c>
      <c r="I5586" s="80"/>
    </row>
    <row r="5587" spans="1:9">
      <c r="A5587" s="280" t="s">
        <v>6986</v>
      </c>
      <c r="B5587" s="280" t="s">
        <v>5754</v>
      </c>
      <c r="C5587" s="280" t="s">
        <v>1182</v>
      </c>
      <c r="D5587" s="280" t="s">
        <v>1394</v>
      </c>
      <c r="E5587" s="80">
        <v>0</v>
      </c>
      <c r="F5587" s="80">
        <v>708511</v>
      </c>
      <c r="G5587" s="80">
        <v>3</v>
      </c>
      <c r="H5587" s="280" t="s">
        <v>1394</v>
      </c>
      <c r="I5587" s="80"/>
    </row>
    <row r="5588" spans="1:9">
      <c r="A5588" s="280" t="s">
        <v>6987</v>
      </c>
      <c r="B5588" s="280" t="s">
        <v>5748</v>
      </c>
      <c r="C5588" s="280" t="s">
        <v>1200</v>
      </c>
      <c r="D5588" s="280" t="s">
        <v>1394</v>
      </c>
      <c r="E5588" s="80">
        <v>140153</v>
      </c>
      <c r="F5588" s="80">
        <v>708511</v>
      </c>
      <c r="G5588" s="80">
        <v>3</v>
      </c>
      <c r="H5588" s="280" t="s">
        <v>1394</v>
      </c>
      <c r="I5588" s="80"/>
    </row>
    <row r="5589" spans="1:9">
      <c r="A5589" s="280" t="s">
        <v>6988</v>
      </c>
      <c r="B5589" s="280" t="s">
        <v>5750</v>
      </c>
      <c r="C5589" s="280" t="s">
        <v>1200</v>
      </c>
      <c r="D5589" s="280" t="s">
        <v>1394</v>
      </c>
      <c r="E5589" s="80">
        <v>1772405400</v>
      </c>
      <c r="F5589" s="80">
        <v>708511</v>
      </c>
      <c r="G5589" s="80">
        <v>3</v>
      </c>
      <c r="H5589" s="280" t="s">
        <v>1394</v>
      </c>
      <c r="I5589" s="80"/>
    </row>
    <row r="5590" spans="1:9">
      <c r="A5590" s="280" t="s">
        <v>6989</v>
      </c>
      <c r="B5590" s="280" t="s">
        <v>5752</v>
      </c>
      <c r="C5590" s="280" t="s">
        <v>1200</v>
      </c>
      <c r="D5590" s="280" t="s">
        <v>1394</v>
      </c>
      <c r="E5590" s="80">
        <v>0.197813442557702</v>
      </c>
      <c r="F5590" s="80">
        <v>708511</v>
      </c>
      <c r="G5590" s="80">
        <v>3</v>
      </c>
      <c r="H5590" s="280" t="s">
        <v>1394</v>
      </c>
      <c r="I5590" s="80"/>
    </row>
    <row r="5591" spans="1:9">
      <c r="A5591" s="280" t="s">
        <v>6990</v>
      </c>
      <c r="B5591" s="280" t="s">
        <v>5754</v>
      </c>
      <c r="C5591" s="280" t="s">
        <v>1200</v>
      </c>
      <c r="D5591" s="280" t="s">
        <v>1394</v>
      </c>
      <c r="E5591" s="80">
        <v>2501.5919301182339</v>
      </c>
      <c r="F5591" s="80">
        <v>708511</v>
      </c>
      <c r="G5591" s="80">
        <v>3</v>
      </c>
      <c r="H5591" s="280" t="s">
        <v>1394</v>
      </c>
      <c r="I5591" s="80"/>
    </row>
    <row r="5592" spans="1:9">
      <c r="A5592" s="280" t="s">
        <v>6991</v>
      </c>
      <c r="B5592" s="280" t="s">
        <v>1457</v>
      </c>
      <c r="C5592" s="280" t="s">
        <v>1200</v>
      </c>
      <c r="D5592" s="280" t="s">
        <v>1211</v>
      </c>
      <c r="E5592" s="80">
        <v>2.1431906269661814E-2</v>
      </c>
      <c r="F5592" s="80">
        <v>708511</v>
      </c>
      <c r="G5592" s="80">
        <v>3</v>
      </c>
      <c r="H5592" s="280" t="s">
        <v>1342</v>
      </c>
      <c r="I5592" s="80"/>
    </row>
    <row r="5593" spans="1:9">
      <c r="A5593" s="280" t="s">
        <v>6992</v>
      </c>
      <c r="B5593" s="280" t="s">
        <v>1457</v>
      </c>
      <c r="C5593" s="280" t="s">
        <v>1200</v>
      </c>
      <c r="D5593" s="280" t="s">
        <v>1212</v>
      </c>
      <c r="E5593" s="80">
        <v>2.1732839128116396E-2</v>
      </c>
      <c r="F5593" s="80">
        <v>708511</v>
      </c>
      <c r="G5593" s="80">
        <v>3</v>
      </c>
      <c r="H5593" s="280" t="s">
        <v>1342</v>
      </c>
      <c r="I5593" s="80"/>
    </row>
    <row r="5594" spans="1:9">
      <c r="A5594" s="280" t="s">
        <v>6993</v>
      </c>
      <c r="B5594" s="280" t="s">
        <v>1457</v>
      </c>
      <c r="C5594" s="280" t="s">
        <v>1200</v>
      </c>
      <c r="D5594" s="280" t="s">
        <v>1213</v>
      </c>
      <c r="E5594" s="80">
        <v>2.1431906269661814E-2</v>
      </c>
      <c r="F5594" s="80">
        <v>708511</v>
      </c>
      <c r="G5594" s="80">
        <v>3</v>
      </c>
      <c r="H5594" s="280" t="s">
        <v>1342</v>
      </c>
      <c r="I5594" s="80"/>
    </row>
    <row r="5595" spans="1:9">
      <c r="A5595" s="280" t="s">
        <v>6994</v>
      </c>
      <c r="B5595" s="280" t="s">
        <v>1457</v>
      </c>
      <c r="C5595" s="280" t="s">
        <v>1200</v>
      </c>
      <c r="D5595" s="280" t="s">
        <v>1214</v>
      </c>
      <c r="E5595" s="80">
        <v>2.167416053840758E-2</v>
      </c>
      <c r="F5595" s="80">
        <v>708511</v>
      </c>
      <c r="G5595" s="80">
        <v>3</v>
      </c>
      <c r="H5595" s="280" t="s">
        <v>1342</v>
      </c>
      <c r="I5595" s="80"/>
    </row>
    <row r="5596" spans="1:9">
      <c r="A5596" s="280" t="s">
        <v>6995</v>
      </c>
      <c r="B5596" s="280" t="s">
        <v>1457</v>
      </c>
      <c r="C5596" s="280" t="s">
        <v>1200</v>
      </c>
      <c r="D5596" s="280" t="s">
        <v>1215</v>
      </c>
      <c r="E5596" s="80">
        <v>2.1093050139944686E-2</v>
      </c>
      <c r="F5596" s="80">
        <v>708511</v>
      </c>
      <c r="G5596" s="80">
        <v>3</v>
      </c>
      <c r="H5596" s="280" t="s">
        <v>1342</v>
      </c>
      <c r="I5596" s="80"/>
    </row>
    <row r="5597" spans="1:9">
      <c r="A5597" s="280" t="s">
        <v>6996</v>
      </c>
      <c r="B5597" s="280" t="s">
        <v>1457</v>
      </c>
      <c r="C5597" s="280" t="s">
        <v>1200</v>
      </c>
      <c r="D5597" s="280" t="s">
        <v>1216</v>
      </c>
      <c r="E5597" s="80">
        <v>2.3738266466636633E-2</v>
      </c>
      <c r="F5597" s="80">
        <v>708511</v>
      </c>
      <c r="G5597" s="80">
        <v>3</v>
      </c>
      <c r="H5597" s="280" t="s">
        <v>1342</v>
      </c>
      <c r="I5597" s="80"/>
    </row>
    <row r="5598" spans="1:9">
      <c r="A5598" s="280" t="s">
        <v>6997</v>
      </c>
      <c r="B5598" s="280" t="s">
        <v>1457</v>
      </c>
      <c r="C5598" s="280" t="s">
        <v>1200</v>
      </c>
      <c r="D5598" s="280" t="s">
        <v>1217</v>
      </c>
      <c r="E5598" s="80">
        <v>1.7547170610688709E-2</v>
      </c>
      <c r="F5598" s="80">
        <v>708511</v>
      </c>
      <c r="G5598" s="80">
        <v>3</v>
      </c>
      <c r="H5598" s="280" t="s">
        <v>1342</v>
      </c>
      <c r="I5598" s="80"/>
    </row>
    <row r="5599" spans="1:9">
      <c r="A5599" s="280" t="s">
        <v>6998</v>
      </c>
      <c r="B5599" s="280" t="s">
        <v>1457</v>
      </c>
      <c r="C5599" s="280" t="s">
        <v>1200</v>
      </c>
      <c r="D5599" s="280" t="s">
        <v>1218</v>
      </c>
      <c r="E5599" s="80">
        <v>1.0142280511154121E-2</v>
      </c>
      <c r="F5599" s="80">
        <v>708511</v>
      </c>
      <c r="G5599" s="80">
        <v>3</v>
      </c>
      <c r="H5599" s="280" t="s">
        <v>1342</v>
      </c>
      <c r="I5599" s="80"/>
    </row>
    <row r="5600" spans="1:9">
      <c r="A5600" s="280" t="s">
        <v>6999</v>
      </c>
      <c r="B5600" s="280" t="s">
        <v>1457</v>
      </c>
      <c r="C5600" s="280" t="s">
        <v>1200</v>
      </c>
      <c r="D5600" s="280" t="s">
        <v>1219</v>
      </c>
      <c r="E5600" s="80">
        <v>1.8730574229419043E-2</v>
      </c>
      <c r="F5600" s="80">
        <v>708511</v>
      </c>
      <c r="G5600" s="80">
        <v>3</v>
      </c>
      <c r="H5600" s="280" t="s">
        <v>1342</v>
      </c>
      <c r="I5600" s="80"/>
    </row>
    <row r="5601" spans="1:9">
      <c r="A5601" s="280" t="s">
        <v>7000</v>
      </c>
      <c r="B5601" s="280" t="s">
        <v>1457</v>
      </c>
      <c r="C5601" s="280" t="s">
        <v>1200</v>
      </c>
      <c r="D5601" s="280" t="s">
        <v>1347</v>
      </c>
      <c r="E5601" s="80">
        <v>1.8075476694514168E-2</v>
      </c>
      <c r="F5601" s="80">
        <v>708511</v>
      </c>
      <c r="G5601" s="80">
        <v>3</v>
      </c>
      <c r="H5601" s="280" t="s">
        <v>1342</v>
      </c>
      <c r="I5601" s="80"/>
    </row>
    <row r="5602" spans="1:9">
      <c r="A5602" s="280" t="s">
        <v>7001</v>
      </c>
      <c r="B5602" s="280" t="s">
        <v>1457</v>
      </c>
      <c r="C5602" s="280" t="s">
        <v>1200</v>
      </c>
      <c r="D5602" s="280" t="s">
        <v>1344</v>
      </c>
      <c r="E5602" s="80">
        <v>4.7407791679561412E-2</v>
      </c>
      <c r="F5602" s="80">
        <v>708511</v>
      </c>
      <c r="G5602" s="80">
        <v>3</v>
      </c>
      <c r="H5602" s="280" t="s">
        <v>1342</v>
      </c>
      <c r="I5602" s="80"/>
    </row>
    <row r="5603" spans="1:9">
      <c r="A5603" s="280" t="s">
        <v>7002</v>
      </c>
      <c r="B5603" s="280" t="s">
        <v>5748</v>
      </c>
      <c r="C5603" s="280" t="s">
        <v>1201</v>
      </c>
      <c r="D5603" s="280" t="s">
        <v>1394</v>
      </c>
      <c r="E5603" s="80">
        <v>666701</v>
      </c>
      <c r="F5603" s="80">
        <v>708511</v>
      </c>
      <c r="G5603" s="80">
        <v>3</v>
      </c>
      <c r="H5603" s="280" t="s">
        <v>1394</v>
      </c>
      <c r="I5603" s="80"/>
    </row>
    <row r="5604" spans="1:9">
      <c r="A5604" s="280" t="s">
        <v>7003</v>
      </c>
      <c r="B5604" s="280" t="s">
        <v>5750</v>
      </c>
      <c r="C5604" s="280" t="s">
        <v>1201</v>
      </c>
      <c r="D5604" s="280" t="s">
        <v>1394</v>
      </c>
      <c r="E5604" s="80">
        <v>85403867084</v>
      </c>
      <c r="F5604" s="80">
        <v>708511</v>
      </c>
      <c r="G5604" s="80">
        <v>3</v>
      </c>
      <c r="H5604" s="280" t="s">
        <v>1394</v>
      </c>
      <c r="I5604" s="80"/>
    </row>
    <row r="5605" spans="1:9">
      <c r="A5605" s="280" t="s">
        <v>7004</v>
      </c>
      <c r="B5605" s="280" t="s">
        <v>5752</v>
      </c>
      <c r="C5605" s="280" t="s">
        <v>1201</v>
      </c>
      <c r="D5605" s="280" t="s">
        <v>1394</v>
      </c>
      <c r="E5605" s="80">
        <v>0.94098891901466597</v>
      </c>
      <c r="F5605" s="80">
        <v>708511</v>
      </c>
      <c r="G5605" s="80">
        <v>3</v>
      </c>
      <c r="H5605" s="280" t="s">
        <v>1394</v>
      </c>
      <c r="I5605" s="80"/>
    </row>
    <row r="5606" spans="1:9">
      <c r="A5606" s="280" t="s">
        <v>7005</v>
      </c>
      <c r="B5606" s="280" t="s">
        <v>5754</v>
      </c>
      <c r="C5606" s="280" t="s">
        <v>1201</v>
      </c>
      <c r="D5606" s="280" t="s">
        <v>1394</v>
      </c>
      <c r="E5606" s="80">
        <v>120539.93104411929</v>
      </c>
      <c r="F5606" s="80">
        <v>708511</v>
      </c>
      <c r="G5606" s="80">
        <v>3</v>
      </c>
      <c r="H5606" s="280" t="s">
        <v>1394</v>
      </c>
      <c r="I5606" s="80"/>
    </row>
    <row r="5607" spans="1:9">
      <c r="A5607" s="280" t="s">
        <v>7006</v>
      </c>
      <c r="B5607" s="280" t="s">
        <v>1457</v>
      </c>
      <c r="C5607" s="280" t="s">
        <v>1201</v>
      </c>
      <c r="D5607" s="280" t="s">
        <v>1211</v>
      </c>
      <c r="E5607" s="80">
        <v>0.22086978261969684</v>
      </c>
      <c r="F5607" s="80">
        <v>708511</v>
      </c>
      <c r="G5607" s="80">
        <v>3</v>
      </c>
      <c r="H5607" s="280" t="s">
        <v>1342</v>
      </c>
      <c r="I5607" s="80"/>
    </row>
    <row r="5608" spans="1:9">
      <c r="A5608" s="280" t="s">
        <v>7007</v>
      </c>
      <c r="B5608" s="280" t="s">
        <v>1457</v>
      </c>
      <c r="C5608" s="280" t="s">
        <v>1201</v>
      </c>
      <c r="D5608" s="280" t="s">
        <v>1212</v>
      </c>
      <c r="E5608" s="80">
        <v>0.22281075446583359</v>
      </c>
      <c r="F5608" s="80">
        <v>708511</v>
      </c>
      <c r="G5608" s="80">
        <v>3</v>
      </c>
      <c r="H5608" s="280" t="s">
        <v>1342</v>
      </c>
      <c r="I5608" s="80"/>
    </row>
    <row r="5609" spans="1:9">
      <c r="A5609" s="280" t="s">
        <v>7008</v>
      </c>
      <c r="B5609" s="280" t="s">
        <v>1457</v>
      </c>
      <c r="C5609" s="280" t="s">
        <v>1201</v>
      </c>
      <c r="D5609" s="280" t="s">
        <v>1213</v>
      </c>
      <c r="E5609" s="80">
        <v>0.22086978261969684</v>
      </c>
      <c r="F5609" s="80">
        <v>708511</v>
      </c>
      <c r="G5609" s="80">
        <v>3</v>
      </c>
      <c r="H5609" s="280" t="s">
        <v>1342</v>
      </c>
      <c r="I5609" s="80"/>
    </row>
    <row r="5610" spans="1:9">
      <c r="A5610" s="280" t="s">
        <v>7009</v>
      </c>
      <c r="B5610" s="280" t="s">
        <v>1457</v>
      </c>
      <c r="C5610" s="280" t="s">
        <v>1201</v>
      </c>
      <c r="D5610" s="280" t="s">
        <v>1214</v>
      </c>
      <c r="E5610" s="80">
        <v>0.22262520403398875</v>
      </c>
      <c r="F5610" s="80">
        <v>708511</v>
      </c>
      <c r="G5610" s="80">
        <v>3</v>
      </c>
      <c r="H5610" s="280" t="s">
        <v>1342</v>
      </c>
      <c r="I5610" s="80"/>
    </row>
    <row r="5611" spans="1:9">
      <c r="A5611" s="280" t="s">
        <v>7010</v>
      </c>
      <c r="B5611" s="280" t="s">
        <v>1457</v>
      </c>
      <c r="C5611" s="280" t="s">
        <v>1201</v>
      </c>
      <c r="D5611" s="280" t="s">
        <v>1215</v>
      </c>
      <c r="E5611" s="80">
        <v>0.21726145071939593</v>
      </c>
      <c r="F5611" s="80">
        <v>708511</v>
      </c>
      <c r="G5611" s="80">
        <v>3</v>
      </c>
      <c r="H5611" s="280" t="s">
        <v>1342</v>
      </c>
      <c r="I5611" s="80"/>
    </row>
    <row r="5612" spans="1:9">
      <c r="A5612" s="280" t="s">
        <v>7011</v>
      </c>
      <c r="B5612" s="280" t="s">
        <v>1457</v>
      </c>
      <c r="C5612" s="280" t="s">
        <v>1201</v>
      </c>
      <c r="D5612" s="280" t="s">
        <v>1216</v>
      </c>
      <c r="E5612" s="80">
        <v>0.26696121691031144</v>
      </c>
      <c r="F5612" s="80">
        <v>708511</v>
      </c>
      <c r="G5612" s="80">
        <v>3</v>
      </c>
      <c r="H5612" s="280" t="s">
        <v>1342</v>
      </c>
      <c r="I5612" s="80"/>
    </row>
    <row r="5613" spans="1:9">
      <c r="A5613" s="280" t="s">
        <v>7012</v>
      </c>
      <c r="B5613" s="280" t="s">
        <v>1457</v>
      </c>
      <c r="C5613" s="280" t="s">
        <v>1201</v>
      </c>
      <c r="D5613" s="280" t="s">
        <v>1217</v>
      </c>
      <c r="E5613" s="80">
        <v>0.1705313060796779</v>
      </c>
      <c r="F5613" s="80">
        <v>708511</v>
      </c>
      <c r="G5613" s="80">
        <v>3</v>
      </c>
      <c r="H5613" s="280" t="s">
        <v>1342</v>
      </c>
      <c r="I5613" s="80"/>
    </row>
    <row r="5614" spans="1:9">
      <c r="A5614" s="280" t="s">
        <v>7013</v>
      </c>
      <c r="B5614" s="280" t="s">
        <v>1457</v>
      </c>
      <c r="C5614" s="280" t="s">
        <v>1201</v>
      </c>
      <c r="D5614" s="280" t="s">
        <v>1218</v>
      </c>
      <c r="E5614" s="80">
        <v>0.13254814559079597</v>
      </c>
      <c r="F5614" s="80">
        <v>708511</v>
      </c>
      <c r="G5614" s="80">
        <v>3</v>
      </c>
      <c r="H5614" s="280" t="s">
        <v>1342</v>
      </c>
      <c r="I5614" s="80"/>
    </row>
    <row r="5615" spans="1:9">
      <c r="A5615" s="280" t="s">
        <v>7014</v>
      </c>
      <c r="B5615" s="280" t="s">
        <v>1457</v>
      </c>
      <c r="C5615" s="280" t="s">
        <v>1201</v>
      </c>
      <c r="D5615" s="280" t="s">
        <v>1219</v>
      </c>
      <c r="E5615" s="80">
        <v>24394.180639279693</v>
      </c>
      <c r="F5615" s="80">
        <v>708511</v>
      </c>
      <c r="G5615" s="80">
        <v>3</v>
      </c>
      <c r="H5615" s="280" t="s">
        <v>1342</v>
      </c>
      <c r="I5615" s="80"/>
    </row>
    <row r="5616" spans="1:9">
      <c r="A5616" s="280" t="s">
        <v>7015</v>
      </c>
      <c r="B5616" s="280" t="s">
        <v>1457</v>
      </c>
      <c r="C5616" s="280" t="s">
        <v>1201</v>
      </c>
      <c r="D5616" s="280" t="s">
        <v>1347</v>
      </c>
      <c r="E5616" s="80">
        <v>0.22063013312554391</v>
      </c>
      <c r="F5616" s="80">
        <v>708511</v>
      </c>
      <c r="G5616" s="80">
        <v>3</v>
      </c>
      <c r="H5616" s="280" t="s">
        <v>1342</v>
      </c>
      <c r="I5616" s="80"/>
    </row>
    <row r="5617" spans="1:9">
      <c r="A5617" s="280" t="s">
        <v>7016</v>
      </c>
      <c r="B5617" s="280" t="s">
        <v>1457</v>
      </c>
      <c r="C5617" s="280" t="s">
        <v>1201</v>
      </c>
      <c r="D5617" s="280" t="s">
        <v>1344</v>
      </c>
      <c r="E5617" s="80">
        <v>0.50316454469307892</v>
      </c>
      <c r="F5617" s="80">
        <v>708511</v>
      </c>
      <c r="G5617" s="80">
        <v>3</v>
      </c>
      <c r="H5617" s="280" t="s">
        <v>1342</v>
      </c>
      <c r="I5617" s="80"/>
    </row>
    <row r="5618" spans="1:9">
      <c r="A5618" s="280" t="s">
        <v>7017</v>
      </c>
      <c r="B5618" s="280" t="s">
        <v>5748</v>
      </c>
      <c r="C5618" s="280" t="s">
        <v>1202</v>
      </c>
      <c r="D5618" s="280" t="s">
        <v>1394</v>
      </c>
      <c r="E5618" s="80">
        <v>9601</v>
      </c>
      <c r="F5618" s="80">
        <v>708511</v>
      </c>
      <c r="G5618" s="80">
        <v>3</v>
      </c>
      <c r="H5618" s="280" t="s">
        <v>1394</v>
      </c>
      <c r="I5618" s="80"/>
    </row>
    <row r="5619" spans="1:9">
      <c r="A5619" s="280" t="s">
        <v>7018</v>
      </c>
      <c r="B5619" s="280" t="s">
        <v>5750</v>
      </c>
      <c r="C5619" s="280" t="s">
        <v>1202</v>
      </c>
      <c r="D5619" s="280" t="s">
        <v>1394</v>
      </c>
      <c r="E5619" s="80">
        <v>1488550015.125</v>
      </c>
      <c r="F5619" s="80">
        <v>708511</v>
      </c>
      <c r="G5619" s="80">
        <v>3</v>
      </c>
      <c r="H5619" s="280" t="s">
        <v>1394</v>
      </c>
      <c r="I5619" s="80"/>
    </row>
    <row r="5620" spans="1:9">
      <c r="A5620" s="280" t="s">
        <v>7019</v>
      </c>
      <c r="B5620" s="280" t="s">
        <v>5752</v>
      </c>
      <c r="C5620" s="280" t="s">
        <v>1202</v>
      </c>
      <c r="D5620" s="280" t="s">
        <v>1394</v>
      </c>
      <c r="E5620" s="80">
        <v>1.3550954043056495E-2</v>
      </c>
      <c r="F5620" s="80">
        <v>708511</v>
      </c>
      <c r="G5620" s="80">
        <v>3</v>
      </c>
      <c r="H5620" s="280" t="s">
        <v>1394</v>
      </c>
      <c r="I5620" s="80"/>
    </row>
    <row r="5621" spans="1:9">
      <c r="A5621" s="280" t="s">
        <v>7020</v>
      </c>
      <c r="B5621" s="280" t="s">
        <v>5754</v>
      </c>
      <c r="C5621" s="280" t="s">
        <v>1202</v>
      </c>
      <c r="D5621" s="280" t="s">
        <v>1394</v>
      </c>
      <c r="E5621" s="80">
        <v>2100.9554052442377</v>
      </c>
      <c r="F5621" s="80">
        <v>708511</v>
      </c>
      <c r="G5621" s="80">
        <v>3</v>
      </c>
      <c r="H5621" s="280" t="s">
        <v>1394</v>
      </c>
      <c r="I5621" s="80"/>
    </row>
    <row r="5622" spans="1:9">
      <c r="A5622" s="280" t="s">
        <v>7021</v>
      </c>
      <c r="B5622" s="280" t="s">
        <v>1457</v>
      </c>
      <c r="C5622" s="280" t="s">
        <v>1202</v>
      </c>
      <c r="D5622" s="280" t="s">
        <v>1211</v>
      </c>
      <c r="E5622" s="80">
        <v>0.27100810887318844</v>
      </c>
      <c r="F5622" s="80">
        <v>708511</v>
      </c>
      <c r="G5622" s="80">
        <v>3</v>
      </c>
      <c r="H5622" s="280" t="s">
        <v>1342</v>
      </c>
      <c r="I5622" s="80"/>
    </row>
    <row r="5623" spans="1:9">
      <c r="A5623" s="280" t="s">
        <v>7022</v>
      </c>
      <c r="B5623" s="280" t="s">
        <v>1457</v>
      </c>
      <c r="C5623" s="280" t="s">
        <v>1202</v>
      </c>
      <c r="D5623" s="280" t="s">
        <v>1212</v>
      </c>
      <c r="E5623" s="80">
        <v>0.27100810887318844</v>
      </c>
      <c r="F5623" s="80">
        <v>708511</v>
      </c>
      <c r="G5623" s="80">
        <v>3</v>
      </c>
      <c r="H5623" s="280" t="s">
        <v>1342</v>
      </c>
      <c r="I5623" s="80"/>
    </row>
    <row r="5624" spans="1:9">
      <c r="A5624" s="280" t="s">
        <v>7023</v>
      </c>
      <c r="B5624" s="280" t="s">
        <v>1457</v>
      </c>
      <c r="C5624" s="280" t="s">
        <v>1202</v>
      </c>
      <c r="D5624" s="280" t="s">
        <v>1213</v>
      </c>
      <c r="E5624" s="80">
        <v>0.27100810887318844</v>
      </c>
      <c r="F5624" s="80">
        <v>708511</v>
      </c>
      <c r="G5624" s="80">
        <v>3</v>
      </c>
      <c r="H5624" s="280" t="s">
        <v>1342</v>
      </c>
      <c r="I5624" s="80"/>
    </row>
    <row r="5625" spans="1:9">
      <c r="A5625" s="280" t="s">
        <v>7024</v>
      </c>
      <c r="B5625" s="280" t="s">
        <v>1457</v>
      </c>
      <c r="C5625" s="280" t="s">
        <v>1202</v>
      </c>
      <c r="D5625" s="280" t="s">
        <v>1214</v>
      </c>
      <c r="E5625" s="80">
        <v>0.27100810887318844</v>
      </c>
      <c r="F5625" s="80">
        <v>708511</v>
      </c>
      <c r="G5625" s="80">
        <v>3</v>
      </c>
      <c r="H5625" s="280" t="s">
        <v>1342</v>
      </c>
      <c r="I5625" s="80"/>
    </row>
    <row r="5626" spans="1:9">
      <c r="A5626" s="280" t="s">
        <v>7025</v>
      </c>
      <c r="B5626" s="280" t="s">
        <v>1457</v>
      </c>
      <c r="C5626" s="280" t="s">
        <v>1202</v>
      </c>
      <c r="D5626" s="280" t="s">
        <v>1215</v>
      </c>
      <c r="E5626" s="80">
        <v>0.21197793838681053</v>
      </c>
      <c r="F5626" s="80">
        <v>708511</v>
      </c>
      <c r="G5626" s="80">
        <v>3</v>
      </c>
      <c r="H5626" s="280" t="s">
        <v>1342</v>
      </c>
      <c r="I5626" s="80"/>
    </row>
    <row r="5627" spans="1:9">
      <c r="A5627" s="280" t="s">
        <v>7026</v>
      </c>
      <c r="B5627" s="280" t="s">
        <v>1457</v>
      </c>
      <c r="C5627" s="280" t="s">
        <v>1202</v>
      </c>
      <c r="D5627" s="280" t="s">
        <v>1216</v>
      </c>
      <c r="E5627" s="80">
        <v>0.24979447754979212</v>
      </c>
      <c r="F5627" s="80">
        <v>708511</v>
      </c>
      <c r="G5627" s="80">
        <v>3</v>
      </c>
      <c r="H5627" s="280" t="s">
        <v>1342</v>
      </c>
      <c r="I5627" s="80"/>
    </row>
    <row r="5628" spans="1:9">
      <c r="A5628" s="280" t="s">
        <v>7027</v>
      </c>
      <c r="B5628" s="280" t="s">
        <v>1457</v>
      </c>
      <c r="C5628" s="280" t="s">
        <v>1202</v>
      </c>
      <c r="D5628" s="280" t="s">
        <v>1217</v>
      </c>
      <c r="E5628" s="80">
        <v>0.17576774354262634</v>
      </c>
      <c r="F5628" s="80">
        <v>708511</v>
      </c>
      <c r="G5628" s="80">
        <v>3</v>
      </c>
      <c r="H5628" s="280" t="s">
        <v>1342</v>
      </c>
      <c r="I5628" s="80"/>
    </row>
    <row r="5629" spans="1:9">
      <c r="A5629" s="280" t="s">
        <v>7028</v>
      </c>
      <c r="B5629" s="280" t="s">
        <v>1457</v>
      </c>
      <c r="C5629" s="280" t="s">
        <v>1202</v>
      </c>
      <c r="D5629" s="280" t="s">
        <v>1218</v>
      </c>
      <c r="E5629" s="80">
        <v>9.3609415986269498E-2</v>
      </c>
      <c r="F5629" s="80">
        <v>708511</v>
      </c>
      <c r="G5629" s="80">
        <v>3</v>
      </c>
      <c r="H5629" s="280" t="s">
        <v>1342</v>
      </c>
      <c r="I5629" s="80"/>
    </row>
    <row r="5630" spans="1:9">
      <c r="A5630" s="280" t="s">
        <v>7029</v>
      </c>
      <c r="B5630" s="280" t="s">
        <v>1457</v>
      </c>
      <c r="C5630" s="280" t="s">
        <v>1202</v>
      </c>
      <c r="D5630" s="280" t="s">
        <v>1219</v>
      </c>
      <c r="E5630" s="80">
        <v>0.20664566899140782</v>
      </c>
      <c r="F5630" s="80">
        <v>708511</v>
      </c>
      <c r="G5630" s="80">
        <v>3</v>
      </c>
      <c r="H5630" s="280" t="s">
        <v>1342</v>
      </c>
      <c r="I5630" s="80"/>
    </row>
    <row r="5631" spans="1:9">
      <c r="A5631" s="280" t="s">
        <v>7030</v>
      </c>
      <c r="B5631" s="280" t="s">
        <v>1457</v>
      </c>
      <c r="C5631" s="280" t="s">
        <v>1202</v>
      </c>
      <c r="D5631" s="280" t="s">
        <v>1347</v>
      </c>
      <c r="E5631" s="80">
        <v>0.27324500511981475</v>
      </c>
      <c r="F5631" s="80">
        <v>708511</v>
      </c>
      <c r="G5631" s="80">
        <v>3</v>
      </c>
      <c r="H5631" s="280" t="s">
        <v>1342</v>
      </c>
      <c r="I5631" s="80"/>
    </row>
    <row r="5632" spans="1:9">
      <c r="A5632" s="280" t="s">
        <v>7031</v>
      </c>
      <c r="B5632" s="280" t="s">
        <v>1457</v>
      </c>
      <c r="C5632" s="280" t="s">
        <v>1202</v>
      </c>
      <c r="D5632" s="280" t="s">
        <v>1344</v>
      </c>
      <c r="E5632" s="80">
        <v>0.61278851918725818</v>
      </c>
      <c r="F5632" s="80">
        <v>708511</v>
      </c>
      <c r="G5632" s="80">
        <v>3</v>
      </c>
      <c r="H5632" s="280" t="s">
        <v>1342</v>
      </c>
      <c r="I5632" s="80"/>
    </row>
    <row r="5633" spans="1:9">
      <c r="A5633" s="280" t="s">
        <v>7032</v>
      </c>
      <c r="B5633" s="280" t="s">
        <v>5748</v>
      </c>
      <c r="C5633" s="280" t="s">
        <v>1203</v>
      </c>
      <c r="D5633" s="280" t="s">
        <v>1394</v>
      </c>
      <c r="E5633" s="80">
        <v>130995</v>
      </c>
      <c r="F5633" s="80">
        <v>708511</v>
      </c>
      <c r="G5633" s="80">
        <v>3</v>
      </c>
      <c r="H5633" s="280" t="s">
        <v>1394</v>
      </c>
      <c r="I5633" s="80"/>
    </row>
    <row r="5634" spans="1:9">
      <c r="A5634" s="280" t="s">
        <v>7033</v>
      </c>
      <c r="B5634" s="280" t="s">
        <v>5750</v>
      </c>
      <c r="C5634" s="280" t="s">
        <v>1203</v>
      </c>
      <c r="D5634" s="280" t="s">
        <v>1394</v>
      </c>
      <c r="E5634" s="80">
        <v>667178773.90429688</v>
      </c>
      <c r="F5634" s="80">
        <v>708511</v>
      </c>
      <c r="G5634" s="80">
        <v>3</v>
      </c>
      <c r="H5634" s="280" t="s">
        <v>1394</v>
      </c>
      <c r="I5634" s="80"/>
    </row>
    <row r="5635" spans="1:9">
      <c r="A5635" s="280" t="s">
        <v>7034</v>
      </c>
      <c r="B5635" s="280" t="s">
        <v>5752</v>
      </c>
      <c r="C5635" s="280" t="s">
        <v>1203</v>
      </c>
      <c r="D5635" s="280" t="s">
        <v>1394</v>
      </c>
      <c r="E5635" s="80">
        <v>0.18488774345070155</v>
      </c>
      <c r="F5635" s="80">
        <v>708511</v>
      </c>
      <c r="G5635" s="80">
        <v>3</v>
      </c>
      <c r="H5635" s="280" t="s">
        <v>1394</v>
      </c>
      <c r="I5635" s="80"/>
    </row>
    <row r="5636" spans="1:9">
      <c r="A5636" s="280" t="s">
        <v>7035</v>
      </c>
      <c r="B5636" s="280" t="s">
        <v>5754</v>
      </c>
      <c r="C5636" s="280" t="s">
        <v>1203</v>
      </c>
      <c r="D5636" s="280" t="s">
        <v>1394</v>
      </c>
      <c r="E5636" s="80">
        <v>941.66325421100998</v>
      </c>
      <c r="F5636" s="80">
        <v>708511</v>
      </c>
      <c r="G5636" s="80">
        <v>3</v>
      </c>
      <c r="H5636" s="280" t="s">
        <v>1394</v>
      </c>
      <c r="I5636" s="80"/>
    </row>
    <row r="5637" spans="1:9">
      <c r="A5637" s="280" t="s">
        <v>7036</v>
      </c>
      <c r="B5637" s="280" t="s">
        <v>1457</v>
      </c>
      <c r="C5637" s="280" t="s">
        <v>1203</v>
      </c>
      <c r="D5637" s="280" t="s">
        <v>1211</v>
      </c>
      <c r="E5637" s="80">
        <v>8.7879979986430247E-3</v>
      </c>
      <c r="F5637" s="80">
        <v>708511</v>
      </c>
      <c r="G5637" s="80">
        <v>3</v>
      </c>
      <c r="H5637" s="280" t="s">
        <v>1342</v>
      </c>
      <c r="I5637" s="80"/>
    </row>
    <row r="5638" spans="1:9">
      <c r="A5638" s="280" t="s">
        <v>7037</v>
      </c>
      <c r="B5638" s="280" t="s">
        <v>1457</v>
      </c>
      <c r="C5638" s="280" t="s">
        <v>1203</v>
      </c>
      <c r="D5638" s="280" t="s">
        <v>1212</v>
      </c>
      <c r="E5638" s="80">
        <v>8.8974342218871745E-3</v>
      </c>
      <c r="F5638" s="80">
        <v>708511</v>
      </c>
      <c r="G5638" s="80">
        <v>3</v>
      </c>
      <c r="H5638" s="280" t="s">
        <v>1342</v>
      </c>
      <c r="I5638" s="80"/>
    </row>
    <row r="5639" spans="1:9">
      <c r="A5639" s="280" t="s">
        <v>7038</v>
      </c>
      <c r="B5639" s="280" t="s">
        <v>1457</v>
      </c>
      <c r="C5639" s="280" t="s">
        <v>1203</v>
      </c>
      <c r="D5639" s="280" t="s">
        <v>1213</v>
      </c>
      <c r="E5639" s="80">
        <v>8.7879979986430247E-3</v>
      </c>
      <c r="F5639" s="80">
        <v>708511</v>
      </c>
      <c r="G5639" s="80">
        <v>3</v>
      </c>
      <c r="H5639" s="280" t="s">
        <v>1342</v>
      </c>
      <c r="I5639" s="80"/>
    </row>
    <row r="5640" spans="1:9">
      <c r="A5640" s="280" t="s">
        <v>7039</v>
      </c>
      <c r="B5640" s="280" t="s">
        <v>1457</v>
      </c>
      <c r="C5640" s="280" t="s">
        <v>1203</v>
      </c>
      <c r="D5640" s="280" t="s">
        <v>1214</v>
      </c>
      <c r="E5640" s="80">
        <v>8.8760085450545565E-3</v>
      </c>
      <c r="F5640" s="80">
        <v>708511</v>
      </c>
      <c r="G5640" s="80">
        <v>3</v>
      </c>
      <c r="H5640" s="280" t="s">
        <v>1342</v>
      </c>
      <c r="I5640" s="80"/>
    </row>
    <row r="5641" spans="1:9">
      <c r="A5641" s="280" t="s">
        <v>7040</v>
      </c>
      <c r="B5641" s="280" t="s">
        <v>1457</v>
      </c>
      <c r="C5641" s="280" t="s">
        <v>1203</v>
      </c>
      <c r="D5641" s="280" t="s">
        <v>1215</v>
      </c>
      <c r="E5641" s="80">
        <v>8.5316889168749275E-3</v>
      </c>
      <c r="F5641" s="80">
        <v>708511</v>
      </c>
      <c r="G5641" s="80">
        <v>3</v>
      </c>
      <c r="H5641" s="280" t="s">
        <v>1342</v>
      </c>
      <c r="I5641" s="80"/>
    </row>
    <row r="5642" spans="1:9">
      <c r="A5642" s="280" t="s">
        <v>7041</v>
      </c>
      <c r="B5642" s="280" t="s">
        <v>1457</v>
      </c>
      <c r="C5642" s="280" t="s">
        <v>1203</v>
      </c>
      <c r="D5642" s="280" t="s">
        <v>1216</v>
      </c>
      <c r="E5642" s="80">
        <v>1.2632845732218871E-2</v>
      </c>
      <c r="F5642" s="80">
        <v>708511</v>
      </c>
      <c r="G5642" s="80">
        <v>3</v>
      </c>
      <c r="H5642" s="280" t="s">
        <v>1342</v>
      </c>
      <c r="I5642" s="80"/>
    </row>
    <row r="5643" spans="1:9">
      <c r="A5643" s="280" t="s">
        <v>7042</v>
      </c>
      <c r="B5643" s="280" t="s">
        <v>1457</v>
      </c>
      <c r="C5643" s="280" t="s">
        <v>1203</v>
      </c>
      <c r="D5643" s="280" t="s">
        <v>1217</v>
      </c>
      <c r="E5643" s="80">
        <v>7.0002525771274589E-3</v>
      </c>
      <c r="F5643" s="80">
        <v>708511</v>
      </c>
      <c r="G5643" s="80">
        <v>3</v>
      </c>
      <c r="H5643" s="280" t="s">
        <v>1342</v>
      </c>
      <c r="I5643" s="80"/>
    </row>
    <row r="5644" spans="1:9">
      <c r="A5644" s="280" t="s">
        <v>7043</v>
      </c>
      <c r="B5644" s="280" t="s">
        <v>1457</v>
      </c>
      <c r="C5644" s="280" t="s">
        <v>1203</v>
      </c>
      <c r="D5644" s="280" t="s">
        <v>1218</v>
      </c>
      <c r="E5644" s="80">
        <v>5.3869152342207417E-3</v>
      </c>
      <c r="F5644" s="80">
        <v>708511</v>
      </c>
      <c r="G5644" s="80">
        <v>3</v>
      </c>
      <c r="H5644" s="280" t="s">
        <v>1342</v>
      </c>
      <c r="I5644" s="80"/>
    </row>
    <row r="5645" spans="1:9">
      <c r="A5645" s="280" t="s">
        <v>7044</v>
      </c>
      <c r="B5645" s="280" t="s">
        <v>1457</v>
      </c>
      <c r="C5645" s="280" t="s">
        <v>1203</v>
      </c>
      <c r="D5645" s="280" t="s">
        <v>1219</v>
      </c>
      <c r="E5645" s="80">
        <v>1047.4205396379768</v>
      </c>
      <c r="F5645" s="80">
        <v>708511</v>
      </c>
      <c r="G5645" s="80">
        <v>3</v>
      </c>
      <c r="H5645" s="280" t="s">
        <v>1342</v>
      </c>
      <c r="I5645" s="80"/>
    </row>
    <row r="5646" spans="1:9">
      <c r="A5646" s="280" t="s">
        <v>7045</v>
      </c>
      <c r="B5646" s="280" t="s">
        <v>1457</v>
      </c>
      <c r="C5646" s="280" t="s">
        <v>1203</v>
      </c>
      <c r="D5646" s="280" t="s">
        <v>1347</v>
      </c>
      <c r="E5646" s="80">
        <v>8.3403457375995603E-3</v>
      </c>
      <c r="F5646" s="80">
        <v>708511</v>
      </c>
      <c r="G5646" s="80">
        <v>3</v>
      </c>
      <c r="H5646" s="280" t="s">
        <v>1342</v>
      </c>
      <c r="I5646" s="80"/>
    </row>
    <row r="5647" spans="1:9">
      <c r="A5647" s="280" t="s">
        <v>7046</v>
      </c>
      <c r="B5647" s="280" t="s">
        <v>1457</v>
      </c>
      <c r="C5647" s="280" t="s">
        <v>1203</v>
      </c>
      <c r="D5647" s="280" t="s">
        <v>1344</v>
      </c>
      <c r="E5647" s="80">
        <v>1.9741568122468963E-2</v>
      </c>
      <c r="F5647" s="80">
        <v>708511</v>
      </c>
      <c r="G5647" s="80">
        <v>3</v>
      </c>
      <c r="H5647" s="280" t="s">
        <v>1342</v>
      </c>
      <c r="I5647" s="80"/>
    </row>
    <row r="5648" spans="1:9">
      <c r="A5648" s="280" t="s">
        <v>7047</v>
      </c>
      <c r="B5648" s="280" t="s">
        <v>5748</v>
      </c>
      <c r="C5648" s="280" t="s">
        <v>1204</v>
      </c>
      <c r="D5648" s="280" t="s">
        <v>1394</v>
      </c>
      <c r="E5648" s="80">
        <v>478390</v>
      </c>
      <c r="F5648" s="80">
        <v>708511</v>
      </c>
      <c r="G5648" s="80">
        <v>3</v>
      </c>
      <c r="H5648" s="280" t="s">
        <v>1394</v>
      </c>
      <c r="I5648" s="80"/>
    </row>
    <row r="5649" spans="1:9">
      <c r="A5649" s="280" t="s">
        <v>7048</v>
      </c>
      <c r="B5649" s="280" t="s">
        <v>5750</v>
      </c>
      <c r="C5649" s="280" t="s">
        <v>1204</v>
      </c>
      <c r="D5649" s="280" t="s">
        <v>1394</v>
      </c>
      <c r="E5649" s="80">
        <v>233313106988.5</v>
      </c>
      <c r="F5649" s="80">
        <v>708511</v>
      </c>
      <c r="G5649" s="80">
        <v>3</v>
      </c>
      <c r="H5649" s="280" t="s">
        <v>1394</v>
      </c>
      <c r="I5649" s="80"/>
    </row>
    <row r="5650" spans="1:9">
      <c r="A5650" s="280" t="s">
        <v>7049</v>
      </c>
      <c r="B5650" s="280" t="s">
        <v>5752</v>
      </c>
      <c r="C5650" s="280" t="s">
        <v>1204</v>
      </c>
      <c r="D5650" s="280" t="s">
        <v>1394</v>
      </c>
      <c r="E5650" s="80">
        <v>0.67520476040597821</v>
      </c>
      <c r="F5650" s="80">
        <v>708511</v>
      </c>
      <c r="G5650" s="80">
        <v>3</v>
      </c>
      <c r="H5650" s="280" t="s">
        <v>1394</v>
      </c>
      <c r="I5650" s="80"/>
    </row>
    <row r="5651" spans="1:9">
      <c r="A5651" s="280" t="s">
        <v>7050</v>
      </c>
      <c r="B5651" s="280" t="s">
        <v>5754</v>
      </c>
      <c r="C5651" s="280" t="s">
        <v>1204</v>
      </c>
      <c r="D5651" s="280" t="s">
        <v>1394</v>
      </c>
      <c r="E5651" s="80">
        <v>329300.61352399609</v>
      </c>
      <c r="F5651" s="80">
        <v>708511</v>
      </c>
      <c r="G5651" s="80">
        <v>3</v>
      </c>
      <c r="H5651" s="280" t="s">
        <v>1394</v>
      </c>
      <c r="I5651" s="80"/>
    </row>
    <row r="5652" spans="1:9">
      <c r="A5652" s="280" t="s">
        <v>7051</v>
      </c>
      <c r="B5652" s="280" t="s">
        <v>1457</v>
      </c>
      <c r="C5652" s="280" t="s">
        <v>1204</v>
      </c>
      <c r="D5652" s="280" t="s">
        <v>1211</v>
      </c>
      <c r="E5652" s="80">
        <v>0.83757098394444562</v>
      </c>
      <c r="F5652" s="80">
        <v>708511</v>
      </c>
      <c r="G5652" s="80">
        <v>3</v>
      </c>
      <c r="H5652" s="280" t="s">
        <v>1342</v>
      </c>
      <c r="I5652" s="80"/>
    </row>
    <row r="5653" spans="1:9">
      <c r="A5653" s="280" t="s">
        <v>7052</v>
      </c>
      <c r="B5653" s="280" t="s">
        <v>1457</v>
      </c>
      <c r="C5653" s="280" t="s">
        <v>1204</v>
      </c>
      <c r="D5653" s="280" t="s">
        <v>1212</v>
      </c>
      <c r="E5653" s="80">
        <v>0.8474438895668126</v>
      </c>
      <c r="F5653" s="80">
        <v>708511</v>
      </c>
      <c r="G5653" s="80">
        <v>3</v>
      </c>
      <c r="H5653" s="280" t="s">
        <v>1342</v>
      </c>
      <c r="I5653" s="80"/>
    </row>
    <row r="5654" spans="1:9">
      <c r="A5654" s="280" t="s">
        <v>7053</v>
      </c>
      <c r="B5654" s="280" t="s">
        <v>1457</v>
      </c>
      <c r="C5654" s="280" t="s">
        <v>1204</v>
      </c>
      <c r="D5654" s="280" t="s">
        <v>1213</v>
      </c>
      <c r="E5654" s="80">
        <v>0.83757098394444562</v>
      </c>
      <c r="F5654" s="80">
        <v>708511</v>
      </c>
      <c r="G5654" s="80">
        <v>3</v>
      </c>
      <c r="H5654" s="280" t="s">
        <v>1342</v>
      </c>
      <c r="I5654" s="80"/>
    </row>
    <row r="5655" spans="1:9">
      <c r="A5655" s="280" t="s">
        <v>7054</v>
      </c>
      <c r="B5655" s="280" t="s">
        <v>1457</v>
      </c>
      <c r="C5655" s="280" t="s">
        <v>1204</v>
      </c>
      <c r="D5655" s="280" t="s">
        <v>1214</v>
      </c>
      <c r="E5655" s="80">
        <v>0.84652000613430423</v>
      </c>
      <c r="F5655" s="80">
        <v>708511</v>
      </c>
      <c r="G5655" s="80">
        <v>3</v>
      </c>
      <c r="H5655" s="280" t="s">
        <v>1342</v>
      </c>
      <c r="I5655" s="80"/>
    </row>
    <row r="5656" spans="1:9">
      <c r="A5656" s="280" t="s">
        <v>7055</v>
      </c>
      <c r="B5656" s="280" t="s">
        <v>1457</v>
      </c>
      <c r="C5656" s="280" t="s">
        <v>1204</v>
      </c>
      <c r="D5656" s="280" t="s">
        <v>1215</v>
      </c>
      <c r="E5656" s="80">
        <v>0.81680010769430367</v>
      </c>
      <c r="F5656" s="80">
        <v>708511</v>
      </c>
      <c r="G5656" s="80">
        <v>3</v>
      </c>
      <c r="H5656" s="280" t="s">
        <v>1342</v>
      </c>
      <c r="I5656" s="80"/>
    </row>
    <row r="5657" spans="1:9">
      <c r="A5657" s="280" t="s">
        <v>7056</v>
      </c>
      <c r="B5657" s="280" t="s">
        <v>1457</v>
      </c>
      <c r="C5657" s="280" t="s">
        <v>1204</v>
      </c>
      <c r="D5657" s="280" t="s">
        <v>1216</v>
      </c>
      <c r="E5657" s="80">
        <v>0.78599853203392167</v>
      </c>
      <c r="F5657" s="80">
        <v>708511</v>
      </c>
      <c r="G5657" s="80">
        <v>3</v>
      </c>
      <c r="H5657" s="280" t="s">
        <v>1342</v>
      </c>
      <c r="I5657" s="80"/>
    </row>
    <row r="5658" spans="1:9">
      <c r="A5658" s="280" t="s">
        <v>7057</v>
      </c>
      <c r="B5658" s="280" t="s">
        <v>1457</v>
      </c>
      <c r="C5658" s="280" t="s">
        <v>1204</v>
      </c>
      <c r="D5658" s="280" t="s">
        <v>1217</v>
      </c>
      <c r="E5658" s="80">
        <v>0.65494835770656901</v>
      </c>
      <c r="F5658" s="80">
        <v>708511</v>
      </c>
      <c r="G5658" s="80">
        <v>3</v>
      </c>
      <c r="H5658" s="280" t="s">
        <v>1342</v>
      </c>
      <c r="I5658" s="80"/>
    </row>
    <row r="5659" spans="1:9">
      <c r="A5659" s="280" t="s">
        <v>7058</v>
      </c>
      <c r="B5659" s="280" t="s">
        <v>1457</v>
      </c>
      <c r="C5659" s="280" t="s">
        <v>1204</v>
      </c>
      <c r="D5659" s="280" t="s">
        <v>1218</v>
      </c>
      <c r="E5659" s="80">
        <v>0.40933080336462485</v>
      </c>
      <c r="F5659" s="80">
        <v>708511</v>
      </c>
      <c r="G5659" s="80">
        <v>3</v>
      </c>
      <c r="H5659" s="280" t="s">
        <v>1342</v>
      </c>
      <c r="I5659" s="80"/>
    </row>
    <row r="5660" spans="1:9">
      <c r="A5660" s="280" t="s">
        <v>7059</v>
      </c>
      <c r="B5660" s="280" t="s">
        <v>1457</v>
      </c>
      <c r="C5660" s="280" t="s">
        <v>1204</v>
      </c>
      <c r="D5660" s="280" t="s">
        <v>1219</v>
      </c>
      <c r="E5660" s="80">
        <v>120962.82842917804</v>
      </c>
      <c r="F5660" s="80">
        <v>708511</v>
      </c>
      <c r="G5660" s="80">
        <v>3</v>
      </c>
      <c r="H5660" s="280" t="s">
        <v>1342</v>
      </c>
      <c r="I5660" s="80"/>
    </row>
    <row r="5661" spans="1:9">
      <c r="A5661" s="280" t="s">
        <v>7060</v>
      </c>
      <c r="B5661" s="280" t="s">
        <v>1457</v>
      </c>
      <c r="C5661" s="280" t="s">
        <v>1204</v>
      </c>
      <c r="D5661" s="280" t="s">
        <v>1347</v>
      </c>
      <c r="E5661" s="80">
        <v>0.82481577903969927</v>
      </c>
      <c r="F5661" s="80">
        <v>708511</v>
      </c>
      <c r="G5661" s="80">
        <v>3</v>
      </c>
      <c r="H5661" s="280" t="s">
        <v>1342</v>
      </c>
      <c r="I5661" s="80"/>
    </row>
    <row r="5662" spans="1:9">
      <c r="A5662" s="280" t="s">
        <v>7061</v>
      </c>
      <c r="B5662" s="280" t="s">
        <v>1457</v>
      </c>
      <c r="C5662" s="280" t="s">
        <v>1204</v>
      </c>
      <c r="D5662" s="280" t="s">
        <v>1344</v>
      </c>
      <c r="E5662" s="80">
        <v>1.9063904514207985</v>
      </c>
      <c r="F5662" s="80">
        <v>708511</v>
      </c>
      <c r="G5662" s="80">
        <v>3</v>
      </c>
      <c r="H5662" s="280" t="s">
        <v>1342</v>
      </c>
      <c r="I5662" s="80"/>
    </row>
    <row r="5663" spans="1:9">
      <c r="A5663" s="280" t="s">
        <v>7062</v>
      </c>
      <c r="B5663" s="280" t="s">
        <v>5748</v>
      </c>
      <c r="C5663" s="280" t="s">
        <v>1205</v>
      </c>
      <c r="D5663" s="280" t="s">
        <v>1394</v>
      </c>
      <c r="E5663" s="80">
        <v>174488</v>
      </c>
      <c r="F5663" s="80">
        <v>708511</v>
      </c>
      <c r="G5663" s="80">
        <v>3</v>
      </c>
      <c r="H5663" s="280" t="s">
        <v>1394</v>
      </c>
      <c r="I5663" s="80"/>
    </row>
    <row r="5664" spans="1:9">
      <c r="A5664" s="280" t="s">
        <v>7063</v>
      </c>
      <c r="B5664" s="280" t="s">
        <v>5750</v>
      </c>
      <c r="C5664" s="280" t="s">
        <v>1205</v>
      </c>
      <c r="D5664" s="280" t="s">
        <v>1394</v>
      </c>
      <c r="E5664" s="80">
        <v>77257541736.375</v>
      </c>
      <c r="F5664" s="80">
        <v>708511</v>
      </c>
      <c r="G5664" s="80">
        <v>3</v>
      </c>
      <c r="H5664" s="280" t="s">
        <v>1394</v>
      </c>
      <c r="I5664" s="80"/>
    </row>
    <row r="5665" spans="1:9">
      <c r="A5665" s="280" t="s">
        <v>7064</v>
      </c>
      <c r="B5665" s="280" t="s">
        <v>5752</v>
      </c>
      <c r="C5665" s="280" t="s">
        <v>1205</v>
      </c>
      <c r="D5665" s="280" t="s">
        <v>1394</v>
      </c>
      <c r="E5665" s="80">
        <v>0.24627422862877218</v>
      </c>
      <c r="F5665" s="80">
        <v>708511</v>
      </c>
      <c r="G5665" s="80">
        <v>3</v>
      </c>
      <c r="H5665" s="280" t="s">
        <v>1394</v>
      </c>
      <c r="I5665" s="80"/>
    </row>
    <row r="5666" spans="1:9">
      <c r="A5666" s="280" t="s">
        <v>7065</v>
      </c>
      <c r="B5666" s="280" t="s">
        <v>5754</v>
      </c>
      <c r="C5666" s="280" t="s">
        <v>1205</v>
      </c>
      <c r="D5666" s="280" t="s">
        <v>1394</v>
      </c>
      <c r="E5666" s="80">
        <v>109042.12035716453</v>
      </c>
      <c r="F5666" s="80">
        <v>708511</v>
      </c>
      <c r="G5666" s="80">
        <v>3</v>
      </c>
      <c r="H5666" s="280" t="s">
        <v>1394</v>
      </c>
      <c r="I5666" s="80"/>
    </row>
    <row r="5667" spans="1:9">
      <c r="A5667" s="280" t="s">
        <v>7066</v>
      </c>
      <c r="B5667" s="280" t="s">
        <v>1457</v>
      </c>
      <c r="C5667" s="280" t="s">
        <v>1205</v>
      </c>
      <c r="D5667" s="280" t="s">
        <v>1211</v>
      </c>
      <c r="E5667" s="80">
        <v>0.7688830535938127</v>
      </c>
      <c r="F5667" s="80">
        <v>708511</v>
      </c>
      <c r="G5667" s="80">
        <v>3</v>
      </c>
      <c r="H5667" s="280" t="s">
        <v>1342</v>
      </c>
      <c r="I5667" s="80"/>
    </row>
    <row r="5668" spans="1:9">
      <c r="A5668" s="280" t="s">
        <v>7067</v>
      </c>
      <c r="B5668" s="280" t="s">
        <v>1457</v>
      </c>
      <c r="C5668" s="280" t="s">
        <v>1205</v>
      </c>
      <c r="D5668" s="280" t="s">
        <v>1212</v>
      </c>
      <c r="E5668" s="80">
        <v>0.77912764545023361</v>
      </c>
      <c r="F5668" s="80">
        <v>708511</v>
      </c>
      <c r="G5668" s="80">
        <v>3</v>
      </c>
      <c r="H5668" s="280" t="s">
        <v>1342</v>
      </c>
      <c r="I5668" s="80"/>
    </row>
    <row r="5669" spans="1:9">
      <c r="A5669" s="280" t="s">
        <v>7068</v>
      </c>
      <c r="B5669" s="280" t="s">
        <v>1457</v>
      </c>
      <c r="C5669" s="280" t="s">
        <v>1205</v>
      </c>
      <c r="D5669" s="280" t="s">
        <v>1213</v>
      </c>
      <c r="E5669" s="80">
        <v>0.7688830535938127</v>
      </c>
      <c r="F5669" s="80">
        <v>708511</v>
      </c>
      <c r="G5669" s="80">
        <v>3</v>
      </c>
      <c r="H5669" s="280" t="s">
        <v>1342</v>
      </c>
      <c r="I5669" s="80"/>
    </row>
    <row r="5670" spans="1:9">
      <c r="A5670" s="280" t="s">
        <v>7069</v>
      </c>
      <c r="B5670" s="280" t="s">
        <v>1457</v>
      </c>
      <c r="C5670" s="280" t="s">
        <v>1205</v>
      </c>
      <c r="D5670" s="280" t="s">
        <v>1214</v>
      </c>
      <c r="E5670" s="80">
        <v>0.77834210810854509</v>
      </c>
      <c r="F5670" s="80">
        <v>708511</v>
      </c>
      <c r="G5670" s="80">
        <v>3</v>
      </c>
      <c r="H5670" s="280" t="s">
        <v>1342</v>
      </c>
      <c r="I5670" s="80"/>
    </row>
    <row r="5671" spans="1:9">
      <c r="A5671" s="280" t="s">
        <v>7070</v>
      </c>
      <c r="B5671" s="280" t="s">
        <v>1457</v>
      </c>
      <c r="C5671" s="280" t="s">
        <v>1205</v>
      </c>
      <c r="D5671" s="280" t="s">
        <v>1215</v>
      </c>
      <c r="E5671" s="80">
        <v>0.74744054943271099</v>
      </c>
      <c r="F5671" s="80">
        <v>708511</v>
      </c>
      <c r="G5671" s="80">
        <v>3</v>
      </c>
      <c r="H5671" s="280" t="s">
        <v>1342</v>
      </c>
      <c r="I5671" s="80"/>
    </row>
    <row r="5672" spans="1:9">
      <c r="A5672" s="280" t="s">
        <v>7071</v>
      </c>
      <c r="B5672" s="280" t="s">
        <v>1457</v>
      </c>
      <c r="C5672" s="280" t="s">
        <v>1205</v>
      </c>
      <c r="D5672" s="280" t="s">
        <v>1216</v>
      </c>
      <c r="E5672" s="80">
        <v>1.0222637676867801</v>
      </c>
      <c r="F5672" s="80">
        <v>708511</v>
      </c>
      <c r="G5672" s="80">
        <v>3</v>
      </c>
      <c r="H5672" s="280" t="s">
        <v>1342</v>
      </c>
      <c r="I5672" s="80"/>
    </row>
    <row r="5673" spans="1:9">
      <c r="A5673" s="280" t="s">
        <v>7072</v>
      </c>
      <c r="B5673" s="280" t="s">
        <v>1457</v>
      </c>
      <c r="C5673" s="280" t="s">
        <v>1205</v>
      </c>
      <c r="D5673" s="280" t="s">
        <v>1217</v>
      </c>
      <c r="E5673" s="80">
        <v>0.60773826224262861</v>
      </c>
      <c r="F5673" s="80">
        <v>708511</v>
      </c>
      <c r="G5673" s="80">
        <v>3</v>
      </c>
      <c r="H5673" s="280" t="s">
        <v>1342</v>
      </c>
      <c r="I5673" s="80"/>
    </row>
    <row r="5674" spans="1:9">
      <c r="A5674" s="280" t="s">
        <v>7073</v>
      </c>
      <c r="B5674" s="280" t="s">
        <v>1457</v>
      </c>
      <c r="C5674" s="280" t="s">
        <v>1205</v>
      </c>
      <c r="D5674" s="280" t="s">
        <v>1218</v>
      </c>
      <c r="E5674" s="80">
        <v>0.31821614087939193</v>
      </c>
      <c r="F5674" s="80">
        <v>708511</v>
      </c>
      <c r="G5674" s="80">
        <v>3</v>
      </c>
      <c r="H5674" s="280" t="s">
        <v>1342</v>
      </c>
      <c r="I5674" s="80"/>
    </row>
    <row r="5675" spans="1:9">
      <c r="A5675" s="280" t="s">
        <v>7074</v>
      </c>
      <c r="B5675" s="280" t="s">
        <v>1457</v>
      </c>
      <c r="C5675" s="280" t="s">
        <v>1205</v>
      </c>
      <c r="D5675" s="280" t="s">
        <v>1219</v>
      </c>
      <c r="E5675" s="80">
        <v>65905.124310511601</v>
      </c>
      <c r="F5675" s="80">
        <v>708511</v>
      </c>
      <c r="G5675" s="80">
        <v>3</v>
      </c>
      <c r="H5675" s="280" t="s">
        <v>1342</v>
      </c>
      <c r="I5675" s="80"/>
    </row>
    <row r="5676" spans="1:9">
      <c r="A5676" s="280" t="s">
        <v>7075</v>
      </c>
      <c r="B5676" s="280" t="s">
        <v>1457</v>
      </c>
      <c r="C5676" s="280" t="s">
        <v>1205</v>
      </c>
      <c r="D5676" s="280" t="s">
        <v>1347</v>
      </c>
      <c r="E5676" s="80">
        <v>0.74642779242028612</v>
      </c>
      <c r="F5676" s="80">
        <v>708511</v>
      </c>
      <c r="G5676" s="80">
        <v>3</v>
      </c>
      <c r="H5676" s="280" t="s">
        <v>1342</v>
      </c>
      <c r="I5676" s="80"/>
    </row>
    <row r="5677" spans="1:9">
      <c r="A5677" s="280" t="s">
        <v>7076</v>
      </c>
      <c r="B5677" s="280" t="s">
        <v>1457</v>
      </c>
      <c r="C5677" s="280" t="s">
        <v>1205</v>
      </c>
      <c r="D5677" s="280" t="s">
        <v>1344</v>
      </c>
      <c r="E5677" s="80">
        <v>1.7292729076407796</v>
      </c>
      <c r="F5677" s="80">
        <v>708511</v>
      </c>
      <c r="G5677" s="80">
        <v>3</v>
      </c>
      <c r="H5677" s="280" t="s">
        <v>1342</v>
      </c>
      <c r="I5677" s="80"/>
    </row>
    <row r="5678" spans="1:9">
      <c r="A5678" s="280" t="s">
        <v>7077</v>
      </c>
      <c r="B5678" s="280" t="s">
        <v>5748</v>
      </c>
      <c r="C5678" s="280" t="s">
        <v>1206</v>
      </c>
      <c r="D5678" s="280" t="s">
        <v>1394</v>
      </c>
      <c r="E5678" s="80">
        <v>13672</v>
      </c>
      <c r="F5678" s="80">
        <v>708511</v>
      </c>
      <c r="G5678" s="80">
        <v>3</v>
      </c>
      <c r="H5678" s="280" t="s">
        <v>1394</v>
      </c>
      <c r="I5678" s="80"/>
    </row>
    <row r="5679" spans="1:9">
      <c r="A5679" s="280" t="s">
        <v>7078</v>
      </c>
      <c r="B5679" s="280" t="s">
        <v>5750</v>
      </c>
      <c r="C5679" s="280" t="s">
        <v>1206</v>
      </c>
      <c r="D5679" s="280" t="s">
        <v>1394</v>
      </c>
      <c r="E5679" s="80">
        <v>27685931896.5</v>
      </c>
      <c r="F5679" s="80">
        <v>708511</v>
      </c>
      <c r="G5679" s="80">
        <v>3</v>
      </c>
      <c r="H5679" s="280" t="s">
        <v>1394</v>
      </c>
      <c r="I5679" s="80"/>
    </row>
    <row r="5680" spans="1:9">
      <c r="A5680" s="280" t="s">
        <v>7079</v>
      </c>
      <c r="B5680" s="280" t="s">
        <v>5752</v>
      </c>
      <c r="C5680" s="280" t="s">
        <v>1206</v>
      </c>
      <c r="D5680" s="280" t="s">
        <v>1394</v>
      </c>
      <c r="E5680" s="80">
        <v>1.9296806965594042E-2</v>
      </c>
      <c r="F5680" s="80">
        <v>708511</v>
      </c>
      <c r="G5680" s="80">
        <v>3</v>
      </c>
      <c r="H5680" s="280" t="s">
        <v>1394</v>
      </c>
      <c r="I5680" s="80"/>
    </row>
    <row r="5681" spans="1:9">
      <c r="A5681" s="280" t="s">
        <v>7080</v>
      </c>
      <c r="B5681" s="280" t="s">
        <v>5754</v>
      </c>
      <c r="C5681" s="280" t="s">
        <v>1206</v>
      </c>
      <c r="D5681" s="280" t="s">
        <v>1394</v>
      </c>
      <c r="E5681" s="80">
        <v>39076.22026545812</v>
      </c>
      <c r="F5681" s="80">
        <v>708511</v>
      </c>
      <c r="G5681" s="80">
        <v>3</v>
      </c>
      <c r="H5681" s="280" t="s">
        <v>1394</v>
      </c>
      <c r="I5681" s="80"/>
    </row>
    <row r="5682" spans="1:9">
      <c r="A5682" s="280" t="s">
        <v>7081</v>
      </c>
      <c r="B5682" s="280" t="s">
        <v>1457</v>
      </c>
      <c r="C5682" s="280" t="s">
        <v>1206</v>
      </c>
      <c r="D5682" s="280" t="s">
        <v>1211</v>
      </c>
      <c r="E5682" s="80">
        <v>3.515080635744452</v>
      </c>
      <c r="F5682" s="80">
        <v>708511</v>
      </c>
      <c r="G5682" s="80">
        <v>3</v>
      </c>
      <c r="H5682" s="280" t="s">
        <v>1342</v>
      </c>
      <c r="I5682" s="80"/>
    </row>
    <row r="5683" spans="1:9">
      <c r="A5683" s="280" t="s">
        <v>7082</v>
      </c>
      <c r="B5683" s="280" t="s">
        <v>1457</v>
      </c>
      <c r="C5683" s="280" t="s">
        <v>1206</v>
      </c>
      <c r="D5683" s="280" t="s">
        <v>1212</v>
      </c>
      <c r="E5683" s="80">
        <v>3.515080635744452</v>
      </c>
      <c r="F5683" s="80">
        <v>708511</v>
      </c>
      <c r="G5683" s="80">
        <v>3</v>
      </c>
      <c r="H5683" s="280" t="s">
        <v>1342</v>
      </c>
      <c r="I5683" s="80"/>
    </row>
    <row r="5684" spans="1:9">
      <c r="A5684" s="280" t="s">
        <v>7083</v>
      </c>
      <c r="B5684" s="280" t="s">
        <v>1457</v>
      </c>
      <c r="C5684" s="280" t="s">
        <v>1206</v>
      </c>
      <c r="D5684" s="280" t="s">
        <v>1213</v>
      </c>
      <c r="E5684" s="80">
        <v>3.515080635744452</v>
      </c>
      <c r="F5684" s="80">
        <v>708511</v>
      </c>
      <c r="G5684" s="80">
        <v>3</v>
      </c>
      <c r="H5684" s="280" t="s">
        <v>1342</v>
      </c>
      <c r="I5684" s="80"/>
    </row>
    <row r="5685" spans="1:9">
      <c r="A5685" s="280" t="s">
        <v>7084</v>
      </c>
      <c r="B5685" s="280" t="s">
        <v>1457</v>
      </c>
      <c r="C5685" s="280" t="s">
        <v>1206</v>
      </c>
      <c r="D5685" s="280" t="s">
        <v>1214</v>
      </c>
      <c r="E5685" s="80">
        <v>3.515080635744452</v>
      </c>
      <c r="F5685" s="80">
        <v>708511</v>
      </c>
      <c r="G5685" s="80">
        <v>3</v>
      </c>
      <c r="H5685" s="280" t="s">
        <v>1342</v>
      </c>
      <c r="I5685" s="80"/>
    </row>
    <row r="5686" spans="1:9">
      <c r="A5686" s="280" t="s">
        <v>7085</v>
      </c>
      <c r="B5686" s="280" t="s">
        <v>1457</v>
      </c>
      <c r="C5686" s="280" t="s">
        <v>1206</v>
      </c>
      <c r="D5686" s="280" t="s">
        <v>1215</v>
      </c>
      <c r="E5686" s="80">
        <v>3.1537835920772093</v>
      </c>
      <c r="F5686" s="80">
        <v>708511</v>
      </c>
      <c r="G5686" s="80">
        <v>3</v>
      </c>
      <c r="H5686" s="280" t="s">
        <v>1342</v>
      </c>
      <c r="I5686" s="80"/>
    </row>
    <row r="5687" spans="1:9">
      <c r="A5687" s="280" t="s">
        <v>7086</v>
      </c>
      <c r="B5687" s="280" t="s">
        <v>1457</v>
      </c>
      <c r="C5687" s="280" t="s">
        <v>1206</v>
      </c>
      <c r="D5687" s="280" t="s">
        <v>1216</v>
      </c>
      <c r="E5687" s="80">
        <v>3.2949281090421558</v>
      </c>
      <c r="F5687" s="80">
        <v>708511</v>
      </c>
      <c r="G5687" s="80">
        <v>3</v>
      </c>
      <c r="H5687" s="280" t="s">
        <v>1342</v>
      </c>
      <c r="I5687" s="80"/>
    </row>
    <row r="5688" spans="1:9">
      <c r="A5688" s="280" t="s">
        <v>7087</v>
      </c>
      <c r="B5688" s="280" t="s">
        <v>1457</v>
      </c>
      <c r="C5688" s="280" t="s">
        <v>1206</v>
      </c>
      <c r="D5688" s="280" t="s">
        <v>1217</v>
      </c>
      <c r="E5688" s="80">
        <v>2.5462039406230521</v>
      </c>
      <c r="F5688" s="80">
        <v>708511</v>
      </c>
      <c r="G5688" s="80">
        <v>3</v>
      </c>
      <c r="H5688" s="280" t="s">
        <v>1342</v>
      </c>
      <c r="I5688" s="80"/>
    </row>
    <row r="5689" spans="1:9">
      <c r="A5689" s="280" t="s">
        <v>7088</v>
      </c>
      <c r="B5689" s="280" t="s">
        <v>1457</v>
      </c>
      <c r="C5689" s="280" t="s">
        <v>1206</v>
      </c>
      <c r="D5689" s="280" t="s">
        <v>1218</v>
      </c>
      <c r="E5689" s="80">
        <v>0.5779170434647033</v>
      </c>
      <c r="F5689" s="80">
        <v>708511</v>
      </c>
      <c r="G5689" s="80">
        <v>3</v>
      </c>
      <c r="H5689" s="280" t="s">
        <v>1342</v>
      </c>
      <c r="I5689" s="80"/>
    </row>
    <row r="5690" spans="1:9">
      <c r="A5690" s="280" t="s">
        <v>7089</v>
      </c>
      <c r="B5690" s="280" t="s">
        <v>1457</v>
      </c>
      <c r="C5690" s="280" t="s">
        <v>1206</v>
      </c>
      <c r="D5690" s="280" t="s">
        <v>1219</v>
      </c>
      <c r="E5690" s="80">
        <v>2.6489085538594486</v>
      </c>
      <c r="F5690" s="80">
        <v>708511</v>
      </c>
      <c r="G5690" s="80">
        <v>3</v>
      </c>
      <c r="H5690" s="280" t="s">
        <v>1342</v>
      </c>
      <c r="I5690" s="80"/>
    </row>
    <row r="5691" spans="1:9">
      <c r="A5691" s="280" t="s">
        <v>7090</v>
      </c>
      <c r="B5691" s="280" t="s">
        <v>1457</v>
      </c>
      <c r="C5691" s="280" t="s">
        <v>1206</v>
      </c>
      <c r="D5691" s="280" t="s">
        <v>1347</v>
      </c>
      <c r="E5691" s="80">
        <v>2.8943842740613723</v>
      </c>
      <c r="F5691" s="80">
        <v>708511</v>
      </c>
      <c r="G5691" s="80">
        <v>3</v>
      </c>
      <c r="H5691" s="280" t="s">
        <v>1342</v>
      </c>
      <c r="I5691" s="80"/>
    </row>
    <row r="5692" spans="1:9">
      <c r="A5692" s="280" t="s">
        <v>7091</v>
      </c>
      <c r="B5692" s="280" t="s">
        <v>1457</v>
      </c>
      <c r="C5692" s="280" t="s">
        <v>1206</v>
      </c>
      <c r="D5692" s="280" t="s">
        <v>1344</v>
      </c>
      <c r="E5692" s="80">
        <v>7.591300026236361</v>
      </c>
      <c r="F5692" s="80">
        <v>708511</v>
      </c>
      <c r="G5692" s="80">
        <v>3</v>
      </c>
      <c r="H5692" s="280" t="s">
        <v>1342</v>
      </c>
      <c r="I5692" s="80"/>
    </row>
    <row r="5693" spans="1:9">
      <c r="A5693" s="280" t="s">
        <v>7092</v>
      </c>
      <c r="B5693" s="280" t="s">
        <v>5748</v>
      </c>
      <c r="C5693" s="280" t="s">
        <v>1207</v>
      </c>
      <c r="D5693" s="280" t="s">
        <v>1394</v>
      </c>
      <c r="E5693" s="80">
        <v>436559</v>
      </c>
      <c r="F5693" s="80">
        <v>708511</v>
      </c>
      <c r="G5693" s="80">
        <v>3</v>
      </c>
      <c r="H5693" s="280" t="s">
        <v>1394</v>
      </c>
      <c r="I5693" s="80"/>
    </row>
    <row r="5694" spans="1:9">
      <c r="A5694" s="280" t="s">
        <v>7093</v>
      </c>
      <c r="B5694" s="280" t="s">
        <v>5750</v>
      </c>
      <c r="C5694" s="280" t="s">
        <v>1207</v>
      </c>
      <c r="D5694" s="280" t="s">
        <v>1394</v>
      </c>
      <c r="E5694" s="80">
        <v>4284071048.4455566</v>
      </c>
      <c r="F5694" s="80">
        <v>708511</v>
      </c>
      <c r="G5694" s="80">
        <v>3</v>
      </c>
      <c r="H5694" s="280" t="s">
        <v>1394</v>
      </c>
      <c r="I5694" s="80"/>
    </row>
    <row r="5695" spans="1:9">
      <c r="A5695" s="280" t="s">
        <v>7094</v>
      </c>
      <c r="B5695" s="280" t="s">
        <v>5752</v>
      </c>
      <c r="C5695" s="280" t="s">
        <v>1207</v>
      </c>
      <c r="D5695" s="280" t="s">
        <v>1394</v>
      </c>
      <c r="E5695" s="80">
        <v>0.61616403979613588</v>
      </c>
      <c r="F5695" s="80">
        <v>708511</v>
      </c>
      <c r="G5695" s="80">
        <v>3</v>
      </c>
      <c r="H5695" s="280" t="s">
        <v>1394</v>
      </c>
      <c r="I5695" s="80"/>
    </row>
    <row r="5696" spans="1:9">
      <c r="A5696" s="280" t="s">
        <v>7095</v>
      </c>
      <c r="B5696" s="280" t="s">
        <v>5754</v>
      </c>
      <c r="C5696" s="280" t="s">
        <v>1207</v>
      </c>
      <c r="D5696" s="280" t="s">
        <v>1394</v>
      </c>
      <c r="E5696" s="80">
        <v>6046.5836782287879</v>
      </c>
      <c r="F5696" s="80">
        <v>708511</v>
      </c>
      <c r="G5696" s="80">
        <v>3</v>
      </c>
      <c r="H5696" s="280" t="s">
        <v>1394</v>
      </c>
      <c r="I5696" s="80"/>
    </row>
    <row r="5697" spans="1:9">
      <c r="A5697" s="280" t="s">
        <v>7096</v>
      </c>
      <c r="B5697" s="280" t="s">
        <v>1457</v>
      </c>
      <c r="C5697" s="280" t="s">
        <v>1207</v>
      </c>
      <c r="D5697" s="280" t="s">
        <v>1211</v>
      </c>
      <c r="E5697" s="80">
        <v>1.6980520237233926E-2</v>
      </c>
      <c r="F5697" s="80">
        <v>708511</v>
      </c>
      <c r="G5697" s="80">
        <v>3</v>
      </c>
      <c r="H5697" s="280" t="s">
        <v>1342</v>
      </c>
      <c r="I5697" s="80"/>
    </row>
    <row r="5698" spans="1:9">
      <c r="A5698" s="280" t="s">
        <v>7097</v>
      </c>
      <c r="B5698" s="280" t="s">
        <v>1457</v>
      </c>
      <c r="C5698" s="280" t="s">
        <v>1207</v>
      </c>
      <c r="D5698" s="280" t="s">
        <v>1212</v>
      </c>
      <c r="E5698" s="80">
        <v>1.7189711623234807E-2</v>
      </c>
      <c r="F5698" s="80">
        <v>708511</v>
      </c>
      <c r="G5698" s="80">
        <v>3</v>
      </c>
      <c r="H5698" s="280" t="s">
        <v>1342</v>
      </c>
      <c r="I5698" s="80"/>
    </row>
    <row r="5699" spans="1:9">
      <c r="A5699" s="280" t="s">
        <v>7098</v>
      </c>
      <c r="B5699" s="280" t="s">
        <v>1457</v>
      </c>
      <c r="C5699" s="280" t="s">
        <v>1207</v>
      </c>
      <c r="D5699" s="280" t="s">
        <v>1213</v>
      </c>
      <c r="E5699" s="80">
        <v>1.6980520237233926E-2</v>
      </c>
      <c r="F5699" s="80">
        <v>708511</v>
      </c>
      <c r="G5699" s="80">
        <v>3</v>
      </c>
      <c r="H5699" s="280" t="s">
        <v>1342</v>
      </c>
      <c r="I5699" s="80"/>
    </row>
    <row r="5700" spans="1:9">
      <c r="A5700" s="280" t="s">
        <v>7099</v>
      </c>
      <c r="B5700" s="280" t="s">
        <v>1457</v>
      </c>
      <c r="C5700" s="280" t="s">
        <v>1207</v>
      </c>
      <c r="D5700" s="280" t="s">
        <v>1214</v>
      </c>
      <c r="E5700" s="80">
        <v>1.7178806966366252E-2</v>
      </c>
      <c r="F5700" s="80">
        <v>708511</v>
      </c>
      <c r="G5700" s="80">
        <v>3</v>
      </c>
      <c r="H5700" s="280" t="s">
        <v>1342</v>
      </c>
      <c r="I5700" s="80"/>
    </row>
    <row r="5701" spans="1:9">
      <c r="A5701" s="280" t="s">
        <v>7100</v>
      </c>
      <c r="B5701" s="280" t="s">
        <v>1457</v>
      </c>
      <c r="C5701" s="280" t="s">
        <v>1207</v>
      </c>
      <c r="D5701" s="280" t="s">
        <v>1215</v>
      </c>
      <c r="E5701" s="80">
        <v>1.6377085955863561E-2</v>
      </c>
      <c r="F5701" s="80">
        <v>708511</v>
      </c>
      <c r="G5701" s="80">
        <v>3</v>
      </c>
      <c r="H5701" s="280" t="s">
        <v>1342</v>
      </c>
      <c r="I5701" s="80"/>
    </row>
    <row r="5702" spans="1:9">
      <c r="A5702" s="280" t="s">
        <v>7101</v>
      </c>
      <c r="B5702" s="280" t="s">
        <v>1457</v>
      </c>
      <c r="C5702" s="280" t="s">
        <v>1207</v>
      </c>
      <c r="D5702" s="280" t="s">
        <v>1216</v>
      </c>
      <c r="E5702" s="80">
        <v>2.1116862282600936E-2</v>
      </c>
      <c r="F5702" s="80">
        <v>708511</v>
      </c>
      <c r="G5702" s="80">
        <v>3</v>
      </c>
      <c r="H5702" s="280" t="s">
        <v>1342</v>
      </c>
      <c r="I5702" s="80"/>
    </row>
    <row r="5703" spans="1:9">
      <c r="A5703" s="280" t="s">
        <v>7102</v>
      </c>
      <c r="B5703" s="280" t="s">
        <v>1457</v>
      </c>
      <c r="C5703" s="280" t="s">
        <v>1207</v>
      </c>
      <c r="D5703" s="280" t="s">
        <v>1217</v>
      </c>
      <c r="E5703" s="80">
        <v>1.3458813394079006E-2</v>
      </c>
      <c r="F5703" s="80">
        <v>708511</v>
      </c>
      <c r="G5703" s="80">
        <v>3</v>
      </c>
      <c r="H5703" s="280" t="s">
        <v>1342</v>
      </c>
      <c r="I5703" s="80"/>
    </row>
    <row r="5704" spans="1:9">
      <c r="A5704" s="280" t="s">
        <v>7103</v>
      </c>
      <c r="B5704" s="280" t="s">
        <v>1457</v>
      </c>
      <c r="C5704" s="280" t="s">
        <v>1207</v>
      </c>
      <c r="D5704" s="280" t="s">
        <v>1218</v>
      </c>
      <c r="E5704" s="80">
        <v>8.8369639474664141E-3</v>
      </c>
      <c r="F5704" s="80">
        <v>708511</v>
      </c>
      <c r="G5704" s="80">
        <v>3</v>
      </c>
      <c r="H5704" s="280" t="s">
        <v>1342</v>
      </c>
      <c r="I5704" s="80"/>
    </row>
    <row r="5705" spans="1:9">
      <c r="A5705" s="280" t="s">
        <v>7104</v>
      </c>
      <c r="B5705" s="280" t="s">
        <v>1457</v>
      </c>
      <c r="C5705" s="280" t="s">
        <v>1207</v>
      </c>
      <c r="D5705" s="280" t="s">
        <v>1219</v>
      </c>
      <c r="E5705" s="80">
        <v>2569.7685781641744</v>
      </c>
      <c r="F5705" s="80">
        <v>708511</v>
      </c>
      <c r="G5705" s="80">
        <v>3</v>
      </c>
      <c r="H5705" s="280" t="s">
        <v>1342</v>
      </c>
      <c r="I5705" s="80"/>
    </row>
    <row r="5706" spans="1:9">
      <c r="A5706" s="280" t="s">
        <v>7105</v>
      </c>
      <c r="B5706" s="280" t="s">
        <v>1457</v>
      </c>
      <c r="C5706" s="280" t="s">
        <v>1207</v>
      </c>
      <c r="D5706" s="280" t="s">
        <v>1347</v>
      </c>
      <c r="E5706" s="80">
        <v>1.6550518769119997E-2</v>
      </c>
      <c r="F5706" s="80">
        <v>708511</v>
      </c>
      <c r="G5706" s="80">
        <v>3</v>
      </c>
      <c r="H5706" s="280" t="s">
        <v>1342</v>
      </c>
      <c r="I5706" s="80"/>
    </row>
    <row r="5707" spans="1:9">
      <c r="A5707" s="280" t="s">
        <v>7106</v>
      </c>
      <c r="B5707" s="280" t="s">
        <v>1457</v>
      </c>
      <c r="C5707" s="280" t="s">
        <v>1207</v>
      </c>
      <c r="D5707" s="280" t="s">
        <v>1344</v>
      </c>
      <c r="E5707" s="80">
        <v>3.8331064110691468E-2</v>
      </c>
      <c r="F5707" s="80">
        <v>708511</v>
      </c>
      <c r="G5707" s="80">
        <v>3</v>
      </c>
      <c r="H5707" s="280" t="s">
        <v>1342</v>
      </c>
      <c r="I5707" s="80"/>
    </row>
    <row r="5708" spans="1:9">
      <c r="A5708" s="280" t="s">
        <v>7107</v>
      </c>
      <c r="B5708" s="280" t="s">
        <v>5748</v>
      </c>
      <c r="C5708" s="280" t="s">
        <v>1208</v>
      </c>
      <c r="D5708" s="280" t="s">
        <v>1394</v>
      </c>
      <c r="E5708" s="80">
        <v>437039</v>
      </c>
      <c r="F5708" s="80">
        <v>708511</v>
      </c>
      <c r="G5708" s="80">
        <v>3</v>
      </c>
      <c r="H5708" s="280" t="s">
        <v>1394</v>
      </c>
      <c r="I5708" s="80"/>
    </row>
    <row r="5709" spans="1:9">
      <c r="A5709" s="280" t="s">
        <v>7108</v>
      </c>
      <c r="B5709" s="280" t="s">
        <v>5750</v>
      </c>
      <c r="C5709" s="280" t="s">
        <v>1208</v>
      </c>
      <c r="D5709" s="280" t="s">
        <v>1394</v>
      </c>
      <c r="E5709" s="80">
        <v>4754544456.2636719</v>
      </c>
      <c r="F5709" s="80">
        <v>708511</v>
      </c>
      <c r="G5709" s="80">
        <v>3</v>
      </c>
      <c r="H5709" s="280" t="s">
        <v>1394</v>
      </c>
      <c r="I5709" s="80"/>
    </row>
    <row r="5710" spans="1:9">
      <c r="A5710" s="280" t="s">
        <v>7109</v>
      </c>
      <c r="B5710" s="280" t="s">
        <v>5752</v>
      </c>
      <c r="C5710" s="280" t="s">
        <v>1208</v>
      </c>
      <c r="D5710" s="280" t="s">
        <v>1394</v>
      </c>
      <c r="E5710" s="80">
        <v>0.61684151692775413</v>
      </c>
      <c r="F5710" s="80">
        <v>708511</v>
      </c>
      <c r="G5710" s="80">
        <v>3</v>
      </c>
      <c r="H5710" s="280" t="s">
        <v>1394</v>
      </c>
      <c r="I5710" s="80"/>
    </row>
    <row r="5711" spans="1:9">
      <c r="A5711" s="280" t="s">
        <v>7110</v>
      </c>
      <c r="B5711" s="280" t="s">
        <v>5754</v>
      </c>
      <c r="C5711" s="280" t="s">
        <v>1208</v>
      </c>
      <c r="D5711" s="280" t="s">
        <v>1394</v>
      </c>
      <c r="E5711" s="80">
        <v>6710.6148757939845</v>
      </c>
      <c r="F5711" s="80">
        <v>708511</v>
      </c>
      <c r="G5711" s="80">
        <v>3</v>
      </c>
      <c r="H5711" s="280" t="s">
        <v>1394</v>
      </c>
      <c r="I5711" s="80"/>
    </row>
    <row r="5712" spans="1:9">
      <c r="A5712" s="280" t="s">
        <v>7111</v>
      </c>
      <c r="B5712" s="280" t="s">
        <v>1457</v>
      </c>
      <c r="C5712" s="280" t="s">
        <v>1208</v>
      </c>
      <c r="D5712" s="280" t="s">
        <v>1211</v>
      </c>
      <c r="E5712" s="80">
        <v>1.879829912274348E-2</v>
      </c>
      <c r="F5712" s="80">
        <v>708511</v>
      </c>
      <c r="G5712" s="80">
        <v>3</v>
      </c>
      <c r="H5712" s="280" t="s">
        <v>1342</v>
      </c>
      <c r="I5712" s="80"/>
    </row>
    <row r="5713" spans="1:9">
      <c r="A5713" s="280" t="s">
        <v>7112</v>
      </c>
      <c r="B5713" s="280" t="s">
        <v>1457</v>
      </c>
      <c r="C5713" s="280" t="s">
        <v>1208</v>
      </c>
      <c r="D5713" s="280" t="s">
        <v>1212</v>
      </c>
      <c r="E5713" s="80">
        <v>1.9050481393428065E-2</v>
      </c>
      <c r="F5713" s="80">
        <v>708511</v>
      </c>
      <c r="G5713" s="80">
        <v>3</v>
      </c>
      <c r="H5713" s="280" t="s">
        <v>1342</v>
      </c>
      <c r="I5713" s="80"/>
    </row>
    <row r="5714" spans="1:9">
      <c r="A5714" s="280" t="s">
        <v>7113</v>
      </c>
      <c r="B5714" s="280" t="s">
        <v>1457</v>
      </c>
      <c r="C5714" s="280" t="s">
        <v>1208</v>
      </c>
      <c r="D5714" s="280" t="s">
        <v>1213</v>
      </c>
      <c r="E5714" s="80">
        <v>1.879829912274348E-2</v>
      </c>
      <c r="F5714" s="80">
        <v>708511</v>
      </c>
      <c r="G5714" s="80">
        <v>3</v>
      </c>
      <c r="H5714" s="280" t="s">
        <v>1342</v>
      </c>
      <c r="I5714" s="80"/>
    </row>
    <row r="5715" spans="1:9">
      <c r="A5715" s="280" t="s">
        <v>7114</v>
      </c>
      <c r="B5715" s="280" t="s">
        <v>1457</v>
      </c>
      <c r="C5715" s="280" t="s">
        <v>1208</v>
      </c>
      <c r="D5715" s="280" t="s">
        <v>1214</v>
      </c>
      <c r="E5715" s="80">
        <v>1.9029117038331534E-2</v>
      </c>
      <c r="F5715" s="80">
        <v>708511</v>
      </c>
      <c r="G5715" s="80">
        <v>3</v>
      </c>
      <c r="H5715" s="280" t="s">
        <v>1342</v>
      </c>
      <c r="I5715" s="80"/>
    </row>
    <row r="5716" spans="1:9">
      <c r="A5716" s="280" t="s">
        <v>7115</v>
      </c>
      <c r="B5716" s="280" t="s">
        <v>1457</v>
      </c>
      <c r="C5716" s="280" t="s">
        <v>1208</v>
      </c>
      <c r="D5716" s="280" t="s">
        <v>1215</v>
      </c>
      <c r="E5716" s="80">
        <v>1.8239516518980144E-2</v>
      </c>
      <c r="F5716" s="80">
        <v>708511</v>
      </c>
      <c r="G5716" s="80">
        <v>3</v>
      </c>
      <c r="H5716" s="280" t="s">
        <v>1342</v>
      </c>
      <c r="I5716" s="80"/>
    </row>
    <row r="5717" spans="1:9">
      <c r="A5717" s="280" t="s">
        <v>7116</v>
      </c>
      <c r="B5717" s="280" t="s">
        <v>1457</v>
      </c>
      <c r="C5717" s="280" t="s">
        <v>1208</v>
      </c>
      <c r="D5717" s="280" t="s">
        <v>1216</v>
      </c>
      <c r="E5717" s="80">
        <v>1.6757924978591906E-2</v>
      </c>
      <c r="F5717" s="80">
        <v>708511</v>
      </c>
      <c r="G5717" s="80">
        <v>3</v>
      </c>
      <c r="H5717" s="280" t="s">
        <v>1342</v>
      </c>
      <c r="I5717" s="80"/>
    </row>
    <row r="5718" spans="1:9">
      <c r="A5718" s="280" t="s">
        <v>7117</v>
      </c>
      <c r="B5718" s="280" t="s">
        <v>1457</v>
      </c>
      <c r="C5718" s="280" t="s">
        <v>1208</v>
      </c>
      <c r="D5718" s="280" t="s">
        <v>1217</v>
      </c>
      <c r="E5718" s="80">
        <v>1.4636396826738405E-2</v>
      </c>
      <c r="F5718" s="80">
        <v>708511</v>
      </c>
      <c r="G5718" s="80">
        <v>3</v>
      </c>
      <c r="H5718" s="280" t="s">
        <v>1342</v>
      </c>
      <c r="I5718" s="80"/>
    </row>
    <row r="5719" spans="1:9">
      <c r="A5719" s="280" t="s">
        <v>7118</v>
      </c>
      <c r="B5719" s="280" t="s">
        <v>1457</v>
      </c>
      <c r="C5719" s="280" t="s">
        <v>1208</v>
      </c>
      <c r="D5719" s="280" t="s">
        <v>1218</v>
      </c>
      <c r="E5719" s="80">
        <v>9.3552873517044749E-3</v>
      </c>
      <c r="F5719" s="80">
        <v>708511</v>
      </c>
      <c r="G5719" s="80">
        <v>3</v>
      </c>
      <c r="H5719" s="280" t="s">
        <v>1342</v>
      </c>
      <c r="I5719" s="80"/>
    </row>
    <row r="5720" spans="1:9">
      <c r="A5720" s="280" t="s">
        <v>7119</v>
      </c>
      <c r="B5720" s="280" t="s">
        <v>1457</v>
      </c>
      <c r="C5720" s="280" t="s">
        <v>1208</v>
      </c>
      <c r="D5720" s="280" t="s">
        <v>1219</v>
      </c>
      <c r="E5720" s="80">
        <v>2683.8666064146664</v>
      </c>
      <c r="F5720" s="80">
        <v>708511</v>
      </c>
      <c r="G5720" s="80">
        <v>3</v>
      </c>
      <c r="H5720" s="280" t="s">
        <v>1342</v>
      </c>
      <c r="I5720" s="80"/>
    </row>
    <row r="5721" spans="1:9">
      <c r="A5721" s="280" t="s">
        <v>7120</v>
      </c>
      <c r="B5721" s="280" t="s">
        <v>1457</v>
      </c>
      <c r="C5721" s="280" t="s">
        <v>1208</v>
      </c>
      <c r="D5721" s="280" t="s">
        <v>1347</v>
      </c>
      <c r="E5721" s="80">
        <v>1.8371325977193865E-2</v>
      </c>
      <c r="F5721" s="80">
        <v>708511</v>
      </c>
      <c r="G5721" s="80">
        <v>3</v>
      </c>
      <c r="H5721" s="280" t="s">
        <v>1342</v>
      </c>
      <c r="I5721" s="80"/>
    </row>
    <row r="5722" spans="1:9">
      <c r="A5722" s="280" t="s">
        <v>7121</v>
      </c>
      <c r="B5722" s="280" t="s">
        <v>1457</v>
      </c>
      <c r="C5722" s="280" t="s">
        <v>1208</v>
      </c>
      <c r="D5722" s="280" t="s">
        <v>1344</v>
      </c>
      <c r="E5722" s="80">
        <v>4.2508146605880599E-2</v>
      </c>
      <c r="F5722" s="80">
        <v>708511</v>
      </c>
      <c r="G5722" s="80">
        <v>3</v>
      </c>
      <c r="H5722" s="280" t="s">
        <v>1342</v>
      </c>
      <c r="I5722" s="80"/>
    </row>
    <row r="5723" spans="1:9">
      <c r="A5723" s="280" t="s">
        <v>7122</v>
      </c>
      <c r="B5723" s="280" t="s">
        <v>5748</v>
      </c>
      <c r="C5723" s="280" t="s">
        <v>1209</v>
      </c>
      <c r="D5723" s="280" t="s">
        <v>1394</v>
      </c>
      <c r="E5723" s="80">
        <v>110661</v>
      </c>
      <c r="F5723" s="80">
        <v>708511</v>
      </c>
      <c r="G5723" s="80">
        <v>3</v>
      </c>
      <c r="H5723" s="280" t="s">
        <v>1394</v>
      </c>
      <c r="I5723" s="80"/>
    </row>
    <row r="5724" spans="1:9">
      <c r="A5724" s="280" t="s">
        <v>7123</v>
      </c>
      <c r="B5724" s="280" t="s">
        <v>5750</v>
      </c>
      <c r="C5724" s="280" t="s">
        <v>1209</v>
      </c>
      <c r="D5724" s="280" t="s">
        <v>1394</v>
      </c>
      <c r="E5724" s="80">
        <v>17678079540</v>
      </c>
      <c r="F5724" s="80">
        <v>708511</v>
      </c>
      <c r="G5724" s="80">
        <v>3</v>
      </c>
      <c r="H5724" s="280" t="s">
        <v>1394</v>
      </c>
      <c r="I5724" s="80"/>
    </row>
    <row r="5725" spans="1:9">
      <c r="A5725" s="280" t="s">
        <v>7124</v>
      </c>
      <c r="B5725" s="280" t="s">
        <v>5752</v>
      </c>
      <c r="C5725" s="280" t="s">
        <v>1209</v>
      </c>
      <c r="D5725" s="280" t="s">
        <v>1394</v>
      </c>
      <c r="E5725" s="80">
        <v>0.15618811846252212</v>
      </c>
      <c r="F5725" s="80">
        <v>708511</v>
      </c>
      <c r="G5725" s="80">
        <v>3</v>
      </c>
      <c r="H5725" s="280" t="s">
        <v>1394</v>
      </c>
      <c r="I5725" s="80"/>
    </row>
    <row r="5726" spans="1:9">
      <c r="A5726" s="280" t="s">
        <v>7125</v>
      </c>
      <c r="B5726" s="280" t="s">
        <v>5754</v>
      </c>
      <c r="C5726" s="280" t="s">
        <v>1209</v>
      </c>
      <c r="D5726" s="280" t="s">
        <v>1394</v>
      </c>
      <c r="E5726" s="80">
        <v>24951.030456831297</v>
      </c>
      <c r="F5726" s="80">
        <v>708511</v>
      </c>
      <c r="G5726" s="80">
        <v>3</v>
      </c>
      <c r="H5726" s="280" t="s">
        <v>1394</v>
      </c>
      <c r="I5726" s="80"/>
    </row>
    <row r="5727" spans="1:9">
      <c r="A5727" s="280" t="s">
        <v>7126</v>
      </c>
      <c r="B5727" s="280" t="s">
        <v>1457</v>
      </c>
      <c r="C5727" s="280" t="s">
        <v>1209</v>
      </c>
      <c r="D5727" s="280" t="s">
        <v>1211</v>
      </c>
      <c r="E5727" s="80">
        <v>0.27720860537484393</v>
      </c>
      <c r="F5727" s="80">
        <v>708511</v>
      </c>
      <c r="G5727" s="80">
        <v>3</v>
      </c>
      <c r="H5727" s="280" t="s">
        <v>1342</v>
      </c>
      <c r="I5727" s="80"/>
    </row>
    <row r="5728" spans="1:9">
      <c r="A5728" s="280" t="s">
        <v>7127</v>
      </c>
      <c r="B5728" s="280" t="s">
        <v>1457</v>
      </c>
      <c r="C5728" s="280" t="s">
        <v>1209</v>
      </c>
      <c r="D5728" s="280" t="s">
        <v>1212</v>
      </c>
      <c r="E5728" s="80">
        <v>0.27823416275750884</v>
      </c>
      <c r="F5728" s="80">
        <v>708511</v>
      </c>
      <c r="G5728" s="80">
        <v>3</v>
      </c>
      <c r="H5728" s="280" t="s">
        <v>1342</v>
      </c>
      <c r="I5728" s="80"/>
    </row>
    <row r="5729" spans="1:9">
      <c r="A5729" s="280" t="s">
        <v>7128</v>
      </c>
      <c r="B5729" s="280" t="s">
        <v>1457</v>
      </c>
      <c r="C5729" s="280" t="s">
        <v>1209</v>
      </c>
      <c r="D5729" s="280" t="s">
        <v>1213</v>
      </c>
      <c r="E5729" s="80">
        <v>0.27720860537484393</v>
      </c>
      <c r="F5729" s="80">
        <v>708511</v>
      </c>
      <c r="G5729" s="80">
        <v>3</v>
      </c>
      <c r="H5729" s="280" t="s">
        <v>1342</v>
      </c>
      <c r="I5729" s="80"/>
    </row>
    <row r="5730" spans="1:9">
      <c r="A5730" s="280" t="s">
        <v>7129</v>
      </c>
      <c r="B5730" s="280" t="s">
        <v>1457</v>
      </c>
      <c r="C5730" s="280" t="s">
        <v>1209</v>
      </c>
      <c r="D5730" s="280" t="s">
        <v>1214</v>
      </c>
      <c r="E5730" s="80">
        <v>0.2781107103763803</v>
      </c>
      <c r="F5730" s="80">
        <v>708511</v>
      </c>
      <c r="G5730" s="80">
        <v>3</v>
      </c>
      <c r="H5730" s="280" t="s">
        <v>1342</v>
      </c>
      <c r="I5730" s="80"/>
    </row>
    <row r="5731" spans="1:9">
      <c r="A5731" s="280" t="s">
        <v>7130</v>
      </c>
      <c r="B5731" s="280" t="s">
        <v>1457</v>
      </c>
      <c r="C5731" s="280" t="s">
        <v>1209</v>
      </c>
      <c r="D5731" s="280" t="s">
        <v>1215</v>
      </c>
      <c r="E5731" s="80">
        <v>0.27555933233355229</v>
      </c>
      <c r="F5731" s="80">
        <v>708511</v>
      </c>
      <c r="G5731" s="80">
        <v>3</v>
      </c>
      <c r="H5731" s="280" t="s">
        <v>1342</v>
      </c>
      <c r="I5731" s="80"/>
    </row>
    <row r="5732" spans="1:9">
      <c r="A5732" s="280" t="s">
        <v>7131</v>
      </c>
      <c r="B5732" s="280" t="s">
        <v>1457</v>
      </c>
      <c r="C5732" s="280" t="s">
        <v>1209</v>
      </c>
      <c r="D5732" s="280" t="s">
        <v>1216</v>
      </c>
      <c r="E5732" s="80">
        <v>-8.57099907045554E-2</v>
      </c>
      <c r="F5732" s="80">
        <v>708511</v>
      </c>
      <c r="G5732" s="80">
        <v>3</v>
      </c>
      <c r="H5732" s="280" t="s">
        <v>1342</v>
      </c>
      <c r="I5732" s="80"/>
    </row>
    <row r="5733" spans="1:9">
      <c r="A5733" s="280" t="s">
        <v>7132</v>
      </c>
      <c r="B5733" s="280" t="s">
        <v>1457</v>
      </c>
      <c r="C5733" s="280" t="s">
        <v>1209</v>
      </c>
      <c r="D5733" s="280" t="s">
        <v>1217</v>
      </c>
      <c r="E5733" s="80">
        <v>0.22024007291095613</v>
      </c>
      <c r="F5733" s="80">
        <v>708511</v>
      </c>
      <c r="G5733" s="80">
        <v>3</v>
      </c>
      <c r="H5733" s="280" t="s">
        <v>1342</v>
      </c>
      <c r="I5733" s="80"/>
    </row>
    <row r="5734" spans="1:9">
      <c r="A5734" s="280" t="s">
        <v>7133</v>
      </c>
      <c r="B5734" s="280" t="s">
        <v>1457</v>
      </c>
      <c r="C5734" s="280" t="s">
        <v>1209</v>
      </c>
      <c r="D5734" s="280" t="s">
        <v>1218</v>
      </c>
      <c r="E5734" s="80">
        <v>8.7451227607811904E-2</v>
      </c>
      <c r="F5734" s="80">
        <v>708511</v>
      </c>
      <c r="G5734" s="80">
        <v>3</v>
      </c>
      <c r="H5734" s="280" t="s">
        <v>1342</v>
      </c>
      <c r="I5734" s="80"/>
    </row>
    <row r="5735" spans="1:9">
      <c r="A5735" s="280" t="s">
        <v>7134</v>
      </c>
      <c r="B5735" s="280" t="s">
        <v>1457</v>
      </c>
      <c r="C5735" s="280" t="s">
        <v>1209</v>
      </c>
      <c r="D5735" s="280" t="s">
        <v>1219</v>
      </c>
      <c r="E5735" s="80">
        <v>3229.8194756264338</v>
      </c>
      <c r="F5735" s="80">
        <v>708511</v>
      </c>
      <c r="G5735" s="80">
        <v>3</v>
      </c>
      <c r="H5735" s="280" t="s">
        <v>1342</v>
      </c>
      <c r="I5735" s="80"/>
    </row>
    <row r="5736" spans="1:9">
      <c r="A5736" s="280" t="s">
        <v>7135</v>
      </c>
      <c r="B5736" s="280" t="s">
        <v>1457</v>
      </c>
      <c r="C5736" s="280" t="s">
        <v>1209</v>
      </c>
      <c r="D5736" s="280" t="s">
        <v>1347</v>
      </c>
      <c r="E5736" s="80">
        <v>0.27712937715553493</v>
      </c>
      <c r="F5736" s="80">
        <v>708511</v>
      </c>
      <c r="G5736" s="80">
        <v>3</v>
      </c>
      <c r="H5736" s="280" t="s">
        <v>1342</v>
      </c>
      <c r="I5736" s="80"/>
    </row>
    <row r="5737" spans="1:9">
      <c r="A5737" s="280" t="s">
        <v>7136</v>
      </c>
      <c r="B5737" s="280" t="s">
        <v>1457</v>
      </c>
      <c r="C5737" s="280" t="s">
        <v>1209</v>
      </c>
      <c r="D5737" s="280" t="s">
        <v>1344</v>
      </c>
      <c r="E5737" s="80">
        <v>0.62870041604721161</v>
      </c>
      <c r="F5737" s="80">
        <v>708511</v>
      </c>
      <c r="G5737" s="80">
        <v>3</v>
      </c>
      <c r="H5737" s="280" t="s">
        <v>1342</v>
      </c>
      <c r="I5737" s="80"/>
    </row>
    <row r="5738" spans="1:9">
      <c r="A5738" s="280" t="s">
        <v>7137</v>
      </c>
      <c r="B5738" s="280" t="s">
        <v>5748</v>
      </c>
      <c r="C5738" s="280" t="s">
        <v>1183</v>
      </c>
      <c r="D5738" s="280" t="s">
        <v>1394</v>
      </c>
      <c r="E5738" s="80">
        <v>708511</v>
      </c>
      <c r="F5738" s="80">
        <v>708511</v>
      </c>
      <c r="G5738" s="80">
        <v>3</v>
      </c>
      <c r="H5738" s="280" t="s">
        <v>1394</v>
      </c>
      <c r="I5738" s="80"/>
    </row>
    <row r="5739" spans="1:9">
      <c r="A5739" s="280" t="s">
        <v>7138</v>
      </c>
      <c r="B5739" s="280" t="s">
        <v>5750</v>
      </c>
      <c r="C5739" s="280" t="s">
        <v>1183</v>
      </c>
      <c r="D5739" s="280" t="s">
        <v>1394</v>
      </c>
      <c r="E5739" s="80">
        <v>131178984874.46884</v>
      </c>
      <c r="F5739" s="80">
        <v>708511</v>
      </c>
      <c r="G5739" s="80">
        <v>3</v>
      </c>
      <c r="H5739" s="280" t="s">
        <v>1394</v>
      </c>
      <c r="I5739" s="80"/>
    </row>
    <row r="5740" spans="1:9">
      <c r="A5740" s="280" t="s">
        <v>7139</v>
      </c>
      <c r="B5740" s="280" t="s">
        <v>5752</v>
      </c>
      <c r="C5740" s="280" t="s">
        <v>1183</v>
      </c>
      <c r="D5740" s="280" t="s">
        <v>1394</v>
      </c>
      <c r="E5740" s="80">
        <v>1</v>
      </c>
      <c r="F5740" s="80">
        <v>708511</v>
      </c>
      <c r="G5740" s="80">
        <v>3</v>
      </c>
      <c r="H5740" s="280" t="s">
        <v>1394</v>
      </c>
      <c r="I5740" s="80"/>
    </row>
    <row r="5741" spans="1:9">
      <c r="A5741" s="280" t="s">
        <v>7140</v>
      </c>
      <c r="B5741" s="280" t="s">
        <v>5754</v>
      </c>
      <c r="C5741" s="280" t="s">
        <v>1183</v>
      </c>
      <c r="D5741" s="280" t="s">
        <v>1394</v>
      </c>
      <c r="E5741" s="80">
        <v>185147.42166948551</v>
      </c>
      <c r="F5741" s="80">
        <v>708511</v>
      </c>
      <c r="G5741" s="80">
        <v>3</v>
      </c>
      <c r="H5741" s="280" t="s">
        <v>1394</v>
      </c>
      <c r="I5741" s="80"/>
    </row>
    <row r="5742" spans="1:9">
      <c r="A5742" s="280" t="s">
        <v>7141</v>
      </c>
      <c r="B5742" s="280" t="s">
        <v>5748</v>
      </c>
      <c r="C5742" s="280" t="s">
        <v>1210</v>
      </c>
      <c r="D5742" s="280" t="s">
        <v>1394</v>
      </c>
      <c r="E5742" s="80">
        <v>652541</v>
      </c>
      <c r="F5742" s="80">
        <v>708511</v>
      </c>
      <c r="G5742" s="80">
        <v>3</v>
      </c>
      <c r="H5742" s="280" t="s">
        <v>1394</v>
      </c>
      <c r="I5742" s="80"/>
    </row>
    <row r="5743" spans="1:9">
      <c r="A5743" s="280" t="s">
        <v>7142</v>
      </c>
      <c r="B5743" s="280" t="s">
        <v>5750</v>
      </c>
      <c r="C5743" s="280" t="s">
        <v>1210</v>
      </c>
      <c r="D5743" s="280" t="s">
        <v>1394</v>
      </c>
      <c r="E5743" s="80">
        <v>12971620935.49469</v>
      </c>
      <c r="F5743" s="80">
        <v>708511</v>
      </c>
      <c r="G5743" s="80">
        <v>3</v>
      </c>
      <c r="H5743" s="280" t="s">
        <v>1394</v>
      </c>
      <c r="I5743" s="80"/>
    </row>
    <row r="5744" spans="1:9">
      <c r="A5744" s="280" t="s">
        <v>7143</v>
      </c>
      <c r="B5744" s="280" t="s">
        <v>5752</v>
      </c>
      <c r="C5744" s="280" t="s">
        <v>1210</v>
      </c>
      <c r="D5744" s="280" t="s">
        <v>1394</v>
      </c>
      <c r="E5744" s="80">
        <v>0.92100334363192671</v>
      </c>
      <c r="F5744" s="80">
        <v>708511</v>
      </c>
      <c r="G5744" s="80">
        <v>3</v>
      </c>
      <c r="H5744" s="280" t="s">
        <v>1394</v>
      </c>
      <c r="I5744" s="80"/>
    </row>
    <row r="5745" spans="1:9">
      <c r="A5745" s="280" t="s">
        <v>7144</v>
      </c>
      <c r="B5745" s="280" t="s">
        <v>5754</v>
      </c>
      <c r="C5745" s="280" t="s">
        <v>1210</v>
      </c>
      <c r="D5745" s="280" t="s">
        <v>1394</v>
      </c>
      <c r="E5745" s="80">
        <v>18308.284466288726</v>
      </c>
      <c r="F5745" s="80">
        <v>708511</v>
      </c>
      <c r="G5745" s="80">
        <v>3</v>
      </c>
      <c r="H5745" s="280" t="s">
        <v>1394</v>
      </c>
      <c r="I5745" s="80"/>
    </row>
    <row r="5746" spans="1:9">
      <c r="A5746" s="280" t="s">
        <v>7145</v>
      </c>
      <c r="B5746" s="280" t="s">
        <v>1457</v>
      </c>
      <c r="C5746" s="280" t="s">
        <v>1210</v>
      </c>
      <c r="D5746" s="280" t="s">
        <v>1211</v>
      </c>
      <c r="E5746" s="80">
        <v>3.430147214012981E-2</v>
      </c>
      <c r="F5746" s="80">
        <v>708511</v>
      </c>
      <c r="G5746" s="80">
        <v>3</v>
      </c>
      <c r="H5746" s="280" t="s">
        <v>1342</v>
      </c>
      <c r="I5746" s="80"/>
    </row>
    <row r="5747" spans="1:9">
      <c r="A5747" s="280" t="s">
        <v>7146</v>
      </c>
      <c r="B5747" s="280" t="s">
        <v>1457</v>
      </c>
      <c r="C5747" s="280" t="s">
        <v>1210</v>
      </c>
      <c r="D5747" s="280" t="s">
        <v>1212</v>
      </c>
      <c r="E5747" s="80">
        <v>3.4619449853355987E-2</v>
      </c>
      <c r="F5747" s="80">
        <v>708511</v>
      </c>
      <c r="G5747" s="80">
        <v>3</v>
      </c>
      <c r="H5747" s="280" t="s">
        <v>1342</v>
      </c>
      <c r="I5747" s="80"/>
    </row>
    <row r="5748" spans="1:9">
      <c r="A5748" s="280" t="s">
        <v>7147</v>
      </c>
      <c r="B5748" s="280" t="s">
        <v>1457</v>
      </c>
      <c r="C5748" s="280" t="s">
        <v>1210</v>
      </c>
      <c r="D5748" s="280" t="s">
        <v>1213</v>
      </c>
      <c r="E5748" s="80">
        <v>3.430147214012981E-2</v>
      </c>
      <c r="F5748" s="80">
        <v>708511</v>
      </c>
      <c r="G5748" s="80">
        <v>3</v>
      </c>
      <c r="H5748" s="280" t="s">
        <v>1342</v>
      </c>
      <c r="I5748" s="80"/>
    </row>
    <row r="5749" spans="1:9">
      <c r="A5749" s="280" t="s">
        <v>7148</v>
      </c>
      <c r="B5749" s="280" t="s">
        <v>1457</v>
      </c>
      <c r="C5749" s="280" t="s">
        <v>1210</v>
      </c>
      <c r="D5749" s="280" t="s">
        <v>1214</v>
      </c>
      <c r="E5749" s="80">
        <v>3.4595033043999385E-2</v>
      </c>
      <c r="F5749" s="80">
        <v>708511</v>
      </c>
      <c r="G5749" s="80">
        <v>3</v>
      </c>
      <c r="H5749" s="280" t="s">
        <v>1342</v>
      </c>
      <c r="I5749" s="80"/>
    </row>
    <row r="5750" spans="1:9">
      <c r="A5750" s="280" t="s">
        <v>7149</v>
      </c>
      <c r="B5750" s="280" t="s">
        <v>1457</v>
      </c>
      <c r="C5750" s="280" t="s">
        <v>1210</v>
      </c>
      <c r="D5750" s="280" t="s">
        <v>1215</v>
      </c>
      <c r="E5750" s="80">
        <v>3.3772821310899301E-2</v>
      </c>
      <c r="F5750" s="80">
        <v>708511</v>
      </c>
      <c r="G5750" s="80">
        <v>3</v>
      </c>
      <c r="H5750" s="280" t="s">
        <v>1342</v>
      </c>
      <c r="I5750" s="80"/>
    </row>
    <row r="5751" spans="1:9">
      <c r="A5751" s="280" t="s">
        <v>7150</v>
      </c>
      <c r="B5751" s="280" t="s">
        <v>1457</v>
      </c>
      <c r="C5751" s="280" t="s">
        <v>1210</v>
      </c>
      <c r="D5751" s="280" t="s">
        <v>1216</v>
      </c>
      <c r="E5751" s="80">
        <v>4.48877995387649E-2</v>
      </c>
      <c r="F5751" s="80">
        <v>708511</v>
      </c>
      <c r="G5751" s="80">
        <v>3</v>
      </c>
      <c r="H5751" s="280" t="s">
        <v>1342</v>
      </c>
      <c r="I5751" s="80"/>
    </row>
    <row r="5752" spans="1:9">
      <c r="A5752" s="280" t="s">
        <v>7151</v>
      </c>
      <c r="B5752" s="280" t="s">
        <v>1457</v>
      </c>
      <c r="C5752" s="280" t="s">
        <v>1210</v>
      </c>
      <c r="D5752" s="280" t="s">
        <v>1217</v>
      </c>
      <c r="E5752" s="80">
        <v>2.6841246580796882E-2</v>
      </c>
      <c r="F5752" s="80">
        <v>708511</v>
      </c>
      <c r="G5752" s="80">
        <v>3</v>
      </c>
      <c r="H5752" s="280" t="s">
        <v>1342</v>
      </c>
      <c r="I5752" s="80"/>
    </row>
    <row r="5753" spans="1:9">
      <c r="A5753" s="280" t="s">
        <v>7152</v>
      </c>
      <c r="B5753" s="280" t="s">
        <v>1457</v>
      </c>
      <c r="C5753" s="280" t="s">
        <v>1210</v>
      </c>
      <c r="D5753" s="280" t="s">
        <v>1218</v>
      </c>
      <c r="E5753" s="80">
        <v>2.5542316234297473E-2</v>
      </c>
      <c r="F5753" s="80">
        <v>708511</v>
      </c>
      <c r="G5753" s="80">
        <v>3</v>
      </c>
      <c r="H5753" s="280" t="s">
        <v>1342</v>
      </c>
      <c r="I5753" s="80"/>
    </row>
    <row r="5754" spans="1:9">
      <c r="A5754" s="280" t="s">
        <v>7153</v>
      </c>
      <c r="B5754" s="280" t="s">
        <v>1457</v>
      </c>
      <c r="C5754" s="280" t="s">
        <v>1210</v>
      </c>
      <c r="D5754" s="280" t="s">
        <v>1219</v>
      </c>
      <c r="E5754" s="80">
        <v>3771.2358007701132</v>
      </c>
      <c r="F5754" s="80">
        <v>708511</v>
      </c>
      <c r="G5754" s="80">
        <v>3</v>
      </c>
      <c r="H5754" s="280" t="s">
        <v>1342</v>
      </c>
      <c r="I5754" s="80"/>
    </row>
    <row r="5755" spans="1:9">
      <c r="A5755" s="280" t="s">
        <v>7154</v>
      </c>
      <c r="B5755" s="280" t="s">
        <v>1457</v>
      </c>
      <c r="C5755" s="280" t="s">
        <v>1210</v>
      </c>
      <c r="D5755" s="280" t="s">
        <v>1347</v>
      </c>
      <c r="E5755" s="80">
        <v>3.4290411910457091E-2</v>
      </c>
      <c r="F5755" s="80">
        <v>708511</v>
      </c>
      <c r="G5755" s="80">
        <v>3</v>
      </c>
      <c r="H5755" s="280" t="s">
        <v>1342</v>
      </c>
      <c r="I5755" s="80"/>
    </row>
    <row r="5756" spans="1:9">
      <c r="A5756" s="280" t="s">
        <v>7155</v>
      </c>
      <c r="B5756" s="280" t="s">
        <v>1457</v>
      </c>
      <c r="C5756" s="280" t="s">
        <v>1210</v>
      </c>
      <c r="D5756" s="280" t="s">
        <v>1344</v>
      </c>
      <c r="E5756" s="80">
        <v>7.8114057683316071E-2</v>
      </c>
      <c r="F5756" s="80">
        <v>708511</v>
      </c>
      <c r="G5756" s="80">
        <v>3</v>
      </c>
      <c r="H5756" s="280" t="s">
        <v>1342</v>
      </c>
      <c r="I5756" s="80"/>
    </row>
    <row r="5757" spans="1:9">
      <c r="A5757" s="280" t="s">
        <v>7156</v>
      </c>
      <c r="B5757" s="280" t="s">
        <v>5752</v>
      </c>
      <c r="C5757" s="280" t="s">
        <v>1211</v>
      </c>
      <c r="D5757" s="280" t="s">
        <v>1394</v>
      </c>
      <c r="E5757" s="80">
        <v>1</v>
      </c>
      <c r="F5757" s="80">
        <v>708511</v>
      </c>
      <c r="G5757" s="80">
        <v>3</v>
      </c>
      <c r="H5757" s="280" t="s">
        <v>1394</v>
      </c>
      <c r="I5757" s="80"/>
    </row>
    <row r="5758" spans="1:9">
      <c r="A5758" s="280" t="s">
        <v>7157</v>
      </c>
      <c r="B5758" s="280" t="s">
        <v>5754</v>
      </c>
      <c r="C5758" s="280" t="s">
        <v>1211</v>
      </c>
      <c r="D5758" s="280" t="s">
        <v>1394</v>
      </c>
      <c r="E5758" s="80">
        <v>583685.2815326514</v>
      </c>
      <c r="F5758" s="80">
        <v>708511</v>
      </c>
      <c r="G5758" s="80">
        <v>3</v>
      </c>
      <c r="H5758" s="280" t="s">
        <v>1394</v>
      </c>
      <c r="I5758" s="80"/>
    </row>
    <row r="5759" spans="1:9">
      <c r="A5759" s="280" t="s">
        <v>7158</v>
      </c>
      <c r="B5759" s="280" t="s">
        <v>1457</v>
      </c>
      <c r="C5759" s="280" t="s">
        <v>1211</v>
      </c>
      <c r="D5759" s="280" t="s">
        <v>1211</v>
      </c>
      <c r="E5759" s="80">
        <v>1</v>
      </c>
      <c r="F5759" s="80">
        <v>708511</v>
      </c>
      <c r="G5759" s="80">
        <v>3</v>
      </c>
      <c r="H5759" s="280" t="s">
        <v>1342</v>
      </c>
      <c r="I5759" s="80"/>
    </row>
    <row r="5760" spans="1:9">
      <c r="A5760" s="280" t="s">
        <v>7159</v>
      </c>
      <c r="B5760" s="280" t="s">
        <v>1457</v>
      </c>
      <c r="C5760" s="280" t="s">
        <v>1211</v>
      </c>
      <c r="D5760" s="280" t="s">
        <v>1212</v>
      </c>
      <c r="E5760" s="80">
        <v>1.0092521722886074</v>
      </c>
      <c r="F5760" s="80">
        <v>708511</v>
      </c>
      <c r="G5760" s="80">
        <v>3</v>
      </c>
      <c r="H5760" s="280" t="s">
        <v>1342</v>
      </c>
      <c r="I5760" s="80"/>
    </row>
    <row r="5761" spans="1:9">
      <c r="A5761" s="280" t="s">
        <v>7160</v>
      </c>
      <c r="B5761" s="280" t="s">
        <v>1457</v>
      </c>
      <c r="C5761" s="280" t="s">
        <v>1211</v>
      </c>
      <c r="D5761" s="280" t="s">
        <v>1213</v>
      </c>
      <c r="E5761" s="80">
        <v>1</v>
      </c>
      <c r="F5761" s="80">
        <v>708511</v>
      </c>
      <c r="G5761" s="80">
        <v>3</v>
      </c>
      <c r="H5761" s="280" t="s">
        <v>1342</v>
      </c>
      <c r="I5761" s="80"/>
    </row>
    <row r="5762" spans="1:9">
      <c r="A5762" s="280" t="s">
        <v>7161</v>
      </c>
      <c r="B5762" s="280" t="s">
        <v>1457</v>
      </c>
      <c r="C5762" s="280" t="s">
        <v>1211</v>
      </c>
      <c r="D5762" s="280" t="s">
        <v>1214</v>
      </c>
      <c r="E5762" s="80">
        <v>1.0082585461236995</v>
      </c>
      <c r="F5762" s="80">
        <v>708511</v>
      </c>
      <c r="G5762" s="80">
        <v>3</v>
      </c>
      <c r="H5762" s="280" t="s">
        <v>1342</v>
      </c>
      <c r="I5762" s="80"/>
    </row>
    <row r="5763" spans="1:9">
      <c r="A5763" s="280" t="s">
        <v>7162</v>
      </c>
      <c r="B5763" s="280" t="s">
        <v>1457</v>
      </c>
      <c r="C5763" s="280" t="s">
        <v>1211</v>
      </c>
      <c r="D5763" s="280" t="s">
        <v>1215</v>
      </c>
      <c r="E5763" s="80">
        <v>0.98474318149505957</v>
      </c>
      <c r="F5763" s="80">
        <v>708511</v>
      </c>
      <c r="G5763" s="80">
        <v>3</v>
      </c>
      <c r="H5763" s="280" t="s">
        <v>1342</v>
      </c>
      <c r="I5763" s="80"/>
    </row>
    <row r="5764" spans="1:9">
      <c r="A5764" s="280" t="s">
        <v>7163</v>
      </c>
      <c r="B5764" s="280" t="s">
        <v>1457</v>
      </c>
      <c r="C5764" s="280" t="s">
        <v>1211</v>
      </c>
      <c r="D5764" s="280" t="s">
        <v>1216</v>
      </c>
      <c r="E5764" s="80">
        <v>0.93888065367275664</v>
      </c>
      <c r="F5764" s="80">
        <v>708511</v>
      </c>
      <c r="G5764" s="80">
        <v>3</v>
      </c>
      <c r="H5764" s="280" t="s">
        <v>1342</v>
      </c>
      <c r="I5764" s="80"/>
    </row>
    <row r="5765" spans="1:9">
      <c r="A5765" s="280" t="s">
        <v>7164</v>
      </c>
      <c r="B5765" s="280" t="s">
        <v>1457</v>
      </c>
      <c r="C5765" s="280" t="s">
        <v>1211</v>
      </c>
      <c r="D5765" s="280" t="s">
        <v>1217</v>
      </c>
      <c r="E5765" s="80">
        <v>0.79728347462592208</v>
      </c>
      <c r="F5765" s="80">
        <v>708511</v>
      </c>
      <c r="G5765" s="80">
        <v>3</v>
      </c>
      <c r="H5765" s="280" t="s">
        <v>1342</v>
      </c>
      <c r="I5765" s="80"/>
    </row>
    <row r="5766" spans="1:9">
      <c r="A5766" s="280" t="s">
        <v>7165</v>
      </c>
      <c r="B5766" s="280" t="s">
        <v>1457</v>
      </c>
      <c r="C5766" s="280" t="s">
        <v>1211</v>
      </c>
      <c r="D5766" s="280" t="s">
        <v>1218</v>
      </c>
      <c r="E5766" s="80">
        <v>0.61954808560603047</v>
      </c>
      <c r="F5766" s="80">
        <v>708511</v>
      </c>
      <c r="G5766" s="80">
        <v>3</v>
      </c>
      <c r="H5766" s="280" t="s">
        <v>1342</v>
      </c>
      <c r="I5766" s="80"/>
    </row>
    <row r="5767" spans="1:9">
      <c r="A5767" s="280" t="s">
        <v>7166</v>
      </c>
      <c r="B5767" s="280" t="s">
        <v>1457</v>
      </c>
      <c r="C5767" s="280" t="s">
        <v>1211</v>
      </c>
      <c r="D5767" s="280" t="s">
        <v>1219</v>
      </c>
      <c r="E5767" s="80">
        <v>96360.671016638647</v>
      </c>
      <c r="F5767" s="80">
        <v>708511</v>
      </c>
      <c r="G5767" s="80">
        <v>3</v>
      </c>
      <c r="H5767" s="280" t="s">
        <v>1342</v>
      </c>
      <c r="I5767" s="80"/>
    </row>
    <row r="5768" spans="1:9">
      <c r="A5768" s="280" t="s">
        <v>7167</v>
      </c>
      <c r="B5768" s="280" t="s">
        <v>1457</v>
      </c>
      <c r="C5768" s="280" t="s">
        <v>1211</v>
      </c>
      <c r="D5768" s="280" t="s">
        <v>1347</v>
      </c>
      <c r="E5768" s="80">
        <v>0.99317021192521027</v>
      </c>
      <c r="F5768" s="80">
        <v>708511</v>
      </c>
      <c r="G5768" s="80">
        <v>3</v>
      </c>
      <c r="H5768" s="280" t="s">
        <v>1342</v>
      </c>
      <c r="I5768" s="80"/>
    </row>
    <row r="5769" spans="1:9">
      <c r="A5769" s="280" t="s">
        <v>7168</v>
      </c>
      <c r="B5769" s="280" t="s">
        <v>1393</v>
      </c>
      <c r="C5769" s="280" t="s">
        <v>1211</v>
      </c>
      <c r="D5769" s="280" t="s">
        <v>1347</v>
      </c>
      <c r="E5769" s="80">
        <v>0.52999177147567222</v>
      </c>
      <c r="F5769" s="80">
        <v>708511</v>
      </c>
      <c r="G5769" s="80">
        <v>3</v>
      </c>
      <c r="H5769" s="280" t="s">
        <v>1394</v>
      </c>
      <c r="I5769" s="80"/>
    </row>
    <row r="5770" spans="1:9">
      <c r="A5770" s="280" t="s">
        <v>7169</v>
      </c>
      <c r="B5770" s="280" t="s">
        <v>1415</v>
      </c>
      <c r="C5770" s="280" t="s">
        <v>1211</v>
      </c>
      <c r="D5770" s="280" t="s">
        <v>1347</v>
      </c>
      <c r="E5770" s="80">
        <v>8.5580680506778639E-2</v>
      </c>
      <c r="F5770" s="80">
        <v>708511</v>
      </c>
      <c r="G5770" s="80">
        <v>3</v>
      </c>
      <c r="H5770" s="280" t="s">
        <v>1394</v>
      </c>
      <c r="I5770" s="80"/>
    </row>
    <row r="5771" spans="1:9">
      <c r="A5771" s="280" t="s">
        <v>7170</v>
      </c>
      <c r="B5771" s="280" t="s">
        <v>1436</v>
      </c>
      <c r="C5771" s="280" t="s">
        <v>1211</v>
      </c>
      <c r="D5771" s="280" t="s">
        <v>1347</v>
      </c>
      <c r="E5771" s="80">
        <v>1.6512351651777193E-2</v>
      </c>
      <c r="F5771" s="80">
        <v>708511</v>
      </c>
      <c r="G5771" s="80">
        <v>3</v>
      </c>
      <c r="H5771" s="280" t="s">
        <v>1394</v>
      </c>
      <c r="I5771" s="80"/>
    </row>
    <row r="5772" spans="1:9">
      <c r="A5772" s="280" t="s">
        <v>7171</v>
      </c>
      <c r="B5772" s="280" t="s">
        <v>1457</v>
      </c>
      <c r="C5772" s="280" t="s">
        <v>1211</v>
      </c>
      <c r="D5772" s="280" t="s">
        <v>1344</v>
      </c>
      <c r="E5772" s="80">
        <v>2.285255799828608</v>
      </c>
      <c r="F5772" s="80">
        <v>708511</v>
      </c>
      <c r="G5772" s="80">
        <v>3</v>
      </c>
      <c r="H5772" s="280" t="s">
        <v>1342</v>
      </c>
      <c r="I5772" s="80"/>
    </row>
    <row r="5773" spans="1:9">
      <c r="A5773" s="280" t="s">
        <v>7172</v>
      </c>
      <c r="B5773" s="280" t="s">
        <v>1393</v>
      </c>
      <c r="C5773" s="280" t="s">
        <v>1211</v>
      </c>
      <c r="D5773" s="280" t="s">
        <v>1344</v>
      </c>
      <c r="E5773" s="80">
        <v>0</v>
      </c>
      <c r="F5773" s="80">
        <v>708511</v>
      </c>
      <c r="G5773" s="80">
        <v>3</v>
      </c>
      <c r="H5773" s="280" t="s">
        <v>1394</v>
      </c>
      <c r="I5773" s="80"/>
    </row>
    <row r="5774" spans="1:9">
      <c r="A5774" s="280" t="s">
        <v>7173</v>
      </c>
      <c r="B5774" s="280" t="s">
        <v>1415</v>
      </c>
      <c r="C5774" s="280" t="s">
        <v>1211</v>
      </c>
      <c r="D5774" s="280" t="s">
        <v>1344</v>
      </c>
      <c r="E5774" s="80">
        <v>0</v>
      </c>
      <c r="F5774" s="80">
        <v>708511</v>
      </c>
      <c r="G5774" s="80">
        <v>3</v>
      </c>
      <c r="H5774" s="280" t="s">
        <v>1394</v>
      </c>
      <c r="I5774" s="80"/>
    </row>
    <row r="5775" spans="1:9">
      <c r="A5775" s="280" t="s">
        <v>7174</v>
      </c>
      <c r="B5775" s="280" t="s">
        <v>1436</v>
      </c>
      <c r="C5775" s="280" t="s">
        <v>1211</v>
      </c>
      <c r="D5775" s="280" t="s">
        <v>1344</v>
      </c>
      <c r="E5775" s="80">
        <v>0</v>
      </c>
      <c r="F5775" s="80">
        <v>708511</v>
      </c>
      <c r="G5775" s="80">
        <v>3</v>
      </c>
      <c r="H5775" s="280" t="s">
        <v>1394</v>
      </c>
      <c r="I5775" s="80"/>
    </row>
    <row r="5776" spans="1:9">
      <c r="A5776" s="280" t="s">
        <v>7175</v>
      </c>
      <c r="B5776" s="280" t="s">
        <v>5752</v>
      </c>
      <c r="C5776" s="280" t="s">
        <v>1212</v>
      </c>
      <c r="D5776" s="280" t="s">
        <v>1394</v>
      </c>
      <c r="E5776" s="80">
        <v>1</v>
      </c>
      <c r="F5776" s="80">
        <v>708511</v>
      </c>
      <c r="G5776" s="80">
        <v>3</v>
      </c>
      <c r="H5776" s="280" t="s">
        <v>1394</v>
      </c>
      <c r="I5776" s="80"/>
    </row>
    <row r="5777" spans="1:9">
      <c r="A5777" s="280" t="s">
        <v>7176</v>
      </c>
      <c r="B5777" s="280" t="s">
        <v>5754</v>
      </c>
      <c r="C5777" s="280" t="s">
        <v>1212</v>
      </c>
      <c r="D5777" s="280" t="s">
        <v>1394</v>
      </c>
      <c r="E5777" s="80">
        <v>578502.03681584797</v>
      </c>
      <c r="F5777" s="80">
        <v>708511</v>
      </c>
      <c r="G5777" s="80">
        <v>3</v>
      </c>
      <c r="H5777" s="280" t="s">
        <v>1394</v>
      </c>
      <c r="I5777" s="80"/>
    </row>
    <row r="5778" spans="1:9">
      <c r="A5778" s="280" t="s">
        <v>7177</v>
      </c>
      <c r="B5778" s="280" t="s">
        <v>1457</v>
      </c>
      <c r="C5778" s="280" t="s">
        <v>1212</v>
      </c>
      <c r="D5778" s="280" t="s">
        <v>1211</v>
      </c>
      <c r="E5778" s="80">
        <v>0.99143176896863983</v>
      </c>
      <c r="F5778" s="80">
        <v>708511</v>
      </c>
      <c r="G5778" s="80">
        <v>3</v>
      </c>
      <c r="H5778" s="280" t="s">
        <v>1342</v>
      </c>
      <c r="I5778" s="80"/>
    </row>
    <row r="5779" spans="1:9">
      <c r="A5779" s="280" t="s">
        <v>7178</v>
      </c>
      <c r="B5779" s="280" t="s">
        <v>1457</v>
      </c>
      <c r="C5779" s="280" t="s">
        <v>1212</v>
      </c>
      <c r="D5779" s="280" t="s">
        <v>1212</v>
      </c>
      <c r="E5779" s="80">
        <v>1</v>
      </c>
      <c r="F5779" s="80">
        <v>708511</v>
      </c>
      <c r="G5779" s="80">
        <v>3</v>
      </c>
      <c r="H5779" s="280" t="s">
        <v>1342</v>
      </c>
      <c r="I5779" s="80"/>
    </row>
    <row r="5780" spans="1:9">
      <c r="A5780" s="280" t="s">
        <v>7179</v>
      </c>
      <c r="B5780" s="280" t="s">
        <v>1457</v>
      </c>
      <c r="C5780" s="280" t="s">
        <v>1212</v>
      </c>
      <c r="D5780" s="280" t="s">
        <v>1213</v>
      </c>
      <c r="E5780" s="80">
        <v>0.99143176896863983</v>
      </c>
      <c r="F5780" s="80">
        <v>708511</v>
      </c>
      <c r="G5780" s="80">
        <v>3</v>
      </c>
      <c r="H5780" s="280" t="s">
        <v>1342</v>
      </c>
      <c r="I5780" s="80"/>
    </row>
    <row r="5781" spans="1:9">
      <c r="A5781" s="280" t="s">
        <v>7180</v>
      </c>
      <c r="B5781" s="280" t="s">
        <v>1457</v>
      </c>
      <c r="C5781" s="280" t="s">
        <v>1212</v>
      </c>
      <c r="D5781" s="280" t="s">
        <v>1214</v>
      </c>
      <c r="E5781" s="80">
        <v>0.9990299963890551</v>
      </c>
      <c r="F5781" s="80">
        <v>708511</v>
      </c>
      <c r="G5781" s="80">
        <v>3</v>
      </c>
      <c r="H5781" s="280" t="s">
        <v>1342</v>
      </c>
      <c r="I5781" s="80"/>
    </row>
    <row r="5782" spans="1:9">
      <c r="A5782" s="280" t="s">
        <v>7181</v>
      </c>
      <c r="B5782" s="280" t="s">
        <v>1457</v>
      </c>
      <c r="C5782" s="280" t="s">
        <v>1212</v>
      </c>
      <c r="D5782" s="280" t="s">
        <v>1215</v>
      </c>
      <c r="E5782" s="80">
        <v>0.97578563421852849</v>
      </c>
      <c r="F5782" s="80">
        <v>708511</v>
      </c>
      <c r="G5782" s="80">
        <v>3</v>
      </c>
      <c r="H5782" s="280" t="s">
        <v>1342</v>
      </c>
      <c r="I5782" s="80"/>
    </row>
    <row r="5783" spans="1:9">
      <c r="A5783" s="280" t="s">
        <v>7182</v>
      </c>
      <c r="B5783" s="280" t="s">
        <v>1457</v>
      </c>
      <c r="C5783" s="280" t="s">
        <v>1212</v>
      </c>
      <c r="D5783" s="280" t="s">
        <v>1216</v>
      </c>
      <c r="E5783" s="80">
        <v>0.92981336506927914</v>
      </c>
      <c r="F5783" s="80">
        <v>708511</v>
      </c>
      <c r="G5783" s="80">
        <v>3</v>
      </c>
      <c r="H5783" s="280" t="s">
        <v>1342</v>
      </c>
      <c r="I5783" s="80"/>
    </row>
    <row r="5784" spans="1:9">
      <c r="A5784" s="280" t="s">
        <v>7183</v>
      </c>
      <c r="B5784" s="280" t="s">
        <v>1457</v>
      </c>
      <c r="C5784" s="280" t="s">
        <v>1212</v>
      </c>
      <c r="D5784" s="280" t="s">
        <v>1217</v>
      </c>
      <c r="E5784" s="80">
        <v>0.79007025753797611</v>
      </c>
      <c r="F5784" s="80">
        <v>708511</v>
      </c>
      <c r="G5784" s="80">
        <v>3</v>
      </c>
      <c r="H5784" s="280" t="s">
        <v>1342</v>
      </c>
      <c r="I5784" s="80"/>
    </row>
    <row r="5785" spans="1:9">
      <c r="A5785" s="280" t="s">
        <v>7184</v>
      </c>
      <c r="B5785" s="280" t="s">
        <v>1457</v>
      </c>
      <c r="C5785" s="280" t="s">
        <v>1212</v>
      </c>
      <c r="D5785" s="280" t="s">
        <v>1218</v>
      </c>
      <c r="E5785" s="80">
        <v>0.61533648441364763</v>
      </c>
      <c r="F5785" s="80">
        <v>708511</v>
      </c>
      <c r="G5785" s="80">
        <v>3</v>
      </c>
      <c r="H5785" s="280" t="s">
        <v>1342</v>
      </c>
      <c r="I5785" s="80"/>
    </row>
    <row r="5786" spans="1:9">
      <c r="A5786" s="280" t="s">
        <v>7185</v>
      </c>
      <c r="B5786" s="280" t="s">
        <v>1457</v>
      </c>
      <c r="C5786" s="280" t="s">
        <v>1212</v>
      </c>
      <c r="D5786" s="280" t="s">
        <v>1219</v>
      </c>
      <c r="E5786" s="80">
        <v>95078.995992419834</v>
      </c>
      <c r="F5786" s="80">
        <v>708511</v>
      </c>
      <c r="G5786" s="80">
        <v>3</v>
      </c>
      <c r="H5786" s="280" t="s">
        <v>1342</v>
      </c>
      <c r="I5786" s="80"/>
    </row>
    <row r="5787" spans="1:9">
      <c r="A5787" s="280" t="s">
        <v>7186</v>
      </c>
      <c r="B5787" s="280" t="s">
        <v>1457</v>
      </c>
      <c r="C5787" s="280" t="s">
        <v>1212</v>
      </c>
      <c r="D5787" s="280" t="s">
        <v>1347</v>
      </c>
      <c r="E5787" s="80">
        <v>0.98492373557484225</v>
      </c>
      <c r="F5787" s="80">
        <v>708511</v>
      </c>
      <c r="G5787" s="80">
        <v>3</v>
      </c>
      <c r="H5787" s="280" t="s">
        <v>1342</v>
      </c>
      <c r="I5787" s="80"/>
    </row>
    <row r="5788" spans="1:9">
      <c r="A5788" s="280" t="s">
        <v>7187</v>
      </c>
      <c r="B5788" s="280" t="s">
        <v>1393</v>
      </c>
      <c r="C5788" s="280" t="s">
        <v>1212</v>
      </c>
      <c r="D5788" s="280" t="s">
        <v>1347</v>
      </c>
      <c r="E5788" s="80">
        <v>0.53658305940204176</v>
      </c>
      <c r="F5788" s="80">
        <v>708511</v>
      </c>
      <c r="G5788" s="80">
        <v>3</v>
      </c>
      <c r="H5788" s="280" t="s">
        <v>1394</v>
      </c>
      <c r="I5788" s="80"/>
    </row>
    <row r="5789" spans="1:9">
      <c r="A5789" s="280" t="s">
        <v>7188</v>
      </c>
      <c r="B5789" s="280" t="s">
        <v>1415</v>
      </c>
      <c r="C5789" s="280" t="s">
        <v>1212</v>
      </c>
      <c r="D5789" s="280" t="s">
        <v>1347</v>
      </c>
      <c r="E5789" s="80">
        <v>9.1162011202474622E-2</v>
      </c>
      <c r="F5789" s="80">
        <v>708511</v>
      </c>
      <c r="G5789" s="80">
        <v>3</v>
      </c>
      <c r="H5789" s="280" t="s">
        <v>1394</v>
      </c>
      <c r="I5789" s="80"/>
    </row>
    <row r="5790" spans="1:9">
      <c r="A5790" s="280" t="s">
        <v>7189</v>
      </c>
      <c r="B5790" s="280" t="s">
        <v>1436</v>
      </c>
      <c r="C5790" s="280" t="s">
        <v>1212</v>
      </c>
      <c r="D5790" s="280" t="s">
        <v>1347</v>
      </c>
      <c r="E5790" s="80">
        <v>1.8193182972107213E-2</v>
      </c>
      <c r="F5790" s="80">
        <v>708511</v>
      </c>
      <c r="G5790" s="80">
        <v>3</v>
      </c>
      <c r="H5790" s="280" t="s">
        <v>1394</v>
      </c>
      <c r="I5790" s="80"/>
    </row>
    <row r="5791" spans="1:9">
      <c r="A5791" s="280" t="s">
        <v>7190</v>
      </c>
      <c r="B5791" s="280" t="s">
        <v>1457</v>
      </c>
      <c r="C5791" s="280" t="s">
        <v>1212</v>
      </c>
      <c r="D5791" s="280" t="s">
        <v>1344</v>
      </c>
      <c r="E5791" s="80">
        <v>2.265312649627373</v>
      </c>
      <c r="F5791" s="80">
        <v>708511</v>
      </c>
      <c r="G5791" s="80">
        <v>3</v>
      </c>
      <c r="H5791" s="280" t="s">
        <v>1342</v>
      </c>
      <c r="I5791" s="80"/>
    </row>
    <row r="5792" spans="1:9">
      <c r="A5792" s="280" t="s">
        <v>7191</v>
      </c>
      <c r="B5792" s="280" t="s">
        <v>1393</v>
      </c>
      <c r="C5792" s="280" t="s">
        <v>1212</v>
      </c>
      <c r="D5792" s="280" t="s">
        <v>1344</v>
      </c>
      <c r="E5792" s="80">
        <v>0</v>
      </c>
      <c r="F5792" s="80">
        <v>708511</v>
      </c>
      <c r="G5792" s="80">
        <v>3</v>
      </c>
      <c r="H5792" s="280" t="s">
        <v>1394</v>
      </c>
      <c r="I5792" s="80"/>
    </row>
    <row r="5793" spans="1:9">
      <c r="A5793" s="280" t="s">
        <v>7192</v>
      </c>
      <c r="B5793" s="280" t="s">
        <v>1415</v>
      </c>
      <c r="C5793" s="280" t="s">
        <v>1212</v>
      </c>
      <c r="D5793" s="280" t="s">
        <v>1344</v>
      </c>
      <c r="E5793" s="80">
        <v>0</v>
      </c>
      <c r="F5793" s="80">
        <v>708511</v>
      </c>
      <c r="G5793" s="80">
        <v>3</v>
      </c>
      <c r="H5793" s="280" t="s">
        <v>1394</v>
      </c>
      <c r="I5793" s="80"/>
    </row>
    <row r="5794" spans="1:9">
      <c r="A5794" s="280" t="s">
        <v>7193</v>
      </c>
      <c r="B5794" s="280" t="s">
        <v>1436</v>
      </c>
      <c r="C5794" s="280" t="s">
        <v>1212</v>
      </c>
      <c r="D5794" s="280" t="s">
        <v>1344</v>
      </c>
      <c r="E5794" s="80">
        <v>0</v>
      </c>
      <c r="F5794" s="80">
        <v>708511</v>
      </c>
      <c r="G5794" s="80">
        <v>3</v>
      </c>
      <c r="H5794" s="280" t="s">
        <v>1394</v>
      </c>
      <c r="I5794" s="80"/>
    </row>
    <row r="5795" spans="1:9">
      <c r="A5795" s="280" t="s">
        <v>7194</v>
      </c>
      <c r="B5795" s="280" t="s">
        <v>5752</v>
      </c>
      <c r="C5795" s="280" t="s">
        <v>1213</v>
      </c>
      <c r="D5795" s="280" t="s">
        <v>1394</v>
      </c>
      <c r="E5795" s="80">
        <v>1</v>
      </c>
      <c r="F5795" s="80">
        <v>708511</v>
      </c>
      <c r="G5795" s="80">
        <v>3</v>
      </c>
      <c r="H5795" s="280" t="s">
        <v>1394</v>
      </c>
      <c r="I5795" s="80"/>
    </row>
    <row r="5796" spans="1:9">
      <c r="A5796" s="280" t="s">
        <v>7195</v>
      </c>
      <c r="B5796" s="280" t="s">
        <v>5754</v>
      </c>
      <c r="C5796" s="280" t="s">
        <v>1213</v>
      </c>
      <c r="D5796" s="280" t="s">
        <v>1394</v>
      </c>
      <c r="E5796" s="80">
        <v>583685.2815326514</v>
      </c>
      <c r="F5796" s="80">
        <v>708511</v>
      </c>
      <c r="G5796" s="80">
        <v>3</v>
      </c>
      <c r="H5796" s="280" t="s">
        <v>1394</v>
      </c>
      <c r="I5796" s="80"/>
    </row>
    <row r="5797" spans="1:9">
      <c r="A5797" s="280" t="s">
        <v>7196</v>
      </c>
      <c r="B5797" s="280" t="s">
        <v>1457</v>
      </c>
      <c r="C5797" s="280" t="s">
        <v>1213</v>
      </c>
      <c r="D5797" s="280" t="s">
        <v>1211</v>
      </c>
      <c r="E5797" s="80">
        <v>1</v>
      </c>
      <c r="F5797" s="80">
        <v>708511</v>
      </c>
      <c r="G5797" s="80">
        <v>3</v>
      </c>
      <c r="H5797" s="280" t="s">
        <v>1342</v>
      </c>
      <c r="I5797" s="80"/>
    </row>
    <row r="5798" spans="1:9">
      <c r="A5798" s="280" t="s">
        <v>7197</v>
      </c>
      <c r="B5798" s="280" t="s">
        <v>1457</v>
      </c>
      <c r="C5798" s="280" t="s">
        <v>1213</v>
      </c>
      <c r="D5798" s="280" t="s">
        <v>1212</v>
      </c>
      <c r="E5798" s="80">
        <v>1.0092521722886074</v>
      </c>
      <c r="F5798" s="80">
        <v>708511</v>
      </c>
      <c r="G5798" s="80">
        <v>3</v>
      </c>
      <c r="H5798" s="280" t="s">
        <v>1342</v>
      </c>
      <c r="I5798" s="80"/>
    </row>
    <row r="5799" spans="1:9">
      <c r="A5799" s="280" t="s">
        <v>7198</v>
      </c>
      <c r="B5799" s="280" t="s">
        <v>1457</v>
      </c>
      <c r="C5799" s="280" t="s">
        <v>1213</v>
      </c>
      <c r="D5799" s="280" t="s">
        <v>1213</v>
      </c>
      <c r="E5799" s="80">
        <v>1</v>
      </c>
      <c r="F5799" s="80">
        <v>708511</v>
      </c>
      <c r="G5799" s="80">
        <v>3</v>
      </c>
      <c r="H5799" s="280" t="s">
        <v>1342</v>
      </c>
      <c r="I5799" s="80"/>
    </row>
    <row r="5800" spans="1:9">
      <c r="A5800" s="280" t="s">
        <v>7199</v>
      </c>
      <c r="B5800" s="280" t="s">
        <v>1457</v>
      </c>
      <c r="C5800" s="280" t="s">
        <v>1213</v>
      </c>
      <c r="D5800" s="280" t="s">
        <v>1214</v>
      </c>
      <c r="E5800" s="80">
        <v>1.0082585461236995</v>
      </c>
      <c r="F5800" s="80">
        <v>708511</v>
      </c>
      <c r="G5800" s="80">
        <v>3</v>
      </c>
      <c r="H5800" s="280" t="s">
        <v>1342</v>
      </c>
      <c r="I5800" s="80"/>
    </row>
    <row r="5801" spans="1:9">
      <c r="A5801" s="280" t="s">
        <v>7200</v>
      </c>
      <c r="B5801" s="280" t="s">
        <v>1457</v>
      </c>
      <c r="C5801" s="280" t="s">
        <v>1213</v>
      </c>
      <c r="D5801" s="280" t="s">
        <v>1215</v>
      </c>
      <c r="E5801" s="80">
        <v>0.98474318149505957</v>
      </c>
      <c r="F5801" s="80">
        <v>708511</v>
      </c>
      <c r="G5801" s="80">
        <v>3</v>
      </c>
      <c r="H5801" s="280" t="s">
        <v>1342</v>
      </c>
      <c r="I5801" s="80"/>
    </row>
    <row r="5802" spans="1:9">
      <c r="A5802" s="280" t="s">
        <v>7201</v>
      </c>
      <c r="B5802" s="280" t="s">
        <v>1457</v>
      </c>
      <c r="C5802" s="280" t="s">
        <v>1213</v>
      </c>
      <c r="D5802" s="280" t="s">
        <v>1216</v>
      </c>
      <c r="E5802" s="80">
        <v>0.93888065367275664</v>
      </c>
      <c r="F5802" s="80">
        <v>708511</v>
      </c>
      <c r="G5802" s="80">
        <v>3</v>
      </c>
      <c r="H5802" s="280" t="s">
        <v>1342</v>
      </c>
      <c r="I5802" s="80"/>
    </row>
    <row r="5803" spans="1:9">
      <c r="A5803" s="280" t="s">
        <v>7202</v>
      </c>
      <c r="B5803" s="280" t="s">
        <v>1457</v>
      </c>
      <c r="C5803" s="280" t="s">
        <v>1213</v>
      </c>
      <c r="D5803" s="280" t="s">
        <v>1217</v>
      </c>
      <c r="E5803" s="80">
        <v>0.79728347462592208</v>
      </c>
      <c r="F5803" s="80">
        <v>708511</v>
      </c>
      <c r="G5803" s="80">
        <v>3</v>
      </c>
      <c r="H5803" s="280" t="s">
        <v>1342</v>
      </c>
      <c r="I5803" s="80"/>
    </row>
    <row r="5804" spans="1:9">
      <c r="A5804" s="280" t="s">
        <v>7203</v>
      </c>
      <c r="B5804" s="280" t="s">
        <v>1457</v>
      </c>
      <c r="C5804" s="280" t="s">
        <v>1213</v>
      </c>
      <c r="D5804" s="280" t="s">
        <v>1218</v>
      </c>
      <c r="E5804" s="80">
        <v>0.61954808560603047</v>
      </c>
      <c r="F5804" s="80">
        <v>708511</v>
      </c>
      <c r="G5804" s="80">
        <v>3</v>
      </c>
      <c r="H5804" s="280" t="s">
        <v>1342</v>
      </c>
      <c r="I5804" s="80"/>
    </row>
    <row r="5805" spans="1:9">
      <c r="A5805" s="280" t="s">
        <v>7204</v>
      </c>
      <c r="B5805" s="280" t="s">
        <v>1457</v>
      </c>
      <c r="C5805" s="280" t="s">
        <v>1213</v>
      </c>
      <c r="D5805" s="280" t="s">
        <v>1219</v>
      </c>
      <c r="E5805" s="80">
        <v>96360.671016638647</v>
      </c>
      <c r="F5805" s="80">
        <v>708511</v>
      </c>
      <c r="G5805" s="80">
        <v>3</v>
      </c>
      <c r="H5805" s="280" t="s">
        <v>1342</v>
      </c>
      <c r="I5805" s="80"/>
    </row>
    <row r="5806" spans="1:9">
      <c r="A5806" s="280" t="s">
        <v>7205</v>
      </c>
      <c r="B5806" s="280" t="s">
        <v>1457</v>
      </c>
      <c r="C5806" s="280" t="s">
        <v>1213</v>
      </c>
      <c r="D5806" s="280" t="s">
        <v>1347</v>
      </c>
      <c r="E5806" s="80">
        <v>0.99317021192521027</v>
      </c>
      <c r="F5806" s="80">
        <v>708511</v>
      </c>
      <c r="G5806" s="80">
        <v>3</v>
      </c>
      <c r="H5806" s="280" t="s">
        <v>1342</v>
      </c>
      <c r="I5806" s="80"/>
    </row>
    <row r="5807" spans="1:9">
      <c r="A5807" s="280" t="s">
        <v>7206</v>
      </c>
      <c r="B5807" s="280" t="s">
        <v>1393</v>
      </c>
      <c r="C5807" s="280" t="s">
        <v>1213</v>
      </c>
      <c r="D5807" s="280" t="s">
        <v>1347</v>
      </c>
      <c r="E5807" s="80">
        <v>0.52999177147567222</v>
      </c>
      <c r="F5807" s="80">
        <v>708511</v>
      </c>
      <c r="G5807" s="80">
        <v>3</v>
      </c>
      <c r="H5807" s="280" t="s">
        <v>1394</v>
      </c>
      <c r="I5807" s="80"/>
    </row>
    <row r="5808" spans="1:9">
      <c r="A5808" s="280" t="s">
        <v>7207</v>
      </c>
      <c r="B5808" s="280" t="s">
        <v>1415</v>
      </c>
      <c r="C5808" s="280" t="s">
        <v>1213</v>
      </c>
      <c r="D5808" s="280" t="s">
        <v>1347</v>
      </c>
      <c r="E5808" s="80">
        <v>8.5580680506778639E-2</v>
      </c>
      <c r="F5808" s="80">
        <v>708511</v>
      </c>
      <c r="G5808" s="80">
        <v>3</v>
      </c>
      <c r="H5808" s="280" t="s">
        <v>1394</v>
      </c>
      <c r="I5808" s="80"/>
    </row>
    <row r="5809" spans="1:9">
      <c r="A5809" s="280" t="s">
        <v>7208</v>
      </c>
      <c r="B5809" s="280" t="s">
        <v>1436</v>
      </c>
      <c r="C5809" s="280" t="s">
        <v>1213</v>
      </c>
      <c r="D5809" s="280" t="s">
        <v>1347</v>
      </c>
      <c r="E5809" s="80">
        <v>1.6512351651777193E-2</v>
      </c>
      <c r="F5809" s="80">
        <v>708511</v>
      </c>
      <c r="G5809" s="80">
        <v>3</v>
      </c>
      <c r="H5809" s="280" t="s">
        <v>1394</v>
      </c>
      <c r="I5809" s="80"/>
    </row>
    <row r="5810" spans="1:9">
      <c r="A5810" s="280" t="s">
        <v>7209</v>
      </c>
      <c r="B5810" s="280" t="s">
        <v>1457</v>
      </c>
      <c r="C5810" s="280" t="s">
        <v>1213</v>
      </c>
      <c r="D5810" s="280" t="s">
        <v>1344</v>
      </c>
      <c r="E5810" s="80">
        <v>2.285255799828608</v>
      </c>
      <c r="F5810" s="80">
        <v>708511</v>
      </c>
      <c r="G5810" s="80">
        <v>3</v>
      </c>
      <c r="H5810" s="280" t="s">
        <v>1342</v>
      </c>
      <c r="I5810" s="80"/>
    </row>
    <row r="5811" spans="1:9">
      <c r="A5811" s="280" t="s">
        <v>7210</v>
      </c>
      <c r="B5811" s="280" t="s">
        <v>1393</v>
      </c>
      <c r="C5811" s="280" t="s">
        <v>1213</v>
      </c>
      <c r="D5811" s="280" t="s">
        <v>1344</v>
      </c>
      <c r="E5811" s="80">
        <v>0</v>
      </c>
      <c r="F5811" s="80">
        <v>708511</v>
      </c>
      <c r="G5811" s="80">
        <v>3</v>
      </c>
      <c r="H5811" s="280" t="s">
        <v>1394</v>
      </c>
      <c r="I5811" s="80"/>
    </row>
    <row r="5812" spans="1:9">
      <c r="A5812" s="280" t="s">
        <v>7211</v>
      </c>
      <c r="B5812" s="280" t="s">
        <v>1415</v>
      </c>
      <c r="C5812" s="280" t="s">
        <v>1213</v>
      </c>
      <c r="D5812" s="280" t="s">
        <v>1344</v>
      </c>
      <c r="E5812" s="80">
        <v>0</v>
      </c>
      <c r="F5812" s="80">
        <v>708511</v>
      </c>
      <c r="G5812" s="80">
        <v>3</v>
      </c>
      <c r="H5812" s="280" t="s">
        <v>1394</v>
      </c>
      <c r="I5812" s="80"/>
    </row>
    <row r="5813" spans="1:9">
      <c r="A5813" s="280" t="s">
        <v>7212</v>
      </c>
      <c r="B5813" s="280" t="s">
        <v>1436</v>
      </c>
      <c r="C5813" s="280" t="s">
        <v>1213</v>
      </c>
      <c r="D5813" s="280" t="s">
        <v>1344</v>
      </c>
      <c r="E5813" s="80">
        <v>0</v>
      </c>
      <c r="F5813" s="80">
        <v>708511</v>
      </c>
      <c r="G5813" s="80">
        <v>3</v>
      </c>
      <c r="H5813" s="280" t="s">
        <v>1394</v>
      </c>
      <c r="I5813" s="80"/>
    </row>
    <row r="5814" spans="1:9">
      <c r="A5814" s="280" t="s">
        <v>7213</v>
      </c>
      <c r="B5814" s="280" t="s">
        <v>5752</v>
      </c>
      <c r="C5814" s="280" t="s">
        <v>1214</v>
      </c>
      <c r="D5814" s="280" t="s">
        <v>1394</v>
      </c>
      <c r="E5814" s="80">
        <v>1</v>
      </c>
      <c r="F5814" s="80">
        <v>708511</v>
      </c>
      <c r="G5814" s="80">
        <v>3</v>
      </c>
      <c r="H5814" s="280" t="s">
        <v>1394</v>
      </c>
      <c r="I5814" s="80"/>
    </row>
    <row r="5815" spans="1:9">
      <c r="A5815" s="280" t="s">
        <v>7214</v>
      </c>
      <c r="B5815" s="280" t="s">
        <v>5754</v>
      </c>
      <c r="C5815" s="280" t="s">
        <v>1214</v>
      </c>
      <c r="D5815" s="280" t="s">
        <v>1394</v>
      </c>
      <c r="E5815" s="80">
        <v>579103.62422739982</v>
      </c>
      <c r="F5815" s="80">
        <v>708511</v>
      </c>
      <c r="G5815" s="80">
        <v>3</v>
      </c>
      <c r="H5815" s="280" t="s">
        <v>1394</v>
      </c>
      <c r="I5815" s="80"/>
    </row>
    <row r="5816" spans="1:9">
      <c r="A5816" s="280" t="s">
        <v>7215</v>
      </c>
      <c r="B5816" s="280" t="s">
        <v>1457</v>
      </c>
      <c r="C5816" s="280" t="s">
        <v>1214</v>
      </c>
      <c r="D5816" s="280" t="s">
        <v>1211</v>
      </c>
      <c r="E5816" s="80">
        <v>0.99240177257958462</v>
      </c>
      <c r="F5816" s="80">
        <v>708511</v>
      </c>
      <c r="G5816" s="80">
        <v>3</v>
      </c>
      <c r="H5816" s="280" t="s">
        <v>1342</v>
      </c>
      <c r="I5816" s="80"/>
    </row>
    <row r="5817" spans="1:9">
      <c r="A5817" s="280" t="s">
        <v>7216</v>
      </c>
      <c r="B5817" s="280" t="s">
        <v>1457</v>
      </c>
      <c r="C5817" s="280" t="s">
        <v>1214</v>
      </c>
      <c r="D5817" s="280" t="s">
        <v>1212</v>
      </c>
      <c r="E5817" s="80">
        <v>1.0009936261649079</v>
      </c>
      <c r="F5817" s="80">
        <v>708511</v>
      </c>
      <c r="G5817" s="80">
        <v>3</v>
      </c>
      <c r="H5817" s="280" t="s">
        <v>1342</v>
      </c>
      <c r="I5817" s="80"/>
    </row>
    <row r="5818" spans="1:9">
      <c r="A5818" s="280" t="s">
        <v>7217</v>
      </c>
      <c r="B5818" s="280" t="s">
        <v>1457</v>
      </c>
      <c r="C5818" s="280" t="s">
        <v>1214</v>
      </c>
      <c r="D5818" s="280" t="s">
        <v>1213</v>
      </c>
      <c r="E5818" s="80">
        <v>0.99240177257958462</v>
      </c>
      <c r="F5818" s="80">
        <v>708511</v>
      </c>
      <c r="G5818" s="80">
        <v>3</v>
      </c>
      <c r="H5818" s="280" t="s">
        <v>1342</v>
      </c>
      <c r="I5818" s="80"/>
    </row>
    <row r="5819" spans="1:9">
      <c r="A5819" s="280" t="s">
        <v>7218</v>
      </c>
      <c r="B5819" s="280" t="s">
        <v>1457</v>
      </c>
      <c r="C5819" s="280" t="s">
        <v>1214</v>
      </c>
      <c r="D5819" s="280" t="s">
        <v>1214</v>
      </c>
      <c r="E5819" s="80">
        <v>1</v>
      </c>
      <c r="F5819" s="80">
        <v>708511</v>
      </c>
      <c r="G5819" s="80">
        <v>3</v>
      </c>
      <c r="H5819" s="280" t="s">
        <v>1342</v>
      </c>
      <c r="I5819" s="80"/>
    </row>
    <row r="5820" spans="1:9">
      <c r="A5820" s="280" t="s">
        <v>7219</v>
      </c>
      <c r="B5820" s="280" t="s">
        <v>1457</v>
      </c>
      <c r="C5820" s="280" t="s">
        <v>1214</v>
      </c>
      <c r="D5820" s="280" t="s">
        <v>1215</v>
      </c>
      <c r="E5820" s="80">
        <v>0.97675953149473838</v>
      </c>
      <c r="F5820" s="80">
        <v>708511</v>
      </c>
      <c r="G5820" s="80">
        <v>3</v>
      </c>
      <c r="H5820" s="280" t="s">
        <v>1342</v>
      </c>
      <c r="I5820" s="80"/>
    </row>
    <row r="5821" spans="1:9">
      <c r="A5821" s="280" t="s">
        <v>7220</v>
      </c>
      <c r="B5821" s="280" t="s">
        <v>1457</v>
      </c>
      <c r="C5821" s="280" t="s">
        <v>1214</v>
      </c>
      <c r="D5821" s="280" t="s">
        <v>1216</v>
      </c>
      <c r="E5821" s="80">
        <v>0.93087426715307298</v>
      </c>
      <c r="F5821" s="80">
        <v>708511</v>
      </c>
      <c r="G5821" s="80">
        <v>3</v>
      </c>
      <c r="H5821" s="280" t="s">
        <v>1342</v>
      </c>
      <c r="I5821" s="80"/>
    </row>
    <row r="5822" spans="1:9">
      <c r="A5822" s="280" t="s">
        <v>7221</v>
      </c>
      <c r="B5822" s="280" t="s">
        <v>1457</v>
      </c>
      <c r="C5822" s="280" t="s">
        <v>1214</v>
      </c>
      <c r="D5822" s="280" t="s">
        <v>1217</v>
      </c>
      <c r="E5822" s="80">
        <v>0.79087700178396536</v>
      </c>
      <c r="F5822" s="80">
        <v>708511</v>
      </c>
      <c r="G5822" s="80">
        <v>3</v>
      </c>
      <c r="H5822" s="280" t="s">
        <v>1342</v>
      </c>
      <c r="I5822" s="80"/>
    </row>
    <row r="5823" spans="1:9">
      <c r="A5823" s="280" t="s">
        <v>7222</v>
      </c>
      <c r="B5823" s="280" t="s">
        <v>1457</v>
      </c>
      <c r="C5823" s="280" t="s">
        <v>1214</v>
      </c>
      <c r="D5823" s="280" t="s">
        <v>1218</v>
      </c>
      <c r="E5823" s="80">
        <v>0.61566898747099486</v>
      </c>
      <c r="F5823" s="80">
        <v>708511</v>
      </c>
      <c r="G5823" s="80">
        <v>3</v>
      </c>
      <c r="H5823" s="280" t="s">
        <v>1342</v>
      </c>
      <c r="I5823" s="80"/>
    </row>
    <row r="5824" spans="1:9">
      <c r="A5824" s="280" t="s">
        <v>7223</v>
      </c>
      <c r="B5824" s="280" t="s">
        <v>1457</v>
      </c>
      <c r="C5824" s="280" t="s">
        <v>1214</v>
      </c>
      <c r="D5824" s="280" t="s">
        <v>1219</v>
      </c>
      <c r="E5824" s="80">
        <v>95078.996783051523</v>
      </c>
      <c r="F5824" s="80">
        <v>708511</v>
      </c>
      <c r="G5824" s="80">
        <v>3</v>
      </c>
      <c r="H5824" s="280" t="s">
        <v>1342</v>
      </c>
      <c r="I5824" s="80"/>
    </row>
    <row r="5825" spans="1:9">
      <c r="A5825" s="280" t="s">
        <v>7224</v>
      </c>
      <c r="B5825" s="280" t="s">
        <v>1457</v>
      </c>
      <c r="C5825" s="280" t="s">
        <v>1214</v>
      </c>
      <c r="D5825" s="280" t="s">
        <v>1347</v>
      </c>
      <c r="E5825" s="80">
        <v>0.98582027554757035</v>
      </c>
      <c r="F5825" s="80">
        <v>708511</v>
      </c>
      <c r="G5825" s="80">
        <v>3</v>
      </c>
      <c r="H5825" s="280" t="s">
        <v>1342</v>
      </c>
      <c r="I5825" s="80"/>
    </row>
    <row r="5826" spans="1:9">
      <c r="A5826" s="280" t="s">
        <v>7225</v>
      </c>
      <c r="B5826" s="280" t="s">
        <v>1393</v>
      </c>
      <c r="C5826" s="280" t="s">
        <v>1214</v>
      </c>
      <c r="D5826" s="280" t="s">
        <v>1347</v>
      </c>
      <c r="E5826" s="80">
        <v>0.53658305940204176</v>
      </c>
      <c r="F5826" s="80">
        <v>708511</v>
      </c>
      <c r="G5826" s="80">
        <v>3</v>
      </c>
      <c r="H5826" s="280" t="s">
        <v>1394</v>
      </c>
      <c r="I5826" s="80"/>
    </row>
    <row r="5827" spans="1:9">
      <c r="A5827" s="280" t="s">
        <v>7226</v>
      </c>
      <c r="B5827" s="280" t="s">
        <v>1415</v>
      </c>
      <c r="C5827" s="280" t="s">
        <v>1214</v>
      </c>
      <c r="D5827" s="280" t="s">
        <v>1347</v>
      </c>
      <c r="E5827" s="80">
        <v>9.0392146184497438E-2</v>
      </c>
      <c r="F5827" s="80">
        <v>708511</v>
      </c>
      <c r="G5827" s="80">
        <v>3</v>
      </c>
      <c r="H5827" s="280" t="s">
        <v>1394</v>
      </c>
      <c r="I5827" s="80"/>
    </row>
    <row r="5828" spans="1:9">
      <c r="A5828" s="280" t="s">
        <v>7227</v>
      </c>
      <c r="B5828" s="280" t="s">
        <v>1436</v>
      </c>
      <c r="C5828" s="280" t="s">
        <v>1214</v>
      </c>
      <c r="D5828" s="280" t="s">
        <v>1347</v>
      </c>
      <c r="E5828" s="80">
        <v>1.8012945364324209E-2</v>
      </c>
      <c r="F5828" s="80">
        <v>708511</v>
      </c>
      <c r="G5828" s="80">
        <v>3</v>
      </c>
      <c r="H5828" s="280" t="s">
        <v>1394</v>
      </c>
      <c r="I5828" s="80"/>
    </row>
    <row r="5829" spans="1:9">
      <c r="A5829" s="280" t="s">
        <v>7228</v>
      </c>
      <c r="B5829" s="280" t="s">
        <v>1457</v>
      </c>
      <c r="C5829" s="280" t="s">
        <v>1214</v>
      </c>
      <c r="D5829" s="280" t="s">
        <v>1344</v>
      </c>
      <c r="E5829" s="80">
        <v>2.2675902904286582</v>
      </c>
      <c r="F5829" s="80">
        <v>708511</v>
      </c>
      <c r="G5829" s="80">
        <v>3</v>
      </c>
      <c r="H5829" s="280" t="s">
        <v>1342</v>
      </c>
      <c r="I5829" s="80"/>
    </row>
    <row r="5830" spans="1:9">
      <c r="A5830" s="280" t="s">
        <v>7229</v>
      </c>
      <c r="B5830" s="280" t="s">
        <v>1393</v>
      </c>
      <c r="C5830" s="280" t="s">
        <v>1214</v>
      </c>
      <c r="D5830" s="280" t="s">
        <v>1344</v>
      </c>
      <c r="E5830" s="80">
        <v>0</v>
      </c>
      <c r="F5830" s="80">
        <v>708511</v>
      </c>
      <c r="G5830" s="80">
        <v>3</v>
      </c>
      <c r="H5830" s="280" t="s">
        <v>1394</v>
      </c>
      <c r="I5830" s="80"/>
    </row>
    <row r="5831" spans="1:9">
      <c r="A5831" s="280" t="s">
        <v>7230</v>
      </c>
      <c r="B5831" s="280" t="s">
        <v>1415</v>
      </c>
      <c r="C5831" s="280" t="s">
        <v>1214</v>
      </c>
      <c r="D5831" s="280" t="s">
        <v>1344</v>
      </c>
      <c r="E5831" s="80">
        <v>0</v>
      </c>
      <c r="F5831" s="80">
        <v>708511</v>
      </c>
      <c r="G5831" s="80">
        <v>3</v>
      </c>
      <c r="H5831" s="280" t="s">
        <v>1394</v>
      </c>
      <c r="I5831" s="80"/>
    </row>
    <row r="5832" spans="1:9">
      <c r="A5832" s="280" t="s">
        <v>7231</v>
      </c>
      <c r="B5832" s="280" t="s">
        <v>1436</v>
      </c>
      <c r="C5832" s="280" t="s">
        <v>1214</v>
      </c>
      <c r="D5832" s="280" t="s">
        <v>1344</v>
      </c>
      <c r="E5832" s="80">
        <v>0</v>
      </c>
      <c r="F5832" s="80">
        <v>708511</v>
      </c>
      <c r="G5832" s="80">
        <v>3</v>
      </c>
      <c r="H5832" s="280" t="s">
        <v>1394</v>
      </c>
      <c r="I5832" s="80"/>
    </row>
    <row r="5833" spans="1:9">
      <c r="A5833" s="280" t="s">
        <v>7232</v>
      </c>
      <c r="B5833" s="280" t="s">
        <v>5752</v>
      </c>
      <c r="C5833" s="280" t="s">
        <v>1215</v>
      </c>
      <c r="D5833" s="280" t="s">
        <v>1394</v>
      </c>
      <c r="E5833" s="80">
        <v>1</v>
      </c>
      <c r="F5833" s="80">
        <v>708511</v>
      </c>
      <c r="G5833" s="80">
        <v>3</v>
      </c>
      <c r="H5833" s="280" t="s">
        <v>1394</v>
      </c>
      <c r="I5833" s="80"/>
    </row>
    <row r="5834" spans="1:9">
      <c r="A5834" s="280" t="s">
        <v>7233</v>
      </c>
      <c r="B5834" s="280" t="s">
        <v>5754</v>
      </c>
      <c r="C5834" s="280" t="s">
        <v>1215</v>
      </c>
      <c r="D5834" s="280" t="s">
        <v>1394</v>
      </c>
      <c r="E5834" s="80">
        <v>593360.19077511493</v>
      </c>
      <c r="F5834" s="80">
        <v>708511</v>
      </c>
      <c r="G5834" s="80">
        <v>3</v>
      </c>
      <c r="H5834" s="280" t="s">
        <v>1394</v>
      </c>
      <c r="I5834" s="80"/>
    </row>
    <row r="5835" spans="1:9">
      <c r="A5835" s="280" t="s">
        <v>7234</v>
      </c>
      <c r="B5835" s="280" t="s">
        <v>1457</v>
      </c>
      <c r="C5835" s="280" t="s">
        <v>1215</v>
      </c>
      <c r="D5835" s="280" t="s">
        <v>1211</v>
      </c>
      <c r="E5835" s="80">
        <v>1.0171625446910249</v>
      </c>
      <c r="F5835" s="80">
        <v>708511</v>
      </c>
      <c r="G5835" s="80">
        <v>3</v>
      </c>
      <c r="H5835" s="280" t="s">
        <v>1342</v>
      </c>
      <c r="I5835" s="80"/>
    </row>
    <row r="5836" spans="1:9">
      <c r="A5836" s="280" t="s">
        <v>7235</v>
      </c>
      <c r="B5836" s="280" t="s">
        <v>1457</v>
      </c>
      <c r="C5836" s="280" t="s">
        <v>1215</v>
      </c>
      <c r="D5836" s="280" t="s">
        <v>1212</v>
      </c>
      <c r="E5836" s="80">
        <v>1.0260152284262654</v>
      </c>
      <c r="F5836" s="80">
        <v>708511</v>
      </c>
      <c r="G5836" s="80">
        <v>3</v>
      </c>
      <c r="H5836" s="280" t="s">
        <v>1342</v>
      </c>
      <c r="I5836" s="80"/>
    </row>
    <row r="5837" spans="1:9">
      <c r="A5837" s="280" t="s">
        <v>7236</v>
      </c>
      <c r="B5837" s="280" t="s">
        <v>1457</v>
      </c>
      <c r="C5837" s="280" t="s">
        <v>1215</v>
      </c>
      <c r="D5837" s="280" t="s">
        <v>1213</v>
      </c>
      <c r="E5837" s="80">
        <v>1.0171625446910249</v>
      </c>
      <c r="F5837" s="80">
        <v>708511</v>
      </c>
      <c r="G5837" s="80">
        <v>3</v>
      </c>
      <c r="H5837" s="280" t="s">
        <v>1342</v>
      </c>
      <c r="I5837" s="80"/>
    </row>
    <row r="5838" spans="1:9">
      <c r="A5838" s="280" t="s">
        <v>7237</v>
      </c>
      <c r="B5838" s="280" t="s">
        <v>1457</v>
      </c>
      <c r="C5838" s="280" t="s">
        <v>1215</v>
      </c>
      <c r="D5838" s="280" t="s">
        <v>1214</v>
      </c>
      <c r="E5838" s="80">
        <v>1.0250253273366858</v>
      </c>
      <c r="F5838" s="80">
        <v>708511</v>
      </c>
      <c r="G5838" s="80">
        <v>3</v>
      </c>
      <c r="H5838" s="280" t="s">
        <v>1342</v>
      </c>
      <c r="I5838" s="80"/>
    </row>
    <row r="5839" spans="1:9">
      <c r="A5839" s="280" t="s">
        <v>7238</v>
      </c>
      <c r="B5839" s="280" t="s">
        <v>1457</v>
      </c>
      <c r="C5839" s="280" t="s">
        <v>1215</v>
      </c>
      <c r="D5839" s="280" t="s">
        <v>1215</v>
      </c>
      <c r="E5839" s="80">
        <v>1</v>
      </c>
      <c r="F5839" s="80">
        <v>708511</v>
      </c>
      <c r="G5839" s="80">
        <v>3</v>
      </c>
      <c r="H5839" s="280" t="s">
        <v>1342</v>
      </c>
      <c r="I5839" s="80"/>
    </row>
    <row r="5840" spans="1:9">
      <c r="A5840" s="280" t="s">
        <v>7239</v>
      </c>
      <c r="B5840" s="280" t="s">
        <v>1457</v>
      </c>
      <c r="C5840" s="280" t="s">
        <v>1215</v>
      </c>
      <c r="D5840" s="280" t="s">
        <v>1216</v>
      </c>
      <c r="E5840" s="80">
        <v>0.95654675359098784</v>
      </c>
      <c r="F5840" s="80">
        <v>708511</v>
      </c>
      <c r="G5840" s="80">
        <v>3</v>
      </c>
      <c r="H5840" s="280" t="s">
        <v>1342</v>
      </c>
      <c r="I5840" s="80"/>
    </row>
    <row r="5841" spans="1:9">
      <c r="A5841" s="280" t="s">
        <v>7240</v>
      </c>
      <c r="B5841" s="280" t="s">
        <v>1457</v>
      </c>
      <c r="C5841" s="280" t="s">
        <v>1215</v>
      </c>
      <c r="D5841" s="280" t="s">
        <v>1217</v>
      </c>
      <c r="E5841" s="80">
        <v>0.80977325220569407</v>
      </c>
      <c r="F5841" s="80">
        <v>708511</v>
      </c>
      <c r="G5841" s="80">
        <v>3</v>
      </c>
      <c r="H5841" s="280" t="s">
        <v>1342</v>
      </c>
      <c r="I5841" s="80"/>
    </row>
    <row r="5842" spans="1:9">
      <c r="A5842" s="280" t="s">
        <v>7241</v>
      </c>
      <c r="B5842" s="280" t="s">
        <v>1457</v>
      </c>
      <c r="C5842" s="280" t="s">
        <v>1215</v>
      </c>
      <c r="D5842" s="280" t="s">
        <v>1218</v>
      </c>
      <c r="E5842" s="80">
        <v>0.627820730354399</v>
      </c>
      <c r="F5842" s="80">
        <v>708511</v>
      </c>
      <c r="G5842" s="80">
        <v>3</v>
      </c>
      <c r="H5842" s="280" t="s">
        <v>1342</v>
      </c>
      <c r="I5842" s="80"/>
    </row>
    <row r="5843" spans="1:9">
      <c r="A5843" s="280" t="s">
        <v>7242</v>
      </c>
      <c r="B5843" s="280" t="s">
        <v>1457</v>
      </c>
      <c r="C5843" s="280" t="s">
        <v>1215</v>
      </c>
      <c r="D5843" s="280" t="s">
        <v>1219</v>
      </c>
      <c r="E5843" s="80">
        <v>98317.91812986118</v>
      </c>
      <c r="F5843" s="80">
        <v>708511</v>
      </c>
      <c r="G5843" s="80">
        <v>3</v>
      </c>
      <c r="H5843" s="280" t="s">
        <v>1342</v>
      </c>
      <c r="I5843" s="80"/>
    </row>
    <row r="5844" spans="1:9">
      <c r="A5844" s="280" t="s">
        <v>7243</v>
      </c>
      <c r="B5844" s="280" t="s">
        <v>1457</v>
      </c>
      <c r="C5844" s="280" t="s">
        <v>1215</v>
      </c>
      <c r="D5844" s="280" t="s">
        <v>1347</v>
      </c>
      <c r="E5844" s="80">
        <v>1.0101564971709647</v>
      </c>
      <c r="F5844" s="80">
        <v>708511</v>
      </c>
      <c r="G5844" s="80">
        <v>3</v>
      </c>
      <c r="H5844" s="280" t="s">
        <v>1342</v>
      </c>
      <c r="I5844" s="80"/>
    </row>
    <row r="5845" spans="1:9">
      <c r="A5845" s="280" t="s">
        <v>7244</v>
      </c>
      <c r="B5845" s="280" t="s">
        <v>1393</v>
      </c>
      <c r="C5845" s="280" t="s">
        <v>1215</v>
      </c>
      <c r="D5845" s="280" t="s">
        <v>1347</v>
      </c>
      <c r="E5845" s="80">
        <v>0.52332991301475917</v>
      </c>
      <c r="F5845" s="80">
        <v>708511</v>
      </c>
      <c r="G5845" s="80">
        <v>3</v>
      </c>
      <c r="H5845" s="280" t="s">
        <v>1394</v>
      </c>
      <c r="I5845" s="80"/>
    </row>
    <row r="5846" spans="1:9">
      <c r="A5846" s="280" t="s">
        <v>7245</v>
      </c>
      <c r="B5846" s="280" t="s">
        <v>1415</v>
      </c>
      <c r="C5846" s="280" t="s">
        <v>1215</v>
      </c>
      <c r="D5846" s="280" t="s">
        <v>1347</v>
      </c>
      <c r="E5846" s="80">
        <v>7.9850273219739518E-2</v>
      </c>
      <c r="F5846" s="80">
        <v>708511</v>
      </c>
      <c r="G5846" s="80">
        <v>3</v>
      </c>
      <c r="H5846" s="280" t="s">
        <v>1394</v>
      </c>
      <c r="I5846" s="80"/>
    </row>
    <row r="5847" spans="1:9">
      <c r="A5847" s="280" t="s">
        <v>7246</v>
      </c>
      <c r="B5847" s="280" t="s">
        <v>1436</v>
      </c>
      <c r="C5847" s="280" t="s">
        <v>1215</v>
      </c>
      <c r="D5847" s="280" t="s">
        <v>1347</v>
      </c>
      <c r="E5847" s="80">
        <v>1.4729415180728437E-2</v>
      </c>
      <c r="F5847" s="80">
        <v>708511</v>
      </c>
      <c r="G5847" s="80">
        <v>3</v>
      </c>
      <c r="H5847" s="280" t="s">
        <v>1394</v>
      </c>
      <c r="I5847" s="80"/>
    </row>
    <row r="5848" spans="1:9">
      <c r="A5848" s="280" t="s">
        <v>7247</v>
      </c>
      <c r="B5848" s="280" t="s">
        <v>1457</v>
      </c>
      <c r="C5848" s="280" t="s">
        <v>1215</v>
      </c>
      <c r="D5848" s="280" t="s">
        <v>1344</v>
      </c>
      <c r="E5848" s="80">
        <v>2.3234555316352794</v>
      </c>
      <c r="F5848" s="80">
        <v>708511</v>
      </c>
      <c r="G5848" s="80">
        <v>3</v>
      </c>
      <c r="H5848" s="280" t="s">
        <v>1342</v>
      </c>
      <c r="I5848" s="80"/>
    </row>
    <row r="5849" spans="1:9">
      <c r="A5849" s="280" t="s">
        <v>7248</v>
      </c>
      <c r="B5849" s="280" t="s">
        <v>1393</v>
      </c>
      <c r="C5849" s="280" t="s">
        <v>1215</v>
      </c>
      <c r="D5849" s="280" t="s">
        <v>1344</v>
      </c>
      <c r="E5849" s="80">
        <v>0</v>
      </c>
      <c r="F5849" s="80">
        <v>708511</v>
      </c>
      <c r="G5849" s="80">
        <v>3</v>
      </c>
      <c r="H5849" s="280" t="s">
        <v>1394</v>
      </c>
      <c r="I5849" s="80"/>
    </row>
    <row r="5850" spans="1:9">
      <c r="A5850" s="280" t="s">
        <v>7249</v>
      </c>
      <c r="B5850" s="280" t="s">
        <v>1415</v>
      </c>
      <c r="C5850" s="280" t="s">
        <v>1215</v>
      </c>
      <c r="D5850" s="280" t="s">
        <v>1344</v>
      </c>
      <c r="E5850" s="80">
        <v>0</v>
      </c>
      <c r="F5850" s="80">
        <v>708511</v>
      </c>
      <c r="G5850" s="80">
        <v>3</v>
      </c>
      <c r="H5850" s="280" t="s">
        <v>1394</v>
      </c>
      <c r="I5850" s="80"/>
    </row>
    <row r="5851" spans="1:9">
      <c r="A5851" s="280" t="s">
        <v>7250</v>
      </c>
      <c r="B5851" s="280" t="s">
        <v>1436</v>
      </c>
      <c r="C5851" s="280" t="s">
        <v>1215</v>
      </c>
      <c r="D5851" s="280" t="s">
        <v>1344</v>
      </c>
      <c r="E5851" s="80">
        <v>0</v>
      </c>
      <c r="F5851" s="80">
        <v>708511</v>
      </c>
      <c r="G5851" s="80">
        <v>3</v>
      </c>
      <c r="H5851" s="280" t="s">
        <v>1394</v>
      </c>
      <c r="I5851" s="80"/>
    </row>
    <row r="5852" spans="1:9">
      <c r="A5852" s="280" t="s">
        <v>7251</v>
      </c>
      <c r="B5852" s="280" t="s">
        <v>5752</v>
      </c>
      <c r="C5852" s="280" t="s">
        <v>1216</v>
      </c>
      <c r="D5852" s="280" t="s">
        <v>1394</v>
      </c>
      <c r="E5852" s="80">
        <v>0.98511949708614266</v>
      </c>
      <c r="F5852" s="80">
        <v>708511</v>
      </c>
      <c r="G5852" s="80">
        <v>3</v>
      </c>
      <c r="H5852" s="280" t="s">
        <v>1394</v>
      </c>
      <c r="I5852" s="80"/>
    </row>
    <row r="5853" spans="1:9">
      <c r="A5853" s="280" t="s">
        <v>7252</v>
      </c>
      <c r="B5853" s="280" t="s">
        <v>5754</v>
      </c>
      <c r="C5853" s="280" t="s">
        <v>1216</v>
      </c>
      <c r="D5853" s="280" t="s">
        <v>1394</v>
      </c>
      <c r="E5853" s="80">
        <v>520337.23409996514</v>
      </c>
      <c r="F5853" s="80">
        <v>708511</v>
      </c>
      <c r="G5853" s="80">
        <v>3</v>
      </c>
      <c r="H5853" s="280" t="s">
        <v>1394</v>
      </c>
      <c r="I5853" s="80"/>
    </row>
    <row r="5854" spans="1:9">
      <c r="A5854" s="280" t="s">
        <v>7253</v>
      </c>
      <c r="B5854" s="280" t="s">
        <v>1457</v>
      </c>
      <c r="C5854" s="280" t="s">
        <v>1216</v>
      </c>
      <c r="D5854" s="280" t="s">
        <v>1211</v>
      </c>
      <c r="E5854" s="80">
        <v>0.91211076705494298</v>
      </c>
      <c r="F5854" s="80">
        <v>708511</v>
      </c>
      <c r="G5854" s="80">
        <v>3</v>
      </c>
      <c r="H5854" s="280" t="s">
        <v>1342</v>
      </c>
      <c r="I5854" s="80"/>
    </row>
    <row r="5855" spans="1:9">
      <c r="A5855" s="280" t="s">
        <v>7254</v>
      </c>
      <c r="B5855" s="280" t="s">
        <v>1457</v>
      </c>
      <c r="C5855" s="280" t="s">
        <v>1216</v>
      </c>
      <c r="D5855" s="280" t="s">
        <v>1212</v>
      </c>
      <c r="E5855" s="80">
        <v>0.92027290583675703</v>
      </c>
      <c r="F5855" s="80">
        <v>708511</v>
      </c>
      <c r="G5855" s="80">
        <v>3</v>
      </c>
      <c r="H5855" s="280" t="s">
        <v>1342</v>
      </c>
      <c r="I5855" s="80"/>
    </row>
    <row r="5856" spans="1:9">
      <c r="A5856" s="280" t="s">
        <v>7255</v>
      </c>
      <c r="B5856" s="280" t="s">
        <v>1457</v>
      </c>
      <c r="C5856" s="280" t="s">
        <v>1216</v>
      </c>
      <c r="D5856" s="280" t="s">
        <v>1213</v>
      </c>
      <c r="E5856" s="80">
        <v>0.91211076705494298</v>
      </c>
      <c r="F5856" s="80">
        <v>708511</v>
      </c>
      <c r="G5856" s="80">
        <v>3</v>
      </c>
      <c r="H5856" s="280" t="s">
        <v>1342</v>
      </c>
      <c r="I5856" s="80"/>
    </row>
    <row r="5857" spans="1:9">
      <c r="A5857" s="280" t="s">
        <v>7256</v>
      </c>
      <c r="B5857" s="280" t="s">
        <v>1457</v>
      </c>
      <c r="C5857" s="280" t="s">
        <v>1216</v>
      </c>
      <c r="D5857" s="280" t="s">
        <v>1214</v>
      </c>
      <c r="E5857" s="80">
        <v>0.91946618403161795</v>
      </c>
      <c r="F5857" s="80">
        <v>708511</v>
      </c>
      <c r="G5857" s="80">
        <v>3</v>
      </c>
      <c r="H5857" s="280" t="s">
        <v>1342</v>
      </c>
      <c r="I5857" s="80"/>
    </row>
    <row r="5858" spans="1:9">
      <c r="A5858" s="280" t="s">
        <v>7257</v>
      </c>
      <c r="B5858" s="280" t="s">
        <v>1457</v>
      </c>
      <c r="C5858" s="280" t="s">
        <v>1216</v>
      </c>
      <c r="D5858" s="280" t="s">
        <v>1215</v>
      </c>
      <c r="E5858" s="80">
        <v>0.89646024761421639</v>
      </c>
      <c r="F5858" s="80">
        <v>708511</v>
      </c>
      <c r="G5858" s="80">
        <v>3</v>
      </c>
      <c r="H5858" s="280" t="s">
        <v>1342</v>
      </c>
      <c r="I5858" s="80"/>
    </row>
    <row r="5859" spans="1:9">
      <c r="A5859" s="280" t="s">
        <v>7258</v>
      </c>
      <c r="B5859" s="280" t="s">
        <v>1457</v>
      </c>
      <c r="C5859" s="280" t="s">
        <v>1216</v>
      </c>
      <c r="D5859" s="280" t="s">
        <v>1216</v>
      </c>
      <c r="E5859" s="80">
        <v>1</v>
      </c>
      <c r="F5859" s="80">
        <v>708511</v>
      </c>
      <c r="G5859" s="80">
        <v>3</v>
      </c>
      <c r="H5859" s="280" t="s">
        <v>1342</v>
      </c>
      <c r="I5859" s="80"/>
    </row>
    <row r="5860" spans="1:9">
      <c r="A5860" s="280" t="s">
        <v>7259</v>
      </c>
      <c r="B5860" s="280" t="s">
        <v>1457</v>
      </c>
      <c r="C5860" s="280" t="s">
        <v>1216</v>
      </c>
      <c r="D5860" s="280" t="s">
        <v>1217</v>
      </c>
      <c r="E5860" s="80">
        <v>0.72065501767598361</v>
      </c>
      <c r="F5860" s="80">
        <v>708511</v>
      </c>
      <c r="G5860" s="80">
        <v>3</v>
      </c>
      <c r="H5860" s="280" t="s">
        <v>1342</v>
      </c>
      <c r="I5860" s="80"/>
    </row>
    <row r="5861" spans="1:9">
      <c r="A5861" s="280" t="s">
        <v>7260</v>
      </c>
      <c r="B5861" s="280" t="s">
        <v>1457</v>
      </c>
      <c r="C5861" s="280" t="s">
        <v>1216</v>
      </c>
      <c r="D5861" s="280" t="s">
        <v>1218</v>
      </c>
      <c r="E5861" s="80">
        <v>0.55632245649561762</v>
      </c>
      <c r="F5861" s="80">
        <v>708511</v>
      </c>
      <c r="G5861" s="80">
        <v>3</v>
      </c>
      <c r="H5861" s="280" t="s">
        <v>1342</v>
      </c>
      <c r="I5861" s="80"/>
    </row>
    <row r="5862" spans="1:9">
      <c r="A5862" s="280" t="s">
        <v>7261</v>
      </c>
      <c r="B5862" s="280" t="s">
        <v>1457</v>
      </c>
      <c r="C5862" s="280" t="s">
        <v>1216</v>
      </c>
      <c r="D5862" s="280" t="s">
        <v>1219</v>
      </c>
      <c r="E5862" s="80">
        <v>90061.156534040172</v>
      </c>
      <c r="F5862" s="80">
        <v>708511</v>
      </c>
      <c r="G5862" s="80">
        <v>3</v>
      </c>
      <c r="H5862" s="280" t="s">
        <v>1342</v>
      </c>
      <c r="I5862" s="80"/>
    </row>
    <row r="5863" spans="1:9">
      <c r="A5863" s="280" t="s">
        <v>7262</v>
      </c>
      <c r="B5863" s="280" t="s">
        <v>1457</v>
      </c>
      <c r="C5863" s="280" t="s">
        <v>1216</v>
      </c>
      <c r="D5863" s="280" t="s">
        <v>1347</v>
      </c>
      <c r="E5863" s="80">
        <v>0.90414298921064984</v>
      </c>
      <c r="F5863" s="80">
        <v>708511</v>
      </c>
      <c r="G5863" s="80">
        <v>3</v>
      </c>
      <c r="H5863" s="280" t="s">
        <v>1342</v>
      </c>
      <c r="I5863" s="80"/>
    </row>
    <row r="5864" spans="1:9">
      <c r="A5864" s="280" t="s">
        <v>7263</v>
      </c>
      <c r="B5864" s="280" t="s">
        <v>1393</v>
      </c>
      <c r="C5864" s="280" t="s">
        <v>1216</v>
      </c>
      <c r="D5864" s="280" t="s">
        <v>1347</v>
      </c>
      <c r="E5864" s="80">
        <v>0.62907985902830021</v>
      </c>
      <c r="F5864" s="80">
        <v>708511</v>
      </c>
      <c r="G5864" s="80">
        <v>3</v>
      </c>
      <c r="H5864" s="280" t="s">
        <v>1394</v>
      </c>
      <c r="I5864" s="80"/>
    </row>
    <row r="5865" spans="1:9">
      <c r="A5865" s="280" t="s">
        <v>7264</v>
      </c>
      <c r="B5865" s="280" t="s">
        <v>1415</v>
      </c>
      <c r="C5865" s="280" t="s">
        <v>1216</v>
      </c>
      <c r="D5865" s="280" t="s">
        <v>1347</v>
      </c>
      <c r="E5865" s="80">
        <v>0.1900060674115612</v>
      </c>
      <c r="F5865" s="80">
        <v>708511</v>
      </c>
      <c r="G5865" s="80">
        <v>3</v>
      </c>
      <c r="H5865" s="280" t="s">
        <v>1394</v>
      </c>
      <c r="I5865" s="80"/>
    </row>
    <row r="5866" spans="1:9">
      <c r="A5866" s="280" t="s">
        <v>7265</v>
      </c>
      <c r="B5866" s="280" t="s">
        <v>1436</v>
      </c>
      <c r="C5866" s="280" t="s">
        <v>1216</v>
      </c>
      <c r="D5866" s="280" t="s">
        <v>1347</v>
      </c>
      <c r="E5866" s="80">
        <v>9.820920226871184E-2</v>
      </c>
      <c r="F5866" s="80">
        <v>708511</v>
      </c>
      <c r="G5866" s="80">
        <v>3</v>
      </c>
      <c r="H5866" s="280" t="s">
        <v>1394</v>
      </c>
      <c r="I5866" s="80"/>
    </row>
    <row r="5867" spans="1:9">
      <c r="A5867" s="280" t="s">
        <v>7266</v>
      </c>
      <c r="B5867" s="280" t="s">
        <v>1457</v>
      </c>
      <c r="C5867" s="280" t="s">
        <v>1216</v>
      </c>
      <c r="D5867" s="280" t="s">
        <v>1344</v>
      </c>
      <c r="E5867" s="80">
        <v>2.0797698272857272</v>
      </c>
      <c r="F5867" s="80">
        <v>708511</v>
      </c>
      <c r="G5867" s="80">
        <v>3</v>
      </c>
      <c r="H5867" s="280" t="s">
        <v>1342</v>
      </c>
      <c r="I5867" s="80"/>
    </row>
    <row r="5868" spans="1:9">
      <c r="A5868" s="280" t="s">
        <v>7267</v>
      </c>
      <c r="B5868" s="280" t="s">
        <v>1393</v>
      </c>
      <c r="C5868" s="280" t="s">
        <v>1216</v>
      </c>
      <c r="D5868" s="280" t="s">
        <v>1344</v>
      </c>
      <c r="E5868" s="80">
        <v>7.1080053802975537E-2</v>
      </c>
      <c r="F5868" s="80">
        <v>708511</v>
      </c>
      <c r="G5868" s="80">
        <v>3</v>
      </c>
      <c r="H5868" s="280" t="s">
        <v>1394</v>
      </c>
      <c r="I5868" s="80"/>
    </row>
    <row r="5869" spans="1:9">
      <c r="A5869" s="280" t="s">
        <v>7268</v>
      </c>
      <c r="B5869" s="280" t="s">
        <v>1415</v>
      </c>
      <c r="C5869" s="280" t="s">
        <v>1216</v>
      </c>
      <c r="D5869" s="280" t="s">
        <v>1344</v>
      </c>
      <c r="E5869" s="80">
        <v>4.7359626083527999E-2</v>
      </c>
      <c r="F5869" s="80">
        <v>708511</v>
      </c>
      <c r="G5869" s="80">
        <v>3</v>
      </c>
      <c r="H5869" s="280" t="s">
        <v>1394</v>
      </c>
      <c r="I5869" s="80"/>
    </row>
    <row r="5870" spans="1:9">
      <c r="A5870" s="280" t="s">
        <v>7269</v>
      </c>
      <c r="B5870" s="280" t="s">
        <v>1436</v>
      </c>
      <c r="C5870" s="280" t="s">
        <v>1216</v>
      </c>
      <c r="D5870" s="280" t="s">
        <v>1344</v>
      </c>
      <c r="E5870" s="80">
        <v>6.1159925555002367E-2</v>
      </c>
      <c r="F5870" s="80">
        <v>708511</v>
      </c>
      <c r="G5870" s="80">
        <v>3</v>
      </c>
      <c r="H5870" s="280" t="s">
        <v>1394</v>
      </c>
      <c r="I5870" s="80"/>
    </row>
    <row r="5871" spans="1:9">
      <c r="A5871" s="280" t="s">
        <v>7270</v>
      </c>
      <c r="B5871" s="280" t="s">
        <v>5752</v>
      </c>
      <c r="C5871" s="280" t="s">
        <v>1217</v>
      </c>
      <c r="D5871" s="280" t="s">
        <v>1394</v>
      </c>
      <c r="E5871" s="80">
        <v>1</v>
      </c>
      <c r="F5871" s="80">
        <v>708511</v>
      </c>
      <c r="G5871" s="80">
        <v>3</v>
      </c>
      <c r="H5871" s="280" t="s">
        <v>1394</v>
      </c>
      <c r="I5871" s="80"/>
    </row>
    <row r="5872" spans="1:9">
      <c r="A5872" s="280" t="s">
        <v>7271</v>
      </c>
      <c r="B5872" s="280" t="s">
        <v>5754</v>
      </c>
      <c r="C5872" s="280" t="s">
        <v>1217</v>
      </c>
      <c r="D5872" s="280" t="s">
        <v>1394</v>
      </c>
      <c r="E5872" s="80">
        <v>735844.75229944219</v>
      </c>
      <c r="F5872" s="80">
        <v>708511</v>
      </c>
      <c r="G5872" s="80">
        <v>3</v>
      </c>
      <c r="H5872" s="280" t="s">
        <v>1394</v>
      </c>
      <c r="I5872" s="80"/>
    </row>
    <row r="5873" spans="1:9">
      <c r="A5873" s="280" t="s">
        <v>7272</v>
      </c>
      <c r="B5873" s="280" t="s">
        <v>1457</v>
      </c>
      <c r="C5873" s="280" t="s">
        <v>1217</v>
      </c>
      <c r="D5873" s="280" t="s">
        <v>1211</v>
      </c>
      <c r="E5873" s="80">
        <v>1.2628109639203686</v>
      </c>
      <c r="F5873" s="80">
        <v>708511</v>
      </c>
      <c r="G5873" s="80">
        <v>3</v>
      </c>
      <c r="H5873" s="280" t="s">
        <v>1342</v>
      </c>
      <c r="I5873" s="80"/>
    </row>
    <row r="5874" spans="1:9">
      <c r="A5874" s="280" t="s">
        <v>7273</v>
      </c>
      <c r="B5874" s="280" t="s">
        <v>1457</v>
      </c>
      <c r="C5874" s="280" t="s">
        <v>1217</v>
      </c>
      <c r="D5874" s="280" t="s">
        <v>1212</v>
      </c>
      <c r="E5874" s="80">
        <v>1.2738569569704572</v>
      </c>
      <c r="F5874" s="80">
        <v>708511</v>
      </c>
      <c r="G5874" s="80">
        <v>3</v>
      </c>
      <c r="H5874" s="280" t="s">
        <v>1342</v>
      </c>
      <c r="I5874" s="80"/>
    </row>
    <row r="5875" spans="1:9">
      <c r="A5875" s="280" t="s">
        <v>7274</v>
      </c>
      <c r="B5875" s="280" t="s">
        <v>1457</v>
      </c>
      <c r="C5875" s="280" t="s">
        <v>1217</v>
      </c>
      <c r="D5875" s="280" t="s">
        <v>1213</v>
      </c>
      <c r="E5875" s="80">
        <v>1.2628109639203686</v>
      </c>
      <c r="F5875" s="80">
        <v>708511</v>
      </c>
      <c r="G5875" s="80">
        <v>3</v>
      </c>
      <c r="H5875" s="280" t="s">
        <v>1342</v>
      </c>
      <c r="I5875" s="80"/>
    </row>
    <row r="5876" spans="1:9">
      <c r="A5876" s="280" t="s">
        <v>7275</v>
      </c>
      <c r="B5876" s="280" t="s">
        <v>1457</v>
      </c>
      <c r="C5876" s="280" t="s">
        <v>1217</v>
      </c>
      <c r="D5876" s="280" t="s">
        <v>1214</v>
      </c>
      <c r="E5876" s="80">
        <v>1.2726563160999009</v>
      </c>
      <c r="F5876" s="80">
        <v>708511</v>
      </c>
      <c r="G5876" s="80">
        <v>3</v>
      </c>
      <c r="H5876" s="280" t="s">
        <v>1342</v>
      </c>
      <c r="I5876" s="80"/>
    </row>
    <row r="5877" spans="1:9">
      <c r="A5877" s="280" t="s">
        <v>7276</v>
      </c>
      <c r="B5877" s="280" t="s">
        <v>1457</v>
      </c>
      <c r="C5877" s="280" t="s">
        <v>1217</v>
      </c>
      <c r="D5877" s="280" t="s">
        <v>1215</v>
      </c>
      <c r="E5877" s="80">
        <v>1.2416537992679562</v>
      </c>
      <c r="F5877" s="80">
        <v>708511</v>
      </c>
      <c r="G5877" s="80">
        <v>3</v>
      </c>
      <c r="H5877" s="280" t="s">
        <v>1342</v>
      </c>
      <c r="I5877" s="80"/>
    </row>
    <row r="5878" spans="1:9">
      <c r="A5878" s="280" t="s">
        <v>7277</v>
      </c>
      <c r="B5878" s="280" t="s">
        <v>1457</v>
      </c>
      <c r="C5878" s="280" t="s">
        <v>1217</v>
      </c>
      <c r="D5878" s="280" t="s">
        <v>1216</v>
      </c>
      <c r="E5878" s="80">
        <v>1.2536879937483221</v>
      </c>
      <c r="F5878" s="80">
        <v>708511</v>
      </c>
      <c r="G5878" s="80">
        <v>3</v>
      </c>
      <c r="H5878" s="280" t="s">
        <v>1342</v>
      </c>
      <c r="I5878" s="80"/>
    </row>
    <row r="5879" spans="1:9">
      <c r="A5879" s="280" t="s">
        <v>7278</v>
      </c>
      <c r="B5879" s="280" t="s">
        <v>1457</v>
      </c>
      <c r="C5879" s="280" t="s">
        <v>1217</v>
      </c>
      <c r="D5879" s="280" t="s">
        <v>1217</v>
      </c>
      <c r="E5879" s="80">
        <v>1</v>
      </c>
      <c r="F5879" s="80">
        <v>708511</v>
      </c>
      <c r="G5879" s="80">
        <v>3</v>
      </c>
      <c r="H5879" s="280" t="s">
        <v>1342</v>
      </c>
      <c r="I5879" s="80"/>
    </row>
    <row r="5880" spans="1:9">
      <c r="A5880" s="280" t="s">
        <v>7279</v>
      </c>
      <c r="B5880" s="280" t="s">
        <v>1457</v>
      </c>
      <c r="C5880" s="280" t="s">
        <v>1217</v>
      </c>
      <c r="D5880" s="280" t="s">
        <v>1218</v>
      </c>
      <c r="E5880" s="80">
        <v>0.77963500710205191</v>
      </c>
      <c r="F5880" s="80">
        <v>708511</v>
      </c>
      <c r="G5880" s="80">
        <v>3</v>
      </c>
      <c r="H5880" s="280" t="s">
        <v>1342</v>
      </c>
      <c r="I5880" s="80"/>
    </row>
    <row r="5881" spans="1:9">
      <c r="A5881" s="280" t="s">
        <v>7280</v>
      </c>
      <c r="B5881" s="280" t="s">
        <v>1457</v>
      </c>
      <c r="C5881" s="280" t="s">
        <v>1217</v>
      </c>
      <c r="D5881" s="280" t="s">
        <v>1219</v>
      </c>
      <c r="E5881" s="80">
        <v>125049.30200020051</v>
      </c>
      <c r="F5881" s="80">
        <v>708511</v>
      </c>
      <c r="G5881" s="80">
        <v>3</v>
      </c>
      <c r="H5881" s="280" t="s">
        <v>1342</v>
      </c>
      <c r="I5881" s="80"/>
    </row>
    <row r="5882" spans="1:9">
      <c r="A5882" s="280" t="s">
        <v>7281</v>
      </c>
      <c r="B5882" s="280" t="s">
        <v>1457</v>
      </c>
      <c r="C5882" s="280" t="s">
        <v>1217</v>
      </c>
      <c r="D5882" s="280" t="s">
        <v>1347</v>
      </c>
      <c r="E5882" s="80">
        <v>1.2549478910416603</v>
      </c>
      <c r="F5882" s="80">
        <v>708511</v>
      </c>
      <c r="G5882" s="80">
        <v>3</v>
      </c>
      <c r="H5882" s="280" t="s">
        <v>1342</v>
      </c>
      <c r="I5882" s="80"/>
    </row>
    <row r="5883" spans="1:9">
      <c r="A5883" s="280" t="s">
        <v>7282</v>
      </c>
      <c r="B5883" s="280" t="s">
        <v>1393</v>
      </c>
      <c r="C5883" s="280" t="s">
        <v>1217</v>
      </c>
      <c r="D5883" s="280" t="s">
        <v>1347</v>
      </c>
      <c r="E5883" s="80">
        <v>0.19761302223959826</v>
      </c>
      <c r="F5883" s="80">
        <v>708511</v>
      </c>
      <c r="G5883" s="80">
        <v>3</v>
      </c>
      <c r="H5883" s="280" t="s">
        <v>1394</v>
      </c>
      <c r="I5883" s="80"/>
    </row>
    <row r="5884" spans="1:9">
      <c r="A5884" s="280" t="s">
        <v>7283</v>
      </c>
      <c r="B5884" s="280" t="s">
        <v>1415</v>
      </c>
      <c r="C5884" s="280" t="s">
        <v>1217</v>
      </c>
      <c r="D5884" s="280" t="s">
        <v>1347</v>
      </c>
      <c r="E5884" s="80">
        <v>1.1431536212581282E-2</v>
      </c>
      <c r="F5884" s="80">
        <v>708511</v>
      </c>
      <c r="G5884" s="80">
        <v>3</v>
      </c>
      <c r="H5884" s="280" t="s">
        <v>1394</v>
      </c>
      <c r="I5884" s="80"/>
    </row>
    <row r="5885" spans="1:9">
      <c r="A5885" s="280" t="s">
        <v>7284</v>
      </c>
      <c r="B5885" s="280" t="s">
        <v>1436</v>
      </c>
      <c r="C5885" s="280" t="s">
        <v>1217</v>
      </c>
      <c r="D5885" s="280" t="s">
        <v>1347</v>
      </c>
      <c r="E5885" s="80">
        <v>1.2325185199843194E-3</v>
      </c>
      <c r="F5885" s="80">
        <v>708511</v>
      </c>
      <c r="G5885" s="80">
        <v>3</v>
      </c>
      <c r="H5885" s="280" t="s">
        <v>1394</v>
      </c>
      <c r="I5885" s="80"/>
    </row>
    <row r="5886" spans="1:9">
      <c r="A5886" s="280" t="s">
        <v>7285</v>
      </c>
      <c r="B5886" s="280" t="s">
        <v>1457</v>
      </c>
      <c r="C5886" s="280" t="s">
        <v>1217</v>
      </c>
      <c r="D5886" s="280" t="s">
        <v>1344</v>
      </c>
      <c r="E5886" s="80">
        <v>2.8827486018338018</v>
      </c>
      <c r="F5886" s="80">
        <v>708511</v>
      </c>
      <c r="G5886" s="80">
        <v>3</v>
      </c>
      <c r="H5886" s="280" t="s">
        <v>1342</v>
      </c>
      <c r="I5886" s="80"/>
    </row>
    <row r="5887" spans="1:9">
      <c r="A5887" s="280" t="s">
        <v>7286</v>
      </c>
      <c r="B5887" s="280" t="s">
        <v>1393</v>
      </c>
      <c r="C5887" s="280" t="s">
        <v>1217</v>
      </c>
      <c r="D5887" s="280" t="s">
        <v>1344</v>
      </c>
      <c r="E5887" s="80">
        <v>0</v>
      </c>
      <c r="F5887" s="80">
        <v>708511</v>
      </c>
      <c r="G5887" s="80">
        <v>3</v>
      </c>
      <c r="H5887" s="280" t="s">
        <v>1394</v>
      </c>
      <c r="I5887" s="80"/>
    </row>
    <row r="5888" spans="1:9">
      <c r="A5888" s="280" t="s">
        <v>7287</v>
      </c>
      <c r="B5888" s="280" t="s">
        <v>1415</v>
      </c>
      <c r="C5888" s="280" t="s">
        <v>1217</v>
      </c>
      <c r="D5888" s="280" t="s">
        <v>1344</v>
      </c>
      <c r="E5888" s="80">
        <v>0</v>
      </c>
      <c r="F5888" s="80">
        <v>708511</v>
      </c>
      <c r="G5888" s="80">
        <v>3</v>
      </c>
      <c r="H5888" s="280" t="s">
        <v>1394</v>
      </c>
      <c r="I5888" s="80"/>
    </row>
    <row r="5889" spans="1:9">
      <c r="A5889" s="280" t="s">
        <v>7288</v>
      </c>
      <c r="B5889" s="280" t="s">
        <v>1436</v>
      </c>
      <c r="C5889" s="280" t="s">
        <v>1217</v>
      </c>
      <c r="D5889" s="280" t="s">
        <v>1344</v>
      </c>
      <c r="E5889" s="80">
        <v>0</v>
      </c>
      <c r="F5889" s="80">
        <v>708511</v>
      </c>
      <c r="G5889" s="80">
        <v>3</v>
      </c>
      <c r="H5889" s="280" t="s">
        <v>1394</v>
      </c>
      <c r="I5889" s="80"/>
    </row>
    <row r="5890" spans="1:9">
      <c r="A5890" s="280" t="s">
        <v>7289</v>
      </c>
      <c r="B5890" s="280" t="s">
        <v>5752</v>
      </c>
      <c r="C5890" s="280" t="s">
        <v>1218</v>
      </c>
      <c r="D5890" s="280" t="s">
        <v>1394</v>
      </c>
      <c r="E5890" s="80">
        <v>0.9908978124545702</v>
      </c>
      <c r="F5890" s="80">
        <v>708511</v>
      </c>
      <c r="G5890" s="80">
        <v>3</v>
      </c>
      <c r="H5890" s="280" t="s">
        <v>1394</v>
      </c>
      <c r="I5890" s="80"/>
    </row>
    <row r="5891" spans="1:9">
      <c r="A5891" s="280" t="s">
        <v>7290</v>
      </c>
      <c r="B5891" s="280" t="s">
        <v>5754</v>
      </c>
      <c r="C5891" s="280" t="s">
        <v>1218</v>
      </c>
      <c r="D5891" s="280" t="s">
        <v>1394</v>
      </c>
      <c r="E5891" s="80">
        <v>1088285.7681668522</v>
      </c>
      <c r="F5891" s="80">
        <v>708511</v>
      </c>
      <c r="G5891" s="80">
        <v>3</v>
      </c>
      <c r="H5891" s="280" t="s">
        <v>1394</v>
      </c>
      <c r="I5891" s="80"/>
    </row>
    <row r="5892" spans="1:9">
      <c r="A5892" s="280" t="s">
        <v>7291</v>
      </c>
      <c r="B5892" s="280" t="s">
        <v>1457</v>
      </c>
      <c r="C5892" s="280" t="s">
        <v>1218</v>
      </c>
      <c r="D5892" s="280" t="s">
        <v>1211</v>
      </c>
      <c r="E5892" s="80">
        <v>1.8904645070054713</v>
      </c>
      <c r="F5892" s="80">
        <v>708511</v>
      </c>
      <c r="G5892" s="80">
        <v>3</v>
      </c>
      <c r="H5892" s="280" t="s">
        <v>1342</v>
      </c>
      <c r="I5892" s="80"/>
    </row>
    <row r="5893" spans="1:9">
      <c r="A5893" s="280" t="s">
        <v>7292</v>
      </c>
      <c r="B5893" s="280" t="s">
        <v>1457</v>
      </c>
      <c r="C5893" s="280" t="s">
        <v>1218</v>
      </c>
      <c r="D5893" s="280" t="s">
        <v>1212</v>
      </c>
      <c r="E5893" s="80">
        <v>1.9113746728146075</v>
      </c>
      <c r="F5893" s="80">
        <v>708511</v>
      </c>
      <c r="G5893" s="80">
        <v>3</v>
      </c>
      <c r="H5893" s="280" t="s">
        <v>1342</v>
      </c>
      <c r="I5893" s="80"/>
    </row>
    <row r="5894" spans="1:9">
      <c r="A5894" s="280" t="s">
        <v>7293</v>
      </c>
      <c r="B5894" s="280" t="s">
        <v>1457</v>
      </c>
      <c r="C5894" s="280" t="s">
        <v>1218</v>
      </c>
      <c r="D5894" s="280" t="s">
        <v>1213</v>
      </c>
      <c r="E5894" s="80">
        <v>1.8904645070054713</v>
      </c>
      <c r="F5894" s="80">
        <v>708511</v>
      </c>
      <c r="G5894" s="80">
        <v>3</v>
      </c>
      <c r="H5894" s="280" t="s">
        <v>1342</v>
      </c>
      <c r="I5894" s="80"/>
    </row>
    <row r="5895" spans="1:9">
      <c r="A5895" s="280" t="s">
        <v>7294</v>
      </c>
      <c r="B5895" s="280" t="s">
        <v>1457</v>
      </c>
      <c r="C5895" s="280" t="s">
        <v>1218</v>
      </c>
      <c r="D5895" s="280" t="s">
        <v>1214</v>
      </c>
      <c r="E5895" s="80">
        <v>1.9096550213160677</v>
      </c>
      <c r="F5895" s="80">
        <v>708511</v>
      </c>
      <c r="G5895" s="80">
        <v>3</v>
      </c>
      <c r="H5895" s="280" t="s">
        <v>1342</v>
      </c>
      <c r="I5895" s="80"/>
    </row>
    <row r="5896" spans="1:9">
      <c r="A5896" s="280" t="s">
        <v>7295</v>
      </c>
      <c r="B5896" s="280" t="s">
        <v>1457</v>
      </c>
      <c r="C5896" s="280" t="s">
        <v>1218</v>
      </c>
      <c r="D5896" s="280" t="s">
        <v>1215</v>
      </c>
      <c r="E5896" s="80">
        <v>1.8472182604191154</v>
      </c>
      <c r="F5896" s="80">
        <v>708511</v>
      </c>
      <c r="G5896" s="80">
        <v>3</v>
      </c>
      <c r="H5896" s="280" t="s">
        <v>1342</v>
      </c>
      <c r="I5896" s="80"/>
    </row>
    <row r="5897" spans="1:9">
      <c r="A5897" s="280" t="s">
        <v>7296</v>
      </c>
      <c r="B5897" s="280" t="s">
        <v>1457</v>
      </c>
      <c r="C5897" s="280" t="s">
        <v>1218</v>
      </c>
      <c r="D5897" s="280" t="s">
        <v>1216</v>
      </c>
      <c r="E5897" s="80">
        <v>2.0280151704511806</v>
      </c>
      <c r="F5897" s="80">
        <v>708511</v>
      </c>
      <c r="G5897" s="80">
        <v>3</v>
      </c>
      <c r="H5897" s="280" t="s">
        <v>1342</v>
      </c>
      <c r="I5897" s="80"/>
    </row>
    <row r="5898" spans="1:9">
      <c r="A5898" s="280" t="s">
        <v>7297</v>
      </c>
      <c r="B5898" s="280" t="s">
        <v>1457</v>
      </c>
      <c r="C5898" s="280" t="s">
        <v>1218</v>
      </c>
      <c r="D5898" s="280" t="s">
        <v>1217</v>
      </c>
      <c r="E5898" s="80">
        <v>1.4868787311685063</v>
      </c>
      <c r="F5898" s="80">
        <v>708511</v>
      </c>
      <c r="G5898" s="80">
        <v>3</v>
      </c>
      <c r="H5898" s="280" t="s">
        <v>1342</v>
      </c>
      <c r="I5898" s="80"/>
    </row>
    <row r="5899" spans="1:9">
      <c r="A5899" s="280" t="s">
        <v>7298</v>
      </c>
      <c r="B5899" s="280" t="s">
        <v>1457</v>
      </c>
      <c r="C5899" s="280" t="s">
        <v>1218</v>
      </c>
      <c r="D5899" s="280" t="s">
        <v>1218</v>
      </c>
      <c r="E5899" s="80">
        <v>1</v>
      </c>
      <c r="F5899" s="80">
        <v>708511</v>
      </c>
      <c r="G5899" s="80">
        <v>3</v>
      </c>
      <c r="H5899" s="280" t="s">
        <v>1342</v>
      </c>
      <c r="I5899" s="80"/>
    </row>
    <row r="5900" spans="1:9">
      <c r="A5900" s="280" t="s">
        <v>7299</v>
      </c>
      <c r="B5900" s="280" t="s">
        <v>1457</v>
      </c>
      <c r="C5900" s="280" t="s">
        <v>1218</v>
      </c>
      <c r="D5900" s="280" t="s">
        <v>1219</v>
      </c>
      <c r="E5900" s="80">
        <v>209907.18476471325</v>
      </c>
      <c r="F5900" s="80">
        <v>708511</v>
      </c>
      <c r="G5900" s="80">
        <v>3</v>
      </c>
      <c r="H5900" s="280" t="s">
        <v>1342</v>
      </c>
      <c r="I5900" s="80"/>
    </row>
    <row r="5901" spans="1:9">
      <c r="A5901" s="280" t="s">
        <v>7300</v>
      </c>
      <c r="B5901" s="280" t="s">
        <v>1457</v>
      </c>
      <c r="C5901" s="280" t="s">
        <v>1218</v>
      </c>
      <c r="D5901" s="280" t="s">
        <v>1347</v>
      </c>
      <c r="E5901" s="80">
        <v>1.8540388422908918</v>
      </c>
      <c r="F5901" s="80">
        <v>708511</v>
      </c>
      <c r="G5901" s="80">
        <v>3</v>
      </c>
      <c r="H5901" s="280" t="s">
        <v>1342</v>
      </c>
      <c r="I5901" s="80"/>
    </row>
    <row r="5902" spans="1:9">
      <c r="A5902" s="280" t="s">
        <v>7301</v>
      </c>
      <c r="B5902" s="280" t="s">
        <v>1393</v>
      </c>
      <c r="C5902" s="280" t="s">
        <v>1218</v>
      </c>
      <c r="D5902" s="280" t="s">
        <v>1347</v>
      </c>
      <c r="E5902" s="80">
        <v>0.16276388087129204</v>
      </c>
      <c r="F5902" s="80">
        <v>708511</v>
      </c>
      <c r="G5902" s="80">
        <v>3</v>
      </c>
      <c r="H5902" s="280" t="s">
        <v>1394</v>
      </c>
      <c r="I5902" s="80"/>
    </row>
    <row r="5903" spans="1:9">
      <c r="A5903" s="280" t="s">
        <v>7302</v>
      </c>
      <c r="B5903" s="280" t="s">
        <v>1415</v>
      </c>
      <c r="C5903" s="280" t="s">
        <v>1218</v>
      </c>
      <c r="D5903" s="280" t="s">
        <v>1347</v>
      </c>
      <c r="E5903" s="80">
        <v>4.6762502726266759E-2</v>
      </c>
      <c r="F5903" s="80">
        <v>708511</v>
      </c>
      <c r="G5903" s="80">
        <v>3</v>
      </c>
      <c r="H5903" s="280" t="s">
        <v>1394</v>
      </c>
      <c r="I5903" s="80"/>
    </row>
    <row r="5904" spans="1:9">
      <c r="A5904" s="280" t="s">
        <v>7303</v>
      </c>
      <c r="B5904" s="280" t="s">
        <v>1436</v>
      </c>
      <c r="C5904" s="280" t="s">
        <v>1218</v>
      </c>
      <c r="D5904" s="280" t="s">
        <v>1347</v>
      </c>
      <c r="E5904" s="80">
        <v>3.0036058490025948E-2</v>
      </c>
      <c r="F5904" s="80">
        <v>708511</v>
      </c>
      <c r="G5904" s="80">
        <v>3</v>
      </c>
      <c r="H5904" s="280" t="s">
        <v>1394</v>
      </c>
      <c r="I5904" s="80"/>
    </row>
    <row r="5905" spans="1:9">
      <c r="A5905" s="280" t="s">
        <v>7304</v>
      </c>
      <c r="B5905" s="280" t="s">
        <v>1457</v>
      </c>
      <c r="C5905" s="280" t="s">
        <v>1218</v>
      </c>
      <c r="D5905" s="280" t="s">
        <v>1344</v>
      </c>
      <c r="E5905" s="80">
        <v>4.2956538743280888</v>
      </c>
      <c r="F5905" s="80">
        <v>708511</v>
      </c>
      <c r="G5905" s="80">
        <v>3</v>
      </c>
      <c r="H5905" s="280" t="s">
        <v>1342</v>
      </c>
      <c r="I5905" s="80"/>
    </row>
    <row r="5906" spans="1:9">
      <c r="A5906" s="280" t="s">
        <v>7305</v>
      </c>
      <c r="B5906" s="280" t="s">
        <v>1393</v>
      </c>
      <c r="C5906" s="280" t="s">
        <v>1218</v>
      </c>
      <c r="D5906" s="280" t="s">
        <v>1344</v>
      </c>
      <c r="E5906" s="80">
        <v>2.1658097051421927E-2</v>
      </c>
      <c r="F5906" s="80">
        <v>708511</v>
      </c>
      <c r="G5906" s="80">
        <v>3</v>
      </c>
      <c r="H5906" s="280" t="s">
        <v>1394</v>
      </c>
      <c r="I5906" s="80"/>
    </row>
    <row r="5907" spans="1:9">
      <c r="A5907" s="280" t="s">
        <v>7306</v>
      </c>
      <c r="B5907" s="280" t="s">
        <v>1415</v>
      </c>
      <c r="C5907" s="280" t="s">
        <v>1218</v>
      </c>
      <c r="D5907" s="280" t="s">
        <v>1344</v>
      </c>
      <c r="E5907" s="80">
        <v>1.9749567677979959E-2</v>
      </c>
      <c r="F5907" s="80">
        <v>708511</v>
      </c>
      <c r="G5907" s="80">
        <v>3</v>
      </c>
      <c r="H5907" s="280" t="s">
        <v>1394</v>
      </c>
      <c r="I5907" s="80"/>
    </row>
    <row r="5908" spans="1:9">
      <c r="A5908" s="280" t="s">
        <v>7307</v>
      </c>
      <c r="B5908" s="280" t="s">
        <v>1436</v>
      </c>
      <c r="C5908" s="280" t="s">
        <v>1218</v>
      </c>
      <c r="D5908" s="280" t="s">
        <v>1344</v>
      </c>
      <c r="E5908" s="80">
        <v>2.9338560651710394E-2</v>
      </c>
      <c r="F5908" s="80">
        <v>708511</v>
      </c>
      <c r="G5908" s="80">
        <v>3</v>
      </c>
      <c r="H5908" s="280" t="s">
        <v>1394</v>
      </c>
      <c r="I5908" s="80"/>
    </row>
    <row r="5909" spans="1:9">
      <c r="A5909" s="280" t="s">
        <v>7308</v>
      </c>
      <c r="B5909" s="280" t="s">
        <v>5752</v>
      </c>
      <c r="C5909" s="280" t="s">
        <v>1219</v>
      </c>
      <c r="D5909" s="280" t="s">
        <v>1394</v>
      </c>
      <c r="E5909" s="80">
        <v>1</v>
      </c>
      <c r="F5909" s="80">
        <v>708511</v>
      </c>
      <c r="G5909" s="80">
        <v>3</v>
      </c>
      <c r="H5909" s="280" t="s">
        <v>1394</v>
      </c>
      <c r="I5909" s="80"/>
    </row>
    <row r="5910" spans="1:9">
      <c r="A5910" s="280" t="s">
        <v>7309</v>
      </c>
      <c r="B5910" s="280" t="s">
        <v>5754</v>
      </c>
      <c r="C5910" s="280" t="s">
        <v>1219</v>
      </c>
      <c r="D5910" s="280" t="s">
        <v>1394</v>
      </c>
      <c r="E5910" s="80">
        <v>615323.51977441891</v>
      </c>
      <c r="F5910" s="80">
        <v>708511</v>
      </c>
      <c r="G5910" s="80">
        <v>3</v>
      </c>
      <c r="H5910" s="280" t="s">
        <v>1394</v>
      </c>
      <c r="I5910" s="80"/>
    </row>
    <row r="5911" spans="1:9">
      <c r="A5911" s="280" t="s">
        <v>7310</v>
      </c>
      <c r="B5911" s="280" t="s">
        <v>1457</v>
      </c>
      <c r="C5911" s="280" t="s">
        <v>1219</v>
      </c>
      <c r="D5911" s="280" t="s">
        <v>1211</v>
      </c>
      <c r="E5911" s="80">
        <v>1.0530255002449473</v>
      </c>
      <c r="F5911" s="80">
        <v>708511</v>
      </c>
      <c r="G5911" s="80">
        <v>3</v>
      </c>
      <c r="H5911" s="280" t="s">
        <v>1342</v>
      </c>
      <c r="I5911" s="80"/>
    </row>
    <row r="5912" spans="1:9">
      <c r="A5912" s="280" t="s">
        <v>7311</v>
      </c>
      <c r="B5912" s="280" t="s">
        <v>1457</v>
      </c>
      <c r="C5912" s="280" t="s">
        <v>1219</v>
      </c>
      <c r="D5912" s="280" t="s">
        <v>1212</v>
      </c>
      <c r="E5912" s="80">
        <v>1.0614360141592425</v>
      </c>
      <c r="F5912" s="80">
        <v>708511</v>
      </c>
      <c r="G5912" s="80">
        <v>3</v>
      </c>
      <c r="H5912" s="280" t="s">
        <v>1342</v>
      </c>
      <c r="I5912" s="80"/>
    </row>
    <row r="5913" spans="1:9">
      <c r="A5913" s="280" t="s">
        <v>7312</v>
      </c>
      <c r="B5913" s="280" t="s">
        <v>1457</v>
      </c>
      <c r="C5913" s="280" t="s">
        <v>1219</v>
      </c>
      <c r="D5913" s="280" t="s">
        <v>1213</v>
      </c>
      <c r="E5913" s="80">
        <v>1.0530255002449473</v>
      </c>
      <c r="F5913" s="80">
        <v>708511</v>
      </c>
      <c r="G5913" s="80">
        <v>3</v>
      </c>
      <c r="H5913" s="280" t="s">
        <v>1342</v>
      </c>
      <c r="I5913" s="80"/>
    </row>
    <row r="5914" spans="1:9">
      <c r="A5914" s="280" t="s">
        <v>7313</v>
      </c>
      <c r="B5914" s="280" t="s">
        <v>1457</v>
      </c>
      <c r="C5914" s="280" t="s">
        <v>1219</v>
      </c>
      <c r="D5914" s="280" t="s">
        <v>1214</v>
      </c>
      <c r="E5914" s="80">
        <v>1.0601782240739028</v>
      </c>
      <c r="F5914" s="80">
        <v>708511</v>
      </c>
      <c r="G5914" s="80">
        <v>3</v>
      </c>
      <c r="H5914" s="280" t="s">
        <v>1342</v>
      </c>
      <c r="I5914" s="80"/>
    </row>
    <row r="5915" spans="1:9">
      <c r="A5915" s="280" t="s">
        <v>7314</v>
      </c>
      <c r="B5915" s="280" t="s">
        <v>1457</v>
      </c>
      <c r="C5915" s="280" t="s">
        <v>1219</v>
      </c>
      <c r="D5915" s="280" t="s">
        <v>1215</v>
      </c>
      <c r="E5915" s="80">
        <v>1.0363464494521206</v>
      </c>
      <c r="F5915" s="80">
        <v>708511</v>
      </c>
      <c r="G5915" s="80">
        <v>3</v>
      </c>
      <c r="H5915" s="280" t="s">
        <v>1342</v>
      </c>
      <c r="I5915" s="80"/>
    </row>
    <row r="5916" spans="1:9">
      <c r="A5916" s="280" t="s">
        <v>7315</v>
      </c>
      <c r="B5916" s="280" t="s">
        <v>1457</v>
      </c>
      <c r="C5916" s="280" t="s">
        <v>1219</v>
      </c>
      <c r="D5916" s="280" t="s">
        <v>1216</v>
      </c>
      <c r="E5916" s="80">
        <v>0.68775609033512608</v>
      </c>
      <c r="F5916" s="80">
        <v>708511</v>
      </c>
      <c r="G5916" s="80">
        <v>3</v>
      </c>
      <c r="H5916" s="280" t="s">
        <v>1342</v>
      </c>
      <c r="I5916" s="80"/>
    </row>
    <row r="5917" spans="1:9">
      <c r="A5917" s="280" t="s">
        <v>7316</v>
      </c>
      <c r="B5917" s="280" t="s">
        <v>1457</v>
      </c>
      <c r="C5917" s="280" t="s">
        <v>1219</v>
      </c>
      <c r="D5917" s="280" t="s">
        <v>1217</v>
      </c>
      <c r="E5917" s="80">
        <v>0.8410721885815805</v>
      </c>
      <c r="F5917" s="80">
        <v>708511</v>
      </c>
      <c r="G5917" s="80">
        <v>3</v>
      </c>
      <c r="H5917" s="280" t="s">
        <v>1342</v>
      </c>
      <c r="I5917" s="80"/>
    </row>
    <row r="5918" spans="1:9">
      <c r="A5918" s="280" t="s">
        <v>7317</v>
      </c>
      <c r="B5918" s="280" t="s">
        <v>1457</v>
      </c>
      <c r="C5918" s="280" t="s">
        <v>1219</v>
      </c>
      <c r="D5918" s="280" t="s">
        <v>1218</v>
      </c>
      <c r="E5918" s="80">
        <v>0.62977845220418638</v>
      </c>
      <c r="F5918" s="80">
        <v>708511</v>
      </c>
      <c r="G5918" s="80">
        <v>3</v>
      </c>
      <c r="H5918" s="280" t="s">
        <v>1342</v>
      </c>
      <c r="I5918" s="80"/>
    </row>
    <row r="5919" spans="1:9">
      <c r="A5919" s="280" t="s">
        <v>7318</v>
      </c>
      <c r="B5919" s="280" t="s">
        <v>1457</v>
      </c>
      <c r="C5919" s="280" t="s">
        <v>1219</v>
      </c>
      <c r="D5919" s="280" t="s">
        <v>1219</v>
      </c>
      <c r="E5919" s="80">
        <v>1</v>
      </c>
      <c r="F5919" s="80">
        <v>708511</v>
      </c>
      <c r="G5919" s="80">
        <v>3</v>
      </c>
      <c r="H5919" s="280" t="s">
        <v>1342</v>
      </c>
      <c r="I5919" s="80"/>
    </row>
    <row r="5920" spans="1:9">
      <c r="A5920" s="280" t="s">
        <v>7319</v>
      </c>
      <c r="B5920" s="280" t="s">
        <v>1457</v>
      </c>
      <c r="C5920" s="280" t="s">
        <v>1219</v>
      </c>
      <c r="D5920" s="280" t="s">
        <v>1347</v>
      </c>
      <c r="E5920" s="80">
        <v>1.0303780475960007</v>
      </c>
      <c r="F5920" s="80">
        <v>708511</v>
      </c>
      <c r="G5920" s="80">
        <v>3</v>
      </c>
      <c r="H5920" s="280" t="s">
        <v>1342</v>
      </c>
      <c r="I5920" s="80"/>
    </row>
    <row r="5921" spans="1:9">
      <c r="A5921" s="280" t="s">
        <v>7320</v>
      </c>
      <c r="B5921" s="280" t="s">
        <v>1393</v>
      </c>
      <c r="C5921" s="280" t="s">
        <v>1219</v>
      </c>
      <c r="D5921" s="280" t="s">
        <v>1347</v>
      </c>
      <c r="E5921" s="80">
        <v>0.46370204555751426</v>
      </c>
      <c r="F5921" s="80">
        <v>708511</v>
      </c>
      <c r="G5921" s="80">
        <v>3</v>
      </c>
      <c r="H5921" s="280" t="s">
        <v>1394</v>
      </c>
      <c r="I5921" s="80"/>
    </row>
    <row r="5922" spans="1:9">
      <c r="A5922" s="280" t="s">
        <v>7321</v>
      </c>
      <c r="B5922" s="280" t="s">
        <v>1415</v>
      </c>
      <c r="C5922" s="280" t="s">
        <v>1219</v>
      </c>
      <c r="D5922" s="280" t="s">
        <v>1347</v>
      </c>
      <c r="E5922" s="80">
        <v>0.1526011090822898</v>
      </c>
      <c r="F5922" s="80">
        <v>708511</v>
      </c>
      <c r="G5922" s="80">
        <v>3</v>
      </c>
      <c r="H5922" s="280" t="s">
        <v>1394</v>
      </c>
      <c r="I5922" s="80"/>
    </row>
    <row r="5923" spans="1:9">
      <c r="A5923" s="280" t="s">
        <v>7322</v>
      </c>
      <c r="B5923" s="280" t="s">
        <v>1436</v>
      </c>
      <c r="C5923" s="280" t="s">
        <v>1219</v>
      </c>
      <c r="D5923" s="280" t="s">
        <v>1347</v>
      </c>
      <c r="E5923" s="80">
        <v>0.11229246409919433</v>
      </c>
      <c r="F5923" s="80">
        <v>708511</v>
      </c>
      <c r="G5923" s="80">
        <v>3</v>
      </c>
      <c r="H5923" s="280" t="s">
        <v>1394</v>
      </c>
      <c r="I5923" s="80"/>
    </row>
    <row r="5924" spans="1:9">
      <c r="A5924" s="280" t="s">
        <v>7323</v>
      </c>
      <c r="B5924" s="280" t="s">
        <v>1457</v>
      </c>
      <c r="C5924" s="280" t="s">
        <v>1219</v>
      </c>
      <c r="D5924" s="280" t="s">
        <v>1344</v>
      </c>
      <c r="E5924" s="80">
        <v>2.3989609012512427</v>
      </c>
      <c r="F5924" s="80">
        <v>708511</v>
      </c>
      <c r="G5924" s="80">
        <v>3</v>
      </c>
      <c r="H5924" s="280" t="s">
        <v>1342</v>
      </c>
      <c r="I5924" s="80"/>
    </row>
    <row r="5925" spans="1:9">
      <c r="A5925" s="280" t="s">
        <v>7324</v>
      </c>
      <c r="B5925" s="280" t="s">
        <v>1393</v>
      </c>
      <c r="C5925" s="280" t="s">
        <v>1219</v>
      </c>
      <c r="D5925" s="280" t="s">
        <v>1344</v>
      </c>
      <c r="E5925" s="80">
        <v>0.10374574283250367</v>
      </c>
      <c r="F5925" s="80">
        <v>708511</v>
      </c>
      <c r="G5925" s="80">
        <v>3</v>
      </c>
      <c r="H5925" s="280" t="s">
        <v>1394</v>
      </c>
      <c r="I5925" s="80"/>
    </row>
    <row r="5926" spans="1:9">
      <c r="A5926" s="280" t="s">
        <v>7325</v>
      </c>
      <c r="B5926" s="280" t="s">
        <v>1415</v>
      </c>
      <c r="C5926" s="280" t="s">
        <v>1219</v>
      </c>
      <c r="D5926" s="280" t="s">
        <v>1344</v>
      </c>
      <c r="E5926" s="80">
        <v>0.10374548311592142</v>
      </c>
      <c r="F5926" s="80">
        <v>708511</v>
      </c>
      <c r="G5926" s="80">
        <v>3</v>
      </c>
      <c r="H5926" s="280" t="s">
        <v>1394</v>
      </c>
      <c r="I5926" s="80"/>
    </row>
    <row r="5927" spans="1:9">
      <c r="A5927" s="280" t="s">
        <v>7326</v>
      </c>
      <c r="B5927" s="280" t="s">
        <v>1436</v>
      </c>
      <c r="C5927" s="280" t="s">
        <v>1219</v>
      </c>
      <c r="D5927" s="280" t="s">
        <v>1344</v>
      </c>
      <c r="E5927" s="80">
        <v>0.10374522339933918</v>
      </c>
      <c r="F5927" s="80">
        <v>708511</v>
      </c>
      <c r="G5927" s="80">
        <v>3</v>
      </c>
      <c r="H5927" s="280" t="s">
        <v>1394</v>
      </c>
      <c r="I5927" s="80"/>
    </row>
    <row r="5928" spans="1:9">
      <c r="A5928" s="280" t="s">
        <v>7327</v>
      </c>
      <c r="B5928" s="280" t="s">
        <v>1457</v>
      </c>
      <c r="C5928" s="280" t="s">
        <v>1183</v>
      </c>
      <c r="D5928" s="280" t="s">
        <v>1211</v>
      </c>
      <c r="E5928" s="80">
        <v>0.31712323200998255</v>
      </c>
      <c r="F5928" s="80">
        <v>708511</v>
      </c>
      <c r="G5928" s="80">
        <v>3</v>
      </c>
      <c r="H5928" s="280" t="s">
        <v>1342</v>
      </c>
      <c r="I5928" s="80"/>
    </row>
    <row r="5929" spans="1:9">
      <c r="A5929" s="280" t="s">
        <v>7328</v>
      </c>
      <c r="B5929" s="280" t="s">
        <v>1457</v>
      </c>
      <c r="C5929" s="280" t="s">
        <v>1183</v>
      </c>
      <c r="D5929" s="280" t="s">
        <v>1212</v>
      </c>
      <c r="E5929" s="80">
        <v>0.31977544620261755</v>
      </c>
      <c r="F5929" s="80">
        <v>708511</v>
      </c>
      <c r="G5929" s="80">
        <v>3</v>
      </c>
      <c r="H5929" s="280" t="s">
        <v>1342</v>
      </c>
      <c r="I5929" s="80"/>
    </row>
    <row r="5930" spans="1:9">
      <c r="A5930" s="280" t="s">
        <v>7329</v>
      </c>
      <c r="B5930" s="280" t="s">
        <v>1457</v>
      </c>
      <c r="C5930" s="280" t="s">
        <v>1183</v>
      </c>
      <c r="D5930" s="280" t="s">
        <v>1213</v>
      </c>
      <c r="E5930" s="80">
        <v>0.31712323200998255</v>
      </c>
      <c r="F5930" s="80">
        <v>708511</v>
      </c>
      <c r="G5930" s="80">
        <v>3</v>
      </c>
      <c r="H5930" s="280" t="s">
        <v>1342</v>
      </c>
      <c r="I5930" s="80"/>
    </row>
    <row r="5931" spans="1:9">
      <c r="A5931" s="280" t="s">
        <v>7330</v>
      </c>
      <c r="B5931" s="280" t="s">
        <v>1457</v>
      </c>
      <c r="C5931" s="280" t="s">
        <v>1183</v>
      </c>
      <c r="D5931" s="280" t="s">
        <v>1214</v>
      </c>
      <c r="E5931" s="80">
        <v>0.3193686780089961</v>
      </c>
      <c r="F5931" s="80">
        <v>708511</v>
      </c>
      <c r="G5931" s="80">
        <v>3</v>
      </c>
      <c r="H5931" s="280" t="s">
        <v>1342</v>
      </c>
      <c r="I5931" s="80"/>
    </row>
    <row r="5932" spans="1:9">
      <c r="A5932" s="280" t="s">
        <v>7331</v>
      </c>
      <c r="B5932" s="280" t="s">
        <v>1457</v>
      </c>
      <c r="C5932" s="280" t="s">
        <v>1183</v>
      </c>
      <c r="D5932" s="280" t="s">
        <v>1215</v>
      </c>
      <c r="E5932" s="80">
        <v>0.31227264274361999</v>
      </c>
      <c r="F5932" s="80">
        <v>708511</v>
      </c>
      <c r="G5932" s="80">
        <v>3</v>
      </c>
      <c r="H5932" s="280" t="s">
        <v>1342</v>
      </c>
      <c r="I5932" s="80"/>
    </row>
    <row r="5933" spans="1:9">
      <c r="A5933" s="280" t="s">
        <v>7332</v>
      </c>
      <c r="B5933" s="280" t="s">
        <v>1457</v>
      </c>
      <c r="C5933" s="280" t="s">
        <v>1183</v>
      </c>
      <c r="D5933" s="280" t="s">
        <v>1216</v>
      </c>
      <c r="E5933" s="80">
        <v>0.19339184149588648</v>
      </c>
      <c r="F5933" s="80">
        <v>708511</v>
      </c>
      <c r="G5933" s="80">
        <v>3</v>
      </c>
      <c r="H5933" s="280" t="s">
        <v>1342</v>
      </c>
      <c r="I5933" s="80"/>
    </row>
    <row r="5934" spans="1:9">
      <c r="A5934" s="280" t="s">
        <v>7333</v>
      </c>
      <c r="B5934" s="280" t="s">
        <v>1457</v>
      </c>
      <c r="C5934" s="280" t="s">
        <v>1183</v>
      </c>
      <c r="D5934" s="280" t="s">
        <v>1217</v>
      </c>
      <c r="E5934" s="80">
        <v>0.25301680131845944</v>
      </c>
      <c r="F5934" s="80">
        <v>708511</v>
      </c>
      <c r="G5934" s="80">
        <v>3</v>
      </c>
      <c r="H5934" s="280" t="s">
        <v>1342</v>
      </c>
      <c r="I5934" s="80"/>
    </row>
    <row r="5935" spans="1:9">
      <c r="A5935" s="280" t="s">
        <v>7334</v>
      </c>
      <c r="B5935" s="280" t="s">
        <v>1457</v>
      </c>
      <c r="C5935" s="280" t="s">
        <v>1183</v>
      </c>
      <c r="D5935" s="280" t="s">
        <v>1218</v>
      </c>
      <c r="E5935" s="80">
        <v>0.19651561834633419</v>
      </c>
      <c r="F5935" s="80">
        <v>708511</v>
      </c>
      <c r="G5935" s="80">
        <v>3</v>
      </c>
      <c r="H5935" s="280" t="s">
        <v>1342</v>
      </c>
      <c r="I5935" s="80"/>
    </row>
    <row r="5936" spans="1:9">
      <c r="A5936" s="280" t="s">
        <v>7335</v>
      </c>
      <c r="B5936" s="280" t="s">
        <v>1457</v>
      </c>
      <c r="C5936" s="280" t="s">
        <v>1183</v>
      </c>
      <c r="D5936" s="280" t="s">
        <v>1219</v>
      </c>
      <c r="E5936" s="80">
        <v>30883.528970419164</v>
      </c>
      <c r="F5936" s="80">
        <v>708511</v>
      </c>
      <c r="G5936" s="80">
        <v>3</v>
      </c>
      <c r="H5936" s="280" t="s">
        <v>1342</v>
      </c>
      <c r="I5936" s="80"/>
    </row>
    <row r="5937" spans="1:9">
      <c r="A5937" s="280" t="s">
        <v>7336</v>
      </c>
      <c r="B5937" s="280" t="s">
        <v>1457</v>
      </c>
      <c r="C5937" s="280" t="s">
        <v>1183</v>
      </c>
      <c r="D5937" s="280" t="s">
        <v>1347</v>
      </c>
      <c r="E5937" s="80">
        <v>0.31629148754621783</v>
      </c>
      <c r="F5937" s="80">
        <v>708511</v>
      </c>
      <c r="G5937" s="80">
        <v>3</v>
      </c>
      <c r="H5937" s="280" t="s">
        <v>1342</v>
      </c>
      <c r="I5937" s="80"/>
    </row>
    <row r="5938" spans="1:9">
      <c r="A5938" s="280" t="s">
        <v>7337</v>
      </c>
      <c r="B5938" s="280" t="s">
        <v>1457</v>
      </c>
      <c r="C5938" s="280" t="s">
        <v>1183</v>
      </c>
      <c r="D5938" s="280" t="s">
        <v>1344</v>
      </c>
      <c r="E5938" s="80">
        <v>0.72565928121244028</v>
      </c>
      <c r="F5938" s="80">
        <v>708511</v>
      </c>
      <c r="G5938" s="80">
        <v>3</v>
      </c>
      <c r="H5938" s="280" t="s">
        <v>1342</v>
      </c>
      <c r="I5938" s="80"/>
    </row>
    <row r="5939" spans="1:9">
      <c r="A5939" s="280" t="s">
        <v>7338</v>
      </c>
      <c r="B5939" s="280" t="s">
        <v>5748</v>
      </c>
      <c r="C5939" s="280" t="s">
        <v>1184</v>
      </c>
      <c r="D5939" s="280" t="s">
        <v>1394</v>
      </c>
      <c r="E5939" s="80">
        <v>708511</v>
      </c>
      <c r="F5939" s="80">
        <v>708511</v>
      </c>
      <c r="G5939" s="80">
        <v>3</v>
      </c>
      <c r="H5939" s="280" t="s">
        <v>1394</v>
      </c>
      <c r="I5939" s="80"/>
    </row>
    <row r="5940" spans="1:9">
      <c r="A5940" s="280" t="s">
        <v>7339</v>
      </c>
      <c r="B5940" s="280" t="s">
        <v>5750</v>
      </c>
      <c r="C5940" s="280" t="s">
        <v>1184</v>
      </c>
      <c r="D5940" s="280" t="s">
        <v>1394</v>
      </c>
      <c r="E5940" s="80">
        <v>8538841417.0662003</v>
      </c>
      <c r="F5940" s="80">
        <v>708511</v>
      </c>
      <c r="G5940" s="80">
        <v>3</v>
      </c>
      <c r="H5940" s="280" t="s">
        <v>1394</v>
      </c>
      <c r="I5940" s="80"/>
    </row>
    <row r="5941" spans="1:9">
      <c r="A5941" s="280" t="s">
        <v>7340</v>
      </c>
      <c r="B5941" s="280" t="s">
        <v>5752</v>
      </c>
      <c r="C5941" s="280" t="s">
        <v>1184</v>
      </c>
      <c r="D5941" s="280" t="s">
        <v>1394</v>
      </c>
      <c r="E5941" s="80">
        <v>1</v>
      </c>
      <c r="F5941" s="80">
        <v>708511</v>
      </c>
      <c r="G5941" s="80">
        <v>3</v>
      </c>
      <c r="H5941" s="280" t="s">
        <v>1394</v>
      </c>
      <c r="I5941" s="80"/>
    </row>
    <row r="5942" spans="1:9">
      <c r="A5942" s="280" t="s">
        <v>7341</v>
      </c>
      <c r="B5942" s="280" t="s">
        <v>5754</v>
      </c>
      <c r="C5942" s="280" t="s">
        <v>1184</v>
      </c>
      <c r="D5942" s="280" t="s">
        <v>1394</v>
      </c>
      <c r="E5942" s="80">
        <v>12051.812063702893</v>
      </c>
      <c r="F5942" s="80">
        <v>708511</v>
      </c>
      <c r="G5942" s="80">
        <v>3</v>
      </c>
      <c r="H5942" s="280" t="s">
        <v>1394</v>
      </c>
      <c r="I5942" s="80"/>
    </row>
    <row r="5943" spans="1:9">
      <c r="A5943" s="280" t="s">
        <v>7342</v>
      </c>
      <c r="B5943" s="280" t="s">
        <v>1393</v>
      </c>
      <c r="C5943" s="280" t="s">
        <v>1383</v>
      </c>
      <c r="D5943" s="280" t="s">
        <v>1347</v>
      </c>
      <c r="E5943" s="80">
        <v>0.45183208164728567</v>
      </c>
      <c r="F5943" s="80">
        <v>708511</v>
      </c>
      <c r="G5943" s="80">
        <v>3</v>
      </c>
      <c r="H5943" s="280" t="s">
        <v>1394</v>
      </c>
      <c r="I5943" s="80"/>
    </row>
    <row r="5944" spans="1:9">
      <c r="A5944" s="280" t="s">
        <v>7343</v>
      </c>
      <c r="B5944" s="280" t="s">
        <v>1415</v>
      </c>
      <c r="C5944" s="280" t="s">
        <v>1383</v>
      </c>
      <c r="D5944" s="280" t="s">
        <v>1347</v>
      </c>
      <c r="E5944" s="80">
        <v>0.13961425722325571</v>
      </c>
      <c r="F5944" s="80">
        <v>708511</v>
      </c>
      <c r="G5944" s="80">
        <v>3</v>
      </c>
      <c r="H5944" s="280" t="s">
        <v>1394</v>
      </c>
      <c r="I5944" s="80"/>
    </row>
    <row r="5945" spans="1:9">
      <c r="A5945" s="280" t="s">
        <v>7344</v>
      </c>
      <c r="B5945" s="280" t="s">
        <v>1436</v>
      </c>
      <c r="C5945" s="280" t="s">
        <v>1383</v>
      </c>
      <c r="D5945" s="280" t="s">
        <v>1347</v>
      </c>
      <c r="E5945" s="80">
        <v>0.1018918952288641</v>
      </c>
      <c r="F5945" s="80">
        <v>708511</v>
      </c>
      <c r="G5945" s="80">
        <v>3</v>
      </c>
      <c r="H5945" s="280" t="s">
        <v>1394</v>
      </c>
      <c r="I5945" s="80"/>
    </row>
    <row r="5946" spans="1:9">
      <c r="A5946" s="280" t="s">
        <v>7345</v>
      </c>
      <c r="B5946" s="280" t="s">
        <v>1393</v>
      </c>
      <c r="C5946" s="280" t="s">
        <v>1383</v>
      </c>
      <c r="D5946" s="280" t="s">
        <v>1344</v>
      </c>
      <c r="E5946" s="80">
        <v>0.10374574283250367</v>
      </c>
      <c r="F5946" s="80">
        <v>708511</v>
      </c>
      <c r="G5946" s="80">
        <v>3</v>
      </c>
      <c r="H5946" s="280" t="s">
        <v>1394</v>
      </c>
      <c r="I5946" s="80"/>
    </row>
    <row r="5947" spans="1:9">
      <c r="A5947" s="280" t="s">
        <v>7346</v>
      </c>
      <c r="B5947" s="280" t="s">
        <v>1415</v>
      </c>
      <c r="C5947" s="280" t="s">
        <v>1383</v>
      </c>
      <c r="D5947" s="280" t="s">
        <v>1344</v>
      </c>
      <c r="E5947" s="80">
        <v>9.5053972276797488E-2</v>
      </c>
      <c r="F5947" s="80">
        <v>708511</v>
      </c>
      <c r="G5947" s="80">
        <v>3</v>
      </c>
      <c r="H5947" s="280" t="s">
        <v>1394</v>
      </c>
      <c r="I5947" s="80"/>
    </row>
    <row r="5948" spans="1:9">
      <c r="A5948" s="280" t="s">
        <v>7347</v>
      </c>
      <c r="B5948" s="280" t="s">
        <v>1436</v>
      </c>
      <c r="C5948" s="280" t="s">
        <v>1383</v>
      </c>
      <c r="D5948" s="280" t="s">
        <v>1344</v>
      </c>
      <c r="E5948" s="80">
        <v>8.7646917671493976E-2</v>
      </c>
      <c r="F5948" s="80">
        <v>708511</v>
      </c>
      <c r="G5948" s="80">
        <v>3</v>
      </c>
      <c r="H5948" s="280" t="s">
        <v>1394</v>
      </c>
      <c r="I5948" s="80"/>
    </row>
    <row r="5949" spans="1:9">
      <c r="A5949" s="280" t="s">
        <v>7348</v>
      </c>
      <c r="B5949" s="280" t="s">
        <v>1457</v>
      </c>
      <c r="C5949" s="280" t="s">
        <v>1184</v>
      </c>
      <c r="D5949" s="280" t="s">
        <v>1211</v>
      </c>
      <c r="E5949" s="80">
        <v>2.0650817084848311E-2</v>
      </c>
      <c r="F5949" s="80">
        <v>708511</v>
      </c>
      <c r="G5949" s="80">
        <v>3</v>
      </c>
      <c r="H5949" s="280" t="s">
        <v>1342</v>
      </c>
      <c r="I5949" s="80"/>
    </row>
    <row r="5950" spans="1:9">
      <c r="A5950" s="280" t="s">
        <v>7349</v>
      </c>
      <c r="B5950" s="280" t="s">
        <v>1457</v>
      </c>
      <c r="C5950" s="280" t="s">
        <v>1184</v>
      </c>
      <c r="D5950" s="280" t="s">
        <v>1212</v>
      </c>
      <c r="E5950" s="80">
        <v>2.0819174527444678E-2</v>
      </c>
      <c r="F5950" s="80">
        <v>708511</v>
      </c>
      <c r="G5950" s="80">
        <v>3</v>
      </c>
      <c r="H5950" s="280" t="s">
        <v>1342</v>
      </c>
      <c r="I5950" s="80"/>
    </row>
    <row r="5951" spans="1:9">
      <c r="A5951" s="280" t="s">
        <v>7350</v>
      </c>
      <c r="B5951" s="280" t="s">
        <v>1457</v>
      </c>
      <c r="C5951" s="280" t="s">
        <v>1184</v>
      </c>
      <c r="D5951" s="280" t="s">
        <v>1213</v>
      </c>
      <c r="E5951" s="80">
        <v>2.0650817084848311E-2</v>
      </c>
      <c r="F5951" s="80">
        <v>708511</v>
      </c>
      <c r="G5951" s="80">
        <v>3</v>
      </c>
      <c r="H5951" s="280" t="s">
        <v>1342</v>
      </c>
      <c r="I5951" s="80"/>
    </row>
    <row r="5952" spans="1:9">
      <c r="A5952" s="280" t="s">
        <v>7351</v>
      </c>
      <c r="B5952" s="280" t="s">
        <v>1457</v>
      </c>
      <c r="C5952" s="280" t="s">
        <v>1184</v>
      </c>
      <c r="D5952" s="280" t="s">
        <v>1214</v>
      </c>
      <c r="E5952" s="80">
        <v>2.079721873928881E-2</v>
      </c>
      <c r="F5952" s="80">
        <v>708511</v>
      </c>
      <c r="G5952" s="80">
        <v>3</v>
      </c>
      <c r="H5952" s="280" t="s">
        <v>1342</v>
      </c>
      <c r="I5952" s="80"/>
    </row>
    <row r="5953" spans="1:9">
      <c r="A5953" s="280" t="s">
        <v>7352</v>
      </c>
      <c r="B5953" s="280" t="s">
        <v>1457</v>
      </c>
      <c r="C5953" s="280" t="s">
        <v>1184</v>
      </c>
      <c r="D5953" s="280" t="s">
        <v>1215</v>
      </c>
      <c r="E5953" s="80">
        <v>2.0330353393154688E-2</v>
      </c>
      <c r="F5953" s="80">
        <v>708511</v>
      </c>
      <c r="G5953" s="80">
        <v>3</v>
      </c>
      <c r="H5953" s="280" t="s">
        <v>1342</v>
      </c>
      <c r="I5953" s="80"/>
    </row>
    <row r="5954" spans="1:9">
      <c r="A5954" s="280" t="s">
        <v>7353</v>
      </c>
      <c r="B5954" s="280" t="s">
        <v>1457</v>
      </c>
      <c r="C5954" s="280" t="s">
        <v>1184</v>
      </c>
      <c r="D5954" s="280" t="s">
        <v>1216</v>
      </c>
      <c r="E5954" s="80">
        <v>1.8954338788953414E-2</v>
      </c>
      <c r="F5954" s="80">
        <v>708511</v>
      </c>
      <c r="G5954" s="80">
        <v>3</v>
      </c>
      <c r="H5954" s="280" t="s">
        <v>1342</v>
      </c>
      <c r="I5954" s="80"/>
    </row>
    <row r="5955" spans="1:9">
      <c r="A5955" s="280" t="s">
        <v>7354</v>
      </c>
      <c r="B5955" s="280" t="s">
        <v>1457</v>
      </c>
      <c r="C5955" s="280" t="s">
        <v>1184</v>
      </c>
      <c r="D5955" s="280" t="s">
        <v>1217</v>
      </c>
      <c r="E5955" s="80">
        <v>1.6436654427283901E-2</v>
      </c>
      <c r="F5955" s="80">
        <v>708511</v>
      </c>
      <c r="G5955" s="80">
        <v>3</v>
      </c>
      <c r="H5955" s="280" t="s">
        <v>1342</v>
      </c>
      <c r="I5955" s="80"/>
    </row>
    <row r="5956" spans="1:9">
      <c r="A5956" s="280" t="s">
        <v>7355</v>
      </c>
      <c r="B5956" s="280" t="s">
        <v>1457</v>
      </c>
      <c r="C5956" s="280" t="s">
        <v>1184</v>
      </c>
      <c r="D5956" s="280" t="s">
        <v>1218</v>
      </c>
      <c r="E5956" s="80">
        <v>1.1814334630132223E-2</v>
      </c>
      <c r="F5956" s="80">
        <v>708511</v>
      </c>
      <c r="G5956" s="80">
        <v>3</v>
      </c>
      <c r="H5956" s="280" t="s">
        <v>1342</v>
      </c>
      <c r="I5956" s="80"/>
    </row>
    <row r="5957" spans="1:9">
      <c r="A5957" s="280" t="s">
        <v>7356</v>
      </c>
      <c r="B5957" s="280" t="s">
        <v>1457</v>
      </c>
      <c r="C5957" s="280" t="s">
        <v>1184</v>
      </c>
      <c r="D5957" s="280" t="s">
        <v>1219</v>
      </c>
      <c r="E5957" s="80">
        <v>1971.4542131809771</v>
      </c>
      <c r="F5957" s="80">
        <v>708511</v>
      </c>
      <c r="G5957" s="80">
        <v>3</v>
      </c>
      <c r="H5957" s="280" t="s">
        <v>1342</v>
      </c>
      <c r="I5957" s="80"/>
    </row>
    <row r="5958" spans="1:9">
      <c r="A5958" s="280" t="s">
        <v>7357</v>
      </c>
      <c r="B5958" s="280" t="s">
        <v>1457</v>
      </c>
      <c r="C5958" s="280" t="s">
        <v>1184</v>
      </c>
      <c r="D5958" s="280" t="s">
        <v>1347</v>
      </c>
      <c r="E5958" s="80">
        <v>2.0731595098222508E-2</v>
      </c>
      <c r="F5958" s="80">
        <v>708511</v>
      </c>
      <c r="G5958" s="80">
        <v>3</v>
      </c>
      <c r="H5958" s="280" t="s">
        <v>1342</v>
      </c>
      <c r="I5958" s="80"/>
    </row>
    <row r="5959" spans="1:9">
      <c r="A5959" s="280" t="s">
        <v>7358</v>
      </c>
      <c r="B5959" s="280" t="s">
        <v>1457</v>
      </c>
      <c r="C5959" s="280" t="s">
        <v>1184</v>
      </c>
      <c r="D5959" s="280" t="s">
        <v>1344</v>
      </c>
      <c r="E5959" s="80">
        <v>4.7322946084980964E-2</v>
      </c>
      <c r="F5959" s="80">
        <v>708511</v>
      </c>
      <c r="G5959" s="80">
        <v>3</v>
      </c>
      <c r="H5959" s="280" t="s">
        <v>1342</v>
      </c>
      <c r="I5959" s="80"/>
    </row>
    <row r="5960" spans="1:9">
      <c r="A5960" s="280" t="s">
        <v>7359</v>
      </c>
      <c r="B5960" s="280" t="s">
        <v>5748</v>
      </c>
      <c r="C5960" s="280" t="s">
        <v>1185</v>
      </c>
      <c r="D5960" s="280" t="s">
        <v>1394</v>
      </c>
      <c r="E5960" s="80">
        <v>80015</v>
      </c>
      <c r="F5960" s="80">
        <v>708511</v>
      </c>
      <c r="G5960" s="80">
        <v>3</v>
      </c>
      <c r="H5960" s="280" t="s">
        <v>1394</v>
      </c>
      <c r="I5960" s="80"/>
    </row>
    <row r="5961" spans="1:9">
      <c r="A5961" s="280" t="s">
        <v>7360</v>
      </c>
      <c r="B5961" s="280" t="s">
        <v>5750</v>
      </c>
      <c r="C5961" s="280" t="s">
        <v>1185</v>
      </c>
      <c r="D5961" s="280" t="s">
        <v>1394</v>
      </c>
      <c r="E5961" s="80">
        <v>3246154599.0010562</v>
      </c>
      <c r="F5961" s="80">
        <v>708511</v>
      </c>
      <c r="G5961" s="80">
        <v>3</v>
      </c>
      <c r="H5961" s="280" t="s">
        <v>1394</v>
      </c>
      <c r="I5961" s="80"/>
    </row>
    <row r="5962" spans="1:9">
      <c r="A5962" s="280" t="s">
        <v>7361</v>
      </c>
      <c r="B5962" s="280" t="s">
        <v>5752</v>
      </c>
      <c r="C5962" s="280" t="s">
        <v>1185</v>
      </c>
      <c r="D5962" s="280" t="s">
        <v>1394</v>
      </c>
      <c r="E5962" s="80">
        <v>0.11293402643007659</v>
      </c>
      <c r="F5962" s="80">
        <v>708511</v>
      </c>
      <c r="G5962" s="80">
        <v>3</v>
      </c>
      <c r="H5962" s="280" t="s">
        <v>1394</v>
      </c>
      <c r="I5962" s="80"/>
    </row>
    <row r="5963" spans="1:9">
      <c r="A5963" s="280" t="s">
        <v>7362</v>
      </c>
      <c r="B5963" s="280" t="s">
        <v>5754</v>
      </c>
      <c r="C5963" s="280" t="s">
        <v>1185</v>
      </c>
      <c r="D5963" s="280" t="s">
        <v>1394</v>
      </c>
      <c r="E5963" s="80">
        <v>4581.657305251515</v>
      </c>
      <c r="F5963" s="80">
        <v>708511</v>
      </c>
      <c r="G5963" s="80">
        <v>3</v>
      </c>
      <c r="H5963" s="280" t="s">
        <v>1394</v>
      </c>
      <c r="I5963" s="80"/>
    </row>
    <row r="5964" spans="1:9">
      <c r="A5964" s="280" t="s">
        <v>7363</v>
      </c>
      <c r="B5964" s="280" t="s">
        <v>1457</v>
      </c>
      <c r="C5964" s="280" t="s">
        <v>1185</v>
      </c>
      <c r="D5964" s="280" t="s">
        <v>1211</v>
      </c>
      <c r="E5964" s="80">
        <v>6.7280231304954349E-2</v>
      </c>
      <c r="F5964" s="80">
        <v>708511</v>
      </c>
      <c r="G5964" s="80">
        <v>3</v>
      </c>
      <c r="H5964" s="280" t="s">
        <v>1342</v>
      </c>
      <c r="I5964" s="80"/>
    </row>
    <row r="5965" spans="1:9">
      <c r="A5965" s="280" t="s">
        <v>7364</v>
      </c>
      <c r="B5965" s="280" t="s">
        <v>1457</v>
      </c>
      <c r="C5965" s="280" t="s">
        <v>1185</v>
      </c>
      <c r="D5965" s="280" t="s">
        <v>1212</v>
      </c>
      <c r="E5965" s="80">
        <v>7.3127173313109806E-2</v>
      </c>
      <c r="F5965" s="80">
        <v>708511</v>
      </c>
      <c r="G5965" s="80">
        <v>3</v>
      </c>
      <c r="H5965" s="280" t="s">
        <v>1342</v>
      </c>
      <c r="I5965" s="80"/>
    </row>
    <row r="5966" spans="1:9">
      <c r="A5966" s="280" t="s">
        <v>7365</v>
      </c>
      <c r="B5966" s="280" t="s">
        <v>1457</v>
      </c>
      <c r="C5966" s="280" t="s">
        <v>1185</v>
      </c>
      <c r="D5966" s="280" t="s">
        <v>1213</v>
      </c>
      <c r="E5966" s="80">
        <v>6.7280231304954349E-2</v>
      </c>
      <c r="F5966" s="80">
        <v>708511</v>
      </c>
      <c r="G5966" s="80">
        <v>3</v>
      </c>
      <c r="H5966" s="280" t="s">
        <v>1342</v>
      </c>
      <c r="I5966" s="80"/>
    </row>
    <row r="5967" spans="1:9">
      <c r="A5967" s="280" t="s">
        <v>7366</v>
      </c>
      <c r="B5967" s="280" t="s">
        <v>1457</v>
      </c>
      <c r="C5967" s="280" t="s">
        <v>1185</v>
      </c>
      <c r="D5967" s="280" t="s">
        <v>1214</v>
      </c>
      <c r="E5967" s="80">
        <v>7.3127173313109806E-2</v>
      </c>
      <c r="F5967" s="80">
        <v>708511</v>
      </c>
      <c r="G5967" s="80">
        <v>3</v>
      </c>
      <c r="H5967" s="280" t="s">
        <v>1342</v>
      </c>
      <c r="I5967" s="80"/>
    </row>
    <row r="5968" spans="1:9">
      <c r="A5968" s="280" t="s">
        <v>7367</v>
      </c>
      <c r="B5968" s="280" t="s">
        <v>1457</v>
      </c>
      <c r="C5968" s="280" t="s">
        <v>1185</v>
      </c>
      <c r="D5968" s="280" t="s">
        <v>1215</v>
      </c>
      <c r="E5968" s="80">
        <v>7.0693043121634228E-2</v>
      </c>
      <c r="F5968" s="80">
        <v>708511</v>
      </c>
      <c r="G5968" s="80">
        <v>3</v>
      </c>
      <c r="H5968" s="280" t="s">
        <v>1342</v>
      </c>
      <c r="I5968" s="80"/>
    </row>
    <row r="5969" spans="1:9">
      <c r="A5969" s="280" t="s">
        <v>7368</v>
      </c>
      <c r="B5969" s="280" t="s">
        <v>1457</v>
      </c>
      <c r="C5969" s="280" t="s">
        <v>1185</v>
      </c>
      <c r="D5969" s="280" t="s">
        <v>1216</v>
      </c>
      <c r="E5969" s="80">
        <v>7.0894368798944965E-2</v>
      </c>
      <c r="F5969" s="80">
        <v>708511</v>
      </c>
      <c r="G5969" s="80">
        <v>3</v>
      </c>
      <c r="H5969" s="280" t="s">
        <v>1342</v>
      </c>
      <c r="I5969" s="80"/>
    </row>
    <row r="5970" spans="1:9">
      <c r="A5970" s="280" t="s">
        <v>7369</v>
      </c>
      <c r="B5970" s="280" t="s">
        <v>1457</v>
      </c>
      <c r="C5970" s="280" t="s">
        <v>1185</v>
      </c>
      <c r="D5970" s="280" t="s">
        <v>1217</v>
      </c>
      <c r="E5970" s="80">
        <v>5.6727569577298145E-2</v>
      </c>
      <c r="F5970" s="80">
        <v>708511</v>
      </c>
      <c r="G5970" s="80">
        <v>3</v>
      </c>
      <c r="H5970" s="280" t="s">
        <v>1342</v>
      </c>
      <c r="I5970" s="80"/>
    </row>
    <row r="5971" spans="1:9">
      <c r="A5971" s="280" t="s">
        <v>7370</v>
      </c>
      <c r="B5971" s="280" t="s">
        <v>1457</v>
      </c>
      <c r="C5971" s="280" t="s">
        <v>1185</v>
      </c>
      <c r="D5971" s="280" t="s">
        <v>1218</v>
      </c>
      <c r="E5971" s="80">
        <v>3.4348355917668244E-2</v>
      </c>
      <c r="F5971" s="80">
        <v>708511</v>
      </c>
      <c r="G5971" s="80">
        <v>3</v>
      </c>
      <c r="H5971" s="280" t="s">
        <v>1342</v>
      </c>
      <c r="I5971" s="80"/>
    </row>
    <row r="5972" spans="1:9">
      <c r="A5972" s="280" t="s">
        <v>7371</v>
      </c>
      <c r="B5972" s="280" t="s">
        <v>1457</v>
      </c>
      <c r="C5972" s="280" t="s">
        <v>1185</v>
      </c>
      <c r="D5972" s="280" t="s">
        <v>1219</v>
      </c>
      <c r="E5972" s="80">
        <v>11348.87574721051</v>
      </c>
      <c r="F5972" s="80">
        <v>708511</v>
      </c>
      <c r="G5972" s="80">
        <v>3</v>
      </c>
      <c r="H5972" s="280" t="s">
        <v>1342</v>
      </c>
      <c r="I5972" s="80"/>
    </row>
    <row r="5973" spans="1:9">
      <c r="A5973" s="280" t="s">
        <v>7372</v>
      </c>
      <c r="B5973" s="280" t="s">
        <v>1457</v>
      </c>
      <c r="C5973" s="280" t="s">
        <v>1185</v>
      </c>
      <c r="D5973" s="280" t="s">
        <v>1347</v>
      </c>
      <c r="E5973" s="80">
        <v>6.50816818453792E-2</v>
      </c>
      <c r="F5973" s="80">
        <v>708511</v>
      </c>
      <c r="G5973" s="80">
        <v>3</v>
      </c>
      <c r="H5973" s="280" t="s">
        <v>1342</v>
      </c>
      <c r="I5973" s="80"/>
    </row>
    <row r="5974" spans="1:9">
      <c r="A5974" s="280" t="s">
        <v>7373</v>
      </c>
      <c r="B5974" s="280" t="s">
        <v>1457</v>
      </c>
      <c r="C5974" s="280" t="s">
        <v>1185</v>
      </c>
      <c r="D5974" s="280" t="s">
        <v>1344</v>
      </c>
      <c r="E5974" s="80">
        <v>0.15642326726823663</v>
      </c>
      <c r="F5974" s="80">
        <v>708511</v>
      </c>
      <c r="G5974" s="80">
        <v>3</v>
      </c>
      <c r="H5974" s="280" t="s">
        <v>1342</v>
      </c>
      <c r="I5974" s="80"/>
    </row>
    <row r="5975" spans="1:9">
      <c r="A5975" s="280" t="s">
        <v>7374</v>
      </c>
      <c r="B5975" s="280" t="s">
        <v>5748</v>
      </c>
      <c r="C5975" s="280" t="s">
        <v>1186</v>
      </c>
      <c r="D5975" s="280" t="s">
        <v>1394</v>
      </c>
      <c r="E5975" s="80">
        <v>0</v>
      </c>
      <c r="F5975" s="80">
        <v>708511</v>
      </c>
      <c r="G5975" s="80">
        <v>3</v>
      </c>
      <c r="H5975" s="280" t="s">
        <v>1394</v>
      </c>
      <c r="I5975" s="80"/>
    </row>
    <row r="5976" spans="1:9">
      <c r="A5976" s="280" t="s">
        <v>7375</v>
      </c>
      <c r="B5976" s="280" t="s">
        <v>5750</v>
      </c>
      <c r="C5976" s="280" t="s">
        <v>1186</v>
      </c>
      <c r="D5976" s="280" t="s">
        <v>1394</v>
      </c>
      <c r="E5976" s="80">
        <v>0</v>
      </c>
      <c r="F5976" s="80">
        <v>708511</v>
      </c>
      <c r="G5976" s="80">
        <v>3</v>
      </c>
      <c r="H5976" s="280" t="s">
        <v>1394</v>
      </c>
      <c r="I5976" s="80"/>
    </row>
    <row r="5977" spans="1:9">
      <c r="A5977" s="280" t="s">
        <v>7376</v>
      </c>
      <c r="B5977" s="280" t="s">
        <v>5752</v>
      </c>
      <c r="C5977" s="280" t="s">
        <v>1186</v>
      </c>
      <c r="D5977" s="280" t="s">
        <v>1394</v>
      </c>
      <c r="E5977" s="80">
        <v>0</v>
      </c>
      <c r="F5977" s="80">
        <v>708511</v>
      </c>
      <c r="G5977" s="80">
        <v>3</v>
      </c>
      <c r="H5977" s="280" t="s">
        <v>1394</v>
      </c>
      <c r="I5977" s="80"/>
    </row>
    <row r="5978" spans="1:9">
      <c r="A5978" s="280" t="s">
        <v>7377</v>
      </c>
      <c r="B5978" s="280" t="s">
        <v>5754</v>
      </c>
      <c r="C5978" s="280" t="s">
        <v>1186</v>
      </c>
      <c r="D5978" s="280" t="s">
        <v>1394</v>
      </c>
      <c r="E5978" s="80">
        <v>0</v>
      </c>
      <c r="F5978" s="80">
        <v>708511</v>
      </c>
      <c r="G5978" s="80">
        <v>3</v>
      </c>
      <c r="H5978" s="280" t="s">
        <v>1394</v>
      </c>
      <c r="I5978" s="80"/>
    </row>
    <row r="5979" spans="1:9">
      <c r="A5979" s="280" t="s">
        <v>7378</v>
      </c>
      <c r="B5979" s="280" t="s">
        <v>5748</v>
      </c>
      <c r="C5979" s="280" t="s">
        <v>1187</v>
      </c>
      <c r="D5979" s="280" t="s">
        <v>1394</v>
      </c>
      <c r="E5979" s="80">
        <v>30943</v>
      </c>
      <c r="F5979" s="80">
        <v>708511</v>
      </c>
      <c r="G5979" s="80">
        <v>3</v>
      </c>
      <c r="H5979" s="280" t="s">
        <v>1394</v>
      </c>
      <c r="I5979" s="80"/>
    </row>
    <row r="5980" spans="1:9">
      <c r="A5980" s="280" t="s">
        <v>7379</v>
      </c>
      <c r="B5980" s="280" t="s">
        <v>5750</v>
      </c>
      <c r="C5980" s="280" t="s">
        <v>1187</v>
      </c>
      <c r="D5980" s="280" t="s">
        <v>1394</v>
      </c>
      <c r="E5980" s="80">
        <v>426231298.54610389</v>
      </c>
      <c r="F5980" s="80">
        <v>708511</v>
      </c>
      <c r="G5980" s="80">
        <v>3</v>
      </c>
      <c r="H5980" s="280" t="s">
        <v>1394</v>
      </c>
      <c r="I5980" s="80"/>
    </row>
    <row r="5981" spans="1:9">
      <c r="A5981" s="280" t="s">
        <v>7380</v>
      </c>
      <c r="B5981" s="280" t="s">
        <v>5752</v>
      </c>
      <c r="C5981" s="280" t="s">
        <v>1187</v>
      </c>
      <c r="D5981" s="280" t="s">
        <v>1394</v>
      </c>
      <c r="E5981" s="80">
        <v>4.3673281007634318E-2</v>
      </c>
      <c r="F5981" s="80">
        <v>708511</v>
      </c>
      <c r="G5981" s="80">
        <v>3</v>
      </c>
      <c r="H5981" s="280" t="s">
        <v>1394</v>
      </c>
      <c r="I5981" s="80"/>
    </row>
    <row r="5982" spans="1:9">
      <c r="A5982" s="280" t="s">
        <v>7381</v>
      </c>
      <c r="B5982" s="280" t="s">
        <v>5754</v>
      </c>
      <c r="C5982" s="280" t="s">
        <v>1187</v>
      </c>
      <c r="D5982" s="280" t="s">
        <v>1394</v>
      </c>
      <c r="E5982" s="80">
        <v>601.58741155197856</v>
      </c>
      <c r="F5982" s="80">
        <v>708511</v>
      </c>
      <c r="G5982" s="80">
        <v>3</v>
      </c>
      <c r="H5982" s="280" t="s">
        <v>1394</v>
      </c>
      <c r="I5982" s="80"/>
    </row>
    <row r="5983" spans="1:9">
      <c r="A5983" s="280" t="s">
        <v>7382</v>
      </c>
      <c r="B5983" s="280" t="s">
        <v>1457</v>
      </c>
      <c r="C5983" s="280" t="s">
        <v>1187</v>
      </c>
      <c r="D5983" s="280" t="s">
        <v>1211</v>
      </c>
      <c r="E5983" s="80">
        <v>2.2210458856418619E-2</v>
      </c>
      <c r="F5983" s="80">
        <v>708511</v>
      </c>
      <c r="G5983" s="80">
        <v>3</v>
      </c>
      <c r="H5983" s="280" t="s">
        <v>1342</v>
      </c>
      <c r="I5983" s="80"/>
    </row>
    <row r="5984" spans="1:9">
      <c r="A5984" s="280" t="s">
        <v>7383</v>
      </c>
      <c r="B5984" s="280" t="s">
        <v>1457</v>
      </c>
      <c r="C5984" s="280" t="s">
        <v>1187</v>
      </c>
      <c r="D5984" s="280" t="s">
        <v>1212</v>
      </c>
      <c r="E5984" s="80">
        <v>2.2751351443786271E-2</v>
      </c>
      <c r="F5984" s="80">
        <v>708511</v>
      </c>
      <c r="G5984" s="80">
        <v>3</v>
      </c>
      <c r="H5984" s="280" t="s">
        <v>1342</v>
      </c>
      <c r="I5984" s="80"/>
    </row>
    <row r="5985" spans="1:9">
      <c r="A5985" s="280" t="s">
        <v>7384</v>
      </c>
      <c r="B5985" s="280" t="s">
        <v>1457</v>
      </c>
      <c r="C5985" s="280" t="s">
        <v>1187</v>
      </c>
      <c r="D5985" s="280" t="s">
        <v>1213</v>
      </c>
      <c r="E5985" s="80">
        <v>2.2210458856418619E-2</v>
      </c>
      <c r="F5985" s="80">
        <v>708511</v>
      </c>
      <c r="G5985" s="80">
        <v>3</v>
      </c>
      <c r="H5985" s="280" t="s">
        <v>1342</v>
      </c>
      <c r="I5985" s="80"/>
    </row>
    <row r="5986" spans="1:9">
      <c r="A5986" s="280" t="s">
        <v>7385</v>
      </c>
      <c r="B5986" s="280" t="s">
        <v>1457</v>
      </c>
      <c r="C5986" s="280" t="s">
        <v>1187</v>
      </c>
      <c r="D5986" s="280" t="s">
        <v>1214</v>
      </c>
      <c r="E5986" s="80">
        <v>2.2210458856418619E-2</v>
      </c>
      <c r="F5986" s="80">
        <v>708511</v>
      </c>
      <c r="G5986" s="80">
        <v>3</v>
      </c>
      <c r="H5986" s="280" t="s">
        <v>1342</v>
      </c>
      <c r="I5986" s="80"/>
    </row>
    <row r="5987" spans="1:9">
      <c r="A5987" s="280" t="s">
        <v>7386</v>
      </c>
      <c r="B5987" s="280" t="s">
        <v>1457</v>
      </c>
      <c r="C5987" s="280" t="s">
        <v>1187</v>
      </c>
      <c r="D5987" s="280" t="s">
        <v>1215</v>
      </c>
      <c r="E5987" s="80">
        <v>2.2299613258725797E-2</v>
      </c>
      <c r="F5987" s="80">
        <v>708511</v>
      </c>
      <c r="G5987" s="80">
        <v>3</v>
      </c>
      <c r="H5987" s="280" t="s">
        <v>1342</v>
      </c>
      <c r="I5987" s="80"/>
    </row>
    <row r="5988" spans="1:9">
      <c r="A5988" s="280" t="s">
        <v>7387</v>
      </c>
      <c r="B5988" s="280" t="s">
        <v>1457</v>
      </c>
      <c r="C5988" s="280" t="s">
        <v>1187</v>
      </c>
      <c r="D5988" s="280" t="s">
        <v>1216</v>
      </c>
      <c r="E5988" s="80">
        <v>2.4291788006684793E-2</v>
      </c>
      <c r="F5988" s="80">
        <v>708511</v>
      </c>
      <c r="G5988" s="80">
        <v>3</v>
      </c>
      <c r="H5988" s="280" t="s">
        <v>1342</v>
      </c>
      <c r="I5988" s="80"/>
    </row>
    <row r="5989" spans="1:9">
      <c r="A5989" s="280" t="s">
        <v>7388</v>
      </c>
      <c r="B5989" s="280" t="s">
        <v>1457</v>
      </c>
      <c r="C5989" s="280" t="s">
        <v>1187</v>
      </c>
      <c r="D5989" s="280" t="s">
        <v>1217</v>
      </c>
      <c r="E5989" s="80">
        <v>1.8472261011216264E-2</v>
      </c>
      <c r="F5989" s="80">
        <v>708511</v>
      </c>
      <c r="G5989" s="80">
        <v>3</v>
      </c>
      <c r="H5989" s="280" t="s">
        <v>1342</v>
      </c>
      <c r="I5989" s="80"/>
    </row>
    <row r="5990" spans="1:9">
      <c r="A5990" s="280" t="s">
        <v>7389</v>
      </c>
      <c r="B5990" s="280" t="s">
        <v>1457</v>
      </c>
      <c r="C5990" s="280" t="s">
        <v>1187</v>
      </c>
      <c r="D5990" s="280" t="s">
        <v>1218</v>
      </c>
      <c r="E5990" s="80">
        <v>7.6134206012381722E-3</v>
      </c>
      <c r="F5990" s="80">
        <v>708511</v>
      </c>
      <c r="G5990" s="80">
        <v>3</v>
      </c>
      <c r="H5990" s="280" t="s">
        <v>1342</v>
      </c>
      <c r="I5990" s="80"/>
    </row>
    <row r="5991" spans="1:9">
      <c r="A5991" s="280" t="s">
        <v>7390</v>
      </c>
      <c r="B5991" s="280" t="s">
        <v>1457</v>
      </c>
      <c r="C5991" s="280" t="s">
        <v>1187</v>
      </c>
      <c r="D5991" s="280" t="s">
        <v>1219</v>
      </c>
      <c r="E5991" s="80">
        <v>1.8103326742673752E-2</v>
      </c>
      <c r="F5991" s="80">
        <v>708511</v>
      </c>
      <c r="G5991" s="80">
        <v>3</v>
      </c>
      <c r="H5991" s="280" t="s">
        <v>1342</v>
      </c>
      <c r="I5991" s="80"/>
    </row>
    <row r="5992" spans="1:9">
      <c r="A5992" s="280" t="s">
        <v>7391</v>
      </c>
      <c r="B5992" s="280" t="s">
        <v>1457</v>
      </c>
      <c r="C5992" s="280" t="s">
        <v>1187</v>
      </c>
      <c r="D5992" s="280" t="s">
        <v>1347</v>
      </c>
      <c r="E5992" s="80">
        <v>2.0528340258464457E-2</v>
      </c>
      <c r="F5992" s="80">
        <v>708511</v>
      </c>
      <c r="G5992" s="80">
        <v>3</v>
      </c>
      <c r="H5992" s="280" t="s">
        <v>1342</v>
      </c>
      <c r="I5992" s="80"/>
    </row>
    <row r="5993" spans="1:9">
      <c r="A5993" s="280" t="s">
        <v>7392</v>
      </c>
      <c r="B5993" s="280" t="s">
        <v>1457</v>
      </c>
      <c r="C5993" s="280" t="s">
        <v>1187</v>
      </c>
      <c r="D5993" s="280" t="s">
        <v>1344</v>
      </c>
      <c r="E5993" s="80">
        <v>5.2151813391053022E-2</v>
      </c>
      <c r="F5993" s="80">
        <v>708511</v>
      </c>
      <c r="G5993" s="80">
        <v>3</v>
      </c>
      <c r="H5993" s="280" t="s">
        <v>1342</v>
      </c>
      <c r="I5993" s="80"/>
    </row>
    <row r="5994" spans="1:9">
      <c r="A5994" s="280" t="s">
        <v>7393</v>
      </c>
      <c r="B5994" s="280" t="s">
        <v>5748</v>
      </c>
      <c r="C5994" s="280" t="s">
        <v>1188</v>
      </c>
      <c r="D5994" s="280" t="s">
        <v>1394</v>
      </c>
      <c r="E5994" s="80">
        <v>0</v>
      </c>
      <c r="F5994" s="80">
        <v>708511</v>
      </c>
      <c r="G5994" s="80">
        <v>3</v>
      </c>
      <c r="H5994" s="280" t="s">
        <v>1394</v>
      </c>
      <c r="I5994" s="80"/>
    </row>
    <row r="5995" spans="1:9">
      <c r="A5995" s="280" t="s">
        <v>7394</v>
      </c>
      <c r="B5995" s="280" t="s">
        <v>5750</v>
      </c>
      <c r="C5995" s="280" t="s">
        <v>1188</v>
      </c>
      <c r="D5995" s="280" t="s">
        <v>1394</v>
      </c>
      <c r="E5995" s="80">
        <v>0</v>
      </c>
      <c r="F5995" s="80">
        <v>708511</v>
      </c>
      <c r="G5995" s="80">
        <v>3</v>
      </c>
      <c r="H5995" s="280" t="s">
        <v>1394</v>
      </c>
      <c r="I5995" s="80"/>
    </row>
    <row r="5996" spans="1:9">
      <c r="A5996" s="280" t="s">
        <v>7395</v>
      </c>
      <c r="B5996" s="280" t="s">
        <v>5752</v>
      </c>
      <c r="C5996" s="280" t="s">
        <v>1188</v>
      </c>
      <c r="D5996" s="280" t="s">
        <v>1394</v>
      </c>
      <c r="E5996" s="80">
        <v>0</v>
      </c>
      <c r="F5996" s="80">
        <v>708511</v>
      </c>
      <c r="G5996" s="80">
        <v>3</v>
      </c>
      <c r="H5996" s="280" t="s">
        <v>1394</v>
      </c>
      <c r="I5996" s="80"/>
    </row>
    <row r="5997" spans="1:9">
      <c r="A5997" s="280" t="s">
        <v>7396</v>
      </c>
      <c r="B5997" s="280" t="s">
        <v>5754</v>
      </c>
      <c r="C5997" s="280" t="s">
        <v>1188</v>
      </c>
      <c r="D5997" s="280" t="s">
        <v>1394</v>
      </c>
      <c r="E5997" s="80">
        <v>0</v>
      </c>
      <c r="F5997" s="80">
        <v>708511</v>
      </c>
      <c r="G5997" s="80">
        <v>3</v>
      </c>
      <c r="H5997" s="280" t="s">
        <v>1394</v>
      </c>
      <c r="I5997" s="80"/>
    </row>
    <row r="5998" spans="1:9">
      <c r="A5998" s="280" t="s">
        <v>7397</v>
      </c>
      <c r="B5998" s="280" t="s">
        <v>5748</v>
      </c>
      <c r="C5998" s="280" t="s">
        <v>1189</v>
      </c>
      <c r="D5998" s="280" t="s">
        <v>1394</v>
      </c>
      <c r="E5998" s="80">
        <v>0</v>
      </c>
      <c r="F5998" s="80">
        <v>708511</v>
      </c>
      <c r="G5998" s="80">
        <v>3</v>
      </c>
      <c r="H5998" s="280" t="s">
        <v>1394</v>
      </c>
      <c r="I5998" s="80"/>
    </row>
    <row r="5999" spans="1:9">
      <c r="A5999" s="280" t="s">
        <v>7398</v>
      </c>
      <c r="B5999" s="280" t="s">
        <v>5750</v>
      </c>
      <c r="C5999" s="280" t="s">
        <v>1189</v>
      </c>
      <c r="D5999" s="280" t="s">
        <v>1394</v>
      </c>
      <c r="E5999" s="80">
        <v>0</v>
      </c>
      <c r="F5999" s="80">
        <v>708511</v>
      </c>
      <c r="G5999" s="80">
        <v>3</v>
      </c>
      <c r="H5999" s="280" t="s">
        <v>1394</v>
      </c>
      <c r="I5999" s="80"/>
    </row>
    <row r="6000" spans="1:9">
      <c r="A6000" s="280" t="s">
        <v>7399</v>
      </c>
      <c r="B6000" s="280" t="s">
        <v>5752</v>
      </c>
      <c r="C6000" s="280" t="s">
        <v>1189</v>
      </c>
      <c r="D6000" s="280" t="s">
        <v>1394</v>
      </c>
      <c r="E6000" s="80">
        <v>0</v>
      </c>
      <c r="F6000" s="80">
        <v>708511</v>
      </c>
      <c r="G6000" s="80">
        <v>3</v>
      </c>
      <c r="H6000" s="280" t="s">
        <v>1394</v>
      </c>
      <c r="I6000" s="80"/>
    </row>
    <row r="6001" spans="1:9">
      <c r="A6001" s="280" t="s">
        <v>7400</v>
      </c>
      <c r="B6001" s="280" t="s">
        <v>5754</v>
      </c>
      <c r="C6001" s="280" t="s">
        <v>1189</v>
      </c>
      <c r="D6001" s="280" t="s">
        <v>1394</v>
      </c>
      <c r="E6001" s="80">
        <v>0</v>
      </c>
      <c r="F6001" s="80">
        <v>708511</v>
      </c>
      <c r="G6001" s="80">
        <v>3</v>
      </c>
      <c r="H6001" s="280" t="s">
        <v>1394</v>
      </c>
      <c r="I6001" s="80"/>
    </row>
    <row r="6002" spans="1:9">
      <c r="A6002" s="280" t="s">
        <v>7401</v>
      </c>
      <c r="B6002" s="280" t="s">
        <v>5748</v>
      </c>
      <c r="C6002" s="280" t="s">
        <v>1181</v>
      </c>
      <c r="D6002" s="280" t="s">
        <v>1394</v>
      </c>
      <c r="E6002" s="80">
        <v>0</v>
      </c>
      <c r="F6002" s="80">
        <v>711876</v>
      </c>
      <c r="G6002" s="80">
        <v>4</v>
      </c>
      <c r="H6002" s="280" t="s">
        <v>1394</v>
      </c>
      <c r="I6002" s="80"/>
    </row>
    <row r="6003" spans="1:9">
      <c r="A6003" s="280" t="s">
        <v>7402</v>
      </c>
      <c r="B6003" s="280" t="s">
        <v>5750</v>
      </c>
      <c r="C6003" s="280" t="s">
        <v>1181</v>
      </c>
      <c r="D6003" s="280" t="s">
        <v>1394</v>
      </c>
      <c r="E6003" s="80">
        <v>0</v>
      </c>
      <c r="F6003" s="80">
        <v>711876</v>
      </c>
      <c r="G6003" s="80">
        <v>4</v>
      </c>
      <c r="H6003" s="280" t="s">
        <v>1394</v>
      </c>
      <c r="I6003" s="80"/>
    </row>
    <row r="6004" spans="1:9">
      <c r="A6004" s="280" t="s">
        <v>7403</v>
      </c>
      <c r="B6004" s="280" t="s">
        <v>5752</v>
      </c>
      <c r="C6004" s="280" t="s">
        <v>1181</v>
      </c>
      <c r="D6004" s="280" t="s">
        <v>1394</v>
      </c>
      <c r="E6004" s="80">
        <v>0</v>
      </c>
      <c r="F6004" s="80">
        <v>711876</v>
      </c>
      <c r="G6004" s="80">
        <v>4</v>
      </c>
      <c r="H6004" s="280" t="s">
        <v>1394</v>
      </c>
      <c r="I6004" s="80"/>
    </row>
    <row r="6005" spans="1:9">
      <c r="A6005" s="280" t="s">
        <v>7404</v>
      </c>
      <c r="B6005" s="280" t="s">
        <v>5754</v>
      </c>
      <c r="C6005" s="280" t="s">
        <v>1181</v>
      </c>
      <c r="D6005" s="280" t="s">
        <v>1394</v>
      </c>
      <c r="E6005" s="80">
        <v>0</v>
      </c>
      <c r="F6005" s="80">
        <v>711876</v>
      </c>
      <c r="G6005" s="80">
        <v>4</v>
      </c>
      <c r="H6005" s="280" t="s">
        <v>1394</v>
      </c>
      <c r="I6005" s="80"/>
    </row>
    <row r="6006" spans="1:9">
      <c r="A6006" s="280" t="s">
        <v>7405</v>
      </c>
      <c r="B6006" s="280" t="s">
        <v>5748</v>
      </c>
      <c r="C6006" s="280" t="s">
        <v>1190</v>
      </c>
      <c r="D6006" s="280" t="s">
        <v>1394</v>
      </c>
      <c r="E6006" s="80">
        <v>8798</v>
      </c>
      <c r="F6006" s="80">
        <v>711876</v>
      </c>
      <c r="G6006" s="80">
        <v>4</v>
      </c>
      <c r="H6006" s="280" t="s">
        <v>1394</v>
      </c>
      <c r="I6006" s="80"/>
    </row>
    <row r="6007" spans="1:9">
      <c r="A6007" s="280" t="s">
        <v>7406</v>
      </c>
      <c r="B6007" s="280" t="s">
        <v>5750</v>
      </c>
      <c r="C6007" s="280" t="s">
        <v>1190</v>
      </c>
      <c r="D6007" s="280" t="s">
        <v>1394</v>
      </c>
      <c r="E6007" s="80">
        <v>46055472.56467925</v>
      </c>
      <c r="F6007" s="80">
        <v>711876</v>
      </c>
      <c r="G6007" s="80">
        <v>4</v>
      </c>
      <c r="H6007" s="280" t="s">
        <v>1394</v>
      </c>
      <c r="I6007" s="80"/>
    </row>
    <row r="6008" spans="1:9">
      <c r="A6008" s="280" t="s">
        <v>7407</v>
      </c>
      <c r="B6008" s="280" t="s">
        <v>5752</v>
      </c>
      <c r="C6008" s="280" t="s">
        <v>1190</v>
      </c>
      <c r="D6008" s="280" t="s">
        <v>1394</v>
      </c>
      <c r="E6008" s="80">
        <v>1.2358893964679242E-2</v>
      </c>
      <c r="F6008" s="80">
        <v>711876</v>
      </c>
      <c r="G6008" s="80">
        <v>4</v>
      </c>
      <c r="H6008" s="280" t="s">
        <v>1394</v>
      </c>
      <c r="I6008" s="80"/>
    </row>
    <row r="6009" spans="1:9">
      <c r="A6009" s="280" t="s">
        <v>7408</v>
      </c>
      <c r="B6009" s="280" t="s">
        <v>5754</v>
      </c>
      <c r="C6009" s="280" t="s">
        <v>1190</v>
      </c>
      <c r="D6009" s="280" t="s">
        <v>1394</v>
      </c>
      <c r="E6009" s="80">
        <v>64.695919745404041</v>
      </c>
      <c r="F6009" s="80">
        <v>711876</v>
      </c>
      <c r="G6009" s="80">
        <v>4</v>
      </c>
      <c r="H6009" s="280" t="s">
        <v>1394</v>
      </c>
      <c r="I6009" s="80"/>
    </row>
    <row r="6010" spans="1:9">
      <c r="A6010" s="280" t="s">
        <v>7409</v>
      </c>
      <c r="B6010" s="280" t="s">
        <v>1457</v>
      </c>
      <c r="C6010" s="280" t="s">
        <v>1190</v>
      </c>
      <c r="D6010" s="280" t="s">
        <v>1211</v>
      </c>
      <c r="E6010" s="80">
        <v>6.7458427487909253E-3</v>
      </c>
      <c r="F6010" s="80">
        <v>711876</v>
      </c>
      <c r="G6010" s="80">
        <v>4</v>
      </c>
      <c r="H6010" s="280" t="s">
        <v>1342</v>
      </c>
      <c r="I6010" s="80"/>
    </row>
    <row r="6011" spans="1:9">
      <c r="A6011" s="280" t="s">
        <v>7410</v>
      </c>
      <c r="B6011" s="280" t="s">
        <v>1457</v>
      </c>
      <c r="C6011" s="280" t="s">
        <v>1190</v>
      </c>
      <c r="D6011" s="280" t="s">
        <v>1212</v>
      </c>
      <c r="E6011" s="80">
        <v>6.7931250473473592E-3</v>
      </c>
      <c r="F6011" s="80">
        <v>711876</v>
      </c>
      <c r="G6011" s="80">
        <v>4</v>
      </c>
      <c r="H6011" s="280" t="s">
        <v>1342</v>
      </c>
      <c r="I6011" s="80"/>
    </row>
    <row r="6012" spans="1:9">
      <c r="A6012" s="280" t="s">
        <v>7411</v>
      </c>
      <c r="B6012" s="280" t="s">
        <v>1457</v>
      </c>
      <c r="C6012" s="280" t="s">
        <v>1190</v>
      </c>
      <c r="D6012" s="280" t="s">
        <v>1213</v>
      </c>
      <c r="E6012" s="80">
        <v>6.7931250473473592E-3</v>
      </c>
      <c r="F6012" s="80">
        <v>711876</v>
      </c>
      <c r="G6012" s="80">
        <v>4</v>
      </c>
      <c r="H6012" s="280" t="s">
        <v>1342</v>
      </c>
      <c r="I6012" s="80"/>
    </row>
    <row r="6013" spans="1:9">
      <c r="A6013" s="280" t="s">
        <v>7412</v>
      </c>
      <c r="B6013" s="280" t="s">
        <v>1457</v>
      </c>
      <c r="C6013" s="280" t="s">
        <v>1190</v>
      </c>
      <c r="D6013" s="280" t="s">
        <v>1214</v>
      </c>
      <c r="E6013" s="80">
        <v>6.7931250473473592E-3</v>
      </c>
      <c r="F6013" s="80">
        <v>711876</v>
      </c>
      <c r="G6013" s="80">
        <v>4</v>
      </c>
      <c r="H6013" s="280" t="s">
        <v>1342</v>
      </c>
      <c r="I6013" s="80"/>
    </row>
    <row r="6014" spans="1:9">
      <c r="A6014" s="280" t="s">
        <v>7413</v>
      </c>
      <c r="B6014" s="280" t="s">
        <v>1457</v>
      </c>
      <c r="C6014" s="280" t="s">
        <v>1190</v>
      </c>
      <c r="D6014" s="280" t="s">
        <v>1215</v>
      </c>
      <c r="E6014" s="80">
        <v>6.6621699703868324E-3</v>
      </c>
      <c r="F6014" s="80">
        <v>711876</v>
      </c>
      <c r="G6014" s="80">
        <v>4</v>
      </c>
      <c r="H6014" s="280" t="s">
        <v>1342</v>
      </c>
      <c r="I6014" s="80"/>
    </row>
    <row r="6015" spans="1:9">
      <c r="A6015" s="280" t="s">
        <v>7414</v>
      </c>
      <c r="B6015" s="280" t="s">
        <v>1457</v>
      </c>
      <c r="C6015" s="280" t="s">
        <v>1190</v>
      </c>
      <c r="D6015" s="280" t="s">
        <v>1216</v>
      </c>
      <c r="E6015" s="80">
        <v>4.7774709340529355E-3</v>
      </c>
      <c r="F6015" s="80">
        <v>711876</v>
      </c>
      <c r="G6015" s="80">
        <v>4</v>
      </c>
      <c r="H6015" s="280" t="s">
        <v>1342</v>
      </c>
      <c r="I6015" s="80"/>
    </row>
    <row r="6016" spans="1:9">
      <c r="A6016" s="280" t="s">
        <v>7415</v>
      </c>
      <c r="B6016" s="280" t="s">
        <v>1457</v>
      </c>
      <c r="C6016" s="280" t="s">
        <v>1190</v>
      </c>
      <c r="D6016" s="280" t="s">
        <v>1217</v>
      </c>
      <c r="E6016" s="80">
        <v>5.640438383483647E-3</v>
      </c>
      <c r="F6016" s="80">
        <v>711876</v>
      </c>
      <c r="G6016" s="80">
        <v>4</v>
      </c>
      <c r="H6016" s="280" t="s">
        <v>1342</v>
      </c>
      <c r="I6016" s="80"/>
    </row>
    <row r="6017" spans="1:9">
      <c r="A6017" s="280" t="s">
        <v>7416</v>
      </c>
      <c r="B6017" s="280" t="s">
        <v>1457</v>
      </c>
      <c r="C6017" s="280" t="s">
        <v>1190</v>
      </c>
      <c r="D6017" s="280" t="s">
        <v>1218</v>
      </c>
      <c r="E6017" s="80">
        <v>6.5608370451198271E-3</v>
      </c>
      <c r="F6017" s="80">
        <v>711876</v>
      </c>
      <c r="G6017" s="80">
        <v>4</v>
      </c>
      <c r="H6017" s="280" t="s">
        <v>1342</v>
      </c>
      <c r="I6017" s="80"/>
    </row>
    <row r="6018" spans="1:9">
      <c r="A6018" s="280" t="s">
        <v>7417</v>
      </c>
      <c r="B6018" s="280" t="s">
        <v>1457</v>
      </c>
      <c r="C6018" s="280" t="s">
        <v>1190</v>
      </c>
      <c r="D6018" s="280" t="s">
        <v>1219</v>
      </c>
      <c r="E6018" s="80">
        <v>1579.7481346420107</v>
      </c>
      <c r="F6018" s="80">
        <v>711876</v>
      </c>
      <c r="G6018" s="80">
        <v>4</v>
      </c>
      <c r="H6018" s="280" t="s">
        <v>1342</v>
      </c>
      <c r="I6018" s="80"/>
    </row>
    <row r="6019" spans="1:9">
      <c r="A6019" s="280" t="s">
        <v>7418</v>
      </c>
      <c r="B6019" s="280" t="s">
        <v>1457</v>
      </c>
      <c r="C6019" s="280" t="s">
        <v>1190</v>
      </c>
      <c r="D6019" s="280" t="s">
        <v>1347</v>
      </c>
      <c r="E6019" s="80">
        <v>8.3548899748305695E-3</v>
      </c>
      <c r="F6019" s="80">
        <v>711876</v>
      </c>
      <c r="G6019" s="80">
        <v>4</v>
      </c>
      <c r="H6019" s="280" t="s">
        <v>1342</v>
      </c>
      <c r="I6019" s="80"/>
    </row>
    <row r="6020" spans="1:9">
      <c r="A6020" s="280" t="s">
        <v>7419</v>
      </c>
      <c r="B6020" s="280" t="s">
        <v>1457</v>
      </c>
      <c r="C6020" s="280" t="s">
        <v>1190</v>
      </c>
      <c r="D6020" s="280" t="s">
        <v>1344</v>
      </c>
      <c r="E6020" s="80">
        <v>2.0157553102623328E-2</v>
      </c>
      <c r="F6020" s="80">
        <v>711876</v>
      </c>
      <c r="G6020" s="80">
        <v>4</v>
      </c>
      <c r="H6020" s="280" t="s">
        <v>1342</v>
      </c>
      <c r="I6020" s="80"/>
    </row>
    <row r="6021" spans="1:9">
      <c r="A6021" s="280" t="s">
        <v>7420</v>
      </c>
      <c r="B6021" s="280" t="s">
        <v>5748</v>
      </c>
      <c r="C6021" s="280" t="s">
        <v>1191</v>
      </c>
      <c r="D6021" s="280" t="s">
        <v>1394</v>
      </c>
      <c r="E6021" s="80">
        <v>9412</v>
      </c>
      <c r="F6021" s="80">
        <v>711876</v>
      </c>
      <c r="G6021" s="80">
        <v>4</v>
      </c>
      <c r="H6021" s="280" t="s">
        <v>1394</v>
      </c>
      <c r="I6021" s="80"/>
    </row>
    <row r="6022" spans="1:9">
      <c r="A6022" s="280" t="s">
        <v>7421</v>
      </c>
      <c r="B6022" s="280" t="s">
        <v>5750</v>
      </c>
      <c r="C6022" s="280" t="s">
        <v>1191</v>
      </c>
      <c r="D6022" s="280" t="s">
        <v>1394</v>
      </c>
      <c r="E6022" s="80">
        <v>52195472.56467925</v>
      </c>
      <c r="F6022" s="80">
        <v>711876</v>
      </c>
      <c r="G6022" s="80">
        <v>4</v>
      </c>
      <c r="H6022" s="280" t="s">
        <v>1394</v>
      </c>
      <c r="I6022" s="80"/>
    </row>
    <row r="6023" spans="1:9">
      <c r="A6023" s="280" t="s">
        <v>7422</v>
      </c>
      <c r="B6023" s="280" t="s">
        <v>5752</v>
      </c>
      <c r="C6023" s="280" t="s">
        <v>1191</v>
      </c>
      <c r="D6023" s="280" t="s">
        <v>1394</v>
      </c>
      <c r="E6023" s="80">
        <v>1.3221403727615483E-2</v>
      </c>
      <c r="F6023" s="80">
        <v>711876</v>
      </c>
      <c r="G6023" s="80">
        <v>4</v>
      </c>
      <c r="H6023" s="280" t="s">
        <v>1394</v>
      </c>
      <c r="I6023" s="80"/>
    </row>
    <row r="6024" spans="1:9">
      <c r="A6024" s="280" t="s">
        <v>7423</v>
      </c>
      <c r="B6024" s="280" t="s">
        <v>5754</v>
      </c>
      <c r="C6024" s="280" t="s">
        <v>1191</v>
      </c>
      <c r="D6024" s="280" t="s">
        <v>1394</v>
      </c>
      <c r="E6024" s="80">
        <v>73.321017374766456</v>
      </c>
      <c r="F6024" s="80">
        <v>711876</v>
      </c>
      <c r="G6024" s="80">
        <v>4</v>
      </c>
      <c r="H6024" s="280" t="s">
        <v>1394</v>
      </c>
      <c r="I6024" s="80"/>
    </row>
    <row r="6025" spans="1:9">
      <c r="A6025" s="280" t="s">
        <v>7424</v>
      </c>
      <c r="B6025" s="280" t="s">
        <v>1457</v>
      </c>
      <c r="C6025" s="280" t="s">
        <v>1191</v>
      </c>
      <c r="D6025" s="280" t="s">
        <v>1211</v>
      </c>
      <c r="E6025" s="80">
        <v>7.1094548343804088E-3</v>
      </c>
      <c r="F6025" s="80">
        <v>711876</v>
      </c>
      <c r="G6025" s="80">
        <v>4</v>
      </c>
      <c r="H6025" s="280" t="s">
        <v>1342</v>
      </c>
      <c r="I6025" s="80"/>
    </row>
    <row r="6026" spans="1:9">
      <c r="A6026" s="280" t="s">
        <v>7425</v>
      </c>
      <c r="B6026" s="280" t="s">
        <v>1457</v>
      </c>
      <c r="C6026" s="280" t="s">
        <v>1191</v>
      </c>
      <c r="D6026" s="280" t="s">
        <v>1212</v>
      </c>
      <c r="E6026" s="80">
        <v>7.1710552525268648E-3</v>
      </c>
      <c r="F6026" s="80">
        <v>711876</v>
      </c>
      <c r="G6026" s="80">
        <v>4</v>
      </c>
      <c r="H6026" s="280" t="s">
        <v>1342</v>
      </c>
      <c r="I6026" s="80"/>
    </row>
    <row r="6027" spans="1:9">
      <c r="A6027" s="280" t="s">
        <v>7426</v>
      </c>
      <c r="B6027" s="280" t="s">
        <v>1457</v>
      </c>
      <c r="C6027" s="280" t="s">
        <v>1191</v>
      </c>
      <c r="D6027" s="280" t="s">
        <v>1213</v>
      </c>
      <c r="E6027" s="80">
        <v>7.153652631097315E-3</v>
      </c>
      <c r="F6027" s="80">
        <v>711876</v>
      </c>
      <c r="G6027" s="80">
        <v>4</v>
      </c>
      <c r="H6027" s="280" t="s">
        <v>1342</v>
      </c>
      <c r="I6027" s="80"/>
    </row>
    <row r="6028" spans="1:9">
      <c r="A6028" s="280" t="s">
        <v>7427</v>
      </c>
      <c r="B6028" s="280" t="s">
        <v>1457</v>
      </c>
      <c r="C6028" s="280" t="s">
        <v>1191</v>
      </c>
      <c r="D6028" s="280" t="s">
        <v>1214</v>
      </c>
      <c r="E6028" s="80">
        <v>7.153652631097315E-3</v>
      </c>
      <c r="F6028" s="80">
        <v>711876</v>
      </c>
      <c r="G6028" s="80">
        <v>4</v>
      </c>
      <c r="H6028" s="280" t="s">
        <v>1342</v>
      </c>
      <c r="I6028" s="80"/>
    </row>
    <row r="6029" spans="1:9">
      <c r="A6029" s="280" t="s">
        <v>7428</v>
      </c>
      <c r="B6029" s="280" t="s">
        <v>1457</v>
      </c>
      <c r="C6029" s="280" t="s">
        <v>1191</v>
      </c>
      <c r="D6029" s="280" t="s">
        <v>1215</v>
      </c>
      <c r="E6029" s="80">
        <v>7.0486431438253443E-3</v>
      </c>
      <c r="F6029" s="80">
        <v>711876</v>
      </c>
      <c r="G6029" s="80">
        <v>4</v>
      </c>
      <c r="H6029" s="280" t="s">
        <v>1342</v>
      </c>
      <c r="I6029" s="80"/>
    </row>
    <row r="6030" spans="1:9">
      <c r="A6030" s="280" t="s">
        <v>7429</v>
      </c>
      <c r="B6030" s="280" t="s">
        <v>1457</v>
      </c>
      <c r="C6030" s="280" t="s">
        <v>1191</v>
      </c>
      <c r="D6030" s="280" t="s">
        <v>1216</v>
      </c>
      <c r="E6030" s="80">
        <v>5.8866407818306083E-3</v>
      </c>
      <c r="F6030" s="80">
        <v>711876</v>
      </c>
      <c r="G6030" s="80">
        <v>4</v>
      </c>
      <c r="H6030" s="280" t="s">
        <v>1342</v>
      </c>
      <c r="I6030" s="80"/>
    </row>
    <row r="6031" spans="1:9">
      <c r="A6031" s="280" t="s">
        <v>7430</v>
      </c>
      <c r="B6031" s="280" t="s">
        <v>1457</v>
      </c>
      <c r="C6031" s="280" t="s">
        <v>1191</v>
      </c>
      <c r="D6031" s="280" t="s">
        <v>1217</v>
      </c>
      <c r="E6031" s="80">
        <v>5.9891771975732668E-3</v>
      </c>
      <c r="F6031" s="80">
        <v>711876</v>
      </c>
      <c r="G6031" s="80">
        <v>4</v>
      </c>
      <c r="H6031" s="280" t="s">
        <v>1342</v>
      </c>
      <c r="I6031" s="80"/>
    </row>
    <row r="6032" spans="1:9">
      <c r="A6032" s="280" t="s">
        <v>7431</v>
      </c>
      <c r="B6032" s="280" t="s">
        <v>1457</v>
      </c>
      <c r="C6032" s="280" t="s">
        <v>1191</v>
      </c>
      <c r="D6032" s="280" t="s">
        <v>1218</v>
      </c>
      <c r="E6032" s="80">
        <v>7.4820715456580013E-3</v>
      </c>
      <c r="F6032" s="80">
        <v>711876</v>
      </c>
      <c r="G6032" s="80">
        <v>4</v>
      </c>
      <c r="H6032" s="280" t="s">
        <v>1342</v>
      </c>
      <c r="I6032" s="80"/>
    </row>
    <row r="6033" spans="1:9">
      <c r="A6033" s="280" t="s">
        <v>7432</v>
      </c>
      <c r="B6033" s="280" t="s">
        <v>1457</v>
      </c>
      <c r="C6033" s="280" t="s">
        <v>1191</v>
      </c>
      <c r="D6033" s="280" t="s">
        <v>1219</v>
      </c>
      <c r="E6033" s="80">
        <v>1476.6925166603887</v>
      </c>
      <c r="F6033" s="80">
        <v>711876</v>
      </c>
      <c r="G6033" s="80">
        <v>4</v>
      </c>
      <c r="H6033" s="280" t="s">
        <v>1342</v>
      </c>
      <c r="I6033" s="80"/>
    </row>
    <row r="6034" spans="1:9">
      <c r="A6034" s="280" t="s">
        <v>7433</v>
      </c>
      <c r="B6034" s="280" t="s">
        <v>1457</v>
      </c>
      <c r="C6034" s="280" t="s">
        <v>1191</v>
      </c>
      <c r="D6034" s="280" t="s">
        <v>1347</v>
      </c>
      <c r="E6034" s="80">
        <v>8.7422799801586838E-3</v>
      </c>
      <c r="F6034" s="80">
        <v>711876</v>
      </c>
      <c r="G6034" s="80">
        <v>4</v>
      </c>
      <c r="H6034" s="280" t="s">
        <v>1342</v>
      </c>
      <c r="I6034" s="80"/>
    </row>
    <row r="6035" spans="1:9">
      <c r="A6035" s="280" t="s">
        <v>7434</v>
      </c>
      <c r="B6035" s="280" t="s">
        <v>1457</v>
      </c>
      <c r="C6035" s="280" t="s">
        <v>1191</v>
      </c>
      <c r="D6035" s="280" t="s">
        <v>1344</v>
      </c>
      <c r="E6035" s="80">
        <v>2.1288101782633517E-2</v>
      </c>
      <c r="F6035" s="80">
        <v>711876</v>
      </c>
      <c r="G6035" s="80">
        <v>4</v>
      </c>
      <c r="H6035" s="280" t="s">
        <v>1342</v>
      </c>
      <c r="I6035" s="80"/>
    </row>
    <row r="6036" spans="1:9">
      <c r="A6036" s="280" t="s">
        <v>7435</v>
      </c>
      <c r="B6036" s="280" t="s">
        <v>5748</v>
      </c>
      <c r="C6036" s="280" t="s">
        <v>1192</v>
      </c>
      <c r="D6036" s="280" t="s">
        <v>1394</v>
      </c>
      <c r="E6036" s="80">
        <v>52316</v>
      </c>
      <c r="F6036" s="80">
        <v>711876</v>
      </c>
      <c r="G6036" s="80">
        <v>4</v>
      </c>
      <c r="H6036" s="280" t="s">
        <v>1394</v>
      </c>
      <c r="I6036" s="80"/>
    </row>
    <row r="6037" spans="1:9">
      <c r="A6037" s="280" t="s">
        <v>7436</v>
      </c>
      <c r="B6037" s="280" t="s">
        <v>5750</v>
      </c>
      <c r="C6037" s="280" t="s">
        <v>1192</v>
      </c>
      <c r="D6037" s="280" t="s">
        <v>1394</v>
      </c>
      <c r="E6037" s="80">
        <v>695170818.86057878</v>
      </c>
      <c r="F6037" s="80">
        <v>711876</v>
      </c>
      <c r="G6037" s="80">
        <v>4</v>
      </c>
      <c r="H6037" s="280" t="s">
        <v>1394</v>
      </c>
      <c r="I6037" s="80"/>
    </row>
    <row r="6038" spans="1:9">
      <c r="A6038" s="280" t="s">
        <v>7437</v>
      </c>
      <c r="B6038" s="280" t="s">
        <v>5752</v>
      </c>
      <c r="C6038" s="280" t="s">
        <v>1192</v>
      </c>
      <c r="D6038" s="280" t="s">
        <v>1394</v>
      </c>
      <c r="E6038" s="80">
        <v>7.3490326967056055E-2</v>
      </c>
      <c r="F6038" s="80">
        <v>711876</v>
      </c>
      <c r="G6038" s="80">
        <v>4</v>
      </c>
      <c r="H6038" s="280" t="s">
        <v>1394</v>
      </c>
      <c r="I6038" s="80"/>
    </row>
    <row r="6039" spans="1:9">
      <c r="A6039" s="280" t="s">
        <v>7438</v>
      </c>
      <c r="B6039" s="280" t="s">
        <v>5754</v>
      </c>
      <c r="C6039" s="280" t="s">
        <v>1192</v>
      </c>
      <c r="D6039" s="280" t="s">
        <v>1394</v>
      </c>
      <c r="E6039" s="80">
        <v>976.53358009060389</v>
      </c>
      <c r="F6039" s="80">
        <v>711876</v>
      </c>
      <c r="G6039" s="80">
        <v>4</v>
      </c>
      <c r="H6039" s="280" t="s">
        <v>1394</v>
      </c>
      <c r="I6039" s="80"/>
    </row>
    <row r="6040" spans="1:9">
      <c r="A6040" s="280" t="s">
        <v>7439</v>
      </c>
      <c r="B6040" s="280" t="s">
        <v>1457</v>
      </c>
      <c r="C6040" s="280" t="s">
        <v>1192</v>
      </c>
      <c r="D6040" s="280" t="s">
        <v>1211</v>
      </c>
      <c r="E6040" s="80">
        <v>1.6746666798909536E-2</v>
      </c>
      <c r="F6040" s="80">
        <v>711876</v>
      </c>
      <c r="G6040" s="80">
        <v>4</v>
      </c>
      <c r="H6040" s="280" t="s">
        <v>1342</v>
      </c>
      <c r="I6040" s="80"/>
    </row>
    <row r="6041" spans="1:9">
      <c r="A6041" s="280" t="s">
        <v>7440</v>
      </c>
      <c r="B6041" s="280" t="s">
        <v>1457</v>
      </c>
      <c r="C6041" s="280" t="s">
        <v>1192</v>
      </c>
      <c r="D6041" s="280" t="s">
        <v>1212</v>
      </c>
      <c r="E6041" s="80">
        <v>1.7095473863323461E-2</v>
      </c>
      <c r="F6041" s="80">
        <v>711876</v>
      </c>
      <c r="G6041" s="80">
        <v>4</v>
      </c>
      <c r="H6041" s="280" t="s">
        <v>1342</v>
      </c>
      <c r="I6041" s="80"/>
    </row>
    <row r="6042" spans="1:9">
      <c r="A6042" s="280" t="s">
        <v>7441</v>
      </c>
      <c r="B6042" s="280" t="s">
        <v>1457</v>
      </c>
      <c r="C6042" s="280" t="s">
        <v>1192</v>
      </c>
      <c r="D6042" s="280" t="s">
        <v>1213</v>
      </c>
      <c r="E6042" s="80">
        <v>1.6754618279578921E-2</v>
      </c>
      <c r="F6042" s="80">
        <v>711876</v>
      </c>
      <c r="G6042" s="80">
        <v>4</v>
      </c>
      <c r="H6042" s="280" t="s">
        <v>1342</v>
      </c>
      <c r="I6042" s="80"/>
    </row>
    <row r="6043" spans="1:9">
      <c r="A6043" s="280" t="s">
        <v>7442</v>
      </c>
      <c r="B6043" s="280" t="s">
        <v>1457</v>
      </c>
      <c r="C6043" s="280" t="s">
        <v>1192</v>
      </c>
      <c r="D6043" s="280" t="s">
        <v>1214</v>
      </c>
      <c r="E6043" s="80">
        <v>1.677427719548118E-2</v>
      </c>
      <c r="F6043" s="80">
        <v>711876</v>
      </c>
      <c r="G6043" s="80">
        <v>4</v>
      </c>
      <c r="H6043" s="280" t="s">
        <v>1342</v>
      </c>
      <c r="I6043" s="80"/>
    </row>
    <row r="6044" spans="1:9">
      <c r="A6044" s="280" t="s">
        <v>7443</v>
      </c>
      <c r="B6044" s="280" t="s">
        <v>1457</v>
      </c>
      <c r="C6044" s="280" t="s">
        <v>1192</v>
      </c>
      <c r="D6044" s="280" t="s">
        <v>1215</v>
      </c>
      <c r="E6044" s="80">
        <v>1.6939291466211145E-2</v>
      </c>
      <c r="F6044" s="80">
        <v>711876</v>
      </c>
      <c r="G6044" s="80">
        <v>4</v>
      </c>
      <c r="H6044" s="280" t="s">
        <v>1342</v>
      </c>
      <c r="I6044" s="80"/>
    </row>
    <row r="6045" spans="1:9">
      <c r="A6045" s="280" t="s">
        <v>7444</v>
      </c>
      <c r="B6045" s="280" t="s">
        <v>1457</v>
      </c>
      <c r="C6045" s="280" t="s">
        <v>1192</v>
      </c>
      <c r="D6045" s="280" t="s">
        <v>1216</v>
      </c>
      <c r="E6045" s="80">
        <v>2.6370416227342371E-2</v>
      </c>
      <c r="F6045" s="80">
        <v>711876</v>
      </c>
      <c r="G6045" s="80">
        <v>4</v>
      </c>
      <c r="H6045" s="280" t="s">
        <v>1342</v>
      </c>
      <c r="I6045" s="80"/>
    </row>
    <row r="6046" spans="1:9">
      <c r="A6046" s="280" t="s">
        <v>7445</v>
      </c>
      <c r="B6046" s="280" t="s">
        <v>1457</v>
      </c>
      <c r="C6046" s="280" t="s">
        <v>1192</v>
      </c>
      <c r="D6046" s="280" t="s">
        <v>1217</v>
      </c>
      <c r="E6046" s="80">
        <v>1.4435492917309414E-2</v>
      </c>
      <c r="F6046" s="80">
        <v>711876</v>
      </c>
      <c r="G6046" s="80">
        <v>4</v>
      </c>
      <c r="H6046" s="280" t="s">
        <v>1342</v>
      </c>
      <c r="I6046" s="80"/>
    </row>
    <row r="6047" spans="1:9">
      <c r="A6047" s="280" t="s">
        <v>7446</v>
      </c>
      <c r="B6047" s="280" t="s">
        <v>1457</v>
      </c>
      <c r="C6047" s="280" t="s">
        <v>1192</v>
      </c>
      <c r="D6047" s="280" t="s">
        <v>1218</v>
      </c>
      <c r="E6047" s="80">
        <v>1.5099256910211476E-2</v>
      </c>
      <c r="F6047" s="80">
        <v>711876</v>
      </c>
      <c r="G6047" s="80">
        <v>4</v>
      </c>
      <c r="H6047" s="280" t="s">
        <v>1342</v>
      </c>
      <c r="I6047" s="80"/>
    </row>
    <row r="6048" spans="1:9">
      <c r="A6048" s="280" t="s">
        <v>7447</v>
      </c>
      <c r="B6048" s="280" t="s">
        <v>1457</v>
      </c>
      <c r="C6048" s="280" t="s">
        <v>1192</v>
      </c>
      <c r="D6048" s="280" t="s">
        <v>1219</v>
      </c>
      <c r="E6048" s="80">
        <v>265.68104753458033</v>
      </c>
      <c r="F6048" s="80">
        <v>711876</v>
      </c>
      <c r="G6048" s="80">
        <v>4</v>
      </c>
      <c r="H6048" s="280" t="s">
        <v>1342</v>
      </c>
      <c r="I6048" s="80"/>
    </row>
    <row r="6049" spans="1:9">
      <c r="A6049" s="280" t="s">
        <v>7448</v>
      </c>
      <c r="B6049" s="280" t="s">
        <v>1457</v>
      </c>
      <c r="C6049" s="280" t="s">
        <v>1192</v>
      </c>
      <c r="D6049" s="280" t="s">
        <v>1347</v>
      </c>
      <c r="E6049" s="80">
        <v>2.1002105161017196E-2</v>
      </c>
      <c r="F6049" s="80">
        <v>711876</v>
      </c>
      <c r="G6049" s="80">
        <v>4</v>
      </c>
      <c r="H6049" s="280" t="s">
        <v>1342</v>
      </c>
      <c r="I6049" s="80"/>
    </row>
    <row r="6050" spans="1:9">
      <c r="A6050" s="280" t="s">
        <v>7449</v>
      </c>
      <c r="B6050" s="280" t="s">
        <v>1457</v>
      </c>
      <c r="C6050" s="280" t="s">
        <v>1192</v>
      </c>
      <c r="D6050" s="280" t="s">
        <v>1344</v>
      </c>
      <c r="E6050" s="80">
        <v>5.1041983238611408E-2</v>
      </c>
      <c r="F6050" s="80">
        <v>711876</v>
      </c>
      <c r="G6050" s="80">
        <v>4</v>
      </c>
      <c r="H6050" s="280" t="s">
        <v>1342</v>
      </c>
      <c r="I6050" s="80"/>
    </row>
    <row r="6051" spans="1:9">
      <c r="A6051" s="280" t="s">
        <v>7450</v>
      </c>
      <c r="B6051" s="280" t="s">
        <v>5748</v>
      </c>
      <c r="C6051" s="280" t="s">
        <v>1193</v>
      </c>
      <c r="D6051" s="280" t="s">
        <v>1394</v>
      </c>
      <c r="E6051" s="80">
        <v>0</v>
      </c>
      <c r="F6051" s="80">
        <v>711876</v>
      </c>
      <c r="G6051" s="80">
        <v>4</v>
      </c>
      <c r="H6051" s="280" t="s">
        <v>1394</v>
      </c>
      <c r="I6051" s="80"/>
    </row>
    <row r="6052" spans="1:9">
      <c r="A6052" s="280" t="s">
        <v>7451</v>
      </c>
      <c r="B6052" s="280" t="s">
        <v>5750</v>
      </c>
      <c r="C6052" s="280" t="s">
        <v>1193</v>
      </c>
      <c r="D6052" s="280" t="s">
        <v>1394</v>
      </c>
      <c r="E6052" s="80">
        <v>0</v>
      </c>
      <c r="F6052" s="80">
        <v>711876</v>
      </c>
      <c r="G6052" s="80">
        <v>4</v>
      </c>
      <c r="H6052" s="280" t="s">
        <v>1394</v>
      </c>
      <c r="I6052" s="80"/>
    </row>
    <row r="6053" spans="1:9">
      <c r="A6053" s="280" t="s">
        <v>7452</v>
      </c>
      <c r="B6053" s="280" t="s">
        <v>5752</v>
      </c>
      <c r="C6053" s="280" t="s">
        <v>1193</v>
      </c>
      <c r="D6053" s="280" t="s">
        <v>1394</v>
      </c>
      <c r="E6053" s="80">
        <v>0</v>
      </c>
      <c r="F6053" s="80">
        <v>711876</v>
      </c>
      <c r="G6053" s="80">
        <v>4</v>
      </c>
      <c r="H6053" s="280" t="s">
        <v>1394</v>
      </c>
      <c r="I6053" s="80"/>
    </row>
    <row r="6054" spans="1:9">
      <c r="A6054" s="280" t="s">
        <v>7453</v>
      </c>
      <c r="B6054" s="280" t="s">
        <v>5754</v>
      </c>
      <c r="C6054" s="280" t="s">
        <v>1193</v>
      </c>
      <c r="D6054" s="280" t="s">
        <v>1394</v>
      </c>
      <c r="E6054" s="80">
        <v>0</v>
      </c>
      <c r="F6054" s="80">
        <v>711876</v>
      </c>
      <c r="G6054" s="80">
        <v>4</v>
      </c>
      <c r="H6054" s="280" t="s">
        <v>1394</v>
      </c>
      <c r="I6054" s="80"/>
    </row>
    <row r="6055" spans="1:9">
      <c r="A6055" s="280" t="s">
        <v>7454</v>
      </c>
      <c r="B6055" s="280" t="s">
        <v>5748</v>
      </c>
      <c r="C6055" s="280" t="s">
        <v>1194</v>
      </c>
      <c r="D6055" s="280" t="s">
        <v>1394</v>
      </c>
      <c r="E6055" s="80">
        <v>43518</v>
      </c>
      <c r="F6055" s="80">
        <v>711876</v>
      </c>
      <c r="G6055" s="80">
        <v>4</v>
      </c>
      <c r="H6055" s="280" t="s">
        <v>1394</v>
      </c>
      <c r="I6055" s="80"/>
    </row>
    <row r="6056" spans="1:9">
      <c r="A6056" s="280" t="s">
        <v>7455</v>
      </c>
      <c r="B6056" s="280" t="s">
        <v>5750</v>
      </c>
      <c r="C6056" s="280" t="s">
        <v>1194</v>
      </c>
      <c r="D6056" s="280" t="s">
        <v>1394</v>
      </c>
      <c r="E6056" s="80">
        <v>642975346.29589951</v>
      </c>
      <c r="F6056" s="80">
        <v>711876</v>
      </c>
      <c r="G6056" s="80">
        <v>4</v>
      </c>
      <c r="H6056" s="280" t="s">
        <v>1394</v>
      </c>
      <c r="I6056" s="80"/>
    </row>
    <row r="6057" spans="1:9">
      <c r="A6057" s="280" t="s">
        <v>7456</v>
      </c>
      <c r="B6057" s="280" t="s">
        <v>5752</v>
      </c>
      <c r="C6057" s="280" t="s">
        <v>1194</v>
      </c>
      <c r="D6057" s="280" t="s">
        <v>1394</v>
      </c>
      <c r="E6057" s="80">
        <v>6.113143300237682E-2</v>
      </c>
      <c r="F6057" s="80">
        <v>711876</v>
      </c>
      <c r="G6057" s="80">
        <v>4</v>
      </c>
      <c r="H6057" s="280" t="s">
        <v>1394</v>
      </c>
      <c r="I6057" s="80"/>
    </row>
    <row r="6058" spans="1:9">
      <c r="A6058" s="280" t="s">
        <v>7457</v>
      </c>
      <c r="B6058" s="280" t="s">
        <v>5754</v>
      </c>
      <c r="C6058" s="280" t="s">
        <v>1194</v>
      </c>
      <c r="D6058" s="280" t="s">
        <v>1394</v>
      </c>
      <c r="E6058" s="80">
        <v>903.21256271583741</v>
      </c>
      <c r="F6058" s="80">
        <v>711876</v>
      </c>
      <c r="G6058" s="80">
        <v>4</v>
      </c>
      <c r="H6058" s="280" t="s">
        <v>1394</v>
      </c>
      <c r="I6058" s="80"/>
    </row>
    <row r="6059" spans="1:9">
      <c r="A6059" s="280" t="s">
        <v>7458</v>
      </c>
      <c r="B6059" s="280" t="s">
        <v>1457</v>
      </c>
      <c r="C6059" s="280" t="s">
        <v>1194</v>
      </c>
      <c r="D6059" s="280" t="s">
        <v>1211</v>
      </c>
      <c r="E6059" s="80">
        <v>1.8594706359450409E-2</v>
      </c>
      <c r="F6059" s="80">
        <v>711876</v>
      </c>
      <c r="G6059" s="80">
        <v>4</v>
      </c>
      <c r="H6059" s="280" t="s">
        <v>1342</v>
      </c>
      <c r="I6059" s="80"/>
    </row>
    <row r="6060" spans="1:9">
      <c r="A6060" s="280" t="s">
        <v>7459</v>
      </c>
      <c r="B6060" s="280" t="s">
        <v>1457</v>
      </c>
      <c r="C6060" s="280" t="s">
        <v>1194</v>
      </c>
      <c r="D6060" s="280" t="s">
        <v>1212</v>
      </c>
      <c r="E6060" s="80">
        <v>1.9000708640030502E-2</v>
      </c>
      <c r="F6060" s="80">
        <v>711876</v>
      </c>
      <c r="G6060" s="80">
        <v>4</v>
      </c>
      <c r="H6060" s="280" t="s">
        <v>1342</v>
      </c>
      <c r="I6060" s="80"/>
    </row>
    <row r="6061" spans="1:9">
      <c r="A6061" s="280" t="s">
        <v>7460</v>
      </c>
      <c r="B6061" s="280" t="s">
        <v>1457</v>
      </c>
      <c r="C6061" s="280" t="s">
        <v>1194</v>
      </c>
      <c r="D6061" s="280" t="s">
        <v>1213</v>
      </c>
      <c r="E6061" s="80">
        <v>1.8594706359450409E-2</v>
      </c>
      <c r="F6061" s="80">
        <v>711876</v>
      </c>
      <c r="G6061" s="80">
        <v>4</v>
      </c>
      <c r="H6061" s="280" t="s">
        <v>1342</v>
      </c>
      <c r="I6061" s="80"/>
    </row>
    <row r="6062" spans="1:9">
      <c r="A6062" s="280" t="s">
        <v>7461</v>
      </c>
      <c r="B6062" s="280" t="s">
        <v>1457</v>
      </c>
      <c r="C6062" s="280" t="s">
        <v>1194</v>
      </c>
      <c r="D6062" s="280" t="s">
        <v>1214</v>
      </c>
      <c r="E6062" s="80">
        <v>1.8618339702994292E-2</v>
      </c>
      <c r="F6062" s="80">
        <v>711876</v>
      </c>
      <c r="G6062" s="80">
        <v>4</v>
      </c>
      <c r="H6062" s="280" t="s">
        <v>1342</v>
      </c>
      <c r="I6062" s="80"/>
    </row>
    <row r="6063" spans="1:9">
      <c r="A6063" s="280" t="s">
        <v>7462</v>
      </c>
      <c r="B6063" s="280" t="s">
        <v>1457</v>
      </c>
      <c r="C6063" s="280" t="s">
        <v>1194</v>
      </c>
      <c r="D6063" s="280" t="s">
        <v>1215</v>
      </c>
      <c r="E6063" s="80">
        <v>1.8839426055347629E-2</v>
      </c>
      <c r="F6063" s="80">
        <v>711876</v>
      </c>
      <c r="G6063" s="80">
        <v>4</v>
      </c>
      <c r="H6063" s="280" t="s">
        <v>1342</v>
      </c>
      <c r="I6063" s="80"/>
    </row>
    <row r="6064" spans="1:9">
      <c r="A6064" s="280" t="s">
        <v>7463</v>
      </c>
      <c r="B6064" s="280" t="s">
        <v>1457</v>
      </c>
      <c r="C6064" s="280" t="s">
        <v>1194</v>
      </c>
      <c r="D6064" s="280" t="s">
        <v>1216</v>
      </c>
      <c r="E6064" s="80">
        <v>3.0428549848592619E-2</v>
      </c>
      <c r="F6064" s="80">
        <v>711876</v>
      </c>
      <c r="G6064" s="80">
        <v>4</v>
      </c>
      <c r="H6064" s="280" t="s">
        <v>1342</v>
      </c>
      <c r="I6064" s="80"/>
    </row>
    <row r="6065" spans="1:9">
      <c r="A6065" s="280" t="s">
        <v>7464</v>
      </c>
      <c r="B6065" s="280" t="s">
        <v>1457</v>
      </c>
      <c r="C6065" s="280" t="s">
        <v>1194</v>
      </c>
      <c r="D6065" s="280" t="s">
        <v>1217</v>
      </c>
      <c r="E6065" s="80">
        <v>1.6058576030111672E-2</v>
      </c>
      <c r="F6065" s="80">
        <v>711876</v>
      </c>
      <c r="G6065" s="80">
        <v>4</v>
      </c>
      <c r="H6065" s="280" t="s">
        <v>1342</v>
      </c>
      <c r="I6065" s="80"/>
    </row>
    <row r="6066" spans="1:9">
      <c r="A6066" s="280" t="s">
        <v>7465</v>
      </c>
      <c r="B6066" s="280" t="s">
        <v>1457</v>
      </c>
      <c r="C6066" s="280" t="s">
        <v>1194</v>
      </c>
      <c r="D6066" s="280" t="s">
        <v>1218</v>
      </c>
      <c r="E6066" s="80">
        <v>1.6533651986003272E-2</v>
      </c>
      <c r="F6066" s="80">
        <v>711876</v>
      </c>
      <c r="G6066" s="80">
        <v>4</v>
      </c>
      <c r="H6066" s="280" t="s">
        <v>1342</v>
      </c>
      <c r="I6066" s="80"/>
    </row>
    <row r="6067" spans="1:9">
      <c r="A6067" s="280" t="s">
        <v>7466</v>
      </c>
      <c r="B6067" s="280" t="s">
        <v>1457</v>
      </c>
      <c r="C6067" s="280" t="s">
        <v>1194</v>
      </c>
      <c r="D6067" s="280" t="s">
        <v>1219</v>
      </c>
      <c r="E6067" s="80">
        <v>1.6997932155107042E-2</v>
      </c>
      <c r="F6067" s="80">
        <v>711876</v>
      </c>
      <c r="G6067" s="80">
        <v>4</v>
      </c>
      <c r="H6067" s="280" t="s">
        <v>1342</v>
      </c>
      <c r="I6067" s="80"/>
    </row>
    <row r="6068" spans="1:9">
      <c r="A6068" s="280" t="s">
        <v>7467</v>
      </c>
      <c r="B6068" s="280" t="s">
        <v>1457</v>
      </c>
      <c r="C6068" s="280" t="s">
        <v>1194</v>
      </c>
      <c r="D6068" s="280" t="s">
        <v>1347</v>
      </c>
      <c r="E6068" s="80">
        <v>2.335731868262609E-2</v>
      </c>
      <c r="F6068" s="80">
        <v>711876</v>
      </c>
      <c r="G6068" s="80">
        <v>4</v>
      </c>
      <c r="H6068" s="280" t="s">
        <v>1342</v>
      </c>
      <c r="I6068" s="80"/>
    </row>
    <row r="6069" spans="1:9">
      <c r="A6069" s="280" t="s">
        <v>7468</v>
      </c>
      <c r="B6069" s="280" t="s">
        <v>1457</v>
      </c>
      <c r="C6069" s="280" t="s">
        <v>1194</v>
      </c>
      <c r="D6069" s="280" t="s">
        <v>1344</v>
      </c>
      <c r="E6069" s="80">
        <v>5.675694611730888E-2</v>
      </c>
      <c r="F6069" s="80">
        <v>711876</v>
      </c>
      <c r="G6069" s="80">
        <v>4</v>
      </c>
      <c r="H6069" s="280" t="s">
        <v>1342</v>
      </c>
      <c r="I6069" s="80"/>
    </row>
    <row r="6070" spans="1:9">
      <c r="A6070" s="280" t="s">
        <v>7469</v>
      </c>
      <c r="B6070" s="280" t="s">
        <v>5748</v>
      </c>
      <c r="C6070" s="280" t="s">
        <v>1195</v>
      </c>
      <c r="D6070" s="280" t="s">
        <v>1394</v>
      </c>
      <c r="E6070" s="80">
        <v>71834</v>
      </c>
      <c r="F6070" s="80">
        <v>711876</v>
      </c>
      <c r="G6070" s="80">
        <v>4</v>
      </c>
      <c r="H6070" s="280" t="s">
        <v>1394</v>
      </c>
      <c r="I6070" s="80"/>
    </row>
    <row r="6071" spans="1:9">
      <c r="A6071" s="280" t="s">
        <v>7470</v>
      </c>
      <c r="B6071" s="280" t="s">
        <v>5750</v>
      </c>
      <c r="C6071" s="280" t="s">
        <v>1195</v>
      </c>
      <c r="D6071" s="280" t="s">
        <v>1394</v>
      </c>
      <c r="E6071" s="80">
        <v>2857077409.3215604</v>
      </c>
      <c r="F6071" s="80">
        <v>711876</v>
      </c>
      <c r="G6071" s="80">
        <v>4</v>
      </c>
      <c r="H6071" s="280" t="s">
        <v>1394</v>
      </c>
      <c r="I6071" s="80"/>
    </row>
    <row r="6072" spans="1:9">
      <c r="A6072" s="280" t="s">
        <v>7471</v>
      </c>
      <c r="B6072" s="280" t="s">
        <v>5752</v>
      </c>
      <c r="C6072" s="280" t="s">
        <v>1195</v>
      </c>
      <c r="D6072" s="280" t="s">
        <v>1394</v>
      </c>
      <c r="E6072" s="80">
        <v>0.10090802330742994</v>
      </c>
      <c r="F6072" s="80">
        <v>711876</v>
      </c>
      <c r="G6072" s="80">
        <v>4</v>
      </c>
      <c r="H6072" s="280" t="s">
        <v>1394</v>
      </c>
      <c r="I6072" s="80"/>
    </row>
    <row r="6073" spans="1:9">
      <c r="A6073" s="280" t="s">
        <v>7472</v>
      </c>
      <c r="B6073" s="280" t="s">
        <v>5754</v>
      </c>
      <c r="C6073" s="280" t="s">
        <v>1195</v>
      </c>
      <c r="D6073" s="280" t="s">
        <v>1394</v>
      </c>
      <c r="E6073" s="80">
        <v>4013.448141701027</v>
      </c>
      <c r="F6073" s="80">
        <v>711876</v>
      </c>
      <c r="G6073" s="80">
        <v>4</v>
      </c>
      <c r="H6073" s="280" t="s">
        <v>1394</v>
      </c>
      <c r="I6073" s="80"/>
    </row>
    <row r="6074" spans="1:9">
      <c r="A6074" s="280" t="s">
        <v>7473</v>
      </c>
      <c r="B6074" s="280" t="s">
        <v>1457</v>
      </c>
      <c r="C6074" s="280" t="s">
        <v>1195</v>
      </c>
      <c r="D6074" s="280" t="s">
        <v>1211</v>
      </c>
      <c r="E6074" s="80">
        <v>5.2836929628054821E-2</v>
      </c>
      <c r="F6074" s="80">
        <v>711876</v>
      </c>
      <c r="G6074" s="80">
        <v>4</v>
      </c>
      <c r="H6074" s="280" t="s">
        <v>1342</v>
      </c>
      <c r="I6074" s="80"/>
    </row>
    <row r="6075" spans="1:9">
      <c r="A6075" s="280" t="s">
        <v>7474</v>
      </c>
      <c r="B6075" s="280" t="s">
        <v>1457</v>
      </c>
      <c r="C6075" s="280" t="s">
        <v>1195</v>
      </c>
      <c r="D6075" s="280" t="s">
        <v>1212</v>
      </c>
      <c r="E6075" s="80">
        <v>5.3654744174047302E-2</v>
      </c>
      <c r="F6075" s="80">
        <v>711876</v>
      </c>
      <c r="G6075" s="80">
        <v>4</v>
      </c>
      <c r="H6075" s="280" t="s">
        <v>1342</v>
      </c>
      <c r="I6075" s="80"/>
    </row>
    <row r="6076" spans="1:9">
      <c r="A6076" s="280" t="s">
        <v>7475</v>
      </c>
      <c r="B6076" s="280" t="s">
        <v>1457</v>
      </c>
      <c r="C6076" s="280" t="s">
        <v>1195</v>
      </c>
      <c r="D6076" s="280" t="s">
        <v>1213</v>
      </c>
      <c r="E6076" s="80">
        <v>5.2836929628054821E-2</v>
      </c>
      <c r="F6076" s="80">
        <v>711876</v>
      </c>
      <c r="G6076" s="80">
        <v>4</v>
      </c>
      <c r="H6076" s="280" t="s">
        <v>1342</v>
      </c>
      <c r="I6076" s="80"/>
    </row>
    <row r="6077" spans="1:9">
      <c r="A6077" s="280" t="s">
        <v>7476</v>
      </c>
      <c r="B6077" s="280" t="s">
        <v>1457</v>
      </c>
      <c r="C6077" s="280" t="s">
        <v>1195</v>
      </c>
      <c r="D6077" s="280" t="s">
        <v>1214</v>
      </c>
      <c r="E6077" s="80">
        <v>5.3654744174047302E-2</v>
      </c>
      <c r="F6077" s="80">
        <v>711876</v>
      </c>
      <c r="G6077" s="80">
        <v>4</v>
      </c>
      <c r="H6077" s="280" t="s">
        <v>1342</v>
      </c>
      <c r="I6077" s="80"/>
    </row>
    <row r="6078" spans="1:9">
      <c r="A6078" s="280" t="s">
        <v>7477</v>
      </c>
      <c r="B6078" s="280" t="s">
        <v>1457</v>
      </c>
      <c r="C6078" s="280" t="s">
        <v>1195</v>
      </c>
      <c r="D6078" s="280" t="s">
        <v>1215</v>
      </c>
      <c r="E6078" s="80">
        <v>5.2534514272205478E-2</v>
      </c>
      <c r="F6078" s="80">
        <v>711876</v>
      </c>
      <c r="G6078" s="80">
        <v>4</v>
      </c>
      <c r="H6078" s="280" t="s">
        <v>1342</v>
      </c>
      <c r="I6078" s="80"/>
    </row>
    <row r="6079" spans="1:9">
      <c r="A6079" s="280" t="s">
        <v>7478</v>
      </c>
      <c r="B6079" s="280" t="s">
        <v>1457</v>
      </c>
      <c r="C6079" s="280" t="s">
        <v>1195</v>
      </c>
      <c r="D6079" s="280" t="s">
        <v>1216</v>
      </c>
      <c r="E6079" s="80">
        <v>7.2113533358898252E-2</v>
      </c>
      <c r="F6079" s="80">
        <v>711876</v>
      </c>
      <c r="G6079" s="80">
        <v>4</v>
      </c>
      <c r="H6079" s="280" t="s">
        <v>1342</v>
      </c>
      <c r="I6079" s="80"/>
    </row>
    <row r="6080" spans="1:9">
      <c r="A6080" s="280" t="s">
        <v>7479</v>
      </c>
      <c r="B6080" s="280" t="s">
        <v>1457</v>
      </c>
      <c r="C6080" s="280" t="s">
        <v>1195</v>
      </c>
      <c r="D6080" s="280" t="s">
        <v>1217</v>
      </c>
      <c r="E6080" s="80">
        <v>4.4438047835184159E-2</v>
      </c>
      <c r="F6080" s="80">
        <v>711876</v>
      </c>
      <c r="G6080" s="80">
        <v>4</v>
      </c>
      <c r="H6080" s="280" t="s">
        <v>1342</v>
      </c>
      <c r="I6080" s="80"/>
    </row>
    <row r="6081" spans="1:9">
      <c r="A6081" s="280" t="s">
        <v>7480</v>
      </c>
      <c r="B6081" s="280" t="s">
        <v>1457</v>
      </c>
      <c r="C6081" s="280" t="s">
        <v>1195</v>
      </c>
      <c r="D6081" s="280" t="s">
        <v>1218</v>
      </c>
      <c r="E6081" s="80">
        <v>3.8163216818540444E-2</v>
      </c>
      <c r="F6081" s="80">
        <v>711876</v>
      </c>
      <c r="G6081" s="80">
        <v>4</v>
      </c>
      <c r="H6081" s="280" t="s">
        <v>1342</v>
      </c>
      <c r="I6081" s="80"/>
    </row>
    <row r="6082" spans="1:9">
      <c r="A6082" s="280" t="s">
        <v>7481</v>
      </c>
      <c r="B6082" s="280" t="s">
        <v>1457</v>
      </c>
      <c r="C6082" s="280" t="s">
        <v>1195</v>
      </c>
      <c r="D6082" s="280" t="s">
        <v>1219</v>
      </c>
      <c r="E6082" s="80">
        <v>14229.227219906132</v>
      </c>
      <c r="F6082" s="80">
        <v>711876</v>
      </c>
      <c r="G6082" s="80">
        <v>4</v>
      </c>
      <c r="H6082" s="280" t="s">
        <v>1342</v>
      </c>
      <c r="I6082" s="80"/>
    </row>
    <row r="6083" spans="1:9">
      <c r="A6083" s="280" t="s">
        <v>7482</v>
      </c>
      <c r="B6083" s="280" t="s">
        <v>1457</v>
      </c>
      <c r="C6083" s="280" t="s">
        <v>1195</v>
      </c>
      <c r="D6083" s="280" t="s">
        <v>1347</v>
      </c>
      <c r="E6083" s="80">
        <v>7.57356189841914E-2</v>
      </c>
      <c r="F6083" s="80">
        <v>711876</v>
      </c>
      <c r="G6083" s="80">
        <v>4</v>
      </c>
      <c r="H6083" s="280" t="s">
        <v>1342</v>
      </c>
      <c r="I6083" s="80"/>
    </row>
    <row r="6084" spans="1:9">
      <c r="A6084" s="280" t="s">
        <v>7483</v>
      </c>
      <c r="B6084" s="280" t="s">
        <v>1457</v>
      </c>
      <c r="C6084" s="280" t="s">
        <v>1195</v>
      </c>
      <c r="D6084" s="280" t="s">
        <v>1344</v>
      </c>
      <c r="E6084" s="80">
        <v>0.16064886785131213</v>
      </c>
      <c r="F6084" s="80">
        <v>711876</v>
      </c>
      <c r="G6084" s="80">
        <v>4</v>
      </c>
      <c r="H6084" s="280" t="s">
        <v>1342</v>
      </c>
      <c r="I6084" s="80"/>
    </row>
    <row r="6085" spans="1:9">
      <c r="A6085" s="280" t="s">
        <v>7484</v>
      </c>
      <c r="B6085" s="280" t="s">
        <v>5748</v>
      </c>
      <c r="C6085" s="280" t="s">
        <v>1196</v>
      </c>
      <c r="D6085" s="280" t="s">
        <v>1394</v>
      </c>
      <c r="E6085" s="80">
        <v>206424</v>
      </c>
      <c r="F6085" s="80">
        <v>711876</v>
      </c>
      <c r="G6085" s="80">
        <v>4</v>
      </c>
      <c r="H6085" s="280" t="s">
        <v>1394</v>
      </c>
      <c r="I6085" s="80"/>
    </row>
    <row r="6086" spans="1:9">
      <c r="A6086" s="280" t="s">
        <v>7485</v>
      </c>
      <c r="B6086" s="280" t="s">
        <v>5750</v>
      </c>
      <c r="C6086" s="280" t="s">
        <v>1196</v>
      </c>
      <c r="D6086" s="280" t="s">
        <v>1394</v>
      </c>
      <c r="E6086" s="80">
        <v>29532888454.755859</v>
      </c>
      <c r="F6086" s="80">
        <v>711876</v>
      </c>
      <c r="G6086" s="80">
        <v>4</v>
      </c>
      <c r="H6086" s="280" t="s">
        <v>1394</v>
      </c>
      <c r="I6086" s="80"/>
    </row>
    <row r="6087" spans="1:9">
      <c r="A6087" s="280" t="s">
        <v>7486</v>
      </c>
      <c r="B6087" s="280" t="s">
        <v>5752</v>
      </c>
      <c r="C6087" s="280" t="s">
        <v>1196</v>
      </c>
      <c r="D6087" s="280" t="s">
        <v>1394</v>
      </c>
      <c r="E6087" s="80">
        <v>0.28997184902988721</v>
      </c>
      <c r="F6087" s="80">
        <v>711876</v>
      </c>
      <c r="G6087" s="80">
        <v>4</v>
      </c>
      <c r="H6087" s="280" t="s">
        <v>1394</v>
      </c>
      <c r="I6087" s="80"/>
    </row>
    <row r="6088" spans="1:9">
      <c r="A6088" s="280" t="s">
        <v>7487</v>
      </c>
      <c r="B6088" s="280" t="s">
        <v>5754</v>
      </c>
      <c r="C6088" s="280" t="s">
        <v>1196</v>
      </c>
      <c r="D6088" s="280" t="s">
        <v>1394</v>
      </c>
      <c r="E6088" s="80">
        <v>41486.001009664404</v>
      </c>
      <c r="F6088" s="80">
        <v>711876</v>
      </c>
      <c r="G6088" s="80">
        <v>4</v>
      </c>
      <c r="H6088" s="280" t="s">
        <v>1394</v>
      </c>
      <c r="I6088" s="80"/>
    </row>
    <row r="6089" spans="1:9">
      <c r="A6089" s="280" t="s">
        <v>7488</v>
      </c>
      <c r="B6089" s="280" t="s">
        <v>1457</v>
      </c>
      <c r="C6089" s="280" t="s">
        <v>1196</v>
      </c>
      <c r="D6089" s="280" t="s">
        <v>1211</v>
      </c>
      <c r="E6089" s="80">
        <v>0.18428338384035661</v>
      </c>
      <c r="F6089" s="80">
        <v>711876</v>
      </c>
      <c r="G6089" s="80">
        <v>4</v>
      </c>
      <c r="H6089" s="280" t="s">
        <v>1342</v>
      </c>
      <c r="I6089" s="80"/>
    </row>
    <row r="6090" spans="1:9">
      <c r="A6090" s="280" t="s">
        <v>7489</v>
      </c>
      <c r="B6090" s="280" t="s">
        <v>1457</v>
      </c>
      <c r="C6090" s="280" t="s">
        <v>1196</v>
      </c>
      <c r="D6090" s="280" t="s">
        <v>1212</v>
      </c>
      <c r="E6090" s="80">
        <v>0.18610119460846553</v>
      </c>
      <c r="F6090" s="80">
        <v>711876</v>
      </c>
      <c r="G6090" s="80">
        <v>4</v>
      </c>
      <c r="H6090" s="280" t="s">
        <v>1342</v>
      </c>
      <c r="I6090" s="80"/>
    </row>
    <row r="6091" spans="1:9">
      <c r="A6091" s="280" t="s">
        <v>7490</v>
      </c>
      <c r="B6091" s="280" t="s">
        <v>1457</v>
      </c>
      <c r="C6091" s="280" t="s">
        <v>1196</v>
      </c>
      <c r="D6091" s="280" t="s">
        <v>1213</v>
      </c>
      <c r="E6091" s="80">
        <v>0.18428873817485678</v>
      </c>
      <c r="F6091" s="80">
        <v>711876</v>
      </c>
      <c r="G6091" s="80">
        <v>4</v>
      </c>
      <c r="H6091" s="280" t="s">
        <v>1342</v>
      </c>
      <c r="I6091" s="80"/>
    </row>
    <row r="6092" spans="1:9">
      <c r="A6092" s="280" t="s">
        <v>7491</v>
      </c>
      <c r="B6092" s="280" t="s">
        <v>1457</v>
      </c>
      <c r="C6092" s="280" t="s">
        <v>1196</v>
      </c>
      <c r="D6092" s="280" t="s">
        <v>1214</v>
      </c>
      <c r="E6092" s="80">
        <v>0.18605577492961731</v>
      </c>
      <c r="F6092" s="80">
        <v>711876</v>
      </c>
      <c r="G6092" s="80">
        <v>4</v>
      </c>
      <c r="H6092" s="280" t="s">
        <v>1342</v>
      </c>
      <c r="I6092" s="80"/>
    </row>
    <row r="6093" spans="1:9">
      <c r="A6093" s="280" t="s">
        <v>7492</v>
      </c>
      <c r="B6093" s="280" t="s">
        <v>1457</v>
      </c>
      <c r="C6093" s="280" t="s">
        <v>1196</v>
      </c>
      <c r="D6093" s="280" t="s">
        <v>1215</v>
      </c>
      <c r="E6093" s="80">
        <v>0.18365283990949996</v>
      </c>
      <c r="F6093" s="80">
        <v>711876</v>
      </c>
      <c r="G6093" s="80">
        <v>4</v>
      </c>
      <c r="H6093" s="280" t="s">
        <v>1342</v>
      </c>
      <c r="I6093" s="80"/>
    </row>
    <row r="6094" spans="1:9">
      <c r="A6094" s="280" t="s">
        <v>7493</v>
      </c>
      <c r="B6094" s="280" t="s">
        <v>1457</v>
      </c>
      <c r="C6094" s="280" t="s">
        <v>1196</v>
      </c>
      <c r="D6094" s="280" t="s">
        <v>1216</v>
      </c>
      <c r="E6094" s="80">
        <v>9.1511323340013856E-2</v>
      </c>
      <c r="F6094" s="80">
        <v>711876</v>
      </c>
      <c r="G6094" s="80">
        <v>4</v>
      </c>
      <c r="H6094" s="280" t="s">
        <v>1342</v>
      </c>
      <c r="I6094" s="80"/>
    </row>
    <row r="6095" spans="1:9">
      <c r="A6095" s="280" t="s">
        <v>7494</v>
      </c>
      <c r="B6095" s="280" t="s">
        <v>1457</v>
      </c>
      <c r="C6095" s="280" t="s">
        <v>1196</v>
      </c>
      <c r="D6095" s="280" t="s">
        <v>1217</v>
      </c>
      <c r="E6095" s="80">
        <v>0.15628299216411762</v>
      </c>
      <c r="F6095" s="80">
        <v>711876</v>
      </c>
      <c r="G6095" s="80">
        <v>4</v>
      </c>
      <c r="H6095" s="280" t="s">
        <v>1342</v>
      </c>
      <c r="I6095" s="80"/>
    </row>
    <row r="6096" spans="1:9">
      <c r="A6096" s="280" t="s">
        <v>7495</v>
      </c>
      <c r="B6096" s="280" t="s">
        <v>1457</v>
      </c>
      <c r="C6096" s="280" t="s">
        <v>1196</v>
      </c>
      <c r="D6096" s="280" t="s">
        <v>1218</v>
      </c>
      <c r="E6096" s="80">
        <v>8.7635495167702623E-2</v>
      </c>
      <c r="F6096" s="80">
        <v>711876</v>
      </c>
      <c r="G6096" s="80">
        <v>4</v>
      </c>
      <c r="H6096" s="280" t="s">
        <v>1342</v>
      </c>
      <c r="I6096" s="80"/>
    </row>
    <row r="6097" spans="1:9">
      <c r="A6097" s="280" t="s">
        <v>7496</v>
      </c>
      <c r="B6097" s="280" t="s">
        <v>1457</v>
      </c>
      <c r="C6097" s="280" t="s">
        <v>1196</v>
      </c>
      <c r="D6097" s="280" t="s">
        <v>1219</v>
      </c>
      <c r="E6097" s="80">
        <v>3415.7209155245191</v>
      </c>
      <c r="F6097" s="80">
        <v>711876</v>
      </c>
      <c r="G6097" s="80">
        <v>4</v>
      </c>
      <c r="H6097" s="280" t="s">
        <v>1342</v>
      </c>
      <c r="I6097" s="80"/>
    </row>
    <row r="6098" spans="1:9">
      <c r="A6098" s="280" t="s">
        <v>7497</v>
      </c>
      <c r="B6098" s="280" t="s">
        <v>1457</v>
      </c>
      <c r="C6098" s="280" t="s">
        <v>1196</v>
      </c>
      <c r="D6098" s="280" t="s">
        <v>1347</v>
      </c>
      <c r="E6098" s="80">
        <v>0.24501645101879635</v>
      </c>
      <c r="F6098" s="80">
        <v>711876</v>
      </c>
      <c r="G6098" s="80">
        <v>4</v>
      </c>
      <c r="H6098" s="280" t="s">
        <v>1342</v>
      </c>
      <c r="I6098" s="80"/>
    </row>
    <row r="6099" spans="1:9">
      <c r="A6099" s="280" t="s">
        <v>7498</v>
      </c>
      <c r="B6099" s="280" t="s">
        <v>1457</v>
      </c>
      <c r="C6099" s="280" t="s">
        <v>1196</v>
      </c>
      <c r="D6099" s="280" t="s">
        <v>1344</v>
      </c>
      <c r="E6099" s="80">
        <v>0.56111103908547233</v>
      </c>
      <c r="F6099" s="80">
        <v>711876</v>
      </c>
      <c r="G6099" s="80">
        <v>4</v>
      </c>
      <c r="H6099" s="280" t="s">
        <v>1342</v>
      </c>
      <c r="I6099" s="80"/>
    </row>
    <row r="6100" spans="1:9">
      <c r="A6100" s="280" t="s">
        <v>7499</v>
      </c>
      <c r="B6100" s="280" t="s">
        <v>5748</v>
      </c>
      <c r="C6100" s="280" t="s">
        <v>1197</v>
      </c>
      <c r="D6100" s="280" t="s">
        <v>1394</v>
      </c>
      <c r="E6100" s="80">
        <v>64291</v>
      </c>
      <c r="F6100" s="80">
        <v>711876</v>
      </c>
      <c r="G6100" s="80">
        <v>4</v>
      </c>
      <c r="H6100" s="280" t="s">
        <v>1394</v>
      </c>
      <c r="I6100" s="80"/>
    </row>
    <row r="6101" spans="1:9">
      <c r="A6101" s="280" t="s">
        <v>7500</v>
      </c>
      <c r="B6101" s="280" t="s">
        <v>5750</v>
      </c>
      <c r="C6101" s="280" t="s">
        <v>1197</v>
      </c>
      <c r="D6101" s="280" t="s">
        <v>1394</v>
      </c>
      <c r="E6101" s="80">
        <v>11845116737.862404</v>
      </c>
      <c r="F6101" s="80">
        <v>711876</v>
      </c>
      <c r="G6101" s="80">
        <v>4</v>
      </c>
      <c r="H6101" s="280" t="s">
        <v>1394</v>
      </c>
      <c r="I6101" s="80"/>
    </row>
    <row r="6102" spans="1:9">
      <c r="A6102" s="280" t="s">
        <v>7501</v>
      </c>
      <c r="B6102" s="280" t="s">
        <v>5752</v>
      </c>
      <c r="C6102" s="280" t="s">
        <v>1197</v>
      </c>
      <c r="D6102" s="280" t="s">
        <v>1394</v>
      </c>
      <c r="E6102" s="80">
        <v>9.0312076822367943E-2</v>
      </c>
      <c r="F6102" s="80">
        <v>711876</v>
      </c>
      <c r="G6102" s="80">
        <v>4</v>
      </c>
      <c r="H6102" s="280" t="s">
        <v>1394</v>
      </c>
      <c r="I6102" s="80"/>
    </row>
    <row r="6103" spans="1:9">
      <c r="A6103" s="280" t="s">
        <v>7502</v>
      </c>
      <c r="B6103" s="280" t="s">
        <v>5754</v>
      </c>
      <c r="C6103" s="280" t="s">
        <v>1197</v>
      </c>
      <c r="D6103" s="280" t="s">
        <v>1394</v>
      </c>
      <c r="E6103" s="80">
        <v>16639.297767957345</v>
      </c>
      <c r="F6103" s="80">
        <v>711876</v>
      </c>
      <c r="G6103" s="80">
        <v>4</v>
      </c>
      <c r="H6103" s="280" t="s">
        <v>1394</v>
      </c>
      <c r="I6103" s="80"/>
    </row>
    <row r="6104" spans="1:9">
      <c r="A6104" s="280" t="s">
        <v>7503</v>
      </c>
      <c r="B6104" s="280" t="s">
        <v>1457</v>
      </c>
      <c r="C6104" s="280" t="s">
        <v>1197</v>
      </c>
      <c r="D6104" s="280" t="s">
        <v>1211</v>
      </c>
      <c r="E6104" s="80">
        <v>0.2407851628975263</v>
      </c>
      <c r="F6104" s="80">
        <v>711876</v>
      </c>
      <c r="G6104" s="80">
        <v>4</v>
      </c>
      <c r="H6104" s="280" t="s">
        <v>1342</v>
      </c>
      <c r="I6104" s="80"/>
    </row>
    <row r="6105" spans="1:9">
      <c r="A6105" s="280" t="s">
        <v>7504</v>
      </c>
      <c r="B6105" s="280" t="s">
        <v>1457</v>
      </c>
      <c r="C6105" s="280" t="s">
        <v>1197</v>
      </c>
      <c r="D6105" s="280" t="s">
        <v>1212</v>
      </c>
      <c r="E6105" s="80">
        <v>0.24263884643719566</v>
      </c>
      <c r="F6105" s="80">
        <v>711876</v>
      </c>
      <c r="G6105" s="80">
        <v>4</v>
      </c>
      <c r="H6105" s="280" t="s">
        <v>1342</v>
      </c>
      <c r="I6105" s="80"/>
    </row>
    <row r="6106" spans="1:9">
      <c r="A6106" s="280" t="s">
        <v>7505</v>
      </c>
      <c r="B6106" s="280" t="s">
        <v>1457</v>
      </c>
      <c r="C6106" s="280" t="s">
        <v>1197</v>
      </c>
      <c r="D6106" s="280" t="s">
        <v>1213</v>
      </c>
      <c r="E6106" s="80">
        <v>0.2407851628975263</v>
      </c>
      <c r="F6106" s="80">
        <v>711876</v>
      </c>
      <c r="G6106" s="80">
        <v>4</v>
      </c>
      <c r="H6106" s="280" t="s">
        <v>1342</v>
      </c>
      <c r="I6106" s="80"/>
    </row>
    <row r="6107" spans="1:9">
      <c r="A6107" s="280" t="s">
        <v>7506</v>
      </c>
      <c r="B6107" s="280" t="s">
        <v>1457</v>
      </c>
      <c r="C6107" s="280" t="s">
        <v>1197</v>
      </c>
      <c r="D6107" s="280" t="s">
        <v>1214</v>
      </c>
      <c r="E6107" s="80">
        <v>0.24251017268474298</v>
      </c>
      <c r="F6107" s="80">
        <v>711876</v>
      </c>
      <c r="G6107" s="80">
        <v>4</v>
      </c>
      <c r="H6107" s="280" t="s">
        <v>1342</v>
      </c>
      <c r="I6107" s="80"/>
    </row>
    <row r="6108" spans="1:9">
      <c r="A6108" s="280" t="s">
        <v>7507</v>
      </c>
      <c r="B6108" s="280" t="s">
        <v>1457</v>
      </c>
      <c r="C6108" s="280" t="s">
        <v>1197</v>
      </c>
      <c r="D6108" s="280" t="s">
        <v>1215</v>
      </c>
      <c r="E6108" s="80">
        <v>0.24012714367953053</v>
      </c>
      <c r="F6108" s="80">
        <v>711876</v>
      </c>
      <c r="G6108" s="80">
        <v>4</v>
      </c>
      <c r="H6108" s="280" t="s">
        <v>1342</v>
      </c>
      <c r="I6108" s="80"/>
    </row>
    <row r="6109" spans="1:9">
      <c r="A6109" s="280" t="s">
        <v>7508</v>
      </c>
      <c r="B6109" s="280" t="s">
        <v>1457</v>
      </c>
      <c r="C6109" s="280" t="s">
        <v>1197</v>
      </c>
      <c r="D6109" s="280" t="s">
        <v>1216</v>
      </c>
      <c r="E6109" s="80">
        <v>-1.9569995008496701</v>
      </c>
      <c r="F6109" s="80">
        <v>711876</v>
      </c>
      <c r="G6109" s="80">
        <v>4</v>
      </c>
      <c r="H6109" s="280" t="s">
        <v>1342</v>
      </c>
      <c r="I6109" s="80"/>
    </row>
    <row r="6110" spans="1:9">
      <c r="A6110" s="280" t="s">
        <v>7509</v>
      </c>
      <c r="B6110" s="280" t="s">
        <v>1457</v>
      </c>
      <c r="C6110" s="280" t="s">
        <v>1197</v>
      </c>
      <c r="D6110" s="280" t="s">
        <v>1217</v>
      </c>
      <c r="E6110" s="80">
        <v>0.20626726200331028</v>
      </c>
      <c r="F6110" s="80">
        <v>711876</v>
      </c>
      <c r="G6110" s="80">
        <v>4</v>
      </c>
      <c r="H6110" s="280" t="s">
        <v>1342</v>
      </c>
      <c r="I6110" s="80"/>
    </row>
    <row r="6111" spans="1:9">
      <c r="A6111" s="280" t="s">
        <v>7510</v>
      </c>
      <c r="B6111" s="280" t="s">
        <v>1457</v>
      </c>
      <c r="C6111" s="280" t="s">
        <v>1197</v>
      </c>
      <c r="D6111" s="280" t="s">
        <v>1218</v>
      </c>
      <c r="E6111" s="80">
        <v>2.1440884299096439E-2</v>
      </c>
      <c r="F6111" s="80">
        <v>711876</v>
      </c>
      <c r="G6111" s="80">
        <v>4</v>
      </c>
      <c r="H6111" s="280" t="s">
        <v>1342</v>
      </c>
      <c r="I6111" s="80"/>
    </row>
    <row r="6112" spans="1:9">
      <c r="A6112" s="280" t="s">
        <v>7511</v>
      </c>
      <c r="B6112" s="280" t="s">
        <v>1457</v>
      </c>
      <c r="C6112" s="280" t="s">
        <v>1197</v>
      </c>
      <c r="D6112" s="280" t="s">
        <v>1219</v>
      </c>
      <c r="E6112" s="80">
        <v>3889.0913962881305</v>
      </c>
      <c r="F6112" s="80">
        <v>711876</v>
      </c>
      <c r="G6112" s="80">
        <v>4</v>
      </c>
      <c r="H6112" s="280" t="s">
        <v>1342</v>
      </c>
      <c r="I6112" s="80"/>
    </row>
    <row r="6113" spans="1:9">
      <c r="A6113" s="280" t="s">
        <v>7512</v>
      </c>
      <c r="B6113" s="280" t="s">
        <v>1457</v>
      </c>
      <c r="C6113" s="280" t="s">
        <v>1197</v>
      </c>
      <c r="D6113" s="280" t="s">
        <v>1347</v>
      </c>
      <c r="E6113" s="80">
        <v>0.31997704799123028</v>
      </c>
      <c r="F6113" s="80">
        <v>711876</v>
      </c>
      <c r="G6113" s="80">
        <v>4</v>
      </c>
      <c r="H6113" s="280" t="s">
        <v>1342</v>
      </c>
      <c r="I6113" s="80"/>
    </row>
    <row r="6114" spans="1:9">
      <c r="A6114" s="280" t="s">
        <v>7513</v>
      </c>
      <c r="B6114" s="280" t="s">
        <v>1457</v>
      </c>
      <c r="C6114" s="280" t="s">
        <v>1197</v>
      </c>
      <c r="D6114" s="280" t="s">
        <v>1344</v>
      </c>
      <c r="E6114" s="80">
        <v>0.72531036431244855</v>
      </c>
      <c r="F6114" s="80">
        <v>711876</v>
      </c>
      <c r="G6114" s="80">
        <v>4</v>
      </c>
      <c r="H6114" s="280" t="s">
        <v>1342</v>
      </c>
      <c r="I6114" s="80"/>
    </row>
    <row r="6115" spans="1:9">
      <c r="A6115" s="280" t="s">
        <v>7514</v>
      </c>
      <c r="B6115" s="280" t="s">
        <v>5748</v>
      </c>
      <c r="C6115" s="280" t="s">
        <v>1198</v>
      </c>
      <c r="D6115" s="280" t="s">
        <v>1394</v>
      </c>
      <c r="E6115" s="80">
        <v>20610</v>
      </c>
      <c r="F6115" s="80">
        <v>711876</v>
      </c>
      <c r="G6115" s="80">
        <v>4</v>
      </c>
      <c r="H6115" s="280" t="s">
        <v>1394</v>
      </c>
      <c r="I6115" s="80"/>
    </row>
    <row r="6116" spans="1:9">
      <c r="A6116" s="280" t="s">
        <v>7515</v>
      </c>
      <c r="B6116" s="280" t="s">
        <v>5750</v>
      </c>
      <c r="C6116" s="280" t="s">
        <v>1198</v>
      </c>
      <c r="D6116" s="280" t="s">
        <v>1394</v>
      </c>
      <c r="E6116" s="80">
        <v>171168646.12092164</v>
      </c>
      <c r="F6116" s="80">
        <v>711876</v>
      </c>
      <c r="G6116" s="80">
        <v>4</v>
      </c>
      <c r="H6116" s="280" t="s">
        <v>1394</v>
      </c>
      <c r="I6116" s="80"/>
    </row>
    <row r="6117" spans="1:9">
      <c r="A6117" s="280" t="s">
        <v>7516</v>
      </c>
      <c r="B6117" s="280" t="s">
        <v>5752</v>
      </c>
      <c r="C6117" s="280" t="s">
        <v>1198</v>
      </c>
      <c r="D6117" s="280" t="s">
        <v>1394</v>
      </c>
      <c r="E6117" s="80">
        <v>2.895167135849502E-2</v>
      </c>
      <c r="F6117" s="80">
        <v>711876</v>
      </c>
      <c r="G6117" s="80">
        <v>4</v>
      </c>
      <c r="H6117" s="280" t="s">
        <v>1394</v>
      </c>
      <c r="I6117" s="80"/>
    </row>
    <row r="6118" spans="1:9">
      <c r="A6118" s="280" t="s">
        <v>7517</v>
      </c>
      <c r="B6118" s="280" t="s">
        <v>5754</v>
      </c>
      <c r="C6118" s="280" t="s">
        <v>1198</v>
      </c>
      <c r="D6118" s="280" t="s">
        <v>1394</v>
      </c>
      <c r="E6118" s="80">
        <v>240.44727750468007</v>
      </c>
      <c r="F6118" s="80">
        <v>711876</v>
      </c>
      <c r="G6118" s="80">
        <v>4</v>
      </c>
      <c r="H6118" s="280" t="s">
        <v>1394</v>
      </c>
      <c r="I6118" s="80"/>
    </row>
    <row r="6119" spans="1:9">
      <c r="A6119" s="280" t="s">
        <v>7518</v>
      </c>
      <c r="B6119" s="280" t="s">
        <v>1457</v>
      </c>
      <c r="C6119" s="280" t="s">
        <v>1198</v>
      </c>
      <c r="D6119" s="280" t="s">
        <v>1211</v>
      </c>
      <c r="E6119" s="80">
        <v>1.0849395914995787E-2</v>
      </c>
      <c r="F6119" s="80">
        <v>711876</v>
      </c>
      <c r="G6119" s="80">
        <v>4</v>
      </c>
      <c r="H6119" s="280" t="s">
        <v>1342</v>
      </c>
      <c r="I6119" s="80"/>
    </row>
    <row r="6120" spans="1:9">
      <c r="A6120" s="280" t="s">
        <v>7519</v>
      </c>
      <c r="B6120" s="280" t="s">
        <v>1457</v>
      </c>
      <c r="C6120" s="280" t="s">
        <v>1198</v>
      </c>
      <c r="D6120" s="280" t="s">
        <v>1212</v>
      </c>
      <c r="E6120" s="80">
        <v>1.0907866294033708E-2</v>
      </c>
      <c r="F6120" s="80">
        <v>711876</v>
      </c>
      <c r="G6120" s="80">
        <v>4</v>
      </c>
      <c r="H6120" s="280" t="s">
        <v>1342</v>
      </c>
      <c r="I6120" s="80"/>
    </row>
    <row r="6121" spans="1:9">
      <c r="A6121" s="280" t="s">
        <v>7520</v>
      </c>
      <c r="B6121" s="280" t="s">
        <v>1457</v>
      </c>
      <c r="C6121" s="280" t="s">
        <v>1198</v>
      </c>
      <c r="D6121" s="280" t="s">
        <v>1213</v>
      </c>
      <c r="E6121" s="80">
        <v>1.0849395914995787E-2</v>
      </c>
      <c r="F6121" s="80">
        <v>711876</v>
      </c>
      <c r="G6121" s="80">
        <v>4</v>
      </c>
      <c r="H6121" s="280" t="s">
        <v>1342</v>
      </c>
      <c r="I6121" s="80"/>
    </row>
    <row r="6122" spans="1:9">
      <c r="A6122" s="280" t="s">
        <v>7521</v>
      </c>
      <c r="B6122" s="280" t="s">
        <v>1457</v>
      </c>
      <c r="C6122" s="280" t="s">
        <v>1198</v>
      </c>
      <c r="D6122" s="280" t="s">
        <v>1214</v>
      </c>
      <c r="E6122" s="80">
        <v>1.0907866294033708E-2</v>
      </c>
      <c r="F6122" s="80">
        <v>711876</v>
      </c>
      <c r="G6122" s="80">
        <v>4</v>
      </c>
      <c r="H6122" s="280" t="s">
        <v>1342</v>
      </c>
      <c r="I6122" s="80"/>
    </row>
    <row r="6123" spans="1:9">
      <c r="A6123" s="280" t="s">
        <v>7522</v>
      </c>
      <c r="B6123" s="280" t="s">
        <v>1457</v>
      </c>
      <c r="C6123" s="280" t="s">
        <v>1198</v>
      </c>
      <c r="D6123" s="280" t="s">
        <v>1215</v>
      </c>
      <c r="E6123" s="80">
        <v>1.0792697079727491E-2</v>
      </c>
      <c r="F6123" s="80">
        <v>711876</v>
      </c>
      <c r="G6123" s="80">
        <v>4</v>
      </c>
      <c r="H6123" s="280" t="s">
        <v>1342</v>
      </c>
      <c r="I6123" s="80"/>
    </row>
    <row r="6124" spans="1:9">
      <c r="A6124" s="280" t="s">
        <v>7523</v>
      </c>
      <c r="B6124" s="280" t="s">
        <v>1457</v>
      </c>
      <c r="C6124" s="280" t="s">
        <v>1198</v>
      </c>
      <c r="D6124" s="280" t="s">
        <v>1216</v>
      </c>
      <c r="E6124" s="80">
        <v>1.3520949092092276E-2</v>
      </c>
      <c r="F6124" s="80">
        <v>711876</v>
      </c>
      <c r="G6124" s="80">
        <v>4</v>
      </c>
      <c r="H6124" s="280" t="s">
        <v>1342</v>
      </c>
      <c r="I6124" s="80"/>
    </row>
    <row r="6125" spans="1:9">
      <c r="A6125" s="280" t="s">
        <v>7524</v>
      </c>
      <c r="B6125" s="280" t="s">
        <v>1457</v>
      </c>
      <c r="C6125" s="280" t="s">
        <v>1198</v>
      </c>
      <c r="D6125" s="280" t="s">
        <v>1217</v>
      </c>
      <c r="E6125" s="80">
        <v>9.9177513619523247E-3</v>
      </c>
      <c r="F6125" s="80">
        <v>711876</v>
      </c>
      <c r="G6125" s="80">
        <v>4</v>
      </c>
      <c r="H6125" s="280" t="s">
        <v>1342</v>
      </c>
      <c r="I6125" s="80"/>
    </row>
    <row r="6126" spans="1:9">
      <c r="A6126" s="280" t="s">
        <v>7525</v>
      </c>
      <c r="B6126" s="280" t="s">
        <v>1457</v>
      </c>
      <c r="C6126" s="280" t="s">
        <v>1198</v>
      </c>
      <c r="D6126" s="280" t="s">
        <v>1218</v>
      </c>
      <c r="E6126" s="80">
        <v>7.1164506347756494E-3</v>
      </c>
      <c r="F6126" s="80">
        <v>711876</v>
      </c>
      <c r="G6126" s="80">
        <v>4</v>
      </c>
      <c r="H6126" s="280" t="s">
        <v>1342</v>
      </c>
      <c r="I6126" s="80"/>
    </row>
    <row r="6127" spans="1:9">
      <c r="A6127" s="280" t="s">
        <v>7526</v>
      </c>
      <c r="B6127" s="280" t="s">
        <v>1457</v>
      </c>
      <c r="C6127" s="280" t="s">
        <v>1198</v>
      </c>
      <c r="D6127" s="280" t="s">
        <v>1219</v>
      </c>
      <c r="E6127" s="80">
        <v>2870.5623133941212</v>
      </c>
      <c r="F6127" s="80">
        <v>711876</v>
      </c>
      <c r="G6127" s="80">
        <v>4</v>
      </c>
      <c r="H6127" s="280" t="s">
        <v>1342</v>
      </c>
      <c r="I6127" s="80"/>
    </row>
    <row r="6128" spans="1:9">
      <c r="A6128" s="280" t="s">
        <v>7527</v>
      </c>
      <c r="B6128" s="280" t="s">
        <v>1457</v>
      </c>
      <c r="C6128" s="280" t="s">
        <v>1198</v>
      </c>
      <c r="D6128" s="280" t="s">
        <v>1347</v>
      </c>
      <c r="E6128" s="80">
        <v>1.4731195778021521E-2</v>
      </c>
      <c r="F6128" s="80">
        <v>711876</v>
      </c>
      <c r="G6128" s="80">
        <v>4</v>
      </c>
      <c r="H6128" s="280" t="s">
        <v>1342</v>
      </c>
      <c r="I6128" s="80"/>
    </row>
    <row r="6129" spans="1:9">
      <c r="A6129" s="280" t="s">
        <v>7528</v>
      </c>
      <c r="B6129" s="280" t="s">
        <v>1457</v>
      </c>
      <c r="C6129" s="280" t="s">
        <v>1198</v>
      </c>
      <c r="D6129" s="280" t="s">
        <v>1344</v>
      </c>
      <c r="E6129" s="80">
        <v>3.2882993714874097E-2</v>
      </c>
      <c r="F6129" s="80">
        <v>711876</v>
      </c>
      <c r="G6129" s="80">
        <v>4</v>
      </c>
      <c r="H6129" s="280" t="s">
        <v>1342</v>
      </c>
      <c r="I6129" s="80"/>
    </row>
    <row r="6130" spans="1:9">
      <c r="A6130" s="280" t="s">
        <v>7529</v>
      </c>
      <c r="B6130" s="280" t="s">
        <v>5748</v>
      </c>
      <c r="C6130" s="280" t="s">
        <v>1199</v>
      </c>
      <c r="D6130" s="280" t="s">
        <v>1394</v>
      </c>
      <c r="E6130" s="80">
        <v>124436</v>
      </c>
      <c r="F6130" s="80">
        <v>711876</v>
      </c>
      <c r="G6130" s="80">
        <v>4</v>
      </c>
      <c r="H6130" s="280" t="s">
        <v>1394</v>
      </c>
      <c r="I6130" s="80"/>
    </row>
    <row r="6131" spans="1:9">
      <c r="A6131" s="280" t="s">
        <v>7530</v>
      </c>
      <c r="B6131" s="280" t="s">
        <v>5750</v>
      </c>
      <c r="C6131" s="280" t="s">
        <v>1199</v>
      </c>
      <c r="D6131" s="280" t="s">
        <v>1394</v>
      </c>
      <c r="E6131" s="80">
        <v>523676896.69921875</v>
      </c>
      <c r="F6131" s="80">
        <v>711876</v>
      </c>
      <c r="G6131" s="80">
        <v>4</v>
      </c>
      <c r="H6131" s="280" t="s">
        <v>1394</v>
      </c>
      <c r="I6131" s="80"/>
    </row>
    <row r="6132" spans="1:9">
      <c r="A6132" s="280" t="s">
        <v>7531</v>
      </c>
      <c r="B6132" s="280" t="s">
        <v>5752</v>
      </c>
      <c r="C6132" s="280" t="s">
        <v>1199</v>
      </c>
      <c r="D6132" s="280" t="s">
        <v>1394</v>
      </c>
      <c r="E6132" s="80">
        <v>0.17480010563637488</v>
      </c>
      <c r="F6132" s="80">
        <v>711876</v>
      </c>
      <c r="G6132" s="80">
        <v>4</v>
      </c>
      <c r="H6132" s="280" t="s">
        <v>1394</v>
      </c>
      <c r="I6132" s="80"/>
    </row>
    <row r="6133" spans="1:9">
      <c r="A6133" s="280" t="s">
        <v>7532</v>
      </c>
      <c r="B6133" s="280" t="s">
        <v>5754</v>
      </c>
      <c r="C6133" s="280" t="s">
        <v>1199</v>
      </c>
      <c r="D6133" s="280" t="s">
        <v>1394</v>
      </c>
      <c r="E6133" s="80">
        <v>735.6293746371822</v>
      </c>
      <c r="F6133" s="80">
        <v>711876</v>
      </c>
      <c r="G6133" s="80">
        <v>4</v>
      </c>
      <c r="H6133" s="280" t="s">
        <v>1394</v>
      </c>
      <c r="I6133" s="80"/>
    </row>
    <row r="6134" spans="1:9">
      <c r="A6134" s="280" t="s">
        <v>7533</v>
      </c>
      <c r="B6134" s="280" t="s">
        <v>1457</v>
      </c>
      <c r="C6134" s="280" t="s">
        <v>1199</v>
      </c>
      <c r="D6134" s="280" t="s">
        <v>1211</v>
      </c>
      <c r="E6134" s="80">
        <v>5.4659853971415293E-3</v>
      </c>
      <c r="F6134" s="80">
        <v>711876</v>
      </c>
      <c r="G6134" s="80">
        <v>4</v>
      </c>
      <c r="H6134" s="280" t="s">
        <v>1342</v>
      </c>
      <c r="I6134" s="80"/>
    </row>
    <row r="6135" spans="1:9">
      <c r="A6135" s="280" t="s">
        <v>7534</v>
      </c>
      <c r="B6135" s="280" t="s">
        <v>1457</v>
      </c>
      <c r="C6135" s="280" t="s">
        <v>1199</v>
      </c>
      <c r="D6135" s="280" t="s">
        <v>1212</v>
      </c>
      <c r="E6135" s="80">
        <v>5.5572929010139294E-3</v>
      </c>
      <c r="F6135" s="80">
        <v>711876</v>
      </c>
      <c r="G6135" s="80">
        <v>4</v>
      </c>
      <c r="H6135" s="280" t="s">
        <v>1342</v>
      </c>
      <c r="I6135" s="80"/>
    </row>
    <row r="6136" spans="1:9">
      <c r="A6136" s="280" t="s">
        <v>7535</v>
      </c>
      <c r="B6136" s="280" t="s">
        <v>1457</v>
      </c>
      <c r="C6136" s="280" t="s">
        <v>1199</v>
      </c>
      <c r="D6136" s="280" t="s">
        <v>1213</v>
      </c>
      <c r="E6136" s="80">
        <v>5.4659853971415293E-3</v>
      </c>
      <c r="F6136" s="80">
        <v>711876</v>
      </c>
      <c r="G6136" s="80">
        <v>4</v>
      </c>
      <c r="H6136" s="280" t="s">
        <v>1342</v>
      </c>
      <c r="I6136" s="80"/>
    </row>
    <row r="6137" spans="1:9">
      <c r="A6137" s="280" t="s">
        <v>7536</v>
      </c>
      <c r="B6137" s="280" t="s">
        <v>1457</v>
      </c>
      <c r="C6137" s="280" t="s">
        <v>1199</v>
      </c>
      <c r="D6137" s="280" t="s">
        <v>1214</v>
      </c>
      <c r="E6137" s="80">
        <v>5.5553728144354169E-3</v>
      </c>
      <c r="F6137" s="80">
        <v>711876</v>
      </c>
      <c r="G6137" s="80">
        <v>4</v>
      </c>
      <c r="H6137" s="280" t="s">
        <v>1342</v>
      </c>
      <c r="I6137" s="80"/>
    </row>
    <row r="6138" spans="1:9">
      <c r="A6138" s="280" t="s">
        <v>7537</v>
      </c>
      <c r="B6138" s="280" t="s">
        <v>1457</v>
      </c>
      <c r="C6138" s="280" t="s">
        <v>1199</v>
      </c>
      <c r="D6138" s="280" t="s">
        <v>1215</v>
      </c>
      <c r="E6138" s="80">
        <v>5.4154163773253968E-3</v>
      </c>
      <c r="F6138" s="80">
        <v>711876</v>
      </c>
      <c r="G6138" s="80">
        <v>4</v>
      </c>
      <c r="H6138" s="280" t="s">
        <v>1342</v>
      </c>
      <c r="I6138" s="80"/>
    </row>
    <row r="6139" spans="1:9">
      <c r="A6139" s="280" t="s">
        <v>7538</v>
      </c>
      <c r="B6139" s="280" t="s">
        <v>1457</v>
      </c>
      <c r="C6139" s="280" t="s">
        <v>1199</v>
      </c>
      <c r="D6139" s="280" t="s">
        <v>1216</v>
      </c>
      <c r="E6139" s="80">
        <v>-1.4929415756122819E-2</v>
      </c>
      <c r="F6139" s="80">
        <v>711876</v>
      </c>
      <c r="G6139" s="80">
        <v>4</v>
      </c>
      <c r="H6139" s="280" t="s">
        <v>1342</v>
      </c>
      <c r="I6139" s="80"/>
    </row>
    <row r="6140" spans="1:9">
      <c r="A6140" s="280" t="s">
        <v>7539</v>
      </c>
      <c r="B6140" s="280" t="s">
        <v>1457</v>
      </c>
      <c r="C6140" s="280" t="s">
        <v>1199</v>
      </c>
      <c r="D6140" s="280" t="s">
        <v>1217</v>
      </c>
      <c r="E6140" s="80">
        <v>4.6042339942716851E-3</v>
      </c>
      <c r="F6140" s="80">
        <v>711876</v>
      </c>
      <c r="G6140" s="80">
        <v>4</v>
      </c>
      <c r="H6140" s="280" t="s">
        <v>1342</v>
      </c>
      <c r="I6140" s="80"/>
    </row>
    <row r="6141" spans="1:9">
      <c r="A6141" s="280" t="s">
        <v>7540</v>
      </c>
      <c r="B6141" s="280" t="s">
        <v>1457</v>
      </c>
      <c r="C6141" s="280" t="s">
        <v>1199</v>
      </c>
      <c r="D6141" s="280" t="s">
        <v>1218</v>
      </c>
      <c r="E6141" s="80">
        <v>4.2608039049640148E-3</v>
      </c>
      <c r="F6141" s="80">
        <v>711876</v>
      </c>
      <c r="G6141" s="80">
        <v>4</v>
      </c>
      <c r="H6141" s="280" t="s">
        <v>1342</v>
      </c>
      <c r="I6141" s="80"/>
    </row>
    <row r="6142" spans="1:9">
      <c r="A6142" s="280" t="s">
        <v>7541</v>
      </c>
      <c r="B6142" s="280" t="s">
        <v>1457</v>
      </c>
      <c r="C6142" s="280" t="s">
        <v>1199</v>
      </c>
      <c r="D6142" s="280" t="s">
        <v>1219</v>
      </c>
      <c r="E6142" s="80">
        <v>1127.9431277507488</v>
      </c>
      <c r="F6142" s="80">
        <v>711876</v>
      </c>
      <c r="G6142" s="80">
        <v>4</v>
      </c>
      <c r="H6142" s="280" t="s">
        <v>1342</v>
      </c>
      <c r="I6142" s="80"/>
    </row>
    <row r="6143" spans="1:9">
      <c r="A6143" s="280" t="s">
        <v>7542</v>
      </c>
      <c r="B6143" s="280" t="s">
        <v>1457</v>
      </c>
      <c r="C6143" s="280" t="s">
        <v>1199</v>
      </c>
      <c r="D6143" s="280" t="s">
        <v>1347</v>
      </c>
      <c r="E6143" s="80">
        <v>7.6977165833881193E-3</v>
      </c>
      <c r="F6143" s="80">
        <v>711876</v>
      </c>
      <c r="G6143" s="80">
        <v>4</v>
      </c>
      <c r="H6143" s="280" t="s">
        <v>1342</v>
      </c>
      <c r="I6143" s="80"/>
    </row>
    <row r="6144" spans="1:9">
      <c r="A6144" s="280" t="s">
        <v>7543</v>
      </c>
      <c r="B6144" s="280" t="s">
        <v>1457</v>
      </c>
      <c r="C6144" s="280" t="s">
        <v>1199</v>
      </c>
      <c r="D6144" s="280" t="s">
        <v>1344</v>
      </c>
      <c r="E6144" s="80">
        <v>1.680509322106501E-2</v>
      </c>
      <c r="F6144" s="80">
        <v>711876</v>
      </c>
      <c r="G6144" s="80">
        <v>4</v>
      </c>
      <c r="H6144" s="280" t="s">
        <v>1342</v>
      </c>
      <c r="I6144" s="80"/>
    </row>
    <row r="6145" spans="1:9">
      <c r="A6145" s="280" t="s">
        <v>7544</v>
      </c>
      <c r="B6145" s="280" t="s">
        <v>5748</v>
      </c>
      <c r="C6145" s="280" t="s">
        <v>1182</v>
      </c>
      <c r="D6145" s="280" t="s">
        <v>1394</v>
      </c>
      <c r="E6145" s="80">
        <v>0</v>
      </c>
      <c r="F6145" s="80">
        <v>711876</v>
      </c>
      <c r="G6145" s="80">
        <v>4</v>
      </c>
      <c r="H6145" s="280" t="s">
        <v>1394</v>
      </c>
      <c r="I6145" s="80"/>
    </row>
    <row r="6146" spans="1:9">
      <c r="A6146" s="280" t="s">
        <v>7545</v>
      </c>
      <c r="B6146" s="280" t="s">
        <v>5750</v>
      </c>
      <c r="C6146" s="280" t="s">
        <v>1182</v>
      </c>
      <c r="D6146" s="280" t="s">
        <v>1394</v>
      </c>
      <c r="E6146" s="80">
        <v>0</v>
      </c>
      <c r="F6146" s="80">
        <v>711876</v>
      </c>
      <c r="G6146" s="80">
        <v>4</v>
      </c>
      <c r="H6146" s="280" t="s">
        <v>1394</v>
      </c>
      <c r="I6146" s="80"/>
    </row>
    <row r="6147" spans="1:9">
      <c r="A6147" s="280" t="s">
        <v>7546</v>
      </c>
      <c r="B6147" s="280" t="s">
        <v>5752</v>
      </c>
      <c r="C6147" s="280" t="s">
        <v>1182</v>
      </c>
      <c r="D6147" s="280" t="s">
        <v>1394</v>
      </c>
      <c r="E6147" s="80">
        <v>0</v>
      </c>
      <c r="F6147" s="80">
        <v>711876</v>
      </c>
      <c r="G6147" s="80">
        <v>4</v>
      </c>
      <c r="H6147" s="280" t="s">
        <v>1394</v>
      </c>
      <c r="I6147" s="80"/>
    </row>
    <row r="6148" spans="1:9">
      <c r="A6148" s="280" t="s">
        <v>7547</v>
      </c>
      <c r="B6148" s="280" t="s">
        <v>5754</v>
      </c>
      <c r="C6148" s="280" t="s">
        <v>1182</v>
      </c>
      <c r="D6148" s="280" t="s">
        <v>1394</v>
      </c>
      <c r="E6148" s="80">
        <v>0</v>
      </c>
      <c r="F6148" s="80">
        <v>711876</v>
      </c>
      <c r="G6148" s="80">
        <v>4</v>
      </c>
      <c r="H6148" s="280" t="s">
        <v>1394</v>
      </c>
      <c r="I6148" s="80"/>
    </row>
    <row r="6149" spans="1:9">
      <c r="A6149" s="280" t="s">
        <v>7548</v>
      </c>
      <c r="B6149" s="280" t="s">
        <v>5748</v>
      </c>
      <c r="C6149" s="280" t="s">
        <v>1200</v>
      </c>
      <c r="D6149" s="280" t="s">
        <v>1394</v>
      </c>
      <c r="E6149" s="80">
        <v>198600</v>
      </c>
      <c r="F6149" s="80">
        <v>711876</v>
      </c>
      <c r="G6149" s="80">
        <v>4</v>
      </c>
      <c r="H6149" s="280" t="s">
        <v>1394</v>
      </c>
      <c r="I6149" s="80"/>
    </row>
    <row r="6150" spans="1:9">
      <c r="A6150" s="280" t="s">
        <v>7549</v>
      </c>
      <c r="B6150" s="280" t="s">
        <v>5750</v>
      </c>
      <c r="C6150" s="280" t="s">
        <v>1200</v>
      </c>
      <c r="D6150" s="280" t="s">
        <v>1394</v>
      </c>
      <c r="E6150" s="80">
        <v>2309020600</v>
      </c>
      <c r="F6150" s="80">
        <v>711876</v>
      </c>
      <c r="G6150" s="80">
        <v>4</v>
      </c>
      <c r="H6150" s="280" t="s">
        <v>1394</v>
      </c>
      <c r="I6150" s="80"/>
    </row>
    <row r="6151" spans="1:9">
      <c r="A6151" s="280" t="s">
        <v>7550</v>
      </c>
      <c r="B6151" s="280" t="s">
        <v>5752</v>
      </c>
      <c r="C6151" s="280" t="s">
        <v>1200</v>
      </c>
      <c r="D6151" s="280" t="s">
        <v>1394</v>
      </c>
      <c r="E6151" s="80">
        <v>0.27898117087807428</v>
      </c>
      <c r="F6151" s="80">
        <v>711876</v>
      </c>
      <c r="G6151" s="80">
        <v>4</v>
      </c>
      <c r="H6151" s="280" t="s">
        <v>1394</v>
      </c>
      <c r="I6151" s="80"/>
    </row>
    <row r="6152" spans="1:9">
      <c r="A6152" s="280" t="s">
        <v>7551</v>
      </c>
      <c r="B6152" s="280" t="s">
        <v>5754</v>
      </c>
      <c r="C6152" s="280" t="s">
        <v>1200</v>
      </c>
      <c r="D6152" s="280" t="s">
        <v>1394</v>
      </c>
      <c r="E6152" s="80">
        <v>3243.5713523141671</v>
      </c>
      <c r="F6152" s="80">
        <v>711876</v>
      </c>
      <c r="G6152" s="80">
        <v>4</v>
      </c>
      <c r="H6152" s="280" t="s">
        <v>1394</v>
      </c>
      <c r="I6152" s="80"/>
    </row>
    <row r="6153" spans="1:9">
      <c r="A6153" s="280" t="s">
        <v>7552</v>
      </c>
      <c r="B6153" s="280" t="s">
        <v>1457</v>
      </c>
      <c r="C6153" s="280" t="s">
        <v>1200</v>
      </c>
      <c r="D6153" s="280" t="s">
        <v>1211</v>
      </c>
      <c r="E6153" s="80">
        <v>1.4851269371854822E-2</v>
      </c>
      <c r="F6153" s="80">
        <v>711876</v>
      </c>
      <c r="G6153" s="80">
        <v>4</v>
      </c>
      <c r="H6153" s="280" t="s">
        <v>1342</v>
      </c>
      <c r="I6153" s="80"/>
    </row>
    <row r="6154" spans="1:9">
      <c r="A6154" s="280" t="s">
        <v>7553</v>
      </c>
      <c r="B6154" s="280" t="s">
        <v>1457</v>
      </c>
      <c r="C6154" s="280" t="s">
        <v>1200</v>
      </c>
      <c r="D6154" s="280" t="s">
        <v>1212</v>
      </c>
      <c r="E6154" s="80">
        <v>1.5303627488245869E-2</v>
      </c>
      <c r="F6154" s="80">
        <v>711876</v>
      </c>
      <c r="G6154" s="80">
        <v>4</v>
      </c>
      <c r="H6154" s="280" t="s">
        <v>1342</v>
      </c>
      <c r="I6154" s="80"/>
    </row>
    <row r="6155" spans="1:9">
      <c r="A6155" s="280" t="s">
        <v>7554</v>
      </c>
      <c r="B6155" s="280" t="s">
        <v>1457</v>
      </c>
      <c r="C6155" s="280" t="s">
        <v>1200</v>
      </c>
      <c r="D6155" s="280" t="s">
        <v>1213</v>
      </c>
      <c r="E6155" s="80">
        <v>1.4851784959639651E-2</v>
      </c>
      <c r="F6155" s="80">
        <v>711876</v>
      </c>
      <c r="G6155" s="80">
        <v>4</v>
      </c>
      <c r="H6155" s="280" t="s">
        <v>1342</v>
      </c>
      <c r="I6155" s="80"/>
    </row>
    <row r="6156" spans="1:9">
      <c r="A6156" s="280" t="s">
        <v>7555</v>
      </c>
      <c r="B6156" s="280" t="s">
        <v>1457</v>
      </c>
      <c r="C6156" s="280" t="s">
        <v>1200</v>
      </c>
      <c r="D6156" s="280" t="s">
        <v>1214</v>
      </c>
      <c r="E6156" s="80">
        <v>1.527787584454177E-2</v>
      </c>
      <c r="F6156" s="80">
        <v>711876</v>
      </c>
      <c r="G6156" s="80">
        <v>4</v>
      </c>
      <c r="H6156" s="280" t="s">
        <v>1342</v>
      </c>
      <c r="I6156" s="80"/>
    </row>
    <row r="6157" spans="1:9">
      <c r="A6157" s="280" t="s">
        <v>7556</v>
      </c>
      <c r="B6157" s="280" t="s">
        <v>1457</v>
      </c>
      <c r="C6157" s="280" t="s">
        <v>1200</v>
      </c>
      <c r="D6157" s="280" t="s">
        <v>1215</v>
      </c>
      <c r="E6157" s="80">
        <v>1.4818252178852591E-2</v>
      </c>
      <c r="F6157" s="80">
        <v>711876</v>
      </c>
      <c r="G6157" s="80">
        <v>4</v>
      </c>
      <c r="H6157" s="280" t="s">
        <v>1342</v>
      </c>
      <c r="I6157" s="80"/>
    </row>
    <row r="6158" spans="1:9">
      <c r="A6158" s="280" t="s">
        <v>7557</v>
      </c>
      <c r="B6158" s="280" t="s">
        <v>1457</v>
      </c>
      <c r="C6158" s="280" t="s">
        <v>1200</v>
      </c>
      <c r="D6158" s="280" t="s">
        <v>1216</v>
      </c>
      <c r="E6158" s="80">
        <v>4.0021694980473914E-2</v>
      </c>
      <c r="F6158" s="80">
        <v>711876</v>
      </c>
      <c r="G6158" s="80">
        <v>4</v>
      </c>
      <c r="H6158" s="280" t="s">
        <v>1342</v>
      </c>
      <c r="I6158" s="80"/>
    </row>
    <row r="6159" spans="1:9">
      <c r="A6159" s="280" t="s">
        <v>7558</v>
      </c>
      <c r="B6159" s="280" t="s">
        <v>1457</v>
      </c>
      <c r="C6159" s="280" t="s">
        <v>1200</v>
      </c>
      <c r="D6159" s="280" t="s">
        <v>1217</v>
      </c>
      <c r="E6159" s="80">
        <v>1.2653593970601944E-2</v>
      </c>
      <c r="F6159" s="80">
        <v>711876</v>
      </c>
      <c r="G6159" s="80">
        <v>4</v>
      </c>
      <c r="H6159" s="280" t="s">
        <v>1342</v>
      </c>
      <c r="I6159" s="80"/>
    </row>
    <row r="6160" spans="1:9">
      <c r="A6160" s="280" t="s">
        <v>7559</v>
      </c>
      <c r="B6160" s="280" t="s">
        <v>1457</v>
      </c>
      <c r="C6160" s="280" t="s">
        <v>1200</v>
      </c>
      <c r="D6160" s="280" t="s">
        <v>1218</v>
      </c>
      <c r="E6160" s="80">
        <v>9.8170227886357E-3</v>
      </c>
      <c r="F6160" s="80">
        <v>711876</v>
      </c>
      <c r="G6160" s="80">
        <v>4</v>
      </c>
      <c r="H6160" s="280" t="s">
        <v>1342</v>
      </c>
      <c r="I6160" s="80"/>
    </row>
    <row r="6161" spans="1:9">
      <c r="A6161" s="280" t="s">
        <v>7560</v>
      </c>
      <c r="B6161" s="280" t="s">
        <v>1457</v>
      </c>
      <c r="C6161" s="280" t="s">
        <v>1200</v>
      </c>
      <c r="D6161" s="280" t="s">
        <v>1219</v>
      </c>
      <c r="E6161" s="80">
        <v>1.4440617792723194E-2</v>
      </c>
      <c r="F6161" s="80">
        <v>711876</v>
      </c>
      <c r="G6161" s="80">
        <v>4</v>
      </c>
      <c r="H6161" s="280" t="s">
        <v>1342</v>
      </c>
      <c r="I6161" s="80"/>
    </row>
    <row r="6162" spans="1:9">
      <c r="A6162" s="280" t="s">
        <v>7561</v>
      </c>
      <c r="B6162" s="280" t="s">
        <v>1457</v>
      </c>
      <c r="C6162" s="280" t="s">
        <v>1200</v>
      </c>
      <c r="D6162" s="280" t="s">
        <v>1347</v>
      </c>
      <c r="E6162" s="80">
        <v>1.6617957987937304E-2</v>
      </c>
      <c r="F6162" s="80">
        <v>711876</v>
      </c>
      <c r="G6162" s="80">
        <v>4</v>
      </c>
      <c r="H6162" s="280" t="s">
        <v>1342</v>
      </c>
      <c r="I6162" s="80"/>
    </row>
    <row r="6163" spans="1:9">
      <c r="A6163" s="280" t="s">
        <v>7562</v>
      </c>
      <c r="B6163" s="280" t="s">
        <v>1457</v>
      </c>
      <c r="C6163" s="280" t="s">
        <v>1200</v>
      </c>
      <c r="D6163" s="280" t="s">
        <v>1344</v>
      </c>
      <c r="E6163" s="80">
        <v>4.35850574646773E-2</v>
      </c>
      <c r="F6163" s="80">
        <v>711876</v>
      </c>
      <c r="G6163" s="80">
        <v>4</v>
      </c>
      <c r="H6163" s="280" t="s">
        <v>1342</v>
      </c>
      <c r="I6163" s="80"/>
    </row>
    <row r="6164" spans="1:9">
      <c r="A6164" s="280" t="s">
        <v>7563</v>
      </c>
      <c r="B6164" s="280" t="s">
        <v>5748</v>
      </c>
      <c r="C6164" s="280" t="s">
        <v>1201</v>
      </c>
      <c r="D6164" s="280" t="s">
        <v>1394</v>
      </c>
      <c r="E6164" s="80">
        <v>668160</v>
      </c>
      <c r="F6164" s="80">
        <v>711876</v>
      </c>
      <c r="G6164" s="80">
        <v>4</v>
      </c>
      <c r="H6164" s="280" t="s">
        <v>1394</v>
      </c>
      <c r="I6164" s="80"/>
    </row>
    <row r="6165" spans="1:9">
      <c r="A6165" s="280" t="s">
        <v>7564</v>
      </c>
      <c r="B6165" s="280" t="s">
        <v>5750</v>
      </c>
      <c r="C6165" s="280" t="s">
        <v>1201</v>
      </c>
      <c r="D6165" s="280" t="s">
        <v>1394</v>
      </c>
      <c r="E6165" s="80">
        <v>84099257927</v>
      </c>
      <c r="F6165" s="80">
        <v>711876</v>
      </c>
      <c r="G6165" s="80">
        <v>4</v>
      </c>
      <c r="H6165" s="280" t="s">
        <v>1394</v>
      </c>
      <c r="I6165" s="80"/>
    </row>
    <row r="6166" spans="1:9">
      <c r="A6166" s="280" t="s">
        <v>7565</v>
      </c>
      <c r="B6166" s="280" t="s">
        <v>5752</v>
      </c>
      <c r="C6166" s="280" t="s">
        <v>1201</v>
      </c>
      <c r="D6166" s="280" t="s">
        <v>1394</v>
      </c>
      <c r="E6166" s="80">
        <v>0.93859042867016163</v>
      </c>
      <c r="F6166" s="80">
        <v>711876</v>
      </c>
      <c r="G6166" s="80">
        <v>4</v>
      </c>
      <c r="H6166" s="280" t="s">
        <v>1394</v>
      </c>
      <c r="I6166" s="80"/>
    </row>
    <row r="6167" spans="1:9">
      <c r="A6167" s="280" t="s">
        <v>7566</v>
      </c>
      <c r="B6167" s="280" t="s">
        <v>5754</v>
      </c>
      <c r="C6167" s="280" t="s">
        <v>1201</v>
      </c>
      <c r="D6167" s="280" t="s">
        <v>1394</v>
      </c>
      <c r="E6167" s="80">
        <v>118137.50980086419</v>
      </c>
      <c r="F6167" s="80">
        <v>711876</v>
      </c>
      <c r="G6167" s="80">
        <v>4</v>
      </c>
      <c r="H6167" s="280" t="s">
        <v>1394</v>
      </c>
      <c r="I6167" s="80"/>
    </row>
    <row r="6168" spans="1:9">
      <c r="A6168" s="280" t="s">
        <v>7567</v>
      </c>
      <c r="B6168" s="280" t="s">
        <v>1457</v>
      </c>
      <c r="C6168" s="280" t="s">
        <v>1201</v>
      </c>
      <c r="D6168" s="280" t="s">
        <v>1211</v>
      </c>
      <c r="E6168" s="80">
        <v>0.16355005827076136</v>
      </c>
      <c r="F6168" s="80">
        <v>711876</v>
      </c>
      <c r="G6168" s="80">
        <v>4</v>
      </c>
      <c r="H6168" s="280" t="s">
        <v>1342</v>
      </c>
      <c r="I6168" s="80"/>
    </row>
    <row r="6169" spans="1:9">
      <c r="A6169" s="280" t="s">
        <v>7568</v>
      </c>
      <c r="B6169" s="280" t="s">
        <v>1457</v>
      </c>
      <c r="C6169" s="280" t="s">
        <v>1201</v>
      </c>
      <c r="D6169" s="280" t="s">
        <v>1212</v>
      </c>
      <c r="E6169" s="80">
        <v>0.16670166945239434</v>
      </c>
      <c r="F6169" s="80">
        <v>711876</v>
      </c>
      <c r="G6169" s="80">
        <v>4</v>
      </c>
      <c r="H6169" s="280" t="s">
        <v>1342</v>
      </c>
      <c r="I6169" s="80"/>
    </row>
    <row r="6170" spans="1:9">
      <c r="A6170" s="280" t="s">
        <v>7569</v>
      </c>
      <c r="B6170" s="280" t="s">
        <v>1457</v>
      </c>
      <c r="C6170" s="280" t="s">
        <v>1201</v>
      </c>
      <c r="D6170" s="280" t="s">
        <v>1213</v>
      </c>
      <c r="E6170" s="80">
        <v>0.16356343562320683</v>
      </c>
      <c r="F6170" s="80">
        <v>711876</v>
      </c>
      <c r="G6170" s="80">
        <v>4</v>
      </c>
      <c r="H6170" s="280" t="s">
        <v>1342</v>
      </c>
      <c r="I6170" s="80"/>
    </row>
    <row r="6171" spans="1:9">
      <c r="A6171" s="280" t="s">
        <v>7570</v>
      </c>
      <c r="B6171" s="280" t="s">
        <v>1457</v>
      </c>
      <c r="C6171" s="280" t="s">
        <v>1201</v>
      </c>
      <c r="D6171" s="280" t="s">
        <v>1214</v>
      </c>
      <c r="E6171" s="80">
        <v>0.16651993538739809</v>
      </c>
      <c r="F6171" s="80">
        <v>711876</v>
      </c>
      <c r="G6171" s="80">
        <v>4</v>
      </c>
      <c r="H6171" s="280" t="s">
        <v>1342</v>
      </c>
      <c r="I6171" s="80"/>
    </row>
    <row r="6172" spans="1:9">
      <c r="A6172" s="280" t="s">
        <v>7571</v>
      </c>
      <c r="B6172" s="280" t="s">
        <v>1457</v>
      </c>
      <c r="C6172" s="280" t="s">
        <v>1201</v>
      </c>
      <c r="D6172" s="280" t="s">
        <v>1215</v>
      </c>
      <c r="E6172" s="80">
        <v>0.16386225525692336</v>
      </c>
      <c r="F6172" s="80">
        <v>711876</v>
      </c>
      <c r="G6172" s="80">
        <v>4</v>
      </c>
      <c r="H6172" s="280" t="s">
        <v>1342</v>
      </c>
      <c r="I6172" s="80"/>
    </row>
    <row r="6173" spans="1:9">
      <c r="A6173" s="280" t="s">
        <v>7572</v>
      </c>
      <c r="B6173" s="280" t="s">
        <v>1457</v>
      </c>
      <c r="C6173" s="280" t="s">
        <v>1201</v>
      </c>
      <c r="D6173" s="280" t="s">
        <v>1216</v>
      </c>
      <c r="E6173" s="80">
        <v>-0.1088126198897192</v>
      </c>
      <c r="F6173" s="80">
        <v>711876</v>
      </c>
      <c r="G6173" s="80">
        <v>4</v>
      </c>
      <c r="H6173" s="280" t="s">
        <v>1342</v>
      </c>
      <c r="I6173" s="80"/>
    </row>
    <row r="6174" spans="1:9">
      <c r="A6174" s="280" t="s">
        <v>7573</v>
      </c>
      <c r="B6174" s="280" t="s">
        <v>1457</v>
      </c>
      <c r="C6174" s="280" t="s">
        <v>1201</v>
      </c>
      <c r="D6174" s="280" t="s">
        <v>1217</v>
      </c>
      <c r="E6174" s="80">
        <v>0.13585269364986294</v>
      </c>
      <c r="F6174" s="80">
        <v>711876</v>
      </c>
      <c r="G6174" s="80">
        <v>4</v>
      </c>
      <c r="H6174" s="280" t="s">
        <v>1342</v>
      </c>
      <c r="I6174" s="80"/>
    </row>
    <row r="6175" spans="1:9">
      <c r="A6175" s="280" t="s">
        <v>7574</v>
      </c>
      <c r="B6175" s="280" t="s">
        <v>1457</v>
      </c>
      <c r="C6175" s="280" t="s">
        <v>1201</v>
      </c>
      <c r="D6175" s="280" t="s">
        <v>1218</v>
      </c>
      <c r="E6175" s="80">
        <v>0.11889722872261718</v>
      </c>
      <c r="F6175" s="80">
        <v>711876</v>
      </c>
      <c r="G6175" s="80">
        <v>4</v>
      </c>
      <c r="H6175" s="280" t="s">
        <v>1342</v>
      </c>
      <c r="I6175" s="80"/>
    </row>
    <row r="6176" spans="1:9">
      <c r="A6176" s="280" t="s">
        <v>7575</v>
      </c>
      <c r="B6176" s="280" t="s">
        <v>1457</v>
      </c>
      <c r="C6176" s="280" t="s">
        <v>1201</v>
      </c>
      <c r="D6176" s="280" t="s">
        <v>1219</v>
      </c>
      <c r="E6176" s="80">
        <v>22921.551115302624</v>
      </c>
      <c r="F6176" s="80">
        <v>711876</v>
      </c>
      <c r="G6176" s="80">
        <v>4</v>
      </c>
      <c r="H6176" s="280" t="s">
        <v>1342</v>
      </c>
      <c r="I6176" s="80"/>
    </row>
    <row r="6177" spans="1:9">
      <c r="A6177" s="280" t="s">
        <v>7576</v>
      </c>
      <c r="B6177" s="280" t="s">
        <v>1457</v>
      </c>
      <c r="C6177" s="280" t="s">
        <v>1201</v>
      </c>
      <c r="D6177" s="280" t="s">
        <v>1347</v>
      </c>
      <c r="E6177" s="80">
        <v>0.2172326194564054</v>
      </c>
      <c r="F6177" s="80">
        <v>711876</v>
      </c>
      <c r="G6177" s="80">
        <v>4</v>
      </c>
      <c r="H6177" s="280" t="s">
        <v>1342</v>
      </c>
      <c r="I6177" s="80"/>
    </row>
    <row r="6178" spans="1:9">
      <c r="A6178" s="280" t="s">
        <v>7577</v>
      </c>
      <c r="B6178" s="280" t="s">
        <v>1457</v>
      </c>
      <c r="C6178" s="280" t="s">
        <v>1201</v>
      </c>
      <c r="D6178" s="280" t="s">
        <v>1344</v>
      </c>
      <c r="E6178" s="80">
        <v>0.49466981096545704</v>
      </c>
      <c r="F6178" s="80">
        <v>711876</v>
      </c>
      <c r="G6178" s="80">
        <v>4</v>
      </c>
      <c r="H6178" s="280" t="s">
        <v>1342</v>
      </c>
      <c r="I6178" s="80"/>
    </row>
    <row r="6179" spans="1:9">
      <c r="A6179" s="280" t="s">
        <v>7578</v>
      </c>
      <c r="B6179" s="280" t="s">
        <v>5748</v>
      </c>
      <c r="C6179" s="280" t="s">
        <v>1202</v>
      </c>
      <c r="D6179" s="280" t="s">
        <v>1394</v>
      </c>
      <c r="E6179" s="80">
        <v>20714</v>
      </c>
      <c r="F6179" s="80">
        <v>711876</v>
      </c>
      <c r="G6179" s="80">
        <v>4</v>
      </c>
      <c r="H6179" s="280" t="s">
        <v>1394</v>
      </c>
      <c r="I6179" s="80"/>
    </row>
    <row r="6180" spans="1:9">
      <c r="A6180" s="280" t="s">
        <v>7579</v>
      </c>
      <c r="B6180" s="280" t="s">
        <v>5750</v>
      </c>
      <c r="C6180" s="280" t="s">
        <v>1202</v>
      </c>
      <c r="D6180" s="280" t="s">
        <v>1394</v>
      </c>
      <c r="E6180" s="80">
        <v>3274350052.265625</v>
      </c>
      <c r="F6180" s="80">
        <v>711876</v>
      </c>
      <c r="G6180" s="80">
        <v>4</v>
      </c>
      <c r="H6180" s="280" t="s">
        <v>1394</v>
      </c>
      <c r="I6180" s="80"/>
    </row>
    <row r="6181" spans="1:9">
      <c r="A6181" s="280" t="s">
        <v>7580</v>
      </c>
      <c r="B6181" s="280" t="s">
        <v>5752</v>
      </c>
      <c r="C6181" s="280" t="s">
        <v>1202</v>
      </c>
      <c r="D6181" s="280" t="s">
        <v>1394</v>
      </c>
      <c r="E6181" s="80">
        <v>2.9097764217363698E-2</v>
      </c>
      <c r="F6181" s="80">
        <v>711876</v>
      </c>
      <c r="G6181" s="80">
        <v>4</v>
      </c>
      <c r="H6181" s="280" t="s">
        <v>1394</v>
      </c>
      <c r="I6181" s="80"/>
    </row>
    <row r="6182" spans="1:9">
      <c r="A6182" s="280" t="s">
        <v>7581</v>
      </c>
      <c r="B6182" s="280" t="s">
        <v>5754</v>
      </c>
      <c r="C6182" s="280" t="s">
        <v>1202</v>
      </c>
      <c r="D6182" s="280" t="s">
        <v>1394</v>
      </c>
      <c r="E6182" s="80">
        <v>4599.6073083874508</v>
      </c>
      <c r="F6182" s="80">
        <v>711876</v>
      </c>
      <c r="G6182" s="80">
        <v>4</v>
      </c>
      <c r="H6182" s="280" t="s">
        <v>1394</v>
      </c>
      <c r="I6182" s="80"/>
    </row>
    <row r="6183" spans="1:9">
      <c r="A6183" s="280" t="s">
        <v>7582</v>
      </c>
      <c r="B6183" s="280" t="s">
        <v>1457</v>
      </c>
      <c r="C6183" s="280" t="s">
        <v>1202</v>
      </c>
      <c r="D6183" s="280" t="s">
        <v>1211</v>
      </c>
      <c r="E6183" s="80">
        <v>0.20533209452871862</v>
      </c>
      <c r="F6183" s="80">
        <v>711876</v>
      </c>
      <c r="G6183" s="80">
        <v>4</v>
      </c>
      <c r="H6183" s="280" t="s">
        <v>1342</v>
      </c>
      <c r="I6183" s="80"/>
    </row>
    <row r="6184" spans="1:9">
      <c r="A6184" s="280" t="s">
        <v>7583</v>
      </c>
      <c r="B6184" s="280" t="s">
        <v>1457</v>
      </c>
      <c r="C6184" s="280" t="s">
        <v>1202</v>
      </c>
      <c r="D6184" s="280" t="s">
        <v>1212</v>
      </c>
      <c r="E6184" s="80">
        <v>0.21703466604370866</v>
      </c>
      <c r="F6184" s="80">
        <v>711876</v>
      </c>
      <c r="G6184" s="80">
        <v>4</v>
      </c>
      <c r="H6184" s="280" t="s">
        <v>1342</v>
      </c>
      <c r="I6184" s="80"/>
    </row>
    <row r="6185" spans="1:9">
      <c r="A6185" s="280" t="s">
        <v>7584</v>
      </c>
      <c r="B6185" s="280" t="s">
        <v>1457</v>
      </c>
      <c r="C6185" s="280" t="s">
        <v>1202</v>
      </c>
      <c r="D6185" s="280" t="s">
        <v>1213</v>
      </c>
      <c r="E6185" s="80">
        <v>0.20533209452871862</v>
      </c>
      <c r="F6185" s="80">
        <v>711876</v>
      </c>
      <c r="G6185" s="80">
        <v>4</v>
      </c>
      <c r="H6185" s="280" t="s">
        <v>1342</v>
      </c>
      <c r="I6185" s="80"/>
    </row>
    <row r="6186" spans="1:9">
      <c r="A6186" s="280" t="s">
        <v>7585</v>
      </c>
      <c r="B6186" s="280" t="s">
        <v>1457</v>
      </c>
      <c r="C6186" s="280" t="s">
        <v>1202</v>
      </c>
      <c r="D6186" s="280" t="s">
        <v>1214</v>
      </c>
      <c r="E6186" s="80">
        <v>0.21703466604370866</v>
      </c>
      <c r="F6186" s="80">
        <v>711876</v>
      </c>
      <c r="G6186" s="80">
        <v>4</v>
      </c>
      <c r="H6186" s="280" t="s">
        <v>1342</v>
      </c>
      <c r="I6186" s="80"/>
    </row>
    <row r="6187" spans="1:9">
      <c r="A6187" s="280" t="s">
        <v>7586</v>
      </c>
      <c r="B6187" s="280" t="s">
        <v>1457</v>
      </c>
      <c r="C6187" s="280" t="s">
        <v>1202</v>
      </c>
      <c r="D6187" s="280" t="s">
        <v>1215</v>
      </c>
      <c r="E6187" s="80">
        <v>0.17477284671615362</v>
      </c>
      <c r="F6187" s="80">
        <v>711876</v>
      </c>
      <c r="G6187" s="80">
        <v>4</v>
      </c>
      <c r="H6187" s="280" t="s">
        <v>1342</v>
      </c>
      <c r="I6187" s="80"/>
    </row>
    <row r="6188" spans="1:9">
      <c r="A6188" s="280" t="s">
        <v>7587</v>
      </c>
      <c r="B6188" s="280" t="s">
        <v>1457</v>
      </c>
      <c r="C6188" s="280" t="s">
        <v>1202</v>
      </c>
      <c r="D6188" s="280" t="s">
        <v>1216</v>
      </c>
      <c r="E6188" s="80">
        <v>0.2299602557591614</v>
      </c>
      <c r="F6188" s="80">
        <v>711876</v>
      </c>
      <c r="G6188" s="80">
        <v>4</v>
      </c>
      <c r="H6188" s="280" t="s">
        <v>1342</v>
      </c>
      <c r="I6188" s="80"/>
    </row>
    <row r="6189" spans="1:9">
      <c r="A6189" s="280" t="s">
        <v>7588</v>
      </c>
      <c r="B6189" s="280" t="s">
        <v>1457</v>
      </c>
      <c r="C6189" s="280" t="s">
        <v>1202</v>
      </c>
      <c r="D6189" s="280" t="s">
        <v>1217</v>
      </c>
      <c r="E6189" s="80">
        <v>0.15462767908758351</v>
      </c>
      <c r="F6189" s="80">
        <v>711876</v>
      </c>
      <c r="G6189" s="80">
        <v>4</v>
      </c>
      <c r="H6189" s="280" t="s">
        <v>1342</v>
      </c>
      <c r="I6189" s="80"/>
    </row>
    <row r="6190" spans="1:9">
      <c r="A6190" s="280" t="s">
        <v>7589</v>
      </c>
      <c r="B6190" s="280" t="s">
        <v>1457</v>
      </c>
      <c r="C6190" s="280" t="s">
        <v>1202</v>
      </c>
      <c r="D6190" s="280" t="s">
        <v>1218</v>
      </c>
      <c r="E6190" s="80">
        <v>8.363225185352198E-2</v>
      </c>
      <c r="F6190" s="80">
        <v>711876</v>
      </c>
      <c r="G6190" s="80">
        <v>4</v>
      </c>
      <c r="H6190" s="280" t="s">
        <v>1342</v>
      </c>
      <c r="I6190" s="80"/>
    </row>
    <row r="6191" spans="1:9">
      <c r="A6191" s="280" t="s">
        <v>7590</v>
      </c>
      <c r="B6191" s="280" t="s">
        <v>1457</v>
      </c>
      <c r="C6191" s="280" t="s">
        <v>1202</v>
      </c>
      <c r="D6191" s="280" t="s">
        <v>1219</v>
      </c>
      <c r="E6191" s="80">
        <v>0.19901529445992014</v>
      </c>
      <c r="F6191" s="80">
        <v>711876</v>
      </c>
      <c r="G6191" s="80">
        <v>4</v>
      </c>
      <c r="H6191" s="280" t="s">
        <v>1342</v>
      </c>
      <c r="I6191" s="80"/>
    </row>
    <row r="6192" spans="1:9">
      <c r="A6192" s="280" t="s">
        <v>7591</v>
      </c>
      <c r="B6192" s="280" t="s">
        <v>1457</v>
      </c>
      <c r="C6192" s="280" t="s">
        <v>1202</v>
      </c>
      <c r="D6192" s="280" t="s">
        <v>1347</v>
      </c>
      <c r="E6192" s="80">
        <v>0.257871135073724</v>
      </c>
      <c r="F6192" s="80">
        <v>711876</v>
      </c>
      <c r="G6192" s="80">
        <v>4</v>
      </c>
      <c r="H6192" s="280" t="s">
        <v>1342</v>
      </c>
      <c r="I6192" s="80"/>
    </row>
    <row r="6193" spans="1:9">
      <c r="A6193" s="280" t="s">
        <v>7592</v>
      </c>
      <c r="B6193" s="280" t="s">
        <v>1457</v>
      </c>
      <c r="C6193" s="280" t="s">
        <v>1202</v>
      </c>
      <c r="D6193" s="280" t="s">
        <v>1344</v>
      </c>
      <c r="E6193" s="80">
        <v>0.61210847803382007</v>
      </c>
      <c r="F6193" s="80">
        <v>711876</v>
      </c>
      <c r="G6193" s="80">
        <v>4</v>
      </c>
      <c r="H6193" s="280" t="s">
        <v>1342</v>
      </c>
      <c r="I6193" s="80"/>
    </row>
    <row r="6194" spans="1:9">
      <c r="A6194" s="280" t="s">
        <v>7593</v>
      </c>
      <c r="B6194" s="280" t="s">
        <v>5748</v>
      </c>
      <c r="C6194" s="280" t="s">
        <v>1203</v>
      </c>
      <c r="D6194" s="280" t="s">
        <v>1394</v>
      </c>
      <c r="E6194" s="80">
        <v>114737</v>
      </c>
      <c r="F6194" s="80">
        <v>711876</v>
      </c>
      <c r="G6194" s="80">
        <v>4</v>
      </c>
      <c r="H6194" s="280" t="s">
        <v>1394</v>
      </c>
      <c r="I6194" s="80"/>
    </row>
    <row r="6195" spans="1:9">
      <c r="A6195" s="280" t="s">
        <v>7594</v>
      </c>
      <c r="B6195" s="280" t="s">
        <v>5750</v>
      </c>
      <c r="C6195" s="280" t="s">
        <v>1203</v>
      </c>
      <c r="D6195" s="280" t="s">
        <v>1394</v>
      </c>
      <c r="E6195" s="80">
        <v>562789691.00976563</v>
      </c>
      <c r="F6195" s="80">
        <v>711876</v>
      </c>
      <c r="G6195" s="80">
        <v>4</v>
      </c>
      <c r="H6195" s="280" t="s">
        <v>1394</v>
      </c>
      <c r="I6195" s="80"/>
    </row>
    <row r="6196" spans="1:9">
      <c r="A6196" s="280" t="s">
        <v>7595</v>
      </c>
      <c r="B6196" s="280" t="s">
        <v>5752</v>
      </c>
      <c r="C6196" s="280" t="s">
        <v>1203</v>
      </c>
      <c r="D6196" s="280" t="s">
        <v>1394</v>
      </c>
      <c r="E6196" s="80">
        <v>0.16117554180784294</v>
      </c>
      <c r="F6196" s="80">
        <v>711876</v>
      </c>
      <c r="G6196" s="80">
        <v>4</v>
      </c>
      <c r="H6196" s="280" t="s">
        <v>1394</v>
      </c>
      <c r="I6196" s="80"/>
    </row>
    <row r="6197" spans="1:9">
      <c r="A6197" s="280" t="s">
        <v>7596</v>
      </c>
      <c r="B6197" s="280" t="s">
        <v>5754</v>
      </c>
      <c r="C6197" s="280" t="s">
        <v>1203</v>
      </c>
      <c r="D6197" s="280" t="s">
        <v>1394</v>
      </c>
      <c r="E6197" s="80">
        <v>790.57264328305155</v>
      </c>
      <c r="F6197" s="80">
        <v>711876</v>
      </c>
      <c r="G6197" s="80">
        <v>4</v>
      </c>
      <c r="H6197" s="280" t="s">
        <v>1394</v>
      </c>
      <c r="I6197" s="80"/>
    </row>
    <row r="6198" spans="1:9">
      <c r="A6198" s="280" t="s">
        <v>7597</v>
      </c>
      <c r="B6198" s="280" t="s">
        <v>1457</v>
      </c>
      <c r="C6198" s="280" t="s">
        <v>1203</v>
      </c>
      <c r="D6198" s="280" t="s">
        <v>1211</v>
      </c>
      <c r="E6198" s="80">
        <v>6.4257127470396446E-3</v>
      </c>
      <c r="F6198" s="80">
        <v>711876</v>
      </c>
      <c r="G6198" s="80">
        <v>4</v>
      </c>
      <c r="H6198" s="280" t="s">
        <v>1342</v>
      </c>
      <c r="I6198" s="80"/>
    </row>
    <row r="6199" spans="1:9">
      <c r="A6199" s="280" t="s">
        <v>7598</v>
      </c>
      <c r="B6199" s="280" t="s">
        <v>1457</v>
      </c>
      <c r="C6199" s="280" t="s">
        <v>1203</v>
      </c>
      <c r="D6199" s="280" t="s">
        <v>1212</v>
      </c>
      <c r="E6199" s="80">
        <v>6.6108124578193195E-3</v>
      </c>
      <c r="F6199" s="80">
        <v>711876</v>
      </c>
      <c r="G6199" s="80">
        <v>4</v>
      </c>
      <c r="H6199" s="280" t="s">
        <v>1342</v>
      </c>
      <c r="I6199" s="80"/>
    </row>
    <row r="6200" spans="1:9">
      <c r="A6200" s="280" t="s">
        <v>7599</v>
      </c>
      <c r="B6200" s="280" t="s">
        <v>1457</v>
      </c>
      <c r="C6200" s="280" t="s">
        <v>1203</v>
      </c>
      <c r="D6200" s="280" t="s">
        <v>1213</v>
      </c>
      <c r="E6200" s="80">
        <v>6.4257127470396446E-3</v>
      </c>
      <c r="F6200" s="80">
        <v>711876</v>
      </c>
      <c r="G6200" s="80">
        <v>4</v>
      </c>
      <c r="H6200" s="280" t="s">
        <v>1342</v>
      </c>
      <c r="I6200" s="80"/>
    </row>
    <row r="6201" spans="1:9">
      <c r="A6201" s="280" t="s">
        <v>7600</v>
      </c>
      <c r="B6201" s="280" t="s">
        <v>1457</v>
      </c>
      <c r="C6201" s="280" t="s">
        <v>1203</v>
      </c>
      <c r="D6201" s="280" t="s">
        <v>1214</v>
      </c>
      <c r="E6201" s="80">
        <v>6.6043599372270769E-3</v>
      </c>
      <c r="F6201" s="80">
        <v>711876</v>
      </c>
      <c r="G6201" s="80">
        <v>4</v>
      </c>
      <c r="H6201" s="280" t="s">
        <v>1342</v>
      </c>
      <c r="I6201" s="80"/>
    </row>
    <row r="6202" spans="1:9">
      <c r="A6202" s="280" t="s">
        <v>7601</v>
      </c>
      <c r="B6202" s="280" t="s">
        <v>1457</v>
      </c>
      <c r="C6202" s="280" t="s">
        <v>1203</v>
      </c>
      <c r="D6202" s="280" t="s">
        <v>1215</v>
      </c>
      <c r="E6202" s="80">
        <v>6.4308090769789423E-3</v>
      </c>
      <c r="F6202" s="80">
        <v>711876</v>
      </c>
      <c r="G6202" s="80">
        <v>4</v>
      </c>
      <c r="H6202" s="280" t="s">
        <v>1342</v>
      </c>
      <c r="I6202" s="80"/>
    </row>
    <row r="6203" spans="1:9">
      <c r="A6203" s="280" t="s">
        <v>7602</v>
      </c>
      <c r="B6203" s="280" t="s">
        <v>1457</v>
      </c>
      <c r="C6203" s="280" t="s">
        <v>1203</v>
      </c>
      <c r="D6203" s="280" t="s">
        <v>1216</v>
      </c>
      <c r="E6203" s="80">
        <v>7.1097906088311048E-3</v>
      </c>
      <c r="F6203" s="80">
        <v>711876</v>
      </c>
      <c r="G6203" s="80">
        <v>4</v>
      </c>
      <c r="H6203" s="280" t="s">
        <v>1342</v>
      </c>
      <c r="I6203" s="80"/>
    </row>
    <row r="6204" spans="1:9">
      <c r="A6204" s="280" t="s">
        <v>7603</v>
      </c>
      <c r="B6204" s="280" t="s">
        <v>1457</v>
      </c>
      <c r="C6204" s="280" t="s">
        <v>1203</v>
      </c>
      <c r="D6204" s="280" t="s">
        <v>1217</v>
      </c>
      <c r="E6204" s="80">
        <v>5.4200090420403295E-3</v>
      </c>
      <c r="F6204" s="80">
        <v>711876</v>
      </c>
      <c r="G6204" s="80">
        <v>4</v>
      </c>
      <c r="H6204" s="280" t="s">
        <v>1342</v>
      </c>
      <c r="I6204" s="80"/>
    </row>
    <row r="6205" spans="1:9">
      <c r="A6205" s="280" t="s">
        <v>7604</v>
      </c>
      <c r="B6205" s="280" t="s">
        <v>1457</v>
      </c>
      <c r="C6205" s="280" t="s">
        <v>1203</v>
      </c>
      <c r="D6205" s="280" t="s">
        <v>1218</v>
      </c>
      <c r="E6205" s="80">
        <v>5.6764867523123154E-3</v>
      </c>
      <c r="F6205" s="80">
        <v>711876</v>
      </c>
      <c r="G6205" s="80">
        <v>4</v>
      </c>
      <c r="H6205" s="280" t="s">
        <v>1342</v>
      </c>
      <c r="I6205" s="80"/>
    </row>
    <row r="6206" spans="1:9">
      <c r="A6206" s="280" t="s">
        <v>7605</v>
      </c>
      <c r="B6206" s="280" t="s">
        <v>1457</v>
      </c>
      <c r="C6206" s="280" t="s">
        <v>1203</v>
      </c>
      <c r="D6206" s="280" t="s">
        <v>1219</v>
      </c>
      <c r="E6206" s="80">
        <v>1217.5752410020073</v>
      </c>
      <c r="F6206" s="80">
        <v>711876</v>
      </c>
      <c r="G6206" s="80">
        <v>4</v>
      </c>
      <c r="H6206" s="280" t="s">
        <v>1342</v>
      </c>
      <c r="I6206" s="80"/>
    </row>
    <row r="6207" spans="1:9">
      <c r="A6207" s="280" t="s">
        <v>7606</v>
      </c>
      <c r="B6207" s="280" t="s">
        <v>1457</v>
      </c>
      <c r="C6207" s="280" t="s">
        <v>1203</v>
      </c>
      <c r="D6207" s="280" t="s">
        <v>1347</v>
      </c>
      <c r="E6207" s="80">
        <v>8.2928218447349614E-3</v>
      </c>
      <c r="F6207" s="80">
        <v>711876</v>
      </c>
      <c r="G6207" s="80">
        <v>4</v>
      </c>
      <c r="H6207" s="280" t="s">
        <v>1342</v>
      </c>
      <c r="I6207" s="80"/>
    </row>
    <row r="6208" spans="1:9">
      <c r="A6208" s="280" t="s">
        <v>7607</v>
      </c>
      <c r="B6208" s="280" t="s">
        <v>1457</v>
      </c>
      <c r="C6208" s="280" t="s">
        <v>1203</v>
      </c>
      <c r="D6208" s="280" t="s">
        <v>1344</v>
      </c>
      <c r="E6208" s="80">
        <v>1.9171688475192666E-2</v>
      </c>
      <c r="F6208" s="80">
        <v>711876</v>
      </c>
      <c r="G6208" s="80">
        <v>4</v>
      </c>
      <c r="H6208" s="280" t="s">
        <v>1342</v>
      </c>
      <c r="I6208" s="80"/>
    </row>
    <row r="6209" spans="1:9">
      <c r="A6209" s="280" t="s">
        <v>7608</v>
      </c>
      <c r="B6209" s="280" t="s">
        <v>5748</v>
      </c>
      <c r="C6209" s="280" t="s">
        <v>1204</v>
      </c>
      <c r="D6209" s="280" t="s">
        <v>1394</v>
      </c>
      <c r="E6209" s="80">
        <v>455612</v>
      </c>
      <c r="F6209" s="80">
        <v>711876</v>
      </c>
      <c r="G6209" s="80">
        <v>4</v>
      </c>
      <c r="H6209" s="280" t="s">
        <v>1394</v>
      </c>
      <c r="I6209" s="80"/>
    </row>
    <row r="6210" spans="1:9">
      <c r="A6210" s="280" t="s">
        <v>7609</v>
      </c>
      <c r="B6210" s="280" t="s">
        <v>5750</v>
      </c>
      <c r="C6210" s="280" t="s">
        <v>1204</v>
      </c>
      <c r="D6210" s="280" t="s">
        <v>1394</v>
      </c>
      <c r="E6210" s="80">
        <v>209499653009.5</v>
      </c>
      <c r="F6210" s="80">
        <v>711876</v>
      </c>
      <c r="G6210" s="80">
        <v>4</v>
      </c>
      <c r="H6210" s="280" t="s">
        <v>1394</v>
      </c>
      <c r="I6210" s="80"/>
    </row>
    <row r="6211" spans="1:9">
      <c r="A6211" s="280" t="s">
        <v>7610</v>
      </c>
      <c r="B6211" s="280" t="s">
        <v>5752</v>
      </c>
      <c r="C6211" s="280" t="s">
        <v>1204</v>
      </c>
      <c r="D6211" s="280" t="s">
        <v>1394</v>
      </c>
      <c r="E6211" s="80">
        <v>0.64001595783535337</v>
      </c>
      <c r="F6211" s="80">
        <v>711876</v>
      </c>
      <c r="G6211" s="80">
        <v>4</v>
      </c>
      <c r="H6211" s="280" t="s">
        <v>1394</v>
      </c>
      <c r="I6211" s="80"/>
    </row>
    <row r="6212" spans="1:9">
      <c r="A6212" s="280" t="s">
        <v>7611</v>
      </c>
      <c r="B6212" s="280" t="s">
        <v>5754</v>
      </c>
      <c r="C6212" s="280" t="s">
        <v>1204</v>
      </c>
      <c r="D6212" s="280" t="s">
        <v>1394</v>
      </c>
      <c r="E6212" s="80">
        <v>294292.33884763636</v>
      </c>
      <c r="F6212" s="80">
        <v>711876</v>
      </c>
      <c r="G6212" s="80">
        <v>4</v>
      </c>
      <c r="H6212" s="280" t="s">
        <v>1394</v>
      </c>
      <c r="I6212" s="80"/>
    </row>
    <row r="6213" spans="1:9">
      <c r="A6213" s="280" t="s">
        <v>7612</v>
      </c>
      <c r="B6213" s="280" t="s">
        <v>1457</v>
      </c>
      <c r="C6213" s="280" t="s">
        <v>1204</v>
      </c>
      <c r="D6213" s="280" t="s">
        <v>1211</v>
      </c>
      <c r="E6213" s="80">
        <v>0.59606061912701791</v>
      </c>
      <c r="F6213" s="80">
        <v>711876</v>
      </c>
      <c r="G6213" s="80">
        <v>4</v>
      </c>
      <c r="H6213" s="280" t="s">
        <v>1342</v>
      </c>
      <c r="I6213" s="80"/>
    </row>
    <row r="6214" spans="1:9">
      <c r="A6214" s="280" t="s">
        <v>7613</v>
      </c>
      <c r="B6214" s="280" t="s">
        <v>1457</v>
      </c>
      <c r="C6214" s="280" t="s">
        <v>1204</v>
      </c>
      <c r="D6214" s="280" t="s">
        <v>1212</v>
      </c>
      <c r="E6214" s="80">
        <v>0.60852509620481365</v>
      </c>
      <c r="F6214" s="80">
        <v>711876</v>
      </c>
      <c r="G6214" s="80">
        <v>4</v>
      </c>
      <c r="H6214" s="280" t="s">
        <v>1342</v>
      </c>
      <c r="I6214" s="80"/>
    </row>
    <row r="6215" spans="1:9">
      <c r="A6215" s="280" t="s">
        <v>7614</v>
      </c>
      <c r="B6215" s="280" t="s">
        <v>1457</v>
      </c>
      <c r="C6215" s="280" t="s">
        <v>1204</v>
      </c>
      <c r="D6215" s="280" t="s">
        <v>1213</v>
      </c>
      <c r="E6215" s="80">
        <v>0.5961424569306405</v>
      </c>
      <c r="F6215" s="80">
        <v>711876</v>
      </c>
      <c r="G6215" s="80">
        <v>4</v>
      </c>
      <c r="H6215" s="280" t="s">
        <v>1342</v>
      </c>
      <c r="I6215" s="80"/>
    </row>
    <row r="6216" spans="1:9">
      <c r="A6216" s="280" t="s">
        <v>7615</v>
      </c>
      <c r="B6216" s="280" t="s">
        <v>1457</v>
      </c>
      <c r="C6216" s="280" t="s">
        <v>1204</v>
      </c>
      <c r="D6216" s="280" t="s">
        <v>1214</v>
      </c>
      <c r="E6216" s="80">
        <v>0.60801563026757965</v>
      </c>
      <c r="F6216" s="80">
        <v>711876</v>
      </c>
      <c r="G6216" s="80">
        <v>4</v>
      </c>
      <c r="H6216" s="280" t="s">
        <v>1342</v>
      </c>
      <c r="I6216" s="80"/>
    </row>
    <row r="6217" spans="1:9">
      <c r="A6217" s="280" t="s">
        <v>7616</v>
      </c>
      <c r="B6217" s="280" t="s">
        <v>1457</v>
      </c>
      <c r="C6217" s="280" t="s">
        <v>1204</v>
      </c>
      <c r="D6217" s="280" t="s">
        <v>1215</v>
      </c>
      <c r="E6217" s="80">
        <v>0.5884915324256963</v>
      </c>
      <c r="F6217" s="80">
        <v>711876</v>
      </c>
      <c r="G6217" s="80">
        <v>4</v>
      </c>
      <c r="H6217" s="280" t="s">
        <v>1342</v>
      </c>
      <c r="I6217" s="80"/>
    </row>
    <row r="6218" spans="1:9">
      <c r="A6218" s="280" t="s">
        <v>7617</v>
      </c>
      <c r="B6218" s="280" t="s">
        <v>1457</v>
      </c>
      <c r="C6218" s="280" t="s">
        <v>1204</v>
      </c>
      <c r="D6218" s="280" t="s">
        <v>1216</v>
      </c>
      <c r="E6218" s="80">
        <v>-1.4622724970866701</v>
      </c>
      <c r="F6218" s="80">
        <v>711876</v>
      </c>
      <c r="G6218" s="80">
        <v>4</v>
      </c>
      <c r="H6218" s="280" t="s">
        <v>1342</v>
      </c>
      <c r="I6218" s="80"/>
    </row>
    <row r="6219" spans="1:9">
      <c r="A6219" s="280" t="s">
        <v>7618</v>
      </c>
      <c r="B6219" s="280" t="s">
        <v>1457</v>
      </c>
      <c r="C6219" s="280" t="s">
        <v>1204</v>
      </c>
      <c r="D6219" s="280" t="s">
        <v>1217</v>
      </c>
      <c r="E6219" s="80">
        <v>0.49764415834113257</v>
      </c>
      <c r="F6219" s="80">
        <v>711876</v>
      </c>
      <c r="G6219" s="80">
        <v>4</v>
      </c>
      <c r="H6219" s="280" t="s">
        <v>1342</v>
      </c>
      <c r="I6219" s="80"/>
    </row>
    <row r="6220" spans="1:9">
      <c r="A6220" s="280" t="s">
        <v>7619</v>
      </c>
      <c r="B6220" s="280" t="s">
        <v>1457</v>
      </c>
      <c r="C6220" s="280" t="s">
        <v>1204</v>
      </c>
      <c r="D6220" s="280" t="s">
        <v>1218</v>
      </c>
      <c r="E6220" s="80">
        <v>0.33517966840056912</v>
      </c>
      <c r="F6220" s="80">
        <v>711876</v>
      </c>
      <c r="G6220" s="80">
        <v>4</v>
      </c>
      <c r="H6220" s="280" t="s">
        <v>1342</v>
      </c>
      <c r="I6220" s="80"/>
    </row>
    <row r="6221" spans="1:9">
      <c r="A6221" s="280" t="s">
        <v>7620</v>
      </c>
      <c r="B6221" s="280" t="s">
        <v>1457</v>
      </c>
      <c r="C6221" s="280" t="s">
        <v>1204</v>
      </c>
      <c r="D6221" s="280" t="s">
        <v>1219</v>
      </c>
      <c r="E6221" s="80">
        <v>71429.909001200213</v>
      </c>
      <c r="F6221" s="80">
        <v>711876</v>
      </c>
      <c r="G6221" s="80">
        <v>4</v>
      </c>
      <c r="H6221" s="280" t="s">
        <v>1342</v>
      </c>
      <c r="I6221" s="80"/>
    </row>
    <row r="6222" spans="1:9">
      <c r="A6222" s="280" t="s">
        <v>7621</v>
      </c>
      <c r="B6222" s="280" t="s">
        <v>1457</v>
      </c>
      <c r="C6222" s="280" t="s">
        <v>1204</v>
      </c>
      <c r="D6222" s="280" t="s">
        <v>1347</v>
      </c>
      <c r="E6222" s="80">
        <v>0.76975103157642877</v>
      </c>
      <c r="F6222" s="80">
        <v>711876</v>
      </c>
      <c r="G6222" s="80">
        <v>4</v>
      </c>
      <c r="H6222" s="280" t="s">
        <v>1342</v>
      </c>
      <c r="I6222" s="80"/>
    </row>
    <row r="6223" spans="1:9">
      <c r="A6223" s="280" t="s">
        <v>7622</v>
      </c>
      <c r="B6223" s="280" t="s">
        <v>1457</v>
      </c>
      <c r="C6223" s="280" t="s">
        <v>1204</v>
      </c>
      <c r="D6223" s="280" t="s">
        <v>1344</v>
      </c>
      <c r="E6223" s="80">
        <v>1.7925588463470277</v>
      </c>
      <c r="F6223" s="80">
        <v>711876</v>
      </c>
      <c r="G6223" s="80">
        <v>4</v>
      </c>
      <c r="H6223" s="280" t="s">
        <v>1342</v>
      </c>
      <c r="I6223" s="80"/>
    </row>
    <row r="6224" spans="1:9">
      <c r="A6224" s="280" t="s">
        <v>7623</v>
      </c>
      <c r="B6224" s="280" t="s">
        <v>5748</v>
      </c>
      <c r="C6224" s="280" t="s">
        <v>1205</v>
      </c>
      <c r="D6224" s="280" t="s">
        <v>1394</v>
      </c>
      <c r="E6224" s="80">
        <v>147289</v>
      </c>
      <c r="F6224" s="80">
        <v>711876</v>
      </c>
      <c r="G6224" s="80">
        <v>4</v>
      </c>
      <c r="H6224" s="280" t="s">
        <v>1394</v>
      </c>
      <c r="I6224" s="80"/>
    </row>
    <row r="6225" spans="1:9">
      <c r="A6225" s="280" t="s">
        <v>7624</v>
      </c>
      <c r="B6225" s="280" t="s">
        <v>5750</v>
      </c>
      <c r="C6225" s="280" t="s">
        <v>1205</v>
      </c>
      <c r="D6225" s="280" t="s">
        <v>1394</v>
      </c>
      <c r="E6225" s="80">
        <v>69366635827.125</v>
      </c>
      <c r="F6225" s="80">
        <v>711876</v>
      </c>
      <c r="G6225" s="80">
        <v>4</v>
      </c>
      <c r="H6225" s="280" t="s">
        <v>1394</v>
      </c>
      <c r="I6225" s="80"/>
    </row>
    <row r="6226" spans="1:9">
      <c r="A6226" s="280" t="s">
        <v>7625</v>
      </c>
      <c r="B6226" s="280" t="s">
        <v>5752</v>
      </c>
      <c r="C6226" s="280" t="s">
        <v>1205</v>
      </c>
      <c r="D6226" s="280" t="s">
        <v>1394</v>
      </c>
      <c r="E6226" s="80">
        <v>0.20690260663373958</v>
      </c>
      <c r="F6226" s="80">
        <v>711876</v>
      </c>
      <c r="G6226" s="80">
        <v>4</v>
      </c>
      <c r="H6226" s="280" t="s">
        <v>1394</v>
      </c>
      <c r="I6226" s="80"/>
    </row>
    <row r="6227" spans="1:9">
      <c r="A6227" s="280" t="s">
        <v>7626</v>
      </c>
      <c r="B6227" s="280" t="s">
        <v>5754</v>
      </c>
      <c r="C6227" s="280" t="s">
        <v>1205</v>
      </c>
      <c r="D6227" s="280" t="s">
        <v>1394</v>
      </c>
      <c r="E6227" s="80">
        <v>97442.020558531265</v>
      </c>
      <c r="F6227" s="80">
        <v>711876</v>
      </c>
      <c r="G6227" s="80">
        <v>4</v>
      </c>
      <c r="H6227" s="280" t="s">
        <v>1394</v>
      </c>
      <c r="I6227" s="80"/>
    </row>
    <row r="6228" spans="1:9">
      <c r="A6228" s="280" t="s">
        <v>7627</v>
      </c>
      <c r="B6228" s="280" t="s">
        <v>1457</v>
      </c>
      <c r="C6228" s="280" t="s">
        <v>1205</v>
      </c>
      <c r="D6228" s="280" t="s">
        <v>1211</v>
      </c>
      <c r="E6228" s="80">
        <v>0.60913009188402334</v>
      </c>
      <c r="F6228" s="80">
        <v>711876</v>
      </c>
      <c r="G6228" s="80">
        <v>4</v>
      </c>
      <c r="H6228" s="280" t="s">
        <v>1342</v>
      </c>
      <c r="I6228" s="80"/>
    </row>
    <row r="6229" spans="1:9">
      <c r="A6229" s="280" t="s">
        <v>7628</v>
      </c>
      <c r="B6229" s="280" t="s">
        <v>1457</v>
      </c>
      <c r="C6229" s="280" t="s">
        <v>1205</v>
      </c>
      <c r="D6229" s="280" t="s">
        <v>1212</v>
      </c>
      <c r="E6229" s="80">
        <v>0.62115200321393615</v>
      </c>
      <c r="F6229" s="80">
        <v>711876</v>
      </c>
      <c r="G6229" s="80">
        <v>4</v>
      </c>
      <c r="H6229" s="280" t="s">
        <v>1342</v>
      </c>
      <c r="I6229" s="80"/>
    </row>
    <row r="6230" spans="1:9">
      <c r="A6230" s="280" t="s">
        <v>7629</v>
      </c>
      <c r="B6230" s="280" t="s">
        <v>1457</v>
      </c>
      <c r="C6230" s="280" t="s">
        <v>1205</v>
      </c>
      <c r="D6230" s="280" t="s">
        <v>1213</v>
      </c>
      <c r="E6230" s="80">
        <v>0.60915973511620536</v>
      </c>
      <c r="F6230" s="80">
        <v>711876</v>
      </c>
      <c r="G6230" s="80">
        <v>4</v>
      </c>
      <c r="H6230" s="280" t="s">
        <v>1342</v>
      </c>
      <c r="I6230" s="80"/>
    </row>
    <row r="6231" spans="1:9">
      <c r="A6231" s="280" t="s">
        <v>7630</v>
      </c>
      <c r="B6231" s="280" t="s">
        <v>1457</v>
      </c>
      <c r="C6231" s="280" t="s">
        <v>1205</v>
      </c>
      <c r="D6231" s="280" t="s">
        <v>1214</v>
      </c>
      <c r="E6231" s="80">
        <v>0.62055827801891861</v>
      </c>
      <c r="F6231" s="80">
        <v>711876</v>
      </c>
      <c r="G6231" s="80">
        <v>4</v>
      </c>
      <c r="H6231" s="280" t="s">
        <v>1342</v>
      </c>
      <c r="I6231" s="80"/>
    </row>
    <row r="6232" spans="1:9">
      <c r="A6232" s="280" t="s">
        <v>7631</v>
      </c>
      <c r="B6232" s="280" t="s">
        <v>1457</v>
      </c>
      <c r="C6232" s="280" t="s">
        <v>1205</v>
      </c>
      <c r="D6232" s="280" t="s">
        <v>1215</v>
      </c>
      <c r="E6232" s="80">
        <v>0.59774412170778912</v>
      </c>
      <c r="F6232" s="80">
        <v>711876</v>
      </c>
      <c r="G6232" s="80">
        <v>4</v>
      </c>
      <c r="H6232" s="280" t="s">
        <v>1342</v>
      </c>
      <c r="I6232" s="80"/>
    </row>
    <row r="6233" spans="1:9">
      <c r="A6233" s="280" t="s">
        <v>7632</v>
      </c>
      <c r="B6233" s="280" t="s">
        <v>1457</v>
      </c>
      <c r="C6233" s="280" t="s">
        <v>1205</v>
      </c>
      <c r="D6233" s="280" t="s">
        <v>1216</v>
      </c>
      <c r="E6233" s="80">
        <v>-3.2683072894029093</v>
      </c>
      <c r="F6233" s="80">
        <v>711876</v>
      </c>
      <c r="G6233" s="80">
        <v>4</v>
      </c>
      <c r="H6233" s="280" t="s">
        <v>1342</v>
      </c>
      <c r="I6233" s="80"/>
    </row>
    <row r="6234" spans="1:9">
      <c r="A6234" s="280" t="s">
        <v>7633</v>
      </c>
      <c r="B6234" s="280" t="s">
        <v>1457</v>
      </c>
      <c r="C6234" s="280" t="s">
        <v>1205</v>
      </c>
      <c r="D6234" s="280" t="s">
        <v>1217</v>
      </c>
      <c r="E6234" s="80">
        <v>0.50035537327657387</v>
      </c>
      <c r="F6234" s="80">
        <v>711876</v>
      </c>
      <c r="G6234" s="80">
        <v>4</v>
      </c>
      <c r="H6234" s="280" t="s">
        <v>1342</v>
      </c>
      <c r="I6234" s="80"/>
    </row>
    <row r="6235" spans="1:9">
      <c r="A6235" s="280" t="s">
        <v>7634</v>
      </c>
      <c r="B6235" s="280" t="s">
        <v>1457</v>
      </c>
      <c r="C6235" s="280" t="s">
        <v>1205</v>
      </c>
      <c r="D6235" s="280" t="s">
        <v>1218</v>
      </c>
      <c r="E6235" s="80">
        <v>0.28374788870153644</v>
      </c>
      <c r="F6235" s="80">
        <v>711876</v>
      </c>
      <c r="G6235" s="80">
        <v>4</v>
      </c>
      <c r="H6235" s="280" t="s">
        <v>1342</v>
      </c>
      <c r="I6235" s="80"/>
    </row>
    <row r="6236" spans="1:9">
      <c r="A6236" s="280" t="s">
        <v>7635</v>
      </c>
      <c r="B6236" s="280" t="s">
        <v>1457</v>
      </c>
      <c r="C6236" s="280" t="s">
        <v>1205</v>
      </c>
      <c r="D6236" s="280" t="s">
        <v>1219</v>
      </c>
      <c r="E6236" s="80">
        <v>101232.61196442638</v>
      </c>
      <c r="F6236" s="80">
        <v>711876</v>
      </c>
      <c r="G6236" s="80">
        <v>4</v>
      </c>
      <c r="H6236" s="280" t="s">
        <v>1342</v>
      </c>
      <c r="I6236" s="80"/>
    </row>
    <row r="6237" spans="1:9">
      <c r="A6237" s="280" t="s">
        <v>7636</v>
      </c>
      <c r="B6237" s="280" t="s">
        <v>1457</v>
      </c>
      <c r="C6237" s="280" t="s">
        <v>1205</v>
      </c>
      <c r="D6237" s="280" t="s">
        <v>1347</v>
      </c>
      <c r="E6237" s="80">
        <v>0.81819501865565925</v>
      </c>
      <c r="F6237" s="80">
        <v>711876</v>
      </c>
      <c r="G6237" s="80">
        <v>4</v>
      </c>
      <c r="H6237" s="280" t="s">
        <v>1342</v>
      </c>
      <c r="I6237" s="80"/>
    </row>
    <row r="6238" spans="1:9">
      <c r="A6238" s="280" t="s">
        <v>7637</v>
      </c>
      <c r="B6238" s="280" t="s">
        <v>1457</v>
      </c>
      <c r="C6238" s="280" t="s">
        <v>1205</v>
      </c>
      <c r="D6238" s="280" t="s">
        <v>1344</v>
      </c>
      <c r="E6238" s="80">
        <v>1.8541917849659431</v>
      </c>
      <c r="F6238" s="80">
        <v>711876</v>
      </c>
      <c r="G6238" s="80">
        <v>4</v>
      </c>
      <c r="H6238" s="280" t="s">
        <v>1342</v>
      </c>
      <c r="I6238" s="80"/>
    </row>
    <row r="6239" spans="1:9">
      <c r="A6239" s="280" t="s">
        <v>7638</v>
      </c>
      <c r="B6239" s="280" t="s">
        <v>5748</v>
      </c>
      <c r="C6239" s="280" t="s">
        <v>1206</v>
      </c>
      <c r="D6239" s="280" t="s">
        <v>1394</v>
      </c>
      <c r="E6239" s="80">
        <v>26700</v>
      </c>
      <c r="F6239" s="80">
        <v>711876</v>
      </c>
      <c r="G6239" s="80">
        <v>4</v>
      </c>
      <c r="H6239" s="280" t="s">
        <v>1394</v>
      </c>
      <c r="I6239" s="80"/>
    </row>
    <row r="6240" spans="1:9">
      <c r="A6240" s="280" t="s">
        <v>7639</v>
      </c>
      <c r="B6240" s="280" t="s">
        <v>5750</v>
      </c>
      <c r="C6240" s="280" t="s">
        <v>1206</v>
      </c>
      <c r="D6240" s="280" t="s">
        <v>1394</v>
      </c>
      <c r="E6240" s="80">
        <v>44043182709.375</v>
      </c>
      <c r="F6240" s="80">
        <v>711876</v>
      </c>
      <c r="G6240" s="80">
        <v>4</v>
      </c>
      <c r="H6240" s="280" t="s">
        <v>1394</v>
      </c>
      <c r="I6240" s="80"/>
    </row>
    <row r="6241" spans="1:9">
      <c r="A6241" s="280" t="s">
        <v>7640</v>
      </c>
      <c r="B6241" s="280" t="s">
        <v>5752</v>
      </c>
      <c r="C6241" s="280" t="s">
        <v>1206</v>
      </c>
      <c r="D6241" s="280" t="s">
        <v>1394</v>
      </c>
      <c r="E6241" s="80">
        <v>3.750653203647826E-2</v>
      </c>
      <c r="F6241" s="80">
        <v>711876</v>
      </c>
      <c r="G6241" s="80">
        <v>4</v>
      </c>
      <c r="H6241" s="280" t="s">
        <v>1394</v>
      </c>
      <c r="I6241" s="80"/>
    </row>
    <row r="6242" spans="1:9">
      <c r="A6242" s="280" t="s">
        <v>7641</v>
      </c>
      <c r="B6242" s="280" t="s">
        <v>5754</v>
      </c>
      <c r="C6242" s="280" t="s">
        <v>1206</v>
      </c>
      <c r="D6242" s="280" t="s">
        <v>1394</v>
      </c>
      <c r="E6242" s="80">
        <v>61869.177650847902</v>
      </c>
      <c r="F6242" s="80">
        <v>711876</v>
      </c>
      <c r="G6242" s="80">
        <v>4</v>
      </c>
      <c r="H6242" s="280" t="s">
        <v>1394</v>
      </c>
      <c r="I6242" s="80"/>
    </row>
    <row r="6243" spans="1:9">
      <c r="A6243" s="280" t="s">
        <v>7642</v>
      </c>
      <c r="B6243" s="280" t="s">
        <v>1457</v>
      </c>
      <c r="C6243" s="280" t="s">
        <v>1206</v>
      </c>
      <c r="D6243" s="280" t="s">
        <v>1211</v>
      </c>
      <c r="E6243" s="80">
        <v>2.0971284656705484</v>
      </c>
      <c r="F6243" s="80">
        <v>711876</v>
      </c>
      <c r="G6243" s="80">
        <v>4</v>
      </c>
      <c r="H6243" s="280" t="s">
        <v>1342</v>
      </c>
      <c r="I6243" s="80"/>
    </row>
    <row r="6244" spans="1:9">
      <c r="A6244" s="280" t="s">
        <v>7643</v>
      </c>
      <c r="B6244" s="280" t="s">
        <v>1457</v>
      </c>
      <c r="C6244" s="280" t="s">
        <v>1206</v>
      </c>
      <c r="D6244" s="280" t="s">
        <v>1212</v>
      </c>
      <c r="E6244" s="80">
        <v>2.2231923036292085</v>
      </c>
      <c r="F6244" s="80">
        <v>711876</v>
      </c>
      <c r="G6244" s="80">
        <v>4</v>
      </c>
      <c r="H6244" s="280" t="s">
        <v>1342</v>
      </c>
      <c r="I6244" s="80"/>
    </row>
    <row r="6245" spans="1:9">
      <c r="A6245" s="280" t="s">
        <v>7644</v>
      </c>
      <c r="B6245" s="280" t="s">
        <v>1457</v>
      </c>
      <c r="C6245" s="280" t="s">
        <v>1206</v>
      </c>
      <c r="D6245" s="280" t="s">
        <v>1213</v>
      </c>
      <c r="E6245" s="80">
        <v>2.0971284656705484</v>
      </c>
      <c r="F6245" s="80">
        <v>711876</v>
      </c>
      <c r="G6245" s="80">
        <v>4</v>
      </c>
      <c r="H6245" s="280" t="s">
        <v>1342</v>
      </c>
      <c r="I6245" s="80"/>
    </row>
    <row r="6246" spans="1:9">
      <c r="A6246" s="280" t="s">
        <v>7645</v>
      </c>
      <c r="B6246" s="280" t="s">
        <v>1457</v>
      </c>
      <c r="C6246" s="280" t="s">
        <v>1206</v>
      </c>
      <c r="D6246" s="280" t="s">
        <v>1214</v>
      </c>
      <c r="E6246" s="80">
        <v>2.2226678000723359</v>
      </c>
      <c r="F6246" s="80">
        <v>711876</v>
      </c>
      <c r="G6246" s="80">
        <v>4</v>
      </c>
      <c r="H6246" s="280" t="s">
        <v>1342</v>
      </c>
      <c r="I6246" s="80"/>
    </row>
    <row r="6247" spans="1:9">
      <c r="A6247" s="280" t="s">
        <v>7646</v>
      </c>
      <c r="B6247" s="280" t="s">
        <v>1457</v>
      </c>
      <c r="C6247" s="280" t="s">
        <v>1206</v>
      </c>
      <c r="D6247" s="280" t="s">
        <v>1215</v>
      </c>
      <c r="E6247" s="80">
        <v>2.0827147450345236</v>
      </c>
      <c r="F6247" s="80">
        <v>711876</v>
      </c>
      <c r="G6247" s="80">
        <v>4</v>
      </c>
      <c r="H6247" s="280" t="s">
        <v>1342</v>
      </c>
      <c r="I6247" s="80"/>
    </row>
    <row r="6248" spans="1:9">
      <c r="A6248" s="280" t="s">
        <v>7647</v>
      </c>
      <c r="B6248" s="280" t="s">
        <v>1457</v>
      </c>
      <c r="C6248" s="280" t="s">
        <v>1206</v>
      </c>
      <c r="D6248" s="280" t="s">
        <v>1216</v>
      </c>
      <c r="E6248" s="80">
        <v>16.331361398100601</v>
      </c>
      <c r="F6248" s="80">
        <v>711876</v>
      </c>
      <c r="G6248" s="80">
        <v>4</v>
      </c>
      <c r="H6248" s="280" t="s">
        <v>1342</v>
      </c>
      <c r="I6248" s="80"/>
    </row>
    <row r="6249" spans="1:9">
      <c r="A6249" s="280" t="s">
        <v>7648</v>
      </c>
      <c r="B6249" s="280" t="s">
        <v>1457</v>
      </c>
      <c r="C6249" s="280" t="s">
        <v>1206</v>
      </c>
      <c r="D6249" s="280" t="s">
        <v>1217</v>
      </c>
      <c r="E6249" s="80">
        <v>1.8211933780921212</v>
      </c>
      <c r="F6249" s="80">
        <v>711876</v>
      </c>
      <c r="G6249" s="80">
        <v>4</v>
      </c>
      <c r="H6249" s="280" t="s">
        <v>1342</v>
      </c>
      <c r="I6249" s="80"/>
    </row>
    <row r="6250" spans="1:9">
      <c r="A6250" s="280" t="s">
        <v>7649</v>
      </c>
      <c r="B6250" s="280" t="s">
        <v>1457</v>
      </c>
      <c r="C6250" s="280" t="s">
        <v>1206</v>
      </c>
      <c r="D6250" s="280" t="s">
        <v>1218</v>
      </c>
      <c r="E6250" s="80">
        <v>0.56390085181219851</v>
      </c>
      <c r="F6250" s="80">
        <v>711876</v>
      </c>
      <c r="G6250" s="80">
        <v>4</v>
      </c>
      <c r="H6250" s="280" t="s">
        <v>1342</v>
      </c>
      <c r="I6250" s="80"/>
    </row>
    <row r="6251" spans="1:9">
      <c r="A6251" s="280" t="s">
        <v>7650</v>
      </c>
      <c r="B6251" s="280" t="s">
        <v>1457</v>
      </c>
      <c r="C6251" s="280" t="s">
        <v>1206</v>
      </c>
      <c r="D6251" s="280" t="s">
        <v>1219</v>
      </c>
      <c r="E6251" s="80">
        <v>2.0218189561051214</v>
      </c>
      <c r="F6251" s="80">
        <v>711876</v>
      </c>
      <c r="G6251" s="80">
        <v>4</v>
      </c>
      <c r="H6251" s="280" t="s">
        <v>1342</v>
      </c>
      <c r="I6251" s="80"/>
    </row>
    <row r="6252" spans="1:9">
      <c r="A6252" s="280" t="s">
        <v>7651</v>
      </c>
      <c r="B6252" s="280" t="s">
        <v>1457</v>
      </c>
      <c r="C6252" s="280" t="s">
        <v>1206</v>
      </c>
      <c r="D6252" s="280" t="s">
        <v>1347</v>
      </c>
      <c r="E6252" s="80">
        <v>2.4936398424965049</v>
      </c>
      <c r="F6252" s="80">
        <v>711876</v>
      </c>
      <c r="G6252" s="80">
        <v>4</v>
      </c>
      <c r="H6252" s="280" t="s">
        <v>1342</v>
      </c>
      <c r="I6252" s="80"/>
    </row>
    <row r="6253" spans="1:9">
      <c r="A6253" s="280" t="s">
        <v>7652</v>
      </c>
      <c r="B6253" s="280" t="s">
        <v>1457</v>
      </c>
      <c r="C6253" s="280" t="s">
        <v>1206</v>
      </c>
      <c r="D6253" s="280" t="s">
        <v>1344</v>
      </c>
      <c r="E6253" s="80">
        <v>6.2669042659363958</v>
      </c>
      <c r="F6253" s="80">
        <v>711876</v>
      </c>
      <c r="G6253" s="80">
        <v>4</v>
      </c>
      <c r="H6253" s="280" t="s">
        <v>1342</v>
      </c>
      <c r="I6253" s="80"/>
    </row>
    <row r="6254" spans="1:9">
      <c r="A6254" s="280" t="s">
        <v>7653</v>
      </c>
      <c r="B6254" s="280" t="s">
        <v>5748</v>
      </c>
      <c r="C6254" s="280" t="s">
        <v>1207</v>
      </c>
      <c r="D6254" s="280" t="s">
        <v>1394</v>
      </c>
      <c r="E6254" s="80">
        <v>391549</v>
      </c>
      <c r="F6254" s="80">
        <v>711876</v>
      </c>
      <c r="G6254" s="80">
        <v>4</v>
      </c>
      <c r="H6254" s="280" t="s">
        <v>1394</v>
      </c>
      <c r="I6254" s="80"/>
    </row>
    <row r="6255" spans="1:9">
      <c r="A6255" s="280" t="s">
        <v>7654</v>
      </c>
      <c r="B6255" s="280" t="s">
        <v>5750</v>
      </c>
      <c r="C6255" s="280" t="s">
        <v>1207</v>
      </c>
      <c r="D6255" s="280" t="s">
        <v>1394</v>
      </c>
      <c r="E6255" s="80">
        <v>3186726907.8679199</v>
      </c>
      <c r="F6255" s="80">
        <v>711876</v>
      </c>
      <c r="G6255" s="80">
        <v>4</v>
      </c>
      <c r="H6255" s="280" t="s">
        <v>1394</v>
      </c>
      <c r="I6255" s="80"/>
    </row>
    <row r="6256" spans="1:9">
      <c r="A6256" s="280" t="s">
        <v>7655</v>
      </c>
      <c r="B6256" s="280" t="s">
        <v>5752</v>
      </c>
      <c r="C6256" s="280" t="s">
        <v>1207</v>
      </c>
      <c r="D6256" s="280" t="s">
        <v>1394</v>
      </c>
      <c r="E6256" s="80">
        <v>0.55002416151127442</v>
      </c>
      <c r="F6256" s="80">
        <v>711876</v>
      </c>
      <c r="G6256" s="80">
        <v>4</v>
      </c>
      <c r="H6256" s="280" t="s">
        <v>1394</v>
      </c>
      <c r="I6256" s="80"/>
    </row>
    <row r="6257" spans="1:9">
      <c r="A6257" s="280" t="s">
        <v>7656</v>
      </c>
      <c r="B6257" s="280" t="s">
        <v>5754</v>
      </c>
      <c r="C6257" s="280" t="s">
        <v>1207</v>
      </c>
      <c r="D6257" s="280" t="s">
        <v>1394</v>
      </c>
      <c r="E6257" s="80">
        <v>4476.5196577324141</v>
      </c>
      <c r="F6257" s="80">
        <v>711876</v>
      </c>
      <c r="G6257" s="80">
        <v>4</v>
      </c>
      <c r="H6257" s="280" t="s">
        <v>1394</v>
      </c>
      <c r="I6257" s="80"/>
    </row>
    <row r="6258" spans="1:9">
      <c r="A6258" s="280" t="s">
        <v>7657</v>
      </c>
      <c r="B6258" s="280" t="s">
        <v>1457</v>
      </c>
      <c r="C6258" s="280" t="s">
        <v>1207</v>
      </c>
      <c r="D6258" s="280" t="s">
        <v>1211</v>
      </c>
      <c r="E6258" s="80">
        <v>1.0542594536369498E-2</v>
      </c>
      <c r="F6258" s="80">
        <v>711876</v>
      </c>
      <c r="G6258" s="80">
        <v>4</v>
      </c>
      <c r="H6258" s="280" t="s">
        <v>1342</v>
      </c>
      <c r="I6258" s="80"/>
    </row>
    <row r="6259" spans="1:9">
      <c r="A6259" s="280" t="s">
        <v>7658</v>
      </c>
      <c r="B6259" s="280" t="s">
        <v>1457</v>
      </c>
      <c r="C6259" s="280" t="s">
        <v>1207</v>
      </c>
      <c r="D6259" s="280" t="s">
        <v>1212</v>
      </c>
      <c r="E6259" s="80">
        <v>1.0745421662290769E-2</v>
      </c>
      <c r="F6259" s="80">
        <v>711876</v>
      </c>
      <c r="G6259" s="80">
        <v>4</v>
      </c>
      <c r="H6259" s="280" t="s">
        <v>1342</v>
      </c>
      <c r="I6259" s="80"/>
    </row>
    <row r="6260" spans="1:9">
      <c r="A6260" s="280" t="s">
        <v>7659</v>
      </c>
      <c r="B6260" s="280" t="s">
        <v>1457</v>
      </c>
      <c r="C6260" s="280" t="s">
        <v>1207</v>
      </c>
      <c r="D6260" s="280" t="s">
        <v>1213</v>
      </c>
      <c r="E6260" s="80">
        <v>1.0544509050501536E-2</v>
      </c>
      <c r="F6260" s="80">
        <v>711876</v>
      </c>
      <c r="G6260" s="80">
        <v>4</v>
      </c>
      <c r="H6260" s="280" t="s">
        <v>1342</v>
      </c>
      <c r="I6260" s="80"/>
    </row>
    <row r="6261" spans="1:9">
      <c r="A6261" s="280" t="s">
        <v>7660</v>
      </c>
      <c r="B6261" s="280" t="s">
        <v>1457</v>
      </c>
      <c r="C6261" s="280" t="s">
        <v>1207</v>
      </c>
      <c r="D6261" s="280" t="s">
        <v>1214</v>
      </c>
      <c r="E6261" s="80">
        <v>1.0737133766408741E-2</v>
      </c>
      <c r="F6261" s="80">
        <v>711876</v>
      </c>
      <c r="G6261" s="80">
        <v>4</v>
      </c>
      <c r="H6261" s="280" t="s">
        <v>1342</v>
      </c>
      <c r="I6261" s="80"/>
    </row>
    <row r="6262" spans="1:9">
      <c r="A6262" s="280" t="s">
        <v>7661</v>
      </c>
      <c r="B6262" s="280" t="s">
        <v>1457</v>
      </c>
      <c r="C6262" s="280" t="s">
        <v>1207</v>
      </c>
      <c r="D6262" s="280" t="s">
        <v>1215</v>
      </c>
      <c r="E6262" s="80">
        <v>1.0311432315108815E-2</v>
      </c>
      <c r="F6262" s="80">
        <v>711876</v>
      </c>
      <c r="G6262" s="80">
        <v>4</v>
      </c>
      <c r="H6262" s="280" t="s">
        <v>1342</v>
      </c>
      <c r="I6262" s="80"/>
    </row>
    <row r="6263" spans="1:9">
      <c r="A6263" s="280" t="s">
        <v>7662</v>
      </c>
      <c r="B6263" s="280" t="s">
        <v>1457</v>
      </c>
      <c r="C6263" s="280" t="s">
        <v>1207</v>
      </c>
      <c r="D6263" s="280" t="s">
        <v>1216</v>
      </c>
      <c r="E6263" s="80">
        <v>-1.4968230168123348E-2</v>
      </c>
      <c r="F6263" s="80">
        <v>711876</v>
      </c>
      <c r="G6263" s="80">
        <v>4</v>
      </c>
      <c r="H6263" s="280" t="s">
        <v>1342</v>
      </c>
      <c r="I6263" s="80"/>
    </row>
    <row r="6264" spans="1:9">
      <c r="A6264" s="280" t="s">
        <v>7663</v>
      </c>
      <c r="B6264" s="280" t="s">
        <v>1457</v>
      </c>
      <c r="C6264" s="280" t="s">
        <v>1207</v>
      </c>
      <c r="D6264" s="280" t="s">
        <v>1217</v>
      </c>
      <c r="E6264" s="80">
        <v>8.8052925155810841E-3</v>
      </c>
      <c r="F6264" s="80">
        <v>711876</v>
      </c>
      <c r="G6264" s="80">
        <v>4</v>
      </c>
      <c r="H6264" s="280" t="s">
        <v>1342</v>
      </c>
      <c r="I6264" s="80"/>
    </row>
    <row r="6265" spans="1:9">
      <c r="A6265" s="280" t="s">
        <v>7664</v>
      </c>
      <c r="B6265" s="280" t="s">
        <v>1457</v>
      </c>
      <c r="C6265" s="280" t="s">
        <v>1207</v>
      </c>
      <c r="D6265" s="280" t="s">
        <v>1218</v>
      </c>
      <c r="E6265" s="80">
        <v>6.4534076321258651E-3</v>
      </c>
      <c r="F6265" s="80">
        <v>711876</v>
      </c>
      <c r="G6265" s="80">
        <v>4</v>
      </c>
      <c r="H6265" s="280" t="s">
        <v>1342</v>
      </c>
      <c r="I6265" s="80"/>
    </row>
    <row r="6266" spans="1:9">
      <c r="A6266" s="280" t="s">
        <v>7665</v>
      </c>
      <c r="B6266" s="280" t="s">
        <v>1457</v>
      </c>
      <c r="C6266" s="280" t="s">
        <v>1207</v>
      </c>
      <c r="D6266" s="280" t="s">
        <v>1219</v>
      </c>
      <c r="E6266" s="80">
        <v>1475.2115584047986</v>
      </c>
      <c r="F6266" s="80">
        <v>711876</v>
      </c>
      <c r="G6266" s="80">
        <v>4</v>
      </c>
      <c r="H6266" s="280" t="s">
        <v>1342</v>
      </c>
      <c r="I6266" s="80"/>
    </row>
    <row r="6267" spans="1:9">
      <c r="A6267" s="280" t="s">
        <v>7666</v>
      </c>
      <c r="B6267" s="280" t="s">
        <v>1457</v>
      </c>
      <c r="C6267" s="280" t="s">
        <v>1207</v>
      </c>
      <c r="D6267" s="280" t="s">
        <v>1347</v>
      </c>
      <c r="E6267" s="80">
        <v>1.4092278812479226E-2</v>
      </c>
      <c r="F6267" s="80">
        <v>711876</v>
      </c>
      <c r="G6267" s="80">
        <v>4</v>
      </c>
      <c r="H6267" s="280" t="s">
        <v>1342</v>
      </c>
      <c r="I6267" s="80"/>
    </row>
    <row r="6268" spans="1:9">
      <c r="A6268" s="280" t="s">
        <v>7667</v>
      </c>
      <c r="B6268" s="280" t="s">
        <v>1457</v>
      </c>
      <c r="C6268" s="280" t="s">
        <v>1207</v>
      </c>
      <c r="D6268" s="280" t="s">
        <v>1344</v>
      </c>
      <c r="E6268" s="80">
        <v>3.2014096642854102E-2</v>
      </c>
      <c r="F6268" s="80">
        <v>711876</v>
      </c>
      <c r="G6268" s="80">
        <v>4</v>
      </c>
      <c r="H6268" s="280" t="s">
        <v>1342</v>
      </c>
      <c r="I6268" s="80"/>
    </row>
    <row r="6269" spans="1:9">
      <c r="A6269" s="280" t="s">
        <v>7668</v>
      </c>
      <c r="B6269" s="280" t="s">
        <v>5748</v>
      </c>
      <c r="C6269" s="280" t="s">
        <v>1208</v>
      </c>
      <c r="D6269" s="280" t="s">
        <v>1394</v>
      </c>
      <c r="E6269" s="80">
        <v>413634</v>
      </c>
      <c r="F6269" s="80">
        <v>711876</v>
      </c>
      <c r="G6269" s="80">
        <v>4</v>
      </c>
      <c r="H6269" s="280" t="s">
        <v>1394</v>
      </c>
      <c r="I6269" s="80"/>
    </row>
    <row r="6270" spans="1:9">
      <c r="A6270" s="280" t="s">
        <v>7669</v>
      </c>
      <c r="B6270" s="280" t="s">
        <v>5750</v>
      </c>
      <c r="C6270" s="280" t="s">
        <v>1208</v>
      </c>
      <c r="D6270" s="280" t="s">
        <v>1394</v>
      </c>
      <c r="E6270" s="80">
        <v>3948365746.8823242</v>
      </c>
      <c r="F6270" s="80">
        <v>711876</v>
      </c>
      <c r="G6270" s="80">
        <v>4</v>
      </c>
      <c r="H6270" s="280" t="s">
        <v>1394</v>
      </c>
      <c r="I6270" s="80"/>
    </row>
    <row r="6271" spans="1:9">
      <c r="A6271" s="280" t="s">
        <v>7670</v>
      </c>
      <c r="B6271" s="280" t="s">
        <v>5752</v>
      </c>
      <c r="C6271" s="280" t="s">
        <v>1208</v>
      </c>
      <c r="D6271" s="280" t="s">
        <v>1394</v>
      </c>
      <c r="E6271" s="80">
        <v>0.58104782293545509</v>
      </c>
      <c r="F6271" s="80">
        <v>711876</v>
      </c>
      <c r="G6271" s="80">
        <v>4</v>
      </c>
      <c r="H6271" s="280" t="s">
        <v>1394</v>
      </c>
      <c r="I6271" s="80"/>
    </row>
    <row r="6272" spans="1:9">
      <c r="A6272" s="280" t="s">
        <v>7671</v>
      </c>
      <c r="B6272" s="280" t="s">
        <v>5754</v>
      </c>
      <c r="C6272" s="280" t="s">
        <v>1208</v>
      </c>
      <c r="D6272" s="280" t="s">
        <v>1394</v>
      </c>
      <c r="E6272" s="80">
        <v>5546.4234598193007</v>
      </c>
      <c r="F6272" s="80">
        <v>711876</v>
      </c>
      <c r="G6272" s="80">
        <v>4</v>
      </c>
      <c r="H6272" s="280" t="s">
        <v>1394</v>
      </c>
      <c r="I6272" s="80"/>
    </row>
    <row r="6273" spans="1:9">
      <c r="A6273" s="280" t="s">
        <v>7672</v>
      </c>
      <c r="B6273" s="280" t="s">
        <v>1457</v>
      </c>
      <c r="C6273" s="280" t="s">
        <v>1208</v>
      </c>
      <c r="D6273" s="280" t="s">
        <v>1211</v>
      </c>
      <c r="E6273" s="80">
        <v>1.2364381562991323E-2</v>
      </c>
      <c r="F6273" s="80">
        <v>711876</v>
      </c>
      <c r="G6273" s="80">
        <v>4</v>
      </c>
      <c r="H6273" s="280" t="s">
        <v>1342</v>
      </c>
      <c r="I6273" s="80"/>
    </row>
    <row r="6274" spans="1:9">
      <c r="A6274" s="280" t="s">
        <v>7673</v>
      </c>
      <c r="B6274" s="280" t="s">
        <v>1457</v>
      </c>
      <c r="C6274" s="280" t="s">
        <v>1208</v>
      </c>
      <c r="D6274" s="280" t="s">
        <v>1212</v>
      </c>
      <c r="E6274" s="80">
        <v>1.2637028549588281E-2</v>
      </c>
      <c r="F6274" s="80">
        <v>711876</v>
      </c>
      <c r="G6274" s="80">
        <v>4</v>
      </c>
      <c r="H6274" s="280" t="s">
        <v>1342</v>
      </c>
      <c r="I6274" s="80"/>
    </row>
    <row r="6275" spans="1:9">
      <c r="A6275" s="280" t="s">
        <v>7674</v>
      </c>
      <c r="B6275" s="280" t="s">
        <v>1457</v>
      </c>
      <c r="C6275" s="280" t="s">
        <v>1208</v>
      </c>
      <c r="D6275" s="280" t="s">
        <v>1213</v>
      </c>
      <c r="E6275" s="80">
        <v>1.2365459820651559E-2</v>
      </c>
      <c r="F6275" s="80">
        <v>711876</v>
      </c>
      <c r="G6275" s="80">
        <v>4</v>
      </c>
      <c r="H6275" s="280" t="s">
        <v>1342</v>
      </c>
      <c r="I6275" s="80"/>
    </row>
    <row r="6276" spans="1:9">
      <c r="A6276" s="280" t="s">
        <v>7675</v>
      </c>
      <c r="B6276" s="280" t="s">
        <v>1457</v>
      </c>
      <c r="C6276" s="280" t="s">
        <v>1208</v>
      </c>
      <c r="D6276" s="280" t="s">
        <v>1214</v>
      </c>
      <c r="E6276" s="80">
        <v>1.2627883273806807E-2</v>
      </c>
      <c r="F6276" s="80">
        <v>711876</v>
      </c>
      <c r="G6276" s="80">
        <v>4</v>
      </c>
      <c r="H6276" s="280" t="s">
        <v>1342</v>
      </c>
      <c r="I6276" s="80"/>
    </row>
    <row r="6277" spans="1:9">
      <c r="A6277" s="280" t="s">
        <v>7676</v>
      </c>
      <c r="B6277" s="280" t="s">
        <v>1457</v>
      </c>
      <c r="C6277" s="280" t="s">
        <v>1208</v>
      </c>
      <c r="D6277" s="280" t="s">
        <v>1215</v>
      </c>
      <c r="E6277" s="80">
        <v>1.2182472644307404E-2</v>
      </c>
      <c r="F6277" s="80">
        <v>711876</v>
      </c>
      <c r="G6277" s="80">
        <v>4</v>
      </c>
      <c r="H6277" s="280" t="s">
        <v>1342</v>
      </c>
      <c r="I6277" s="80"/>
    </row>
    <row r="6278" spans="1:9">
      <c r="A6278" s="280" t="s">
        <v>7677</v>
      </c>
      <c r="B6278" s="280" t="s">
        <v>1457</v>
      </c>
      <c r="C6278" s="280" t="s">
        <v>1208</v>
      </c>
      <c r="D6278" s="280" t="s">
        <v>1216</v>
      </c>
      <c r="E6278" s="80">
        <v>-2.1719228370316291E-3</v>
      </c>
      <c r="F6278" s="80">
        <v>711876</v>
      </c>
      <c r="G6278" s="80">
        <v>4</v>
      </c>
      <c r="H6278" s="280" t="s">
        <v>1342</v>
      </c>
      <c r="I6278" s="80"/>
    </row>
    <row r="6279" spans="1:9">
      <c r="A6279" s="280" t="s">
        <v>7678</v>
      </c>
      <c r="B6279" s="280" t="s">
        <v>1457</v>
      </c>
      <c r="C6279" s="280" t="s">
        <v>1208</v>
      </c>
      <c r="D6279" s="280" t="s">
        <v>1217</v>
      </c>
      <c r="E6279" s="80">
        <v>1.0334343389129419E-2</v>
      </c>
      <c r="F6279" s="80">
        <v>711876</v>
      </c>
      <c r="G6279" s="80">
        <v>4</v>
      </c>
      <c r="H6279" s="280" t="s">
        <v>1342</v>
      </c>
      <c r="I6279" s="80"/>
    </row>
    <row r="6280" spans="1:9">
      <c r="A6280" s="280" t="s">
        <v>7679</v>
      </c>
      <c r="B6280" s="280" t="s">
        <v>1457</v>
      </c>
      <c r="C6280" s="280" t="s">
        <v>1208</v>
      </c>
      <c r="D6280" s="280" t="s">
        <v>1218</v>
      </c>
      <c r="E6280" s="80">
        <v>7.1038742808054705E-3</v>
      </c>
      <c r="F6280" s="80">
        <v>711876</v>
      </c>
      <c r="G6280" s="80">
        <v>4</v>
      </c>
      <c r="H6280" s="280" t="s">
        <v>1342</v>
      </c>
      <c r="I6280" s="80"/>
    </row>
    <row r="6281" spans="1:9">
      <c r="A6281" s="280" t="s">
        <v>7680</v>
      </c>
      <c r="B6281" s="280" t="s">
        <v>1457</v>
      </c>
      <c r="C6281" s="280" t="s">
        <v>1208</v>
      </c>
      <c r="D6281" s="280" t="s">
        <v>1219</v>
      </c>
      <c r="E6281" s="80">
        <v>1433.4177372607437</v>
      </c>
      <c r="F6281" s="80">
        <v>711876</v>
      </c>
      <c r="G6281" s="80">
        <v>4</v>
      </c>
      <c r="H6281" s="280" t="s">
        <v>1342</v>
      </c>
      <c r="I6281" s="80"/>
    </row>
    <row r="6282" spans="1:9">
      <c r="A6282" s="280" t="s">
        <v>7681</v>
      </c>
      <c r="B6282" s="280" t="s">
        <v>1457</v>
      </c>
      <c r="C6282" s="280" t="s">
        <v>1208</v>
      </c>
      <c r="D6282" s="280" t="s">
        <v>1347</v>
      </c>
      <c r="E6282" s="80">
        <v>1.6015114000393949E-2</v>
      </c>
      <c r="F6282" s="80">
        <v>711876</v>
      </c>
      <c r="G6282" s="80">
        <v>4</v>
      </c>
      <c r="H6282" s="280" t="s">
        <v>1342</v>
      </c>
      <c r="I6282" s="80"/>
    </row>
    <row r="6283" spans="1:9">
      <c r="A6283" s="280" t="s">
        <v>7682</v>
      </c>
      <c r="B6283" s="280" t="s">
        <v>1457</v>
      </c>
      <c r="C6283" s="280" t="s">
        <v>1208</v>
      </c>
      <c r="D6283" s="280" t="s">
        <v>1344</v>
      </c>
      <c r="E6283" s="80">
        <v>3.7234064458427071E-2</v>
      </c>
      <c r="F6283" s="80">
        <v>711876</v>
      </c>
      <c r="G6283" s="80">
        <v>4</v>
      </c>
      <c r="H6283" s="280" t="s">
        <v>1342</v>
      </c>
      <c r="I6283" s="80"/>
    </row>
    <row r="6284" spans="1:9">
      <c r="A6284" s="280" t="s">
        <v>7683</v>
      </c>
      <c r="B6284" s="280" t="s">
        <v>5748</v>
      </c>
      <c r="C6284" s="280" t="s">
        <v>1209</v>
      </c>
      <c r="D6284" s="280" t="s">
        <v>1394</v>
      </c>
      <c r="E6284" s="80">
        <v>102715</v>
      </c>
      <c r="F6284" s="80">
        <v>711876</v>
      </c>
      <c r="G6284" s="80">
        <v>4</v>
      </c>
      <c r="H6284" s="280" t="s">
        <v>1394</v>
      </c>
      <c r="I6284" s="80"/>
    </row>
    <row r="6285" spans="1:9">
      <c r="A6285" s="280" t="s">
        <v>7684</v>
      </c>
      <c r="B6285" s="280" t="s">
        <v>5750</v>
      </c>
      <c r="C6285" s="280" t="s">
        <v>1209</v>
      </c>
      <c r="D6285" s="280" t="s">
        <v>1394</v>
      </c>
      <c r="E6285" s="80">
        <v>16694992728</v>
      </c>
      <c r="F6285" s="80">
        <v>711876</v>
      </c>
      <c r="G6285" s="80">
        <v>4</v>
      </c>
      <c r="H6285" s="280" t="s">
        <v>1394</v>
      </c>
      <c r="I6285" s="80"/>
    </row>
    <row r="6286" spans="1:9">
      <c r="A6286" s="280" t="s">
        <v>7685</v>
      </c>
      <c r="B6286" s="280" t="s">
        <v>5752</v>
      </c>
      <c r="C6286" s="280" t="s">
        <v>1209</v>
      </c>
      <c r="D6286" s="280" t="s">
        <v>1394</v>
      </c>
      <c r="E6286" s="80">
        <v>0.14428776921823463</v>
      </c>
      <c r="F6286" s="80">
        <v>711876</v>
      </c>
      <c r="G6286" s="80">
        <v>4</v>
      </c>
      <c r="H6286" s="280" t="s">
        <v>1394</v>
      </c>
      <c r="I6286" s="80"/>
    </row>
    <row r="6287" spans="1:9">
      <c r="A6287" s="280" t="s">
        <v>7686</v>
      </c>
      <c r="B6287" s="280" t="s">
        <v>5754</v>
      </c>
      <c r="C6287" s="280" t="s">
        <v>1209</v>
      </c>
      <c r="D6287" s="280" t="s">
        <v>1394</v>
      </c>
      <c r="E6287" s="80">
        <v>23452.107850243581</v>
      </c>
      <c r="F6287" s="80">
        <v>711876</v>
      </c>
      <c r="G6287" s="80">
        <v>4</v>
      </c>
      <c r="H6287" s="280" t="s">
        <v>1394</v>
      </c>
      <c r="I6287" s="80"/>
    </row>
    <row r="6288" spans="1:9">
      <c r="A6288" s="280" t="s">
        <v>7687</v>
      </c>
      <c r="B6288" s="280" t="s">
        <v>1457</v>
      </c>
      <c r="C6288" s="280" t="s">
        <v>1209</v>
      </c>
      <c r="D6288" s="280" t="s">
        <v>1211</v>
      </c>
      <c r="E6288" s="80">
        <v>0.212133422983009</v>
      </c>
      <c r="F6288" s="80">
        <v>711876</v>
      </c>
      <c r="G6288" s="80">
        <v>4</v>
      </c>
      <c r="H6288" s="280" t="s">
        <v>1342</v>
      </c>
      <c r="I6288" s="80"/>
    </row>
    <row r="6289" spans="1:9">
      <c r="A6289" s="280" t="s">
        <v>7688</v>
      </c>
      <c r="B6289" s="280" t="s">
        <v>1457</v>
      </c>
      <c r="C6289" s="280" t="s">
        <v>1209</v>
      </c>
      <c r="D6289" s="280" t="s">
        <v>1212</v>
      </c>
      <c r="E6289" s="80">
        <v>0.21451474282440949</v>
      </c>
      <c r="F6289" s="80">
        <v>711876</v>
      </c>
      <c r="G6289" s="80">
        <v>4</v>
      </c>
      <c r="H6289" s="280" t="s">
        <v>1342</v>
      </c>
      <c r="I6289" s="80"/>
    </row>
    <row r="6290" spans="1:9">
      <c r="A6290" s="280" t="s">
        <v>7689</v>
      </c>
      <c r="B6290" s="280" t="s">
        <v>1457</v>
      </c>
      <c r="C6290" s="280" t="s">
        <v>1209</v>
      </c>
      <c r="D6290" s="280" t="s">
        <v>1213</v>
      </c>
      <c r="E6290" s="80">
        <v>0.21215719376026321</v>
      </c>
      <c r="F6290" s="80">
        <v>711876</v>
      </c>
      <c r="G6290" s="80">
        <v>4</v>
      </c>
      <c r="H6290" s="280" t="s">
        <v>1342</v>
      </c>
      <c r="I6290" s="80"/>
    </row>
    <row r="6291" spans="1:9">
      <c r="A6291" s="280" t="s">
        <v>7690</v>
      </c>
      <c r="B6291" s="280" t="s">
        <v>1457</v>
      </c>
      <c r="C6291" s="280" t="s">
        <v>1209</v>
      </c>
      <c r="D6291" s="280" t="s">
        <v>1214</v>
      </c>
      <c r="E6291" s="80">
        <v>0.2144436217405199</v>
      </c>
      <c r="F6291" s="80">
        <v>711876</v>
      </c>
      <c r="G6291" s="80">
        <v>4</v>
      </c>
      <c r="H6291" s="280" t="s">
        <v>1342</v>
      </c>
      <c r="I6291" s="80"/>
    </row>
    <row r="6292" spans="1:9">
      <c r="A6292" s="280" t="s">
        <v>7691</v>
      </c>
      <c r="B6292" s="280" t="s">
        <v>1457</v>
      </c>
      <c r="C6292" s="280" t="s">
        <v>1209</v>
      </c>
      <c r="D6292" s="280" t="s">
        <v>1215</v>
      </c>
      <c r="E6292" s="80">
        <v>0.21216867160951688</v>
      </c>
      <c r="F6292" s="80">
        <v>711876</v>
      </c>
      <c r="G6292" s="80">
        <v>4</v>
      </c>
      <c r="H6292" s="280" t="s">
        <v>1342</v>
      </c>
      <c r="I6292" s="80"/>
    </row>
    <row r="6293" spans="1:9">
      <c r="A6293" s="280" t="s">
        <v>7692</v>
      </c>
      <c r="B6293" s="280" t="s">
        <v>1457</v>
      </c>
      <c r="C6293" s="280" t="s">
        <v>1209</v>
      </c>
      <c r="D6293" s="280" t="s">
        <v>1216</v>
      </c>
      <c r="E6293" s="80">
        <v>-0.99411885309804471</v>
      </c>
      <c r="F6293" s="80">
        <v>711876</v>
      </c>
      <c r="G6293" s="80">
        <v>4</v>
      </c>
      <c r="H6293" s="280" t="s">
        <v>1342</v>
      </c>
      <c r="I6293" s="80"/>
    </row>
    <row r="6294" spans="1:9">
      <c r="A6294" s="280" t="s">
        <v>7693</v>
      </c>
      <c r="B6294" s="280" t="s">
        <v>1457</v>
      </c>
      <c r="C6294" s="280" t="s">
        <v>1209</v>
      </c>
      <c r="D6294" s="280" t="s">
        <v>1217</v>
      </c>
      <c r="E6294" s="80">
        <v>0.18135860568399656</v>
      </c>
      <c r="F6294" s="80">
        <v>711876</v>
      </c>
      <c r="G6294" s="80">
        <v>4</v>
      </c>
      <c r="H6294" s="280" t="s">
        <v>1342</v>
      </c>
      <c r="I6294" s="80"/>
    </row>
    <row r="6295" spans="1:9">
      <c r="A6295" s="280" t="s">
        <v>7694</v>
      </c>
      <c r="B6295" s="280" t="s">
        <v>1457</v>
      </c>
      <c r="C6295" s="280" t="s">
        <v>1209</v>
      </c>
      <c r="D6295" s="280" t="s">
        <v>1218</v>
      </c>
      <c r="E6295" s="80">
        <v>0.1095943524353922</v>
      </c>
      <c r="F6295" s="80">
        <v>711876</v>
      </c>
      <c r="G6295" s="80">
        <v>4</v>
      </c>
      <c r="H6295" s="280" t="s">
        <v>1342</v>
      </c>
      <c r="I6295" s="80"/>
    </row>
    <row r="6296" spans="1:9">
      <c r="A6296" s="280" t="s">
        <v>7695</v>
      </c>
      <c r="B6296" s="280" t="s">
        <v>1457</v>
      </c>
      <c r="C6296" s="280" t="s">
        <v>1209</v>
      </c>
      <c r="D6296" s="280" t="s">
        <v>1219</v>
      </c>
      <c r="E6296" s="80">
        <v>2155.1392336091408</v>
      </c>
      <c r="F6296" s="80">
        <v>711876</v>
      </c>
      <c r="G6296" s="80">
        <v>4</v>
      </c>
      <c r="H6296" s="280" t="s">
        <v>1342</v>
      </c>
      <c r="I6296" s="80"/>
    </row>
    <row r="6297" spans="1:9">
      <c r="A6297" s="280" t="s">
        <v>7696</v>
      </c>
      <c r="B6297" s="280" t="s">
        <v>1457</v>
      </c>
      <c r="C6297" s="280" t="s">
        <v>1209</v>
      </c>
      <c r="D6297" s="280" t="s">
        <v>1347</v>
      </c>
      <c r="E6297" s="80">
        <v>0.27748938727569644</v>
      </c>
      <c r="F6297" s="80">
        <v>711876</v>
      </c>
      <c r="G6297" s="80">
        <v>4</v>
      </c>
      <c r="H6297" s="280" t="s">
        <v>1342</v>
      </c>
      <c r="I6297" s="80"/>
    </row>
    <row r="6298" spans="1:9">
      <c r="A6298" s="280" t="s">
        <v>7697</v>
      </c>
      <c r="B6298" s="280" t="s">
        <v>1457</v>
      </c>
      <c r="C6298" s="280" t="s">
        <v>1209</v>
      </c>
      <c r="D6298" s="280" t="s">
        <v>1344</v>
      </c>
      <c r="E6298" s="80">
        <v>0.6369333090815873</v>
      </c>
      <c r="F6298" s="80">
        <v>711876</v>
      </c>
      <c r="G6298" s="80">
        <v>4</v>
      </c>
      <c r="H6298" s="280" t="s">
        <v>1342</v>
      </c>
      <c r="I6298" s="80"/>
    </row>
    <row r="6299" spans="1:9">
      <c r="A6299" s="280" t="s">
        <v>7698</v>
      </c>
      <c r="B6299" s="280" t="s">
        <v>5748</v>
      </c>
      <c r="C6299" s="280" t="s">
        <v>1183</v>
      </c>
      <c r="D6299" s="280" t="s">
        <v>1394</v>
      </c>
      <c r="E6299" s="80">
        <v>711876</v>
      </c>
      <c r="F6299" s="80">
        <v>711876</v>
      </c>
      <c r="G6299" s="80">
        <v>4</v>
      </c>
      <c r="H6299" s="280" t="s">
        <v>1394</v>
      </c>
      <c r="I6299" s="80"/>
    </row>
    <row r="6300" spans="1:9">
      <c r="A6300" s="280" t="s">
        <v>7699</v>
      </c>
      <c r="B6300" s="280" t="s">
        <v>5750</v>
      </c>
      <c r="C6300" s="280" t="s">
        <v>1183</v>
      </c>
      <c r="D6300" s="280" t="s">
        <v>1394</v>
      </c>
      <c r="E6300" s="80">
        <v>185337494345.02393</v>
      </c>
      <c r="F6300" s="80">
        <v>711876</v>
      </c>
      <c r="G6300" s="80">
        <v>4</v>
      </c>
      <c r="H6300" s="280" t="s">
        <v>1394</v>
      </c>
      <c r="I6300" s="80"/>
    </row>
    <row r="6301" spans="1:9">
      <c r="A6301" s="280" t="s">
        <v>7700</v>
      </c>
      <c r="B6301" s="280" t="s">
        <v>5752</v>
      </c>
      <c r="C6301" s="280" t="s">
        <v>1183</v>
      </c>
      <c r="D6301" s="280" t="s">
        <v>1394</v>
      </c>
      <c r="E6301" s="80">
        <v>1</v>
      </c>
      <c r="F6301" s="80">
        <v>711876</v>
      </c>
      <c r="G6301" s="80">
        <v>4</v>
      </c>
      <c r="H6301" s="280" t="s">
        <v>1394</v>
      </c>
      <c r="I6301" s="80"/>
    </row>
    <row r="6302" spans="1:9">
      <c r="A6302" s="280" t="s">
        <v>7701</v>
      </c>
      <c r="B6302" s="280" t="s">
        <v>5754</v>
      </c>
      <c r="C6302" s="280" t="s">
        <v>1183</v>
      </c>
      <c r="D6302" s="280" t="s">
        <v>1394</v>
      </c>
      <c r="E6302" s="80">
        <v>260350.81158098311</v>
      </c>
      <c r="F6302" s="80">
        <v>711876</v>
      </c>
      <c r="G6302" s="80">
        <v>4</v>
      </c>
      <c r="H6302" s="280" t="s">
        <v>1394</v>
      </c>
      <c r="I6302" s="80"/>
    </row>
    <row r="6303" spans="1:9">
      <c r="A6303" s="280" t="s">
        <v>7702</v>
      </c>
      <c r="B6303" s="280" t="s">
        <v>5748</v>
      </c>
      <c r="C6303" s="280" t="s">
        <v>1210</v>
      </c>
      <c r="D6303" s="280" t="s">
        <v>1394</v>
      </c>
      <c r="E6303" s="80">
        <v>669577</v>
      </c>
      <c r="F6303" s="80">
        <v>711876</v>
      </c>
      <c r="G6303" s="80">
        <v>4</v>
      </c>
      <c r="H6303" s="280" t="s">
        <v>1394</v>
      </c>
      <c r="I6303" s="80"/>
    </row>
    <row r="6304" spans="1:9">
      <c r="A6304" s="280" t="s">
        <v>7703</v>
      </c>
      <c r="B6304" s="280" t="s">
        <v>5750</v>
      </c>
      <c r="C6304" s="280" t="s">
        <v>1210</v>
      </c>
      <c r="D6304" s="280" t="s">
        <v>1394</v>
      </c>
      <c r="E6304" s="80">
        <v>12242788576.181458</v>
      </c>
      <c r="F6304" s="80">
        <v>711876</v>
      </c>
      <c r="G6304" s="80">
        <v>4</v>
      </c>
      <c r="H6304" s="280" t="s">
        <v>1394</v>
      </c>
      <c r="I6304" s="80"/>
    </row>
    <row r="6305" spans="1:9">
      <c r="A6305" s="280" t="s">
        <v>7704</v>
      </c>
      <c r="B6305" s="280" t="s">
        <v>5752</v>
      </c>
      <c r="C6305" s="280" t="s">
        <v>1210</v>
      </c>
      <c r="D6305" s="280" t="s">
        <v>1394</v>
      </c>
      <c r="E6305" s="80">
        <v>0.94058094387224744</v>
      </c>
      <c r="F6305" s="80">
        <v>711876</v>
      </c>
      <c r="G6305" s="80">
        <v>4</v>
      </c>
      <c r="H6305" s="280" t="s">
        <v>1394</v>
      </c>
      <c r="I6305" s="80"/>
    </row>
    <row r="6306" spans="1:9">
      <c r="A6306" s="280" t="s">
        <v>7705</v>
      </c>
      <c r="B6306" s="280" t="s">
        <v>5754</v>
      </c>
      <c r="C6306" s="280" t="s">
        <v>1210</v>
      </c>
      <c r="D6306" s="280" t="s">
        <v>1394</v>
      </c>
      <c r="E6306" s="80">
        <v>17197.922919414978</v>
      </c>
      <c r="F6306" s="80">
        <v>711876</v>
      </c>
      <c r="G6306" s="80">
        <v>4</v>
      </c>
      <c r="H6306" s="280" t="s">
        <v>1394</v>
      </c>
      <c r="I6306" s="80"/>
    </row>
    <row r="6307" spans="1:9">
      <c r="A6307" s="280" t="s">
        <v>7706</v>
      </c>
      <c r="B6307" s="280" t="s">
        <v>1457</v>
      </c>
      <c r="C6307" s="280" t="s">
        <v>1210</v>
      </c>
      <c r="D6307" s="280" t="s">
        <v>1211</v>
      </c>
      <c r="E6307" s="80">
        <v>2.3688542755123717E-2</v>
      </c>
      <c r="F6307" s="80">
        <v>711876</v>
      </c>
      <c r="G6307" s="80">
        <v>4</v>
      </c>
      <c r="H6307" s="280" t="s">
        <v>1342</v>
      </c>
      <c r="I6307" s="80"/>
    </row>
    <row r="6308" spans="1:9">
      <c r="A6308" s="280" t="s">
        <v>7707</v>
      </c>
      <c r="B6308" s="280" t="s">
        <v>1457</v>
      </c>
      <c r="C6308" s="280" t="s">
        <v>1210</v>
      </c>
      <c r="D6308" s="280" t="s">
        <v>1212</v>
      </c>
      <c r="E6308" s="80">
        <v>2.414691600401192E-2</v>
      </c>
      <c r="F6308" s="80">
        <v>711876</v>
      </c>
      <c r="G6308" s="80">
        <v>4</v>
      </c>
      <c r="H6308" s="280" t="s">
        <v>1342</v>
      </c>
      <c r="I6308" s="80"/>
    </row>
    <row r="6309" spans="1:9">
      <c r="A6309" s="280" t="s">
        <v>7708</v>
      </c>
      <c r="B6309" s="280" t="s">
        <v>1457</v>
      </c>
      <c r="C6309" s="280" t="s">
        <v>1210</v>
      </c>
      <c r="D6309" s="280" t="s">
        <v>1213</v>
      </c>
      <c r="E6309" s="80">
        <v>2.3691470677639069E-2</v>
      </c>
      <c r="F6309" s="80">
        <v>711876</v>
      </c>
      <c r="G6309" s="80">
        <v>4</v>
      </c>
      <c r="H6309" s="280" t="s">
        <v>1342</v>
      </c>
      <c r="I6309" s="80"/>
    </row>
    <row r="6310" spans="1:9">
      <c r="A6310" s="280" t="s">
        <v>7709</v>
      </c>
      <c r="B6310" s="280" t="s">
        <v>1457</v>
      </c>
      <c r="C6310" s="280" t="s">
        <v>1210</v>
      </c>
      <c r="D6310" s="280" t="s">
        <v>1214</v>
      </c>
      <c r="E6310" s="80">
        <v>2.4119046788744884E-2</v>
      </c>
      <c r="F6310" s="80">
        <v>711876</v>
      </c>
      <c r="G6310" s="80">
        <v>4</v>
      </c>
      <c r="H6310" s="280" t="s">
        <v>1342</v>
      </c>
      <c r="I6310" s="80"/>
    </row>
    <row r="6311" spans="1:9">
      <c r="A6311" s="280" t="s">
        <v>7710</v>
      </c>
      <c r="B6311" s="280" t="s">
        <v>1457</v>
      </c>
      <c r="C6311" s="280" t="s">
        <v>1210</v>
      </c>
      <c r="D6311" s="280" t="s">
        <v>1215</v>
      </c>
      <c r="E6311" s="80">
        <v>2.3724329059036316E-2</v>
      </c>
      <c r="F6311" s="80">
        <v>711876</v>
      </c>
      <c r="G6311" s="80">
        <v>4</v>
      </c>
      <c r="H6311" s="280" t="s">
        <v>1342</v>
      </c>
      <c r="I6311" s="80"/>
    </row>
    <row r="6312" spans="1:9">
      <c r="A6312" s="280" t="s">
        <v>7711</v>
      </c>
      <c r="B6312" s="280" t="s">
        <v>1457</v>
      </c>
      <c r="C6312" s="280" t="s">
        <v>1210</v>
      </c>
      <c r="D6312" s="280" t="s">
        <v>1216</v>
      </c>
      <c r="E6312" s="80">
        <v>-1.7556030838894392E-2</v>
      </c>
      <c r="F6312" s="80">
        <v>711876</v>
      </c>
      <c r="G6312" s="80">
        <v>4</v>
      </c>
      <c r="H6312" s="280" t="s">
        <v>1342</v>
      </c>
      <c r="I6312" s="80"/>
    </row>
    <row r="6313" spans="1:9">
      <c r="A6313" s="280" t="s">
        <v>7712</v>
      </c>
      <c r="B6313" s="280" t="s">
        <v>1457</v>
      </c>
      <c r="C6313" s="280" t="s">
        <v>1210</v>
      </c>
      <c r="D6313" s="280" t="s">
        <v>1217</v>
      </c>
      <c r="E6313" s="80">
        <v>1.9849376031006765E-2</v>
      </c>
      <c r="F6313" s="80">
        <v>711876</v>
      </c>
      <c r="G6313" s="80">
        <v>4</v>
      </c>
      <c r="H6313" s="280" t="s">
        <v>1342</v>
      </c>
      <c r="I6313" s="80"/>
    </row>
    <row r="6314" spans="1:9">
      <c r="A6314" s="280" t="s">
        <v>7713</v>
      </c>
      <c r="B6314" s="280" t="s">
        <v>1457</v>
      </c>
      <c r="C6314" s="280" t="s">
        <v>1210</v>
      </c>
      <c r="D6314" s="280" t="s">
        <v>1218</v>
      </c>
      <c r="E6314" s="80">
        <v>1.6754601965436124E-2</v>
      </c>
      <c r="F6314" s="80">
        <v>711876</v>
      </c>
      <c r="G6314" s="80">
        <v>4</v>
      </c>
      <c r="H6314" s="280" t="s">
        <v>1342</v>
      </c>
      <c r="I6314" s="80"/>
    </row>
    <row r="6315" spans="1:9">
      <c r="A6315" s="280" t="s">
        <v>7714</v>
      </c>
      <c r="B6315" s="280" t="s">
        <v>1457</v>
      </c>
      <c r="C6315" s="280" t="s">
        <v>1210</v>
      </c>
      <c r="D6315" s="280" t="s">
        <v>1219</v>
      </c>
      <c r="E6315" s="80">
        <v>3130.0663705540046</v>
      </c>
      <c r="F6315" s="80">
        <v>711876</v>
      </c>
      <c r="G6315" s="80">
        <v>4</v>
      </c>
      <c r="H6315" s="280" t="s">
        <v>1342</v>
      </c>
      <c r="I6315" s="80"/>
    </row>
    <row r="6316" spans="1:9">
      <c r="A6316" s="280" t="s">
        <v>7715</v>
      </c>
      <c r="B6316" s="280" t="s">
        <v>1457</v>
      </c>
      <c r="C6316" s="280" t="s">
        <v>1210</v>
      </c>
      <c r="D6316" s="280" t="s">
        <v>1347</v>
      </c>
      <c r="E6316" s="80">
        <v>3.1218745584822741E-2</v>
      </c>
      <c r="F6316" s="80">
        <v>711876</v>
      </c>
      <c r="G6316" s="80">
        <v>4</v>
      </c>
      <c r="H6316" s="280" t="s">
        <v>1342</v>
      </c>
      <c r="I6316" s="80"/>
    </row>
    <row r="6317" spans="1:9">
      <c r="A6317" s="280" t="s">
        <v>7716</v>
      </c>
      <c r="B6317" s="280" t="s">
        <v>1457</v>
      </c>
      <c r="C6317" s="280" t="s">
        <v>1210</v>
      </c>
      <c r="D6317" s="280" t="s">
        <v>1344</v>
      </c>
      <c r="E6317" s="80">
        <v>7.1652690865132679E-2</v>
      </c>
      <c r="F6317" s="80">
        <v>711876</v>
      </c>
      <c r="G6317" s="80">
        <v>4</v>
      </c>
      <c r="H6317" s="280" t="s">
        <v>1342</v>
      </c>
      <c r="I6317" s="80"/>
    </row>
    <row r="6318" spans="1:9">
      <c r="A6318" s="280" t="s">
        <v>7717</v>
      </c>
      <c r="B6318" s="280" t="s">
        <v>5752</v>
      </c>
      <c r="C6318" s="280" t="s">
        <v>1211</v>
      </c>
      <c r="D6318" s="280" t="s">
        <v>1394</v>
      </c>
      <c r="E6318" s="80">
        <v>1</v>
      </c>
      <c r="F6318" s="80">
        <v>711876</v>
      </c>
      <c r="G6318" s="80">
        <v>4</v>
      </c>
      <c r="H6318" s="280" t="s">
        <v>1394</v>
      </c>
      <c r="I6318" s="80"/>
    </row>
    <row r="6319" spans="1:9">
      <c r="A6319" s="280" t="s">
        <v>7718</v>
      </c>
      <c r="B6319" s="280" t="s">
        <v>5754</v>
      </c>
      <c r="C6319" s="280" t="s">
        <v>1211</v>
      </c>
      <c r="D6319" s="280" t="s">
        <v>1394</v>
      </c>
      <c r="E6319" s="80">
        <v>774614.96220898582</v>
      </c>
      <c r="F6319" s="80">
        <v>711876</v>
      </c>
      <c r="G6319" s="80">
        <v>4</v>
      </c>
      <c r="H6319" s="280" t="s">
        <v>1394</v>
      </c>
      <c r="I6319" s="80"/>
    </row>
    <row r="6320" spans="1:9">
      <c r="A6320" s="280" t="s">
        <v>7719</v>
      </c>
      <c r="B6320" s="280" t="s">
        <v>1457</v>
      </c>
      <c r="C6320" s="280" t="s">
        <v>1211</v>
      </c>
      <c r="D6320" s="280" t="s">
        <v>1211</v>
      </c>
      <c r="E6320" s="80">
        <v>1</v>
      </c>
      <c r="F6320" s="80">
        <v>711876</v>
      </c>
      <c r="G6320" s="80">
        <v>4</v>
      </c>
      <c r="H6320" s="280" t="s">
        <v>1342</v>
      </c>
      <c r="I6320" s="80"/>
    </row>
    <row r="6321" spans="1:9">
      <c r="A6321" s="280" t="s">
        <v>7720</v>
      </c>
      <c r="B6321" s="280" t="s">
        <v>1457</v>
      </c>
      <c r="C6321" s="280" t="s">
        <v>1211</v>
      </c>
      <c r="D6321" s="280" t="s">
        <v>1212</v>
      </c>
      <c r="E6321" s="80">
        <v>1.0191968552666419</v>
      </c>
      <c r="F6321" s="80">
        <v>711876</v>
      </c>
      <c r="G6321" s="80">
        <v>4</v>
      </c>
      <c r="H6321" s="280" t="s">
        <v>1342</v>
      </c>
      <c r="I6321" s="80"/>
    </row>
    <row r="6322" spans="1:9">
      <c r="A6322" s="280" t="s">
        <v>7721</v>
      </c>
      <c r="B6322" s="280" t="s">
        <v>1457</v>
      </c>
      <c r="C6322" s="280" t="s">
        <v>1211</v>
      </c>
      <c r="D6322" s="280" t="s">
        <v>1213</v>
      </c>
      <c r="E6322" s="80">
        <v>1.000083955512149</v>
      </c>
      <c r="F6322" s="80">
        <v>711876</v>
      </c>
      <c r="G6322" s="80">
        <v>4</v>
      </c>
      <c r="H6322" s="280" t="s">
        <v>1342</v>
      </c>
      <c r="I6322" s="80"/>
    </row>
    <row r="6323" spans="1:9">
      <c r="A6323" s="280" t="s">
        <v>7722</v>
      </c>
      <c r="B6323" s="280" t="s">
        <v>1457</v>
      </c>
      <c r="C6323" s="280" t="s">
        <v>1211</v>
      </c>
      <c r="D6323" s="280" t="s">
        <v>1214</v>
      </c>
      <c r="E6323" s="80">
        <v>1.0180229262669267</v>
      </c>
      <c r="F6323" s="80">
        <v>711876</v>
      </c>
      <c r="G6323" s="80">
        <v>4</v>
      </c>
      <c r="H6323" s="280" t="s">
        <v>1342</v>
      </c>
      <c r="I6323" s="80"/>
    </row>
    <row r="6324" spans="1:9">
      <c r="A6324" s="280" t="s">
        <v>7723</v>
      </c>
      <c r="B6324" s="280" t="s">
        <v>1457</v>
      </c>
      <c r="C6324" s="280" t="s">
        <v>1211</v>
      </c>
      <c r="D6324" s="280" t="s">
        <v>1215</v>
      </c>
      <c r="E6324" s="80">
        <v>1.0007916276893902</v>
      </c>
      <c r="F6324" s="80">
        <v>711876</v>
      </c>
      <c r="G6324" s="80">
        <v>4</v>
      </c>
      <c r="H6324" s="280" t="s">
        <v>1342</v>
      </c>
      <c r="I6324" s="80"/>
    </row>
    <row r="6325" spans="1:9">
      <c r="A6325" s="280" t="s">
        <v>7724</v>
      </c>
      <c r="B6325" s="280" t="s">
        <v>1457</v>
      </c>
      <c r="C6325" s="280" t="s">
        <v>1211</v>
      </c>
      <c r="D6325" s="280" t="s">
        <v>1216</v>
      </c>
      <c r="E6325" s="80">
        <v>-0.64501189597188824</v>
      </c>
      <c r="F6325" s="80">
        <v>711876</v>
      </c>
      <c r="G6325" s="80">
        <v>4</v>
      </c>
      <c r="H6325" s="280" t="s">
        <v>1342</v>
      </c>
      <c r="I6325" s="80"/>
    </row>
    <row r="6326" spans="1:9">
      <c r="A6326" s="280" t="s">
        <v>7725</v>
      </c>
      <c r="B6326" s="280" t="s">
        <v>1457</v>
      </c>
      <c r="C6326" s="280" t="s">
        <v>1211</v>
      </c>
      <c r="D6326" s="280" t="s">
        <v>1217</v>
      </c>
      <c r="E6326" s="80">
        <v>0.84978345495153484</v>
      </c>
      <c r="F6326" s="80">
        <v>711876</v>
      </c>
      <c r="G6326" s="80">
        <v>4</v>
      </c>
      <c r="H6326" s="280" t="s">
        <v>1342</v>
      </c>
      <c r="I6326" s="80"/>
    </row>
    <row r="6327" spans="1:9">
      <c r="A6327" s="280" t="s">
        <v>7726</v>
      </c>
      <c r="B6327" s="280" t="s">
        <v>1457</v>
      </c>
      <c r="C6327" s="280" t="s">
        <v>1211</v>
      </c>
      <c r="D6327" s="280" t="s">
        <v>1218</v>
      </c>
      <c r="E6327" s="80">
        <v>0.75186794183759231</v>
      </c>
      <c r="F6327" s="80">
        <v>711876</v>
      </c>
      <c r="G6327" s="80">
        <v>4</v>
      </c>
      <c r="H6327" s="280" t="s">
        <v>1342</v>
      </c>
      <c r="I6327" s="80"/>
    </row>
    <row r="6328" spans="1:9">
      <c r="A6328" s="280" t="s">
        <v>7727</v>
      </c>
      <c r="B6328" s="280" t="s">
        <v>1457</v>
      </c>
      <c r="C6328" s="280" t="s">
        <v>1211</v>
      </c>
      <c r="D6328" s="280" t="s">
        <v>1219</v>
      </c>
      <c r="E6328" s="80">
        <v>132322.72872893931</v>
      </c>
      <c r="F6328" s="80">
        <v>711876</v>
      </c>
      <c r="G6328" s="80">
        <v>4</v>
      </c>
      <c r="H6328" s="280" t="s">
        <v>1342</v>
      </c>
      <c r="I6328" s="80"/>
    </row>
    <row r="6329" spans="1:9">
      <c r="A6329" s="280" t="s">
        <v>7728</v>
      </c>
      <c r="B6329" s="280" t="s">
        <v>1457</v>
      </c>
      <c r="C6329" s="280" t="s">
        <v>1211</v>
      </c>
      <c r="D6329" s="280" t="s">
        <v>1347</v>
      </c>
      <c r="E6329" s="80">
        <v>1.3150306659859627</v>
      </c>
      <c r="F6329" s="80">
        <v>711876</v>
      </c>
      <c r="G6329" s="80">
        <v>4</v>
      </c>
      <c r="H6329" s="280" t="s">
        <v>1342</v>
      </c>
      <c r="I6329" s="80"/>
    </row>
    <row r="6330" spans="1:9">
      <c r="A6330" s="280" t="s">
        <v>7729</v>
      </c>
      <c r="B6330" s="280" t="s">
        <v>1393</v>
      </c>
      <c r="C6330" s="280" t="s">
        <v>1211</v>
      </c>
      <c r="D6330" s="280" t="s">
        <v>1347</v>
      </c>
      <c r="E6330" s="80">
        <v>3.7963072220442887E-2</v>
      </c>
      <c r="F6330" s="80">
        <v>711876</v>
      </c>
      <c r="G6330" s="80">
        <v>4</v>
      </c>
      <c r="H6330" s="280" t="s">
        <v>1394</v>
      </c>
      <c r="I6330" s="80"/>
    </row>
    <row r="6331" spans="1:9">
      <c r="A6331" s="280" t="s">
        <v>7730</v>
      </c>
      <c r="B6331" s="280" t="s">
        <v>1415</v>
      </c>
      <c r="C6331" s="280" t="s">
        <v>1211</v>
      </c>
      <c r="D6331" s="280" t="s">
        <v>1347</v>
      </c>
      <c r="E6331" s="80">
        <v>6.0539592271427391E-4</v>
      </c>
      <c r="F6331" s="80">
        <v>711876</v>
      </c>
      <c r="G6331" s="80">
        <v>4</v>
      </c>
      <c r="H6331" s="280" t="s">
        <v>1394</v>
      </c>
      <c r="I6331" s="80"/>
    </row>
    <row r="6332" spans="1:9">
      <c r="A6332" s="280" t="s">
        <v>7731</v>
      </c>
      <c r="B6332" s="280" t="s">
        <v>1436</v>
      </c>
      <c r="C6332" s="280" t="s">
        <v>1211</v>
      </c>
      <c r="D6332" s="280" t="s">
        <v>1347</v>
      </c>
      <c r="E6332" s="80">
        <v>1.3205265586694306E-5</v>
      </c>
      <c r="F6332" s="80">
        <v>711876</v>
      </c>
      <c r="G6332" s="80">
        <v>4</v>
      </c>
      <c r="H6332" s="280" t="s">
        <v>1394</v>
      </c>
      <c r="I6332" s="80"/>
    </row>
    <row r="6333" spans="1:9">
      <c r="A6333" s="280" t="s">
        <v>7732</v>
      </c>
      <c r="B6333" s="280" t="s">
        <v>1457</v>
      </c>
      <c r="C6333" s="280" t="s">
        <v>1211</v>
      </c>
      <c r="D6333" s="280" t="s">
        <v>1344</v>
      </c>
      <c r="E6333" s="80">
        <v>3.0309432460057399</v>
      </c>
      <c r="F6333" s="80">
        <v>711876</v>
      </c>
      <c r="G6333" s="80">
        <v>4</v>
      </c>
      <c r="H6333" s="280" t="s">
        <v>1342</v>
      </c>
      <c r="I6333" s="80"/>
    </row>
    <row r="6334" spans="1:9">
      <c r="A6334" s="280" t="s">
        <v>7733</v>
      </c>
      <c r="B6334" s="280" t="s">
        <v>1393</v>
      </c>
      <c r="C6334" s="280" t="s">
        <v>1211</v>
      </c>
      <c r="D6334" s="280" t="s">
        <v>1344</v>
      </c>
      <c r="E6334" s="80">
        <v>0</v>
      </c>
      <c r="F6334" s="80">
        <v>711876</v>
      </c>
      <c r="G6334" s="80">
        <v>4</v>
      </c>
      <c r="H6334" s="280" t="s">
        <v>1394</v>
      </c>
      <c r="I6334" s="80"/>
    </row>
    <row r="6335" spans="1:9">
      <c r="A6335" s="280" t="s">
        <v>7734</v>
      </c>
      <c r="B6335" s="280" t="s">
        <v>1415</v>
      </c>
      <c r="C6335" s="280" t="s">
        <v>1211</v>
      </c>
      <c r="D6335" s="280" t="s">
        <v>1344</v>
      </c>
      <c r="E6335" s="80">
        <v>0</v>
      </c>
      <c r="F6335" s="80">
        <v>711876</v>
      </c>
      <c r="G6335" s="80">
        <v>4</v>
      </c>
      <c r="H6335" s="280" t="s">
        <v>1394</v>
      </c>
      <c r="I6335" s="80"/>
    </row>
    <row r="6336" spans="1:9">
      <c r="A6336" s="280" t="s">
        <v>7735</v>
      </c>
      <c r="B6336" s="280" t="s">
        <v>1436</v>
      </c>
      <c r="C6336" s="280" t="s">
        <v>1211</v>
      </c>
      <c r="D6336" s="280" t="s">
        <v>1344</v>
      </c>
      <c r="E6336" s="80">
        <v>0</v>
      </c>
      <c r="F6336" s="80">
        <v>711876</v>
      </c>
      <c r="G6336" s="80">
        <v>4</v>
      </c>
      <c r="H6336" s="280" t="s">
        <v>1394</v>
      </c>
      <c r="I6336" s="80"/>
    </row>
    <row r="6337" spans="1:9">
      <c r="A6337" s="280" t="s">
        <v>7736</v>
      </c>
      <c r="B6337" s="280" t="s">
        <v>5752</v>
      </c>
      <c r="C6337" s="280" t="s">
        <v>1212</v>
      </c>
      <c r="D6337" s="280" t="s">
        <v>1394</v>
      </c>
      <c r="E6337" s="80">
        <v>1</v>
      </c>
      <c r="F6337" s="80">
        <v>711876</v>
      </c>
      <c r="G6337" s="80">
        <v>4</v>
      </c>
      <c r="H6337" s="280" t="s">
        <v>1394</v>
      </c>
      <c r="I6337" s="80"/>
    </row>
    <row r="6338" spans="1:9">
      <c r="A6338" s="280" t="s">
        <v>7737</v>
      </c>
      <c r="B6338" s="280" t="s">
        <v>5754</v>
      </c>
      <c r="C6338" s="280" t="s">
        <v>1212</v>
      </c>
      <c r="D6338" s="280" t="s">
        <v>1394</v>
      </c>
      <c r="E6338" s="80">
        <v>760830.34749876754</v>
      </c>
      <c r="F6338" s="80">
        <v>711876</v>
      </c>
      <c r="G6338" s="80">
        <v>4</v>
      </c>
      <c r="H6338" s="280" t="s">
        <v>1394</v>
      </c>
      <c r="I6338" s="80"/>
    </row>
    <row r="6339" spans="1:9">
      <c r="A6339" s="280" t="s">
        <v>7738</v>
      </c>
      <c r="B6339" s="280" t="s">
        <v>1457</v>
      </c>
      <c r="C6339" s="280" t="s">
        <v>1212</v>
      </c>
      <c r="D6339" s="280" t="s">
        <v>1211</v>
      </c>
      <c r="E6339" s="80">
        <v>0.98214196712333823</v>
      </c>
      <c r="F6339" s="80">
        <v>711876</v>
      </c>
      <c r="G6339" s="80">
        <v>4</v>
      </c>
      <c r="H6339" s="280" t="s">
        <v>1342</v>
      </c>
      <c r="I6339" s="80"/>
    </row>
    <row r="6340" spans="1:9">
      <c r="A6340" s="280" t="s">
        <v>7739</v>
      </c>
      <c r="B6340" s="280" t="s">
        <v>1457</v>
      </c>
      <c r="C6340" s="280" t="s">
        <v>1212</v>
      </c>
      <c r="D6340" s="280" t="s">
        <v>1212</v>
      </c>
      <c r="E6340" s="80">
        <v>1</v>
      </c>
      <c r="F6340" s="80">
        <v>711876</v>
      </c>
      <c r="G6340" s="80">
        <v>4</v>
      </c>
      <c r="H6340" s="280" t="s">
        <v>1342</v>
      </c>
      <c r="I6340" s="80"/>
    </row>
    <row r="6341" spans="1:9">
      <c r="A6341" s="280" t="s">
        <v>7740</v>
      </c>
      <c r="B6341" s="280" t="s">
        <v>1457</v>
      </c>
      <c r="C6341" s="280" t="s">
        <v>1212</v>
      </c>
      <c r="D6341" s="280" t="s">
        <v>1213</v>
      </c>
      <c r="E6341" s="80">
        <v>0.98222533827857295</v>
      </c>
      <c r="F6341" s="80">
        <v>711876</v>
      </c>
      <c r="G6341" s="80">
        <v>4</v>
      </c>
      <c r="H6341" s="280" t="s">
        <v>1342</v>
      </c>
      <c r="I6341" s="80"/>
    </row>
    <row r="6342" spans="1:9">
      <c r="A6342" s="280" t="s">
        <v>7741</v>
      </c>
      <c r="B6342" s="280" t="s">
        <v>1457</v>
      </c>
      <c r="C6342" s="280" t="s">
        <v>1212</v>
      </c>
      <c r="D6342" s="280" t="s">
        <v>1214</v>
      </c>
      <c r="E6342" s="80">
        <v>0.99885120839641706</v>
      </c>
      <c r="F6342" s="80">
        <v>711876</v>
      </c>
      <c r="G6342" s="80">
        <v>4</v>
      </c>
      <c r="H6342" s="280" t="s">
        <v>1342</v>
      </c>
      <c r="I6342" s="80"/>
    </row>
    <row r="6343" spans="1:9">
      <c r="A6343" s="280" t="s">
        <v>7742</v>
      </c>
      <c r="B6343" s="280" t="s">
        <v>1457</v>
      </c>
      <c r="C6343" s="280" t="s">
        <v>1212</v>
      </c>
      <c r="D6343" s="280" t="s">
        <v>1215</v>
      </c>
      <c r="E6343" s="80">
        <v>0.98216436479361247</v>
      </c>
      <c r="F6343" s="80">
        <v>711876</v>
      </c>
      <c r="G6343" s="80">
        <v>4</v>
      </c>
      <c r="H6343" s="280" t="s">
        <v>1342</v>
      </c>
      <c r="I6343" s="80"/>
    </row>
    <row r="6344" spans="1:9">
      <c r="A6344" s="280" t="s">
        <v>7743</v>
      </c>
      <c r="B6344" s="280" t="s">
        <v>1457</v>
      </c>
      <c r="C6344" s="280" t="s">
        <v>1212</v>
      </c>
      <c r="D6344" s="280" t="s">
        <v>1216</v>
      </c>
      <c r="E6344" s="80">
        <v>-0.65513819391222139</v>
      </c>
      <c r="F6344" s="80">
        <v>711876</v>
      </c>
      <c r="G6344" s="80">
        <v>4</v>
      </c>
      <c r="H6344" s="280" t="s">
        <v>1342</v>
      </c>
      <c r="I6344" s="80"/>
    </row>
    <row r="6345" spans="1:9">
      <c r="A6345" s="280" t="s">
        <v>7744</v>
      </c>
      <c r="B6345" s="280" t="s">
        <v>1457</v>
      </c>
      <c r="C6345" s="280" t="s">
        <v>1212</v>
      </c>
      <c r="D6345" s="280" t="s">
        <v>1217</v>
      </c>
      <c r="E6345" s="80">
        <v>0.83413789103031821</v>
      </c>
      <c r="F6345" s="80">
        <v>711876</v>
      </c>
      <c r="G6345" s="80">
        <v>4</v>
      </c>
      <c r="H6345" s="280" t="s">
        <v>1342</v>
      </c>
      <c r="I6345" s="80"/>
    </row>
    <row r="6346" spans="1:9">
      <c r="A6346" s="280" t="s">
        <v>7745</v>
      </c>
      <c r="B6346" s="280" t="s">
        <v>1457</v>
      </c>
      <c r="C6346" s="280" t="s">
        <v>1212</v>
      </c>
      <c r="D6346" s="280" t="s">
        <v>1218</v>
      </c>
      <c r="E6346" s="80">
        <v>0.74020177879381166</v>
      </c>
      <c r="F6346" s="80">
        <v>711876</v>
      </c>
      <c r="G6346" s="80">
        <v>4</v>
      </c>
      <c r="H6346" s="280" t="s">
        <v>1342</v>
      </c>
      <c r="I6346" s="80"/>
    </row>
    <row r="6347" spans="1:9">
      <c r="A6347" s="280" t="s">
        <v>7746</v>
      </c>
      <c r="B6347" s="280" t="s">
        <v>1457</v>
      </c>
      <c r="C6347" s="280" t="s">
        <v>1212</v>
      </c>
      <c r="D6347" s="280" t="s">
        <v>1219</v>
      </c>
      <c r="E6347" s="80">
        <v>129216.20391460639</v>
      </c>
      <c r="F6347" s="80">
        <v>711876</v>
      </c>
      <c r="G6347" s="80">
        <v>4</v>
      </c>
      <c r="H6347" s="280" t="s">
        <v>1342</v>
      </c>
      <c r="I6347" s="80"/>
    </row>
    <row r="6348" spans="1:9">
      <c r="A6348" s="280" t="s">
        <v>7747</v>
      </c>
      <c r="B6348" s="280" t="s">
        <v>1457</v>
      </c>
      <c r="C6348" s="280" t="s">
        <v>1212</v>
      </c>
      <c r="D6348" s="280" t="s">
        <v>1347</v>
      </c>
      <c r="E6348" s="80">
        <v>1.2921786924903453</v>
      </c>
      <c r="F6348" s="80">
        <v>711876</v>
      </c>
      <c r="G6348" s="80">
        <v>4</v>
      </c>
      <c r="H6348" s="280" t="s">
        <v>1342</v>
      </c>
      <c r="I6348" s="80"/>
    </row>
    <row r="6349" spans="1:9">
      <c r="A6349" s="280" t="s">
        <v>7748</v>
      </c>
      <c r="B6349" s="280" t="s">
        <v>1393</v>
      </c>
      <c r="C6349" s="280" t="s">
        <v>1212</v>
      </c>
      <c r="D6349" s="280" t="s">
        <v>1347</v>
      </c>
      <c r="E6349" s="80">
        <v>8.1834476790901792E-2</v>
      </c>
      <c r="F6349" s="80">
        <v>711876</v>
      </c>
      <c r="G6349" s="80">
        <v>4</v>
      </c>
      <c r="H6349" s="280" t="s">
        <v>1394</v>
      </c>
      <c r="I6349" s="80"/>
    </row>
    <row r="6350" spans="1:9">
      <c r="A6350" s="280" t="s">
        <v>7749</v>
      </c>
      <c r="B6350" s="280" t="s">
        <v>1415</v>
      </c>
      <c r="C6350" s="280" t="s">
        <v>1212</v>
      </c>
      <c r="D6350" s="280" t="s">
        <v>1347</v>
      </c>
      <c r="E6350" s="80">
        <v>3.1614246319826025E-3</v>
      </c>
      <c r="F6350" s="80">
        <v>711876</v>
      </c>
      <c r="G6350" s="80">
        <v>4</v>
      </c>
      <c r="H6350" s="280" t="s">
        <v>1394</v>
      </c>
      <c r="I6350" s="80"/>
    </row>
    <row r="6351" spans="1:9">
      <c r="A6351" s="280" t="s">
        <v>7750</v>
      </c>
      <c r="B6351" s="280" t="s">
        <v>1436</v>
      </c>
      <c r="C6351" s="280" t="s">
        <v>1212</v>
      </c>
      <c r="D6351" s="280" t="s">
        <v>1347</v>
      </c>
      <c r="E6351" s="80">
        <v>2.1549977294592625E-4</v>
      </c>
      <c r="F6351" s="80">
        <v>711876</v>
      </c>
      <c r="G6351" s="80">
        <v>4</v>
      </c>
      <c r="H6351" s="280" t="s">
        <v>1394</v>
      </c>
      <c r="I6351" s="80"/>
    </row>
    <row r="6352" spans="1:9">
      <c r="A6352" s="280" t="s">
        <v>7751</v>
      </c>
      <c r="B6352" s="280" t="s">
        <v>1457</v>
      </c>
      <c r="C6352" s="280" t="s">
        <v>1212</v>
      </c>
      <c r="D6352" s="280" t="s">
        <v>1344</v>
      </c>
      <c r="E6352" s="80">
        <v>2.9773422945779218</v>
      </c>
      <c r="F6352" s="80">
        <v>711876</v>
      </c>
      <c r="G6352" s="80">
        <v>4</v>
      </c>
      <c r="H6352" s="280" t="s">
        <v>1342</v>
      </c>
      <c r="I6352" s="80"/>
    </row>
    <row r="6353" spans="1:9">
      <c r="A6353" s="280" t="s">
        <v>7752</v>
      </c>
      <c r="B6353" s="280" t="s">
        <v>1393</v>
      </c>
      <c r="C6353" s="280" t="s">
        <v>1212</v>
      </c>
      <c r="D6353" s="280" t="s">
        <v>1344</v>
      </c>
      <c r="E6353" s="80">
        <v>0</v>
      </c>
      <c r="F6353" s="80">
        <v>711876</v>
      </c>
      <c r="G6353" s="80">
        <v>4</v>
      </c>
      <c r="H6353" s="280" t="s">
        <v>1394</v>
      </c>
      <c r="I6353" s="80"/>
    </row>
    <row r="6354" spans="1:9">
      <c r="A6354" s="280" t="s">
        <v>7753</v>
      </c>
      <c r="B6354" s="280" t="s">
        <v>1415</v>
      </c>
      <c r="C6354" s="280" t="s">
        <v>1212</v>
      </c>
      <c r="D6354" s="280" t="s">
        <v>1344</v>
      </c>
      <c r="E6354" s="80">
        <v>0</v>
      </c>
      <c r="F6354" s="80">
        <v>711876</v>
      </c>
      <c r="G6354" s="80">
        <v>4</v>
      </c>
      <c r="H6354" s="280" t="s">
        <v>1394</v>
      </c>
      <c r="I6354" s="80"/>
    </row>
    <row r="6355" spans="1:9">
      <c r="A6355" s="280" t="s">
        <v>7754</v>
      </c>
      <c r="B6355" s="280" t="s">
        <v>1436</v>
      </c>
      <c r="C6355" s="280" t="s">
        <v>1212</v>
      </c>
      <c r="D6355" s="280" t="s">
        <v>1344</v>
      </c>
      <c r="E6355" s="80">
        <v>0</v>
      </c>
      <c r="F6355" s="80">
        <v>711876</v>
      </c>
      <c r="G6355" s="80">
        <v>4</v>
      </c>
      <c r="H6355" s="280" t="s">
        <v>1394</v>
      </c>
      <c r="I6355" s="80"/>
    </row>
    <row r="6356" spans="1:9">
      <c r="A6356" s="280" t="s">
        <v>7755</v>
      </c>
      <c r="B6356" s="280" t="s">
        <v>5752</v>
      </c>
      <c r="C6356" s="280" t="s">
        <v>1213</v>
      </c>
      <c r="D6356" s="280" t="s">
        <v>1394</v>
      </c>
      <c r="E6356" s="80">
        <v>1</v>
      </c>
      <c r="F6356" s="80">
        <v>711876</v>
      </c>
      <c r="G6356" s="80">
        <v>4</v>
      </c>
      <c r="H6356" s="280" t="s">
        <v>1394</v>
      </c>
      <c r="I6356" s="80"/>
    </row>
    <row r="6357" spans="1:9">
      <c r="A6357" s="280" t="s">
        <v>7756</v>
      </c>
      <c r="B6357" s="280" t="s">
        <v>5754</v>
      </c>
      <c r="C6357" s="280" t="s">
        <v>1213</v>
      </c>
      <c r="D6357" s="280" t="s">
        <v>1394</v>
      </c>
      <c r="E6357" s="80">
        <v>774550.26628924056</v>
      </c>
      <c r="F6357" s="80">
        <v>711876</v>
      </c>
      <c r="G6357" s="80">
        <v>4</v>
      </c>
      <c r="H6357" s="280" t="s">
        <v>1394</v>
      </c>
      <c r="I6357" s="80"/>
    </row>
    <row r="6358" spans="1:9">
      <c r="A6358" s="280" t="s">
        <v>7757</v>
      </c>
      <c r="B6358" s="280" t="s">
        <v>1457</v>
      </c>
      <c r="C6358" s="280" t="s">
        <v>1213</v>
      </c>
      <c r="D6358" s="280" t="s">
        <v>1211</v>
      </c>
      <c r="E6358" s="80">
        <v>0.9999166288447654</v>
      </c>
      <c r="F6358" s="80">
        <v>711876</v>
      </c>
      <c r="G6358" s="80">
        <v>4</v>
      </c>
      <c r="H6358" s="280" t="s">
        <v>1342</v>
      </c>
      <c r="I6358" s="80"/>
    </row>
    <row r="6359" spans="1:9">
      <c r="A6359" s="280" t="s">
        <v>7758</v>
      </c>
      <c r="B6359" s="280" t="s">
        <v>1457</v>
      </c>
      <c r="C6359" s="280" t="s">
        <v>1213</v>
      </c>
      <c r="D6359" s="280" t="s">
        <v>1212</v>
      </c>
      <c r="E6359" s="80">
        <v>1.0191128997544929</v>
      </c>
      <c r="F6359" s="80">
        <v>711876</v>
      </c>
      <c r="G6359" s="80">
        <v>4</v>
      </c>
      <c r="H6359" s="280" t="s">
        <v>1342</v>
      </c>
      <c r="I6359" s="80"/>
    </row>
    <row r="6360" spans="1:9">
      <c r="A6360" s="280" t="s">
        <v>7759</v>
      </c>
      <c r="B6360" s="280" t="s">
        <v>1457</v>
      </c>
      <c r="C6360" s="280" t="s">
        <v>1213</v>
      </c>
      <c r="D6360" s="280" t="s">
        <v>1213</v>
      </c>
      <c r="E6360" s="80">
        <v>1</v>
      </c>
      <c r="F6360" s="80">
        <v>711876</v>
      </c>
      <c r="G6360" s="80">
        <v>4</v>
      </c>
      <c r="H6360" s="280" t="s">
        <v>1342</v>
      </c>
      <c r="I6360" s="80"/>
    </row>
    <row r="6361" spans="1:9">
      <c r="A6361" s="280" t="s">
        <v>7760</v>
      </c>
      <c r="B6361" s="280" t="s">
        <v>1457</v>
      </c>
      <c r="C6361" s="280" t="s">
        <v>1213</v>
      </c>
      <c r="D6361" s="280" t="s">
        <v>1214</v>
      </c>
      <c r="E6361" s="80">
        <v>1.0179389707547777</v>
      </c>
      <c r="F6361" s="80">
        <v>711876</v>
      </c>
      <c r="G6361" s="80">
        <v>4</v>
      </c>
      <c r="H6361" s="280" t="s">
        <v>1342</v>
      </c>
      <c r="I6361" s="80"/>
    </row>
    <row r="6362" spans="1:9">
      <c r="A6362" s="280" t="s">
        <v>7761</v>
      </c>
      <c r="B6362" s="280" t="s">
        <v>1457</v>
      </c>
      <c r="C6362" s="280" t="s">
        <v>1213</v>
      </c>
      <c r="D6362" s="280" t="s">
        <v>1215</v>
      </c>
      <c r="E6362" s="80">
        <v>1.0007092906371515</v>
      </c>
      <c r="F6362" s="80">
        <v>711876</v>
      </c>
      <c r="G6362" s="80">
        <v>4</v>
      </c>
      <c r="H6362" s="280" t="s">
        <v>1342</v>
      </c>
      <c r="I6362" s="80"/>
    </row>
    <row r="6363" spans="1:9">
      <c r="A6363" s="280" t="s">
        <v>7762</v>
      </c>
      <c r="B6363" s="280" t="s">
        <v>1457</v>
      </c>
      <c r="C6363" s="280" t="s">
        <v>1213</v>
      </c>
      <c r="D6363" s="280" t="s">
        <v>1216</v>
      </c>
      <c r="E6363" s="80">
        <v>-0.64507094022858147</v>
      </c>
      <c r="F6363" s="80">
        <v>711876</v>
      </c>
      <c r="G6363" s="80">
        <v>4</v>
      </c>
      <c r="H6363" s="280" t="s">
        <v>1342</v>
      </c>
      <c r="I6363" s="80"/>
    </row>
    <row r="6364" spans="1:9">
      <c r="A6364" s="280" t="s">
        <v>7763</v>
      </c>
      <c r="B6364" s="280" t="s">
        <v>1457</v>
      </c>
      <c r="C6364" s="280" t="s">
        <v>1213</v>
      </c>
      <c r="D6364" s="280" t="s">
        <v>1217</v>
      </c>
      <c r="E6364" s="80">
        <v>0.84971374537163891</v>
      </c>
      <c r="F6364" s="80">
        <v>711876</v>
      </c>
      <c r="G6364" s="80">
        <v>4</v>
      </c>
      <c r="H6364" s="280" t="s">
        <v>1342</v>
      </c>
      <c r="I6364" s="80"/>
    </row>
    <row r="6365" spans="1:9">
      <c r="A6365" s="280" t="s">
        <v>7764</v>
      </c>
      <c r="B6365" s="280" t="s">
        <v>1457</v>
      </c>
      <c r="C6365" s="280" t="s">
        <v>1213</v>
      </c>
      <c r="D6365" s="280" t="s">
        <v>1218</v>
      </c>
      <c r="E6365" s="80">
        <v>0.75178685714823212</v>
      </c>
      <c r="F6365" s="80">
        <v>711876</v>
      </c>
      <c r="G6365" s="80">
        <v>4</v>
      </c>
      <c r="H6365" s="280" t="s">
        <v>1342</v>
      </c>
      <c r="I6365" s="80"/>
    </row>
    <row r="6366" spans="1:9">
      <c r="A6366" s="280" t="s">
        <v>7765</v>
      </c>
      <c r="B6366" s="280" t="s">
        <v>1457</v>
      </c>
      <c r="C6366" s="280" t="s">
        <v>1213</v>
      </c>
      <c r="D6366" s="280" t="s">
        <v>1219</v>
      </c>
      <c r="E6366" s="80">
        <v>132303.20478925237</v>
      </c>
      <c r="F6366" s="80">
        <v>711876</v>
      </c>
      <c r="G6366" s="80">
        <v>4</v>
      </c>
      <c r="H6366" s="280" t="s">
        <v>1342</v>
      </c>
      <c r="I6366" s="80"/>
    </row>
    <row r="6367" spans="1:9">
      <c r="A6367" s="280" t="s">
        <v>7766</v>
      </c>
      <c r="B6367" s="280" t="s">
        <v>1457</v>
      </c>
      <c r="C6367" s="280" t="s">
        <v>1213</v>
      </c>
      <c r="D6367" s="280" t="s">
        <v>1347</v>
      </c>
      <c r="E6367" s="80">
        <v>1.3149274087866771</v>
      </c>
      <c r="F6367" s="80">
        <v>711876</v>
      </c>
      <c r="G6367" s="80">
        <v>4</v>
      </c>
      <c r="H6367" s="280" t="s">
        <v>1342</v>
      </c>
      <c r="I6367" s="80"/>
    </row>
    <row r="6368" spans="1:9">
      <c r="A6368" s="280" t="s">
        <v>7767</v>
      </c>
      <c r="B6368" s="280" t="s">
        <v>1393</v>
      </c>
      <c r="C6368" s="280" t="s">
        <v>1213</v>
      </c>
      <c r="D6368" s="280" t="s">
        <v>1347</v>
      </c>
      <c r="E6368" s="80">
        <v>3.7963072220442887E-2</v>
      </c>
      <c r="F6368" s="80">
        <v>711876</v>
      </c>
      <c r="G6368" s="80">
        <v>4</v>
      </c>
      <c r="H6368" s="280" t="s">
        <v>1394</v>
      </c>
      <c r="I6368" s="80"/>
    </row>
    <row r="6369" spans="1:9">
      <c r="A6369" s="280" t="s">
        <v>7768</v>
      </c>
      <c r="B6369" s="280" t="s">
        <v>1415</v>
      </c>
      <c r="C6369" s="280" t="s">
        <v>1213</v>
      </c>
      <c r="D6369" s="280" t="s">
        <v>1347</v>
      </c>
      <c r="E6369" s="80">
        <v>6.0539592271427391E-4</v>
      </c>
      <c r="F6369" s="80">
        <v>711876</v>
      </c>
      <c r="G6369" s="80">
        <v>4</v>
      </c>
      <c r="H6369" s="280" t="s">
        <v>1394</v>
      </c>
      <c r="I6369" s="80"/>
    </row>
    <row r="6370" spans="1:9">
      <c r="A6370" s="280" t="s">
        <v>7769</v>
      </c>
      <c r="B6370" s="280" t="s">
        <v>1436</v>
      </c>
      <c r="C6370" s="280" t="s">
        <v>1213</v>
      </c>
      <c r="D6370" s="280" t="s">
        <v>1347</v>
      </c>
      <c r="E6370" s="80">
        <v>1.3205265586694306E-5</v>
      </c>
      <c r="F6370" s="80">
        <v>711876</v>
      </c>
      <c r="G6370" s="80">
        <v>4</v>
      </c>
      <c r="H6370" s="280" t="s">
        <v>1394</v>
      </c>
      <c r="I6370" s="80"/>
    </row>
    <row r="6371" spans="1:9">
      <c r="A6371" s="280" t="s">
        <v>7770</v>
      </c>
      <c r="B6371" s="280" t="s">
        <v>1457</v>
      </c>
      <c r="C6371" s="280" t="s">
        <v>1213</v>
      </c>
      <c r="D6371" s="280" t="s">
        <v>1344</v>
      </c>
      <c r="E6371" s="80">
        <v>3.0306941209443568</v>
      </c>
      <c r="F6371" s="80">
        <v>711876</v>
      </c>
      <c r="G6371" s="80">
        <v>4</v>
      </c>
      <c r="H6371" s="280" t="s">
        <v>1342</v>
      </c>
      <c r="I6371" s="80"/>
    </row>
    <row r="6372" spans="1:9">
      <c r="A6372" s="280" t="s">
        <v>7771</v>
      </c>
      <c r="B6372" s="280" t="s">
        <v>1393</v>
      </c>
      <c r="C6372" s="280" t="s">
        <v>1213</v>
      </c>
      <c r="D6372" s="280" t="s">
        <v>1344</v>
      </c>
      <c r="E6372" s="80">
        <v>0</v>
      </c>
      <c r="F6372" s="80">
        <v>711876</v>
      </c>
      <c r="G6372" s="80">
        <v>4</v>
      </c>
      <c r="H6372" s="280" t="s">
        <v>1394</v>
      </c>
      <c r="I6372" s="80"/>
    </row>
    <row r="6373" spans="1:9">
      <c r="A6373" s="280" t="s">
        <v>7772</v>
      </c>
      <c r="B6373" s="280" t="s">
        <v>1415</v>
      </c>
      <c r="C6373" s="280" t="s">
        <v>1213</v>
      </c>
      <c r="D6373" s="280" t="s">
        <v>1344</v>
      </c>
      <c r="E6373" s="80">
        <v>0</v>
      </c>
      <c r="F6373" s="80">
        <v>711876</v>
      </c>
      <c r="G6373" s="80">
        <v>4</v>
      </c>
      <c r="H6373" s="280" t="s">
        <v>1394</v>
      </c>
      <c r="I6373" s="80"/>
    </row>
    <row r="6374" spans="1:9">
      <c r="A6374" s="280" t="s">
        <v>7773</v>
      </c>
      <c r="B6374" s="280" t="s">
        <v>1436</v>
      </c>
      <c r="C6374" s="280" t="s">
        <v>1213</v>
      </c>
      <c r="D6374" s="280" t="s">
        <v>1344</v>
      </c>
      <c r="E6374" s="80">
        <v>0</v>
      </c>
      <c r="F6374" s="80">
        <v>711876</v>
      </c>
      <c r="G6374" s="80">
        <v>4</v>
      </c>
      <c r="H6374" s="280" t="s">
        <v>1394</v>
      </c>
      <c r="I6374" s="80"/>
    </row>
    <row r="6375" spans="1:9">
      <c r="A6375" s="280" t="s">
        <v>7774</v>
      </c>
      <c r="B6375" s="280" t="s">
        <v>5752</v>
      </c>
      <c r="C6375" s="280" t="s">
        <v>1214</v>
      </c>
      <c r="D6375" s="280" t="s">
        <v>1394</v>
      </c>
      <c r="E6375" s="80">
        <v>1</v>
      </c>
      <c r="F6375" s="80">
        <v>711876</v>
      </c>
      <c r="G6375" s="80">
        <v>4</v>
      </c>
      <c r="H6375" s="280" t="s">
        <v>1394</v>
      </c>
      <c r="I6375" s="80"/>
    </row>
    <row r="6376" spans="1:9">
      <c r="A6376" s="280" t="s">
        <v>7775</v>
      </c>
      <c r="B6376" s="280" t="s">
        <v>5754</v>
      </c>
      <c r="C6376" s="280" t="s">
        <v>1214</v>
      </c>
      <c r="D6376" s="280" t="s">
        <v>1394</v>
      </c>
      <c r="E6376" s="80">
        <v>761742.18515911279</v>
      </c>
      <c r="F6376" s="80">
        <v>711876</v>
      </c>
      <c r="G6376" s="80">
        <v>4</v>
      </c>
      <c r="H6376" s="280" t="s">
        <v>1394</v>
      </c>
      <c r="I6376" s="80"/>
    </row>
    <row r="6377" spans="1:9">
      <c r="A6377" s="280" t="s">
        <v>7776</v>
      </c>
      <c r="B6377" s="280" t="s">
        <v>1457</v>
      </c>
      <c r="C6377" s="280" t="s">
        <v>1214</v>
      </c>
      <c r="D6377" s="280" t="s">
        <v>1211</v>
      </c>
      <c r="E6377" s="80">
        <v>0.98328931398676389</v>
      </c>
      <c r="F6377" s="80">
        <v>711876</v>
      </c>
      <c r="G6377" s="80">
        <v>4</v>
      </c>
      <c r="H6377" s="280" t="s">
        <v>1342</v>
      </c>
      <c r="I6377" s="80"/>
    </row>
    <row r="6378" spans="1:9">
      <c r="A6378" s="280" t="s">
        <v>7777</v>
      </c>
      <c r="B6378" s="280" t="s">
        <v>1457</v>
      </c>
      <c r="C6378" s="280" t="s">
        <v>1214</v>
      </c>
      <c r="D6378" s="280" t="s">
        <v>1212</v>
      </c>
      <c r="E6378" s="80">
        <v>1.0011723964517234</v>
      </c>
      <c r="F6378" s="80">
        <v>711876</v>
      </c>
      <c r="G6378" s="80">
        <v>4</v>
      </c>
      <c r="H6378" s="280" t="s">
        <v>1342</v>
      </c>
      <c r="I6378" s="80"/>
    </row>
    <row r="6379" spans="1:9">
      <c r="A6379" s="280" t="s">
        <v>7778</v>
      </c>
      <c r="B6379" s="280" t="s">
        <v>1457</v>
      </c>
      <c r="C6379" s="280" t="s">
        <v>1214</v>
      </c>
      <c r="D6379" s="280" t="s">
        <v>1213</v>
      </c>
      <c r="E6379" s="80">
        <v>0.98337268514199849</v>
      </c>
      <c r="F6379" s="80">
        <v>711876</v>
      </c>
      <c r="G6379" s="80">
        <v>4</v>
      </c>
      <c r="H6379" s="280" t="s">
        <v>1342</v>
      </c>
      <c r="I6379" s="80"/>
    </row>
    <row r="6380" spans="1:9">
      <c r="A6380" s="280" t="s">
        <v>7779</v>
      </c>
      <c r="B6380" s="280" t="s">
        <v>1457</v>
      </c>
      <c r="C6380" s="280" t="s">
        <v>1214</v>
      </c>
      <c r="D6380" s="280" t="s">
        <v>1214</v>
      </c>
      <c r="E6380" s="80">
        <v>1</v>
      </c>
      <c r="F6380" s="80">
        <v>711876</v>
      </c>
      <c r="G6380" s="80">
        <v>4</v>
      </c>
      <c r="H6380" s="280" t="s">
        <v>1342</v>
      </c>
      <c r="I6380" s="80"/>
    </row>
    <row r="6381" spans="1:9">
      <c r="A6381" s="280" t="s">
        <v>7780</v>
      </c>
      <c r="B6381" s="280" t="s">
        <v>1457</v>
      </c>
      <c r="C6381" s="280" t="s">
        <v>1214</v>
      </c>
      <c r="D6381" s="280" t="s">
        <v>1215</v>
      </c>
      <c r="E6381" s="80">
        <v>0.98332690180981575</v>
      </c>
      <c r="F6381" s="80">
        <v>711876</v>
      </c>
      <c r="G6381" s="80">
        <v>4</v>
      </c>
      <c r="H6381" s="280" t="s">
        <v>1342</v>
      </c>
      <c r="I6381" s="80"/>
    </row>
    <row r="6382" spans="1:9">
      <c r="A6382" s="280" t="s">
        <v>7781</v>
      </c>
      <c r="B6382" s="280" t="s">
        <v>1457</v>
      </c>
      <c r="C6382" s="280" t="s">
        <v>1214</v>
      </c>
      <c r="D6382" s="280" t="s">
        <v>1216</v>
      </c>
      <c r="E6382" s="80">
        <v>-0.65325926765810993</v>
      </c>
      <c r="F6382" s="80">
        <v>711876</v>
      </c>
      <c r="G6382" s="80">
        <v>4</v>
      </c>
      <c r="H6382" s="280" t="s">
        <v>1342</v>
      </c>
      <c r="I6382" s="80"/>
    </row>
    <row r="6383" spans="1:9">
      <c r="A6383" s="280" t="s">
        <v>7782</v>
      </c>
      <c r="B6383" s="280" t="s">
        <v>1457</v>
      </c>
      <c r="C6383" s="280" t="s">
        <v>1214</v>
      </c>
      <c r="D6383" s="280" t="s">
        <v>1217</v>
      </c>
      <c r="E6383" s="80">
        <v>0.8351290505448461</v>
      </c>
      <c r="F6383" s="80">
        <v>711876</v>
      </c>
      <c r="G6383" s="80">
        <v>4</v>
      </c>
      <c r="H6383" s="280" t="s">
        <v>1342</v>
      </c>
      <c r="I6383" s="80"/>
    </row>
    <row r="6384" spans="1:9">
      <c r="A6384" s="280" t="s">
        <v>7783</v>
      </c>
      <c r="B6384" s="280" t="s">
        <v>1457</v>
      </c>
      <c r="C6384" s="280" t="s">
        <v>1214</v>
      </c>
      <c r="D6384" s="280" t="s">
        <v>1218</v>
      </c>
      <c r="E6384" s="80">
        <v>0.74123034343174254</v>
      </c>
      <c r="F6384" s="80">
        <v>711876</v>
      </c>
      <c r="G6384" s="80">
        <v>4</v>
      </c>
      <c r="H6384" s="280" t="s">
        <v>1342</v>
      </c>
      <c r="I6384" s="80"/>
    </row>
    <row r="6385" spans="1:9">
      <c r="A6385" s="280" t="s">
        <v>7784</v>
      </c>
      <c r="B6385" s="280" t="s">
        <v>1457</v>
      </c>
      <c r="C6385" s="280" t="s">
        <v>1214</v>
      </c>
      <c r="D6385" s="280" t="s">
        <v>1219</v>
      </c>
      <c r="E6385" s="80">
        <v>129216.20496197171</v>
      </c>
      <c r="F6385" s="80">
        <v>711876</v>
      </c>
      <c r="G6385" s="80">
        <v>4</v>
      </c>
      <c r="H6385" s="280" t="s">
        <v>1342</v>
      </c>
      <c r="I6385" s="80"/>
    </row>
    <row r="6386" spans="1:9">
      <c r="A6386" s="280" t="s">
        <v>7785</v>
      </c>
      <c r="B6386" s="280" t="s">
        <v>1457</v>
      </c>
      <c r="C6386" s="280" t="s">
        <v>1214</v>
      </c>
      <c r="D6386" s="280" t="s">
        <v>1347</v>
      </c>
      <c r="E6386" s="80">
        <v>1.2936188868663396</v>
      </c>
      <c r="F6386" s="80">
        <v>711876</v>
      </c>
      <c r="G6386" s="80">
        <v>4</v>
      </c>
      <c r="H6386" s="280" t="s">
        <v>1342</v>
      </c>
      <c r="I6386" s="80"/>
    </row>
    <row r="6387" spans="1:9">
      <c r="A6387" s="280" t="s">
        <v>7786</v>
      </c>
      <c r="B6387" s="280" t="s">
        <v>1393</v>
      </c>
      <c r="C6387" s="280" t="s">
        <v>1214</v>
      </c>
      <c r="D6387" s="280" t="s">
        <v>1347</v>
      </c>
      <c r="E6387" s="80">
        <v>7.4819210087150007E-2</v>
      </c>
      <c r="F6387" s="80">
        <v>711876</v>
      </c>
      <c r="G6387" s="80">
        <v>4</v>
      </c>
      <c r="H6387" s="280" t="s">
        <v>1394</v>
      </c>
      <c r="I6387" s="80"/>
    </row>
    <row r="6388" spans="1:9">
      <c r="A6388" s="280" t="s">
        <v>7787</v>
      </c>
      <c r="B6388" s="280" t="s">
        <v>1415</v>
      </c>
      <c r="C6388" s="280" t="s">
        <v>1214</v>
      </c>
      <c r="D6388" s="280" t="s">
        <v>1347</v>
      </c>
      <c r="E6388" s="80">
        <v>3.0791516455336435E-3</v>
      </c>
      <c r="F6388" s="80">
        <v>711876</v>
      </c>
      <c r="G6388" s="80">
        <v>4</v>
      </c>
      <c r="H6388" s="280" t="s">
        <v>1394</v>
      </c>
      <c r="I6388" s="80"/>
    </row>
    <row r="6389" spans="1:9">
      <c r="A6389" s="280" t="s">
        <v>7788</v>
      </c>
      <c r="B6389" s="280" t="s">
        <v>1436</v>
      </c>
      <c r="C6389" s="280" t="s">
        <v>1214</v>
      </c>
      <c r="D6389" s="280" t="s">
        <v>1347</v>
      </c>
      <c r="E6389" s="80">
        <v>2.1453292203442711E-4</v>
      </c>
      <c r="F6389" s="80">
        <v>711876</v>
      </c>
      <c r="G6389" s="80">
        <v>4</v>
      </c>
      <c r="H6389" s="280" t="s">
        <v>1394</v>
      </c>
      <c r="I6389" s="80"/>
    </row>
    <row r="6390" spans="1:9">
      <c r="A6390" s="280" t="s">
        <v>7789</v>
      </c>
      <c r="B6390" s="280" t="s">
        <v>1457</v>
      </c>
      <c r="C6390" s="280" t="s">
        <v>1214</v>
      </c>
      <c r="D6390" s="280" t="s">
        <v>1344</v>
      </c>
      <c r="E6390" s="80">
        <v>2.9808442615537913</v>
      </c>
      <c r="F6390" s="80">
        <v>711876</v>
      </c>
      <c r="G6390" s="80">
        <v>4</v>
      </c>
      <c r="H6390" s="280" t="s">
        <v>1342</v>
      </c>
      <c r="I6390" s="80"/>
    </row>
    <row r="6391" spans="1:9">
      <c r="A6391" s="280" t="s">
        <v>7790</v>
      </c>
      <c r="B6391" s="280" t="s">
        <v>1393</v>
      </c>
      <c r="C6391" s="280" t="s">
        <v>1214</v>
      </c>
      <c r="D6391" s="280" t="s">
        <v>1344</v>
      </c>
      <c r="E6391" s="80">
        <v>0</v>
      </c>
      <c r="F6391" s="80">
        <v>711876</v>
      </c>
      <c r="G6391" s="80">
        <v>4</v>
      </c>
      <c r="H6391" s="280" t="s">
        <v>1394</v>
      </c>
      <c r="I6391" s="80"/>
    </row>
    <row r="6392" spans="1:9">
      <c r="A6392" s="280" t="s">
        <v>7791</v>
      </c>
      <c r="B6392" s="280" t="s">
        <v>1415</v>
      </c>
      <c r="C6392" s="280" t="s">
        <v>1214</v>
      </c>
      <c r="D6392" s="280" t="s">
        <v>1344</v>
      </c>
      <c r="E6392" s="80">
        <v>0</v>
      </c>
      <c r="F6392" s="80">
        <v>711876</v>
      </c>
      <c r="G6392" s="80">
        <v>4</v>
      </c>
      <c r="H6392" s="280" t="s">
        <v>1394</v>
      </c>
      <c r="I6392" s="80"/>
    </row>
    <row r="6393" spans="1:9">
      <c r="A6393" s="280" t="s">
        <v>7792</v>
      </c>
      <c r="B6393" s="280" t="s">
        <v>1436</v>
      </c>
      <c r="C6393" s="280" t="s">
        <v>1214</v>
      </c>
      <c r="D6393" s="280" t="s">
        <v>1344</v>
      </c>
      <c r="E6393" s="80">
        <v>0</v>
      </c>
      <c r="F6393" s="80">
        <v>711876</v>
      </c>
      <c r="G6393" s="80">
        <v>4</v>
      </c>
      <c r="H6393" s="280" t="s">
        <v>1394</v>
      </c>
      <c r="I6393" s="80"/>
    </row>
    <row r="6394" spans="1:9">
      <c r="A6394" s="280" t="s">
        <v>7793</v>
      </c>
      <c r="B6394" s="280" t="s">
        <v>5752</v>
      </c>
      <c r="C6394" s="280" t="s">
        <v>1215</v>
      </c>
      <c r="D6394" s="280" t="s">
        <v>1394</v>
      </c>
      <c r="E6394" s="80">
        <v>1</v>
      </c>
      <c r="F6394" s="80">
        <v>711876</v>
      </c>
      <c r="G6394" s="80">
        <v>4</v>
      </c>
      <c r="H6394" s="280" t="s">
        <v>1394</v>
      </c>
      <c r="I6394" s="80"/>
    </row>
    <row r="6395" spans="1:9">
      <c r="A6395" s="280" t="s">
        <v>7794</v>
      </c>
      <c r="B6395" s="280" t="s">
        <v>5754</v>
      </c>
      <c r="C6395" s="280" t="s">
        <v>1215</v>
      </c>
      <c r="D6395" s="280" t="s">
        <v>1394</v>
      </c>
      <c r="E6395" s="80">
        <v>775452.89792470669</v>
      </c>
      <c r="F6395" s="80">
        <v>711876</v>
      </c>
      <c r="G6395" s="80">
        <v>4</v>
      </c>
      <c r="H6395" s="280" t="s">
        <v>1394</v>
      </c>
      <c r="I6395" s="80"/>
    </row>
    <row r="6396" spans="1:9">
      <c r="A6396" s="280" t="s">
        <v>7795</v>
      </c>
      <c r="B6396" s="280" t="s">
        <v>1457</v>
      </c>
      <c r="C6396" s="280" t="s">
        <v>1215</v>
      </c>
      <c r="D6396" s="280" t="s">
        <v>1211</v>
      </c>
      <c r="E6396" s="80">
        <v>1.0010996507053318</v>
      </c>
      <c r="F6396" s="80">
        <v>711876</v>
      </c>
      <c r="G6396" s="80">
        <v>4</v>
      </c>
      <c r="H6396" s="280" t="s">
        <v>1342</v>
      </c>
      <c r="I6396" s="80"/>
    </row>
    <row r="6397" spans="1:9">
      <c r="A6397" s="280" t="s">
        <v>7796</v>
      </c>
      <c r="B6397" s="280" t="s">
        <v>1457</v>
      </c>
      <c r="C6397" s="280" t="s">
        <v>1215</v>
      </c>
      <c r="D6397" s="280" t="s">
        <v>1212</v>
      </c>
      <c r="E6397" s="80">
        <v>1.0195681830065322</v>
      </c>
      <c r="F6397" s="80">
        <v>711876</v>
      </c>
      <c r="G6397" s="80">
        <v>4</v>
      </c>
      <c r="H6397" s="280" t="s">
        <v>1342</v>
      </c>
      <c r="I6397" s="80"/>
    </row>
    <row r="6398" spans="1:9">
      <c r="A6398" s="280" t="s">
        <v>7797</v>
      </c>
      <c r="B6398" s="280" t="s">
        <v>1457</v>
      </c>
      <c r="C6398" s="280" t="s">
        <v>1215</v>
      </c>
      <c r="D6398" s="280" t="s">
        <v>1213</v>
      </c>
      <c r="E6398" s="80">
        <v>1.0011847014088626</v>
      </c>
      <c r="F6398" s="80">
        <v>711876</v>
      </c>
      <c r="G6398" s="80">
        <v>4</v>
      </c>
      <c r="H6398" s="280" t="s">
        <v>1342</v>
      </c>
      <c r="I6398" s="80"/>
    </row>
    <row r="6399" spans="1:9">
      <c r="A6399" s="280" t="s">
        <v>7798</v>
      </c>
      <c r="B6399" s="280" t="s">
        <v>1457</v>
      </c>
      <c r="C6399" s="280" t="s">
        <v>1215</v>
      </c>
      <c r="D6399" s="280" t="s">
        <v>1214</v>
      </c>
      <c r="E6399" s="80">
        <v>1.018409519017383</v>
      </c>
      <c r="F6399" s="80">
        <v>711876</v>
      </c>
      <c r="G6399" s="80">
        <v>4</v>
      </c>
      <c r="H6399" s="280" t="s">
        <v>1342</v>
      </c>
      <c r="I6399" s="80"/>
    </row>
    <row r="6400" spans="1:9">
      <c r="A6400" s="280" t="s">
        <v>7799</v>
      </c>
      <c r="B6400" s="280" t="s">
        <v>1457</v>
      </c>
      <c r="C6400" s="280" t="s">
        <v>1215</v>
      </c>
      <c r="D6400" s="280" t="s">
        <v>1215</v>
      </c>
      <c r="E6400" s="80">
        <v>1</v>
      </c>
      <c r="F6400" s="80">
        <v>711876</v>
      </c>
      <c r="G6400" s="80">
        <v>4</v>
      </c>
      <c r="H6400" s="280" t="s">
        <v>1342</v>
      </c>
      <c r="I6400" s="80"/>
    </row>
    <row r="6401" spans="1:9">
      <c r="A6401" s="280" t="s">
        <v>7800</v>
      </c>
      <c r="B6401" s="280" t="s">
        <v>1457</v>
      </c>
      <c r="C6401" s="280" t="s">
        <v>1215</v>
      </c>
      <c r="D6401" s="280" t="s">
        <v>1216</v>
      </c>
      <c r="E6401" s="80">
        <v>-0.65794174389434756</v>
      </c>
      <c r="F6401" s="80">
        <v>711876</v>
      </c>
      <c r="G6401" s="80">
        <v>4</v>
      </c>
      <c r="H6401" s="280" t="s">
        <v>1342</v>
      </c>
      <c r="I6401" s="80"/>
    </row>
    <row r="6402" spans="1:9">
      <c r="A6402" s="280" t="s">
        <v>7801</v>
      </c>
      <c r="B6402" s="280" t="s">
        <v>1457</v>
      </c>
      <c r="C6402" s="280" t="s">
        <v>1215</v>
      </c>
      <c r="D6402" s="280" t="s">
        <v>1217</v>
      </c>
      <c r="E6402" s="80">
        <v>0.84948508213835194</v>
      </c>
      <c r="F6402" s="80">
        <v>711876</v>
      </c>
      <c r="G6402" s="80">
        <v>4</v>
      </c>
      <c r="H6402" s="280" t="s">
        <v>1342</v>
      </c>
      <c r="I6402" s="80"/>
    </row>
    <row r="6403" spans="1:9">
      <c r="A6403" s="280" t="s">
        <v>7802</v>
      </c>
      <c r="B6403" s="280" t="s">
        <v>1457</v>
      </c>
      <c r="C6403" s="280" t="s">
        <v>1215</v>
      </c>
      <c r="D6403" s="280" t="s">
        <v>1218</v>
      </c>
      <c r="E6403" s="80">
        <v>0.75031251114623221</v>
      </c>
      <c r="F6403" s="80">
        <v>711876</v>
      </c>
      <c r="G6403" s="80">
        <v>4</v>
      </c>
      <c r="H6403" s="280" t="s">
        <v>1342</v>
      </c>
      <c r="I6403" s="80"/>
    </row>
    <row r="6404" spans="1:9">
      <c r="A6404" s="280" t="s">
        <v>7803</v>
      </c>
      <c r="B6404" s="280" t="s">
        <v>1457</v>
      </c>
      <c r="C6404" s="280" t="s">
        <v>1215</v>
      </c>
      <c r="D6404" s="280" t="s">
        <v>1219</v>
      </c>
      <c r="E6404" s="80">
        <v>130860.49596156226</v>
      </c>
      <c r="F6404" s="80">
        <v>711876</v>
      </c>
      <c r="G6404" s="80">
        <v>4</v>
      </c>
      <c r="H6404" s="280" t="s">
        <v>1342</v>
      </c>
      <c r="I6404" s="80"/>
    </row>
    <row r="6405" spans="1:9">
      <c r="A6405" s="280" t="s">
        <v>7804</v>
      </c>
      <c r="B6405" s="280" t="s">
        <v>1457</v>
      </c>
      <c r="C6405" s="280" t="s">
        <v>1215</v>
      </c>
      <c r="D6405" s="280" t="s">
        <v>1347</v>
      </c>
      <c r="E6405" s="80">
        <v>1.3167388069387935</v>
      </c>
      <c r="F6405" s="80">
        <v>711876</v>
      </c>
      <c r="G6405" s="80">
        <v>4</v>
      </c>
      <c r="H6405" s="280" t="s">
        <v>1342</v>
      </c>
      <c r="I6405" s="80"/>
    </row>
    <row r="6406" spans="1:9">
      <c r="A6406" s="280" t="s">
        <v>7805</v>
      </c>
      <c r="B6406" s="280" t="s">
        <v>1393</v>
      </c>
      <c r="C6406" s="280" t="s">
        <v>1215</v>
      </c>
      <c r="D6406" s="280" t="s">
        <v>1347</v>
      </c>
      <c r="E6406" s="80">
        <v>5.7930032758514126E-2</v>
      </c>
      <c r="F6406" s="80">
        <v>711876</v>
      </c>
      <c r="G6406" s="80">
        <v>4</v>
      </c>
      <c r="H6406" s="280" t="s">
        <v>1394</v>
      </c>
      <c r="I6406" s="80"/>
    </row>
    <row r="6407" spans="1:9">
      <c r="A6407" s="280" t="s">
        <v>7806</v>
      </c>
      <c r="B6407" s="280" t="s">
        <v>1415</v>
      </c>
      <c r="C6407" s="280" t="s">
        <v>1215</v>
      </c>
      <c r="D6407" s="280" t="s">
        <v>1347</v>
      </c>
      <c r="E6407" s="80">
        <v>2.4266220495034988E-3</v>
      </c>
      <c r="F6407" s="80">
        <v>711876</v>
      </c>
      <c r="G6407" s="80">
        <v>4</v>
      </c>
      <c r="H6407" s="280" t="s">
        <v>1394</v>
      </c>
      <c r="I6407" s="80"/>
    </row>
    <row r="6408" spans="1:9">
      <c r="A6408" s="280" t="s">
        <v>7807</v>
      </c>
      <c r="B6408" s="280" t="s">
        <v>1436</v>
      </c>
      <c r="C6408" s="280" t="s">
        <v>1215</v>
      </c>
      <c r="D6408" s="280" t="s">
        <v>1347</v>
      </c>
      <c r="E6408" s="80">
        <v>1.6528074342953773E-4</v>
      </c>
      <c r="F6408" s="80">
        <v>711876</v>
      </c>
      <c r="G6408" s="80">
        <v>4</v>
      </c>
      <c r="H6408" s="280" t="s">
        <v>1394</v>
      </c>
      <c r="I6408" s="80"/>
    </row>
    <row r="6409" spans="1:9">
      <c r="A6409" s="280" t="s">
        <v>7808</v>
      </c>
      <c r="B6409" s="280" t="s">
        <v>1457</v>
      </c>
      <c r="C6409" s="280" t="s">
        <v>1215</v>
      </c>
      <c r="D6409" s="280" t="s">
        <v>1344</v>
      </c>
      <c r="E6409" s="80">
        <v>3.034396581502333</v>
      </c>
      <c r="F6409" s="80">
        <v>711876</v>
      </c>
      <c r="G6409" s="80">
        <v>4</v>
      </c>
      <c r="H6409" s="280" t="s">
        <v>1342</v>
      </c>
      <c r="I6409" s="80"/>
    </row>
    <row r="6410" spans="1:9">
      <c r="A6410" s="280" t="s">
        <v>7809</v>
      </c>
      <c r="B6410" s="280" t="s">
        <v>1393</v>
      </c>
      <c r="C6410" s="280" t="s">
        <v>1215</v>
      </c>
      <c r="D6410" s="280" t="s">
        <v>1344</v>
      </c>
      <c r="E6410" s="80">
        <v>0</v>
      </c>
      <c r="F6410" s="80">
        <v>711876</v>
      </c>
      <c r="G6410" s="80">
        <v>4</v>
      </c>
      <c r="H6410" s="280" t="s">
        <v>1394</v>
      </c>
      <c r="I6410" s="80"/>
    </row>
    <row r="6411" spans="1:9">
      <c r="A6411" s="280" t="s">
        <v>7810</v>
      </c>
      <c r="B6411" s="280" t="s">
        <v>1415</v>
      </c>
      <c r="C6411" s="280" t="s">
        <v>1215</v>
      </c>
      <c r="D6411" s="280" t="s">
        <v>1344</v>
      </c>
      <c r="E6411" s="80">
        <v>0</v>
      </c>
      <c r="F6411" s="80">
        <v>711876</v>
      </c>
      <c r="G6411" s="80">
        <v>4</v>
      </c>
      <c r="H6411" s="280" t="s">
        <v>1394</v>
      </c>
      <c r="I6411" s="80"/>
    </row>
    <row r="6412" spans="1:9">
      <c r="A6412" s="280" t="s">
        <v>7811</v>
      </c>
      <c r="B6412" s="280" t="s">
        <v>1436</v>
      </c>
      <c r="C6412" s="280" t="s">
        <v>1215</v>
      </c>
      <c r="D6412" s="280" t="s">
        <v>1344</v>
      </c>
      <c r="E6412" s="80">
        <v>0</v>
      </c>
      <c r="F6412" s="80">
        <v>711876</v>
      </c>
      <c r="G6412" s="80">
        <v>4</v>
      </c>
      <c r="H6412" s="280" t="s">
        <v>1394</v>
      </c>
      <c r="I6412" s="80"/>
    </row>
    <row r="6413" spans="1:9">
      <c r="A6413" s="280" t="s">
        <v>7812</v>
      </c>
      <c r="B6413" s="280" t="s">
        <v>5752</v>
      </c>
      <c r="C6413" s="280" t="s">
        <v>1216</v>
      </c>
      <c r="D6413" s="280" t="s">
        <v>1394</v>
      </c>
      <c r="E6413" s="80">
        <v>0.97158353421101429</v>
      </c>
      <c r="F6413" s="80">
        <v>711876</v>
      </c>
      <c r="G6413" s="80">
        <v>4</v>
      </c>
      <c r="H6413" s="280" t="s">
        <v>1394</v>
      </c>
      <c r="I6413" s="80"/>
    </row>
    <row r="6414" spans="1:9">
      <c r="A6414" s="280" t="s">
        <v>7813</v>
      </c>
      <c r="B6414" s="280" t="s">
        <v>5754</v>
      </c>
      <c r="C6414" s="280" t="s">
        <v>1216</v>
      </c>
      <c r="D6414" s="280" t="s">
        <v>1394</v>
      </c>
      <c r="E6414" s="80">
        <v>622379.80302900251</v>
      </c>
      <c r="F6414" s="80">
        <v>711876</v>
      </c>
      <c r="G6414" s="80">
        <v>4</v>
      </c>
      <c r="H6414" s="280" t="s">
        <v>1394</v>
      </c>
      <c r="I6414" s="80"/>
    </row>
    <row r="6415" spans="1:9">
      <c r="A6415" s="280" t="s">
        <v>7814</v>
      </c>
      <c r="B6415" s="280" t="s">
        <v>1457</v>
      </c>
      <c r="C6415" s="280" t="s">
        <v>1216</v>
      </c>
      <c r="D6415" s="280" t="s">
        <v>1211</v>
      </c>
      <c r="E6415" s="80">
        <v>0.83211008952006482</v>
      </c>
      <c r="F6415" s="80">
        <v>711876</v>
      </c>
      <c r="G6415" s="80">
        <v>4</v>
      </c>
      <c r="H6415" s="280" t="s">
        <v>1342</v>
      </c>
      <c r="I6415" s="80"/>
    </row>
    <row r="6416" spans="1:9">
      <c r="A6416" s="280" t="s">
        <v>7815</v>
      </c>
      <c r="B6416" s="280" t="s">
        <v>1457</v>
      </c>
      <c r="C6416" s="280" t="s">
        <v>1216</v>
      </c>
      <c r="D6416" s="280" t="s">
        <v>1212</v>
      </c>
      <c r="E6416" s="80">
        <v>0.84731392982283327</v>
      </c>
      <c r="F6416" s="80">
        <v>711876</v>
      </c>
      <c r="G6416" s="80">
        <v>4</v>
      </c>
      <c r="H6416" s="280" t="s">
        <v>1342</v>
      </c>
      <c r="I6416" s="80"/>
    </row>
    <row r="6417" spans="1:9">
      <c r="A6417" s="280" t="s">
        <v>7816</v>
      </c>
      <c r="B6417" s="280" t="s">
        <v>1457</v>
      </c>
      <c r="C6417" s="280" t="s">
        <v>1216</v>
      </c>
      <c r="D6417" s="280" t="s">
        <v>1213</v>
      </c>
      <c r="E6417" s="80">
        <v>0.83217046222479307</v>
      </c>
      <c r="F6417" s="80">
        <v>711876</v>
      </c>
      <c r="G6417" s="80">
        <v>4</v>
      </c>
      <c r="H6417" s="280" t="s">
        <v>1342</v>
      </c>
      <c r="I6417" s="80"/>
    </row>
    <row r="6418" spans="1:9">
      <c r="A6418" s="280" t="s">
        <v>7817</v>
      </c>
      <c r="B6418" s="280" t="s">
        <v>1457</v>
      </c>
      <c r="C6418" s="280" t="s">
        <v>1216</v>
      </c>
      <c r="D6418" s="280" t="s">
        <v>1214</v>
      </c>
      <c r="E6418" s="80">
        <v>0.8464156143977476</v>
      </c>
      <c r="F6418" s="80">
        <v>711876</v>
      </c>
      <c r="G6418" s="80">
        <v>4</v>
      </c>
      <c r="H6418" s="280" t="s">
        <v>1342</v>
      </c>
      <c r="I6418" s="80"/>
    </row>
    <row r="6419" spans="1:9">
      <c r="A6419" s="280" t="s">
        <v>7818</v>
      </c>
      <c r="B6419" s="280" t="s">
        <v>1457</v>
      </c>
      <c r="C6419" s="280" t="s">
        <v>1216</v>
      </c>
      <c r="D6419" s="280" t="s">
        <v>1215</v>
      </c>
      <c r="E6419" s="80">
        <v>0.83086618530362777</v>
      </c>
      <c r="F6419" s="80">
        <v>711876</v>
      </c>
      <c r="G6419" s="80">
        <v>4</v>
      </c>
      <c r="H6419" s="280" t="s">
        <v>1342</v>
      </c>
      <c r="I6419" s="80"/>
    </row>
    <row r="6420" spans="1:9">
      <c r="A6420" s="280" t="s">
        <v>7819</v>
      </c>
      <c r="B6420" s="280" t="s">
        <v>1457</v>
      </c>
      <c r="C6420" s="280" t="s">
        <v>1216</v>
      </c>
      <c r="D6420" s="280" t="s">
        <v>1216</v>
      </c>
      <c r="E6420" s="80">
        <v>1</v>
      </c>
      <c r="F6420" s="80">
        <v>711876</v>
      </c>
      <c r="G6420" s="80">
        <v>4</v>
      </c>
      <c r="H6420" s="280" t="s">
        <v>1342</v>
      </c>
      <c r="I6420" s="80"/>
    </row>
    <row r="6421" spans="1:9">
      <c r="A6421" s="280" t="s">
        <v>7820</v>
      </c>
      <c r="B6421" s="280" t="s">
        <v>1457</v>
      </c>
      <c r="C6421" s="280" t="s">
        <v>1216</v>
      </c>
      <c r="D6421" s="280" t="s">
        <v>1217</v>
      </c>
      <c r="E6421" s="80">
        <v>0.70287302927537054</v>
      </c>
      <c r="F6421" s="80">
        <v>711876</v>
      </c>
      <c r="G6421" s="80">
        <v>4</v>
      </c>
      <c r="H6421" s="280" t="s">
        <v>1342</v>
      </c>
      <c r="I6421" s="80"/>
    </row>
    <row r="6422" spans="1:9">
      <c r="A6422" s="280" t="s">
        <v>7821</v>
      </c>
      <c r="B6422" s="280" t="s">
        <v>1457</v>
      </c>
      <c r="C6422" s="280" t="s">
        <v>1216</v>
      </c>
      <c r="D6422" s="280" t="s">
        <v>1218</v>
      </c>
      <c r="E6422" s="80">
        <v>0.61037927912390011</v>
      </c>
      <c r="F6422" s="80">
        <v>711876</v>
      </c>
      <c r="G6422" s="80">
        <v>4</v>
      </c>
      <c r="H6422" s="280" t="s">
        <v>1342</v>
      </c>
      <c r="I6422" s="80"/>
    </row>
    <row r="6423" spans="1:9">
      <c r="A6423" s="280" t="s">
        <v>7822</v>
      </c>
      <c r="B6423" s="280" t="s">
        <v>1457</v>
      </c>
      <c r="C6423" s="280" t="s">
        <v>1216</v>
      </c>
      <c r="D6423" s="280" t="s">
        <v>1219</v>
      </c>
      <c r="E6423" s="80">
        <v>98871.743142417632</v>
      </c>
      <c r="F6423" s="80">
        <v>711876</v>
      </c>
      <c r="G6423" s="80">
        <v>4</v>
      </c>
      <c r="H6423" s="280" t="s">
        <v>1342</v>
      </c>
      <c r="I6423" s="80"/>
    </row>
    <row r="6424" spans="1:9">
      <c r="A6424" s="280" t="s">
        <v>7823</v>
      </c>
      <c r="B6424" s="280" t="s">
        <v>1457</v>
      </c>
      <c r="C6424" s="280" t="s">
        <v>1216</v>
      </c>
      <c r="D6424" s="280" t="s">
        <v>1347</v>
      </c>
      <c r="E6424" s="80">
        <v>1.0908168453972691</v>
      </c>
      <c r="F6424" s="80">
        <v>711876</v>
      </c>
      <c r="G6424" s="80">
        <v>4</v>
      </c>
      <c r="H6424" s="280" t="s">
        <v>1342</v>
      </c>
      <c r="I6424" s="80"/>
    </row>
    <row r="6425" spans="1:9">
      <c r="A6425" s="280" t="s">
        <v>7824</v>
      </c>
      <c r="B6425" s="280" t="s">
        <v>1393</v>
      </c>
      <c r="C6425" s="280" t="s">
        <v>1216</v>
      </c>
      <c r="D6425" s="280" t="s">
        <v>1347</v>
      </c>
      <c r="E6425" s="80">
        <v>0.40088863790884932</v>
      </c>
      <c r="F6425" s="80">
        <v>711876</v>
      </c>
      <c r="G6425" s="80">
        <v>4</v>
      </c>
      <c r="H6425" s="280" t="s">
        <v>1394</v>
      </c>
      <c r="I6425" s="80"/>
    </row>
    <row r="6426" spans="1:9">
      <c r="A6426" s="280" t="s">
        <v>7825</v>
      </c>
      <c r="B6426" s="280" t="s">
        <v>1415</v>
      </c>
      <c r="C6426" s="280" t="s">
        <v>1216</v>
      </c>
      <c r="D6426" s="280" t="s">
        <v>1347</v>
      </c>
      <c r="E6426" s="80">
        <v>0.12204020052278663</v>
      </c>
      <c r="F6426" s="80">
        <v>711876</v>
      </c>
      <c r="G6426" s="80">
        <v>4</v>
      </c>
      <c r="H6426" s="280" t="s">
        <v>1394</v>
      </c>
      <c r="I6426" s="80"/>
    </row>
    <row r="6427" spans="1:9">
      <c r="A6427" s="280" t="s">
        <v>7826</v>
      </c>
      <c r="B6427" s="280" t="s">
        <v>1436</v>
      </c>
      <c r="C6427" s="280" t="s">
        <v>1216</v>
      </c>
      <c r="D6427" s="280" t="s">
        <v>1347</v>
      </c>
      <c r="E6427" s="80">
        <v>7.840890025783899E-2</v>
      </c>
      <c r="F6427" s="80">
        <v>711876</v>
      </c>
      <c r="G6427" s="80">
        <v>4</v>
      </c>
      <c r="H6427" s="280" t="s">
        <v>1394</v>
      </c>
      <c r="I6427" s="80"/>
    </row>
    <row r="6428" spans="1:9">
      <c r="A6428" s="280" t="s">
        <v>7827</v>
      </c>
      <c r="B6428" s="280" t="s">
        <v>1457</v>
      </c>
      <c r="C6428" s="280" t="s">
        <v>1216</v>
      </c>
      <c r="D6428" s="280" t="s">
        <v>1344</v>
      </c>
      <c r="E6428" s="80">
        <v>2.517915032567458</v>
      </c>
      <c r="F6428" s="80">
        <v>711876</v>
      </c>
      <c r="G6428" s="80">
        <v>4</v>
      </c>
      <c r="H6428" s="280" t="s">
        <v>1342</v>
      </c>
      <c r="I6428" s="80"/>
    </row>
    <row r="6429" spans="1:9">
      <c r="A6429" s="280" t="s">
        <v>7828</v>
      </c>
      <c r="B6429" s="280" t="s">
        <v>1393</v>
      </c>
      <c r="C6429" s="280" t="s">
        <v>1216</v>
      </c>
      <c r="D6429" s="280" t="s">
        <v>1344</v>
      </c>
      <c r="E6429" s="80">
        <v>5.2059628362242864E-2</v>
      </c>
      <c r="F6429" s="80">
        <v>711876</v>
      </c>
      <c r="G6429" s="80">
        <v>4</v>
      </c>
      <c r="H6429" s="280" t="s">
        <v>1394</v>
      </c>
      <c r="I6429" s="80"/>
    </row>
    <row r="6430" spans="1:9">
      <c r="A6430" s="280" t="s">
        <v>7829</v>
      </c>
      <c r="B6430" s="280" t="s">
        <v>1415</v>
      </c>
      <c r="C6430" s="280" t="s">
        <v>1216</v>
      </c>
      <c r="D6430" s="280" t="s">
        <v>1344</v>
      </c>
      <c r="E6430" s="80">
        <v>5.2041428760729411E-2</v>
      </c>
      <c r="F6430" s="80">
        <v>711876</v>
      </c>
      <c r="G6430" s="80">
        <v>4</v>
      </c>
      <c r="H6430" s="280" t="s">
        <v>1394</v>
      </c>
      <c r="I6430" s="80"/>
    </row>
    <row r="6431" spans="1:9">
      <c r="A6431" s="280" t="s">
        <v>7830</v>
      </c>
      <c r="B6431" s="280" t="s">
        <v>1436</v>
      </c>
      <c r="C6431" s="280" t="s">
        <v>1216</v>
      </c>
      <c r="D6431" s="280" t="s">
        <v>1344</v>
      </c>
      <c r="E6431" s="80">
        <v>7.2509131659331497E-2</v>
      </c>
      <c r="F6431" s="80">
        <v>711876</v>
      </c>
      <c r="G6431" s="80">
        <v>4</v>
      </c>
      <c r="H6431" s="280" t="s">
        <v>1394</v>
      </c>
      <c r="I6431" s="80"/>
    </row>
    <row r="6432" spans="1:9">
      <c r="A6432" s="280" t="s">
        <v>7831</v>
      </c>
      <c r="B6432" s="280" t="s">
        <v>5752</v>
      </c>
      <c r="C6432" s="280" t="s">
        <v>1217</v>
      </c>
      <c r="D6432" s="280" t="s">
        <v>1394</v>
      </c>
      <c r="E6432" s="80">
        <v>1</v>
      </c>
      <c r="F6432" s="80">
        <v>711876</v>
      </c>
      <c r="G6432" s="80">
        <v>4</v>
      </c>
      <c r="H6432" s="280" t="s">
        <v>1394</v>
      </c>
      <c r="I6432" s="80"/>
    </row>
    <row r="6433" spans="1:9">
      <c r="A6433" s="280" t="s">
        <v>7832</v>
      </c>
      <c r="B6433" s="280" t="s">
        <v>5754</v>
      </c>
      <c r="C6433" s="280" t="s">
        <v>1217</v>
      </c>
      <c r="D6433" s="280" t="s">
        <v>1394</v>
      </c>
      <c r="E6433" s="80">
        <v>914767.53137193725</v>
      </c>
      <c r="F6433" s="80">
        <v>711876</v>
      </c>
      <c r="G6433" s="80">
        <v>4</v>
      </c>
      <c r="H6433" s="280" t="s">
        <v>1394</v>
      </c>
      <c r="I6433" s="80"/>
    </row>
    <row r="6434" spans="1:9">
      <c r="A6434" s="280" t="s">
        <v>7833</v>
      </c>
      <c r="B6434" s="280" t="s">
        <v>1457</v>
      </c>
      <c r="C6434" s="280" t="s">
        <v>1217</v>
      </c>
      <c r="D6434" s="280" t="s">
        <v>1211</v>
      </c>
      <c r="E6434" s="80">
        <v>1.1819858412535009</v>
      </c>
      <c r="F6434" s="80">
        <v>711876</v>
      </c>
      <c r="G6434" s="80">
        <v>4</v>
      </c>
      <c r="H6434" s="280" t="s">
        <v>1342</v>
      </c>
      <c r="I6434" s="80"/>
    </row>
    <row r="6435" spans="1:9">
      <c r="A6435" s="280" t="s">
        <v>7834</v>
      </c>
      <c r="B6435" s="280" t="s">
        <v>1457</v>
      </c>
      <c r="C6435" s="280" t="s">
        <v>1217</v>
      </c>
      <c r="D6435" s="280" t="s">
        <v>1212</v>
      </c>
      <c r="E6435" s="80">
        <v>1.2039857427460461</v>
      </c>
      <c r="F6435" s="80">
        <v>711876</v>
      </c>
      <c r="G6435" s="80">
        <v>4</v>
      </c>
      <c r="H6435" s="280" t="s">
        <v>1342</v>
      </c>
      <c r="I6435" s="80"/>
    </row>
    <row r="6436" spans="1:9">
      <c r="A6436" s="280" t="s">
        <v>7835</v>
      </c>
      <c r="B6436" s="280" t="s">
        <v>1457</v>
      </c>
      <c r="C6436" s="280" t="s">
        <v>1217</v>
      </c>
      <c r="D6436" s="280" t="s">
        <v>1213</v>
      </c>
      <c r="E6436" s="80">
        <v>1.1820863455994051</v>
      </c>
      <c r="F6436" s="80">
        <v>711876</v>
      </c>
      <c r="G6436" s="80">
        <v>4</v>
      </c>
      <c r="H6436" s="280" t="s">
        <v>1342</v>
      </c>
      <c r="I6436" s="80"/>
    </row>
    <row r="6437" spans="1:9">
      <c r="A6437" s="280" t="s">
        <v>7836</v>
      </c>
      <c r="B6437" s="280" t="s">
        <v>1457</v>
      </c>
      <c r="C6437" s="280" t="s">
        <v>1217</v>
      </c>
      <c r="D6437" s="280" t="s">
        <v>1214</v>
      </c>
      <c r="E6437" s="80">
        <v>1.2026227717950781</v>
      </c>
      <c r="F6437" s="80">
        <v>711876</v>
      </c>
      <c r="G6437" s="80">
        <v>4</v>
      </c>
      <c r="H6437" s="280" t="s">
        <v>1342</v>
      </c>
      <c r="I6437" s="80"/>
    </row>
    <row r="6438" spans="1:9">
      <c r="A6438" s="280" t="s">
        <v>7837</v>
      </c>
      <c r="B6438" s="280" t="s">
        <v>1457</v>
      </c>
      <c r="C6438" s="280" t="s">
        <v>1217</v>
      </c>
      <c r="D6438" s="280" t="s">
        <v>1215</v>
      </c>
      <c r="E6438" s="80">
        <v>1.1811948249215836</v>
      </c>
      <c r="F6438" s="80">
        <v>711876</v>
      </c>
      <c r="G6438" s="80">
        <v>4</v>
      </c>
      <c r="H6438" s="280" t="s">
        <v>1342</v>
      </c>
      <c r="I6438" s="80"/>
    </row>
    <row r="6439" spans="1:9">
      <c r="A6439" s="280" t="s">
        <v>7838</v>
      </c>
      <c r="B6439" s="280" t="s">
        <v>1457</v>
      </c>
      <c r="C6439" s="280" t="s">
        <v>1217</v>
      </c>
      <c r="D6439" s="280" t="s">
        <v>1216</v>
      </c>
      <c r="E6439" s="80">
        <v>-0.76802945962354174</v>
      </c>
      <c r="F6439" s="80">
        <v>711876</v>
      </c>
      <c r="G6439" s="80">
        <v>4</v>
      </c>
      <c r="H6439" s="280" t="s">
        <v>1342</v>
      </c>
      <c r="I6439" s="80"/>
    </row>
    <row r="6440" spans="1:9">
      <c r="A6440" s="280" t="s">
        <v>7839</v>
      </c>
      <c r="B6440" s="280" t="s">
        <v>1457</v>
      </c>
      <c r="C6440" s="280" t="s">
        <v>1217</v>
      </c>
      <c r="D6440" s="280" t="s">
        <v>1217</v>
      </c>
      <c r="E6440" s="80">
        <v>1</v>
      </c>
      <c r="F6440" s="80">
        <v>711876</v>
      </c>
      <c r="G6440" s="80">
        <v>4</v>
      </c>
      <c r="H6440" s="280" t="s">
        <v>1342</v>
      </c>
      <c r="I6440" s="80"/>
    </row>
    <row r="6441" spans="1:9">
      <c r="A6441" s="280" t="s">
        <v>7840</v>
      </c>
      <c r="B6441" s="280" t="s">
        <v>1457</v>
      </c>
      <c r="C6441" s="280" t="s">
        <v>1217</v>
      </c>
      <c r="D6441" s="280" t="s">
        <v>1218</v>
      </c>
      <c r="E6441" s="80">
        <v>0.8811509248363355</v>
      </c>
      <c r="F6441" s="80">
        <v>711876</v>
      </c>
      <c r="G6441" s="80">
        <v>4</v>
      </c>
      <c r="H6441" s="280" t="s">
        <v>1342</v>
      </c>
      <c r="I6441" s="80"/>
    </row>
    <row r="6442" spans="1:9">
      <c r="A6442" s="280" t="s">
        <v>7841</v>
      </c>
      <c r="B6442" s="280" t="s">
        <v>1457</v>
      </c>
      <c r="C6442" s="280" t="s">
        <v>1217</v>
      </c>
      <c r="D6442" s="280" t="s">
        <v>1219</v>
      </c>
      <c r="E6442" s="80">
        <v>155515.69383640075</v>
      </c>
      <c r="F6442" s="80">
        <v>711876</v>
      </c>
      <c r="G6442" s="80">
        <v>4</v>
      </c>
      <c r="H6442" s="280" t="s">
        <v>1342</v>
      </c>
      <c r="I6442" s="80"/>
    </row>
    <row r="6443" spans="1:9">
      <c r="A6443" s="280" t="s">
        <v>7842</v>
      </c>
      <c r="B6443" s="280" t="s">
        <v>1457</v>
      </c>
      <c r="C6443" s="280" t="s">
        <v>1217</v>
      </c>
      <c r="D6443" s="280" t="s">
        <v>1347</v>
      </c>
      <c r="E6443" s="80">
        <v>1.5559766805932156</v>
      </c>
      <c r="F6443" s="80">
        <v>711876</v>
      </c>
      <c r="G6443" s="80">
        <v>4</v>
      </c>
      <c r="H6443" s="280" t="s">
        <v>1342</v>
      </c>
      <c r="I6443" s="80"/>
    </row>
    <row r="6444" spans="1:9">
      <c r="A6444" s="280" t="s">
        <v>7843</v>
      </c>
      <c r="B6444" s="280" t="s">
        <v>1393</v>
      </c>
      <c r="C6444" s="280" t="s">
        <v>1217</v>
      </c>
      <c r="D6444" s="280" t="s">
        <v>1347</v>
      </c>
      <c r="E6444" s="80">
        <v>0</v>
      </c>
      <c r="F6444" s="80">
        <v>711876</v>
      </c>
      <c r="G6444" s="80">
        <v>4</v>
      </c>
      <c r="H6444" s="280" t="s">
        <v>1394</v>
      </c>
      <c r="I6444" s="80"/>
    </row>
    <row r="6445" spans="1:9">
      <c r="A6445" s="280" t="s">
        <v>7844</v>
      </c>
      <c r="B6445" s="280" t="s">
        <v>1415</v>
      </c>
      <c r="C6445" s="280" t="s">
        <v>1217</v>
      </c>
      <c r="D6445" s="280" t="s">
        <v>1347</v>
      </c>
      <c r="E6445" s="80">
        <v>0</v>
      </c>
      <c r="F6445" s="80">
        <v>711876</v>
      </c>
      <c r="G6445" s="80">
        <v>4</v>
      </c>
      <c r="H6445" s="280" t="s">
        <v>1394</v>
      </c>
      <c r="I6445" s="80"/>
    </row>
    <row r="6446" spans="1:9">
      <c r="A6446" s="280" t="s">
        <v>7845</v>
      </c>
      <c r="B6446" s="280" t="s">
        <v>1436</v>
      </c>
      <c r="C6446" s="280" t="s">
        <v>1217</v>
      </c>
      <c r="D6446" s="280" t="s">
        <v>1347</v>
      </c>
      <c r="E6446" s="80">
        <v>0</v>
      </c>
      <c r="F6446" s="80">
        <v>711876</v>
      </c>
      <c r="G6446" s="80">
        <v>4</v>
      </c>
      <c r="H6446" s="280" t="s">
        <v>1394</v>
      </c>
      <c r="I6446" s="80"/>
    </row>
    <row r="6447" spans="1:9">
      <c r="A6447" s="280" t="s">
        <v>7846</v>
      </c>
      <c r="B6447" s="280" t="s">
        <v>1457</v>
      </c>
      <c r="C6447" s="280" t="s">
        <v>1217</v>
      </c>
      <c r="D6447" s="280" t="s">
        <v>1344</v>
      </c>
      <c r="E6447" s="80">
        <v>3.5811810294660575</v>
      </c>
      <c r="F6447" s="80">
        <v>711876</v>
      </c>
      <c r="G6447" s="80">
        <v>4</v>
      </c>
      <c r="H6447" s="280" t="s">
        <v>1342</v>
      </c>
      <c r="I6447" s="80"/>
    </row>
    <row r="6448" spans="1:9">
      <c r="A6448" s="280" t="s">
        <v>7847</v>
      </c>
      <c r="B6448" s="280" t="s">
        <v>1393</v>
      </c>
      <c r="C6448" s="280" t="s">
        <v>1217</v>
      </c>
      <c r="D6448" s="280" t="s">
        <v>1344</v>
      </c>
      <c r="E6448" s="80">
        <v>0</v>
      </c>
      <c r="F6448" s="80">
        <v>711876</v>
      </c>
      <c r="G6448" s="80">
        <v>4</v>
      </c>
      <c r="H6448" s="280" t="s">
        <v>1394</v>
      </c>
      <c r="I6448" s="80"/>
    </row>
    <row r="6449" spans="1:9">
      <c r="A6449" s="280" t="s">
        <v>7848</v>
      </c>
      <c r="B6449" s="280" t="s">
        <v>1415</v>
      </c>
      <c r="C6449" s="280" t="s">
        <v>1217</v>
      </c>
      <c r="D6449" s="280" t="s">
        <v>1344</v>
      </c>
      <c r="E6449" s="80">
        <v>0</v>
      </c>
      <c r="F6449" s="80">
        <v>711876</v>
      </c>
      <c r="G6449" s="80">
        <v>4</v>
      </c>
      <c r="H6449" s="280" t="s">
        <v>1394</v>
      </c>
      <c r="I6449" s="80"/>
    </row>
    <row r="6450" spans="1:9">
      <c r="A6450" s="280" t="s">
        <v>7849</v>
      </c>
      <c r="B6450" s="280" t="s">
        <v>1436</v>
      </c>
      <c r="C6450" s="280" t="s">
        <v>1217</v>
      </c>
      <c r="D6450" s="280" t="s">
        <v>1344</v>
      </c>
      <c r="E6450" s="80">
        <v>0</v>
      </c>
      <c r="F6450" s="80">
        <v>711876</v>
      </c>
      <c r="G6450" s="80">
        <v>4</v>
      </c>
      <c r="H6450" s="280" t="s">
        <v>1394</v>
      </c>
      <c r="I6450" s="80"/>
    </row>
    <row r="6451" spans="1:9">
      <c r="A6451" s="280" t="s">
        <v>7850</v>
      </c>
      <c r="B6451" s="280" t="s">
        <v>5752</v>
      </c>
      <c r="C6451" s="280" t="s">
        <v>1218</v>
      </c>
      <c r="D6451" s="280" t="s">
        <v>1394</v>
      </c>
      <c r="E6451" s="80">
        <v>0.9939708600936118</v>
      </c>
      <c r="F6451" s="80">
        <v>711876</v>
      </c>
      <c r="G6451" s="80">
        <v>4</v>
      </c>
      <c r="H6451" s="280" t="s">
        <v>1394</v>
      </c>
      <c r="I6451" s="80"/>
    </row>
    <row r="6452" spans="1:9">
      <c r="A6452" s="280" t="s">
        <v>7851</v>
      </c>
      <c r="B6452" s="280" t="s">
        <v>5754</v>
      </c>
      <c r="C6452" s="280" t="s">
        <v>1218</v>
      </c>
      <c r="D6452" s="280" t="s">
        <v>1394</v>
      </c>
      <c r="E6452" s="80">
        <v>1208566.2573721129</v>
      </c>
      <c r="F6452" s="80">
        <v>711876</v>
      </c>
      <c r="G6452" s="80">
        <v>4</v>
      </c>
      <c r="H6452" s="280" t="s">
        <v>1394</v>
      </c>
      <c r="I6452" s="80"/>
    </row>
    <row r="6453" spans="1:9">
      <c r="A6453" s="280" t="s">
        <v>7852</v>
      </c>
      <c r="B6453" s="280" t="s">
        <v>1457</v>
      </c>
      <c r="C6453" s="280" t="s">
        <v>1218</v>
      </c>
      <c r="D6453" s="280" t="s">
        <v>1211</v>
      </c>
      <c r="E6453" s="80">
        <v>1.5739792436357012</v>
      </c>
      <c r="F6453" s="80">
        <v>711876</v>
      </c>
      <c r="G6453" s="80">
        <v>4</v>
      </c>
      <c r="H6453" s="280" t="s">
        <v>1342</v>
      </c>
      <c r="I6453" s="80"/>
    </row>
    <row r="6454" spans="1:9">
      <c r="A6454" s="280" t="s">
        <v>7853</v>
      </c>
      <c r="B6454" s="280" t="s">
        <v>1457</v>
      </c>
      <c r="C6454" s="280" t="s">
        <v>1218</v>
      </c>
      <c r="D6454" s="280" t="s">
        <v>1212</v>
      </c>
      <c r="E6454" s="80">
        <v>1.6110410246042335</v>
      </c>
      <c r="F6454" s="80">
        <v>711876</v>
      </c>
      <c r="G6454" s="80">
        <v>4</v>
      </c>
      <c r="H6454" s="280" t="s">
        <v>1342</v>
      </c>
      <c r="I6454" s="80"/>
    </row>
    <row r="6455" spans="1:9">
      <c r="A6455" s="280" t="s">
        <v>7854</v>
      </c>
      <c r="B6455" s="280" t="s">
        <v>1457</v>
      </c>
      <c r="C6455" s="280" t="s">
        <v>1218</v>
      </c>
      <c r="D6455" s="280" t="s">
        <v>1213</v>
      </c>
      <c r="E6455" s="80">
        <v>1.5741035072628782</v>
      </c>
      <c r="F6455" s="80">
        <v>711876</v>
      </c>
      <c r="G6455" s="80">
        <v>4</v>
      </c>
      <c r="H6455" s="280" t="s">
        <v>1342</v>
      </c>
      <c r="I6455" s="80"/>
    </row>
    <row r="6456" spans="1:9">
      <c r="A6456" s="280" t="s">
        <v>7855</v>
      </c>
      <c r="B6456" s="280" t="s">
        <v>1457</v>
      </c>
      <c r="C6456" s="280" t="s">
        <v>1218</v>
      </c>
      <c r="D6456" s="280" t="s">
        <v>1214</v>
      </c>
      <c r="E6456" s="80">
        <v>1.6096034262066832</v>
      </c>
      <c r="F6456" s="80">
        <v>711876</v>
      </c>
      <c r="G6456" s="80">
        <v>4</v>
      </c>
      <c r="H6456" s="280" t="s">
        <v>1342</v>
      </c>
      <c r="I6456" s="80"/>
    </row>
    <row r="6457" spans="1:9">
      <c r="A6457" s="280" t="s">
        <v>7856</v>
      </c>
      <c r="B6457" s="280" t="s">
        <v>1457</v>
      </c>
      <c r="C6457" s="280" t="s">
        <v>1218</v>
      </c>
      <c r="D6457" s="280" t="s">
        <v>1215</v>
      </c>
      <c r="E6457" s="80">
        <v>1.5665705845679714</v>
      </c>
      <c r="F6457" s="80">
        <v>711876</v>
      </c>
      <c r="G6457" s="80">
        <v>4</v>
      </c>
      <c r="H6457" s="280" t="s">
        <v>1342</v>
      </c>
      <c r="I6457" s="80"/>
    </row>
    <row r="6458" spans="1:9">
      <c r="A6458" s="280" t="s">
        <v>7857</v>
      </c>
      <c r="B6458" s="280" t="s">
        <v>1457</v>
      </c>
      <c r="C6458" s="280" t="s">
        <v>1218</v>
      </c>
      <c r="D6458" s="280" t="s">
        <v>1216</v>
      </c>
      <c r="E6458" s="80">
        <v>-0.46498116641808335</v>
      </c>
      <c r="F6458" s="80">
        <v>711876</v>
      </c>
      <c r="G6458" s="80">
        <v>4</v>
      </c>
      <c r="H6458" s="280" t="s">
        <v>1342</v>
      </c>
      <c r="I6458" s="80"/>
    </row>
    <row r="6459" spans="1:9">
      <c r="A6459" s="280" t="s">
        <v>7858</v>
      </c>
      <c r="B6459" s="280" t="s">
        <v>1457</v>
      </c>
      <c r="C6459" s="280" t="s">
        <v>1218</v>
      </c>
      <c r="D6459" s="280" t="s">
        <v>1217</v>
      </c>
      <c r="E6459" s="80">
        <v>1.3263969293769442</v>
      </c>
      <c r="F6459" s="80">
        <v>711876</v>
      </c>
      <c r="G6459" s="80">
        <v>4</v>
      </c>
      <c r="H6459" s="280" t="s">
        <v>1342</v>
      </c>
      <c r="I6459" s="80"/>
    </row>
    <row r="6460" spans="1:9">
      <c r="A6460" s="280" t="s">
        <v>7859</v>
      </c>
      <c r="B6460" s="280" t="s">
        <v>1457</v>
      </c>
      <c r="C6460" s="280" t="s">
        <v>1218</v>
      </c>
      <c r="D6460" s="280" t="s">
        <v>1218</v>
      </c>
      <c r="E6460" s="80">
        <v>1</v>
      </c>
      <c r="F6460" s="80">
        <v>711876</v>
      </c>
      <c r="G6460" s="80">
        <v>4</v>
      </c>
      <c r="H6460" s="280" t="s">
        <v>1342</v>
      </c>
      <c r="I6460" s="80"/>
    </row>
    <row r="6461" spans="1:9">
      <c r="A6461" s="280" t="s">
        <v>7860</v>
      </c>
      <c r="B6461" s="280" t="s">
        <v>1457</v>
      </c>
      <c r="C6461" s="280" t="s">
        <v>1218</v>
      </c>
      <c r="D6461" s="280" t="s">
        <v>1219</v>
      </c>
      <c r="E6461" s="80">
        <v>194993.9119014809</v>
      </c>
      <c r="F6461" s="80">
        <v>711876</v>
      </c>
      <c r="G6461" s="80">
        <v>4</v>
      </c>
      <c r="H6461" s="280" t="s">
        <v>1342</v>
      </c>
      <c r="I6461" s="80"/>
    </row>
    <row r="6462" spans="1:9">
      <c r="A6462" s="280" t="s">
        <v>7861</v>
      </c>
      <c r="B6462" s="280" t="s">
        <v>1457</v>
      </c>
      <c r="C6462" s="280" t="s">
        <v>1218</v>
      </c>
      <c r="D6462" s="280" t="s">
        <v>1347</v>
      </c>
      <c r="E6462" s="80">
        <v>2.0453895143546421</v>
      </c>
      <c r="F6462" s="80">
        <v>711876</v>
      </c>
      <c r="G6462" s="80">
        <v>4</v>
      </c>
      <c r="H6462" s="280" t="s">
        <v>1342</v>
      </c>
      <c r="I6462" s="80"/>
    </row>
    <row r="6463" spans="1:9">
      <c r="A6463" s="280" t="s">
        <v>7862</v>
      </c>
      <c r="B6463" s="280" t="s">
        <v>1393</v>
      </c>
      <c r="C6463" s="280" t="s">
        <v>1218</v>
      </c>
      <c r="D6463" s="280" t="s">
        <v>1347</v>
      </c>
      <c r="E6463" s="80">
        <v>0.10235490450584091</v>
      </c>
      <c r="F6463" s="80">
        <v>711876</v>
      </c>
      <c r="G6463" s="80">
        <v>4</v>
      </c>
      <c r="H6463" s="280" t="s">
        <v>1394</v>
      </c>
      <c r="I6463" s="80"/>
    </row>
    <row r="6464" spans="1:9">
      <c r="A6464" s="280" t="s">
        <v>7863</v>
      </c>
      <c r="B6464" s="280" t="s">
        <v>1415</v>
      </c>
      <c r="C6464" s="280" t="s">
        <v>1218</v>
      </c>
      <c r="D6464" s="280" t="s">
        <v>1347</v>
      </c>
      <c r="E6464" s="80">
        <v>3.1989606402976184E-2</v>
      </c>
      <c r="F6464" s="80">
        <v>711876</v>
      </c>
      <c r="G6464" s="80">
        <v>4</v>
      </c>
      <c r="H6464" s="280" t="s">
        <v>1394</v>
      </c>
      <c r="I6464" s="80"/>
    </row>
    <row r="6465" spans="1:9">
      <c r="A6465" s="280" t="s">
        <v>7864</v>
      </c>
      <c r="B6465" s="280" t="s">
        <v>1436</v>
      </c>
      <c r="C6465" s="280" t="s">
        <v>1218</v>
      </c>
      <c r="D6465" s="280" t="s">
        <v>1347</v>
      </c>
      <c r="E6465" s="80">
        <v>2.1687629762045548E-2</v>
      </c>
      <c r="F6465" s="80">
        <v>711876</v>
      </c>
      <c r="G6465" s="80">
        <v>4</v>
      </c>
      <c r="H6465" s="280" t="s">
        <v>1394</v>
      </c>
      <c r="I6465" s="80"/>
    </row>
    <row r="6466" spans="1:9">
      <c r="A6466" s="280" t="s">
        <v>7865</v>
      </c>
      <c r="B6466" s="280" t="s">
        <v>1457</v>
      </c>
      <c r="C6466" s="280" t="s">
        <v>1218</v>
      </c>
      <c r="D6466" s="280" t="s">
        <v>1344</v>
      </c>
      <c r="E6466" s="80">
        <v>4.7500326312842169</v>
      </c>
      <c r="F6466" s="80">
        <v>711876</v>
      </c>
      <c r="G6466" s="80">
        <v>4</v>
      </c>
      <c r="H6466" s="280" t="s">
        <v>1342</v>
      </c>
      <c r="I6466" s="80"/>
    </row>
    <row r="6467" spans="1:9">
      <c r="A6467" s="280" t="s">
        <v>7866</v>
      </c>
      <c r="B6467" s="280" t="s">
        <v>1393</v>
      </c>
      <c r="C6467" s="280" t="s">
        <v>1218</v>
      </c>
      <c r="D6467" s="280" t="s">
        <v>1344</v>
      </c>
      <c r="E6467" s="80">
        <v>1.8123942933881743E-2</v>
      </c>
      <c r="F6467" s="80">
        <v>711876</v>
      </c>
      <c r="G6467" s="80">
        <v>4</v>
      </c>
      <c r="H6467" s="280" t="s">
        <v>1394</v>
      </c>
      <c r="I6467" s="80"/>
    </row>
    <row r="6468" spans="1:9">
      <c r="A6468" s="280" t="s">
        <v>7867</v>
      </c>
      <c r="B6468" s="280" t="s">
        <v>1415</v>
      </c>
      <c r="C6468" s="280" t="s">
        <v>1218</v>
      </c>
      <c r="D6468" s="280" t="s">
        <v>1344</v>
      </c>
      <c r="E6468" s="80">
        <v>1.3573156224224522E-2</v>
      </c>
      <c r="F6468" s="80">
        <v>711876</v>
      </c>
      <c r="G6468" s="80">
        <v>4</v>
      </c>
      <c r="H6468" s="280" t="s">
        <v>1394</v>
      </c>
      <c r="I6468" s="80"/>
    </row>
    <row r="6469" spans="1:9">
      <c r="A6469" s="280" t="s">
        <v>7868</v>
      </c>
      <c r="B6469" s="280" t="s">
        <v>1436</v>
      </c>
      <c r="C6469" s="280" t="s">
        <v>1218</v>
      </c>
      <c r="D6469" s="280" t="s">
        <v>1344</v>
      </c>
      <c r="E6469" s="80">
        <v>2.3482928775234526E-2</v>
      </c>
      <c r="F6469" s="80">
        <v>711876</v>
      </c>
      <c r="G6469" s="80">
        <v>4</v>
      </c>
      <c r="H6469" s="280" t="s">
        <v>1394</v>
      </c>
      <c r="I6469" s="80"/>
    </row>
    <row r="6470" spans="1:9">
      <c r="A6470" s="280" t="s">
        <v>7869</v>
      </c>
      <c r="B6470" s="280" t="s">
        <v>5752</v>
      </c>
      <c r="C6470" s="280" t="s">
        <v>1219</v>
      </c>
      <c r="D6470" s="280" t="s">
        <v>1394</v>
      </c>
      <c r="E6470" s="80">
        <v>1</v>
      </c>
      <c r="F6470" s="80">
        <v>711876</v>
      </c>
      <c r="G6470" s="80">
        <v>4</v>
      </c>
      <c r="H6470" s="280" t="s">
        <v>1394</v>
      </c>
      <c r="I6470" s="80"/>
    </row>
    <row r="6471" spans="1:9">
      <c r="A6471" s="280" t="s">
        <v>7870</v>
      </c>
      <c r="B6471" s="280" t="s">
        <v>5754</v>
      </c>
      <c r="C6471" s="280" t="s">
        <v>1219</v>
      </c>
      <c r="D6471" s="280" t="s">
        <v>1394</v>
      </c>
      <c r="E6471" s="80">
        <v>752877.72400674166</v>
      </c>
      <c r="F6471" s="80">
        <v>711876</v>
      </c>
      <c r="G6471" s="80">
        <v>4</v>
      </c>
      <c r="H6471" s="280" t="s">
        <v>1394</v>
      </c>
      <c r="I6471" s="80"/>
    </row>
    <row r="6472" spans="1:9">
      <c r="A6472" s="280" t="s">
        <v>7871</v>
      </c>
      <c r="B6472" s="280" t="s">
        <v>1457</v>
      </c>
      <c r="C6472" s="280" t="s">
        <v>1219</v>
      </c>
      <c r="D6472" s="280" t="s">
        <v>1211</v>
      </c>
      <c r="E6472" s="80">
        <v>0.9699870709333035</v>
      </c>
      <c r="F6472" s="80">
        <v>711876</v>
      </c>
      <c r="G6472" s="80">
        <v>4</v>
      </c>
      <c r="H6472" s="280" t="s">
        <v>1342</v>
      </c>
      <c r="I6472" s="80"/>
    </row>
    <row r="6473" spans="1:9">
      <c r="A6473" s="280" t="s">
        <v>7872</v>
      </c>
      <c r="B6473" s="280" t="s">
        <v>1457</v>
      </c>
      <c r="C6473" s="280" t="s">
        <v>1219</v>
      </c>
      <c r="D6473" s="280" t="s">
        <v>1212</v>
      </c>
      <c r="E6473" s="80">
        <v>0.98652752214773165</v>
      </c>
      <c r="F6473" s="80">
        <v>711876</v>
      </c>
      <c r="G6473" s="80">
        <v>4</v>
      </c>
      <c r="H6473" s="280" t="s">
        <v>1342</v>
      </c>
      <c r="I6473" s="80"/>
    </row>
    <row r="6474" spans="1:9">
      <c r="A6474" s="280" t="s">
        <v>7873</v>
      </c>
      <c r="B6474" s="280" t="s">
        <v>1457</v>
      </c>
      <c r="C6474" s="280" t="s">
        <v>1219</v>
      </c>
      <c r="D6474" s="280" t="s">
        <v>1213</v>
      </c>
      <c r="E6474" s="80">
        <v>0.97006146020033246</v>
      </c>
      <c r="F6474" s="80">
        <v>711876</v>
      </c>
      <c r="G6474" s="80">
        <v>4</v>
      </c>
      <c r="H6474" s="280" t="s">
        <v>1342</v>
      </c>
      <c r="I6474" s="80"/>
    </row>
    <row r="6475" spans="1:9">
      <c r="A6475" s="280" t="s">
        <v>7874</v>
      </c>
      <c r="B6475" s="280" t="s">
        <v>1457</v>
      </c>
      <c r="C6475" s="280" t="s">
        <v>1219</v>
      </c>
      <c r="D6475" s="280" t="s">
        <v>1214</v>
      </c>
      <c r="E6475" s="80">
        <v>0.98523600941141787</v>
      </c>
      <c r="F6475" s="80">
        <v>711876</v>
      </c>
      <c r="G6475" s="80">
        <v>4</v>
      </c>
      <c r="H6475" s="280" t="s">
        <v>1342</v>
      </c>
      <c r="I6475" s="80"/>
    </row>
    <row r="6476" spans="1:9">
      <c r="A6476" s="280" t="s">
        <v>7875</v>
      </c>
      <c r="B6476" s="280" t="s">
        <v>1457</v>
      </c>
      <c r="C6476" s="280" t="s">
        <v>1219</v>
      </c>
      <c r="D6476" s="280" t="s">
        <v>1215</v>
      </c>
      <c r="E6476" s="80">
        <v>0.96843437403392341</v>
      </c>
      <c r="F6476" s="80">
        <v>711876</v>
      </c>
      <c r="G6476" s="80">
        <v>4</v>
      </c>
      <c r="H6476" s="280" t="s">
        <v>1342</v>
      </c>
      <c r="I6476" s="80"/>
    </row>
    <row r="6477" spans="1:9">
      <c r="A6477" s="280" t="s">
        <v>7876</v>
      </c>
      <c r="B6477" s="280" t="s">
        <v>1457</v>
      </c>
      <c r="C6477" s="280" t="s">
        <v>1219</v>
      </c>
      <c r="D6477" s="280" t="s">
        <v>1216</v>
      </c>
      <c r="E6477" s="80">
        <v>-0.26777148503874054</v>
      </c>
      <c r="F6477" s="80">
        <v>711876</v>
      </c>
      <c r="G6477" s="80">
        <v>4</v>
      </c>
      <c r="H6477" s="280" t="s">
        <v>1342</v>
      </c>
      <c r="I6477" s="80"/>
    </row>
    <row r="6478" spans="1:9">
      <c r="A6478" s="280" t="s">
        <v>7877</v>
      </c>
      <c r="B6478" s="280" t="s">
        <v>1457</v>
      </c>
      <c r="C6478" s="280" t="s">
        <v>1219</v>
      </c>
      <c r="D6478" s="280" t="s">
        <v>1217</v>
      </c>
      <c r="E6478" s="80">
        <v>0.82301002668143519</v>
      </c>
      <c r="F6478" s="80">
        <v>711876</v>
      </c>
      <c r="G6478" s="80">
        <v>4</v>
      </c>
      <c r="H6478" s="280" t="s">
        <v>1342</v>
      </c>
      <c r="I6478" s="80"/>
    </row>
    <row r="6479" spans="1:9">
      <c r="A6479" s="280" t="s">
        <v>7878</v>
      </c>
      <c r="B6479" s="280" t="s">
        <v>1457</v>
      </c>
      <c r="C6479" s="280" t="s">
        <v>1219</v>
      </c>
      <c r="D6479" s="280" t="s">
        <v>1218</v>
      </c>
      <c r="E6479" s="80">
        <v>0.72974305654578675</v>
      </c>
      <c r="F6479" s="80">
        <v>711876</v>
      </c>
      <c r="G6479" s="80">
        <v>4</v>
      </c>
      <c r="H6479" s="280" t="s">
        <v>1342</v>
      </c>
      <c r="I6479" s="80"/>
    </row>
    <row r="6480" spans="1:9">
      <c r="A6480" s="280" t="s">
        <v>7879</v>
      </c>
      <c r="B6480" s="280" t="s">
        <v>1457</v>
      </c>
      <c r="C6480" s="280" t="s">
        <v>1219</v>
      </c>
      <c r="D6480" s="280" t="s">
        <v>1219</v>
      </c>
      <c r="E6480" s="80">
        <v>1</v>
      </c>
      <c r="F6480" s="80">
        <v>711876</v>
      </c>
      <c r="G6480" s="80">
        <v>4</v>
      </c>
      <c r="H6480" s="280" t="s">
        <v>1342</v>
      </c>
      <c r="I6480" s="80"/>
    </row>
    <row r="6481" spans="1:9">
      <c r="A6481" s="280" t="s">
        <v>7880</v>
      </c>
      <c r="B6481" s="280" t="s">
        <v>1457</v>
      </c>
      <c r="C6481" s="280" t="s">
        <v>1219</v>
      </c>
      <c r="D6481" s="280" t="s">
        <v>1347</v>
      </c>
      <c r="E6481" s="80">
        <v>1.2567451147425193</v>
      </c>
      <c r="F6481" s="80">
        <v>711876</v>
      </c>
      <c r="G6481" s="80">
        <v>4</v>
      </c>
      <c r="H6481" s="280" t="s">
        <v>1342</v>
      </c>
      <c r="I6481" s="80"/>
    </row>
    <row r="6482" spans="1:9">
      <c r="A6482" s="280" t="s">
        <v>7881</v>
      </c>
      <c r="B6482" s="280" t="s">
        <v>1393</v>
      </c>
      <c r="C6482" s="280" t="s">
        <v>1219</v>
      </c>
      <c r="D6482" s="280" t="s">
        <v>1347</v>
      </c>
      <c r="E6482" s="80">
        <v>0.15513937820631682</v>
      </c>
      <c r="F6482" s="80">
        <v>711876</v>
      </c>
      <c r="G6482" s="80">
        <v>4</v>
      </c>
      <c r="H6482" s="280" t="s">
        <v>1394</v>
      </c>
      <c r="I6482" s="80"/>
    </row>
    <row r="6483" spans="1:9">
      <c r="A6483" s="280" t="s">
        <v>7882</v>
      </c>
      <c r="B6483" s="280" t="s">
        <v>1415</v>
      </c>
      <c r="C6483" s="280" t="s">
        <v>1219</v>
      </c>
      <c r="D6483" s="280" t="s">
        <v>1347</v>
      </c>
      <c r="E6483" s="80">
        <v>0.10907827130942307</v>
      </c>
      <c r="F6483" s="80">
        <v>711876</v>
      </c>
      <c r="G6483" s="80">
        <v>4</v>
      </c>
      <c r="H6483" s="280" t="s">
        <v>1394</v>
      </c>
      <c r="I6483" s="80"/>
    </row>
    <row r="6484" spans="1:9">
      <c r="A6484" s="280" t="s">
        <v>7883</v>
      </c>
      <c r="B6484" s="280" t="s">
        <v>1436</v>
      </c>
      <c r="C6484" s="280" t="s">
        <v>1219</v>
      </c>
      <c r="D6484" s="280" t="s">
        <v>1347</v>
      </c>
      <c r="E6484" s="80">
        <v>0.10708985411129159</v>
      </c>
      <c r="F6484" s="80">
        <v>711876</v>
      </c>
      <c r="G6484" s="80">
        <v>4</v>
      </c>
      <c r="H6484" s="280" t="s">
        <v>1394</v>
      </c>
      <c r="I6484" s="80"/>
    </row>
    <row r="6485" spans="1:9">
      <c r="A6485" s="280" t="s">
        <v>7884</v>
      </c>
      <c r="B6485" s="280" t="s">
        <v>1457</v>
      </c>
      <c r="C6485" s="280" t="s">
        <v>1219</v>
      </c>
      <c r="D6485" s="280" t="s">
        <v>1344</v>
      </c>
      <c r="E6485" s="80">
        <v>2.9328149452160091</v>
      </c>
      <c r="F6485" s="80">
        <v>711876</v>
      </c>
      <c r="G6485" s="80">
        <v>4</v>
      </c>
      <c r="H6485" s="280" t="s">
        <v>1342</v>
      </c>
      <c r="I6485" s="80"/>
    </row>
    <row r="6486" spans="1:9">
      <c r="A6486" s="280" t="s">
        <v>7885</v>
      </c>
      <c r="B6486" s="280" t="s">
        <v>1393</v>
      </c>
      <c r="C6486" s="280" t="s">
        <v>1219</v>
      </c>
      <c r="D6486" s="280" t="s">
        <v>1344</v>
      </c>
      <c r="E6486" s="80">
        <v>0.10693013951868022</v>
      </c>
      <c r="F6486" s="80">
        <v>711876</v>
      </c>
      <c r="G6486" s="80">
        <v>4</v>
      </c>
      <c r="H6486" s="280" t="s">
        <v>1394</v>
      </c>
      <c r="I6486" s="80"/>
    </row>
    <row r="6487" spans="1:9">
      <c r="A6487" s="280" t="s">
        <v>7886</v>
      </c>
      <c r="B6487" s="280" t="s">
        <v>1415</v>
      </c>
      <c r="C6487" s="280" t="s">
        <v>1219</v>
      </c>
      <c r="D6487" s="280" t="s">
        <v>1344</v>
      </c>
      <c r="E6487" s="80">
        <v>0.10692987183029498</v>
      </c>
      <c r="F6487" s="80">
        <v>711876</v>
      </c>
      <c r="G6487" s="80">
        <v>4</v>
      </c>
      <c r="H6487" s="280" t="s">
        <v>1394</v>
      </c>
      <c r="I6487" s="80"/>
    </row>
    <row r="6488" spans="1:9">
      <c r="A6488" s="280" t="s">
        <v>7887</v>
      </c>
      <c r="B6488" s="280" t="s">
        <v>1436</v>
      </c>
      <c r="C6488" s="280" t="s">
        <v>1219</v>
      </c>
      <c r="D6488" s="280" t="s">
        <v>1344</v>
      </c>
      <c r="E6488" s="80">
        <v>0.10692960414190975</v>
      </c>
      <c r="F6488" s="80">
        <v>711876</v>
      </c>
      <c r="G6488" s="80">
        <v>4</v>
      </c>
      <c r="H6488" s="280" t="s">
        <v>1394</v>
      </c>
      <c r="I6488" s="80"/>
    </row>
    <row r="6489" spans="1:9">
      <c r="A6489" s="280" t="s">
        <v>7888</v>
      </c>
      <c r="B6489" s="280" t="s">
        <v>1457</v>
      </c>
      <c r="C6489" s="280" t="s">
        <v>1183</v>
      </c>
      <c r="D6489" s="280" t="s">
        <v>1211</v>
      </c>
      <c r="E6489" s="80">
        <v>0.33615056616968947</v>
      </c>
      <c r="F6489" s="80">
        <v>711876</v>
      </c>
      <c r="G6489" s="80">
        <v>4</v>
      </c>
      <c r="H6489" s="280" t="s">
        <v>1342</v>
      </c>
      <c r="I6489" s="80"/>
    </row>
    <row r="6490" spans="1:9">
      <c r="A6490" s="280" t="s">
        <v>7889</v>
      </c>
      <c r="B6490" s="280" t="s">
        <v>1457</v>
      </c>
      <c r="C6490" s="280" t="s">
        <v>1183</v>
      </c>
      <c r="D6490" s="280" t="s">
        <v>1212</v>
      </c>
      <c r="E6490" s="80">
        <v>0.34265525579523137</v>
      </c>
      <c r="F6490" s="80">
        <v>711876</v>
      </c>
      <c r="G6490" s="80">
        <v>4</v>
      </c>
      <c r="H6490" s="280" t="s">
        <v>1342</v>
      </c>
      <c r="I6490" s="80"/>
    </row>
    <row r="6491" spans="1:9">
      <c r="A6491" s="280" t="s">
        <v>7890</v>
      </c>
      <c r="B6491" s="280" t="s">
        <v>1457</v>
      </c>
      <c r="C6491" s="280" t="s">
        <v>1183</v>
      </c>
      <c r="D6491" s="280" t="s">
        <v>1213</v>
      </c>
      <c r="E6491" s="80">
        <v>0.33618979775762831</v>
      </c>
      <c r="F6491" s="80">
        <v>711876</v>
      </c>
      <c r="G6491" s="80">
        <v>4</v>
      </c>
      <c r="H6491" s="280" t="s">
        <v>1342</v>
      </c>
      <c r="I6491" s="80"/>
    </row>
    <row r="6492" spans="1:9">
      <c r="A6492" s="280" t="s">
        <v>7891</v>
      </c>
      <c r="B6492" s="280" t="s">
        <v>1457</v>
      </c>
      <c r="C6492" s="280" t="s">
        <v>1183</v>
      </c>
      <c r="D6492" s="280" t="s">
        <v>1214</v>
      </c>
      <c r="E6492" s="80">
        <v>0.3422175274941347</v>
      </c>
      <c r="F6492" s="80">
        <v>711876</v>
      </c>
      <c r="G6492" s="80">
        <v>4</v>
      </c>
      <c r="H6492" s="280" t="s">
        <v>1342</v>
      </c>
      <c r="I6492" s="80"/>
    </row>
    <row r="6493" spans="1:9">
      <c r="A6493" s="280" t="s">
        <v>7892</v>
      </c>
      <c r="B6493" s="280" t="s">
        <v>1457</v>
      </c>
      <c r="C6493" s="280" t="s">
        <v>1183</v>
      </c>
      <c r="D6493" s="280" t="s">
        <v>1215</v>
      </c>
      <c r="E6493" s="80">
        <v>0.33661882274606236</v>
      </c>
      <c r="F6493" s="80">
        <v>711876</v>
      </c>
      <c r="G6493" s="80">
        <v>4</v>
      </c>
      <c r="H6493" s="280" t="s">
        <v>1342</v>
      </c>
      <c r="I6493" s="80"/>
    </row>
    <row r="6494" spans="1:9">
      <c r="A6494" s="280" t="s">
        <v>7893</v>
      </c>
      <c r="B6494" s="280" t="s">
        <v>1457</v>
      </c>
      <c r="C6494" s="280" t="s">
        <v>1183</v>
      </c>
      <c r="D6494" s="280" t="s">
        <v>1216</v>
      </c>
      <c r="E6494" s="80">
        <v>-1.7025953546035688</v>
      </c>
      <c r="F6494" s="80">
        <v>711876</v>
      </c>
      <c r="G6494" s="80">
        <v>4</v>
      </c>
      <c r="H6494" s="280" t="s">
        <v>1342</v>
      </c>
      <c r="I6494" s="80"/>
    </row>
    <row r="6495" spans="1:9">
      <c r="A6495" s="280" t="s">
        <v>7894</v>
      </c>
      <c r="B6495" s="280" t="s">
        <v>1457</v>
      </c>
      <c r="C6495" s="280" t="s">
        <v>1183</v>
      </c>
      <c r="D6495" s="280" t="s">
        <v>1217</v>
      </c>
      <c r="E6495" s="80">
        <v>0.28566740231501642</v>
      </c>
      <c r="F6495" s="80">
        <v>711876</v>
      </c>
      <c r="G6495" s="80">
        <v>4</v>
      </c>
      <c r="H6495" s="280" t="s">
        <v>1342</v>
      </c>
      <c r="I6495" s="80"/>
    </row>
    <row r="6496" spans="1:9">
      <c r="A6496" s="280" t="s">
        <v>7895</v>
      </c>
      <c r="B6496" s="280" t="s">
        <v>1457</v>
      </c>
      <c r="C6496" s="280" t="s">
        <v>1183</v>
      </c>
      <c r="D6496" s="280" t="s">
        <v>1218</v>
      </c>
      <c r="E6496" s="80">
        <v>0.25797162216727926</v>
      </c>
      <c r="F6496" s="80">
        <v>711876</v>
      </c>
      <c r="G6496" s="80">
        <v>4</v>
      </c>
      <c r="H6496" s="280" t="s">
        <v>1342</v>
      </c>
      <c r="I6496" s="80"/>
    </row>
    <row r="6497" spans="1:9">
      <c r="A6497" s="280" t="s">
        <v>7896</v>
      </c>
      <c r="B6497" s="280" t="s">
        <v>1457</v>
      </c>
      <c r="C6497" s="280" t="s">
        <v>1183</v>
      </c>
      <c r="D6497" s="280" t="s">
        <v>1219</v>
      </c>
      <c r="E6497" s="80">
        <v>55658.209293274282</v>
      </c>
      <c r="F6497" s="80">
        <v>711876</v>
      </c>
      <c r="G6497" s="80">
        <v>4</v>
      </c>
      <c r="H6497" s="280" t="s">
        <v>1342</v>
      </c>
      <c r="I6497" s="80"/>
    </row>
    <row r="6498" spans="1:9">
      <c r="A6498" s="280" t="s">
        <v>7897</v>
      </c>
      <c r="B6498" s="280" t="s">
        <v>1457</v>
      </c>
      <c r="C6498" s="280" t="s">
        <v>1183</v>
      </c>
      <c r="D6498" s="280" t="s">
        <v>1347</v>
      </c>
      <c r="E6498" s="80">
        <v>0.44680600192360098</v>
      </c>
      <c r="F6498" s="80">
        <v>711876</v>
      </c>
      <c r="G6498" s="80">
        <v>4</v>
      </c>
      <c r="H6498" s="280" t="s">
        <v>1342</v>
      </c>
      <c r="I6498" s="80"/>
    </row>
    <row r="6499" spans="1:9">
      <c r="A6499" s="280" t="s">
        <v>7898</v>
      </c>
      <c r="B6499" s="280" t="s">
        <v>1457</v>
      </c>
      <c r="C6499" s="280" t="s">
        <v>1183</v>
      </c>
      <c r="D6499" s="280" t="s">
        <v>1344</v>
      </c>
      <c r="E6499" s="80">
        <v>1.0216574391990974</v>
      </c>
      <c r="F6499" s="80">
        <v>711876</v>
      </c>
      <c r="G6499" s="80">
        <v>4</v>
      </c>
      <c r="H6499" s="280" t="s">
        <v>1342</v>
      </c>
      <c r="I6499" s="80"/>
    </row>
    <row r="6500" spans="1:9">
      <c r="A6500" s="280" t="s">
        <v>7899</v>
      </c>
      <c r="B6500" s="280" t="s">
        <v>5748</v>
      </c>
      <c r="C6500" s="280" t="s">
        <v>1184</v>
      </c>
      <c r="D6500" s="280" t="s">
        <v>1394</v>
      </c>
      <c r="E6500" s="80">
        <v>711876</v>
      </c>
      <c r="F6500" s="80">
        <v>711876</v>
      </c>
      <c r="G6500" s="80">
        <v>4</v>
      </c>
      <c r="H6500" s="280" t="s">
        <v>1394</v>
      </c>
      <c r="I6500" s="80"/>
    </row>
    <row r="6501" spans="1:9">
      <c r="A6501" s="280" t="s">
        <v>7900</v>
      </c>
      <c r="B6501" s="280" t="s">
        <v>5750</v>
      </c>
      <c r="C6501" s="280" t="s">
        <v>1184</v>
      </c>
      <c r="D6501" s="280" t="s">
        <v>1394</v>
      </c>
      <c r="E6501" s="80">
        <v>10563523580.649597</v>
      </c>
      <c r="F6501" s="80">
        <v>711876</v>
      </c>
      <c r="G6501" s="80">
        <v>4</v>
      </c>
      <c r="H6501" s="280" t="s">
        <v>1394</v>
      </c>
      <c r="I6501" s="80"/>
    </row>
    <row r="6502" spans="1:9">
      <c r="A6502" s="280" t="s">
        <v>7901</v>
      </c>
      <c r="B6502" s="280" t="s">
        <v>5752</v>
      </c>
      <c r="C6502" s="280" t="s">
        <v>1184</v>
      </c>
      <c r="D6502" s="280" t="s">
        <v>1394</v>
      </c>
      <c r="E6502" s="80">
        <v>1</v>
      </c>
      <c r="F6502" s="80">
        <v>711876</v>
      </c>
      <c r="G6502" s="80">
        <v>4</v>
      </c>
      <c r="H6502" s="280" t="s">
        <v>1394</v>
      </c>
      <c r="I6502" s="80"/>
    </row>
    <row r="6503" spans="1:9">
      <c r="A6503" s="280" t="s">
        <v>7902</v>
      </c>
      <c r="B6503" s="280" t="s">
        <v>5754</v>
      </c>
      <c r="C6503" s="280" t="s">
        <v>1184</v>
      </c>
      <c r="D6503" s="280" t="s">
        <v>1394</v>
      </c>
      <c r="E6503" s="80">
        <v>14838.993842536618</v>
      </c>
      <c r="F6503" s="80">
        <v>711876</v>
      </c>
      <c r="G6503" s="80">
        <v>4</v>
      </c>
      <c r="H6503" s="280" t="s">
        <v>1394</v>
      </c>
      <c r="I6503" s="80"/>
    </row>
    <row r="6504" spans="1:9">
      <c r="A6504" s="280" t="s">
        <v>7903</v>
      </c>
      <c r="B6504" s="280" t="s">
        <v>1393</v>
      </c>
      <c r="C6504" s="280" t="s">
        <v>1383</v>
      </c>
      <c r="D6504" s="280" t="s">
        <v>1347</v>
      </c>
      <c r="E6504" s="80">
        <v>0.14376239682191844</v>
      </c>
      <c r="F6504" s="80">
        <v>711876</v>
      </c>
      <c r="G6504" s="80">
        <v>4</v>
      </c>
      <c r="H6504" s="280" t="s">
        <v>1394</v>
      </c>
      <c r="I6504" s="80"/>
    </row>
    <row r="6505" spans="1:9">
      <c r="A6505" s="280" t="s">
        <v>7904</v>
      </c>
      <c r="B6505" s="280" t="s">
        <v>1415</v>
      </c>
      <c r="C6505" s="280" t="s">
        <v>1383</v>
      </c>
      <c r="D6505" s="280" t="s">
        <v>1347</v>
      </c>
      <c r="E6505" s="80">
        <v>0.10449988177942582</v>
      </c>
      <c r="F6505" s="80">
        <v>711876</v>
      </c>
      <c r="G6505" s="80">
        <v>4</v>
      </c>
      <c r="H6505" s="280" t="s">
        <v>1394</v>
      </c>
      <c r="I6505" s="80"/>
    </row>
    <row r="6506" spans="1:9">
      <c r="A6506" s="280" t="s">
        <v>7905</v>
      </c>
      <c r="B6506" s="280" t="s">
        <v>1436</v>
      </c>
      <c r="C6506" s="280" t="s">
        <v>1383</v>
      </c>
      <c r="D6506" s="280" t="s">
        <v>1347</v>
      </c>
      <c r="E6506" s="80">
        <v>9.9976057901573864E-2</v>
      </c>
      <c r="F6506" s="80">
        <v>711876</v>
      </c>
      <c r="G6506" s="80">
        <v>4</v>
      </c>
      <c r="H6506" s="280" t="s">
        <v>1394</v>
      </c>
      <c r="I6506" s="80"/>
    </row>
    <row r="6507" spans="1:9">
      <c r="A6507" s="280" t="s">
        <v>7906</v>
      </c>
      <c r="B6507" s="280" t="s">
        <v>1393</v>
      </c>
      <c r="C6507" s="280" t="s">
        <v>1383</v>
      </c>
      <c r="D6507" s="280" t="s">
        <v>1344</v>
      </c>
      <c r="E6507" s="80">
        <v>0.10693013951868022</v>
      </c>
      <c r="F6507" s="80">
        <v>711876</v>
      </c>
      <c r="G6507" s="80">
        <v>4</v>
      </c>
      <c r="H6507" s="280" t="s">
        <v>1394</v>
      </c>
      <c r="I6507" s="80"/>
    </row>
    <row r="6508" spans="1:9">
      <c r="A6508" s="280" t="s">
        <v>7907</v>
      </c>
      <c r="B6508" s="280" t="s">
        <v>1415</v>
      </c>
      <c r="C6508" s="280" t="s">
        <v>1383</v>
      </c>
      <c r="D6508" s="280" t="s">
        <v>1344</v>
      </c>
      <c r="E6508" s="80">
        <v>9.956270687531639E-2</v>
      </c>
      <c r="F6508" s="80">
        <v>711876</v>
      </c>
      <c r="G6508" s="80">
        <v>4</v>
      </c>
      <c r="H6508" s="280" t="s">
        <v>1394</v>
      </c>
      <c r="I6508" s="80"/>
    </row>
    <row r="6509" spans="1:9">
      <c r="A6509" s="280" t="s">
        <v>7908</v>
      </c>
      <c r="B6509" s="280" t="s">
        <v>1436</v>
      </c>
      <c r="C6509" s="280" t="s">
        <v>1383</v>
      </c>
      <c r="D6509" s="280" t="s">
        <v>1344</v>
      </c>
      <c r="E6509" s="80">
        <v>9.3089536351273525E-2</v>
      </c>
      <c r="F6509" s="80">
        <v>711876</v>
      </c>
      <c r="G6509" s="80">
        <v>4</v>
      </c>
      <c r="H6509" s="280" t="s">
        <v>1394</v>
      </c>
      <c r="I6509" s="80"/>
    </row>
    <row r="6510" spans="1:9">
      <c r="A6510" s="280" t="s">
        <v>7909</v>
      </c>
      <c r="B6510" s="280" t="s">
        <v>1457</v>
      </c>
      <c r="C6510" s="280" t="s">
        <v>1184</v>
      </c>
      <c r="D6510" s="280" t="s">
        <v>1211</v>
      </c>
      <c r="E6510" s="80">
        <v>1.9196935156125427E-2</v>
      </c>
      <c r="F6510" s="80">
        <v>711876</v>
      </c>
      <c r="G6510" s="80">
        <v>4</v>
      </c>
      <c r="H6510" s="280" t="s">
        <v>1342</v>
      </c>
      <c r="I6510" s="80"/>
    </row>
    <row r="6511" spans="1:9">
      <c r="A6511" s="280" t="s">
        <v>7910</v>
      </c>
      <c r="B6511" s="280" t="s">
        <v>1457</v>
      </c>
      <c r="C6511" s="280" t="s">
        <v>1184</v>
      </c>
      <c r="D6511" s="280" t="s">
        <v>1212</v>
      </c>
      <c r="E6511" s="80">
        <v>1.9580177858049538E-2</v>
      </c>
      <c r="F6511" s="80">
        <v>711876</v>
      </c>
      <c r="G6511" s="80">
        <v>4</v>
      </c>
      <c r="H6511" s="280" t="s">
        <v>1342</v>
      </c>
      <c r="I6511" s="80"/>
    </row>
    <row r="6512" spans="1:9">
      <c r="A6512" s="280" t="s">
        <v>7911</v>
      </c>
      <c r="B6512" s="280" t="s">
        <v>1457</v>
      </c>
      <c r="C6512" s="280" t="s">
        <v>1184</v>
      </c>
      <c r="D6512" s="280" t="s">
        <v>1213</v>
      </c>
      <c r="E6512" s="80">
        <v>1.9198577338004581E-2</v>
      </c>
      <c r="F6512" s="80">
        <v>711876</v>
      </c>
      <c r="G6512" s="80">
        <v>4</v>
      </c>
      <c r="H6512" s="280" t="s">
        <v>1342</v>
      </c>
      <c r="I6512" s="80"/>
    </row>
    <row r="6513" spans="1:9">
      <c r="A6513" s="280" t="s">
        <v>7912</v>
      </c>
      <c r="B6513" s="280" t="s">
        <v>1457</v>
      </c>
      <c r="C6513" s="280" t="s">
        <v>1184</v>
      </c>
      <c r="D6513" s="280" t="s">
        <v>1214</v>
      </c>
      <c r="E6513" s="80">
        <v>1.9553936936519901E-2</v>
      </c>
      <c r="F6513" s="80">
        <v>711876</v>
      </c>
      <c r="G6513" s="80">
        <v>4</v>
      </c>
      <c r="H6513" s="280" t="s">
        <v>1342</v>
      </c>
      <c r="I6513" s="80"/>
    </row>
    <row r="6514" spans="1:9">
      <c r="A6514" s="280" t="s">
        <v>7913</v>
      </c>
      <c r="B6514" s="280" t="s">
        <v>1457</v>
      </c>
      <c r="C6514" s="280" t="s">
        <v>1184</v>
      </c>
      <c r="D6514" s="280" t="s">
        <v>1215</v>
      </c>
      <c r="E6514" s="80">
        <v>1.9201841288011837E-2</v>
      </c>
      <c r="F6514" s="80">
        <v>711876</v>
      </c>
      <c r="G6514" s="80">
        <v>4</v>
      </c>
      <c r="H6514" s="280" t="s">
        <v>1342</v>
      </c>
      <c r="I6514" s="80"/>
    </row>
    <row r="6515" spans="1:9">
      <c r="A6515" s="280" t="s">
        <v>7914</v>
      </c>
      <c r="B6515" s="280" t="s">
        <v>1457</v>
      </c>
      <c r="C6515" s="280" t="s">
        <v>1184</v>
      </c>
      <c r="D6515" s="280" t="s">
        <v>1216</v>
      </c>
      <c r="E6515" s="80">
        <v>-4.8921236962875828E-2</v>
      </c>
      <c r="F6515" s="80">
        <v>711876</v>
      </c>
      <c r="G6515" s="80">
        <v>4</v>
      </c>
      <c r="H6515" s="280" t="s">
        <v>1342</v>
      </c>
      <c r="I6515" s="80"/>
    </row>
    <row r="6516" spans="1:9">
      <c r="A6516" s="280" t="s">
        <v>7915</v>
      </c>
      <c r="B6516" s="280" t="s">
        <v>1457</v>
      </c>
      <c r="C6516" s="280" t="s">
        <v>1184</v>
      </c>
      <c r="D6516" s="280" t="s">
        <v>1217</v>
      </c>
      <c r="E6516" s="80">
        <v>1.628662232929827E-2</v>
      </c>
      <c r="F6516" s="80">
        <v>711876</v>
      </c>
      <c r="G6516" s="80">
        <v>4</v>
      </c>
      <c r="H6516" s="280" t="s">
        <v>1342</v>
      </c>
      <c r="I6516" s="80"/>
    </row>
    <row r="6517" spans="1:9">
      <c r="A6517" s="280" t="s">
        <v>7916</v>
      </c>
      <c r="B6517" s="280" t="s">
        <v>1457</v>
      </c>
      <c r="C6517" s="280" t="s">
        <v>1184</v>
      </c>
      <c r="D6517" s="280" t="s">
        <v>1218</v>
      </c>
      <c r="E6517" s="80">
        <v>1.1764281582905167E-2</v>
      </c>
      <c r="F6517" s="80">
        <v>711876</v>
      </c>
      <c r="G6517" s="80">
        <v>4</v>
      </c>
      <c r="H6517" s="280" t="s">
        <v>1342</v>
      </c>
      <c r="I6517" s="80"/>
    </row>
    <row r="6518" spans="1:9">
      <c r="A6518" s="280" t="s">
        <v>7917</v>
      </c>
      <c r="B6518" s="280" t="s">
        <v>1457</v>
      </c>
      <c r="C6518" s="280" t="s">
        <v>1184</v>
      </c>
      <c r="D6518" s="280" t="s">
        <v>1219</v>
      </c>
      <c r="E6518" s="80">
        <v>2154.952351031925</v>
      </c>
      <c r="F6518" s="80">
        <v>711876</v>
      </c>
      <c r="G6518" s="80">
        <v>4</v>
      </c>
      <c r="H6518" s="280" t="s">
        <v>1342</v>
      </c>
      <c r="I6518" s="80"/>
    </row>
    <row r="6519" spans="1:9">
      <c r="A6519" s="280" t="s">
        <v>7918</v>
      </c>
      <c r="B6519" s="280" t="s">
        <v>1457</v>
      </c>
      <c r="C6519" s="280" t="s">
        <v>1184</v>
      </c>
      <c r="D6519" s="280" t="s">
        <v>1347</v>
      </c>
      <c r="E6519" s="80">
        <v>2.5186284595611244E-2</v>
      </c>
      <c r="F6519" s="80">
        <v>711876</v>
      </c>
      <c r="G6519" s="80">
        <v>4</v>
      </c>
      <c r="H6519" s="280" t="s">
        <v>1342</v>
      </c>
      <c r="I6519" s="80"/>
    </row>
    <row r="6520" spans="1:9">
      <c r="A6520" s="280" t="s">
        <v>7919</v>
      </c>
      <c r="B6520" s="280" t="s">
        <v>1457</v>
      </c>
      <c r="C6520" s="280" t="s">
        <v>1184</v>
      </c>
      <c r="D6520" s="280" t="s">
        <v>1344</v>
      </c>
      <c r="E6520" s="80">
        <v>5.8059382511648126E-2</v>
      </c>
      <c r="F6520" s="80">
        <v>711876</v>
      </c>
      <c r="G6520" s="80">
        <v>4</v>
      </c>
      <c r="H6520" s="280" t="s">
        <v>1342</v>
      </c>
      <c r="I6520" s="80"/>
    </row>
    <row r="6521" spans="1:9">
      <c r="A6521" s="280" t="s">
        <v>7920</v>
      </c>
      <c r="B6521" s="280" t="s">
        <v>5748</v>
      </c>
      <c r="C6521" s="280" t="s">
        <v>1185</v>
      </c>
      <c r="D6521" s="280" t="s">
        <v>1394</v>
      </c>
      <c r="E6521" s="80">
        <v>195037</v>
      </c>
      <c r="F6521" s="80">
        <v>711876</v>
      </c>
      <c r="G6521" s="80">
        <v>4</v>
      </c>
      <c r="H6521" s="280" t="s">
        <v>1394</v>
      </c>
      <c r="I6521" s="80"/>
    </row>
    <row r="6522" spans="1:9">
      <c r="A6522" s="280" t="s">
        <v>7921</v>
      </c>
      <c r="B6522" s="280" t="s">
        <v>5750</v>
      </c>
      <c r="C6522" s="280" t="s">
        <v>1185</v>
      </c>
      <c r="D6522" s="280" t="s">
        <v>1394</v>
      </c>
      <c r="E6522" s="80">
        <v>9117765562.5908585</v>
      </c>
      <c r="F6522" s="80">
        <v>711876</v>
      </c>
      <c r="G6522" s="80">
        <v>4</v>
      </c>
      <c r="H6522" s="280" t="s">
        <v>1394</v>
      </c>
      <c r="I6522" s="80"/>
    </row>
    <row r="6523" spans="1:9">
      <c r="A6523" s="280" t="s">
        <v>7922</v>
      </c>
      <c r="B6523" s="280" t="s">
        <v>5752</v>
      </c>
      <c r="C6523" s="280" t="s">
        <v>1185</v>
      </c>
      <c r="D6523" s="280" t="s">
        <v>1394</v>
      </c>
      <c r="E6523" s="80">
        <v>0.27397608572279442</v>
      </c>
      <c r="F6523" s="80">
        <v>711876</v>
      </c>
      <c r="G6523" s="80">
        <v>4</v>
      </c>
      <c r="H6523" s="280" t="s">
        <v>1394</v>
      </c>
      <c r="I6523" s="80"/>
    </row>
    <row r="6524" spans="1:9">
      <c r="A6524" s="280" t="s">
        <v>7923</v>
      </c>
      <c r="B6524" s="280" t="s">
        <v>5754</v>
      </c>
      <c r="C6524" s="280" t="s">
        <v>1185</v>
      </c>
      <c r="D6524" s="280" t="s">
        <v>1394</v>
      </c>
      <c r="E6524" s="80">
        <v>12808.081130127801</v>
      </c>
      <c r="F6524" s="80">
        <v>711876</v>
      </c>
      <c r="G6524" s="80">
        <v>4</v>
      </c>
      <c r="H6524" s="280" t="s">
        <v>1394</v>
      </c>
      <c r="I6524" s="80"/>
    </row>
    <row r="6525" spans="1:9">
      <c r="A6525" s="280" t="s">
        <v>7924</v>
      </c>
      <c r="B6525" s="280" t="s">
        <v>1457</v>
      </c>
      <c r="C6525" s="280" t="s">
        <v>1185</v>
      </c>
      <c r="D6525" s="280" t="s">
        <v>1211</v>
      </c>
      <c r="E6525" s="80">
        <v>6.0688927700152752E-2</v>
      </c>
      <c r="F6525" s="80">
        <v>711876</v>
      </c>
      <c r="G6525" s="80">
        <v>4</v>
      </c>
      <c r="H6525" s="280" t="s">
        <v>1342</v>
      </c>
      <c r="I6525" s="80"/>
    </row>
    <row r="6526" spans="1:9">
      <c r="A6526" s="280" t="s">
        <v>7925</v>
      </c>
      <c r="B6526" s="280" t="s">
        <v>1457</v>
      </c>
      <c r="C6526" s="280" t="s">
        <v>1185</v>
      </c>
      <c r="D6526" s="280" t="s">
        <v>1212</v>
      </c>
      <c r="E6526" s="80">
        <v>6.5482004589705128E-2</v>
      </c>
      <c r="F6526" s="80">
        <v>711876</v>
      </c>
      <c r="G6526" s="80">
        <v>4</v>
      </c>
      <c r="H6526" s="280" t="s">
        <v>1342</v>
      </c>
      <c r="I6526" s="80"/>
    </row>
    <row r="6527" spans="1:9">
      <c r="A6527" s="280" t="s">
        <v>7926</v>
      </c>
      <c r="B6527" s="280" t="s">
        <v>1457</v>
      </c>
      <c r="C6527" s="280" t="s">
        <v>1185</v>
      </c>
      <c r="D6527" s="280" t="s">
        <v>1213</v>
      </c>
      <c r="E6527" s="80">
        <v>6.0688927700152752E-2</v>
      </c>
      <c r="F6527" s="80">
        <v>711876</v>
      </c>
      <c r="G6527" s="80">
        <v>4</v>
      </c>
      <c r="H6527" s="280" t="s">
        <v>1342</v>
      </c>
      <c r="I6527" s="80"/>
    </row>
    <row r="6528" spans="1:9">
      <c r="A6528" s="280" t="s">
        <v>7927</v>
      </c>
      <c r="B6528" s="280" t="s">
        <v>1457</v>
      </c>
      <c r="C6528" s="280" t="s">
        <v>1185</v>
      </c>
      <c r="D6528" s="280" t="s">
        <v>1214</v>
      </c>
      <c r="E6528" s="80">
        <v>6.5476410860647677E-2</v>
      </c>
      <c r="F6528" s="80">
        <v>711876</v>
      </c>
      <c r="G6528" s="80">
        <v>4</v>
      </c>
      <c r="H6528" s="280" t="s">
        <v>1342</v>
      </c>
      <c r="I6528" s="80"/>
    </row>
    <row r="6529" spans="1:9">
      <c r="A6529" s="280" t="s">
        <v>7928</v>
      </c>
      <c r="B6529" s="280" t="s">
        <v>1457</v>
      </c>
      <c r="C6529" s="280" t="s">
        <v>1185</v>
      </c>
      <c r="D6529" s="280" t="s">
        <v>1215</v>
      </c>
      <c r="E6529" s="80">
        <v>6.3444912651693428E-2</v>
      </c>
      <c r="F6529" s="80">
        <v>711876</v>
      </c>
      <c r="G6529" s="80">
        <v>4</v>
      </c>
      <c r="H6529" s="280" t="s">
        <v>1342</v>
      </c>
      <c r="I6529" s="80"/>
    </row>
    <row r="6530" spans="1:9">
      <c r="A6530" s="280" t="s">
        <v>7929</v>
      </c>
      <c r="B6530" s="280" t="s">
        <v>1457</v>
      </c>
      <c r="C6530" s="280" t="s">
        <v>1185</v>
      </c>
      <c r="D6530" s="280" t="s">
        <v>1216</v>
      </c>
      <c r="E6530" s="80">
        <v>2.9887015167496547E-2</v>
      </c>
      <c r="F6530" s="80">
        <v>711876</v>
      </c>
      <c r="G6530" s="80">
        <v>4</v>
      </c>
      <c r="H6530" s="280" t="s">
        <v>1342</v>
      </c>
      <c r="I6530" s="80"/>
    </row>
    <row r="6531" spans="1:9">
      <c r="A6531" s="280" t="s">
        <v>7930</v>
      </c>
      <c r="B6531" s="280" t="s">
        <v>1457</v>
      </c>
      <c r="C6531" s="280" t="s">
        <v>1185</v>
      </c>
      <c r="D6531" s="280" t="s">
        <v>1217</v>
      </c>
      <c r="E6531" s="80">
        <v>5.3233459366776467E-2</v>
      </c>
      <c r="F6531" s="80">
        <v>711876</v>
      </c>
      <c r="G6531" s="80">
        <v>4</v>
      </c>
      <c r="H6531" s="280" t="s">
        <v>1342</v>
      </c>
      <c r="I6531" s="80"/>
    </row>
    <row r="6532" spans="1:9">
      <c r="A6532" s="280" t="s">
        <v>7931</v>
      </c>
      <c r="B6532" s="280" t="s">
        <v>1457</v>
      </c>
      <c r="C6532" s="280" t="s">
        <v>1185</v>
      </c>
      <c r="D6532" s="280" t="s">
        <v>1218</v>
      </c>
      <c r="E6532" s="80">
        <v>3.8530785227622405E-2</v>
      </c>
      <c r="F6532" s="80">
        <v>711876</v>
      </c>
      <c r="G6532" s="80">
        <v>4</v>
      </c>
      <c r="H6532" s="280" t="s">
        <v>1342</v>
      </c>
      <c r="I6532" s="80"/>
    </row>
    <row r="6533" spans="1:9">
      <c r="A6533" s="280" t="s">
        <v>7932</v>
      </c>
      <c r="B6533" s="280" t="s">
        <v>1457</v>
      </c>
      <c r="C6533" s="280" t="s">
        <v>1185</v>
      </c>
      <c r="D6533" s="280" t="s">
        <v>1219</v>
      </c>
      <c r="E6533" s="80">
        <v>11267.406128300006</v>
      </c>
      <c r="F6533" s="80">
        <v>711876</v>
      </c>
      <c r="G6533" s="80">
        <v>4</v>
      </c>
      <c r="H6533" s="280" t="s">
        <v>1342</v>
      </c>
      <c r="I6533" s="80"/>
    </row>
    <row r="6534" spans="1:9">
      <c r="A6534" s="280" t="s">
        <v>7933</v>
      </c>
      <c r="B6534" s="280" t="s">
        <v>1457</v>
      </c>
      <c r="C6534" s="280" t="s">
        <v>1185</v>
      </c>
      <c r="D6534" s="280" t="s">
        <v>1347</v>
      </c>
      <c r="E6534" s="80">
        <v>7.7775116262875144E-2</v>
      </c>
      <c r="F6534" s="80">
        <v>711876</v>
      </c>
      <c r="G6534" s="80">
        <v>4</v>
      </c>
      <c r="H6534" s="280" t="s">
        <v>1342</v>
      </c>
      <c r="I6534" s="80"/>
    </row>
    <row r="6535" spans="1:9">
      <c r="A6535" s="280" t="s">
        <v>7934</v>
      </c>
      <c r="B6535" s="280" t="s">
        <v>1457</v>
      </c>
      <c r="C6535" s="280" t="s">
        <v>1185</v>
      </c>
      <c r="D6535" s="280" t="s">
        <v>1344</v>
      </c>
      <c r="E6535" s="80">
        <v>0.18194967366970521</v>
      </c>
      <c r="F6535" s="80">
        <v>711876</v>
      </c>
      <c r="G6535" s="80">
        <v>4</v>
      </c>
      <c r="H6535" s="280" t="s">
        <v>1342</v>
      </c>
      <c r="I6535" s="80"/>
    </row>
    <row r="6536" spans="1:9">
      <c r="A6536" s="280" t="s">
        <v>7935</v>
      </c>
      <c r="B6536" s="280" t="s">
        <v>5748</v>
      </c>
      <c r="C6536" s="280" t="s">
        <v>1186</v>
      </c>
      <c r="D6536" s="280" t="s">
        <v>1394</v>
      </c>
      <c r="E6536" s="80">
        <v>614</v>
      </c>
      <c r="F6536" s="80">
        <v>711876</v>
      </c>
      <c r="G6536" s="80">
        <v>4</v>
      </c>
      <c r="H6536" s="280" t="s">
        <v>1394</v>
      </c>
      <c r="I6536" s="80"/>
    </row>
    <row r="6537" spans="1:9">
      <c r="A6537" s="280" t="s">
        <v>7936</v>
      </c>
      <c r="B6537" s="280" t="s">
        <v>5750</v>
      </c>
      <c r="C6537" s="280" t="s">
        <v>1186</v>
      </c>
      <c r="D6537" s="280" t="s">
        <v>1394</v>
      </c>
      <c r="E6537" s="80">
        <v>6140000</v>
      </c>
      <c r="F6537" s="80">
        <v>711876</v>
      </c>
      <c r="G6537" s="80">
        <v>4</v>
      </c>
      <c r="H6537" s="280" t="s">
        <v>1394</v>
      </c>
      <c r="I6537" s="80"/>
    </row>
    <row r="6538" spans="1:9">
      <c r="A6538" s="280" t="s">
        <v>7937</v>
      </c>
      <c r="B6538" s="280" t="s">
        <v>5752</v>
      </c>
      <c r="C6538" s="280" t="s">
        <v>1186</v>
      </c>
      <c r="D6538" s="280" t="s">
        <v>1394</v>
      </c>
      <c r="E6538" s="80">
        <v>8.6250976293624165E-4</v>
      </c>
      <c r="F6538" s="80">
        <v>711876</v>
      </c>
      <c r="G6538" s="80">
        <v>4</v>
      </c>
      <c r="H6538" s="280" t="s">
        <v>1394</v>
      </c>
      <c r="I6538" s="80"/>
    </row>
    <row r="6539" spans="1:9">
      <c r="A6539" s="280" t="s">
        <v>7938</v>
      </c>
      <c r="B6539" s="280" t="s">
        <v>5754</v>
      </c>
      <c r="C6539" s="280" t="s">
        <v>1186</v>
      </c>
      <c r="D6539" s="280" t="s">
        <v>1394</v>
      </c>
      <c r="E6539" s="80">
        <v>8.6250976293624166</v>
      </c>
      <c r="F6539" s="80">
        <v>711876</v>
      </c>
      <c r="G6539" s="80">
        <v>4</v>
      </c>
      <c r="H6539" s="280" t="s">
        <v>1394</v>
      </c>
      <c r="I6539" s="80"/>
    </row>
    <row r="6540" spans="1:9">
      <c r="A6540" s="280" t="s">
        <v>7939</v>
      </c>
      <c r="B6540" s="280" t="s">
        <v>1457</v>
      </c>
      <c r="C6540" s="280" t="s">
        <v>1186</v>
      </c>
      <c r="D6540" s="280" t="s">
        <v>1211</v>
      </c>
      <c r="E6540" s="80">
        <v>1.231964885557957E-2</v>
      </c>
      <c r="F6540" s="80">
        <v>711876</v>
      </c>
      <c r="G6540" s="80">
        <v>4</v>
      </c>
      <c r="H6540" s="280" t="s">
        <v>1342</v>
      </c>
      <c r="I6540" s="80"/>
    </row>
    <row r="6541" spans="1:9">
      <c r="A6541" s="280" t="s">
        <v>7940</v>
      </c>
      <c r="B6541" s="280" t="s">
        <v>1457</v>
      </c>
      <c r="C6541" s="280" t="s">
        <v>1186</v>
      </c>
      <c r="D6541" s="280" t="s">
        <v>1212</v>
      </c>
      <c r="E6541" s="80">
        <v>1.2586413469414958E-2</v>
      </c>
      <c r="F6541" s="80">
        <v>711876</v>
      </c>
      <c r="G6541" s="80">
        <v>4</v>
      </c>
      <c r="H6541" s="280" t="s">
        <v>1342</v>
      </c>
      <c r="I6541" s="80"/>
    </row>
    <row r="6542" spans="1:9">
      <c r="A6542" s="280" t="s">
        <v>7941</v>
      </c>
      <c r="B6542" s="280" t="s">
        <v>1457</v>
      </c>
      <c r="C6542" s="280" t="s">
        <v>1186</v>
      </c>
      <c r="D6542" s="280" t="s">
        <v>1213</v>
      </c>
      <c r="E6542" s="80">
        <v>1.231964885557957E-2</v>
      </c>
      <c r="F6542" s="80">
        <v>711876</v>
      </c>
      <c r="G6542" s="80">
        <v>4</v>
      </c>
      <c r="H6542" s="280" t="s">
        <v>1342</v>
      </c>
      <c r="I6542" s="80"/>
    </row>
    <row r="6543" spans="1:9">
      <c r="A6543" s="280" t="s">
        <v>7942</v>
      </c>
      <c r="B6543" s="280" t="s">
        <v>1457</v>
      </c>
      <c r="C6543" s="280" t="s">
        <v>1186</v>
      </c>
      <c r="D6543" s="280" t="s">
        <v>1214</v>
      </c>
      <c r="E6543" s="80">
        <v>1.231964885557957E-2</v>
      </c>
      <c r="F6543" s="80">
        <v>711876</v>
      </c>
      <c r="G6543" s="80">
        <v>4</v>
      </c>
      <c r="H6543" s="280" t="s">
        <v>1342</v>
      </c>
      <c r="I6543" s="80"/>
    </row>
    <row r="6544" spans="1:9">
      <c r="A6544" s="280" t="s">
        <v>7943</v>
      </c>
      <c r="B6544" s="280" t="s">
        <v>1457</v>
      </c>
      <c r="C6544" s="280" t="s">
        <v>1186</v>
      </c>
      <c r="D6544" s="280" t="s">
        <v>1215</v>
      </c>
      <c r="E6544" s="80">
        <v>1.2586413469414958E-2</v>
      </c>
      <c r="F6544" s="80">
        <v>711876</v>
      </c>
      <c r="G6544" s="80">
        <v>4</v>
      </c>
      <c r="H6544" s="280" t="s">
        <v>1342</v>
      </c>
      <c r="I6544" s="80"/>
    </row>
    <row r="6545" spans="1:9">
      <c r="A6545" s="280" t="s">
        <v>7944</v>
      </c>
      <c r="B6545" s="280" t="s">
        <v>1457</v>
      </c>
      <c r="C6545" s="280" t="s">
        <v>1186</v>
      </c>
      <c r="D6545" s="280" t="s">
        <v>1216</v>
      </c>
      <c r="E6545" s="80">
        <v>2.1779924691843578E-2</v>
      </c>
      <c r="F6545" s="80">
        <v>711876</v>
      </c>
      <c r="G6545" s="80">
        <v>4</v>
      </c>
      <c r="H6545" s="280" t="s">
        <v>1342</v>
      </c>
      <c r="I6545" s="80"/>
    </row>
    <row r="6546" spans="1:9">
      <c r="A6546" s="280" t="s">
        <v>7945</v>
      </c>
      <c r="B6546" s="280" t="s">
        <v>1457</v>
      </c>
      <c r="C6546" s="280" t="s">
        <v>1186</v>
      </c>
      <c r="D6546" s="280" t="s">
        <v>1217</v>
      </c>
      <c r="E6546" s="80">
        <v>1.0986252256792291E-2</v>
      </c>
      <c r="F6546" s="80">
        <v>711876</v>
      </c>
      <c r="G6546" s="80">
        <v>4</v>
      </c>
      <c r="H6546" s="280" t="s">
        <v>1342</v>
      </c>
      <c r="I6546" s="80"/>
    </row>
    <row r="6547" spans="1:9">
      <c r="A6547" s="280" t="s">
        <v>7946</v>
      </c>
      <c r="B6547" s="280" t="s">
        <v>1457</v>
      </c>
      <c r="C6547" s="280" t="s">
        <v>1186</v>
      </c>
      <c r="D6547" s="280" t="s">
        <v>1218</v>
      </c>
      <c r="E6547" s="80">
        <v>2.0682431701577967E-2</v>
      </c>
      <c r="F6547" s="80">
        <v>711876</v>
      </c>
      <c r="G6547" s="80">
        <v>4</v>
      </c>
      <c r="H6547" s="280" t="s">
        <v>1342</v>
      </c>
      <c r="I6547" s="80"/>
    </row>
    <row r="6548" spans="1:9">
      <c r="A6548" s="280" t="s">
        <v>7947</v>
      </c>
      <c r="B6548" s="280" t="s">
        <v>1457</v>
      </c>
      <c r="C6548" s="280" t="s">
        <v>1186</v>
      </c>
      <c r="D6548" s="280" t="s">
        <v>1219</v>
      </c>
      <c r="E6548" s="80">
        <v>9.5736598869033945E-3</v>
      </c>
      <c r="F6548" s="80">
        <v>711876</v>
      </c>
      <c r="G6548" s="80">
        <v>4</v>
      </c>
      <c r="H6548" s="280" t="s">
        <v>1342</v>
      </c>
      <c r="I6548" s="80"/>
    </row>
    <row r="6549" spans="1:9">
      <c r="A6549" s="280" t="s">
        <v>7948</v>
      </c>
      <c r="B6549" s="280" t="s">
        <v>1457</v>
      </c>
      <c r="C6549" s="280" t="s">
        <v>1186</v>
      </c>
      <c r="D6549" s="280" t="s">
        <v>1347</v>
      </c>
      <c r="E6549" s="80">
        <v>1.4293187580935174E-2</v>
      </c>
      <c r="F6549" s="80">
        <v>711876</v>
      </c>
      <c r="G6549" s="80">
        <v>4</v>
      </c>
      <c r="H6549" s="280" t="s">
        <v>1342</v>
      </c>
      <c r="I6549" s="80"/>
    </row>
    <row r="6550" spans="1:9">
      <c r="A6550" s="280" t="s">
        <v>7949</v>
      </c>
      <c r="B6550" s="280" t="s">
        <v>1457</v>
      </c>
      <c r="C6550" s="280" t="s">
        <v>1186</v>
      </c>
      <c r="D6550" s="280" t="s">
        <v>1344</v>
      </c>
      <c r="E6550" s="80">
        <v>3.7487722770792563E-2</v>
      </c>
      <c r="F6550" s="80">
        <v>711876</v>
      </c>
      <c r="G6550" s="80">
        <v>4</v>
      </c>
      <c r="H6550" s="280" t="s">
        <v>1342</v>
      </c>
      <c r="I6550" s="80"/>
    </row>
    <row r="6551" spans="1:9">
      <c r="A6551" s="280" t="s">
        <v>7950</v>
      </c>
      <c r="B6551" s="280" t="s">
        <v>5748</v>
      </c>
      <c r="C6551" s="280" t="s">
        <v>1187</v>
      </c>
      <c r="D6551" s="280" t="s">
        <v>1394</v>
      </c>
      <c r="E6551" s="80">
        <v>43518</v>
      </c>
      <c r="F6551" s="80">
        <v>711876</v>
      </c>
      <c r="G6551" s="80">
        <v>4</v>
      </c>
      <c r="H6551" s="280" t="s">
        <v>1394</v>
      </c>
      <c r="I6551" s="80"/>
    </row>
    <row r="6552" spans="1:9">
      <c r="A6552" s="280" t="s">
        <v>7951</v>
      </c>
      <c r="B6552" s="280" t="s">
        <v>5750</v>
      </c>
      <c r="C6552" s="280" t="s">
        <v>1187</v>
      </c>
      <c r="D6552" s="280" t="s">
        <v>1394</v>
      </c>
      <c r="E6552" s="80">
        <v>649115346.29589951</v>
      </c>
      <c r="F6552" s="80">
        <v>711876</v>
      </c>
      <c r="G6552" s="80">
        <v>4</v>
      </c>
      <c r="H6552" s="280" t="s">
        <v>1394</v>
      </c>
      <c r="I6552" s="80"/>
    </row>
    <row r="6553" spans="1:9">
      <c r="A6553" s="280" t="s">
        <v>7952</v>
      </c>
      <c r="B6553" s="280" t="s">
        <v>5752</v>
      </c>
      <c r="C6553" s="280" t="s">
        <v>1187</v>
      </c>
      <c r="D6553" s="280" t="s">
        <v>1394</v>
      </c>
      <c r="E6553" s="80">
        <v>6.113143300237682E-2</v>
      </c>
      <c r="F6553" s="80">
        <v>711876</v>
      </c>
      <c r="G6553" s="80">
        <v>4</v>
      </c>
      <c r="H6553" s="280" t="s">
        <v>1394</v>
      </c>
      <c r="I6553" s="80"/>
    </row>
    <row r="6554" spans="1:9">
      <c r="A6554" s="280" t="s">
        <v>7953</v>
      </c>
      <c r="B6554" s="280" t="s">
        <v>5754</v>
      </c>
      <c r="C6554" s="280" t="s">
        <v>1187</v>
      </c>
      <c r="D6554" s="280" t="s">
        <v>1394</v>
      </c>
      <c r="E6554" s="80">
        <v>911.83766034519988</v>
      </c>
      <c r="F6554" s="80">
        <v>711876</v>
      </c>
      <c r="G6554" s="80">
        <v>4</v>
      </c>
      <c r="H6554" s="280" t="s">
        <v>1394</v>
      </c>
      <c r="I6554" s="80"/>
    </row>
    <row r="6555" spans="1:9">
      <c r="A6555" s="280" t="s">
        <v>7954</v>
      </c>
      <c r="B6555" s="280" t="s">
        <v>1457</v>
      </c>
      <c r="C6555" s="280" t="s">
        <v>1187</v>
      </c>
      <c r="D6555" s="280" t="s">
        <v>1211</v>
      </c>
      <c r="E6555" s="80">
        <v>1.8768525569830614E-2</v>
      </c>
      <c r="F6555" s="80">
        <v>711876</v>
      </c>
      <c r="G6555" s="80">
        <v>4</v>
      </c>
      <c r="H6555" s="280" t="s">
        <v>1342</v>
      </c>
      <c r="I6555" s="80"/>
    </row>
    <row r="6556" spans="1:9">
      <c r="A6556" s="280" t="s">
        <v>7955</v>
      </c>
      <c r="B6556" s="280" t="s">
        <v>1457</v>
      </c>
      <c r="C6556" s="280" t="s">
        <v>1187</v>
      </c>
      <c r="D6556" s="280" t="s">
        <v>1212</v>
      </c>
      <c r="E6556" s="80">
        <v>1.9178291660165176E-2</v>
      </c>
      <c r="F6556" s="80">
        <v>711876</v>
      </c>
      <c r="G6556" s="80">
        <v>4</v>
      </c>
      <c r="H6556" s="280" t="s">
        <v>1342</v>
      </c>
      <c r="I6556" s="80"/>
    </row>
    <row r="6557" spans="1:9">
      <c r="A6557" s="280" t="s">
        <v>7956</v>
      </c>
      <c r="B6557" s="280" t="s">
        <v>1457</v>
      </c>
      <c r="C6557" s="280" t="s">
        <v>1187</v>
      </c>
      <c r="D6557" s="280" t="s">
        <v>1213</v>
      </c>
      <c r="E6557" s="80">
        <v>1.8768525569830614E-2</v>
      </c>
      <c r="F6557" s="80">
        <v>711876</v>
      </c>
      <c r="G6557" s="80">
        <v>4</v>
      </c>
      <c r="H6557" s="280" t="s">
        <v>1342</v>
      </c>
      <c r="I6557" s="80"/>
    </row>
    <row r="6558" spans="1:9">
      <c r="A6558" s="280" t="s">
        <v>7957</v>
      </c>
      <c r="B6558" s="280" t="s">
        <v>1457</v>
      </c>
      <c r="C6558" s="280" t="s">
        <v>1187</v>
      </c>
      <c r="D6558" s="280" t="s">
        <v>1214</v>
      </c>
      <c r="E6558" s="80">
        <v>1.8792158913374501E-2</v>
      </c>
      <c r="F6558" s="80">
        <v>711876</v>
      </c>
      <c r="G6558" s="80">
        <v>4</v>
      </c>
      <c r="H6558" s="280" t="s">
        <v>1342</v>
      </c>
      <c r="I6558" s="80"/>
    </row>
    <row r="6559" spans="1:9">
      <c r="A6559" s="280" t="s">
        <v>7958</v>
      </c>
      <c r="B6559" s="280" t="s">
        <v>1457</v>
      </c>
      <c r="C6559" s="280" t="s">
        <v>1187</v>
      </c>
      <c r="D6559" s="280" t="s">
        <v>1215</v>
      </c>
      <c r="E6559" s="80">
        <v>1.9017009075482306E-2</v>
      </c>
      <c r="F6559" s="80">
        <v>711876</v>
      </c>
      <c r="G6559" s="80">
        <v>4</v>
      </c>
      <c r="H6559" s="280" t="s">
        <v>1342</v>
      </c>
      <c r="I6559" s="80"/>
    </row>
    <row r="6560" spans="1:9">
      <c r="A6560" s="280" t="s">
        <v>7959</v>
      </c>
      <c r="B6560" s="280" t="s">
        <v>1457</v>
      </c>
      <c r="C6560" s="280" t="s">
        <v>1187</v>
      </c>
      <c r="D6560" s="280" t="s">
        <v>1216</v>
      </c>
      <c r="E6560" s="80">
        <v>3.0735845077251845E-2</v>
      </c>
      <c r="F6560" s="80">
        <v>711876</v>
      </c>
      <c r="G6560" s="80">
        <v>4</v>
      </c>
      <c r="H6560" s="280" t="s">
        <v>1342</v>
      </c>
      <c r="I6560" s="80"/>
    </row>
    <row r="6561" spans="1:9">
      <c r="A6561" s="280" t="s">
        <v>7960</v>
      </c>
      <c r="B6561" s="280" t="s">
        <v>1457</v>
      </c>
      <c r="C6561" s="280" t="s">
        <v>1187</v>
      </c>
      <c r="D6561" s="280" t="s">
        <v>1217</v>
      </c>
      <c r="E6561" s="80">
        <v>1.6213582208834738E-2</v>
      </c>
      <c r="F6561" s="80">
        <v>711876</v>
      </c>
      <c r="G6561" s="80">
        <v>4</v>
      </c>
      <c r="H6561" s="280" t="s">
        <v>1342</v>
      </c>
      <c r="I6561" s="80"/>
    </row>
    <row r="6562" spans="1:9">
      <c r="A6562" s="280" t="s">
        <v>7961</v>
      </c>
      <c r="B6562" s="280" t="s">
        <v>1457</v>
      </c>
      <c r="C6562" s="280" t="s">
        <v>1187</v>
      </c>
      <c r="D6562" s="280" t="s">
        <v>1218</v>
      </c>
      <c r="E6562" s="80">
        <v>1.6825462571617707E-2</v>
      </c>
      <c r="F6562" s="80">
        <v>711876</v>
      </c>
      <c r="G6562" s="80">
        <v>4</v>
      </c>
      <c r="H6562" s="280" t="s">
        <v>1342</v>
      </c>
      <c r="I6562" s="80"/>
    </row>
    <row r="6563" spans="1:9">
      <c r="A6563" s="280" t="s">
        <v>7962</v>
      </c>
      <c r="B6563" s="280" t="s">
        <v>1457</v>
      </c>
      <c r="C6563" s="280" t="s">
        <v>1187</v>
      </c>
      <c r="D6563" s="280" t="s">
        <v>1219</v>
      </c>
      <c r="E6563" s="80">
        <v>1.7133007920780069E-2</v>
      </c>
      <c r="F6563" s="80">
        <v>711876</v>
      </c>
      <c r="G6563" s="80">
        <v>4</v>
      </c>
      <c r="H6563" s="280" t="s">
        <v>1342</v>
      </c>
      <c r="I6563" s="80"/>
    </row>
    <row r="6564" spans="1:9">
      <c r="A6564" s="280" t="s">
        <v>7963</v>
      </c>
      <c r="B6564" s="280" t="s">
        <v>1457</v>
      </c>
      <c r="C6564" s="280" t="s">
        <v>1187</v>
      </c>
      <c r="D6564" s="280" t="s">
        <v>1347</v>
      </c>
      <c r="E6564" s="80">
        <v>2.355898275668037E-2</v>
      </c>
      <c r="F6564" s="80">
        <v>711876</v>
      </c>
      <c r="G6564" s="80">
        <v>4</v>
      </c>
      <c r="H6564" s="280" t="s">
        <v>1342</v>
      </c>
      <c r="I6564" s="80"/>
    </row>
    <row r="6565" spans="1:9">
      <c r="A6565" s="280" t="s">
        <v>7964</v>
      </c>
      <c r="B6565" s="280" t="s">
        <v>1457</v>
      </c>
      <c r="C6565" s="280" t="s">
        <v>1187</v>
      </c>
      <c r="D6565" s="280" t="s">
        <v>1344</v>
      </c>
      <c r="E6565" s="80">
        <v>5.7285864307052577E-2</v>
      </c>
      <c r="F6565" s="80">
        <v>711876</v>
      </c>
      <c r="G6565" s="80">
        <v>4</v>
      </c>
      <c r="H6565" s="280" t="s">
        <v>1342</v>
      </c>
      <c r="I6565" s="80"/>
    </row>
    <row r="6566" spans="1:9">
      <c r="A6566" s="280" t="s">
        <v>7965</v>
      </c>
      <c r="B6566" s="280" t="s">
        <v>5748</v>
      </c>
      <c r="C6566" s="280" t="s">
        <v>1188</v>
      </c>
      <c r="D6566" s="280" t="s">
        <v>1394</v>
      </c>
      <c r="E6566" s="80">
        <v>0</v>
      </c>
      <c r="F6566" s="80">
        <v>711876</v>
      </c>
      <c r="G6566" s="80">
        <v>4</v>
      </c>
      <c r="H6566" s="280" t="s">
        <v>1394</v>
      </c>
      <c r="I6566" s="80"/>
    </row>
    <row r="6567" spans="1:9">
      <c r="A6567" s="280" t="s">
        <v>7966</v>
      </c>
      <c r="B6567" s="280" t="s">
        <v>5750</v>
      </c>
      <c r="C6567" s="280" t="s">
        <v>1188</v>
      </c>
      <c r="D6567" s="280" t="s">
        <v>1394</v>
      </c>
      <c r="E6567" s="80">
        <v>0</v>
      </c>
      <c r="F6567" s="80">
        <v>711876</v>
      </c>
      <c r="G6567" s="80">
        <v>4</v>
      </c>
      <c r="H6567" s="280" t="s">
        <v>1394</v>
      </c>
      <c r="I6567" s="80"/>
    </row>
    <row r="6568" spans="1:9">
      <c r="A6568" s="280" t="s">
        <v>7967</v>
      </c>
      <c r="B6568" s="280" t="s">
        <v>5752</v>
      </c>
      <c r="C6568" s="280" t="s">
        <v>1188</v>
      </c>
      <c r="D6568" s="280" t="s">
        <v>1394</v>
      </c>
      <c r="E6568" s="80">
        <v>0</v>
      </c>
      <c r="F6568" s="80">
        <v>711876</v>
      </c>
      <c r="G6568" s="80">
        <v>4</v>
      </c>
      <c r="H6568" s="280" t="s">
        <v>1394</v>
      </c>
      <c r="I6568" s="80"/>
    </row>
    <row r="6569" spans="1:9">
      <c r="A6569" s="280" t="s">
        <v>7968</v>
      </c>
      <c r="B6569" s="280" t="s">
        <v>5754</v>
      </c>
      <c r="C6569" s="280" t="s">
        <v>1188</v>
      </c>
      <c r="D6569" s="280" t="s">
        <v>1394</v>
      </c>
      <c r="E6569" s="80">
        <v>0</v>
      </c>
      <c r="F6569" s="80">
        <v>711876</v>
      </c>
      <c r="G6569" s="80">
        <v>4</v>
      </c>
      <c r="H6569" s="280" t="s">
        <v>1394</v>
      </c>
      <c r="I6569" s="80"/>
    </row>
    <row r="6570" spans="1:9">
      <c r="A6570" s="280" t="s">
        <v>7969</v>
      </c>
      <c r="B6570" s="280" t="s">
        <v>5748</v>
      </c>
      <c r="C6570" s="280" t="s">
        <v>1189</v>
      </c>
      <c r="D6570" s="280" t="s">
        <v>1394</v>
      </c>
      <c r="E6570" s="80">
        <v>8798</v>
      </c>
      <c r="F6570" s="80">
        <v>711876</v>
      </c>
      <c r="G6570" s="80">
        <v>4</v>
      </c>
      <c r="H6570" s="280" t="s">
        <v>1394</v>
      </c>
      <c r="I6570" s="80"/>
    </row>
    <row r="6571" spans="1:9">
      <c r="A6571" s="280" t="s">
        <v>7970</v>
      </c>
      <c r="B6571" s="280" t="s">
        <v>5750</v>
      </c>
      <c r="C6571" s="280" t="s">
        <v>1189</v>
      </c>
      <c r="D6571" s="280" t="s">
        <v>1394</v>
      </c>
      <c r="E6571" s="80">
        <v>46055472.56467925</v>
      </c>
      <c r="F6571" s="80">
        <v>711876</v>
      </c>
      <c r="G6571" s="80">
        <v>4</v>
      </c>
      <c r="H6571" s="280" t="s">
        <v>1394</v>
      </c>
      <c r="I6571" s="80"/>
    </row>
    <row r="6572" spans="1:9">
      <c r="A6572" s="280" t="s">
        <v>7971</v>
      </c>
      <c r="B6572" s="280" t="s">
        <v>5752</v>
      </c>
      <c r="C6572" s="280" t="s">
        <v>1189</v>
      </c>
      <c r="D6572" s="280" t="s">
        <v>1394</v>
      </c>
      <c r="E6572" s="80">
        <v>1.2358893964679242E-2</v>
      </c>
      <c r="F6572" s="80">
        <v>711876</v>
      </c>
      <c r="G6572" s="80">
        <v>4</v>
      </c>
      <c r="H6572" s="280" t="s">
        <v>1394</v>
      </c>
      <c r="I6572" s="80"/>
    </row>
    <row r="6573" spans="1:9">
      <c r="A6573" s="280" t="s">
        <v>7972</v>
      </c>
      <c r="B6573" s="280" t="s">
        <v>5754</v>
      </c>
      <c r="C6573" s="280" t="s">
        <v>1189</v>
      </c>
      <c r="D6573" s="280" t="s">
        <v>1394</v>
      </c>
      <c r="E6573" s="80">
        <v>64.695919745404041</v>
      </c>
      <c r="F6573" s="80">
        <v>711876</v>
      </c>
      <c r="G6573" s="80">
        <v>4</v>
      </c>
      <c r="H6573" s="280" t="s">
        <v>1394</v>
      </c>
      <c r="I6573" s="80"/>
    </row>
    <row r="6574" spans="1:9">
      <c r="A6574" s="280" t="s">
        <v>7973</v>
      </c>
      <c r="B6574" s="280" t="s">
        <v>1457</v>
      </c>
      <c r="C6574" s="280" t="s">
        <v>1189</v>
      </c>
      <c r="D6574" s="280" t="s">
        <v>1211</v>
      </c>
      <c r="E6574" s="80">
        <v>6.7458427487909253E-3</v>
      </c>
      <c r="F6574" s="80">
        <v>711876</v>
      </c>
      <c r="G6574" s="80">
        <v>4</v>
      </c>
      <c r="H6574" s="280" t="s">
        <v>1342</v>
      </c>
      <c r="I6574" s="80"/>
    </row>
    <row r="6575" spans="1:9">
      <c r="A6575" s="280" t="s">
        <v>7974</v>
      </c>
      <c r="B6575" s="280" t="s">
        <v>1457</v>
      </c>
      <c r="C6575" s="280" t="s">
        <v>1189</v>
      </c>
      <c r="D6575" s="280" t="s">
        <v>1212</v>
      </c>
      <c r="E6575" s="80">
        <v>6.7931250473473592E-3</v>
      </c>
      <c r="F6575" s="80">
        <v>711876</v>
      </c>
      <c r="G6575" s="80">
        <v>4</v>
      </c>
      <c r="H6575" s="280" t="s">
        <v>1342</v>
      </c>
      <c r="I6575" s="80"/>
    </row>
    <row r="6576" spans="1:9">
      <c r="A6576" s="280" t="s">
        <v>7975</v>
      </c>
      <c r="B6576" s="280" t="s">
        <v>1457</v>
      </c>
      <c r="C6576" s="280" t="s">
        <v>1189</v>
      </c>
      <c r="D6576" s="280" t="s">
        <v>1213</v>
      </c>
      <c r="E6576" s="80">
        <v>6.7931250473473592E-3</v>
      </c>
      <c r="F6576" s="80">
        <v>711876</v>
      </c>
      <c r="G6576" s="80">
        <v>4</v>
      </c>
      <c r="H6576" s="280" t="s">
        <v>1342</v>
      </c>
      <c r="I6576" s="80"/>
    </row>
    <row r="6577" spans="1:9">
      <c r="A6577" s="280" t="s">
        <v>7976</v>
      </c>
      <c r="B6577" s="280" t="s">
        <v>1457</v>
      </c>
      <c r="C6577" s="280" t="s">
        <v>1189</v>
      </c>
      <c r="D6577" s="280" t="s">
        <v>1214</v>
      </c>
      <c r="E6577" s="80">
        <v>6.7931250473473592E-3</v>
      </c>
      <c r="F6577" s="80">
        <v>711876</v>
      </c>
      <c r="G6577" s="80">
        <v>4</v>
      </c>
      <c r="H6577" s="280" t="s">
        <v>1342</v>
      </c>
      <c r="I6577" s="80"/>
    </row>
    <row r="6578" spans="1:9">
      <c r="A6578" s="280" t="s">
        <v>7977</v>
      </c>
      <c r="B6578" s="280" t="s">
        <v>1457</v>
      </c>
      <c r="C6578" s="280" t="s">
        <v>1189</v>
      </c>
      <c r="D6578" s="280" t="s">
        <v>1215</v>
      </c>
      <c r="E6578" s="80">
        <v>6.6621699703868324E-3</v>
      </c>
      <c r="F6578" s="80">
        <v>711876</v>
      </c>
      <c r="G6578" s="80">
        <v>4</v>
      </c>
      <c r="H6578" s="280" t="s">
        <v>1342</v>
      </c>
      <c r="I6578" s="80"/>
    </row>
    <row r="6579" spans="1:9">
      <c r="A6579" s="280" t="s">
        <v>7978</v>
      </c>
      <c r="B6579" s="280" t="s">
        <v>1457</v>
      </c>
      <c r="C6579" s="280" t="s">
        <v>1189</v>
      </c>
      <c r="D6579" s="280" t="s">
        <v>1216</v>
      </c>
      <c r="E6579" s="80">
        <v>4.7774709340529355E-3</v>
      </c>
      <c r="F6579" s="80">
        <v>711876</v>
      </c>
      <c r="G6579" s="80">
        <v>4</v>
      </c>
      <c r="H6579" s="280" t="s">
        <v>1342</v>
      </c>
      <c r="I6579" s="80"/>
    </row>
    <row r="6580" spans="1:9">
      <c r="A6580" s="280" t="s">
        <v>7979</v>
      </c>
      <c r="B6580" s="280" t="s">
        <v>1457</v>
      </c>
      <c r="C6580" s="280" t="s">
        <v>1189</v>
      </c>
      <c r="D6580" s="280" t="s">
        <v>1217</v>
      </c>
      <c r="E6580" s="80">
        <v>5.640438383483647E-3</v>
      </c>
      <c r="F6580" s="80">
        <v>711876</v>
      </c>
      <c r="G6580" s="80">
        <v>4</v>
      </c>
      <c r="H6580" s="280" t="s">
        <v>1342</v>
      </c>
      <c r="I6580" s="80"/>
    </row>
    <row r="6581" spans="1:9">
      <c r="A6581" s="280" t="s">
        <v>7980</v>
      </c>
      <c r="B6581" s="280" t="s">
        <v>1457</v>
      </c>
      <c r="C6581" s="280" t="s">
        <v>1189</v>
      </c>
      <c r="D6581" s="280" t="s">
        <v>1218</v>
      </c>
      <c r="E6581" s="80">
        <v>6.5608370451198271E-3</v>
      </c>
      <c r="F6581" s="80">
        <v>711876</v>
      </c>
      <c r="G6581" s="80">
        <v>4</v>
      </c>
      <c r="H6581" s="280" t="s">
        <v>1342</v>
      </c>
      <c r="I6581" s="80"/>
    </row>
    <row r="6582" spans="1:9">
      <c r="A6582" s="280" t="s">
        <v>7981</v>
      </c>
      <c r="B6582" s="280" t="s">
        <v>1457</v>
      </c>
      <c r="C6582" s="280" t="s">
        <v>1189</v>
      </c>
      <c r="D6582" s="280" t="s">
        <v>1219</v>
      </c>
      <c r="E6582" s="80">
        <v>1579.7481346420107</v>
      </c>
      <c r="F6582" s="80">
        <v>711876</v>
      </c>
      <c r="G6582" s="80">
        <v>4</v>
      </c>
      <c r="H6582" s="280" t="s">
        <v>1342</v>
      </c>
      <c r="I6582" s="80"/>
    </row>
    <row r="6583" spans="1:9">
      <c r="A6583" s="280" t="s">
        <v>7982</v>
      </c>
      <c r="B6583" s="280" t="s">
        <v>1457</v>
      </c>
      <c r="C6583" s="280" t="s">
        <v>1189</v>
      </c>
      <c r="D6583" s="280" t="s">
        <v>1347</v>
      </c>
      <c r="E6583" s="80">
        <v>8.3548899748305695E-3</v>
      </c>
      <c r="F6583" s="80">
        <v>711876</v>
      </c>
      <c r="G6583" s="80">
        <v>4</v>
      </c>
      <c r="H6583" s="280" t="s">
        <v>1342</v>
      </c>
      <c r="I6583" s="80"/>
    </row>
    <row r="6584" spans="1:9">
      <c r="A6584" s="280" t="s">
        <v>7983</v>
      </c>
      <c r="B6584" s="280" t="s">
        <v>1457</v>
      </c>
      <c r="C6584" s="280" t="s">
        <v>1189</v>
      </c>
      <c r="D6584" s="280" t="s">
        <v>1344</v>
      </c>
      <c r="E6584" s="80">
        <v>2.0157553102623328E-2</v>
      </c>
      <c r="F6584" s="80">
        <v>711876</v>
      </c>
      <c r="G6584" s="80">
        <v>4</v>
      </c>
      <c r="H6584" s="280" t="s">
        <v>1342</v>
      </c>
      <c r="I6584" s="80"/>
    </row>
    <row r="6585" spans="1:9">
      <c r="A6585" s="280" t="s">
        <v>7984</v>
      </c>
      <c r="B6585" s="280" t="s">
        <v>5748</v>
      </c>
      <c r="C6585" s="280" t="s">
        <v>1181</v>
      </c>
      <c r="D6585" s="280" t="s">
        <v>1394</v>
      </c>
      <c r="E6585" s="80">
        <v>0</v>
      </c>
      <c r="F6585" s="80">
        <v>708810</v>
      </c>
      <c r="G6585" s="80">
        <v>5</v>
      </c>
      <c r="H6585" s="280" t="s">
        <v>1394</v>
      </c>
      <c r="I6585" s="80"/>
    </row>
    <row r="6586" spans="1:9">
      <c r="A6586" s="280" t="s">
        <v>7985</v>
      </c>
      <c r="B6586" s="280" t="s">
        <v>5750</v>
      </c>
      <c r="C6586" s="280" t="s">
        <v>1181</v>
      </c>
      <c r="D6586" s="280" t="s">
        <v>1394</v>
      </c>
      <c r="E6586" s="80">
        <v>0</v>
      </c>
      <c r="F6586" s="80">
        <v>708810</v>
      </c>
      <c r="G6586" s="80">
        <v>5</v>
      </c>
      <c r="H6586" s="280" t="s">
        <v>1394</v>
      </c>
      <c r="I6586" s="80"/>
    </row>
    <row r="6587" spans="1:9">
      <c r="A6587" s="280" t="s">
        <v>7986</v>
      </c>
      <c r="B6587" s="280" t="s">
        <v>5752</v>
      </c>
      <c r="C6587" s="280" t="s">
        <v>1181</v>
      </c>
      <c r="D6587" s="280" t="s">
        <v>1394</v>
      </c>
      <c r="E6587" s="80">
        <v>0</v>
      </c>
      <c r="F6587" s="80">
        <v>708810</v>
      </c>
      <c r="G6587" s="80">
        <v>5</v>
      </c>
      <c r="H6587" s="280" t="s">
        <v>1394</v>
      </c>
      <c r="I6587" s="80"/>
    </row>
    <row r="6588" spans="1:9">
      <c r="A6588" s="280" t="s">
        <v>7987</v>
      </c>
      <c r="B6588" s="280" t="s">
        <v>5754</v>
      </c>
      <c r="C6588" s="280" t="s">
        <v>1181</v>
      </c>
      <c r="D6588" s="280" t="s">
        <v>1394</v>
      </c>
      <c r="E6588" s="80">
        <v>0</v>
      </c>
      <c r="F6588" s="80">
        <v>708810</v>
      </c>
      <c r="G6588" s="80">
        <v>5</v>
      </c>
      <c r="H6588" s="280" t="s">
        <v>1394</v>
      </c>
      <c r="I6588" s="80"/>
    </row>
    <row r="6589" spans="1:9">
      <c r="A6589" s="280" t="s">
        <v>7988</v>
      </c>
      <c r="B6589" s="280" t="s">
        <v>5748</v>
      </c>
      <c r="C6589" s="280" t="s">
        <v>1190</v>
      </c>
      <c r="D6589" s="280" t="s">
        <v>1394</v>
      </c>
      <c r="E6589" s="80">
        <v>16353</v>
      </c>
      <c r="F6589" s="80">
        <v>708810</v>
      </c>
      <c r="G6589" s="80">
        <v>5</v>
      </c>
      <c r="H6589" s="280" t="s">
        <v>1394</v>
      </c>
      <c r="I6589" s="80"/>
    </row>
    <row r="6590" spans="1:9">
      <c r="A6590" s="280" t="s">
        <v>7989</v>
      </c>
      <c r="B6590" s="280" t="s">
        <v>5750</v>
      </c>
      <c r="C6590" s="280" t="s">
        <v>1190</v>
      </c>
      <c r="D6590" s="280" t="s">
        <v>1394</v>
      </c>
      <c r="E6590" s="80">
        <v>120886337.86982521</v>
      </c>
      <c r="F6590" s="80">
        <v>708810</v>
      </c>
      <c r="G6590" s="80">
        <v>5</v>
      </c>
      <c r="H6590" s="280" t="s">
        <v>1394</v>
      </c>
      <c r="I6590" s="80"/>
    </row>
    <row r="6591" spans="1:9">
      <c r="A6591" s="280" t="s">
        <v>7990</v>
      </c>
      <c r="B6591" s="280" t="s">
        <v>5752</v>
      </c>
      <c r="C6591" s="280" t="s">
        <v>1190</v>
      </c>
      <c r="D6591" s="280" t="s">
        <v>1394</v>
      </c>
      <c r="E6591" s="80">
        <v>2.3071062767173148E-2</v>
      </c>
      <c r="F6591" s="80">
        <v>708810</v>
      </c>
      <c r="G6591" s="80">
        <v>5</v>
      </c>
      <c r="H6591" s="280" t="s">
        <v>1394</v>
      </c>
      <c r="I6591" s="80"/>
    </row>
    <row r="6592" spans="1:9">
      <c r="A6592" s="280" t="s">
        <v>7991</v>
      </c>
      <c r="B6592" s="280" t="s">
        <v>5754</v>
      </c>
      <c r="C6592" s="280" t="s">
        <v>1190</v>
      </c>
      <c r="D6592" s="280" t="s">
        <v>1394</v>
      </c>
      <c r="E6592" s="80">
        <v>170.5482962568604</v>
      </c>
      <c r="F6592" s="80">
        <v>708810</v>
      </c>
      <c r="G6592" s="80">
        <v>5</v>
      </c>
      <c r="H6592" s="280" t="s">
        <v>1394</v>
      </c>
      <c r="I6592" s="80"/>
    </row>
    <row r="6593" spans="1:9">
      <c r="A6593" s="280" t="s">
        <v>7992</v>
      </c>
      <c r="B6593" s="280" t="s">
        <v>1457</v>
      </c>
      <c r="C6593" s="280" t="s">
        <v>1190</v>
      </c>
      <c r="D6593" s="280" t="s">
        <v>1211</v>
      </c>
      <c r="E6593" s="80">
        <v>7.6220332688083084E-3</v>
      </c>
      <c r="F6593" s="80">
        <v>708810</v>
      </c>
      <c r="G6593" s="80">
        <v>5</v>
      </c>
      <c r="H6593" s="280" t="s">
        <v>1342</v>
      </c>
      <c r="I6593" s="80"/>
    </row>
    <row r="6594" spans="1:9">
      <c r="A6594" s="280" t="s">
        <v>7993</v>
      </c>
      <c r="B6594" s="280" t="s">
        <v>1457</v>
      </c>
      <c r="C6594" s="280" t="s">
        <v>1190</v>
      </c>
      <c r="D6594" s="280" t="s">
        <v>1212</v>
      </c>
      <c r="E6594" s="80">
        <v>1.0117240481284635E-2</v>
      </c>
      <c r="F6594" s="80">
        <v>708810</v>
      </c>
      <c r="G6594" s="80">
        <v>5</v>
      </c>
      <c r="H6594" s="280" t="s">
        <v>1342</v>
      </c>
      <c r="I6594" s="80"/>
    </row>
    <row r="6595" spans="1:9">
      <c r="A6595" s="280" t="s">
        <v>7994</v>
      </c>
      <c r="B6595" s="280" t="s">
        <v>1457</v>
      </c>
      <c r="C6595" s="280" t="s">
        <v>1190</v>
      </c>
      <c r="D6595" s="280" t="s">
        <v>1213</v>
      </c>
      <c r="E6595" s="80">
        <v>7.7154834591493995E-3</v>
      </c>
      <c r="F6595" s="80">
        <v>708810</v>
      </c>
      <c r="G6595" s="80">
        <v>5</v>
      </c>
      <c r="H6595" s="280" t="s">
        <v>1342</v>
      </c>
      <c r="I6595" s="80"/>
    </row>
    <row r="6596" spans="1:9">
      <c r="A6596" s="280" t="s">
        <v>7995</v>
      </c>
      <c r="B6596" s="280" t="s">
        <v>1457</v>
      </c>
      <c r="C6596" s="280" t="s">
        <v>1190</v>
      </c>
      <c r="D6596" s="280" t="s">
        <v>1214</v>
      </c>
      <c r="E6596" s="80">
        <v>7.7831660861664674E-3</v>
      </c>
      <c r="F6596" s="80">
        <v>708810</v>
      </c>
      <c r="G6596" s="80">
        <v>5</v>
      </c>
      <c r="H6596" s="280" t="s">
        <v>1342</v>
      </c>
      <c r="I6596" s="80"/>
    </row>
    <row r="6597" spans="1:9">
      <c r="A6597" s="280" t="s">
        <v>7996</v>
      </c>
      <c r="B6597" s="280" t="s">
        <v>1457</v>
      </c>
      <c r="C6597" s="280" t="s">
        <v>1190</v>
      </c>
      <c r="D6597" s="280" t="s">
        <v>1215</v>
      </c>
      <c r="E6597" s="80">
        <v>1.0098199378101297E-2</v>
      </c>
      <c r="F6597" s="80">
        <v>708810</v>
      </c>
      <c r="G6597" s="80">
        <v>5</v>
      </c>
      <c r="H6597" s="280" t="s">
        <v>1342</v>
      </c>
      <c r="I6597" s="80"/>
    </row>
    <row r="6598" spans="1:9">
      <c r="A6598" s="280" t="s">
        <v>7997</v>
      </c>
      <c r="B6598" s="280" t="s">
        <v>1457</v>
      </c>
      <c r="C6598" s="280" t="s">
        <v>1190</v>
      </c>
      <c r="D6598" s="280" t="s">
        <v>1216</v>
      </c>
      <c r="E6598" s="80">
        <v>1.1517777398018366E-2</v>
      </c>
      <c r="F6598" s="80">
        <v>708810</v>
      </c>
      <c r="G6598" s="80">
        <v>5</v>
      </c>
      <c r="H6598" s="280" t="s">
        <v>1342</v>
      </c>
      <c r="I6598" s="80"/>
    </row>
    <row r="6599" spans="1:9">
      <c r="A6599" s="280" t="s">
        <v>7998</v>
      </c>
      <c r="B6599" s="280" t="s">
        <v>1457</v>
      </c>
      <c r="C6599" s="280" t="s">
        <v>1190</v>
      </c>
      <c r="D6599" s="280" t="s">
        <v>1217</v>
      </c>
      <c r="E6599" s="80">
        <v>8.5892710341905574E-3</v>
      </c>
      <c r="F6599" s="80">
        <v>708810</v>
      </c>
      <c r="G6599" s="80">
        <v>5</v>
      </c>
      <c r="H6599" s="280" t="s">
        <v>1342</v>
      </c>
      <c r="I6599" s="80"/>
    </row>
    <row r="6600" spans="1:9">
      <c r="A6600" s="280" t="s">
        <v>7999</v>
      </c>
      <c r="B6600" s="280" t="s">
        <v>1457</v>
      </c>
      <c r="C6600" s="280" t="s">
        <v>1190</v>
      </c>
      <c r="D6600" s="280" t="s">
        <v>1218</v>
      </c>
      <c r="E6600" s="80">
        <v>9.0377236825174637E-3</v>
      </c>
      <c r="F6600" s="80">
        <v>708810</v>
      </c>
      <c r="G6600" s="80">
        <v>5</v>
      </c>
      <c r="H6600" s="280" t="s">
        <v>1342</v>
      </c>
      <c r="I6600" s="80"/>
    </row>
    <row r="6601" spans="1:9">
      <c r="A6601" s="280" t="s">
        <v>8000</v>
      </c>
      <c r="B6601" s="280" t="s">
        <v>1457</v>
      </c>
      <c r="C6601" s="280" t="s">
        <v>1190</v>
      </c>
      <c r="D6601" s="280" t="s">
        <v>1219</v>
      </c>
      <c r="E6601" s="80">
        <v>666.06589511925631</v>
      </c>
      <c r="F6601" s="80">
        <v>708810</v>
      </c>
      <c r="G6601" s="80">
        <v>5</v>
      </c>
      <c r="H6601" s="280" t="s">
        <v>1342</v>
      </c>
      <c r="I6601" s="80"/>
    </row>
    <row r="6602" spans="1:9">
      <c r="A6602" s="280" t="s">
        <v>8001</v>
      </c>
      <c r="B6602" s="280" t="s">
        <v>1457</v>
      </c>
      <c r="C6602" s="280" t="s">
        <v>1190</v>
      </c>
      <c r="D6602" s="280" t="s">
        <v>1347</v>
      </c>
      <c r="E6602" s="80">
        <v>1.1064284417972947E-2</v>
      </c>
      <c r="F6602" s="80">
        <v>708810</v>
      </c>
      <c r="G6602" s="80">
        <v>5</v>
      </c>
      <c r="H6602" s="280" t="s">
        <v>1342</v>
      </c>
      <c r="I6602" s="80"/>
    </row>
    <row r="6603" spans="1:9">
      <c r="A6603" s="280" t="s">
        <v>8002</v>
      </c>
      <c r="B6603" s="280" t="s">
        <v>1457</v>
      </c>
      <c r="C6603" s="280" t="s">
        <v>1190</v>
      </c>
      <c r="D6603" s="280" t="s">
        <v>1344</v>
      </c>
      <c r="E6603" s="80">
        <v>2.8016746552441699E-2</v>
      </c>
      <c r="F6603" s="80">
        <v>708810</v>
      </c>
      <c r="G6603" s="80">
        <v>5</v>
      </c>
      <c r="H6603" s="280" t="s">
        <v>1342</v>
      </c>
      <c r="I6603" s="80"/>
    </row>
    <row r="6604" spans="1:9">
      <c r="A6604" s="280" t="s">
        <v>8003</v>
      </c>
      <c r="B6604" s="280" t="s">
        <v>5748</v>
      </c>
      <c r="C6604" s="280" t="s">
        <v>1191</v>
      </c>
      <c r="D6604" s="280" t="s">
        <v>1394</v>
      </c>
      <c r="E6604" s="80">
        <v>19608</v>
      </c>
      <c r="F6604" s="80">
        <v>708810</v>
      </c>
      <c r="G6604" s="80">
        <v>5</v>
      </c>
      <c r="H6604" s="280" t="s">
        <v>1394</v>
      </c>
      <c r="I6604" s="80"/>
    </row>
    <row r="6605" spans="1:9">
      <c r="A6605" s="280" t="s">
        <v>8004</v>
      </c>
      <c r="B6605" s="280" t="s">
        <v>5750</v>
      </c>
      <c r="C6605" s="280" t="s">
        <v>1191</v>
      </c>
      <c r="D6605" s="280" t="s">
        <v>1394</v>
      </c>
      <c r="E6605" s="80">
        <v>159286337.86982521</v>
      </c>
      <c r="F6605" s="80">
        <v>708810</v>
      </c>
      <c r="G6605" s="80">
        <v>5</v>
      </c>
      <c r="H6605" s="280" t="s">
        <v>1394</v>
      </c>
      <c r="I6605" s="80"/>
    </row>
    <row r="6606" spans="1:9">
      <c r="A6606" s="280" t="s">
        <v>8005</v>
      </c>
      <c r="B6606" s="280" t="s">
        <v>5752</v>
      </c>
      <c r="C6606" s="280" t="s">
        <v>1191</v>
      </c>
      <c r="D6606" s="280" t="s">
        <v>1394</v>
      </c>
      <c r="E6606" s="80">
        <v>2.7663266601769161E-2</v>
      </c>
      <c r="F6606" s="80">
        <v>708810</v>
      </c>
      <c r="G6606" s="80">
        <v>5</v>
      </c>
      <c r="H6606" s="280" t="s">
        <v>1394</v>
      </c>
      <c r="I6606" s="80"/>
    </row>
    <row r="6607" spans="1:9">
      <c r="A6607" s="280" t="s">
        <v>8006</v>
      </c>
      <c r="B6607" s="280" t="s">
        <v>5754</v>
      </c>
      <c r="C6607" s="280" t="s">
        <v>1191</v>
      </c>
      <c r="D6607" s="280" t="s">
        <v>1394</v>
      </c>
      <c r="E6607" s="80">
        <v>224.72360416730183</v>
      </c>
      <c r="F6607" s="80">
        <v>708810</v>
      </c>
      <c r="G6607" s="80">
        <v>5</v>
      </c>
      <c r="H6607" s="280" t="s">
        <v>1394</v>
      </c>
      <c r="I6607" s="80"/>
    </row>
    <row r="6608" spans="1:9">
      <c r="A6608" s="280" t="s">
        <v>8007</v>
      </c>
      <c r="B6608" s="280" t="s">
        <v>1457</v>
      </c>
      <c r="C6608" s="280" t="s">
        <v>1191</v>
      </c>
      <c r="D6608" s="280" t="s">
        <v>1211</v>
      </c>
      <c r="E6608" s="80">
        <v>8.306593712200579E-3</v>
      </c>
      <c r="F6608" s="80">
        <v>708810</v>
      </c>
      <c r="G6608" s="80">
        <v>5</v>
      </c>
      <c r="H6608" s="280" t="s">
        <v>1342</v>
      </c>
      <c r="I6608" s="80"/>
    </row>
    <row r="6609" spans="1:9">
      <c r="A6609" s="280" t="s">
        <v>8008</v>
      </c>
      <c r="B6609" s="280" t="s">
        <v>1457</v>
      </c>
      <c r="C6609" s="280" t="s">
        <v>1191</v>
      </c>
      <c r="D6609" s="280" t="s">
        <v>1212</v>
      </c>
      <c r="E6609" s="80">
        <v>1.0469629629962026E-2</v>
      </c>
      <c r="F6609" s="80">
        <v>708810</v>
      </c>
      <c r="G6609" s="80">
        <v>5</v>
      </c>
      <c r="H6609" s="280" t="s">
        <v>1342</v>
      </c>
      <c r="I6609" s="80"/>
    </row>
    <row r="6610" spans="1:9">
      <c r="A6610" s="280" t="s">
        <v>8009</v>
      </c>
      <c r="B6610" s="280" t="s">
        <v>1457</v>
      </c>
      <c r="C6610" s="280" t="s">
        <v>1191</v>
      </c>
      <c r="D6610" s="280" t="s">
        <v>1213</v>
      </c>
      <c r="E6610" s="80">
        <v>8.3845308277986971E-3</v>
      </c>
      <c r="F6610" s="80">
        <v>708810</v>
      </c>
      <c r="G6610" s="80">
        <v>5</v>
      </c>
      <c r="H6610" s="280" t="s">
        <v>1342</v>
      </c>
      <c r="I6610" s="80"/>
    </row>
    <row r="6611" spans="1:9">
      <c r="A6611" s="280" t="s">
        <v>8010</v>
      </c>
      <c r="B6611" s="280" t="s">
        <v>1457</v>
      </c>
      <c r="C6611" s="280" t="s">
        <v>1191</v>
      </c>
      <c r="D6611" s="280" t="s">
        <v>1214</v>
      </c>
      <c r="E6611" s="80">
        <v>8.4409778902023117E-3</v>
      </c>
      <c r="F6611" s="80">
        <v>708810</v>
      </c>
      <c r="G6611" s="80">
        <v>5</v>
      </c>
      <c r="H6611" s="280" t="s">
        <v>1342</v>
      </c>
      <c r="I6611" s="80"/>
    </row>
    <row r="6612" spans="1:9">
      <c r="A6612" s="280" t="s">
        <v>8011</v>
      </c>
      <c r="B6612" s="280" t="s">
        <v>1457</v>
      </c>
      <c r="C6612" s="280" t="s">
        <v>1191</v>
      </c>
      <c r="D6612" s="280" t="s">
        <v>1215</v>
      </c>
      <c r="E6612" s="80">
        <v>1.0420773927333354E-2</v>
      </c>
      <c r="F6612" s="80">
        <v>708810</v>
      </c>
      <c r="G6612" s="80">
        <v>5</v>
      </c>
      <c r="H6612" s="280" t="s">
        <v>1342</v>
      </c>
      <c r="I6612" s="80"/>
    </row>
    <row r="6613" spans="1:9">
      <c r="A6613" s="280" t="s">
        <v>8012</v>
      </c>
      <c r="B6613" s="280" t="s">
        <v>1457</v>
      </c>
      <c r="C6613" s="280" t="s">
        <v>1191</v>
      </c>
      <c r="D6613" s="280" t="s">
        <v>1216</v>
      </c>
      <c r="E6613" s="80">
        <v>1.3930412469293461E-2</v>
      </c>
      <c r="F6613" s="80">
        <v>708810</v>
      </c>
      <c r="G6613" s="80">
        <v>5</v>
      </c>
      <c r="H6613" s="280" t="s">
        <v>1342</v>
      </c>
      <c r="I6613" s="80"/>
    </row>
    <row r="6614" spans="1:9">
      <c r="A6614" s="280" t="s">
        <v>8013</v>
      </c>
      <c r="B6614" s="280" t="s">
        <v>1457</v>
      </c>
      <c r="C6614" s="280" t="s">
        <v>1191</v>
      </c>
      <c r="D6614" s="280" t="s">
        <v>1217</v>
      </c>
      <c r="E6614" s="80">
        <v>8.9082252188580832E-3</v>
      </c>
      <c r="F6614" s="80">
        <v>708810</v>
      </c>
      <c r="G6614" s="80">
        <v>5</v>
      </c>
      <c r="H6614" s="280" t="s">
        <v>1342</v>
      </c>
      <c r="I6614" s="80"/>
    </row>
    <row r="6615" spans="1:9">
      <c r="A6615" s="280" t="s">
        <v>8014</v>
      </c>
      <c r="B6615" s="280" t="s">
        <v>1457</v>
      </c>
      <c r="C6615" s="280" t="s">
        <v>1191</v>
      </c>
      <c r="D6615" s="280" t="s">
        <v>1218</v>
      </c>
      <c r="E6615" s="80">
        <v>9.4855147161756418E-3</v>
      </c>
      <c r="F6615" s="80">
        <v>708810</v>
      </c>
      <c r="G6615" s="80">
        <v>5</v>
      </c>
      <c r="H6615" s="280" t="s">
        <v>1342</v>
      </c>
      <c r="I6615" s="80"/>
    </row>
    <row r="6616" spans="1:9">
      <c r="A6616" s="280" t="s">
        <v>8015</v>
      </c>
      <c r="B6616" s="280" t="s">
        <v>1457</v>
      </c>
      <c r="C6616" s="280" t="s">
        <v>1191</v>
      </c>
      <c r="D6616" s="280" t="s">
        <v>1219</v>
      </c>
      <c r="E6616" s="80">
        <v>555.49837950769233</v>
      </c>
      <c r="F6616" s="80">
        <v>708810</v>
      </c>
      <c r="G6616" s="80">
        <v>5</v>
      </c>
      <c r="H6616" s="280" t="s">
        <v>1342</v>
      </c>
      <c r="I6616" s="80"/>
    </row>
    <row r="6617" spans="1:9">
      <c r="A6617" s="280" t="s">
        <v>8016</v>
      </c>
      <c r="B6617" s="280" t="s">
        <v>1457</v>
      </c>
      <c r="C6617" s="280" t="s">
        <v>1191</v>
      </c>
      <c r="D6617" s="280" t="s">
        <v>1347</v>
      </c>
      <c r="E6617" s="80">
        <v>1.2704117949621641E-2</v>
      </c>
      <c r="F6617" s="80">
        <v>708810</v>
      </c>
      <c r="G6617" s="80">
        <v>5</v>
      </c>
      <c r="H6617" s="280" t="s">
        <v>1342</v>
      </c>
      <c r="I6617" s="80"/>
    </row>
    <row r="6618" spans="1:9">
      <c r="A6618" s="280" t="s">
        <v>8017</v>
      </c>
      <c r="B6618" s="280" t="s">
        <v>1457</v>
      </c>
      <c r="C6618" s="280" t="s">
        <v>1191</v>
      </c>
      <c r="D6618" s="280" t="s">
        <v>1344</v>
      </c>
      <c r="E6618" s="80">
        <v>3.1121567184136736E-2</v>
      </c>
      <c r="F6618" s="80">
        <v>708810</v>
      </c>
      <c r="G6618" s="80">
        <v>5</v>
      </c>
      <c r="H6618" s="280" t="s">
        <v>1342</v>
      </c>
      <c r="I6618" s="80"/>
    </row>
    <row r="6619" spans="1:9">
      <c r="A6619" s="280" t="s">
        <v>8018</v>
      </c>
      <c r="B6619" s="280" t="s">
        <v>5748</v>
      </c>
      <c r="C6619" s="280" t="s">
        <v>1192</v>
      </c>
      <c r="D6619" s="280" t="s">
        <v>1394</v>
      </c>
      <c r="E6619" s="80">
        <v>58341</v>
      </c>
      <c r="F6619" s="80">
        <v>708810</v>
      </c>
      <c r="G6619" s="80">
        <v>5</v>
      </c>
      <c r="H6619" s="280" t="s">
        <v>1394</v>
      </c>
      <c r="I6619" s="80"/>
    </row>
    <row r="6620" spans="1:9">
      <c r="A6620" s="280" t="s">
        <v>8019</v>
      </c>
      <c r="B6620" s="280" t="s">
        <v>5750</v>
      </c>
      <c r="C6620" s="280" t="s">
        <v>1192</v>
      </c>
      <c r="D6620" s="280" t="s">
        <v>1394</v>
      </c>
      <c r="E6620" s="80">
        <v>1163502811.8767383</v>
      </c>
      <c r="F6620" s="80">
        <v>708810</v>
      </c>
      <c r="G6620" s="80">
        <v>5</v>
      </c>
      <c r="H6620" s="280" t="s">
        <v>1394</v>
      </c>
      <c r="I6620" s="80"/>
    </row>
    <row r="6621" spans="1:9">
      <c r="A6621" s="280" t="s">
        <v>8020</v>
      </c>
      <c r="B6621" s="280" t="s">
        <v>5752</v>
      </c>
      <c r="C6621" s="280" t="s">
        <v>1192</v>
      </c>
      <c r="D6621" s="280" t="s">
        <v>1394</v>
      </c>
      <c r="E6621" s="80">
        <v>8.2308376010496467E-2</v>
      </c>
      <c r="F6621" s="80">
        <v>708810</v>
      </c>
      <c r="G6621" s="80">
        <v>5</v>
      </c>
      <c r="H6621" s="280" t="s">
        <v>1394</v>
      </c>
      <c r="I6621" s="80"/>
    </row>
    <row r="6622" spans="1:9">
      <c r="A6622" s="280" t="s">
        <v>8021</v>
      </c>
      <c r="B6622" s="280" t="s">
        <v>5754</v>
      </c>
      <c r="C6622" s="280" t="s">
        <v>1192</v>
      </c>
      <c r="D6622" s="280" t="s">
        <v>1394</v>
      </c>
      <c r="E6622" s="80">
        <v>1641.4875804189251</v>
      </c>
      <c r="F6622" s="80">
        <v>708810</v>
      </c>
      <c r="G6622" s="80">
        <v>5</v>
      </c>
      <c r="H6622" s="280" t="s">
        <v>1394</v>
      </c>
      <c r="I6622" s="80"/>
    </row>
    <row r="6623" spans="1:9">
      <c r="A6623" s="280" t="s">
        <v>8022</v>
      </c>
      <c r="B6623" s="280" t="s">
        <v>1457</v>
      </c>
      <c r="C6623" s="280" t="s">
        <v>1192</v>
      </c>
      <c r="D6623" s="280" t="s">
        <v>1211</v>
      </c>
      <c r="E6623" s="80">
        <v>2.0237446066163983E-2</v>
      </c>
      <c r="F6623" s="80">
        <v>708810</v>
      </c>
      <c r="G6623" s="80">
        <v>5</v>
      </c>
      <c r="H6623" s="280" t="s">
        <v>1342</v>
      </c>
      <c r="I6623" s="80"/>
    </row>
    <row r="6624" spans="1:9">
      <c r="A6624" s="280" t="s">
        <v>8023</v>
      </c>
      <c r="B6624" s="280" t="s">
        <v>1457</v>
      </c>
      <c r="C6624" s="280" t="s">
        <v>1192</v>
      </c>
      <c r="D6624" s="280" t="s">
        <v>1212</v>
      </c>
      <c r="E6624" s="80">
        <v>2.152376829123178E-2</v>
      </c>
      <c r="F6624" s="80">
        <v>708810</v>
      </c>
      <c r="G6624" s="80">
        <v>5</v>
      </c>
      <c r="H6624" s="280" t="s">
        <v>1342</v>
      </c>
      <c r="I6624" s="80"/>
    </row>
    <row r="6625" spans="1:9">
      <c r="A6625" s="280" t="s">
        <v>8024</v>
      </c>
      <c r="B6625" s="280" t="s">
        <v>1457</v>
      </c>
      <c r="C6625" s="280" t="s">
        <v>1192</v>
      </c>
      <c r="D6625" s="280" t="s">
        <v>1213</v>
      </c>
      <c r="E6625" s="80">
        <v>2.0283990444317865E-2</v>
      </c>
      <c r="F6625" s="80">
        <v>708810</v>
      </c>
      <c r="G6625" s="80">
        <v>5</v>
      </c>
      <c r="H6625" s="280" t="s">
        <v>1342</v>
      </c>
      <c r="I6625" s="80"/>
    </row>
    <row r="6626" spans="1:9">
      <c r="A6626" s="280" t="s">
        <v>8025</v>
      </c>
      <c r="B6626" s="280" t="s">
        <v>1457</v>
      </c>
      <c r="C6626" s="280" t="s">
        <v>1192</v>
      </c>
      <c r="D6626" s="280" t="s">
        <v>1214</v>
      </c>
      <c r="E6626" s="80">
        <v>2.0366967340019887E-2</v>
      </c>
      <c r="F6626" s="80">
        <v>708810</v>
      </c>
      <c r="G6626" s="80">
        <v>5</v>
      </c>
      <c r="H6626" s="280" t="s">
        <v>1342</v>
      </c>
      <c r="I6626" s="80"/>
    </row>
    <row r="6627" spans="1:9">
      <c r="A6627" s="280" t="s">
        <v>8026</v>
      </c>
      <c r="B6627" s="280" t="s">
        <v>1457</v>
      </c>
      <c r="C6627" s="280" t="s">
        <v>1192</v>
      </c>
      <c r="D6627" s="280" t="s">
        <v>1215</v>
      </c>
      <c r="E6627" s="80">
        <v>2.1340316368714227E-2</v>
      </c>
      <c r="F6627" s="80">
        <v>708810</v>
      </c>
      <c r="G6627" s="80">
        <v>5</v>
      </c>
      <c r="H6627" s="280" t="s">
        <v>1342</v>
      </c>
      <c r="I6627" s="80"/>
    </row>
    <row r="6628" spans="1:9">
      <c r="A6628" s="280" t="s">
        <v>8027</v>
      </c>
      <c r="B6628" s="280" t="s">
        <v>1457</v>
      </c>
      <c r="C6628" s="280" t="s">
        <v>1192</v>
      </c>
      <c r="D6628" s="280" t="s">
        <v>1216</v>
      </c>
      <c r="E6628" s="80">
        <v>3.6607712102041313E-2</v>
      </c>
      <c r="F6628" s="80">
        <v>708810</v>
      </c>
      <c r="G6628" s="80">
        <v>5</v>
      </c>
      <c r="H6628" s="280" t="s">
        <v>1342</v>
      </c>
      <c r="I6628" s="80"/>
    </row>
    <row r="6629" spans="1:9">
      <c r="A6629" s="280" t="s">
        <v>8028</v>
      </c>
      <c r="B6629" s="280" t="s">
        <v>1457</v>
      </c>
      <c r="C6629" s="280" t="s">
        <v>1192</v>
      </c>
      <c r="D6629" s="280" t="s">
        <v>1217</v>
      </c>
      <c r="E6629" s="80">
        <v>1.876394075575084E-2</v>
      </c>
      <c r="F6629" s="80">
        <v>708810</v>
      </c>
      <c r="G6629" s="80">
        <v>5</v>
      </c>
      <c r="H6629" s="280" t="s">
        <v>1342</v>
      </c>
      <c r="I6629" s="80"/>
    </row>
    <row r="6630" spans="1:9">
      <c r="A6630" s="280" t="s">
        <v>8029</v>
      </c>
      <c r="B6630" s="280" t="s">
        <v>1457</v>
      </c>
      <c r="C6630" s="280" t="s">
        <v>1192</v>
      </c>
      <c r="D6630" s="280" t="s">
        <v>1218</v>
      </c>
      <c r="E6630" s="80">
        <v>1.751089970731249E-2</v>
      </c>
      <c r="F6630" s="80">
        <v>708810</v>
      </c>
      <c r="G6630" s="80">
        <v>5</v>
      </c>
      <c r="H6630" s="280" t="s">
        <v>1342</v>
      </c>
      <c r="I6630" s="80"/>
    </row>
    <row r="6631" spans="1:9">
      <c r="A6631" s="280" t="s">
        <v>8030</v>
      </c>
      <c r="B6631" s="280" t="s">
        <v>1457</v>
      </c>
      <c r="C6631" s="280" t="s">
        <v>1192</v>
      </c>
      <c r="D6631" s="280" t="s">
        <v>1219</v>
      </c>
      <c r="E6631" s="80">
        <v>186.71540129659061</v>
      </c>
      <c r="F6631" s="80">
        <v>708810</v>
      </c>
      <c r="G6631" s="80">
        <v>5</v>
      </c>
      <c r="H6631" s="280" t="s">
        <v>1342</v>
      </c>
      <c r="I6631" s="80"/>
    </row>
    <row r="6632" spans="1:9">
      <c r="A6632" s="280" t="s">
        <v>8031</v>
      </c>
      <c r="B6632" s="280" t="s">
        <v>1457</v>
      </c>
      <c r="C6632" s="280" t="s">
        <v>1192</v>
      </c>
      <c r="D6632" s="280" t="s">
        <v>1347</v>
      </c>
      <c r="E6632" s="80">
        <v>3.066100743678845E-2</v>
      </c>
      <c r="F6632" s="80">
        <v>708810</v>
      </c>
      <c r="G6632" s="80">
        <v>5</v>
      </c>
      <c r="H6632" s="280" t="s">
        <v>1342</v>
      </c>
      <c r="I6632" s="80"/>
    </row>
    <row r="6633" spans="1:9">
      <c r="A6633" s="280" t="s">
        <v>8032</v>
      </c>
      <c r="B6633" s="280" t="s">
        <v>1457</v>
      </c>
      <c r="C6633" s="280" t="s">
        <v>1192</v>
      </c>
      <c r="D6633" s="280" t="s">
        <v>1344</v>
      </c>
      <c r="E6633" s="80">
        <v>7.608044658998106E-2</v>
      </c>
      <c r="F6633" s="80">
        <v>708810</v>
      </c>
      <c r="G6633" s="80">
        <v>5</v>
      </c>
      <c r="H6633" s="280" t="s">
        <v>1342</v>
      </c>
      <c r="I6633" s="80"/>
    </row>
    <row r="6634" spans="1:9">
      <c r="A6634" s="280" t="s">
        <v>8033</v>
      </c>
      <c r="B6634" s="280" t="s">
        <v>5748</v>
      </c>
      <c r="C6634" s="280" t="s">
        <v>1193</v>
      </c>
      <c r="D6634" s="280" t="s">
        <v>1394</v>
      </c>
      <c r="E6634" s="80">
        <v>0</v>
      </c>
      <c r="F6634" s="80">
        <v>708810</v>
      </c>
      <c r="G6634" s="80">
        <v>5</v>
      </c>
      <c r="H6634" s="280" t="s">
        <v>1394</v>
      </c>
      <c r="I6634" s="80"/>
    </row>
    <row r="6635" spans="1:9">
      <c r="A6635" s="280" t="s">
        <v>8034</v>
      </c>
      <c r="B6635" s="280" t="s">
        <v>5750</v>
      </c>
      <c r="C6635" s="280" t="s">
        <v>1193</v>
      </c>
      <c r="D6635" s="280" t="s">
        <v>1394</v>
      </c>
      <c r="E6635" s="80">
        <v>0</v>
      </c>
      <c r="F6635" s="80">
        <v>708810</v>
      </c>
      <c r="G6635" s="80">
        <v>5</v>
      </c>
      <c r="H6635" s="280" t="s">
        <v>1394</v>
      </c>
      <c r="I6635" s="80"/>
    </row>
    <row r="6636" spans="1:9">
      <c r="A6636" s="280" t="s">
        <v>8035</v>
      </c>
      <c r="B6636" s="280" t="s">
        <v>5752</v>
      </c>
      <c r="C6636" s="280" t="s">
        <v>1193</v>
      </c>
      <c r="D6636" s="280" t="s">
        <v>1394</v>
      </c>
      <c r="E6636" s="80">
        <v>0</v>
      </c>
      <c r="F6636" s="80">
        <v>708810</v>
      </c>
      <c r="G6636" s="80">
        <v>5</v>
      </c>
      <c r="H6636" s="280" t="s">
        <v>1394</v>
      </c>
      <c r="I6636" s="80"/>
    </row>
    <row r="6637" spans="1:9">
      <c r="A6637" s="280" t="s">
        <v>8036</v>
      </c>
      <c r="B6637" s="280" t="s">
        <v>5754</v>
      </c>
      <c r="C6637" s="280" t="s">
        <v>1193</v>
      </c>
      <c r="D6637" s="280" t="s">
        <v>1394</v>
      </c>
      <c r="E6637" s="80">
        <v>0</v>
      </c>
      <c r="F6637" s="80">
        <v>708810</v>
      </c>
      <c r="G6637" s="80">
        <v>5</v>
      </c>
      <c r="H6637" s="280" t="s">
        <v>1394</v>
      </c>
      <c r="I6637" s="80"/>
    </row>
    <row r="6638" spans="1:9">
      <c r="A6638" s="280" t="s">
        <v>8037</v>
      </c>
      <c r="B6638" s="280" t="s">
        <v>5748</v>
      </c>
      <c r="C6638" s="280" t="s">
        <v>1194</v>
      </c>
      <c r="D6638" s="280" t="s">
        <v>1394</v>
      </c>
      <c r="E6638" s="80">
        <v>46433</v>
      </c>
      <c r="F6638" s="80">
        <v>708810</v>
      </c>
      <c r="G6638" s="80">
        <v>5</v>
      </c>
      <c r="H6638" s="280" t="s">
        <v>1394</v>
      </c>
      <c r="I6638" s="80"/>
    </row>
    <row r="6639" spans="1:9">
      <c r="A6639" s="280" t="s">
        <v>8038</v>
      </c>
      <c r="B6639" s="280" t="s">
        <v>5750</v>
      </c>
      <c r="C6639" s="280" t="s">
        <v>1194</v>
      </c>
      <c r="D6639" s="280" t="s">
        <v>1394</v>
      </c>
      <c r="E6639" s="80">
        <v>1004216474.0069131</v>
      </c>
      <c r="F6639" s="80">
        <v>708810</v>
      </c>
      <c r="G6639" s="80">
        <v>5</v>
      </c>
      <c r="H6639" s="280" t="s">
        <v>1394</v>
      </c>
      <c r="I6639" s="80"/>
    </row>
    <row r="6640" spans="1:9">
      <c r="A6640" s="280" t="s">
        <v>8039</v>
      </c>
      <c r="B6640" s="280" t="s">
        <v>5752</v>
      </c>
      <c r="C6640" s="280" t="s">
        <v>1194</v>
      </c>
      <c r="D6640" s="280" t="s">
        <v>1394</v>
      </c>
      <c r="E6640" s="80">
        <v>6.5508387297018952E-2</v>
      </c>
      <c r="F6640" s="80">
        <v>708810</v>
      </c>
      <c r="G6640" s="80">
        <v>5</v>
      </c>
      <c r="H6640" s="280" t="s">
        <v>1394</v>
      </c>
      <c r="I6640" s="80"/>
    </row>
    <row r="6641" spans="1:9">
      <c r="A6641" s="280" t="s">
        <v>8040</v>
      </c>
      <c r="B6641" s="280" t="s">
        <v>5754</v>
      </c>
      <c r="C6641" s="280" t="s">
        <v>1194</v>
      </c>
      <c r="D6641" s="280" t="s">
        <v>1394</v>
      </c>
      <c r="E6641" s="80">
        <v>1416.7639762516233</v>
      </c>
      <c r="F6641" s="80">
        <v>708810</v>
      </c>
      <c r="G6641" s="80">
        <v>5</v>
      </c>
      <c r="H6641" s="280" t="s">
        <v>1394</v>
      </c>
      <c r="I6641" s="80"/>
    </row>
    <row r="6642" spans="1:9">
      <c r="A6642" s="280" t="s">
        <v>8041</v>
      </c>
      <c r="B6642" s="280" t="s">
        <v>1457</v>
      </c>
      <c r="C6642" s="280" t="s">
        <v>1194</v>
      </c>
      <c r="D6642" s="280" t="s">
        <v>1211</v>
      </c>
      <c r="E6642" s="80">
        <v>2.191969399860539E-2</v>
      </c>
      <c r="F6642" s="80">
        <v>708810</v>
      </c>
      <c r="G6642" s="80">
        <v>5</v>
      </c>
      <c r="H6642" s="280" t="s">
        <v>1342</v>
      </c>
      <c r="I6642" s="80"/>
    </row>
    <row r="6643" spans="1:9">
      <c r="A6643" s="280" t="s">
        <v>8042</v>
      </c>
      <c r="B6643" s="280" t="s">
        <v>1457</v>
      </c>
      <c r="C6643" s="280" t="s">
        <v>1194</v>
      </c>
      <c r="D6643" s="280" t="s">
        <v>1212</v>
      </c>
      <c r="E6643" s="80">
        <v>2.2622481168446101E-2</v>
      </c>
      <c r="F6643" s="80">
        <v>708810</v>
      </c>
      <c r="G6643" s="80">
        <v>5</v>
      </c>
      <c r="H6643" s="280" t="s">
        <v>1342</v>
      </c>
      <c r="I6643" s="80"/>
    </row>
    <row r="6644" spans="1:9">
      <c r="A6644" s="280" t="s">
        <v>8043</v>
      </c>
      <c r="B6644" s="280" t="s">
        <v>1457</v>
      </c>
      <c r="C6644" s="280" t="s">
        <v>1194</v>
      </c>
      <c r="D6644" s="280" t="s">
        <v>1213</v>
      </c>
      <c r="E6644" s="80">
        <v>2.1945263197305186E-2</v>
      </c>
      <c r="F6644" s="80">
        <v>708810</v>
      </c>
      <c r="G6644" s="80">
        <v>5</v>
      </c>
      <c r="H6644" s="280" t="s">
        <v>1342</v>
      </c>
      <c r="I6644" s="80"/>
    </row>
    <row r="6645" spans="1:9">
      <c r="A6645" s="280" t="s">
        <v>8044</v>
      </c>
      <c r="B6645" s="280" t="s">
        <v>1457</v>
      </c>
      <c r="C6645" s="280" t="s">
        <v>1194</v>
      </c>
      <c r="D6645" s="280" t="s">
        <v>1214</v>
      </c>
      <c r="E6645" s="80">
        <v>2.2025683180346159E-2</v>
      </c>
      <c r="F6645" s="80">
        <v>708810</v>
      </c>
      <c r="G6645" s="80">
        <v>5</v>
      </c>
      <c r="H6645" s="280" t="s">
        <v>1342</v>
      </c>
      <c r="I6645" s="80"/>
    </row>
    <row r="6646" spans="1:9">
      <c r="A6646" s="280" t="s">
        <v>8045</v>
      </c>
      <c r="B6646" s="280" t="s">
        <v>1457</v>
      </c>
      <c r="C6646" s="280" t="s">
        <v>1194</v>
      </c>
      <c r="D6646" s="280" t="s">
        <v>1215</v>
      </c>
      <c r="E6646" s="80">
        <v>2.2412613057523834E-2</v>
      </c>
      <c r="F6646" s="80">
        <v>708810</v>
      </c>
      <c r="G6646" s="80">
        <v>5</v>
      </c>
      <c r="H6646" s="280" t="s">
        <v>1342</v>
      </c>
      <c r="I6646" s="80"/>
    </row>
    <row r="6647" spans="1:9">
      <c r="A6647" s="280" t="s">
        <v>8046</v>
      </c>
      <c r="B6647" s="280" t="s">
        <v>1457</v>
      </c>
      <c r="C6647" s="280" t="s">
        <v>1194</v>
      </c>
      <c r="D6647" s="280" t="s">
        <v>1216</v>
      </c>
      <c r="E6647" s="80">
        <v>4.0113346198765665E-2</v>
      </c>
      <c r="F6647" s="80">
        <v>708810</v>
      </c>
      <c r="G6647" s="80">
        <v>5</v>
      </c>
      <c r="H6647" s="280" t="s">
        <v>1342</v>
      </c>
      <c r="I6647" s="80"/>
    </row>
    <row r="6648" spans="1:9">
      <c r="A6648" s="280" t="s">
        <v>8047</v>
      </c>
      <c r="B6648" s="280" t="s">
        <v>1457</v>
      </c>
      <c r="C6648" s="280" t="s">
        <v>1194</v>
      </c>
      <c r="D6648" s="280" t="s">
        <v>1217</v>
      </c>
      <c r="E6648" s="80">
        <v>1.9814239604158478E-2</v>
      </c>
      <c r="F6648" s="80">
        <v>708810</v>
      </c>
      <c r="G6648" s="80">
        <v>5</v>
      </c>
      <c r="H6648" s="280" t="s">
        <v>1342</v>
      </c>
      <c r="I6648" s="80"/>
    </row>
    <row r="6649" spans="1:9">
      <c r="A6649" s="280" t="s">
        <v>8048</v>
      </c>
      <c r="B6649" s="280" t="s">
        <v>1457</v>
      </c>
      <c r="C6649" s="280" t="s">
        <v>1194</v>
      </c>
      <c r="D6649" s="280" t="s">
        <v>1218</v>
      </c>
      <c r="E6649" s="80">
        <v>1.79960680393157E-2</v>
      </c>
      <c r="F6649" s="80">
        <v>708810</v>
      </c>
      <c r="G6649" s="80">
        <v>5</v>
      </c>
      <c r="H6649" s="280" t="s">
        <v>1342</v>
      </c>
      <c r="I6649" s="80"/>
    </row>
    <row r="6650" spans="1:9">
      <c r="A6650" s="280" t="s">
        <v>8049</v>
      </c>
      <c r="B6650" s="280" t="s">
        <v>1457</v>
      </c>
      <c r="C6650" s="280" t="s">
        <v>1194</v>
      </c>
      <c r="D6650" s="280" t="s">
        <v>1219</v>
      </c>
      <c r="E6650" s="80">
        <v>2.0481159036896342E-2</v>
      </c>
      <c r="F6650" s="80">
        <v>708810</v>
      </c>
      <c r="G6650" s="80">
        <v>5</v>
      </c>
      <c r="H6650" s="280" t="s">
        <v>1342</v>
      </c>
      <c r="I6650" s="80"/>
    </row>
    <row r="6651" spans="1:9">
      <c r="A6651" s="280" t="s">
        <v>8050</v>
      </c>
      <c r="B6651" s="280" t="s">
        <v>1457</v>
      </c>
      <c r="C6651" s="280" t="s">
        <v>1194</v>
      </c>
      <c r="D6651" s="280" t="s">
        <v>1347</v>
      </c>
      <c r="E6651" s="80">
        <v>3.3159423042092781E-2</v>
      </c>
      <c r="F6651" s="80">
        <v>708810</v>
      </c>
      <c r="G6651" s="80">
        <v>5</v>
      </c>
      <c r="H6651" s="280" t="s">
        <v>1342</v>
      </c>
      <c r="I6651" s="80"/>
    </row>
    <row r="6652" spans="1:9">
      <c r="A6652" s="280" t="s">
        <v>8051</v>
      </c>
      <c r="B6652" s="280" t="s">
        <v>1457</v>
      </c>
      <c r="C6652" s="280" t="s">
        <v>1194</v>
      </c>
      <c r="D6652" s="280" t="s">
        <v>1344</v>
      </c>
      <c r="E6652" s="80">
        <v>8.2449500251104438E-2</v>
      </c>
      <c r="F6652" s="80">
        <v>708810</v>
      </c>
      <c r="G6652" s="80">
        <v>5</v>
      </c>
      <c r="H6652" s="280" t="s">
        <v>1342</v>
      </c>
      <c r="I6652" s="80"/>
    </row>
    <row r="6653" spans="1:9">
      <c r="A6653" s="280" t="s">
        <v>8052</v>
      </c>
      <c r="B6653" s="280" t="s">
        <v>5748</v>
      </c>
      <c r="C6653" s="280" t="s">
        <v>1195</v>
      </c>
      <c r="D6653" s="280" t="s">
        <v>1394</v>
      </c>
      <c r="E6653" s="80">
        <v>61953</v>
      </c>
      <c r="F6653" s="80">
        <v>708810</v>
      </c>
      <c r="G6653" s="80">
        <v>5</v>
      </c>
      <c r="H6653" s="280" t="s">
        <v>1394</v>
      </c>
      <c r="I6653" s="80"/>
    </row>
    <row r="6654" spans="1:9">
      <c r="A6654" s="280" t="s">
        <v>8053</v>
      </c>
      <c r="B6654" s="280" t="s">
        <v>5750</v>
      </c>
      <c r="C6654" s="280" t="s">
        <v>1195</v>
      </c>
      <c r="D6654" s="280" t="s">
        <v>1394</v>
      </c>
      <c r="E6654" s="80">
        <v>2280638214.2017975</v>
      </c>
      <c r="F6654" s="80">
        <v>708810</v>
      </c>
      <c r="G6654" s="80">
        <v>5</v>
      </c>
      <c r="H6654" s="280" t="s">
        <v>1394</v>
      </c>
      <c r="I6654" s="80"/>
    </row>
    <row r="6655" spans="1:9">
      <c r="A6655" s="280" t="s">
        <v>8054</v>
      </c>
      <c r="B6655" s="280" t="s">
        <v>5752</v>
      </c>
      <c r="C6655" s="280" t="s">
        <v>1195</v>
      </c>
      <c r="D6655" s="280" t="s">
        <v>1394</v>
      </c>
      <c r="E6655" s="80">
        <v>8.740424091082237E-2</v>
      </c>
      <c r="F6655" s="80">
        <v>708810</v>
      </c>
      <c r="G6655" s="80">
        <v>5</v>
      </c>
      <c r="H6655" s="280" t="s">
        <v>1394</v>
      </c>
      <c r="I6655" s="80"/>
    </row>
    <row r="6656" spans="1:9">
      <c r="A6656" s="280" t="s">
        <v>8055</v>
      </c>
      <c r="B6656" s="280" t="s">
        <v>5754</v>
      </c>
      <c r="C6656" s="280" t="s">
        <v>1195</v>
      </c>
      <c r="D6656" s="280" t="s">
        <v>1394</v>
      </c>
      <c r="E6656" s="80">
        <v>3217.5593095495233</v>
      </c>
      <c r="F6656" s="80">
        <v>708810</v>
      </c>
      <c r="G6656" s="80">
        <v>5</v>
      </c>
      <c r="H6656" s="280" t="s">
        <v>1394</v>
      </c>
      <c r="I6656" s="80"/>
    </row>
    <row r="6657" spans="1:9">
      <c r="A6657" s="280" t="s">
        <v>8056</v>
      </c>
      <c r="B6657" s="280" t="s">
        <v>1457</v>
      </c>
      <c r="C6657" s="280" t="s">
        <v>1195</v>
      </c>
      <c r="D6657" s="280" t="s">
        <v>1211</v>
      </c>
      <c r="E6657" s="80">
        <v>3.7958060765497875E-2</v>
      </c>
      <c r="F6657" s="80">
        <v>708810</v>
      </c>
      <c r="G6657" s="80">
        <v>5</v>
      </c>
      <c r="H6657" s="280" t="s">
        <v>1342</v>
      </c>
      <c r="I6657" s="80"/>
    </row>
    <row r="6658" spans="1:9">
      <c r="A6658" s="280" t="s">
        <v>8057</v>
      </c>
      <c r="B6658" s="280" t="s">
        <v>1457</v>
      </c>
      <c r="C6658" s="280" t="s">
        <v>1195</v>
      </c>
      <c r="D6658" s="280" t="s">
        <v>1212</v>
      </c>
      <c r="E6658" s="80">
        <v>3.8348588149760394E-2</v>
      </c>
      <c r="F6658" s="80">
        <v>708810</v>
      </c>
      <c r="G6658" s="80">
        <v>5</v>
      </c>
      <c r="H6658" s="280" t="s">
        <v>1342</v>
      </c>
      <c r="I6658" s="80"/>
    </row>
    <row r="6659" spans="1:9">
      <c r="A6659" s="280" t="s">
        <v>8058</v>
      </c>
      <c r="B6659" s="280" t="s">
        <v>1457</v>
      </c>
      <c r="C6659" s="280" t="s">
        <v>1195</v>
      </c>
      <c r="D6659" s="280" t="s">
        <v>1213</v>
      </c>
      <c r="E6659" s="80">
        <v>3.7959585733277817E-2</v>
      </c>
      <c r="F6659" s="80">
        <v>708810</v>
      </c>
      <c r="G6659" s="80">
        <v>5</v>
      </c>
      <c r="H6659" s="280" t="s">
        <v>1342</v>
      </c>
      <c r="I6659" s="80"/>
    </row>
    <row r="6660" spans="1:9">
      <c r="A6660" s="280" t="s">
        <v>8059</v>
      </c>
      <c r="B6660" s="280" t="s">
        <v>1457</v>
      </c>
      <c r="C6660" s="280" t="s">
        <v>1195</v>
      </c>
      <c r="D6660" s="280" t="s">
        <v>1214</v>
      </c>
      <c r="E6660" s="80">
        <v>3.8348588149760394E-2</v>
      </c>
      <c r="F6660" s="80">
        <v>708810</v>
      </c>
      <c r="G6660" s="80">
        <v>5</v>
      </c>
      <c r="H6660" s="280" t="s">
        <v>1342</v>
      </c>
      <c r="I6660" s="80"/>
    </row>
    <row r="6661" spans="1:9">
      <c r="A6661" s="280" t="s">
        <v>8060</v>
      </c>
      <c r="B6661" s="280" t="s">
        <v>1457</v>
      </c>
      <c r="C6661" s="280" t="s">
        <v>1195</v>
      </c>
      <c r="D6661" s="280" t="s">
        <v>1215</v>
      </c>
      <c r="E6661" s="80">
        <v>3.7706395988105032E-2</v>
      </c>
      <c r="F6661" s="80">
        <v>708810</v>
      </c>
      <c r="G6661" s="80">
        <v>5</v>
      </c>
      <c r="H6661" s="280" t="s">
        <v>1342</v>
      </c>
      <c r="I6661" s="80"/>
    </row>
    <row r="6662" spans="1:9">
      <c r="A6662" s="280" t="s">
        <v>8061</v>
      </c>
      <c r="B6662" s="280" t="s">
        <v>1457</v>
      </c>
      <c r="C6662" s="280" t="s">
        <v>1195</v>
      </c>
      <c r="D6662" s="280" t="s">
        <v>1216</v>
      </c>
      <c r="E6662" s="80">
        <v>4.9185729214622761E-2</v>
      </c>
      <c r="F6662" s="80">
        <v>708810</v>
      </c>
      <c r="G6662" s="80">
        <v>5</v>
      </c>
      <c r="H6662" s="280" t="s">
        <v>1342</v>
      </c>
      <c r="I6662" s="80"/>
    </row>
    <row r="6663" spans="1:9">
      <c r="A6663" s="280" t="s">
        <v>8062</v>
      </c>
      <c r="B6663" s="280" t="s">
        <v>1457</v>
      </c>
      <c r="C6663" s="280" t="s">
        <v>1195</v>
      </c>
      <c r="D6663" s="280" t="s">
        <v>1217</v>
      </c>
      <c r="E6663" s="80">
        <v>3.3316340855309656E-2</v>
      </c>
      <c r="F6663" s="80">
        <v>708810</v>
      </c>
      <c r="G6663" s="80">
        <v>5</v>
      </c>
      <c r="H6663" s="280" t="s">
        <v>1342</v>
      </c>
      <c r="I6663" s="80"/>
    </row>
    <row r="6664" spans="1:9">
      <c r="A6664" s="280" t="s">
        <v>8063</v>
      </c>
      <c r="B6664" s="280" t="s">
        <v>1457</v>
      </c>
      <c r="C6664" s="280" t="s">
        <v>1195</v>
      </c>
      <c r="D6664" s="280" t="s">
        <v>1218</v>
      </c>
      <c r="E6664" s="80">
        <v>2.9254889070321723E-2</v>
      </c>
      <c r="F6664" s="80">
        <v>708810</v>
      </c>
      <c r="G6664" s="80">
        <v>5</v>
      </c>
      <c r="H6664" s="280" t="s">
        <v>1342</v>
      </c>
      <c r="I6664" s="80"/>
    </row>
    <row r="6665" spans="1:9">
      <c r="A6665" s="280" t="s">
        <v>8064</v>
      </c>
      <c r="B6665" s="280" t="s">
        <v>1457</v>
      </c>
      <c r="C6665" s="280" t="s">
        <v>1195</v>
      </c>
      <c r="D6665" s="280" t="s">
        <v>1219</v>
      </c>
      <c r="E6665" s="80">
        <v>7621.843874659955</v>
      </c>
      <c r="F6665" s="80">
        <v>708810</v>
      </c>
      <c r="G6665" s="80">
        <v>5</v>
      </c>
      <c r="H6665" s="280" t="s">
        <v>1342</v>
      </c>
      <c r="I6665" s="80"/>
    </row>
    <row r="6666" spans="1:9">
      <c r="A6666" s="280" t="s">
        <v>8065</v>
      </c>
      <c r="B6666" s="280" t="s">
        <v>1457</v>
      </c>
      <c r="C6666" s="280" t="s">
        <v>1195</v>
      </c>
      <c r="D6666" s="280" t="s">
        <v>1347</v>
      </c>
      <c r="E6666" s="80">
        <v>6.8037554785523924E-2</v>
      </c>
      <c r="F6666" s="80">
        <v>708810</v>
      </c>
      <c r="G6666" s="80">
        <v>5</v>
      </c>
      <c r="H6666" s="280" t="s">
        <v>1342</v>
      </c>
      <c r="I6666" s="80"/>
    </row>
    <row r="6667" spans="1:9">
      <c r="A6667" s="280" t="s">
        <v>8066</v>
      </c>
      <c r="B6667" s="280" t="s">
        <v>1457</v>
      </c>
      <c r="C6667" s="280" t="s">
        <v>1195</v>
      </c>
      <c r="D6667" s="280" t="s">
        <v>1344</v>
      </c>
      <c r="E6667" s="80">
        <v>0.14742986032028155</v>
      </c>
      <c r="F6667" s="80">
        <v>708810</v>
      </c>
      <c r="G6667" s="80">
        <v>5</v>
      </c>
      <c r="H6667" s="280" t="s">
        <v>1342</v>
      </c>
      <c r="I6667" s="80"/>
    </row>
    <row r="6668" spans="1:9">
      <c r="A6668" s="280" t="s">
        <v>8067</v>
      </c>
      <c r="B6668" s="280" t="s">
        <v>5748</v>
      </c>
      <c r="C6668" s="280" t="s">
        <v>1196</v>
      </c>
      <c r="D6668" s="280" t="s">
        <v>1394</v>
      </c>
      <c r="E6668" s="80">
        <v>211094</v>
      </c>
      <c r="F6668" s="80">
        <v>708810</v>
      </c>
      <c r="G6668" s="80">
        <v>5</v>
      </c>
      <c r="H6668" s="280" t="s">
        <v>1394</v>
      </c>
      <c r="I6668" s="80"/>
    </row>
    <row r="6669" spans="1:9">
      <c r="A6669" s="280" t="s">
        <v>8068</v>
      </c>
      <c r="B6669" s="280" t="s">
        <v>5750</v>
      </c>
      <c r="C6669" s="280" t="s">
        <v>1196</v>
      </c>
      <c r="D6669" s="280" t="s">
        <v>1394</v>
      </c>
      <c r="E6669" s="80">
        <v>36429509964.113281</v>
      </c>
      <c r="F6669" s="80">
        <v>708810</v>
      </c>
      <c r="G6669" s="80">
        <v>5</v>
      </c>
      <c r="H6669" s="280" t="s">
        <v>1394</v>
      </c>
      <c r="I6669" s="80"/>
    </row>
    <row r="6670" spans="1:9">
      <c r="A6670" s="280" t="s">
        <v>8069</v>
      </c>
      <c r="B6670" s="280" t="s">
        <v>5752</v>
      </c>
      <c r="C6670" s="280" t="s">
        <v>1196</v>
      </c>
      <c r="D6670" s="280" t="s">
        <v>1394</v>
      </c>
      <c r="E6670" s="80">
        <v>0.29781464708455019</v>
      </c>
      <c r="F6670" s="80">
        <v>708810</v>
      </c>
      <c r="G6670" s="80">
        <v>5</v>
      </c>
      <c r="H6670" s="280" t="s">
        <v>1394</v>
      </c>
      <c r="I6670" s="80"/>
    </row>
    <row r="6671" spans="1:9">
      <c r="A6671" s="280" t="s">
        <v>8070</v>
      </c>
      <c r="B6671" s="280" t="s">
        <v>5754</v>
      </c>
      <c r="C6671" s="280" t="s">
        <v>1196</v>
      </c>
      <c r="D6671" s="280" t="s">
        <v>1394</v>
      </c>
      <c r="E6671" s="80">
        <v>51395.310399279471</v>
      </c>
      <c r="F6671" s="80">
        <v>708810</v>
      </c>
      <c r="G6671" s="80">
        <v>5</v>
      </c>
      <c r="H6671" s="280" t="s">
        <v>1394</v>
      </c>
      <c r="I6671" s="80"/>
    </row>
    <row r="6672" spans="1:9">
      <c r="A6672" s="280" t="s">
        <v>8071</v>
      </c>
      <c r="B6672" s="280" t="s">
        <v>1457</v>
      </c>
      <c r="C6672" s="280" t="s">
        <v>1196</v>
      </c>
      <c r="D6672" s="280" t="s">
        <v>1211</v>
      </c>
      <c r="E6672" s="80">
        <v>0.18028579282468554</v>
      </c>
      <c r="F6672" s="80">
        <v>708810</v>
      </c>
      <c r="G6672" s="80">
        <v>5</v>
      </c>
      <c r="H6672" s="280" t="s">
        <v>1342</v>
      </c>
      <c r="I6672" s="80"/>
    </row>
    <row r="6673" spans="1:9">
      <c r="A6673" s="280" t="s">
        <v>8072</v>
      </c>
      <c r="B6673" s="280" t="s">
        <v>1457</v>
      </c>
      <c r="C6673" s="280" t="s">
        <v>1196</v>
      </c>
      <c r="D6673" s="280" t="s">
        <v>1212</v>
      </c>
      <c r="E6673" s="80">
        <v>0.18159152032061304</v>
      </c>
      <c r="F6673" s="80">
        <v>708810</v>
      </c>
      <c r="G6673" s="80">
        <v>5</v>
      </c>
      <c r="H6673" s="280" t="s">
        <v>1342</v>
      </c>
      <c r="I6673" s="80"/>
    </row>
    <row r="6674" spans="1:9">
      <c r="A6674" s="280" t="s">
        <v>8073</v>
      </c>
      <c r="B6674" s="280" t="s">
        <v>1457</v>
      </c>
      <c r="C6674" s="280" t="s">
        <v>1196</v>
      </c>
      <c r="D6674" s="280" t="s">
        <v>1213</v>
      </c>
      <c r="E6674" s="80">
        <v>0.18030218062389733</v>
      </c>
      <c r="F6674" s="80">
        <v>708810</v>
      </c>
      <c r="G6674" s="80">
        <v>5</v>
      </c>
      <c r="H6674" s="280" t="s">
        <v>1342</v>
      </c>
      <c r="I6674" s="80"/>
    </row>
    <row r="6675" spans="1:9">
      <c r="A6675" s="280" t="s">
        <v>8074</v>
      </c>
      <c r="B6675" s="280" t="s">
        <v>1457</v>
      </c>
      <c r="C6675" s="280" t="s">
        <v>1196</v>
      </c>
      <c r="D6675" s="280" t="s">
        <v>1214</v>
      </c>
      <c r="E6675" s="80">
        <v>0.18147928167741711</v>
      </c>
      <c r="F6675" s="80">
        <v>708810</v>
      </c>
      <c r="G6675" s="80">
        <v>5</v>
      </c>
      <c r="H6675" s="280" t="s">
        <v>1342</v>
      </c>
      <c r="I6675" s="80"/>
    </row>
    <row r="6676" spans="1:9">
      <c r="A6676" s="280" t="s">
        <v>8075</v>
      </c>
      <c r="B6676" s="280" t="s">
        <v>1457</v>
      </c>
      <c r="C6676" s="280" t="s">
        <v>1196</v>
      </c>
      <c r="D6676" s="280" t="s">
        <v>1215</v>
      </c>
      <c r="E6676" s="80">
        <v>0.18003756344493574</v>
      </c>
      <c r="F6676" s="80">
        <v>708810</v>
      </c>
      <c r="G6676" s="80">
        <v>5</v>
      </c>
      <c r="H6676" s="280" t="s">
        <v>1342</v>
      </c>
      <c r="I6676" s="80"/>
    </row>
    <row r="6677" spans="1:9">
      <c r="A6677" s="280" t="s">
        <v>8076</v>
      </c>
      <c r="B6677" s="280" t="s">
        <v>1457</v>
      </c>
      <c r="C6677" s="280" t="s">
        <v>1196</v>
      </c>
      <c r="D6677" s="280" t="s">
        <v>1216</v>
      </c>
      <c r="E6677" s="80">
        <v>0.23224273166274209</v>
      </c>
      <c r="F6677" s="80">
        <v>708810</v>
      </c>
      <c r="G6677" s="80">
        <v>5</v>
      </c>
      <c r="H6677" s="280" t="s">
        <v>1342</v>
      </c>
      <c r="I6677" s="80"/>
    </row>
    <row r="6678" spans="1:9">
      <c r="A6678" s="280" t="s">
        <v>8077</v>
      </c>
      <c r="B6678" s="280" t="s">
        <v>1457</v>
      </c>
      <c r="C6678" s="280" t="s">
        <v>1196</v>
      </c>
      <c r="D6678" s="280" t="s">
        <v>1217</v>
      </c>
      <c r="E6678" s="80">
        <v>0.15517362288547362</v>
      </c>
      <c r="F6678" s="80">
        <v>708810</v>
      </c>
      <c r="G6678" s="80">
        <v>5</v>
      </c>
      <c r="H6678" s="280" t="s">
        <v>1342</v>
      </c>
      <c r="I6678" s="80"/>
    </row>
    <row r="6679" spans="1:9">
      <c r="A6679" s="280" t="s">
        <v>8078</v>
      </c>
      <c r="B6679" s="280" t="s">
        <v>1457</v>
      </c>
      <c r="C6679" s="280" t="s">
        <v>1196</v>
      </c>
      <c r="D6679" s="280" t="s">
        <v>1218</v>
      </c>
      <c r="E6679" s="80">
        <v>0.14659265748730449</v>
      </c>
      <c r="F6679" s="80">
        <v>708810</v>
      </c>
      <c r="G6679" s="80">
        <v>5</v>
      </c>
      <c r="H6679" s="280" t="s">
        <v>1342</v>
      </c>
      <c r="I6679" s="80"/>
    </row>
    <row r="6680" spans="1:9">
      <c r="A6680" s="280" t="s">
        <v>8079</v>
      </c>
      <c r="B6680" s="280" t="s">
        <v>1457</v>
      </c>
      <c r="C6680" s="280" t="s">
        <v>1196</v>
      </c>
      <c r="D6680" s="280" t="s">
        <v>1219</v>
      </c>
      <c r="E6680" s="80">
        <v>5144.8174949358408</v>
      </c>
      <c r="F6680" s="80">
        <v>708810</v>
      </c>
      <c r="G6680" s="80">
        <v>5</v>
      </c>
      <c r="H6680" s="280" t="s">
        <v>1342</v>
      </c>
      <c r="I6680" s="80"/>
    </row>
    <row r="6681" spans="1:9">
      <c r="A6681" s="280" t="s">
        <v>8080</v>
      </c>
      <c r="B6681" s="280" t="s">
        <v>1457</v>
      </c>
      <c r="C6681" s="280" t="s">
        <v>1196</v>
      </c>
      <c r="D6681" s="280" t="s">
        <v>1347</v>
      </c>
      <c r="E6681" s="80">
        <v>0.28159686358760816</v>
      </c>
      <c r="F6681" s="80">
        <v>708810</v>
      </c>
      <c r="G6681" s="80">
        <v>5</v>
      </c>
      <c r="H6681" s="280" t="s">
        <v>1342</v>
      </c>
      <c r="I6681" s="80"/>
    </row>
    <row r="6682" spans="1:9">
      <c r="A6682" s="280" t="s">
        <v>8081</v>
      </c>
      <c r="B6682" s="280" t="s">
        <v>1457</v>
      </c>
      <c r="C6682" s="280" t="s">
        <v>1196</v>
      </c>
      <c r="D6682" s="280" t="s">
        <v>1344</v>
      </c>
      <c r="E6682" s="80">
        <v>0.66830193856395814</v>
      </c>
      <c r="F6682" s="80">
        <v>708810</v>
      </c>
      <c r="G6682" s="80">
        <v>5</v>
      </c>
      <c r="H6682" s="280" t="s">
        <v>1342</v>
      </c>
      <c r="I6682" s="80"/>
    </row>
    <row r="6683" spans="1:9">
      <c r="A6683" s="280" t="s">
        <v>8082</v>
      </c>
      <c r="B6683" s="280" t="s">
        <v>5748</v>
      </c>
      <c r="C6683" s="280" t="s">
        <v>1197</v>
      </c>
      <c r="D6683" s="280" t="s">
        <v>1394</v>
      </c>
      <c r="E6683" s="80">
        <v>75798</v>
      </c>
      <c r="F6683" s="80">
        <v>708810</v>
      </c>
      <c r="G6683" s="80">
        <v>5</v>
      </c>
      <c r="H6683" s="280" t="s">
        <v>1394</v>
      </c>
      <c r="I6683" s="80"/>
    </row>
    <row r="6684" spans="1:9">
      <c r="A6684" s="280" t="s">
        <v>8083</v>
      </c>
      <c r="B6684" s="280" t="s">
        <v>5750</v>
      </c>
      <c r="C6684" s="280" t="s">
        <v>1197</v>
      </c>
      <c r="D6684" s="280" t="s">
        <v>1394</v>
      </c>
      <c r="E6684" s="80">
        <v>9656975377.4626312</v>
      </c>
      <c r="F6684" s="80">
        <v>708810</v>
      </c>
      <c r="G6684" s="80">
        <v>5</v>
      </c>
      <c r="H6684" s="280" t="s">
        <v>1394</v>
      </c>
      <c r="I6684" s="80"/>
    </row>
    <row r="6685" spans="1:9">
      <c r="A6685" s="280" t="s">
        <v>8084</v>
      </c>
      <c r="B6685" s="280" t="s">
        <v>5752</v>
      </c>
      <c r="C6685" s="280" t="s">
        <v>1197</v>
      </c>
      <c r="D6685" s="280" t="s">
        <v>1394</v>
      </c>
      <c r="E6685" s="80">
        <v>0.1069369788800948</v>
      </c>
      <c r="F6685" s="80">
        <v>708810</v>
      </c>
      <c r="G6685" s="80">
        <v>5</v>
      </c>
      <c r="H6685" s="280" t="s">
        <v>1394</v>
      </c>
      <c r="I6685" s="80"/>
    </row>
    <row r="6686" spans="1:9">
      <c r="A6686" s="280" t="s">
        <v>8085</v>
      </c>
      <c r="B6686" s="280" t="s">
        <v>5754</v>
      </c>
      <c r="C6686" s="280" t="s">
        <v>1197</v>
      </c>
      <c r="D6686" s="280" t="s">
        <v>1394</v>
      </c>
      <c r="E6686" s="80">
        <v>13624.208712437228</v>
      </c>
      <c r="F6686" s="80">
        <v>708810</v>
      </c>
      <c r="G6686" s="80">
        <v>5</v>
      </c>
      <c r="H6686" s="280" t="s">
        <v>1394</v>
      </c>
      <c r="I6686" s="80"/>
    </row>
    <row r="6687" spans="1:9">
      <c r="A6687" s="280" t="s">
        <v>8086</v>
      </c>
      <c r="B6687" s="280" t="s">
        <v>1457</v>
      </c>
      <c r="C6687" s="280" t="s">
        <v>1197</v>
      </c>
      <c r="D6687" s="280" t="s">
        <v>1211</v>
      </c>
      <c r="E6687" s="80">
        <v>0.13383531615545322</v>
      </c>
      <c r="F6687" s="80">
        <v>708810</v>
      </c>
      <c r="G6687" s="80">
        <v>5</v>
      </c>
      <c r="H6687" s="280" t="s">
        <v>1342</v>
      </c>
      <c r="I6687" s="80"/>
    </row>
    <row r="6688" spans="1:9">
      <c r="A6688" s="280" t="s">
        <v>8087</v>
      </c>
      <c r="B6688" s="280" t="s">
        <v>1457</v>
      </c>
      <c r="C6688" s="280" t="s">
        <v>1197</v>
      </c>
      <c r="D6688" s="280" t="s">
        <v>1212</v>
      </c>
      <c r="E6688" s="80">
        <v>0.13562150471706341</v>
      </c>
      <c r="F6688" s="80">
        <v>708810</v>
      </c>
      <c r="G6688" s="80">
        <v>5</v>
      </c>
      <c r="H6688" s="280" t="s">
        <v>1342</v>
      </c>
      <c r="I6688" s="80"/>
    </row>
    <row r="6689" spans="1:9">
      <c r="A6689" s="280" t="s">
        <v>8088</v>
      </c>
      <c r="B6689" s="280" t="s">
        <v>1457</v>
      </c>
      <c r="C6689" s="280" t="s">
        <v>1197</v>
      </c>
      <c r="D6689" s="280" t="s">
        <v>1213</v>
      </c>
      <c r="E6689" s="80">
        <v>0.13384901653723716</v>
      </c>
      <c r="F6689" s="80">
        <v>708810</v>
      </c>
      <c r="G6689" s="80">
        <v>5</v>
      </c>
      <c r="H6689" s="280" t="s">
        <v>1342</v>
      </c>
      <c r="I6689" s="80"/>
    </row>
    <row r="6690" spans="1:9">
      <c r="A6690" s="280" t="s">
        <v>8089</v>
      </c>
      <c r="B6690" s="280" t="s">
        <v>1457</v>
      </c>
      <c r="C6690" s="280" t="s">
        <v>1197</v>
      </c>
      <c r="D6690" s="280" t="s">
        <v>1214</v>
      </c>
      <c r="E6690" s="80">
        <v>0.1354879044931889</v>
      </c>
      <c r="F6690" s="80">
        <v>708810</v>
      </c>
      <c r="G6690" s="80">
        <v>5</v>
      </c>
      <c r="H6690" s="280" t="s">
        <v>1342</v>
      </c>
      <c r="I6690" s="80"/>
    </row>
    <row r="6691" spans="1:9">
      <c r="A6691" s="280" t="s">
        <v>8090</v>
      </c>
      <c r="B6691" s="280" t="s">
        <v>1457</v>
      </c>
      <c r="C6691" s="280" t="s">
        <v>1197</v>
      </c>
      <c r="D6691" s="280" t="s">
        <v>1215</v>
      </c>
      <c r="E6691" s="80">
        <v>0.13464196262947173</v>
      </c>
      <c r="F6691" s="80">
        <v>708810</v>
      </c>
      <c r="G6691" s="80">
        <v>5</v>
      </c>
      <c r="H6691" s="280" t="s">
        <v>1342</v>
      </c>
      <c r="I6691" s="80"/>
    </row>
    <row r="6692" spans="1:9">
      <c r="A6692" s="280" t="s">
        <v>8091</v>
      </c>
      <c r="B6692" s="280" t="s">
        <v>1457</v>
      </c>
      <c r="C6692" s="280" t="s">
        <v>1197</v>
      </c>
      <c r="D6692" s="280" t="s">
        <v>1216</v>
      </c>
      <c r="E6692" s="80">
        <v>0.19892115553168688</v>
      </c>
      <c r="F6692" s="80">
        <v>708810</v>
      </c>
      <c r="G6692" s="80">
        <v>5</v>
      </c>
      <c r="H6692" s="280" t="s">
        <v>1342</v>
      </c>
      <c r="I6692" s="80"/>
    </row>
    <row r="6693" spans="1:9">
      <c r="A6693" s="280" t="s">
        <v>8092</v>
      </c>
      <c r="B6693" s="280" t="s">
        <v>1457</v>
      </c>
      <c r="C6693" s="280" t="s">
        <v>1197</v>
      </c>
      <c r="D6693" s="280" t="s">
        <v>1217</v>
      </c>
      <c r="E6693" s="80">
        <v>0.11670594168605425</v>
      </c>
      <c r="F6693" s="80">
        <v>708810</v>
      </c>
      <c r="G6693" s="80">
        <v>5</v>
      </c>
      <c r="H6693" s="280" t="s">
        <v>1342</v>
      </c>
      <c r="I6693" s="80"/>
    </row>
    <row r="6694" spans="1:9">
      <c r="A6694" s="280" t="s">
        <v>8093</v>
      </c>
      <c r="B6694" s="280" t="s">
        <v>1457</v>
      </c>
      <c r="C6694" s="280" t="s">
        <v>1197</v>
      </c>
      <c r="D6694" s="280" t="s">
        <v>1218</v>
      </c>
      <c r="E6694" s="80">
        <v>0.14600904074412957</v>
      </c>
      <c r="F6694" s="80">
        <v>708810</v>
      </c>
      <c r="G6694" s="80">
        <v>5</v>
      </c>
      <c r="H6694" s="280" t="s">
        <v>1342</v>
      </c>
      <c r="I6694" s="80"/>
    </row>
    <row r="6695" spans="1:9">
      <c r="A6695" s="280" t="s">
        <v>8094</v>
      </c>
      <c r="B6695" s="280" t="s">
        <v>1457</v>
      </c>
      <c r="C6695" s="280" t="s">
        <v>1197</v>
      </c>
      <c r="D6695" s="280" t="s">
        <v>1219</v>
      </c>
      <c r="E6695" s="80">
        <v>2706.8796983441553</v>
      </c>
      <c r="F6695" s="80">
        <v>708810</v>
      </c>
      <c r="G6695" s="80">
        <v>5</v>
      </c>
      <c r="H6695" s="280" t="s">
        <v>1342</v>
      </c>
      <c r="I6695" s="80"/>
    </row>
    <row r="6696" spans="1:9">
      <c r="A6696" s="280" t="s">
        <v>8095</v>
      </c>
      <c r="B6696" s="280" t="s">
        <v>1457</v>
      </c>
      <c r="C6696" s="280" t="s">
        <v>1197</v>
      </c>
      <c r="D6696" s="280" t="s">
        <v>1347</v>
      </c>
      <c r="E6696" s="80">
        <v>0.20778222574162009</v>
      </c>
      <c r="F6696" s="80">
        <v>708810</v>
      </c>
      <c r="G6696" s="80">
        <v>5</v>
      </c>
      <c r="H6696" s="280" t="s">
        <v>1342</v>
      </c>
      <c r="I6696" s="80"/>
    </row>
    <row r="6697" spans="1:9">
      <c r="A6697" s="280" t="s">
        <v>8096</v>
      </c>
      <c r="B6697" s="280" t="s">
        <v>1457</v>
      </c>
      <c r="C6697" s="280" t="s">
        <v>1197</v>
      </c>
      <c r="D6697" s="280" t="s">
        <v>1344</v>
      </c>
      <c r="E6697" s="80">
        <v>0.49331078653532856</v>
      </c>
      <c r="F6697" s="80">
        <v>708810</v>
      </c>
      <c r="G6697" s="80">
        <v>5</v>
      </c>
      <c r="H6697" s="280" t="s">
        <v>1342</v>
      </c>
      <c r="I6697" s="80"/>
    </row>
    <row r="6698" spans="1:9">
      <c r="A6698" s="280" t="s">
        <v>8097</v>
      </c>
      <c r="B6698" s="280" t="s">
        <v>5748</v>
      </c>
      <c r="C6698" s="280" t="s">
        <v>1198</v>
      </c>
      <c r="D6698" s="280" t="s">
        <v>1394</v>
      </c>
      <c r="E6698" s="80">
        <v>7965</v>
      </c>
      <c r="F6698" s="80">
        <v>708810</v>
      </c>
      <c r="G6698" s="80">
        <v>5</v>
      </c>
      <c r="H6698" s="280" t="s">
        <v>1394</v>
      </c>
      <c r="I6698" s="80"/>
    </row>
    <row r="6699" spans="1:9">
      <c r="A6699" s="280" t="s">
        <v>8098</v>
      </c>
      <c r="B6699" s="280" t="s">
        <v>5750</v>
      </c>
      <c r="C6699" s="280" t="s">
        <v>1198</v>
      </c>
      <c r="D6699" s="280" t="s">
        <v>1394</v>
      </c>
      <c r="E6699" s="80">
        <v>75825654.848703533</v>
      </c>
      <c r="F6699" s="80">
        <v>708810</v>
      </c>
      <c r="G6699" s="80">
        <v>5</v>
      </c>
      <c r="H6699" s="280" t="s">
        <v>1394</v>
      </c>
      <c r="I6699" s="80"/>
    </row>
    <row r="6700" spans="1:9">
      <c r="A6700" s="280" t="s">
        <v>8099</v>
      </c>
      <c r="B6700" s="280" t="s">
        <v>5752</v>
      </c>
      <c r="C6700" s="280" t="s">
        <v>1198</v>
      </c>
      <c r="D6700" s="280" t="s">
        <v>1394</v>
      </c>
      <c r="E6700" s="80">
        <v>1.1237143945486097E-2</v>
      </c>
      <c r="F6700" s="80">
        <v>708810</v>
      </c>
      <c r="G6700" s="80">
        <v>5</v>
      </c>
      <c r="H6700" s="280" t="s">
        <v>1394</v>
      </c>
      <c r="I6700" s="80"/>
    </row>
    <row r="6701" spans="1:9">
      <c r="A6701" s="280" t="s">
        <v>8100</v>
      </c>
      <c r="B6701" s="280" t="s">
        <v>5754</v>
      </c>
      <c r="C6701" s="280" t="s">
        <v>1198</v>
      </c>
      <c r="D6701" s="280" t="s">
        <v>1394</v>
      </c>
      <c r="E6701" s="80">
        <v>106.97599476404612</v>
      </c>
      <c r="F6701" s="80">
        <v>708810</v>
      </c>
      <c r="G6701" s="80">
        <v>5</v>
      </c>
      <c r="H6701" s="280" t="s">
        <v>1394</v>
      </c>
      <c r="I6701" s="80"/>
    </row>
    <row r="6702" spans="1:9">
      <c r="A6702" s="280" t="s">
        <v>8101</v>
      </c>
      <c r="B6702" s="280" t="s">
        <v>1457</v>
      </c>
      <c r="C6702" s="280" t="s">
        <v>1198</v>
      </c>
      <c r="D6702" s="280" t="s">
        <v>1211</v>
      </c>
      <c r="E6702" s="80">
        <v>9.6280657794612038E-3</v>
      </c>
      <c r="F6702" s="80">
        <v>708810</v>
      </c>
      <c r="G6702" s="80">
        <v>5</v>
      </c>
      <c r="H6702" s="280" t="s">
        <v>1342</v>
      </c>
      <c r="I6702" s="80"/>
    </row>
    <row r="6703" spans="1:9">
      <c r="A6703" s="280" t="s">
        <v>8102</v>
      </c>
      <c r="B6703" s="280" t="s">
        <v>1457</v>
      </c>
      <c r="C6703" s="280" t="s">
        <v>1198</v>
      </c>
      <c r="D6703" s="280" t="s">
        <v>1212</v>
      </c>
      <c r="E6703" s="80">
        <v>9.7022409332004414E-3</v>
      </c>
      <c r="F6703" s="80">
        <v>708810</v>
      </c>
      <c r="G6703" s="80">
        <v>5</v>
      </c>
      <c r="H6703" s="280" t="s">
        <v>1342</v>
      </c>
      <c r="I6703" s="80"/>
    </row>
    <row r="6704" spans="1:9">
      <c r="A6704" s="280" t="s">
        <v>8103</v>
      </c>
      <c r="B6704" s="280" t="s">
        <v>1457</v>
      </c>
      <c r="C6704" s="280" t="s">
        <v>1198</v>
      </c>
      <c r="D6704" s="280" t="s">
        <v>1213</v>
      </c>
      <c r="E6704" s="80">
        <v>9.6280657794612038E-3</v>
      </c>
      <c r="F6704" s="80">
        <v>708810</v>
      </c>
      <c r="G6704" s="80">
        <v>5</v>
      </c>
      <c r="H6704" s="280" t="s">
        <v>1342</v>
      </c>
      <c r="I6704" s="80"/>
    </row>
    <row r="6705" spans="1:9">
      <c r="A6705" s="280" t="s">
        <v>8104</v>
      </c>
      <c r="B6705" s="280" t="s">
        <v>1457</v>
      </c>
      <c r="C6705" s="280" t="s">
        <v>1198</v>
      </c>
      <c r="D6705" s="280" t="s">
        <v>1214</v>
      </c>
      <c r="E6705" s="80">
        <v>9.7022409332004414E-3</v>
      </c>
      <c r="F6705" s="80">
        <v>708810</v>
      </c>
      <c r="G6705" s="80">
        <v>5</v>
      </c>
      <c r="H6705" s="280" t="s">
        <v>1342</v>
      </c>
      <c r="I6705" s="80"/>
    </row>
    <row r="6706" spans="1:9">
      <c r="A6706" s="280" t="s">
        <v>8105</v>
      </c>
      <c r="B6706" s="280" t="s">
        <v>1457</v>
      </c>
      <c r="C6706" s="280" t="s">
        <v>1198</v>
      </c>
      <c r="D6706" s="280" t="s">
        <v>1215</v>
      </c>
      <c r="E6706" s="80">
        <v>9.605686534638511E-3</v>
      </c>
      <c r="F6706" s="80">
        <v>708810</v>
      </c>
      <c r="G6706" s="80">
        <v>5</v>
      </c>
      <c r="H6706" s="280" t="s">
        <v>1342</v>
      </c>
      <c r="I6706" s="80"/>
    </row>
    <row r="6707" spans="1:9">
      <c r="A6707" s="280" t="s">
        <v>8106</v>
      </c>
      <c r="B6707" s="280" t="s">
        <v>1457</v>
      </c>
      <c r="C6707" s="280" t="s">
        <v>1198</v>
      </c>
      <c r="D6707" s="280" t="s">
        <v>1216</v>
      </c>
      <c r="E6707" s="80">
        <v>1.1880425145162488E-2</v>
      </c>
      <c r="F6707" s="80">
        <v>708810</v>
      </c>
      <c r="G6707" s="80">
        <v>5</v>
      </c>
      <c r="H6707" s="280" t="s">
        <v>1342</v>
      </c>
      <c r="I6707" s="80"/>
    </row>
    <row r="6708" spans="1:9">
      <c r="A6708" s="280" t="s">
        <v>8107</v>
      </c>
      <c r="B6708" s="280" t="s">
        <v>1457</v>
      </c>
      <c r="C6708" s="280" t="s">
        <v>1198</v>
      </c>
      <c r="D6708" s="280" t="s">
        <v>1217</v>
      </c>
      <c r="E6708" s="80">
        <v>9.0438611753337877E-3</v>
      </c>
      <c r="F6708" s="80">
        <v>708810</v>
      </c>
      <c r="G6708" s="80">
        <v>5</v>
      </c>
      <c r="H6708" s="280" t="s">
        <v>1342</v>
      </c>
      <c r="I6708" s="80"/>
    </row>
    <row r="6709" spans="1:9">
      <c r="A6709" s="280" t="s">
        <v>8108</v>
      </c>
      <c r="B6709" s="280" t="s">
        <v>1457</v>
      </c>
      <c r="C6709" s="280" t="s">
        <v>1198</v>
      </c>
      <c r="D6709" s="280" t="s">
        <v>1218</v>
      </c>
      <c r="E6709" s="80">
        <v>4.8518254248671559E-3</v>
      </c>
      <c r="F6709" s="80">
        <v>708810</v>
      </c>
      <c r="G6709" s="80">
        <v>5</v>
      </c>
      <c r="H6709" s="280" t="s">
        <v>1342</v>
      </c>
      <c r="I6709" s="80"/>
    </row>
    <row r="6710" spans="1:9">
      <c r="A6710" s="280" t="s">
        <v>8109</v>
      </c>
      <c r="B6710" s="280" t="s">
        <v>1457</v>
      </c>
      <c r="C6710" s="280" t="s">
        <v>1198</v>
      </c>
      <c r="D6710" s="280" t="s">
        <v>1219</v>
      </c>
      <c r="E6710" s="80">
        <v>2307.4271613039155</v>
      </c>
      <c r="F6710" s="80">
        <v>708810</v>
      </c>
      <c r="G6710" s="80">
        <v>5</v>
      </c>
      <c r="H6710" s="280" t="s">
        <v>1342</v>
      </c>
      <c r="I6710" s="80"/>
    </row>
    <row r="6711" spans="1:9">
      <c r="A6711" s="280" t="s">
        <v>8110</v>
      </c>
      <c r="B6711" s="280" t="s">
        <v>1457</v>
      </c>
      <c r="C6711" s="280" t="s">
        <v>1198</v>
      </c>
      <c r="D6711" s="280" t="s">
        <v>1347</v>
      </c>
      <c r="E6711" s="80">
        <v>1.7401885163576582E-2</v>
      </c>
      <c r="F6711" s="80">
        <v>708810</v>
      </c>
      <c r="G6711" s="80">
        <v>5</v>
      </c>
      <c r="H6711" s="280" t="s">
        <v>1342</v>
      </c>
      <c r="I6711" s="80"/>
    </row>
    <row r="6712" spans="1:9">
      <c r="A6712" s="280" t="s">
        <v>8111</v>
      </c>
      <c r="B6712" s="280" t="s">
        <v>1457</v>
      </c>
      <c r="C6712" s="280" t="s">
        <v>1198</v>
      </c>
      <c r="D6712" s="280" t="s">
        <v>1344</v>
      </c>
      <c r="E6712" s="80">
        <v>3.8008079467117262E-2</v>
      </c>
      <c r="F6712" s="80">
        <v>708810</v>
      </c>
      <c r="G6712" s="80">
        <v>5</v>
      </c>
      <c r="H6712" s="280" t="s">
        <v>1342</v>
      </c>
      <c r="I6712" s="80"/>
    </row>
    <row r="6713" spans="1:9">
      <c r="A6713" s="280" t="s">
        <v>8112</v>
      </c>
      <c r="B6713" s="280" t="s">
        <v>5748</v>
      </c>
      <c r="C6713" s="280" t="s">
        <v>1199</v>
      </c>
      <c r="D6713" s="280" t="s">
        <v>1394</v>
      </c>
      <c r="E6713" s="80">
        <v>99591</v>
      </c>
      <c r="F6713" s="80">
        <v>708810</v>
      </c>
      <c r="G6713" s="80">
        <v>5</v>
      </c>
      <c r="H6713" s="280" t="s">
        <v>1394</v>
      </c>
      <c r="I6713" s="80"/>
    </row>
    <row r="6714" spans="1:9">
      <c r="A6714" s="280" t="s">
        <v>8113</v>
      </c>
      <c r="B6714" s="280" t="s">
        <v>5750</v>
      </c>
      <c r="C6714" s="280" t="s">
        <v>1199</v>
      </c>
      <c r="D6714" s="280" t="s">
        <v>1394</v>
      </c>
      <c r="E6714" s="80">
        <v>394764498.26367188</v>
      </c>
      <c r="F6714" s="80">
        <v>708810</v>
      </c>
      <c r="G6714" s="80">
        <v>5</v>
      </c>
      <c r="H6714" s="280" t="s">
        <v>1394</v>
      </c>
      <c r="I6714" s="80"/>
    </row>
    <row r="6715" spans="1:9">
      <c r="A6715" s="280" t="s">
        <v>8114</v>
      </c>
      <c r="B6715" s="280" t="s">
        <v>5752</v>
      </c>
      <c r="C6715" s="280" t="s">
        <v>1199</v>
      </c>
      <c r="D6715" s="280" t="s">
        <v>1394</v>
      </c>
      <c r="E6715" s="80">
        <v>0.14050450755491597</v>
      </c>
      <c r="F6715" s="80">
        <v>708810</v>
      </c>
      <c r="G6715" s="80">
        <v>5</v>
      </c>
      <c r="H6715" s="280" t="s">
        <v>1394</v>
      </c>
      <c r="I6715" s="80"/>
    </row>
    <row r="6716" spans="1:9">
      <c r="A6716" s="280" t="s">
        <v>8115</v>
      </c>
      <c r="B6716" s="280" t="s">
        <v>5754</v>
      </c>
      <c r="C6716" s="280" t="s">
        <v>1199</v>
      </c>
      <c r="D6716" s="280" t="s">
        <v>1394</v>
      </c>
      <c r="E6716" s="80">
        <v>556.93979806107689</v>
      </c>
      <c r="F6716" s="80">
        <v>708810</v>
      </c>
      <c r="G6716" s="80">
        <v>5</v>
      </c>
      <c r="H6716" s="280" t="s">
        <v>1394</v>
      </c>
      <c r="I6716" s="80"/>
    </row>
    <row r="6717" spans="1:9">
      <c r="A6717" s="280" t="s">
        <v>8116</v>
      </c>
      <c r="B6717" s="280" t="s">
        <v>1457</v>
      </c>
      <c r="C6717" s="280" t="s">
        <v>1199</v>
      </c>
      <c r="D6717" s="280" t="s">
        <v>1211</v>
      </c>
      <c r="E6717" s="80">
        <v>4.1540332112070585E-3</v>
      </c>
      <c r="F6717" s="80">
        <v>708810</v>
      </c>
      <c r="G6717" s="80">
        <v>5</v>
      </c>
      <c r="H6717" s="280" t="s">
        <v>1342</v>
      </c>
      <c r="I6717" s="80"/>
    </row>
    <row r="6718" spans="1:9">
      <c r="A6718" s="280" t="s">
        <v>8117</v>
      </c>
      <c r="B6718" s="280" t="s">
        <v>1457</v>
      </c>
      <c r="C6718" s="280" t="s">
        <v>1199</v>
      </c>
      <c r="D6718" s="280" t="s">
        <v>1212</v>
      </c>
      <c r="E6718" s="80">
        <v>4.1946363523468902E-3</v>
      </c>
      <c r="F6718" s="80">
        <v>708810</v>
      </c>
      <c r="G6718" s="80">
        <v>5</v>
      </c>
      <c r="H6718" s="280" t="s">
        <v>1342</v>
      </c>
      <c r="I6718" s="80"/>
    </row>
    <row r="6719" spans="1:9">
      <c r="A6719" s="280" t="s">
        <v>8118</v>
      </c>
      <c r="B6719" s="280" t="s">
        <v>1457</v>
      </c>
      <c r="C6719" s="280" t="s">
        <v>1199</v>
      </c>
      <c r="D6719" s="280" t="s">
        <v>1213</v>
      </c>
      <c r="E6719" s="80">
        <v>4.1544178109565108E-3</v>
      </c>
      <c r="F6719" s="80">
        <v>708810</v>
      </c>
      <c r="G6719" s="80">
        <v>5</v>
      </c>
      <c r="H6719" s="280" t="s">
        <v>1342</v>
      </c>
      <c r="I6719" s="80"/>
    </row>
    <row r="6720" spans="1:9">
      <c r="A6720" s="280" t="s">
        <v>8119</v>
      </c>
      <c r="B6720" s="280" t="s">
        <v>1457</v>
      </c>
      <c r="C6720" s="280" t="s">
        <v>1199</v>
      </c>
      <c r="D6720" s="280" t="s">
        <v>1214</v>
      </c>
      <c r="E6720" s="80">
        <v>4.1918445227027024E-3</v>
      </c>
      <c r="F6720" s="80">
        <v>708810</v>
      </c>
      <c r="G6720" s="80">
        <v>5</v>
      </c>
      <c r="H6720" s="280" t="s">
        <v>1342</v>
      </c>
      <c r="I6720" s="80"/>
    </row>
    <row r="6721" spans="1:9">
      <c r="A6721" s="280" t="s">
        <v>8120</v>
      </c>
      <c r="B6721" s="280" t="s">
        <v>1457</v>
      </c>
      <c r="C6721" s="280" t="s">
        <v>1199</v>
      </c>
      <c r="D6721" s="280" t="s">
        <v>1215</v>
      </c>
      <c r="E6721" s="80">
        <v>4.1474489930045455E-3</v>
      </c>
      <c r="F6721" s="80">
        <v>708810</v>
      </c>
      <c r="G6721" s="80">
        <v>5</v>
      </c>
      <c r="H6721" s="280" t="s">
        <v>1342</v>
      </c>
      <c r="I6721" s="80"/>
    </row>
    <row r="6722" spans="1:9">
      <c r="A6722" s="280" t="s">
        <v>8121</v>
      </c>
      <c r="B6722" s="280" t="s">
        <v>1457</v>
      </c>
      <c r="C6722" s="280" t="s">
        <v>1199</v>
      </c>
      <c r="D6722" s="280" t="s">
        <v>1216</v>
      </c>
      <c r="E6722" s="80">
        <v>5.3297225260987994E-3</v>
      </c>
      <c r="F6722" s="80">
        <v>708810</v>
      </c>
      <c r="G6722" s="80">
        <v>5</v>
      </c>
      <c r="H6722" s="280" t="s">
        <v>1342</v>
      </c>
      <c r="I6722" s="80"/>
    </row>
    <row r="6723" spans="1:9">
      <c r="A6723" s="280" t="s">
        <v>8122</v>
      </c>
      <c r="B6723" s="280" t="s">
        <v>1457</v>
      </c>
      <c r="C6723" s="280" t="s">
        <v>1199</v>
      </c>
      <c r="D6723" s="280" t="s">
        <v>1217</v>
      </c>
      <c r="E6723" s="80">
        <v>3.6320924374275347E-3</v>
      </c>
      <c r="F6723" s="80">
        <v>708810</v>
      </c>
      <c r="G6723" s="80">
        <v>5</v>
      </c>
      <c r="H6723" s="280" t="s">
        <v>1342</v>
      </c>
      <c r="I6723" s="80"/>
    </row>
    <row r="6724" spans="1:9">
      <c r="A6724" s="280" t="s">
        <v>8123</v>
      </c>
      <c r="B6724" s="280" t="s">
        <v>1457</v>
      </c>
      <c r="C6724" s="280" t="s">
        <v>1199</v>
      </c>
      <c r="D6724" s="280" t="s">
        <v>1218</v>
      </c>
      <c r="E6724" s="80">
        <v>3.3472802934199201E-3</v>
      </c>
      <c r="F6724" s="80">
        <v>708810</v>
      </c>
      <c r="G6724" s="80">
        <v>5</v>
      </c>
      <c r="H6724" s="280" t="s">
        <v>1342</v>
      </c>
      <c r="I6724" s="80"/>
    </row>
    <row r="6725" spans="1:9">
      <c r="A6725" s="280" t="s">
        <v>8124</v>
      </c>
      <c r="B6725" s="280" t="s">
        <v>1457</v>
      </c>
      <c r="C6725" s="280" t="s">
        <v>1199</v>
      </c>
      <c r="D6725" s="280" t="s">
        <v>1219</v>
      </c>
      <c r="E6725" s="80">
        <v>1128.9055877188721</v>
      </c>
      <c r="F6725" s="80">
        <v>708810</v>
      </c>
      <c r="G6725" s="80">
        <v>5</v>
      </c>
      <c r="H6725" s="280" t="s">
        <v>1342</v>
      </c>
      <c r="I6725" s="80"/>
    </row>
    <row r="6726" spans="1:9">
      <c r="A6726" s="280" t="s">
        <v>8125</v>
      </c>
      <c r="B6726" s="280" t="s">
        <v>1457</v>
      </c>
      <c r="C6726" s="280" t="s">
        <v>1199</v>
      </c>
      <c r="D6726" s="280" t="s">
        <v>1347</v>
      </c>
      <c r="E6726" s="80">
        <v>7.139151095609266E-3</v>
      </c>
      <c r="F6726" s="80">
        <v>708810</v>
      </c>
      <c r="G6726" s="80">
        <v>5</v>
      </c>
      <c r="H6726" s="280" t="s">
        <v>1342</v>
      </c>
      <c r="I6726" s="80"/>
    </row>
    <row r="6727" spans="1:9">
      <c r="A6727" s="280" t="s">
        <v>8126</v>
      </c>
      <c r="B6727" s="280" t="s">
        <v>1457</v>
      </c>
      <c r="C6727" s="280" t="s">
        <v>1199</v>
      </c>
      <c r="D6727" s="280" t="s">
        <v>1344</v>
      </c>
      <c r="E6727" s="80">
        <v>1.5760540069819095E-2</v>
      </c>
      <c r="F6727" s="80">
        <v>708810</v>
      </c>
      <c r="G6727" s="80">
        <v>5</v>
      </c>
      <c r="H6727" s="280" t="s">
        <v>1342</v>
      </c>
      <c r="I6727" s="80"/>
    </row>
    <row r="6728" spans="1:9">
      <c r="A6728" s="280" t="s">
        <v>8127</v>
      </c>
      <c r="B6728" s="280" t="s">
        <v>5748</v>
      </c>
      <c r="C6728" s="280" t="s">
        <v>1182</v>
      </c>
      <c r="D6728" s="280" t="s">
        <v>1394</v>
      </c>
      <c r="E6728" s="80">
        <v>2898</v>
      </c>
      <c r="F6728" s="80">
        <v>708810</v>
      </c>
      <c r="G6728" s="80">
        <v>5</v>
      </c>
      <c r="H6728" s="280" t="s">
        <v>1394</v>
      </c>
      <c r="I6728" s="80"/>
    </row>
    <row r="6729" spans="1:9">
      <c r="A6729" s="280" t="s">
        <v>8128</v>
      </c>
      <c r="B6729" s="280" t="s">
        <v>5750</v>
      </c>
      <c r="C6729" s="280" t="s">
        <v>1182</v>
      </c>
      <c r="D6729" s="280" t="s">
        <v>1394</v>
      </c>
      <c r="E6729" s="80">
        <v>2178904163.1768546</v>
      </c>
      <c r="F6729" s="80">
        <v>708810</v>
      </c>
      <c r="G6729" s="80">
        <v>5</v>
      </c>
      <c r="H6729" s="280" t="s">
        <v>1394</v>
      </c>
      <c r="I6729" s="80"/>
    </row>
    <row r="6730" spans="1:9">
      <c r="A6730" s="280" t="s">
        <v>8129</v>
      </c>
      <c r="B6730" s="280" t="s">
        <v>5752</v>
      </c>
      <c r="C6730" s="280" t="s">
        <v>1182</v>
      </c>
      <c r="D6730" s="280" t="s">
        <v>1394</v>
      </c>
      <c r="E6730" s="80">
        <v>4.0885427688661276E-3</v>
      </c>
      <c r="F6730" s="80">
        <v>708810</v>
      </c>
      <c r="G6730" s="80">
        <v>5</v>
      </c>
      <c r="H6730" s="280" t="s">
        <v>1394</v>
      </c>
      <c r="I6730" s="80"/>
    </row>
    <row r="6731" spans="1:9">
      <c r="A6731" s="280" t="s">
        <v>8130</v>
      </c>
      <c r="B6731" s="280" t="s">
        <v>5754</v>
      </c>
      <c r="C6731" s="280" t="s">
        <v>1182</v>
      </c>
      <c r="D6731" s="280" t="s">
        <v>1394</v>
      </c>
      <c r="E6731" s="80">
        <v>3074.0313527981471</v>
      </c>
      <c r="F6731" s="80">
        <v>708810</v>
      </c>
      <c r="G6731" s="80">
        <v>5</v>
      </c>
      <c r="H6731" s="280" t="s">
        <v>1394</v>
      </c>
      <c r="I6731" s="80"/>
    </row>
    <row r="6732" spans="1:9">
      <c r="A6732" s="280" t="s">
        <v>8131</v>
      </c>
      <c r="B6732" s="280" t="s">
        <v>5748</v>
      </c>
      <c r="C6732" s="280" t="s">
        <v>1200</v>
      </c>
      <c r="D6732" s="280" t="s">
        <v>1394</v>
      </c>
      <c r="E6732" s="80">
        <v>263009</v>
      </c>
      <c r="F6732" s="80">
        <v>708810</v>
      </c>
      <c r="G6732" s="80">
        <v>5</v>
      </c>
      <c r="H6732" s="280" t="s">
        <v>1394</v>
      </c>
      <c r="I6732" s="80"/>
    </row>
    <row r="6733" spans="1:9">
      <c r="A6733" s="280" t="s">
        <v>8132</v>
      </c>
      <c r="B6733" s="280" t="s">
        <v>5750</v>
      </c>
      <c r="C6733" s="280" t="s">
        <v>1200</v>
      </c>
      <c r="D6733" s="280" t="s">
        <v>1394</v>
      </c>
      <c r="E6733" s="80">
        <v>3769234200</v>
      </c>
      <c r="F6733" s="80">
        <v>708810</v>
      </c>
      <c r="G6733" s="80">
        <v>5</v>
      </c>
      <c r="H6733" s="280" t="s">
        <v>1394</v>
      </c>
      <c r="I6733" s="80"/>
    </row>
    <row r="6734" spans="1:9">
      <c r="A6734" s="280" t="s">
        <v>8133</v>
      </c>
      <c r="B6734" s="280" t="s">
        <v>5752</v>
      </c>
      <c r="C6734" s="280" t="s">
        <v>1200</v>
      </c>
      <c r="D6734" s="280" t="s">
        <v>1394</v>
      </c>
      <c r="E6734" s="80">
        <v>0.3710571239119087</v>
      </c>
      <c r="F6734" s="80">
        <v>708810</v>
      </c>
      <c r="G6734" s="80">
        <v>5</v>
      </c>
      <c r="H6734" s="280" t="s">
        <v>1394</v>
      </c>
      <c r="I6734" s="80"/>
    </row>
    <row r="6735" spans="1:9">
      <c r="A6735" s="280" t="s">
        <v>8134</v>
      </c>
      <c r="B6735" s="280" t="s">
        <v>5754</v>
      </c>
      <c r="C6735" s="280" t="s">
        <v>1200</v>
      </c>
      <c r="D6735" s="280" t="s">
        <v>1394</v>
      </c>
      <c r="E6735" s="80">
        <v>5317.6933169678759</v>
      </c>
      <c r="F6735" s="80">
        <v>708810</v>
      </c>
      <c r="G6735" s="80">
        <v>5</v>
      </c>
      <c r="H6735" s="280" t="s">
        <v>1394</v>
      </c>
      <c r="I6735" s="80"/>
    </row>
    <row r="6736" spans="1:9">
      <c r="A6736" s="280" t="s">
        <v>8135</v>
      </c>
      <c r="B6736" s="280" t="s">
        <v>1457</v>
      </c>
      <c r="C6736" s="280" t="s">
        <v>1200</v>
      </c>
      <c r="D6736" s="280" t="s">
        <v>1211</v>
      </c>
      <c r="E6736" s="80">
        <v>1.4921096943461181E-2</v>
      </c>
      <c r="F6736" s="80">
        <v>708810</v>
      </c>
      <c r="G6736" s="80">
        <v>5</v>
      </c>
      <c r="H6736" s="280" t="s">
        <v>1342</v>
      </c>
      <c r="I6736" s="80"/>
    </row>
    <row r="6737" spans="1:9">
      <c r="A6737" s="280" t="s">
        <v>8136</v>
      </c>
      <c r="B6737" s="280" t="s">
        <v>1457</v>
      </c>
      <c r="C6737" s="280" t="s">
        <v>1200</v>
      </c>
      <c r="D6737" s="280" t="s">
        <v>1212</v>
      </c>
      <c r="E6737" s="80">
        <v>1.5340332343203094E-2</v>
      </c>
      <c r="F6737" s="80">
        <v>708810</v>
      </c>
      <c r="G6737" s="80">
        <v>5</v>
      </c>
      <c r="H6737" s="280" t="s">
        <v>1342</v>
      </c>
      <c r="I6737" s="80"/>
    </row>
    <row r="6738" spans="1:9">
      <c r="A6738" s="280" t="s">
        <v>8137</v>
      </c>
      <c r="B6738" s="280" t="s">
        <v>1457</v>
      </c>
      <c r="C6738" s="280" t="s">
        <v>1200</v>
      </c>
      <c r="D6738" s="280" t="s">
        <v>1213</v>
      </c>
      <c r="E6738" s="80">
        <v>1.4921768344710965E-2</v>
      </c>
      <c r="F6738" s="80">
        <v>708810</v>
      </c>
      <c r="G6738" s="80">
        <v>5</v>
      </c>
      <c r="H6738" s="280" t="s">
        <v>1342</v>
      </c>
      <c r="I6738" s="80"/>
    </row>
    <row r="6739" spans="1:9">
      <c r="A6739" s="280" t="s">
        <v>8138</v>
      </c>
      <c r="B6739" s="280" t="s">
        <v>1457</v>
      </c>
      <c r="C6739" s="280" t="s">
        <v>1200</v>
      </c>
      <c r="D6739" s="280" t="s">
        <v>1214</v>
      </c>
      <c r="E6739" s="80">
        <v>1.5329201667669153E-2</v>
      </c>
      <c r="F6739" s="80">
        <v>708810</v>
      </c>
      <c r="G6739" s="80">
        <v>5</v>
      </c>
      <c r="H6739" s="280" t="s">
        <v>1342</v>
      </c>
      <c r="I6739" s="80"/>
    </row>
    <row r="6740" spans="1:9">
      <c r="A6740" s="280" t="s">
        <v>8139</v>
      </c>
      <c r="B6740" s="280" t="s">
        <v>1457</v>
      </c>
      <c r="C6740" s="280" t="s">
        <v>1200</v>
      </c>
      <c r="D6740" s="280" t="s">
        <v>1215</v>
      </c>
      <c r="E6740" s="80">
        <v>1.5063318563433129E-2</v>
      </c>
      <c r="F6740" s="80">
        <v>708810</v>
      </c>
      <c r="G6740" s="80">
        <v>5</v>
      </c>
      <c r="H6740" s="280" t="s">
        <v>1342</v>
      </c>
      <c r="I6740" s="80"/>
    </row>
    <row r="6741" spans="1:9">
      <c r="A6741" s="280" t="s">
        <v>8140</v>
      </c>
      <c r="B6741" s="280" t="s">
        <v>1457</v>
      </c>
      <c r="C6741" s="280" t="s">
        <v>1200</v>
      </c>
      <c r="D6741" s="280" t="s">
        <v>1216</v>
      </c>
      <c r="E6741" s="80">
        <v>1.8105807170967391E-2</v>
      </c>
      <c r="F6741" s="80">
        <v>708810</v>
      </c>
      <c r="G6741" s="80">
        <v>5</v>
      </c>
      <c r="H6741" s="280" t="s">
        <v>1342</v>
      </c>
      <c r="I6741" s="80"/>
    </row>
    <row r="6742" spans="1:9">
      <c r="A6742" s="280" t="s">
        <v>8141</v>
      </c>
      <c r="B6742" s="280" t="s">
        <v>1457</v>
      </c>
      <c r="C6742" s="280" t="s">
        <v>1200</v>
      </c>
      <c r="D6742" s="280" t="s">
        <v>1217</v>
      </c>
      <c r="E6742" s="80">
        <v>1.307219255631664E-2</v>
      </c>
      <c r="F6742" s="80">
        <v>708810</v>
      </c>
      <c r="G6742" s="80">
        <v>5</v>
      </c>
      <c r="H6742" s="280" t="s">
        <v>1342</v>
      </c>
      <c r="I6742" s="80"/>
    </row>
    <row r="6743" spans="1:9">
      <c r="A6743" s="280" t="s">
        <v>8142</v>
      </c>
      <c r="B6743" s="280" t="s">
        <v>1457</v>
      </c>
      <c r="C6743" s="280" t="s">
        <v>1200</v>
      </c>
      <c r="D6743" s="280" t="s">
        <v>1218</v>
      </c>
      <c r="E6743" s="80">
        <v>9.8482490566671483E-3</v>
      </c>
      <c r="F6743" s="80">
        <v>708810</v>
      </c>
      <c r="G6743" s="80">
        <v>5</v>
      </c>
      <c r="H6743" s="280" t="s">
        <v>1342</v>
      </c>
      <c r="I6743" s="80"/>
    </row>
    <row r="6744" spans="1:9">
      <c r="A6744" s="280" t="s">
        <v>8143</v>
      </c>
      <c r="B6744" s="280" t="s">
        <v>1457</v>
      </c>
      <c r="C6744" s="280" t="s">
        <v>1200</v>
      </c>
      <c r="D6744" s="280" t="s">
        <v>1219</v>
      </c>
      <c r="E6744" s="80">
        <v>1.4105462647732582E-2</v>
      </c>
      <c r="F6744" s="80">
        <v>708810</v>
      </c>
      <c r="G6744" s="80">
        <v>5</v>
      </c>
      <c r="H6744" s="280" t="s">
        <v>1342</v>
      </c>
      <c r="I6744" s="80"/>
    </row>
    <row r="6745" spans="1:9">
      <c r="A6745" s="280" t="s">
        <v>8144</v>
      </c>
      <c r="B6745" s="280" t="s">
        <v>1457</v>
      </c>
      <c r="C6745" s="280" t="s">
        <v>1200</v>
      </c>
      <c r="D6745" s="280" t="s">
        <v>1347</v>
      </c>
      <c r="E6745" s="80">
        <v>2.0483850916537507E-2</v>
      </c>
      <c r="F6745" s="80">
        <v>708810</v>
      </c>
      <c r="G6745" s="80">
        <v>5</v>
      </c>
      <c r="H6745" s="280" t="s">
        <v>1342</v>
      </c>
      <c r="I6745" s="80"/>
    </row>
    <row r="6746" spans="1:9">
      <c r="A6746" s="280" t="s">
        <v>8145</v>
      </c>
      <c r="B6746" s="280" t="s">
        <v>1457</v>
      </c>
      <c r="C6746" s="280" t="s">
        <v>1200</v>
      </c>
      <c r="D6746" s="280" t="s">
        <v>1344</v>
      </c>
      <c r="E6746" s="80">
        <v>5.3724399829583817E-2</v>
      </c>
      <c r="F6746" s="80">
        <v>708810</v>
      </c>
      <c r="G6746" s="80">
        <v>5</v>
      </c>
      <c r="H6746" s="280" t="s">
        <v>1342</v>
      </c>
      <c r="I6746" s="80"/>
    </row>
    <row r="6747" spans="1:9">
      <c r="A6747" s="280" t="s">
        <v>8146</v>
      </c>
      <c r="B6747" s="280" t="s">
        <v>5748</v>
      </c>
      <c r="C6747" s="280" t="s">
        <v>1201</v>
      </c>
      <c r="D6747" s="280" t="s">
        <v>1394</v>
      </c>
      <c r="E6747" s="80">
        <v>666765</v>
      </c>
      <c r="F6747" s="80">
        <v>708810</v>
      </c>
      <c r="G6747" s="80">
        <v>5</v>
      </c>
      <c r="H6747" s="280" t="s">
        <v>1394</v>
      </c>
      <c r="I6747" s="80"/>
    </row>
    <row r="6748" spans="1:9">
      <c r="A6748" s="280" t="s">
        <v>8147</v>
      </c>
      <c r="B6748" s="280" t="s">
        <v>5750</v>
      </c>
      <c r="C6748" s="280" t="s">
        <v>1201</v>
      </c>
      <c r="D6748" s="280" t="s">
        <v>1394</v>
      </c>
      <c r="E6748" s="80">
        <v>81988032951</v>
      </c>
      <c r="F6748" s="80">
        <v>708810</v>
      </c>
      <c r="G6748" s="80">
        <v>5</v>
      </c>
      <c r="H6748" s="280" t="s">
        <v>1394</v>
      </c>
      <c r="I6748" s="80"/>
    </row>
    <row r="6749" spans="1:9">
      <c r="A6749" s="280" t="s">
        <v>8148</v>
      </c>
      <c r="B6749" s="280" t="s">
        <v>5752</v>
      </c>
      <c r="C6749" s="280" t="s">
        <v>1201</v>
      </c>
      <c r="D6749" s="280" t="s">
        <v>1394</v>
      </c>
      <c r="E6749" s="80">
        <v>0.94068227028399709</v>
      </c>
      <c r="F6749" s="80">
        <v>708810</v>
      </c>
      <c r="G6749" s="80">
        <v>5</v>
      </c>
      <c r="H6749" s="280" t="s">
        <v>1394</v>
      </c>
      <c r="I6749" s="80"/>
    </row>
    <row r="6750" spans="1:9">
      <c r="A6750" s="280" t="s">
        <v>8149</v>
      </c>
      <c r="B6750" s="280" t="s">
        <v>5754</v>
      </c>
      <c r="C6750" s="280" t="s">
        <v>1201</v>
      </c>
      <c r="D6750" s="280" t="s">
        <v>1394</v>
      </c>
      <c r="E6750" s="80">
        <v>115669.97213780844</v>
      </c>
      <c r="F6750" s="80">
        <v>708810</v>
      </c>
      <c r="G6750" s="80">
        <v>5</v>
      </c>
      <c r="H6750" s="280" t="s">
        <v>1394</v>
      </c>
      <c r="I6750" s="80"/>
    </row>
    <row r="6751" spans="1:9">
      <c r="A6751" s="280" t="s">
        <v>8150</v>
      </c>
      <c r="B6751" s="280" t="s">
        <v>1457</v>
      </c>
      <c r="C6751" s="280" t="s">
        <v>1201</v>
      </c>
      <c r="D6751" s="280" t="s">
        <v>1211</v>
      </c>
      <c r="E6751" s="80">
        <v>0.127858216809321</v>
      </c>
      <c r="F6751" s="80">
        <v>708810</v>
      </c>
      <c r="G6751" s="80">
        <v>5</v>
      </c>
      <c r="H6751" s="280" t="s">
        <v>1342</v>
      </c>
      <c r="I6751" s="80"/>
    </row>
    <row r="6752" spans="1:9">
      <c r="A6752" s="280" t="s">
        <v>8151</v>
      </c>
      <c r="B6752" s="280" t="s">
        <v>1457</v>
      </c>
      <c r="C6752" s="280" t="s">
        <v>1201</v>
      </c>
      <c r="D6752" s="280" t="s">
        <v>1212</v>
      </c>
      <c r="E6752" s="80">
        <v>0.13083415042197305</v>
      </c>
      <c r="F6752" s="80">
        <v>708810</v>
      </c>
      <c r="G6752" s="80">
        <v>5</v>
      </c>
      <c r="H6752" s="280" t="s">
        <v>1342</v>
      </c>
      <c r="I6752" s="80"/>
    </row>
    <row r="6753" spans="1:9">
      <c r="A6753" s="280" t="s">
        <v>8152</v>
      </c>
      <c r="B6753" s="280" t="s">
        <v>1457</v>
      </c>
      <c r="C6753" s="280" t="s">
        <v>1201</v>
      </c>
      <c r="D6753" s="280" t="s">
        <v>1213</v>
      </c>
      <c r="E6753" s="80">
        <v>0.1278794637766503</v>
      </c>
      <c r="F6753" s="80">
        <v>708810</v>
      </c>
      <c r="G6753" s="80">
        <v>5</v>
      </c>
      <c r="H6753" s="280" t="s">
        <v>1342</v>
      </c>
      <c r="I6753" s="80"/>
    </row>
    <row r="6754" spans="1:9">
      <c r="A6754" s="280" t="s">
        <v>8153</v>
      </c>
      <c r="B6754" s="280" t="s">
        <v>1457</v>
      </c>
      <c r="C6754" s="280" t="s">
        <v>1201</v>
      </c>
      <c r="D6754" s="280" t="s">
        <v>1214</v>
      </c>
      <c r="E6754" s="80">
        <v>0.13047076230781771</v>
      </c>
      <c r="F6754" s="80">
        <v>708810</v>
      </c>
      <c r="G6754" s="80">
        <v>5</v>
      </c>
      <c r="H6754" s="280" t="s">
        <v>1342</v>
      </c>
      <c r="I6754" s="80"/>
    </row>
    <row r="6755" spans="1:9">
      <c r="A6755" s="280" t="s">
        <v>8154</v>
      </c>
      <c r="B6755" s="280" t="s">
        <v>1457</v>
      </c>
      <c r="C6755" s="280" t="s">
        <v>1201</v>
      </c>
      <c r="D6755" s="280" t="s">
        <v>1215</v>
      </c>
      <c r="E6755" s="80">
        <v>0.12929187257237126</v>
      </c>
      <c r="F6755" s="80">
        <v>708810</v>
      </c>
      <c r="G6755" s="80">
        <v>5</v>
      </c>
      <c r="H6755" s="280" t="s">
        <v>1342</v>
      </c>
      <c r="I6755" s="80"/>
    </row>
    <row r="6756" spans="1:9">
      <c r="A6756" s="280" t="s">
        <v>8155</v>
      </c>
      <c r="B6756" s="280" t="s">
        <v>1457</v>
      </c>
      <c r="C6756" s="280" t="s">
        <v>1201</v>
      </c>
      <c r="D6756" s="280" t="s">
        <v>1216</v>
      </c>
      <c r="E6756" s="80">
        <v>-7.8878125341083349E-2</v>
      </c>
      <c r="F6756" s="80">
        <v>708810</v>
      </c>
      <c r="G6756" s="80">
        <v>5</v>
      </c>
      <c r="H6756" s="280" t="s">
        <v>1342</v>
      </c>
      <c r="I6756" s="80"/>
    </row>
    <row r="6757" spans="1:9">
      <c r="A6757" s="280" t="s">
        <v>8156</v>
      </c>
      <c r="B6757" s="280" t="s">
        <v>1457</v>
      </c>
      <c r="C6757" s="280" t="s">
        <v>1201</v>
      </c>
      <c r="D6757" s="280" t="s">
        <v>1217</v>
      </c>
      <c r="E6757" s="80">
        <v>0.11111710752193746</v>
      </c>
      <c r="F6757" s="80">
        <v>708810</v>
      </c>
      <c r="G6757" s="80">
        <v>5</v>
      </c>
      <c r="H6757" s="280" t="s">
        <v>1342</v>
      </c>
      <c r="I6757" s="80"/>
    </row>
    <row r="6758" spans="1:9">
      <c r="A6758" s="280" t="s">
        <v>8157</v>
      </c>
      <c r="B6758" s="280" t="s">
        <v>1457</v>
      </c>
      <c r="C6758" s="280" t="s">
        <v>1201</v>
      </c>
      <c r="D6758" s="280" t="s">
        <v>1218</v>
      </c>
      <c r="E6758" s="80">
        <v>0.10357095878422309</v>
      </c>
      <c r="F6758" s="80">
        <v>708810</v>
      </c>
      <c r="G6758" s="80">
        <v>5</v>
      </c>
      <c r="H6758" s="280" t="s">
        <v>1342</v>
      </c>
      <c r="I6758" s="80"/>
    </row>
    <row r="6759" spans="1:9">
      <c r="A6759" s="280" t="s">
        <v>8158</v>
      </c>
      <c r="B6759" s="280" t="s">
        <v>1457</v>
      </c>
      <c r="C6759" s="280" t="s">
        <v>1201</v>
      </c>
      <c r="D6759" s="280" t="s">
        <v>1219</v>
      </c>
      <c r="E6759" s="80">
        <v>22023.380103843971</v>
      </c>
      <c r="F6759" s="80">
        <v>708810</v>
      </c>
      <c r="G6759" s="80">
        <v>5</v>
      </c>
      <c r="H6759" s="280" t="s">
        <v>1342</v>
      </c>
      <c r="I6759" s="80"/>
    </row>
    <row r="6760" spans="1:9">
      <c r="A6760" s="280" t="s">
        <v>8159</v>
      </c>
      <c r="B6760" s="280" t="s">
        <v>1457</v>
      </c>
      <c r="C6760" s="280" t="s">
        <v>1201</v>
      </c>
      <c r="D6760" s="280" t="s">
        <v>1347</v>
      </c>
      <c r="E6760" s="80">
        <v>0.20218772047603381</v>
      </c>
      <c r="F6760" s="80">
        <v>708810</v>
      </c>
      <c r="G6760" s="80">
        <v>5</v>
      </c>
      <c r="H6760" s="280" t="s">
        <v>1342</v>
      </c>
      <c r="I6760" s="80"/>
    </row>
    <row r="6761" spans="1:9">
      <c r="A6761" s="280" t="s">
        <v>8160</v>
      </c>
      <c r="B6761" s="280" t="s">
        <v>1457</v>
      </c>
      <c r="C6761" s="280" t="s">
        <v>1201</v>
      </c>
      <c r="D6761" s="280" t="s">
        <v>1344</v>
      </c>
      <c r="E6761" s="80">
        <v>0.47712530294485317</v>
      </c>
      <c r="F6761" s="80">
        <v>708810</v>
      </c>
      <c r="G6761" s="80">
        <v>5</v>
      </c>
      <c r="H6761" s="280" t="s">
        <v>1342</v>
      </c>
      <c r="I6761" s="80"/>
    </row>
    <row r="6762" spans="1:9">
      <c r="A6762" s="280" t="s">
        <v>8161</v>
      </c>
      <c r="B6762" s="280" t="s">
        <v>5748</v>
      </c>
      <c r="C6762" s="280" t="s">
        <v>1202</v>
      </c>
      <c r="D6762" s="280" t="s">
        <v>1394</v>
      </c>
      <c r="E6762" s="80">
        <v>9509</v>
      </c>
      <c r="F6762" s="80">
        <v>708810</v>
      </c>
      <c r="G6762" s="80">
        <v>5</v>
      </c>
      <c r="H6762" s="280" t="s">
        <v>1394</v>
      </c>
      <c r="I6762" s="80"/>
    </row>
    <row r="6763" spans="1:9">
      <c r="A6763" s="280" t="s">
        <v>8162</v>
      </c>
      <c r="B6763" s="280" t="s">
        <v>5750</v>
      </c>
      <c r="C6763" s="280" t="s">
        <v>1202</v>
      </c>
      <c r="D6763" s="280" t="s">
        <v>1394</v>
      </c>
      <c r="E6763" s="80">
        <v>1441950004.875</v>
      </c>
      <c r="F6763" s="80">
        <v>708810</v>
      </c>
      <c r="G6763" s="80">
        <v>5</v>
      </c>
      <c r="H6763" s="280" t="s">
        <v>1394</v>
      </c>
      <c r="I6763" s="80"/>
    </row>
    <row r="6764" spans="1:9">
      <c r="A6764" s="280" t="s">
        <v>8163</v>
      </c>
      <c r="B6764" s="280" t="s">
        <v>5752</v>
      </c>
      <c r="C6764" s="280" t="s">
        <v>1202</v>
      </c>
      <c r="D6764" s="280" t="s">
        <v>1394</v>
      </c>
      <c r="E6764" s="80">
        <v>1.3415442784385096E-2</v>
      </c>
      <c r="F6764" s="80">
        <v>708810</v>
      </c>
      <c r="G6764" s="80">
        <v>5</v>
      </c>
      <c r="H6764" s="280" t="s">
        <v>1394</v>
      </c>
      <c r="I6764" s="80"/>
    </row>
    <row r="6765" spans="1:9">
      <c r="A6765" s="280" t="s">
        <v>8164</v>
      </c>
      <c r="B6765" s="280" t="s">
        <v>5754</v>
      </c>
      <c r="C6765" s="280" t="s">
        <v>1202</v>
      </c>
      <c r="D6765" s="280" t="s">
        <v>1394</v>
      </c>
      <c r="E6765" s="80">
        <v>2034.3251433741059</v>
      </c>
      <c r="F6765" s="80">
        <v>708810</v>
      </c>
      <c r="G6765" s="80">
        <v>5</v>
      </c>
      <c r="H6765" s="280" t="s">
        <v>1394</v>
      </c>
      <c r="I6765" s="80"/>
    </row>
    <row r="6766" spans="1:9">
      <c r="A6766" s="280" t="s">
        <v>8165</v>
      </c>
      <c r="B6766" s="280" t="s">
        <v>1457</v>
      </c>
      <c r="C6766" s="280" t="s">
        <v>1202</v>
      </c>
      <c r="D6766" s="280" t="s">
        <v>1211</v>
      </c>
      <c r="E6766" s="80">
        <v>0.15908863124914105</v>
      </c>
      <c r="F6766" s="80">
        <v>708810</v>
      </c>
      <c r="G6766" s="80">
        <v>5</v>
      </c>
      <c r="H6766" s="280" t="s">
        <v>1342</v>
      </c>
      <c r="I6766" s="80"/>
    </row>
    <row r="6767" spans="1:9">
      <c r="A6767" s="280" t="s">
        <v>8166</v>
      </c>
      <c r="B6767" s="280" t="s">
        <v>1457</v>
      </c>
      <c r="C6767" s="280" t="s">
        <v>1202</v>
      </c>
      <c r="D6767" s="280" t="s">
        <v>1212</v>
      </c>
      <c r="E6767" s="80">
        <v>0.1615736695333844</v>
      </c>
      <c r="F6767" s="80">
        <v>708810</v>
      </c>
      <c r="G6767" s="80">
        <v>5</v>
      </c>
      <c r="H6767" s="280" t="s">
        <v>1342</v>
      </c>
      <c r="I6767" s="80"/>
    </row>
    <row r="6768" spans="1:9">
      <c r="A6768" s="280" t="s">
        <v>8167</v>
      </c>
      <c r="B6768" s="280" t="s">
        <v>1457</v>
      </c>
      <c r="C6768" s="280" t="s">
        <v>1202</v>
      </c>
      <c r="D6768" s="280" t="s">
        <v>1213</v>
      </c>
      <c r="E6768" s="80">
        <v>0.15908863124914105</v>
      </c>
      <c r="F6768" s="80">
        <v>708810</v>
      </c>
      <c r="G6768" s="80">
        <v>5</v>
      </c>
      <c r="H6768" s="280" t="s">
        <v>1342</v>
      </c>
      <c r="I6768" s="80"/>
    </row>
    <row r="6769" spans="1:9">
      <c r="A6769" s="280" t="s">
        <v>8168</v>
      </c>
      <c r="B6769" s="280" t="s">
        <v>1457</v>
      </c>
      <c r="C6769" s="280" t="s">
        <v>1202</v>
      </c>
      <c r="D6769" s="280" t="s">
        <v>1214</v>
      </c>
      <c r="E6769" s="80">
        <v>0.1615736695333844</v>
      </c>
      <c r="F6769" s="80">
        <v>708810</v>
      </c>
      <c r="G6769" s="80">
        <v>5</v>
      </c>
      <c r="H6769" s="280" t="s">
        <v>1342</v>
      </c>
      <c r="I6769" s="80"/>
    </row>
    <row r="6770" spans="1:9">
      <c r="A6770" s="280" t="s">
        <v>8169</v>
      </c>
      <c r="B6770" s="280" t="s">
        <v>1457</v>
      </c>
      <c r="C6770" s="280" t="s">
        <v>1202</v>
      </c>
      <c r="D6770" s="280" t="s">
        <v>1215</v>
      </c>
      <c r="E6770" s="80">
        <v>0.13897363795078591</v>
      </c>
      <c r="F6770" s="80">
        <v>708810</v>
      </c>
      <c r="G6770" s="80">
        <v>5</v>
      </c>
      <c r="H6770" s="280" t="s">
        <v>1342</v>
      </c>
      <c r="I6770" s="80"/>
    </row>
    <row r="6771" spans="1:9">
      <c r="A6771" s="280" t="s">
        <v>8170</v>
      </c>
      <c r="B6771" s="280" t="s">
        <v>1457</v>
      </c>
      <c r="C6771" s="280" t="s">
        <v>1202</v>
      </c>
      <c r="D6771" s="280" t="s">
        <v>1216</v>
      </c>
      <c r="E6771" s="80">
        <v>0.15752244923439856</v>
      </c>
      <c r="F6771" s="80">
        <v>708810</v>
      </c>
      <c r="G6771" s="80">
        <v>5</v>
      </c>
      <c r="H6771" s="280" t="s">
        <v>1342</v>
      </c>
      <c r="I6771" s="80"/>
    </row>
    <row r="6772" spans="1:9">
      <c r="A6772" s="280" t="s">
        <v>8171</v>
      </c>
      <c r="B6772" s="280" t="s">
        <v>1457</v>
      </c>
      <c r="C6772" s="280" t="s">
        <v>1202</v>
      </c>
      <c r="D6772" s="280" t="s">
        <v>1217</v>
      </c>
      <c r="E6772" s="80">
        <v>0.12186277670007893</v>
      </c>
      <c r="F6772" s="80">
        <v>708810</v>
      </c>
      <c r="G6772" s="80">
        <v>5</v>
      </c>
      <c r="H6772" s="280" t="s">
        <v>1342</v>
      </c>
      <c r="I6772" s="80"/>
    </row>
    <row r="6773" spans="1:9">
      <c r="A6773" s="280" t="s">
        <v>8172</v>
      </c>
      <c r="B6773" s="280" t="s">
        <v>1457</v>
      </c>
      <c r="C6773" s="280" t="s">
        <v>1202</v>
      </c>
      <c r="D6773" s="280" t="s">
        <v>1218</v>
      </c>
      <c r="E6773" s="80">
        <v>8.4483849169862513E-2</v>
      </c>
      <c r="F6773" s="80">
        <v>708810</v>
      </c>
      <c r="G6773" s="80">
        <v>5</v>
      </c>
      <c r="H6773" s="280" t="s">
        <v>1342</v>
      </c>
      <c r="I6773" s="80"/>
    </row>
    <row r="6774" spans="1:9">
      <c r="A6774" s="280" t="s">
        <v>8173</v>
      </c>
      <c r="B6774" s="280" t="s">
        <v>1457</v>
      </c>
      <c r="C6774" s="280" t="s">
        <v>1202</v>
      </c>
      <c r="D6774" s="280" t="s">
        <v>1219</v>
      </c>
      <c r="E6774" s="80">
        <v>0.15940758624280227</v>
      </c>
      <c r="F6774" s="80">
        <v>708810</v>
      </c>
      <c r="G6774" s="80">
        <v>5</v>
      </c>
      <c r="H6774" s="280" t="s">
        <v>1342</v>
      </c>
      <c r="I6774" s="80"/>
    </row>
    <row r="6775" spans="1:9">
      <c r="A6775" s="280" t="s">
        <v>8174</v>
      </c>
      <c r="B6775" s="280" t="s">
        <v>1457</v>
      </c>
      <c r="C6775" s="280" t="s">
        <v>1202</v>
      </c>
      <c r="D6775" s="280" t="s">
        <v>1347</v>
      </c>
      <c r="E6775" s="80">
        <v>0.22740254667748025</v>
      </c>
      <c r="F6775" s="80">
        <v>708810</v>
      </c>
      <c r="G6775" s="80">
        <v>5</v>
      </c>
      <c r="H6775" s="280" t="s">
        <v>1342</v>
      </c>
      <c r="I6775" s="80"/>
    </row>
    <row r="6776" spans="1:9">
      <c r="A6776" s="280" t="s">
        <v>8175</v>
      </c>
      <c r="B6776" s="280" t="s">
        <v>1457</v>
      </c>
      <c r="C6776" s="280" t="s">
        <v>1202</v>
      </c>
      <c r="D6776" s="280" t="s">
        <v>1344</v>
      </c>
      <c r="E6776" s="80">
        <v>0.57498349820118189</v>
      </c>
      <c r="F6776" s="80">
        <v>708810</v>
      </c>
      <c r="G6776" s="80">
        <v>5</v>
      </c>
      <c r="H6776" s="280" t="s">
        <v>1342</v>
      </c>
      <c r="I6776" s="80"/>
    </row>
    <row r="6777" spans="1:9">
      <c r="A6777" s="280" t="s">
        <v>8176</v>
      </c>
      <c r="B6777" s="280" t="s">
        <v>5748</v>
      </c>
      <c r="C6777" s="280" t="s">
        <v>1203</v>
      </c>
      <c r="D6777" s="280" t="s">
        <v>1394</v>
      </c>
      <c r="E6777" s="80">
        <v>83836</v>
      </c>
      <c r="F6777" s="80">
        <v>708810</v>
      </c>
      <c r="G6777" s="80">
        <v>5</v>
      </c>
      <c r="H6777" s="280" t="s">
        <v>1394</v>
      </c>
      <c r="I6777" s="80"/>
    </row>
    <row r="6778" spans="1:9">
      <c r="A6778" s="280" t="s">
        <v>8177</v>
      </c>
      <c r="B6778" s="280" t="s">
        <v>5750</v>
      </c>
      <c r="C6778" s="280" t="s">
        <v>1203</v>
      </c>
      <c r="D6778" s="280" t="s">
        <v>1394</v>
      </c>
      <c r="E6778" s="80">
        <v>454962174.36328125</v>
      </c>
      <c r="F6778" s="80">
        <v>708810</v>
      </c>
      <c r="G6778" s="80">
        <v>5</v>
      </c>
      <c r="H6778" s="280" t="s">
        <v>1394</v>
      </c>
      <c r="I6778" s="80"/>
    </row>
    <row r="6779" spans="1:9">
      <c r="A6779" s="280" t="s">
        <v>8178</v>
      </c>
      <c r="B6779" s="280" t="s">
        <v>5752</v>
      </c>
      <c r="C6779" s="280" t="s">
        <v>1203</v>
      </c>
      <c r="D6779" s="280" t="s">
        <v>1394</v>
      </c>
      <c r="E6779" s="80">
        <v>0.11827711234322315</v>
      </c>
      <c r="F6779" s="80">
        <v>708810</v>
      </c>
      <c r="G6779" s="80">
        <v>5</v>
      </c>
      <c r="H6779" s="280" t="s">
        <v>1394</v>
      </c>
      <c r="I6779" s="80"/>
    </row>
    <row r="6780" spans="1:9">
      <c r="A6780" s="280" t="s">
        <v>8179</v>
      </c>
      <c r="B6780" s="280" t="s">
        <v>5754</v>
      </c>
      <c r="C6780" s="280" t="s">
        <v>1203</v>
      </c>
      <c r="D6780" s="280" t="s">
        <v>1394</v>
      </c>
      <c r="E6780" s="80">
        <v>641.86760113892478</v>
      </c>
      <c r="F6780" s="80">
        <v>708810</v>
      </c>
      <c r="G6780" s="80">
        <v>5</v>
      </c>
      <c r="H6780" s="280" t="s">
        <v>1394</v>
      </c>
      <c r="I6780" s="80"/>
    </row>
    <row r="6781" spans="1:9">
      <c r="A6781" s="280" t="s">
        <v>8180</v>
      </c>
      <c r="B6781" s="280" t="s">
        <v>1457</v>
      </c>
      <c r="C6781" s="280" t="s">
        <v>1203</v>
      </c>
      <c r="D6781" s="280" t="s">
        <v>1211</v>
      </c>
      <c r="E6781" s="80">
        <v>5.6161118459928643E-3</v>
      </c>
      <c r="F6781" s="80">
        <v>708810</v>
      </c>
      <c r="G6781" s="80">
        <v>5</v>
      </c>
      <c r="H6781" s="280" t="s">
        <v>1342</v>
      </c>
      <c r="I6781" s="80"/>
    </row>
    <row r="6782" spans="1:9">
      <c r="A6782" s="280" t="s">
        <v>8181</v>
      </c>
      <c r="B6782" s="280" t="s">
        <v>1457</v>
      </c>
      <c r="C6782" s="280" t="s">
        <v>1203</v>
      </c>
      <c r="D6782" s="280" t="s">
        <v>1212</v>
      </c>
      <c r="E6782" s="80">
        <v>5.7187654700550407E-3</v>
      </c>
      <c r="F6782" s="80">
        <v>708810</v>
      </c>
      <c r="G6782" s="80">
        <v>5</v>
      </c>
      <c r="H6782" s="280" t="s">
        <v>1342</v>
      </c>
      <c r="I6782" s="80"/>
    </row>
    <row r="6783" spans="1:9">
      <c r="A6783" s="280" t="s">
        <v>8182</v>
      </c>
      <c r="B6783" s="280" t="s">
        <v>1457</v>
      </c>
      <c r="C6783" s="280" t="s">
        <v>1203</v>
      </c>
      <c r="D6783" s="280" t="s">
        <v>1213</v>
      </c>
      <c r="E6783" s="80">
        <v>5.6163044874867323E-3</v>
      </c>
      <c r="F6783" s="80">
        <v>708810</v>
      </c>
      <c r="G6783" s="80">
        <v>5</v>
      </c>
      <c r="H6783" s="280" t="s">
        <v>1342</v>
      </c>
      <c r="I6783" s="80"/>
    </row>
    <row r="6784" spans="1:9">
      <c r="A6784" s="280" t="s">
        <v>8183</v>
      </c>
      <c r="B6784" s="280" t="s">
        <v>1457</v>
      </c>
      <c r="C6784" s="280" t="s">
        <v>1203</v>
      </c>
      <c r="D6784" s="280" t="s">
        <v>1214</v>
      </c>
      <c r="E6784" s="80">
        <v>5.7176879810634674E-3</v>
      </c>
      <c r="F6784" s="80">
        <v>708810</v>
      </c>
      <c r="G6784" s="80">
        <v>5</v>
      </c>
      <c r="H6784" s="280" t="s">
        <v>1342</v>
      </c>
      <c r="I6784" s="80"/>
    </row>
    <row r="6785" spans="1:9">
      <c r="A6785" s="280" t="s">
        <v>8184</v>
      </c>
      <c r="B6785" s="280" t="s">
        <v>1457</v>
      </c>
      <c r="C6785" s="280" t="s">
        <v>1203</v>
      </c>
      <c r="D6785" s="280" t="s">
        <v>1215</v>
      </c>
      <c r="E6785" s="80">
        <v>5.5935341919399481E-3</v>
      </c>
      <c r="F6785" s="80">
        <v>708810</v>
      </c>
      <c r="G6785" s="80">
        <v>5</v>
      </c>
      <c r="H6785" s="280" t="s">
        <v>1342</v>
      </c>
      <c r="I6785" s="80"/>
    </row>
    <row r="6786" spans="1:9">
      <c r="A6786" s="280" t="s">
        <v>8185</v>
      </c>
      <c r="B6786" s="280" t="s">
        <v>1457</v>
      </c>
      <c r="C6786" s="280" t="s">
        <v>1203</v>
      </c>
      <c r="D6786" s="280" t="s">
        <v>1216</v>
      </c>
      <c r="E6786" s="80">
        <v>7.8858482489790136E-3</v>
      </c>
      <c r="F6786" s="80">
        <v>708810</v>
      </c>
      <c r="G6786" s="80">
        <v>5</v>
      </c>
      <c r="H6786" s="280" t="s">
        <v>1342</v>
      </c>
      <c r="I6786" s="80"/>
    </row>
    <row r="6787" spans="1:9">
      <c r="A6787" s="280" t="s">
        <v>8186</v>
      </c>
      <c r="B6787" s="280" t="s">
        <v>1457</v>
      </c>
      <c r="C6787" s="280" t="s">
        <v>1203</v>
      </c>
      <c r="D6787" s="280" t="s">
        <v>1217</v>
      </c>
      <c r="E6787" s="80">
        <v>4.8561307051630401E-3</v>
      </c>
      <c r="F6787" s="80">
        <v>708810</v>
      </c>
      <c r="G6787" s="80">
        <v>5</v>
      </c>
      <c r="H6787" s="280" t="s">
        <v>1342</v>
      </c>
      <c r="I6787" s="80"/>
    </row>
    <row r="6788" spans="1:9">
      <c r="A6788" s="280" t="s">
        <v>8187</v>
      </c>
      <c r="B6788" s="280" t="s">
        <v>1457</v>
      </c>
      <c r="C6788" s="280" t="s">
        <v>1203</v>
      </c>
      <c r="D6788" s="280" t="s">
        <v>1218</v>
      </c>
      <c r="E6788" s="80">
        <v>4.3427724838227839E-3</v>
      </c>
      <c r="F6788" s="80">
        <v>708810</v>
      </c>
      <c r="G6788" s="80">
        <v>5</v>
      </c>
      <c r="H6788" s="280" t="s">
        <v>1342</v>
      </c>
      <c r="I6788" s="80"/>
    </row>
    <row r="6789" spans="1:9">
      <c r="A6789" s="280" t="s">
        <v>8188</v>
      </c>
      <c r="B6789" s="280" t="s">
        <v>1457</v>
      </c>
      <c r="C6789" s="280" t="s">
        <v>1203</v>
      </c>
      <c r="D6789" s="280" t="s">
        <v>1219</v>
      </c>
      <c r="E6789" s="80">
        <v>1116.2170194953655</v>
      </c>
      <c r="F6789" s="80">
        <v>708810</v>
      </c>
      <c r="G6789" s="80">
        <v>5</v>
      </c>
      <c r="H6789" s="280" t="s">
        <v>1342</v>
      </c>
      <c r="I6789" s="80"/>
    </row>
    <row r="6790" spans="1:9">
      <c r="A6790" s="280" t="s">
        <v>8189</v>
      </c>
      <c r="B6790" s="280" t="s">
        <v>1457</v>
      </c>
      <c r="C6790" s="280" t="s">
        <v>1203</v>
      </c>
      <c r="D6790" s="280" t="s">
        <v>1347</v>
      </c>
      <c r="E6790" s="80">
        <v>8.7829779314939002E-3</v>
      </c>
      <c r="F6790" s="80">
        <v>708810</v>
      </c>
      <c r="G6790" s="80">
        <v>5</v>
      </c>
      <c r="H6790" s="280" t="s">
        <v>1342</v>
      </c>
      <c r="I6790" s="80"/>
    </row>
    <row r="6791" spans="1:9">
      <c r="A6791" s="280" t="s">
        <v>8190</v>
      </c>
      <c r="B6791" s="280" t="s">
        <v>1457</v>
      </c>
      <c r="C6791" s="280" t="s">
        <v>1203</v>
      </c>
      <c r="D6791" s="280" t="s">
        <v>1344</v>
      </c>
      <c r="E6791" s="80">
        <v>2.0971397259966433E-2</v>
      </c>
      <c r="F6791" s="80">
        <v>708810</v>
      </c>
      <c r="G6791" s="80">
        <v>5</v>
      </c>
      <c r="H6791" s="280" t="s">
        <v>1342</v>
      </c>
      <c r="I6791" s="80"/>
    </row>
    <row r="6792" spans="1:9">
      <c r="A6792" s="280" t="s">
        <v>8191</v>
      </c>
      <c r="B6792" s="280" t="s">
        <v>5748</v>
      </c>
      <c r="C6792" s="280" t="s">
        <v>1204</v>
      </c>
      <c r="D6792" s="280" t="s">
        <v>1394</v>
      </c>
      <c r="E6792" s="80">
        <v>427301</v>
      </c>
      <c r="F6792" s="80">
        <v>708810</v>
      </c>
      <c r="G6792" s="80">
        <v>5</v>
      </c>
      <c r="H6792" s="280" t="s">
        <v>1394</v>
      </c>
      <c r="I6792" s="80"/>
    </row>
    <row r="6793" spans="1:9">
      <c r="A6793" s="280" t="s">
        <v>8192</v>
      </c>
      <c r="B6793" s="280" t="s">
        <v>5750</v>
      </c>
      <c r="C6793" s="280" t="s">
        <v>1204</v>
      </c>
      <c r="D6793" s="280" t="s">
        <v>1394</v>
      </c>
      <c r="E6793" s="80">
        <v>195381462276</v>
      </c>
      <c r="F6793" s="80">
        <v>708810</v>
      </c>
      <c r="G6793" s="80">
        <v>5</v>
      </c>
      <c r="H6793" s="280" t="s">
        <v>1394</v>
      </c>
      <c r="I6793" s="80"/>
    </row>
    <row r="6794" spans="1:9">
      <c r="A6794" s="280" t="s">
        <v>8193</v>
      </c>
      <c r="B6794" s="280" t="s">
        <v>5752</v>
      </c>
      <c r="C6794" s="280" t="s">
        <v>1204</v>
      </c>
      <c r="D6794" s="280" t="s">
        <v>1394</v>
      </c>
      <c r="E6794" s="80">
        <v>0.60284279284998799</v>
      </c>
      <c r="F6794" s="80">
        <v>708810</v>
      </c>
      <c r="G6794" s="80">
        <v>5</v>
      </c>
      <c r="H6794" s="280" t="s">
        <v>1394</v>
      </c>
      <c r="I6794" s="80"/>
    </row>
    <row r="6795" spans="1:9">
      <c r="A6795" s="280" t="s">
        <v>8194</v>
      </c>
      <c r="B6795" s="280" t="s">
        <v>5754</v>
      </c>
      <c r="C6795" s="280" t="s">
        <v>1204</v>
      </c>
      <c r="D6795" s="280" t="s">
        <v>1394</v>
      </c>
      <c r="E6795" s="80">
        <v>275647.15830194269</v>
      </c>
      <c r="F6795" s="80">
        <v>708810</v>
      </c>
      <c r="G6795" s="80">
        <v>5</v>
      </c>
      <c r="H6795" s="280" t="s">
        <v>1394</v>
      </c>
      <c r="I6795" s="80"/>
    </row>
    <row r="6796" spans="1:9">
      <c r="A6796" s="280" t="s">
        <v>8195</v>
      </c>
      <c r="B6796" s="280" t="s">
        <v>1457</v>
      </c>
      <c r="C6796" s="280" t="s">
        <v>1204</v>
      </c>
      <c r="D6796" s="280" t="s">
        <v>1211</v>
      </c>
      <c r="E6796" s="80">
        <v>0.47570772490219182</v>
      </c>
      <c r="F6796" s="80">
        <v>708810</v>
      </c>
      <c r="G6796" s="80">
        <v>5</v>
      </c>
      <c r="H6796" s="280" t="s">
        <v>1342</v>
      </c>
      <c r="I6796" s="80"/>
    </row>
    <row r="6797" spans="1:9">
      <c r="A6797" s="280" t="s">
        <v>8196</v>
      </c>
      <c r="B6797" s="280" t="s">
        <v>1457</v>
      </c>
      <c r="C6797" s="280" t="s">
        <v>1204</v>
      </c>
      <c r="D6797" s="280" t="s">
        <v>1212</v>
      </c>
      <c r="E6797" s="80">
        <v>0.48671624094223237</v>
      </c>
      <c r="F6797" s="80">
        <v>708810</v>
      </c>
      <c r="G6797" s="80">
        <v>5</v>
      </c>
      <c r="H6797" s="280" t="s">
        <v>1342</v>
      </c>
      <c r="I6797" s="80"/>
    </row>
    <row r="6798" spans="1:9">
      <c r="A6798" s="280" t="s">
        <v>8197</v>
      </c>
      <c r="B6798" s="280" t="s">
        <v>1457</v>
      </c>
      <c r="C6798" s="280" t="s">
        <v>1204</v>
      </c>
      <c r="D6798" s="280" t="s">
        <v>1213</v>
      </c>
      <c r="E6798" s="80">
        <v>0.47573851445420784</v>
      </c>
      <c r="F6798" s="80">
        <v>708810</v>
      </c>
      <c r="G6798" s="80">
        <v>5</v>
      </c>
      <c r="H6798" s="280" t="s">
        <v>1342</v>
      </c>
      <c r="I6798" s="80"/>
    </row>
    <row r="6799" spans="1:9">
      <c r="A6799" s="280" t="s">
        <v>8198</v>
      </c>
      <c r="B6799" s="280" t="s">
        <v>1457</v>
      </c>
      <c r="C6799" s="280" t="s">
        <v>1204</v>
      </c>
      <c r="D6799" s="280" t="s">
        <v>1214</v>
      </c>
      <c r="E6799" s="80">
        <v>0.48603849763106755</v>
      </c>
      <c r="F6799" s="80">
        <v>708810</v>
      </c>
      <c r="G6799" s="80">
        <v>5</v>
      </c>
      <c r="H6799" s="280" t="s">
        <v>1342</v>
      </c>
      <c r="I6799" s="80"/>
    </row>
    <row r="6800" spans="1:9">
      <c r="A6800" s="280" t="s">
        <v>8199</v>
      </c>
      <c r="B6800" s="280" t="s">
        <v>1457</v>
      </c>
      <c r="C6800" s="280" t="s">
        <v>1204</v>
      </c>
      <c r="D6800" s="280" t="s">
        <v>1215</v>
      </c>
      <c r="E6800" s="80">
        <v>0.47652751219389494</v>
      </c>
      <c r="F6800" s="80">
        <v>708810</v>
      </c>
      <c r="G6800" s="80">
        <v>5</v>
      </c>
      <c r="H6800" s="280" t="s">
        <v>1342</v>
      </c>
      <c r="I6800" s="80"/>
    </row>
    <row r="6801" spans="1:9">
      <c r="A6801" s="280" t="s">
        <v>8200</v>
      </c>
      <c r="B6801" s="280" t="s">
        <v>1457</v>
      </c>
      <c r="C6801" s="280" t="s">
        <v>1204</v>
      </c>
      <c r="D6801" s="280" t="s">
        <v>1216</v>
      </c>
      <c r="E6801" s="80">
        <v>-0.29016784863130979</v>
      </c>
      <c r="F6801" s="80">
        <v>708810</v>
      </c>
      <c r="G6801" s="80">
        <v>5</v>
      </c>
      <c r="H6801" s="280" t="s">
        <v>1342</v>
      </c>
      <c r="I6801" s="80"/>
    </row>
    <row r="6802" spans="1:9">
      <c r="A6802" s="280" t="s">
        <v>8201</v>
      </c>
      <c r="B6802" s="280" t="s">
        <v>1457</v>
      </c>
      <c r="C6802" s="280" t="s">
        <v>1204</v>
      </c>
      <c r="D6802" s="280" t="s">
        <v>1217</v>
      </c>
      <c r="E6802" s="80">
        <v>0.41673288324067065</v>
      </c>
      <c r="F6802" s="80">
        <v>708810</v>
      </c>
      <c r="G6802" s="80">
        <v>5</v>
      </c>
      <c r="H6802" s="280" t="s">
        <v>1342</v>
      </c>
      <c r="I6802" s="80"/>
    </row>
    <row r="6803" spans="1:9">
      <c r="A6803" s="280" t="s">
        <v>8202</v>
      </c>
      <c r="B6803" s="280" t="s">
        <v>1457</v>
      </c>
      <c r="C6803" s="280" t="s">
        <v>1204</v>
      </c>
      <c r="D6803" s="280" t="s">
        <v>1218</v>
      </c>
      <c r="E6803" s="80">
        <v>0.30781841078212352</v>
      </c>
      <c r="F6803" s="80">
        <v>708810</v>
      </c>
      <c r="G6803" s="80">
        <v>5</v>
      </c>
      <c r="H6803" s="280" t="s">
        <v>1342</v>
      </c>
      <c r="I6803" s="80"/>
    </row>
    <row r="6804" spans="1:9">
      <c r="A6804" s="280" t="s">
        <v>8203</v>
      </c>
      <c r="B6804" s="280" t="s">
        <v>1457</v>
      </c>
      <c r="C6804" s="280" t="s">
        <v>1204</v>
      </c>
      <c r="D6804" s="280" t="s">
        <v>1219</v>
      </c>
      <c r="E6804" s="80">
        <v>69431.832233687077</v>
      </c>
      <c r="F6804" s="80">
        <v>708810</v>
      </c>
      <c r="G6804" s="80">
        <v>5</v>
      </c>
      <c r="H6804" s="280" t="s">
        <v>1342</v>
      </c>
      <c r="I6804" s="80"/>
    </row>
    <row r="6805" spans="1:9">
      <c r="A6805" s="280" t="s">
        <v>8204</v>
      </c>
      <c r="B6805" s="280" t="s">
        <v>1457</v>
      </c>
      <c r="C6805" s="280" t="s">
        <v>1204</v>
      </c>
      <c r="D6805" s="280" t="s">
        <v>1347</v>
      </c>
      <c r="E6805" s="80">
        <v>0.74216608535804274</v>
      </c>
      <c r="F6805" s="80">
        <v>708810</v>
      </c>
      <c r="G6805" s="80">
        <v>5</v>
      </c>
      <c r="H6805" s="280" t="s">
        <v>1342</v>
      </c>
      <c r="I6805" s="80"/>
    </row>
    <row r="6806" spans="1:9">
      <c r="A6806" s="280" t="s">
        <v>8205</v>
      </c>
      <c r="B6806" s="280" t="s">
        <v>1457</v>
      </c>
      <c r="C6806" s="280" t="s">
        <v>1204</v>
      </c>
      <c r="D6806" s="280" t="s">
        <v>1344</v>
      </c>
      <c r="E6806" s="80">
        <v>1.7682907649395356</v>
      </c>
      <c r="F6806" s="80">
        <v>708810</v>
      </c>
      <c r="G6806" s="80">
        <v>5</v>
      </c>
      <c r="H6806" s="280" t="s">
        <v>1342</v>
      </c>
      <c r="I6806" s="80"/>
    </row>
    <row r="6807" spans="1:9">
      <c r="A6807" s="280" t="s">
        <v>8206</v>
      </c>
      <c r="B6807" s="280" t="s">
        <v>5748</v>
      </c>
      <c r="C6807" s="280" t="s">
        <v>1205</v>
      </c>
      <c r="D6807" s="280" t="s">
        <v>1394</v>
      </c>
      <c r="E6807" s="80">
        <v>140243</v>
      </c>
      <c r="F6807" s="80">
        <v>708810</v>
      </c>
      <c r="G6807" s="80">
        <v>5</v>
      </c>
      <c r="H6807" s="280" t="s">
        <v>1394</v>
      </c>
      <c r="I6807" s="80"/>
    </row>
    <row r="6808" spans="1:9">
      <c r="A6808" s="280" t="s">
        <v>8207</v>
      </c>
      <c r="B6808" s="280" t="s">
        <v>5750</v>
      </c>
      <c r="C6808" s="280" t="s">
        <v>1205</v>
      </c>
      <c r="D6808" s="280" t="s">
        <v>1394</v>
      </c>
      <c r="E6808" s="80">
        <v>70526892174.375</v>
      </c>
      <c r="F6808" s="80">
        <v>708810</v>
      </c>
      <c r="G6808" s="80">
        <v>5</v>
      </c>
      <c r="H6808" s="280" t="s">
        <v>1394</v>
      </c>
      <c r="I6808" s="80"/>
    </row>
    <row r="6809" spans="1:9">
      <c r="A6809" s="280" t="s">
        <v>8208</v>
      </c>
      <c r="B6809" s="280" t="s">
        <v>5752</v>
      </c>
      <c r="C6809" s="280" t="s">
        <v>1205</v>
      </c>
      <c r="D6809" s="280" t="s">
        <v>1394</v>
      </c>
      <c r="E6809" s="80">
        <v>0.1978569715438552</v>
      </c>
      <c r="F6809" s="80">
        <v>708810</v>
      </c>
      <c r="G6809" s="80">
        <v>5</v>
      </c>
      <c r="H6809" s="280" t="s">
        <v>1394</v>
      </c>
      <c r="I6809" s="80"/>
    </row>
    <row r="6810" spans="1:9">
      <c r="A6810" s="280" t="s">
        <v>8209</v>
      </c>
      <c r="B6810" s="280" t="s">
        <v>5754</v>
      </c>
      <c r="C6810" s="280" t="s">
        <v>1205</v>
      </c>
      <c r="D6810" s="280" t="s">
        <v>1394</v>
      </c>
      <c r="E6810" s="80">
        <v>99500.419258158043</v>
      </c>
      <c r="F6810" s="80">
        <v>708810</v>
      </c>
      <c r="G6810" s="80">
        <v>5</v>
      </c>
      <c r="H6810" s="280" t="s">
        <v>1394</v>
      </c>
      <c r="I6810" s="80"/>
    </row>
    <row r="6811" spans="1:9">
      <c r="A6811" s="280" t="s">
        <v>8210</v>
      </c>
      <c r="B6811" s="280" t="s">
        <v>1457</v>
      </c>
      <c r="C6811" s="280" t="s">
        <v>1205</v>
      </c>
      <c r="D6811" s="280" t="s">
        <v>1211</v>
      </c>
      <c r="E6811" s="80">
        <v>0.5221976503523531</v>
      </c>
      <c r="F6811" s="80">
        <v>708810</v>
      </c>
      <c r="G6811" s="80">
        <v>5</v>
      </c>
      <c r="H6811" s="280" t="s">
        <v>1342</v>
      </c>
      <c r="I6811" s="80"/>
    </row>
    <row r="6812" spans="1:9">
      <c r="A6812" s="280" t="s">
        <v>8211</v>
      </c>
      <c r="B6812" s="280" t="s">
        <v>1457</v>
      </c>
      <c r="C6812" s="280" t="s">
        <v>1205</v>
      </c>
      <c r="D6812" s="280" t="s">
        <v>1212</v>
      </c>
      <c r="E6812" s="80">
        <v>0.53409533369142104</v>
      </c>
      <c r="F6812" s="80">
        <v>708810</v>
      </c>
      <c r="G6812" s="80">
        <v>5</v>
      </c>
      <c r="H6812" s="280" t="s">
        <v>1342</v>
      </c>
      <c r="I6812" s="80"/>
    </row>
    <row r="6813" spans="1:9">
      <c r="A6813" s="280" t="s">
        <v>8212</v>
      </c>
      <c r="B6813" s="280" t="s">
        <v>1457</v>
      </c>
      <c r="C6813" s="280" t="s">
        <v>1205</v>
      </c>
      <c r="D6813" s="280" t="s">
        <v>1213</v>
      </c>
      <c r="E6813" s="80">
        <v>0.5221976503523531</v>
      </c>
      <c r="F6813" s="80">
        <v>708810</v>
      </c>
      <c r="G6813" s="80">
        <v>5</v>
      </c>
      <c r="H6813" s="280" t="s">
        <v>1342</v>
      </c>
      <c r="I6813" s="80"/>
    </row>
    <row r="6814" spans="1:9">
      <c r="A6814" s="280" t="s">
        <v>8213</v>
      </c>
      <c r="B6814" s="280" t="s">
        <v>1457</v>
      </c>
      <c r="C6814" s="280" t="s">
        <v>1205</v>
      </c>
      <c r="D6814" s="280" t="s">
        <v>1214</v>
      </c>
      <c r="E6814" s="80">
        <v>0.53389039744746059</v>
      </c>
      <c r="F6814" s="80">
        <v>708810</v>
      </c>
      <c r="G6814" s="80">
        <v>5</v>
      </c>
      <c r="H6814" s="280" t="s">
        <v>1342</v>
      </c>
      <c r="I6814" s="80"/>
    </row>
    <row r="6815" spans="1:9">
      <c r="A6815" s="280" t="s">
        <v>8214</v>
      </c>
      <c r="B6815" s="280" t="s">
        <v>1457</v>
      </c>
      <c r="C6815" s="280" t="s">
        <v>1205</v>
      </c>
      <c r="D6815" s="280" t="s">
        <v>1215</v>
      </c>
      <c r="E6815" s="80">
        <v>0.52244987232821849</v>
      </c>
      <c r="F6815" s="80">
        <v>708810</v>
      </c>
      <c r="G6815" s="80">
        <v>5</v>
      </c>
      <c r="H6815" s="280" t="s">
        <v>1342</v>
      </c>
      <c r="I6815" s="80"/>
    </row>
    <row r="6816" spans="1:9">
      <c r="A6816" s="280" t="s">
        <v>8215</v>
      </c>
      <c r="B6816" s="280" t="s">
        <v>1457</v>
      </c>
      <c r="C6816" s="280" t="s">
        <v>1205</v>
      </c>
      <c r="D6816" s="280" t="s">
        <v>1216</v>
      </c>
      <c r="E6816" s="80">
        <v>0.66356365273376194</v>
      </c>
      <c r="F6816" s="80">
        <v>708810</v>
      </c>
      <c r="G6816" s="80">
        <v>5</v>
      </c>
      <c r="H6816" s="280" t="s">
        <v>1342</v>
      </c>
      <c r="I6816" s="80"/>
    </row>
    <row r="6817" spans="1:9">
      <c r="A6817" s="280" t="s">
        <v>8216</v>
      </c>
      <c r="B6817" s="280" t="s">
        <v>1457</v>
      </c>
      <c r="C6817" s="280" t="s">
        <v>1205</v>
      </c>
      <c r="D6817" s="280" t="s">
        <v>1217</v>
      </c>
      <c r="E6817" s="80">
        <v>0.45117182617185042</v>
      </c>
      <c r="F6817" s="80">
        <v>708810</v>
      </c>
      <c r="G6817" s="80">
        <v>5</v>
      </c>
      <c r="H6817" s="280" t="s">
        <v>1342</v>
      </c>
      <c r="I6817" s="80"/>
    </row>
    <row r="6818" spans="1:9">
      <c r="A6818" s="280" t="s">
        <v>8217</v>
      </c>
      <c r="B6818" s="280" t="s">
        <v>1457</v>
      </c>
      <c r="C6818" s="280" t="s">
        <v>1205</v>
      </c>
      <c r="D6818" s="280" t="s">
        <v>1218</v>
      </c>
      <c r="E6818" s="80">
        <v>0.28399709798421879</v>
      </c>
      <c r="F6818" s="80">
        <v>708810</v>
      </c>
      <c r="G6818" s="80">
        <v>5</v>
      </c>
      <c r="H6818" s="280" t="s">
        <v>1342</v>
      </c>
      <c r="I6818" s="80"/>
    </row>
    <row r="6819" spans="1:9">
      <c r="A6819" s="280" t="s">
        <v>8218</v>
      </c>
      <c r="B6819" s="280" t="s">
        <v>1457</v>
      </c>
      <c r="C6819" s="280" t="s">
        <v>1205</v>
      </c>
      <c r="D6819" s="280" t="s">
        <v>1219</v>
      </c>
      <c r="E6819" s="80">
        <v>28833.851884634791</v>
      </c>
      <c r="F6819" s="80">
        <v>708810</v>
      </c>
      <c r="G6819" s="80">
        <v>5</v>
      </c>
      <c r="H6819" s="280" t="s">
        <v>1342</v>
      </c>
      <c r="I6819" s="80"/>
    </row>
    <row r="6820" spans="1:9">
      <c r="A6820" s="280" t="s">
        <v>8219</v>
      </c>
      <c r="B6820" s="280" t="s">
        <v>1457</v>
      </c>
      <c r="C6820" s="280" t="s">
        <v>1205</v>
      </c>
      <c r="D6820" s="280" t="s">
        <v>1347</v>
      </c>
      <c r="E6820" s="80">
        <v>0.78906145078467638</v>
      </c>
      <c r="F6820" s="80">
        <v>708810</v>
      </c>
      <c r="G6820" s="80">
        <v>5</v>
      </c>
      <c r="H6820" s="280" t="s">
        <v>1342</v>
      </c>
      <c r="I6820" s="80"/>
    </row>
    <row r="6821" spans="1:9">
      <c r="A6821" s="280" t="s">
        <v>8220</v>
      </c>
      <c r="B6821" s="280" t="s">
        <v>1457</v>
      </c>
      <c r="C6821" s="280" t="s">
        <v>1205</v>
      </c>
      <c r="D6821" s="280" t="s">
        <v>1344</v>
      </c>
      <c r="E6821" s="80">
        <v>1.9281869046620823</v>
      </c>
      <c r="F6821" s="80">
        <v>708810</v>
      </c>
      <c r="G6821" s="80">
        <v>5</v>
      </c>
      <c r="H6821" s="280" t="s">
        <v>1342</v>
      </c>
      <c r="I6821" s="80"/>
    </row>
    <row r="6822" spans="1:9">
      <c r="A6822" s="280" t="s">
        <v>8221</v>
      </c>
      <c r="B6822" s="280" t="s">
        <v>5748</v>
      </c>
      <c r="C6822" s="280" t="s">
        <v>1206</v>
      </c>
      <c r="D6822" s="280" t="s">
        <v>1394</v>
      </c>
      <c r="E6822" s="80">
        <v>25411</v>
      </c>
      <c r="F6822" s="80">
        <v>708810</v>
      </c>
      <c r="G6822" s="80">
        <v>5</v>
      </c>
      <c r="H6822" s="280" t="s">
        <v>1394</v>
      </c>
      <c r="I6822" s="80"/>
    </row>
    <row r="6823" spans="1:9">
      <c r="A6823" s="280" t="s">
        <v>8222</v>
      </c>
      <c r="B6823" s="280" t="s">
        <v>5750</v>
      </c>
      <c r="C6823" s="280" t="s">
        <v>1206</v>
      </c>
      <c r="D6823" s="280" t="s">
        <v>1394</v>
      </c>
      <c r="E6823" s="80">
        <v>38301808183.75</v>
      </c>
      <c r="F6823" s="80">
        <v>708810</v>
      </c>
      <c r="G6823" s="80">
        <v>5</v>
      </c>
      <c r="H6823" s="280" t="s">
        <v>1394</v>
      </c>
      <c r="I6823" s="80"/>
    </row>
    <row r="6824" spans="1:9">
      <c r="A6824" s="280" t="s">
        <v>8223</v>
      </c>
      <c r="B6824" s="280" t="s">
        <v>5752</v>
      </c>
      <c r="C6824" s="280" t="s">
        <v>1206</v>
      </c>
      <c r="D6824" s="280" t="s">
        <v>1394</v>
      </c>
      <c r="E6824" s="80">
        <v>3.5850227846672592E-2</v>
      </c>
      <c r="F6824" s="80">
        <v>708810</v>
      </c>
      <c r="G6824" s="80">
        <v>5</v>
      </c>
      <c r="H6824" s="280" t="s">
        <v>1394</v>
      </c>
      <c r="I6824" s="80"/>
    </row>
    <row r="6825" spans="1:9">
      <c r="A6825" s="280" t="s">
        <v>8224</v>
      </c>
      <c r="B6825" s="280" t="s">
        <v>5754</v>
      </c>
      <c r="C6825" s="280" t="s">
        <v>1206</v>
      </c>
      <c r="D6825" s="280" t="s">
        <v>1394</v>
      </c>
      <c r="E6825" s="80">
        <v>54036.777392742762</v>
      </c>
      <c r="F6825" s="80">
        <v>708810</v>
      </c>
      <c r="G6825" s="80">
        <v>5</v>
      </c>
      <c r="H6825" s="280" t="s">
        <v>1394</v>
      </c>
      <c r="I6825" s="80"/>
    </row>
    <row r="6826" spans="1:9">
      <c r="A6826" s="280" t="s">
        <v>8225</v>
      </c>
      <c r="B6826" s="280" t="s">
        <v>1457</v>
      </c>
      <c r="C6826" s="280" t="s">
        <v>1206</v>
      </c>
      <c r="D6826" s="280" t="s">
        <v>1211</v>
      </c>
      <c r="E6826" s="80">
        <v>1.536730940381291</v>
      </c>
      <c r="F6826" s="80">
        <v>708810</v>
      </c>
      <c r="G6826" s="80">
        <v>5</v>
      </c>
      <c r="H6826" s="280" t="s">
        <v>1342</v>
      </c>
      <c r="I6826" s="80"/>
    </row>
    <row r="6827" spans="1:9">
      <c r="A6827" s="280" t="s">
        <v>8226</v>
      </c>
      <c r="B6827" s="280" t="s">
        <v>1457</v>
      </c>
      <c r="C6827" s="280" t="s">
        <v>1206</v>
      </c>
      <c r="D6827" s="280" t="s">
        <v>1212</v>
      </c>
      <c r="E6827" s="80">
        <v>1.5562109864340277</v>
      </c>
      <c r="F6827" s="80">
        <v>708810</v>
      </c>
      <c r="G6827" s="80">
        <v>5</v>
      </c>
      <c r="H6827" s="280" t="s">
        <v>1342</v>
      </c>
      <c r="I6827" s="80"/>
    </row>
    <row r="6828" spans="1:9">
      <c r="A6828" s="280" t="s">
        <v>8227</v>
      </c>
      <c r="B6828" s="280" t="s">
        <v>1457</v>
      </c>
      <c r="C6828" s="280" t="s">
        <v>1206</v>
      </c>
      <c r="D6828" s="280" t="s">
        <v>1213</v>
      </c>
      <c r="E6828" s="80">
        <v>1.536730940381291</v>
      </c>
      <c r="F6828" s="80">
        <v>708810</v>
      </c>
      <c r="G6828" s="80">
        <v>5</v>
      </c>
      <c r="H6828" s="280" t="s">
        <v>1342</v>
      </c>
      <c r="I6828" s="80"/>
    </row>
    <row r="6829" spans="1:9">
      <c r="A6829" s="280" t="s">
        <v>8228</v>
      </c>
      <c r="B6829" s="280" t="s">
        <v>1457</v>
      </c>
      <c r="C6829" s="280" t="s">
        <v>1206</v>
      </c>
      <c r="D6829" s="280" t="s">
        <v>1214</v>
      </c>
      <c r="E6829" s="80">
        <v>1.5562109864340277</v>
      </c>
      <c r="F6829" s="80">
        <v>708810</v>
      </c>
      <c r="G6829" s="80">
        <v>5</v>
      </c>
      <c r="H6829" s="280" t="s">
        <v>1342</v>
      </c>
      <c r="I6829" s="80"/>
    </row>
    <row r="6830" spans="1:9">
      <c r="A6830" s="280" t="s">
        <v>8229</v>
      </c>
      <c r="B6830" s="280" t="s">
        <v>1457</v>
      </c>
      <c r="C6830" s="280" t="s">
        <v>1206</v>
      </c>
      <c r="D6830" s="280" t="s">
        <v>1215</v>
      </c>
      <c r="E6830" s="80">
        <v>1.5443866552276511</v>
      </c>
      <c r="F6830" s="80">
        <v>708810</v>
      </c>
      <c r="G6830" s="80">
        <v>5</v>
      </c>
      <c r="H6830" s="280" t="s">
        <v>1342</v>
      </c>
      <c r="I6830" s="80"/>
    </row>
    <row r="6831" spans="1:9">
      <c r="A6831" s="280" t="s">
        <v>8230</v>
      </c>
      <c r="B6831" s="280" t="s">
        <v>1457</v>
      </c>
      <c r="C6831" s="280" t="s">
        <v>1206</v>
      </c>
      <c r="D6831" s="280" t="s">
        <v>1216</v>
      </c>
      <c r="E6831" s="80">
        <v>1.6896305353888281</v>
      </c>
      <c r="F6831" s="80">
        <v>708810</v>
      </c>
      <c r="G6831" s="80">
        <v>5</v>
      </c>
      <c r="H6831" s="280" t="s">
        <v>1342</v>
      </c>
      <c r="I6831" s="80"/>
    </row>
    <row r="6832" spans="1:9">
      <c r="A6832" s="280" t="s">
        <v>8231</v>
      </c>
      <c r="B6832" s="280" t="s">
        <v>1457</v>
      </c>
      <c r="C6832" s="280" t="s">
        <v>1206</v>
      </c>
      <c r="D6832" s="280" t="s">
        <v>1217</v>
      </c>
      <c r="E6832" s="80">
        <v>1.3459173584588227</v>
      </c>
      <c r="F6832" s="80">
        <v>708810</v>
      </c>
      <c r="G6832" s="80">
        <v>5</v>
      </c>
      <c r="H6832" s="280" t="s">
        <v>1342</v>
      </c>
      <c r="I6832" s="80"/>
    </row>
    <row r="6833" spans="1:9">
      <c r="A6833" s="280" t="s">
        <v>8232</v>
      </c>
      <c r="B6833" s="280" t="s">
        <v>1457</v>
      </c>
      <c r="C6833" s="280" t="s">
        <v>1206</v>
      </c>
      <c r="D6833" s="280" t="s">
        <v>1218</v>
      </c>
      <c r="E6833" s="80">
        <v>0.53569454204039002</v>
      </c>
      <c r="F6833" s="80">
        <v>708810</v>
      </c>
      <c r="G6833" s="80">
        <v>5</v>
      </c>
      <c r="H6833" s="280" t="s">
        <v>1342</v>
      </c>
      <c r="I6833" s="80"/>
    </row>
    <row r="6834" spans="1:9">
      <c r="A6834" s="280" t="s">
        <v>8233</v>
      </c>
      <c r="B6834" s="280" t="s">
        <v>1457</v>
      </c>
      <c r="C6834" s="280" t="s">
        <v>1206</v>
      </c>
      <c r="D6834" s="280" t="s">
        <v>1219</v>
      </c>
      <c r="E6834" s="80">
        <v>398652.62057030061</v>
      </c>
      <c r="F6834" s="80">
        <v>708810</v>
      </c>
      <c r="G6834" s="80">
        <v>5</v>
      </c>
      <c r="H6834" s="280" t="s">
        <v>1342</v>
      </c>
      <c r="I6834" s="80"/>
    </row>
    <row r="6835" spans="1:9">
      <c r="A6835" s="280" t="s">
        <v>8234</v>
      </c>
      <c r="B6835" s="280" t="s">
        <v>1457</v>
      </c>
      <c r="C6835" s="280" t="s">
        <v>1206</v>
      </c>
      <c r="D6835" s="280" t="s">
        <v>1347</v>
      </c>
      <c r="E6835" s="80">
        <v>2.4925690014886537</v>
      </c>
      <c r="F6835" s="80">
        <v>708810</v>
      </c>
      <c r="G6835" s="80">
        <v>5</v>
      </c>
      <c r="H6835" s="280" t="s">
        <v>1342</v>
      </c>
      <c r="I6835" s="80"/>
    </row>
    <row r="6836" spans="1:9">
      <c r="A6836" s="280" t="s">
        <v>8235</v>
      </c>
      <c r="B6836" s="280" t="s">
        <v>1457</v>
      </c>
      <c r="C6836" s="280" t="s">
        <v>1206</v>
      </c>
      <c r="D6836" s="280" t="s">
        <v>1344</v>
      </c>
      <c r="E6836" s="80">
        <v>5.8572569753404986</v>
      </c>
      <c r="F6836" s="80">
        <v>708810</v>
      </c>
      <c r="G6836" s="80">
        <v>5</v>
      </c>
      <c r="H6836" s="280" t="s">
        <v>1342</v>
      </c>
      <c r="I6836" s="80"/>
    </row>
    <row r="6837" spans="1:9">
      <c r="A6837" s="280" t="s">
        <v>8236</v>
      </c>
      <c r="B6837" s="280" t="s">
        <v>5748</v>
      </c>
      <c r="C6837" s="280" t="s">
        <v>1207</v>
      </c>
      <c r="D6837" s="280" t="s">
        <v>1394</v>
      </c>
      <c r="E6837" s="80">
        <v>335398</v>
      </c>
      <c r="F6837" s="80">
        <v>708810</v>
      </c>
      <c r="G6837" s="80">
        <v>5</v>
      </c>
      <c r="H6837" s="280" t="s">
        <v>1394</v>
      </c>
      <c r="I6837" s="80"/>
    </row>
    <row r="6838" spans="1:9">
      <c r="A6838" s="280" t="s">
        <v>8237</v>
      </c>
      <c r="B6838" s="280" t="s">
        <v>5750</v>
      </c>
      <c r="C6838" s="280" t="s">
        <v>1207</v>
      </c>
      <c r="D6838" s="280" t="s">
        <v>1394</v>
      </c>
      <c r="E6838" s="80">
        <v>2636311281.1708984</v>
      </c>
      <c r="F6838" s="80">
        <v>708810</v>
      </c>
      <c r="G6838" s="80">
        <v>5</v>
      </c>
      <c r="H6838" s="280" t="s">
        <v>1394</v>
      </c>
      <c r="I6838" s="80"/>
    </row>
    <row r="6839" spans="1:9">
      <c r="A6839" s="280" t="s">
        <v>8238</v>
      </c>
      <c r="B6839" s="280" t="s">
        <v>5752</v>
      </c>
      <c r="C6839" s="280" t="s">
        <v>1207</v>
      </c>
      <c r="D6839" s="280" t="s">
        <v>1394</v>
      </c>
      <c r="E6839" s="80">
        <v>0.47318463339964167</v>
      </c>
      <c r="F6839" s="80">
        <v>708810</v>
      </c>
      <c r="G6839" s="80">
        <v>5</v>
      </c>
      <c r="H6839" s="280" t="s">
        <v>1394</v>
      </c>
      <c r="I6839" s="80"/>
    </row>
    <row r="6840" spans="1:9">
      <c r="A6840" s="280" t="s">
        <v>8239</v>
      </c>
      <c r="B6840" s="280" t="s">
        <v>5754</v>
      </c>
      <c r="C6840" s="280" t="s">
        <v>1207</v>
      </c>
      <c r="D6840" s="280" t="s">
        <v>1394</v>
      </c>
      <c r="E6840" s="80">
        <v>3719.3483178438487</v>
      </c>
      <c r="F6840" s="80">
        <v>708810</v>
      </c>
      <c r="G6840" s="80">
        <v>5</v>
      </c>
      <c r="H6840" s="280" t="s">
        <v>1394</v>
      </c>
      <c r="I6840" s="80"/>
    </row>
    <row r="6841" spans="1:9">
      <c r="A6841" s="280" t="s">
        <v>8240</v>
      </c>
      <c r="B6841" s="280" t="s">
        <v>1457</v>
      </c>
      <c r="C6841" s="280" t="s">
        <v>1207</v>
      </c>
      <c r="D6841" s="280" t="s">
        <v>1211</v>
      </c>
      <c r="E6841" s="80">
        <v>8.1263667220015049E-3</v>
      </c>
      <c r="F6841" s="80">
        <v>708810</v>
      </c>
      <c r="G6841" s="80">
        <v>5</v>
      </c>
      <c r="H6841" s="280" t="s">
        <v>1342</v>
      </c>
      <c r="I6841" s="80"/>
    </row>
    <row r="6842" spans="1:9">
      <c r="A6842" s="280" t="s">
        <v>8241</v>
      </c>
      <c r="B6842" s="280" t="s">
        <v>1457</v>
      </c>
      <c r="C6842" s="280" t="s">
        <v>1207</v>
      </c>
      <c r="D6842" s="280" t="s">
        <v>1212</v>
      </c>
      <c r="E6842" s="80">
        <v>8.3446778938025979E-3</v>
      </c>
      <c r="F6842" s="80">
        <v>708810</v>
      </c>
      <c r="G6842" s="80">
        <v>5</v>
      </c>
      <c r="H6842" s="280" t="s">
        <v>1342</v>
      </c>
      <c r="I6842" s="80"/>
    </row>
    <row r="6843" spans="1:9">
      <c r="A6843" s="280" t="s">
        <v>8242</v>
      </c>
      <c r="B6843" s="280" t="s">
        <v>1457</v>
      </c>
      <c r="C6843" s="280" t="s">
        <v>1207</v>
      </c>
      <c r="D6843" s="280" t="s">
        <v>1213</v>
      </c>
      <c r="E6843" s="80">
        <v>8.1270018617444172E-3</v>
      </c>
      <c r="F6843" s="80">
        <v>708810</v>
      </c>
      <c r="G6843" s="80">
        <v>5</v>
      </c>
      <c r="H6843" s="280" t="s">
        <v>1342</v>
      </c>
      <c r="I6843" s="80"/>
    </row>
    <row r="6844" spans="1:9">
      <c r="A6844" s="280" t="s">
        <v>8243</v>
      </c>
      <c r="B6844" s="280" t="s">
        <v>1457</v>
      </c>
      <c r="C6844" s="280" t="s">
        <v>1207</v>
      </c>
      <c r="D6844" s="280" t="s">
        <v>1214</v>
      </c>
      <c r="E6844" s="80">
        <v>8.3321679895361558E-3</v>
      </c>
      <c r="F6844" s="80">
        <v>708810</v>
      </c>
      <c r="G6844" s="80">
        <v>5</v>
      </c>
      <c r="H6844" s="280" t="s">
        <v>1342</v>
      </c>
      <c r="I6844" s="80"/>
    </row>
    <row r="6845" spans="1:9">
      <c r="A6845" s="280" t="s">
        <v>8244</v>
      </c>
      <c r="B6845" s="280" t="s">
        <v>1457</v>
      </c>
      <c r="C6845" s="280" t="s">
        <v>1207</v>
      </c>
      <c r="D6845" s="280" t="s">
        <v>1215</v>
      </c>
      <c r="E6845" s="80">
        <v>8.132424622700125E-3</v>
      </c>
      <c r="F6845" s="80">
        <v>708810</v>
      </c>
      <c r="G6845" s="80">
        <v>5</v>
      </c>
      <c r="H6845" s="280" t="s">
        <v>1342</v>
      </c>
      <c r="I6845" s="80"/>
    </row>
    <row r="6846" spans="1:9">
      <c r="A6846" s="280" t="s">
        <v>8245</v>
      </c>
      <c r="B6846" s="280" t="s">
        <v>1457</v>
      </c>
      <c r="C6846" s="280" t="s">
        <v>1207</v>
      </c>
      <c r="D6846" s="280" t="s">
        <v>1216</v>
      </c>
      <c r="E6846" s="80">
        <v>-2.2339195765987828E-2</v>
      </c>
      <c r="F6846" s="80">
        <v>708810</v>
      </c>
      <c r="G6846" s="80">
        <v>5</v>
      </c>
      <c r="H6846" s="280" t="s">
        <v>1342</v>
      </c>
      <c r="I6846" s="80"/>
    </row>
    <row r="6847" spans="1:9">
      <c r="A6847" s="280" t="s">
        <v>8246</v>
      </c>
      <c r="B6847" s="280" t="s">
        <v>1457</v>
      </c>
      <c r="C6847" s="280" t="s">
        <v>1207</v>
      </c>
      <c r="D6847" s="280" t="s">
        <v>1217</v>
      </c>
      <c r="E6847" s="80">
        <v>7.1570517904695164E-3</v>
      </c>
      <c r="F6847" s="80">
        <v>708810</v>
      </c>
      <c r="G6847" s="80">
        <v>5</v>
      </c>
      <c r="H6847" s="280" t="s">
        <v>1342</v>
      </c>
      <c r="I6847" s="80"/>
    </row>
    <row r="6848" spans="1:9">
      <c r="A6848" s="280" t="s">
        <v>8247</v>
      </c>
      <c r="B6848" s="280" t="s">
        <v>1457</v>
      </c>
      <c r="C6848" s="280" t="s">
        <v>1207</v>
      </c>
      <c r="D6848" s="280" t="s">
        <v>1218</v>
      </c>
      <c r="E6848" s="80">
        <v>5.8050707354001712E-3</v>
      </c>
      <c r="F6848" s="80">
        <v>708810</v>
      </c>
      <c r="G6848" s="80">
        <v>5</v>
      </c>
      <c r="H6848" s="280" t="s">
        <v>1342</v>
      </c>
      <c r="I6848" s="80"/>
    </row>
    <row r="6849" spans="1:9">
      <c r="A6849" s="280" t="s">
        <v>8248</v>
      </c>
      <c r="B6849" s="280" t="s">
        <v>1457</v>
      </c>
      <c r="C6849" s="280" t="s">
        <v>1207</v>
      </c>
      <c r="D6849" s="280" t="s">
        <v>1219</v>
      </c>
      <c r="E6849" s="80">
        <v>1690.1002841250472</v>
      </c>
      <c r="F6849" s="80">
        <v>708810</v>
      </c>
      <c r="G6849" s="80">
        <v>5</v>
      </c>
      <c r="H6849" s="280" t="s">
        <v>1342</v>
      </c>
      <c r="I6849" s="80"/>
    </row>
    <row r="6850" spans="1:9">
      <c r="A6850" s="280" t="s">
        <v>8249</v>
      </c>
      <c r="B6850" s="280" t="s">
        <v>1457</v>
      </c>
      <c r="C6850" s="280" t="s">
        <v>1207</v>
      </c>
      <c r="D6850" s="280" t="s">
        <v>1347</v>
      </c>
      <c r="E6850" s="80">
        <v>1.3346637792163279E-2</v>
      </c>
      <c r="F6850" s="80">
        <v>708810</v>
      </c>
      <c r="G6850" s="80">
        <v>5</v>
      </c>
      <c r="H6850" s="280" t="s">
        <v>1342</v>
      </c>
      <c r="I6850" s="80"/>
    </row>
    <row r="6851" spans="1:9">
      <c r="A6851" s="280" t="s">
        <v>8250</v>
      </c>
      <c r="B6851" s="280" t="s">
        <v>1457</v>
      </c>
      <c r="C6851" s="280" t="s">
        <v>1207</v>
      </c>
      <c r="D6851" s="280" t="s">
        <v>1344</v>
      </c>
      <c r="E6851" s="80">
        <v>3.0757488219852122E-2</v>
      </c>
      <c r="F6851" s="80">
        <v>708810</v>
      </c>
      <c r="G6851" s="80">
        <v>5</v>
      </c>
      <c r="H6851" s="280" t="s">
        <v>1342</v>
      </c>
      <c r="I6851" s="80"/>
    </row>
    <row r="6852" spans="1:9">
      <c r="A6852" s="280" t="s">
        <v>8251</v>
      </c>
      <c r="B6852" s="280" t="s">
        <v>5748</v>
      </c>
      <c r="C6852" s="280" t="s">
        <v>1208</v>
      </c>
      <c r="D6852" s="280" t="s">
        <v>1394</v>
      </c>
      <c r="E6852" s="80">
        <v>398434</v>
      </c>
      <c r="F6852" s="80">
        <v>708810</v>
      </c>
      <c r="G6852" s="80">
        <v>5</v>
      </c>
      <c r="H6852" s="280" t="s">
        <v>1394</v>
      </c>
      <c r="I6852" s="80"/>
    </row>
    <row r="6853" spans="1:9">
      <c r="A6853" s="280" t="s">
        <v>8252</v>
      </c>
      <c r="B6853" s="280" t="s">
        <v>5750</v>
      </c>
      <c r="C6853" s="280" t="s">
        <v>1208</v>
      </c>
      <c r="D6853" s="280" t="s">
        <v>1394</v>
      </c>
      <c r="E6853" s="80">
        <v>4119098534.0537109</v>
      </c>
      <c r="F6853" s="80">
        <v>708810</v>
      </c>
      <c r="G6853" s="80">
        <v>5</v>
      </c>
      <c r="H6853" s="280" t="s">
        <v>1394</v>
      </c>
      <c r="I6853" s="80"/>
    </row>
    <row r="6854" spans="1:9">
      <c r="A6854" s="280" t="s">
        <v>8253</v>
      </c>
      <c r="B6854" s="280" t="s">
        <v>5752</v>
      </c>
      <c r="C6854" s="280" t="s">
        <v>1208</v>
      </c>
      <c r="D6854" s="280" t="s">
        <v>1394</v>
      </c>
      <c r="E6854" s="80">
        <v>0.56211678729137571</v>
      </c>
      <c r="F6854" s="80">
        <v>708810</v>
      </c>
      <c r="G6854" s="80">
        <v>5</v>
      </c>
      <c r="H6854" s="280" t="s">
        <v>1394</v>
      </c>
      <c r="I6854" s="80"/>
    </row>
    <row r="6855" spans="1:9">
      <c r="A6855" s="280" t="s">
        <v>8254</v>
      </c>
      <c r="B6855" s="280" t="s">
        <v>5754</v>
      </c>
      <c r="C6855" s="280" t="s">
        <v>1208</v>
      </c>
      <c r="D6855" s="280" t="s">
        <v>1394</v>
      </c>
      <c r="E6855" s="80">
        <v>5811.2872759324937</v>
      </c>
      <c r="F6855" s="80">
        <v>708810</v>
      </c>
      <c r="G6855" s="80">
        <v>5</v>
      </c>
      <c r="H6855" s="280" t="s">
        <v>1394</v>
      </c>
      <c r="I6855" s="80"/>
    </row>
    <row r="6856" spans="1:9">
      <c r="A6856" s="280" t="s">
        <v>8255</v>
      </c>
      <c r="B6856" s="280" t="s">
        <v>1457</v>
      </c>
      <c r="C6856" s="280" t="s">
        <v>1208</v>
      </c>
      <c r="D6856" s="280" t="s">
        <v>1211</v>
      </c>
      <c r="E6856" s="80">
        <v>1.0732505766369938E-2</v>
      </c>
      <c r="F6856" s="80">
        <v>708810</v>
      </c>
      <c r="G6856" s="80">
        <v>5</v>
      </c>
      <c r="H6856" s="280" t="s">
        <v>1342</v>
      </c>
      <c r="I6856" s="80"/>
    </row>
    <row r="6857" spans="1:9">
      <c r="A6857" s="280" t="s">
        <v>8256</v>
      </c>
      <c r="B6857" s="280" t="s">
        <v>1457</v>
      </c>
      <c r="C6857" s="280" t="s">
        <v>1208</v>
      </c>
      <c r="D6857" s="280" t="s">
        <v>1212</v>
      </c>
      <c r="E6857" s="80">
        <v>1.0987880415830856E-2</v>
      </c>
      <c r="F6857" s="80">
        <v>708810</v>
      </c>
      <c r="G6857" s="80">
        <v>5</v>
      </c>
      <c r="H6857" s="280" t="s">
        <v>1342</v>
      </c>
      <c r="I6857" s="80"/>
    </row>
    <row r="6858" spans="1:9">
      <c r="A6858" s="280" t="s">
        <v>8257</v>
      </c>
      <c r="B6858" s="280" t="s">
        <v>1457</v>
      </c>
      <c r="C6858" s="280" t="s">
        <v>1208</v>
      </c>
      <c r="D6858" s="280" t="s">
        <v>1213</v>
      </c>
      <c r="E6858" s="80">
        <v>1.0732733596243153E-2</v>
      </c>
      <c r="F6858" s="80">
        <v>708810</v>
      </c>
      <c r="G6858" s="80">
        <v>5</v>
      </c>
      <c r="H6858" s="280" t="s">
        <v>1342</v>
      </c>
      <c r="I6858" s="80"/>
    </row>
    <row r="6859" spans="1:9">
      <c r="A6859" s="280" t="s">
        <v>8258</v>
      </c>
      <c r="B6859" s="280" t="s">
        <v>1457</v>
      </c>
      <c r="C6859" s="280" t="s">
        <v>1208</v>
      </c>
      <c r="D6859" s="280" t="s">
        <v>1214</v>
      </c>
      <c r="E6859" s="80">
        <v>1.097238311262597E-2</v>
      </c>
      <c r="F6859" s="80">
        <v>708810</v>
      </c>
      <c r="G6859" s="80">
        <v>5</v>
      </c>
      <c r="H6859" s="280" t="s">
        <v>1342</v>
      </c>
      <c r="I6859" s="80"/>
    </row>
    <row r="6860" spans="1:9">
      <c r="A6860" s="280" t="s">
        <v>8259</v>
      </c>
      <c r="B6860" s="280" t="s">
        <v>1457</v>
      </c>
      <c r="C6860" s="280" t="s">
        <v>1208</v>
      </c>
      <c r="D6860" s="280" t="s">
        <v>1215</v>
      </c>
      <c r="E6860" s="80">
        <v>1.0753293126070668E-2</v>
      </c>
      <c r="F6860" s="80">
        <v>708810</v>
      </c>
      <c r="G6860" s="80">
        <v>5</v>
      </c>
      <c r="H6860" s="280" t="s">
        <v>1342</v>
      </c>
      <c r="I6860" s="80"/>
    </row>
    <row r="6861" spans="1:9">
      <c r="A6861" s="280" t="s">
        <v>8260</v>
      </c>
      <c r="B6861" s="280" t="s">
        <v>1457</v>
      </c>
      <c r="C6861" s="280" t="s">
        <v>1208</v>
      </c>
      <c r="D6861" s="280" t="s">
        <v>1216</v>
      </c>
      <c r="E6861" s="80">
        <v>1.4481195782879219E-2</v>
      </c>
      <c r="F6861" s="80">
        <v>708810</v>
      </c>
      <c r="G6861" s="80">
        <v>5</v>
      </c>
      <c r="H6861" s="280" t="s">
        <v>1342</v>
      </c>
      <c r="I6861" s="80"/>
    </row>
    <row r="6862" spans="1:9">
      <c r="A6862" s="280" t="s">
        <v>8261</v>
      </c>
      <c r="B6862" s="280" t="s">
        <v>1457</v>
      </c>
      <c r="C6862" s="280" t="s">
        <v>1208</v>
      </c>
      <c r="D6862" s="280" t="s">
        <v>1217</v>
      </c>
      <c r="E6862" s="80">
        <v>9.3836196376838061E-3</v>
      </c>
      <c r="F6862" s="80">
        <v>708810</v>
      </c>
      <c r="G6862" s="80">
        <v>5</v>
      </c>
      <c r="H6862" s="280" t="s">
        <v>1342</v>
      </c>
      <c r="I6862" s="80"/>
    </row>
    <row r="6863" spans="1:9">
      <c r="A6863" s="280" t="s">
        <v>8262</v>
      </c>
      <c r="B6863" s="280" t="s">
        <v>1457</v>
      </c>
      <c r="C6863" s="280" t="s">
        <v>1208</v>
      </c>
      <c r="D6863" s="280" t="s">
        <v>1218</v>
      </c>
      <c r="E6863" s="80">
        <v>6.9393004592640042E-3</v>
      </c>
      <c r="F6863" s="80">
        <v>708810</v>
      </c>
      <c r="G6863" s="80">
        <v>5</v>
      </c>
      <c r="H6863" s="280" t="s">
        <v>1342</v>
      </c>
      <c r="I6863" s="80"/>
    </row>
    <row r="6864" spans="1:9">
      <c r="A6864" s="280" t="s">
        <v>8263</v>
      </c>
      <c r="B6864" s="280" t="s">
        <v>1457</v>
      </c>
      <c r="C6864" s="280" t="s">
        <v>1208</v>
      </c>
      <c r="D6864" s="280" t="s">
        <v>1219</v>
      </c>
      <c r="E6864" s="80">
        <v>1401.151170864995</v>
      </c>
      <c r="F6864" s="80">
        <v>708810</v>
      </c>
      <c r="G6864" s="80">
        <v>5</v>
      </c>
      <c r="H6864" s="280" t="s">
        <v>1342</v>
      </c>
      <c r="I6864" s="80"/>
    </row>
    <row r="6865" spans="1:9">
      <c r="A6865" s="280" t="s">
        <v>8264</v>
      </c>
      <c r="B6865" s="280" t="s">
        <v>1457</v>
      </c>
      <c r="C6865" s="280" t="s">
        <v>1208</v>
      </c>
      <c r="D6865" s="280" t="s">
        <v>1347</v>
      </c>
      <c r="E6865" s="80">
        <v>1.6712855768797746E-2</v>
      </c>
      <c r="F6865" s="80">
        <v>708810</v>
      </c>
      <c r="G6865" s="80">
        <v>5</v>
      </c>
      <c r="H6865" s="280" t="s">
        <v>1342</v>
      </c>
      <c r="I6865" s="80"/>
    </row>
    <row r="6866" spans="1:9">
      <c r="A6866" s="280" t="s">
        <v>8265</v>
      </c>
      <c r="B6866" s="280" t="s">
        <v>1457</v>
      </c>
      <c r="C6866" s="280" t="s">
        <v>1208</v>
      </c>
      <c r="D6866" s="280" t="s">
        <v>1344</v>
      </c>
      <c r="E6866" s="80">
        <v>3.9939483040569955E-2</v>
      </c>
      <c r="F6866" s="80">
        <v>708810</v>
      </c>
      <c r="G6866" s="80">
        <v>5</v>
      </c>
      <c r="H6866" s="280" t="s">
        <v>1342</v>
      </c>
      <c r="I6866" s="80"/>
    </row>
    <row r="6867" spans="1:9">
      <c r="A6867" s="280" t="s">
        <v>8266</v>
      </c>
      <c r="B6867" s="280" t="s">
        <v>5748</v>
      </c>
      <c r="C6867" s="280" t="s">
        <v>1209</v>
      </c>
      <c r="D6867" s="280" t="s">
        <v>1394</v>
      </c>
      <c r="E6867" s="80">
        <v>117683</v>
      </c>
      <c r="F6867" s="80">
        <v>708810</v>
      </c>
      <c r="G6867" s="80">
        <v>5</v>
      </c>
      <c r="H6867" s="280" t="s">
        <v>1394</v>
      </c>
      <c r="I6867" s="80"/>
    </row>
    <row r="6868" spans="1:9">
      <c r="A6868" s="280" t="s">
        <v>8267</v>
      </c>
      <c r="B6868" s="280" t="s">
        <v>5750</v>
      </c>
      <c r="C6868" s="280" t="s">
        <v>1209</v>
      </c>
      <c r="D6868" s="280" t="s">
        <v>1394</v>
      </c>
      <c r="E6868" s="80">
        <v>13529211120</v>
      </c>
      <c r="F6868" s="80">
        <v>708810</v>
      </c>
      <c r="G6868" s="80">
        <v>5</v>
      </c>
      <c r="H6868" s="280" t="s">
        <v>1394</v>
      </c>
      <c r="I6868" s="80"/>
    </row>
    <row r="6869" spans="1:9">
      <c r="A6869" s="280" t="s">
        <v>8268</v>
      </c>
      <c r="B6869" s="280" t="s">
        <v>5752</v>
      </c>
      <c r="C6869" s="280" t="s">
        <v>1209</v>
      </c>
      <c r="D6869" s="280" t="s">
        <v>1394</v>
      </c>
      <c r="E6869" s="80">
        <v>0.16602897814647086</v>
      </c>
      <c r="F6869" s="80">
        <v>708810</v>
      </c>
      <c r="G6869" s="80">
        <v>5</v>
      </c>
      <c r="H6869" s="280" t="s">
        <v>1394</v>
      </c>
      <c r="I6869" s="80"/>
    </row>
    <row r="6870" spans="1:9">
      <c r="A6870" s="280" t="s">
        <v>8269</v>
      </c>
      <c r="B6870" s="280" t="s">
        <v>5754</v>
      </c>
      <c r="C6870" s="280" t="s">
        <v>1209</v>
      </c>
      <c r="D6870" s="280" t="s">
        <v>1394</v>
      </c>
      <c r="E6870" s="80">
        <v>19087.218182587716</v>
      </c>
      <c r="F6870" s="80">
        <v>708810</v>
      </c>
      <c r="G6870" s="80">
        <v>5</v>
      </c>
      <c r="H6870" s="280" t="s">
        <v>1394</v>
      </c>
      <c r="I6870" s="80"/>
    </row>
    <row r="6871" spans="1:9">
      <c r="A6871" s="280" t="s">
        <v>8270</v>
      </c>
      <c r="B6871" s="280" t="s">
        <v>1457</v>
      </c>
      <c r="C6871" s="280" t="s">
        <v>1209</v>
      </c>
      <c r="D6871" s="280" t="s">
        <v>1211</v>
      </c>
      <c r="E6871" s="80">
        <v>0.12042582910137842</v>
      </c>
      <c r="F6871" s="80">
        <v>708810</v>
      </c>
      <c r="G6871" s="80">
        <v>5</v>
      </c>
      <c r="H6871" s="280" t="s">
        <v>1342</v>
      </c>
      <c r="I6871" s="80"/>
    </row>
    <row r="6872" spans="1:9">
      <c r="A6872" s="280" t="s">
        <v>8271</v>
      </c>
      <c r="B6872" s="280" t="s">
        <v>1457</v>
      </c>
      <c r="C6872" s="280" t="s">
        <v>1209</v>
      </c>
      <c r="D6872" s="280" t="s">
        <v>1212</v>
      </c>
      <c r="E6872" s="80">
        <v>0.12487655640186103</v>
      </c>
      <c r="F6872" s="80">
        <v>708810</v>
      </c>
      <c r="G6872" s="80">
        <v>5</v>
      </c>
      <c r="H6872" s="280" t="s">
        <v>1342</v>
      </c>
      <c r="I6872" s="80"/>
    </row>
    <row r="6873" spans="1:9">
      <c r="A6873" s="280" t="s">
        <v>8272</v>
      </c>
      <c r="B6873" s="280" t="s">
        <v>1457</v>
      </c>
      <c r="C6873" s="280" t="s">
        <v>1209</v>
      </c>
      <c r="D6873" s="280" t="s">
        <v>1213</v>
      </c>
      <c r="E6873" s="80">
        <v>0.12051374443173547</v>
      </c>
      <c r="F6873" s="80">
        <v>708810</v>
      </c>
      <c r="G6873" s="80">
        <v>5</v>
      </c>
      <c r="H6873" s="280" t="s">
        <v>1342</v>
      </c>
      <c r="I6873" s="80"/>
    </row>
    <row r="6874" spans="1:9">
      <c r="A6874" s="280" t="s">
        <v>8273</v>
      </c>
      <c r="B6874" s="280" t="s">
        <v>1457</v>
      </c>
      <c r="C6874" s="280" t="s">
        <v>1209</v>
      </c>
      <c r="D6874" s="280" t="s">
        <v>1214</v>
      </c>
      <c r="E6874" s="80">
        <v>0.12203238866408476</v>
      </c>
      <c r="F6874" s="80">
        <v>708810</v>
      </c>
      <c r="G6874" s="80">
        <v>5</v>
      </c>
      <c r="H6874" s="280" t="s">
        <v>1342</v>
      </c>
      <c r="I6874" s="80"/>
    </row>
    <row r="6875" spans="1:9">
      <c r="A6875" s="280" t="s">
        <v>8274</v>
      </c>
      <c r="B6875" s="280" t="s">
        <v>1457</v>
      </c>
      <c r="C6875" s="280" t="s">
        <v>1209</v>
      </c>
      <c r="D6875" s="280" t="s">
        <v>1215</v>
      </c>
      <c r="E6875" s="80">
        <v>0.12405237360028136</v>
      </c>
      <c r="F6875" s="80">
        <v>708810</v>
      </c>
      <c r="G6875" s="80">
        <v>5</v>
      </c>
      <c r="H6875" s="280" t="s">
        <v>1342</v>
      </c>
      <c r="I6875" s="80"/>
    </row>
    <row r="6876" spans="1:9">
      <c r="A6876" s="280" t="s">
        <v>8275</v>
      </c>
      <c r="B6876" s="280" t="s">
        <v>1457</v>
      </c>
      <c r="C6876" s="280" t="s">
        <v>1209</v>
      </c>
      <c r="D6876" s="280" t="s">
        <v>1216</v>
      </c>
      <c r="E6876" s="80">
        <v>0.17199931442278546</v>
      </c>
      <c r="F6876" s="80">
        <v>708810</v>
      </c>
      <c r="G6876" s="80">
        <v>5</v>
      </c>
      <c r="H6876" s="280" t="s">
        <v>1342</v>
      </c>
      <c r="I6876" s="80"/>
    </row>
    <row r="6877" spans="1:9">
      <c r="A6877" s="280" t="s">
        <v>8276</v>
      </c>
      <c r="B6877" s="280" t="s">
        <v>1457</v>
      </c>
      <c r="C6877" s="280" t="s">
        <v>1209</v>
      </c>
      <c r="D6877" s="280" t="s">
        <v>1217</v>
      </c>
      <c r="E6877" s="80">
        <v>0.10774085659733477</v>
      </c>
      <c r="F6877" s="80">
        <v>708810</v>
      </c>
      <c r="G6877" s="80">
        <v>5</v>
      </c>
      <c r="H6877" s="280" t="s">
        <v>1342</v>
      </c>
      <c r="I6877" s="80"/>
    </row>
    <row r="6878" spans="1:9">
      <c r="A6878" s="280" t="s">
        <v>8277</v>
      </c>
      <c r="B6878" s="280" t="s">
        <v>1457</v>
      </c>
      <c r="C6878" s="280" t="s">
        <v>1209</v>
      </c>
      <c r="D6878" s="280" t="s">
        <v>1218</v>
      </c>
      <c r="E6878" s="80">
        <v>0.1276854667581506</v>
      </c>
      <c r="F6878" s="80">
        <v>708810</v>
      </c>
      <c r="G6878" s="80">
        <v>5</v>
      </c>
      <c r="H6878" s="280" t="s">
        <v>1342</v>
      </c>
      <c r="I6878" s="80"/>
    </row>
    <row r="6879" spans="1:9">
      <c r="A6879" s="280" t="s">
        <v>8278</v>
      </c>
      <c r="B6879" s="280" t="s">
        <v>1457</v>
      </c>
      <c r="C6879" s="280" t="s">
        <v>1209</v>
      </c>
      <c r="D6879" s="280" t="s">
        <v>1219</v>
      </c>
      <c r="E6879" s="80">
        <v>3493.1654507014296</v>
      </c>
      <c r="F6879" s="80">
        <v>708810</v>
      </c>
      <c r="G6879" s="80">
        <v>5</v>
      </c>
      <c r="H6879" s="280" t="s">
        <v>1342</v>
      </c>
      <c r="I6879" s="80"/>
    </row>
    <row r="6880" spans="1:9">
      <c r="A6880" s="280" t="s">
        <v>8279</v>
      </c>
      <c r="B6880" s="280" t="s">
        <v>1457</v>
      </c>
      <c r="C6880" s="280" t="s">
        <v>1209</v>
      </c>
      <c r="D6880" s="280" t="s">
        <v>1347</v>
      </c>
      <c r="E6880" s="80">
        <v>0.18894880009917961</v>
      </c>
      <c r="F6880" s="80">
        <v>708810</v>
      </c>
      <c r="G6880" s="80">
        <v>5</v>
      </c>
      <c r="H6880" s="280" t="s">
        <v>1342</v>
      </c>
      <c r="I6880" s="80"/>
    </row>
    <row r="6881" spans="1:9">
      <c r="A6881" s="280" t="s">
        <v>8280</v>
      </c>
      <c r="B6881" s="280" t="s">
        <v>1457</v>
      </c>
      <c r="C6881" s="280" t="s">
        <v>1209</v>
      </c>
      <c r="D6881" s="280" t="s">
        <v>1344</v>
      </c>
      <c r="E6881" s="80">
        <v>0.44602978068588134</v>
      </c>
      <c r="F6881" s="80">
        <v>708810</v>
      </c>
      <c r="G6881" s="80">
        <v>5</v>
      </c>
      <c r="H6881" s="280" t="s">
        <v>1342</v>
      </c>
      <c r="I6881" s="80"/>
    </row>
    <row r="6882" spans="1:9">
      <c r="A6882" s="280" t="s">
        <v>8281</v>
      </c>
      <c r="B6882" s="280" t="s">
        <v>1457</v>
      </c>
      <c r="C6882" s="280" t="s">
        <v>1182</v>
      </c>
      <c r="D6882" s="280" t="s">
        <v>1211</v>
      </c>
      <c r="E6882" s="80">
        <v>0.8113240974697824</v>
      </c>
      <c r="F6882" s="80">
        <v>708810</v>
      </c>
      <c r="G6882" s="80">
        <v>5</v>
      </c>
      <c r="H6882" s="280" t="s">
        <v>1342</v>
      </c>
      <c r="I6882" s="80"/>
    </row>
    <row r="6883" spans="1:9">
      <c r="A6883" s="280" t="s">
        <v>8282</v>
      </c>
      <c r="B6883" s="280" t="s">
        <v>1457</v>
      </c>
      <c r="C6883" s="280" t="s">
        <v>1182</v>
      </c>
      <c r="D6883" s="280" t="s">
        <v>1212</v>
      </c>
      <c r="E6883" s="80">
        <v>0.83444676033409682</v>
      </c>
      <c r="F6883" s="80">
        <v>708810</v>
      </c>
      <c r="G6883" s="80">
        <v>5</v>
      </c>
      <c r="H6883" s="280" t="s">
        <v>1342</v>
      </c>
      <c r="I6883" s="80"/>
    </row>
    <row r="6884" spans="1:9">
      <c r="A6884" s="280" t="s">
        <v>8283</v>
      </c>
      <c r="B6884" s="280" t="s">
        <v>1457</v>
      </c>
      <c r="C6884" s="280" t="s">
        <v>1182</v>
      </c>
      <c r="D6884" s="280" t="s">
        <v>1213</v>
      </c>
      <c r="E6884" s="80">
        <v>0.8113240974697824</v>
      </c>
      <c r="F6884" s="80">
        <v>708810</v>
      </c>
      <c r="G6884" s="80">
        <v>5</v>
      </c>
      <c r="H6884" s="280" t="s">
        <v>1342</v>
      </c>
      <c r="I6884" s="80"/>
    </row>
    <row r="6885" spans="1:9">
      <c r="A6885" s="280" t="s">
        <v>8284</v>
      </c>
      <c r="B6885" s="280" t="s">
        <v>1457</v>
      </c>
      <c r="C6885" s="280" t="s">
        <v>1182</v>
      </c>
      <c r="D6885" s="280" t="s">
        <v>1214</v>
      </c>
      <c r="E6885" s="80">
        <v>0.83444676033409682</v>
      </c>
      <c r="F6885" s="80">
        <v>708810</v>
      </c>
      <c r="G6885" s="80">
        <v>5</v>
      </c>
      <c r="H6885" s="280" t="s">
        <v>1342</v>
      </c>
      <c r="I6885" s="80"/>
    </row>
    <row r="6886" spans="1:9">
      <c r="A6886" s="280" t="s">
        <v>8285</v>
      </c>
      <c r="B6886" s="280" t="s">
        <v>1457</v>
      </c>
      <c r="C6886" s="280" t="s">
        <v>1182</v>
      </c>
      <c r="D6886" s="280" t="s">
        <v>1215</v>
      </c>
      <c r="E6886" s="80">
        <v>0.81455123710381527</v>
      </c>
      <c r="F6886" s="80">
        <v>708810</v>
      </c>
      <c r="G6886" s="80">
        <v>5</v>
      </c>
      <c r="H6886" s="280" t="s">
        <v>1342</v>
      </c>
      <c r="I6886" s="80"/>
    </row>
    <row r="6887" spans="1:9">
      <c r="A6887" s="280" t="s">
        <v>8286</v>
      </c>
      <c r="B6887" s="280" t="s">
        <v>1457</v>
      </c>
      <c r="C6887" s="280" t="s">
        <v>1182</v>
      </c>
      <c r="D6887" s="280" t="s">
        <v>1216</v>
      </c>
      <c r="E6887" s="80">
        <v>0.85176563066088806</v>
      </c>
      <c r="F6887" s="80">
        <v>708810</v>
      </c>
      <c r="G6887" s="80">
        <v>5</v>
      </c>
      <c r="H6887" s="280" t="s">
        <v>1342</v>
      </c>
      <c r="I6887" s="80"/>
    </row>
    <row r="6888" spans="1:9">
      <c r="A6888" s="280" t="s">
        <v>8287</v>
      </c>
      <c r="B6888" s="280" t="s">
        <v>1457</v>
      </c>
      <c r="C6888" s="280" t="s">
        <v>1182</v>
      </c>
      <c r="D6888" s="280" t="s">
        <v>1217</v>
      </c>
      <c r="E6888" s="80">
        <v>0.71930310972973355</v>
      </c>
      <c r="F6888" s="80">
        <v>708810</v>
      </c>
      <c r="G6888" s="80">
        <v>5</v>
      </c>
      <c r="H6888" s="280" t="s">
        <v>1342</v>
      </c>
      <c r="I6888" s="80"/>
    </row>
    <row r="6889" spans="1:9">
      <c r="A6889" s="280" t="s">
        <v>8288</v>
      </c>
      <c r="B6889" s="280" t="s">
        <v>1457</v>
      </c>
      <c r="C6889" s="280" t="s">
        <v>1182</v>
      </c>
      <c r="D6889" s="280" t="s">
        <v>1218</v>
      </c>
      <c r="E6889" s="80">
        <v>0.32210286345952793</v>
      </c>
      <c r="F6889" s="80">
        <v>708810</v>
      </c>
      <c r="G6889" s="80">
        <v>5</v>
      </c>
      <c r="H6889" s="280" t="s">
        <v>1342</v>
      </c>
      <c r="I6889" s="80"/>
    </row>
    <row r="6890" spans="1:9">
      <c r="A6890" s="280" t="s">
        <v>8289</v>
      </c>
      <c r="B6890" s="280" t="s">
        <v>1457</v>
      </c>
      <c r="C6890" s="280" t="s">
        <v>1182</v>
      </c>
      <c r="D6890" s="280" t="s">
        <v>1219</v>
      </c>
      <c r="E6890" s="80">
        <v>0.77341179015481709</v>
      </c>
      <c r="F6890" s="80">
        <v>708810</v>
      </c>
      <c r="G6890" s="80">
        <v>5</v>
      </c>
      <c r="H6890" s="280" t="s">
        <v>1342</v>
      </c>
      <c r="I6890" s="80"/>
    </row>
    <row r="6891" spans="1:9">
      <c r="A6891" s="280" t="s">
        <v>8290</v>
      </c>
      <c r="B6891" s="280" t="s">
        <v>1457</v>
      </c>
      <c r="C6891" s="280" t="s">
        <v>1182</v>
      </c>
      <c r="D6891" s="280" t="s">
        <v>1347</v>
      </c>
      <c r="E6891" s="80">
        <v>1.0746544487635392</v>
      </c>
      <c r="F6891" s="80">
        <v>708810</v>
      </c>
      <c r="G6891" s="80">
        <v>5</v>
      </c>
      <c r="H6891" s="280" t="s">
        <v>1342</v>
      </c>
      <c r="I6891" s="80"/>
    </row>
    <row r="6892" spans="1:9">
      <c r="A6892" s="280" t="s">
        <v>8291</v>
      </c>
      <c r="B6892" s="280" t="s">
        <v>1457</v>
      </c>
      <c r="C6892" s="280" t="s">
        <v>1182</v>
      </c>
      <c r="D6892" s="280" t="s">
        <v>1344</v>
      </c>
      <c r="E6892" s="80">
        <v>2.8185698831366355</v>
      </c>
      <c r="F6892" s="80">
        <v>708810</v>
      </c>
      <c r="G6892" s="80">
        <v>5</v>
      </c>
      <c r="H6892" s="280" t="s">
        <v>1342</v>
      </c>
      <c r="I6892" s="80"/>
    </row>
    <row r="6893" spans="1:9">
      <c r="A6893" s="280" t="s">
        <v>8292</v>
      </c>
      <c r="B6893" s="280" t="s">
        <v>5748</v>
      </c>
      <c r="C6893" s="280" t="s">
        <v>1183</v>
      </c>
      <c r="D6893" s="280" t="s">
        <v>1394</v>
      </c>
      <c r="E6893" s="80">
        <v>707678</v>
      </c>
      <c r="F6893" s="80">
        <v>708810</v>
      </c>
      <c r="G6893" s="80">
        <v>5</v>
      </c>
      <c r="H6893" s="280" t="s">
        <v>1394</v>
      </c>
      <c r="I6893" s="80"/>
    </row>
    <row r="6894" spans="1:9">
      <c r="A6894" s="280" t="s">
        <v>8293</v>
      </c>
      <c r="B6894" s="280" t="s">
        <v>5750</v>
      </c>
      <c r="C6894" s="280" t="s">
        <v>1183</v>
      </c>
      <c r="D6894" s="280" t="s">
        <v>1394</v>
      </c>
      <c r="E6894" s="80">
        <v>183493649633.38055</v>
      </c>
      <c r="F6894" s="80">
        <v>708810</v>
      </c>
      <c r="G6894" s="80">
        <v>5</v>
      </c>
      <c r="H6894" s="280" t="s">
        <v>1394</v>
      </c>
      <c r="I6894" s="80"/>
    </row>
    <row r="6895" spans="1:9">
      <c r="A6895" s="280" t="s">
        <v>8294</v>
      </c>
      <c r="B6895" s="280" t="s">
        <v>5752</v>
      </c>
      <c r="C6895" s="280" t="s">
        <v>1183</v>
      </c>
      <c r="D6895" s="280" t="s">
        <v>1394</v>
      </c>
      <c r="E6895" s="80">
        <v>0.99840295706889015</v>
      </c>
      <c r="F6895" s="80">
        <v>708810</v>
      </c>
      <c r="G6895" s="80">
        <v>5</v>
      </c>
      <c r="H6895" s="280" t="s">
        <v>1394</v>
      </c>
      <c r="I6895" s="80"/>
    </row>
    <row r="6896" spans="1:9">
      <c r="A6896" s="280" t="s">
        <v>8295</v>
      </c>
      <c r="B6896" s="280" t="s">
        <v>5754</v>
      </c>
      <c r="C6896" s="280" t="s">
        <v>1183</v>
      </c>
      <c r="D6896" s="280" t="s">
        <v>1394</v>
      </c>
      <c r="E6896" s="80">
        <v>258875.65022132947</v>
      </c>
      <c r="F6896" s="80">
        <v>708810</v>
      </c>
      <c r="G6896" s="80">
        <v>5</v>
      </c>
      <c r="H6896" s="280" t="s">
        <v>1394</v>
      </c>
      <c r="I6896" s="80"/>
    </row>
    <row r="6897" spans="1:9">
      <c r="A6897" s="280" t="s">
        <v>8296</v>
      </c>
      <c r="B6897" s="280" t="s">
        <v>5748</v>
      </c>
      <c r="C6897" s="280" t="s">
        <v>1210</v>
      </c>
      <c r="D6897" s="280" t="s">
        <v>1394</v>
      </c>
      <c r="E6897" s="80">
        <v>642986</v>
      </c>
      <c r="F6897" s="80">
        <v>708810</v>
      </c>
      <c r="G6897" s="80">
        <v>5</v>
      </c>
      <c r="H6897" s="280" t="s">
        <v>1394</v>
      </c>
      <c r="I6897" s="80"/>
    </row>
    <row r="6898" spans="1:9">
      <c r="A6898" s="280" t="s">
        <v>8297</v>
      </c>
      <c r="B6898" s="280" t="s">
        <v>5750</v>
      </c>
      <c r="C6898" s="280" t="s">
        <v>1210</v>
      </c>
      <c r="D6898" s="280" t="s">
        <v>1394</v>
      </c>
      <c r="E6898" s="80">
        <v>12954891555.319885</v>
      </c>
      <c r="F6898" s="80">
        <v>708810</v>
      </c>
      <c r="G6898" s="80">
        <v>5</v>
      </c>
      <c r="H6898" s="280" t="s">
        <v>1394</v>
      </c>
      <c r="I6898" s="80"/>
    </row>
    <row r="6899" spans="1:9">
      <c r="A6899" s="280" t="s">
        <v>8298</v>
      </c>
      <c r="B6899" s="280" t="s">
        <v>5752</v>
      </c>
      <c r="C6899" s="280" t="s">
        <v>1210</v>
      </c>
      <c r="D6899" s="280" t="s">
        <v>1394</v>
      </c>
      <c r="E6899" s="80">
        <v>0.90713449302351834</v>
      </c>
      <c r="F6899" s="80">
        <v>708810</v>
      </c>
      <c r="G6899" s="80">
        <v>5</v>
      </c>
      <c r="H6899" s="280" t="s">
        <v>1394</v>
      </c>
      <c r="I6899" s="80"/>
    </row>
    <row r="6900" spans="1:9">
      <c r="A6900" s="280" t="s">
        <v>8299</v>
      </c>
      <c r="B6900" s="280" t="s">
        <v>5754</v>
      </c>
      <c r="C6900" s="280" t="s">
        <v>1210</v>
      </c>
      <c r="D6900" s="280" t="s">
        <v>1394</v>
      </c>
      <c r="E6900" s="80">
        <v>18276.959347808137</v>
      </c>
      <c r="F6900" s="80">
        <v>708810</v>
      </c>
      <c r="G6900" s="80">
        <v>5</v>
      </c>
      <c r="H6900" s="280" t="s">
        <v>1394</v>
      </c>
      <c r="I6900" s="80"/>
    </row>
    <row r="6901" spans="1:9">
      <c r="A6901" s="280" t="s">
        <v>8300</v>
      </c>
      <c r="B6901" s="280" t="s">
        <v>1457</v>
      </c>
      <c r="C6901" s="280" t="s">
        <v>1210</v>
      </c>
      <c r="D6901" s="280" t="s">
        <v>1211</v>
      </c>
      <c r="E6901" s="80">
        <v>2.0882809936753812E-2</v>
      </c>
      <c r="F6901" s="80">
        <v>708810</v>
      </c>
      <c r="G6901" s="80">
        <v>5</v>
      </c>
      <c r="H6901" s="280" t="s">
        <v>1342</v>
      </c>
      <c r="I6901" s="80"/>
    </row>
    <row r="6902" spans="1:9">
      <c r="A6902" s="280" t="s">
        <v>8301</v>
      </c>
      <c r="B6902" s="280" t="s">
        <v>1457</v>
      </c>
      <c r="C6902" s="280" t="s">
        <v>1210</v>
      </c>
      <c r="D6902" s="280" t="s">
        <v>1212</v>
      </c>
      <c r="E6902" s="80">
        <v>2.1324043750859688E-2</v>
      </c>
      <c r="F6902" s="80">
        <v>708810</v>
      </c>
      <c r="G6902" s="80">
        <v>5</v>
      </c>
      <c r="H6902" s="280" t="s">
        <v>1342</v>
      </c>
      <c r="I6902" s="80"/>
    </row>
    <row r="6903" spans="1:9">
      <c r="A6903" s="280" t="s">
        <v>8302</v>
      </c>
      <c r="B6903" s="280" t="s">
        <v>1457</v>
      </c>
      <c r="C6903" s="280" t="s">
        <v>1210</v>
      </c>
      <c r="D6903" s="280" t="s">
        <v>1213</v>
      </c>
      <c r="E6903" s="80">
        <v>2.0887517786717283E-2</v>
      </c>
      <c r="F6903" s="80">
        <v>708810</v>
      </c>
      <c r="G6903" s="80">
        <v>5</v>
      </c>
      <c r="H6903" s="280" t="s">
        <v>1342</v>
      </c>
      <c r="I6903" s="80"/>
    </row>
    <row r="6904" spans="1:9">
      <c r="A6904" s="280" t="s">
        <v>8303</v>
      </c>
      <c r="B6904" s="280" t="s">
        <v>1457</v>
      </c>
      <c r="C6904" s="280" t="s">
        <v>1210</v>
      </c>
      <c r="D6904" s="280" t="s">
        <v>1214</v>
      </c>
      <c r="E6904" s="80">
        <v>2.1288922332191821E-2</v>
      </c>
      <c r="F6904" s="80">
        <v>708810</v>
      </c>
      <c r="G6904" s="80">
        <v>5</v>
      </c>
      <c r="H6904" s="280" t="s">
        <v>1342</v>
      </c>
      <c r="I6904" s="80"/>
    </row>
    <row r="6905" spans="1:9">
      <c r="A6905" s="280" t="s">
        <v>8304</v>
      </c>
      <c r="B6905" s="280" t="s">
        <v>1457</v>
      </c>
      <c r="C6905" s="280" t="s">
        <v>1210</v>
      </c>
      <c r="D6905" s="280" t="s">
        <v>1215</v>
      </c>
      <c r="E6905" s="80">
        <v>2.1097418939124944E-2</v>
      </c>
      <c r="F6905" s="80">
        <v>708810</v>
      </c>
      <c r="G6905" s="80">
        <v>5</v>
      </c>
      <c r="H6905" s="280" t="s">
        <v>1342</v>
      </c>
      <c r="I6905" s="80"/>
    </row>
    <row r="6906" spans="1:9">
      <c r="A6906" s="280" t="s">
        <v>8305</v>
      </c>
      <c r="B6906" s="280" t="s">
        <v>1457</v>
      </c>
      <c r="C6906" s="280" t="s">
        <v>1210</v>
      </c>
      <c r="D6906" s="280" t="s">
        <v>1216</v>
      </c>
      <c r="E6906" s="80">
        <v>-0.13066754146623269</v>
      </c>
      <c r="F6906" s="80">
        <v>708810</v>
      </c>
      <c r="G6906" s="80">
        <v>5</v>
      </c>
      <c r="H6906" s="280" t="s">
        <v>1342</v>
      </c>
      <c r="I6906" s="80"/>
    </row>
    <row r="6907" spans="1:9">
      <c r="A6907" s="280" t="s">
        <v>8306</v>
      </c>
      <c r="B6907" s="280" t="s">
        <v>1457</v>
      </c>
      <c r="C6907" s="280" t="s">
        <v>1210</v>
      </c>
      <c r="D6907" s="280" t="s">
        <v>1217</v>
      </c>
      <c r="E6907" s="80">
        <v>1.8129680095089366E-2</v>
      </c>
      <c r="F6907" s="80">
        <v>708810</v>
      </c>
      <c r="G6907" s="80">
        <v>5</v>
      </c>
      <c r="H6907" s="280" t="s">
        <v>1342</v>
      </c>
      <c r="I6907" s="80"/>
    </row>
    <row r="6908" spans="1:9">
      <c r="A6908" s="280" t="s">
        <v>8307</v>
      </c>
      <c r="B6908" s="280" t="s">
        <v>1457</v>
      </c>
      <c r="C6908" s="280" t="s">
        <v>1210</v>
      </c>
      <c r="D6908" s="280" t="s">
        <v>1218</v>
      </c>
      <c r="E6908" s="80">
        <v>1.7513652901078227E-2</v>
      </c>
      <c r="F6908" s="80">
        <v>708810</v>
      </c>
      <c r="G6908" s="80">
        <v>5</v>
      </c>
      <c r="H6908" s="280" t="s">
        <v>1342</v>
      </c>
      <c r="I6908" s="80"/>
    </row>
    <row r="6909" spans="1:9">
      <c r="A6909" s="280" t="s">
        <v>8308</v>
      </c>
      <c r="B6909" s="280" t="s">
        <v>1457</v>
      </c>
      <c r="C6909" s="280" t="s">
        <v>1210</v>
      </c>
      <c r="D6909" s="280" t="s">
        <v>1219</v>
      </c>
      <c r="E6909" s="80">
        <v>3530.0674954598098</v>
      </c>
      <c r="F6909" s="80">
        <v>708810</v>
      </c>
      <c r="G6909" s="80">
        <v>5</v>
      </c>
      <c r="H6909" s="280" t="s">
        <v>1342</v>
      </c>
      <c r="I6909" s="80"/>
    </row>
    <row r="6910" spans="1:9">
      <c r="A6910" s="280" t="s">
        <v>8309</v>
      </c>
      <c r="B6910" s="280" t="s">
        <v>1457</v>
      </c>
      <c r="C6910" s="280" t="s">
        <v>1210</v>
      </c>
      <c r="D6910" s="280" t="s">
        <v>1347</v>
      </c>
      <c r="E6910" s="80">
        <v>3.2825365840164676E-2</v>
      </c>
      <c r="F6910" s="80">
        <v>708810</v>
      </c>
      <c r="G6910" s="80">
        <v>5</v>
      </c>
      <c r="H6910" s="280" t="s">
        <v>1342</v>
      </c>
      <c r="I6910" s="80"/>
    </row>
    <row r="6911" spans="1:9">
      <c r="A6911" s="280" t="s">
        <v>8310</v>
      </c>
      <c r="B6911" s="280" t="s">
        <v>1457</v>
      </c>
      <c r="C6911" s="280" t="s">
        <v>1210</v>
      </c>
      <c r="D6911" s="280" t="s">
        <v>1344</v>
      </c>
      <c r="E6911" s="80">
        <v>7.7992752267423499E-2</v>
      </c>
      <c r="F6911" s="80">
        <v>708810</v>
      </c>
      <c r="G6911" s="80">
        <v>5</v>
      </c>
      <c r="H6911" s="280" t="s">
        <v>1342</v>
      </c>
      <c r="I6911" s="80"/>
    </row>
    <row r="6912" spans="1:9">
      <c r="A6912" s="280" t="s">
        <v>8311</v>
      </c>
      <c r="B6912" s="280" t="s">
        <v>5752</v>
      </c>
      <c r="C6912" s="280" t="s">
        <v>1211</v>
      </c>
      <c r="D6912" s="280" t="s">
        <v>1394</v>
      </c>
      <c r="E6912" s="80">
        <v>1</v>
      </c>
      <c r="F6912" s="80">
        <v>708810</v>
      </c>
      <c r="G6912" s="80">
        <v>5</v>
      </c>
      <c r="H6912" s="280" t="s">
        <v>1394</v>
      </c>
      <c r="I6912" s="80"/>
    </row>
    <row r="6913" spans="1:9">
      <c r="A6913" s="280" t="s">
        <v>8312</v>
      </c>
      <c r="B6913" s="280" t="s">
        <v>5754</v>
      </c>
      <c r="C6913" s="280" t="s">
        <v>1211</v>
      </c>
      <c r="D6913" s="280" t="s">
        <v>1394</v>
      </c>
      <c r="E6913" s="80">
        <v>965836.28588726884</v>
      </c>
      <c r="F6913" s="80">
        <v>708810</v>
      </c>
      <c r="G6913" s="80">
        <v>5</v>
      </c>
      <c r="H6913" s="280" t="s">
        <v>1394</v>
      </c>
      <c r="I6913" s="80"/>
    </row>
    <row r="6914" spans="1:9">
      <c r="A6914" s="280" t="s">
        <v>8313</v>
      </c>
      <c r="B6914" s="280" t="s">
        <v>1457</v>
      </c>
      <c r="C6914" s="280" t="s">
        <v>1211</v>
      </c>
      <c r="D6914" s="280" t="s">
        <v>1211</v>
      </c>
      <c r="E6914" s="80">
        <v>1</v>
      </c>
      <c r="F6914" s="80">
        <v>708810</v>
      </c>
      <c r="G6914" s="80">
        <v>5</v>
      </c>
      <c r="H6914" s="280" t="s">
        <v>1342</v>
      </c>
      <c r="I6914" s="80"/>
    </row>
    <row r="6915" spans="1:9">
      <c r="A6915" s="280" t="s">
        <v>8314</v>
      </c>
      <c r="B6915" s="280" t="s">
        <v>1457</v>
      </c>
      <c r="C6915" s="280" t="s">
        <v>1211</v>
      </c>
      <c r="D6915" s="280" t="s">
        <v>1212</v>
      </c>
      <c r="E6915" s="80">
        <v>1.0246394279923929</v>
      </c>
      <c r="F6915" s="80">
        <v>708810</v>
      </c>
      <c r="G6915" s="80">
        <v>5</v>
      </c>
      <c r="H6915" s="280" t="s">
        <v>1342</v>
      </c>
      <c r="I6915" s="80"/>
    </row>
    <row r="6916" spans="1:9">
      <c r="A6916" s="280" t="s">
        <v>8315</v>
      </c>
      <c r="B6916" s="280" t="s">
        <v>1457</v>
      </c>
      <c r="C6916" s="280" t="s">
        <v>1211</v>
      </c>
      <c r="D6916" s="280" t="s">
        <v>1213</v>
      </c>
      <c r="E6916" s="80">
        <v>1.0001780044031652</v>
      </c>
      <c r="F6916" s="80">
        <v>708810</v>
      </c>
      <c r="G6916" s="80">
        <v>5</v>
      </c>
      <c r="H6916" s="280" t="s">
        <v>1342</v>
      </c>
      <c r="I6916" s="80"/>
    </row>
    <row r="6917" spans="1:9">
      <c r="A6917" s="280" t="s">
        <v>8316</v>
      </c>
      <c r="B6917" s="280" t="s">
        <v>1457</v>
      </c>
      <c r="C6917" s="280" t="s">
        <v>1211</v>
      </c>
      <c r="D6917" s="280" t="s">
        <v>1214</v>
      </c>
      <c r="E6917" s="80">
        <v>1.0210995578200743</v>
      </c>
      <c r="F6917" s="80">
        <v>708810</v>
      </c>
      <c r="G6917" s="80">
        <v>5</v>
      </c>
      <c r="H6917" s="280" t="s">
        <v>1342</v>
      </c>
      <c r="I6917" s="80"/>
    </row>
    <row r="6918" spans="1:9">
      <c r="A6918" s="280" t="s">
        <v>8317</v>
      </c>
      <c r="B6918" s="280" t="s">
        <v>1457</v>
      </c>
      <c r="C6918" s="280" t="s">
        <v>1211</v>
      </c>
      <c r="D6918" s="280" t="s">
        <v>1215</v>
      </c>
      <c r="E6918" s="80">
        <v>1.0125958323226927</v>
      </c>
      <c r="F6918" s="80">
        <v>708810</v>
      </c>
      <c r="G6918" s="80">
        <v>5</v>
      </c>
      <c r="H6918" s="280" t="s">
        <v>1342</v>
      </c>
      <c r="I6918" s="80"/>
    </row>
    <row r="6919" spans="1:9">
      <c r="A6919" s="280" t="s">
        <v>8318</v>
      </c>
      <c r="B6919" s="280" t="s">
        <v>1457</v>
      </c>
      <c r="C6919" s="280" t="s">
        <v>1211</v>
      </c>
      <c r="D6919" s="280" t="s">
        <v>1216</v>
      </c>
      <c r="E6919" s="80">
        <v>-0.46547602757283735</v>
      </c>
      <c r="F6919" s="80">
        <v>708810</v>
      </c>
      <c r="G6919" s="80">
        <v>5</v>
      </c>
      <c r="H6919" s="280" t="s">
        <v>1342</v>
      </c>
      <c r="I6919" s="80"/>
    </row>
    <row r="6920" spans="1:9">
      <c r="A6920" s="280" t="s">
        <v>8319</v>
      </c>
      <c r="B6920" s="280" t="s">
        <v>1457</v>
      </c>
      <c r="C6920" s="280" t="s">
        <v>1211</v>
      </c>
      <c r="D6920" s="280" t="s">
        <v>1217</v>
      </c>
      <c r="E6920" s="80">
        <v>0.88452306327767272</v>
      </c>
      <c r="F6920" s="80">
        <v>708810</v>
      </c>
      <c r="G6920" s="80">
        <v>5</v>
      </c>
      <c r="H6920" s="280" t="s">
        <v>1342</v>
      </c>
      <c r="I6920" s="80"/>
    </row>
    <row r="6921" spans="1:9">
      <c r="A6921" s="280" t="s">
        <v>8320</v>
      </c>
      <c r="B6921" s="280" t="s">
        <v>1457</v>
      </c>
      <c r="C6921" s="280" t="s">
        <v>1211</v>
      </c>
      <c r="D6921" s="280" t="s">
        <v>1218</v>
      </c>
      <c r="E6921" s="80">
        <v>0.83487169883705392</v>
      </c>
      <c r="F6921" s="80">
        <v>708810</v>
      </c>
      <c r="G6921" s="80">
        <v>5</v>
      </c>
      <c r="H6921" s="280" t="s">
        <v>1342</v>
      </c>
      <c r="I6921" s="80"/>
    </row>
    <row r="6922" spans="1:9">
      <c r="A6922" s="280" t="s">
        <v>8321</v>
      </c>
      <c r="B6922" s="280" t="s">
        <v>1457</v>
      </c>
      <c r="C6922" s="280" t="s">
        <v>1211</v>
      </c>
      <c r="D6922" s="280" t="s">
        <v>1219</v>
      </c>
      <c r="E6922" s="80">
        <v>152916.88550126113</v>
      </c>
      <c r="F6922" s="80">
        <v>708810</v>
      </c>
      <c r="G6922" s="80">
        <v>5</v>
      </c>
      <c r="H6922" s="280" t="s">
        <v>1342</v>
      </c>
      <c r="I6922" s="80"/>
    </row>
    <row r="6923" spans="1:9">
      <c r="A6923" s="280" t="s">
        <v>8322</v>
      </c>
      <c r="B6923" s="280" t="s">
        <v>1457</v>
      </c>
      <c r="C6923" s="280" t="s">
        <v>1211</v>
      </c>
      <c r="D6923" s="280" t="s">
        <v>1347</v>
      </c>
      <c r="E6923" s="80">
        <v>1.5669465255164456</v>
      </c>
      <c r="F6923" s="80">
        <v>708810</v>
      </c>
      <c r="G6923" s="80">
        <v>5</v>
      </c>
      <c r="H6923" s="280" t="s">
        <v>1342</v>
      </c>
      <c r="I6923" s="80"/>
    </row>
    <row r="6924" spans="1:9">
      <c r="A6924" s="280" t="s">
        <v>8323</v>
      </c>
      <c r="B6924" s="280" t="s">
        <v>1393</v>
      </c>
      <c r="C6924" s="280" t="s">
        <v>1211</v>
      </c>
      <c r="D6924" s="280" t="s">
        <v>1347</v>
      </c>
      <c r="E6924" s="80">
        <v>0</v>
      </c>
      <c r="F6924" s="80">
        <v>708810</v>
      </c>
      <c r="G6924" s="80">
        <v>5</v>
      </c>
      <c r="H6924" s="280" t="s">
        <v>1394</v>
      </c>
      <c r="I6924" s="80"/>
    </row>
    <row r="6925" spans="1:9">
      <c r="A6925" s="280" t="s">
        <v>8324</v>
      </c>
      <c r="B6925" s="280" t="s">
        <v>1415</v>
      </c>
      <c r="C6925" s="280" t="s">
        <v>1211</v>
      </c>
      <c r="D6925" s="280" t="s">
        <v>1347</v>
      </c>
      <c r="E6925" s="80">
        <v>0</v>
      </c>
      <c r="F6925" s="80">
        <v>708810</v>
      </c>
      <c r="G6925" s="80">
        <v>5</v>
      </c>
      <c r="H6925" s="280" t="s">
        <v>1394</v>
      </c>
      <c r="I6925" s="80"/>
    </row>
    <row r="6926" spans="1:9">
      <c r="A6926" s="280" t="s">
        <v>8325</v>
      </c>
      <c r="B6926" s="280" t="s">
        <v>1436</v>
      </c>
      <c r="C6926" s="280" t="s">
        <v>1211</v>
      </c>
      <c r="D6926" s="280" t="s">
        <v>1347</v>
      </c>
      <c r="E6926" s="80">
        <v>0</v>
      </c>
      <c r="F6926" s="80">
        <v>708810</v>
      </c>
      <c r="G6926" s="80">
        <v>5</v>
      </c>
      <c r="H6926" s="280" t="s">
        <v>1394</v>
      </c>
      <c r="I6926" s="80"/>
    </row>
    <row r="6927" spans="1:9">
      <c r="A6927" s="280" t="s">
        <v>8326</v>
      </c>
      <c r="B6927" s="280" t="s">
        <v>1457</v>
      </c>
      <c r="C6927" s="280" t="s">
        <v>1211</v>
      </c>
      <c r="D6927" s="280" t="s">
        <v>1344</v>
      </c>
      <c r="E6927" s="80">
        <v>3.7347039326450764</v>
      </c>
      <c r="F6927" s="80">
        <v>708810</v>
      </c>
      <c r="G6927" s="80">
        <v>5</v>
      </c>
      <c r="H6927" s="280" t="s">
        <v>1342</v>
      </c>
      <c r="I6927" s="80"/>
    </row>
    <row r="6928" spans="1:9">
      <c r="A6928" s="280" t="s">
        <v>8327</v>
      </c>
      <c r="B6928" s="280" t="s">
        <v>1393</v>
      </c>
      <c r="C6928" s="280" t="s">
        <v>1211</v>
      </c>
      <c r="D6928" s="280" t="s">
        <v>1344</v>
      </c>
      <c r="E6928" s="80">
        <v>0</v>
      </c>
      <c r="F6928" s="80">
        <v>708810</v>
      </c>
      <c r="G6928" s="80">
        <v>5</v>
      </c>
      <c r="H6928" s="280" t="s">
        <v>1394</v>
      </c>
      <c r="I6928" s="80"/>
    </row>
    <row r="6929" spans="1:9">
      <c r="A6929" s="280" t="s">
        <v>8328</v>
      </c>
      <c r="B6929" s="280" t="s">
        <v>1415</v>
      </c>
      <c r="C6929" s="280" t="s">
        <v>1211</v>
      </c>
      <c r="D6929" s="280" t="s">
        <v>1344</v>
      </c>
      <c r="E6929" s="80">
        <v>0</v>
      </c>
      <c r="F6929" s="80">
        <v>708810</v>
      </c>
      <c r="G6929" s="80">
        <v>5</v>
      </c>
      <c r="H6929" s="280" t="s">
        <v>1394</v>
      </c>
      <c r="I6929" s="80"/>
    </row>
    <row r="6930" spans="1:9">
      <c r="A6930" s="280" t="s">
        <v>8329</v>
      </c>
      <c r="B6930" s="280" t="s">
        <v>1436</v>
      </c>
      <c r="C6930" s="280" t="s">
        <v>1211</v>
      </c>
      <c r="D6930" s="280" t="s">
        <v>1344</v>
      </c>
      <c r="E6930" s="80">
        <v>0</v>
      </c>
      <c r="F6930" s="80">
        <v>708810</v>
      </c>
      <c r="G6930" s="80">
        <v>5</v>
      </c>
      <c r="H6930" s="280" t="s">
        <v>1394</v>
      </c>
      <c r="I6930" s="80"/>
    </row>
    <row r="6931" spans="1:9">
      <c r="A6931" s="280" t="s">
        <v>8330</v>
      </c>
      <c r="B6931" s="280" t="s">
        <v>5752</v>
      </c>
      <c r="C6931" s="280" t="s">
        <v>1212</v>
      </c>
      <c r="D6931" s="280" t="s">
        <v>1394</v>
      </c>
      <c r="E6931" s="80">
        <v>1</v>
      </c>
      <c r="F6931" s="80">
        <v>708810</v>
      </c>
      <c r="G6931" s="80">
        <v>5</v>
      </c>
      <c r="H6931" s="280" t="s">
        <v>1394</v>
      </c>
      <c r="I6931" s="80"/>
    </row>
    <row r="6932" spans="1:9">
      <c r="A6932" s="280" t="s">
        <v>8331</v>
      </c>
      <c r="B6932" s="280" t="s">
        <v>5754</v>
      </c>
      <c r="C6932" s="280" t="s">
        <v>1212</v>
      </c>
      <c r="D6932" s="280" t="s">
        <v>1394</v>
      </c>
      <c r="E6932" s="80">
        <v>944486.88860182569</v>
      </c>
      <c r="F6932" s="80">
        <v>708810</v>
      </c>
      <c r="G6932" s="80">
        <v>5</v>
      </c>
      <c r="H6932" s="280" t="s">
        <v>1394</v>
      </c>
      <c r="I6932" s="80"/>
    </row>
    <row r="6933" spans="1:9">
      <c r="A6933" s="280" t="s">
        <v>8332</v>
      </c>
      <c r="B6933" s="280" t="s">
        <v>1457</v>
      </c>
      <c r="C6933" s="280" t="s">
        <v>1212</v>
      </c>
      <c r="D6933" s="280" t="s">
        <v>1211</v>
      </c>
      <c r="E6933" s="80">
        <v>0.97801148622463541</v>
      </c>
      <c r="F6933" s="80">
        <v>708810</v>
      </c>
      <c r="G6933" s="80">
        <v>5</v>
      </c>
      <c r="H6933" s="280" t="s">
        <v>1342</v>
      </c>
      <c r="I6933" s="80"/>
    </row>
    <row r="6934" spans="1:9">
      <c r="A6934" s="280" t="s">
        <v>8333</v>
      </c>
      <c r="B6934" s="280" t="s">
        <v>1457</v>
      </c>
      <c r="C6934" s="280" t="s">
        <v>1212</v>
      </c>
      <c r="D6934" s="280" t="s">
        <v>1212</v>
      </c>
      <c r="E6934" s="80">
        <v>1</v>
      </c>
      <c r="F6934" s="80">
        <v>708810</v>
      </c>
      <c r="G6934" s="80">
        <v>5</v>
      </c>
      <c r="H6934" s="280" t="s">
        <v>1342</v>
      </c>
      <c r="I6934" s="80"/>
    </row>
    <row r="6935" spans="1:9">
      <c r="A6935" s="280" t="s">
        <v>8334</v>
      </c>
      <c r="B6935" s="280" t="s">
        <v>1457</v>
      </c>
      <c r="C6935" s="280" t="s">
        <v>1212</v>
      </c>
      <c r="D6935" s="280" t="s">
        <v>1213</v>
      </c>
      <c r="E6935" s="80">
        <v>0.97816127559852506</v>
      </c>
      <c r="F6935" s="80">
        <v>708810</v>
      </c>
      <c r="G6935" s="80">
        <v>5</v>
      </c>
      <c r="H6935" s="280" t="s">
        <v>1342</v>
      </c>
      <c r="I6935" s="80"/>
    </row>
    <row r="6936" spans="1:9">
      <c r="A6936" s="280" t="s">
        <v>8335</v>
      </c>
      <c r="B6936" s="280" t="s">
        <v>1457</v>
      </c>
      <c r="C6936" s="280" t="s">
        <v>1212</v>
      </c>
      <c r="D6936" s="280" t="s">
        <v>1214</v>
      </c>
      <c r="E6936" s="80">
        <v>0.99762682211547993</v>
      </c>
      <c r="F6936" s="80">
        <v>708810</v>
      </c>
      <c r="G6936" s="80">
        <v>5</v>
      </c>
      <c r="H6936" s="280" t="s">
        <v>1342</v>
      </c>
      <c r="I6936" s="80"/>
    </row>
    <row r="6937" spans="1:9">
      <c r="A6937" s="280" t="s">
        <v>8336</v>
      </c>
      <c r="B6937" s="280" t="s">
        <v>1457</v>
      </c>
      <c r="C6937" s="280" t="s">
        <v>1212</v>
      </c>
      <c r="D6937" s="280" t="s">
        <v>1215</v>
      </c>
      <c r="E6937" s="80">
        <v>0.98824286216296153</v>
      </c>
      <c r="F6937" s="80">
        <v>708810</v>
      </c>
      <c r="G6937" s="80">
        <v>5</v>
      </c>
      <c r="H6937" s="280" t="s">
        <v>1342</v>
      </c>
      <c r="I6937" s="80"/>
    </row>
    <row r="6938" spans="1:9">
      <c r="A6938" s="280" t="s">
        <v>8337</v>
      </c>
      <c r="B6938" s="280" t="s">
        <v>1457</v>
      </c>
      <c r="C6938" s="280" t="s">
        <v>1212</v>
      </c>
      <c r="D6938" s="280" t="s">
        <v>1216</v>
      </c>
      <c r="E6938" s="80">
        <v>-0.49891042970489408</v>
      </c>
      <c r="F6938" s="80">
        <v>708810</v>
      </c>
      <c r="G6938" s="80">
        <v>5</v>
      </c>
      <c r="H6938" s="280" t="s">
        <v>1342</v>
      </c>
      <c r="I6938" s="80"/>
    </row>
    <row r="6939" spans="1:9">
      <c r="A6939" s="280" t="s">
        <v>8338</v>
      </c>
      <c r="B6939" s="280" t="s">
        <v>1457</v>
      </c>
      <c r="C6939" s="280" t="s">
        <v>1212</v>
      </c>
      <c r="D6939" s="280" t="s">
        <v>1217</v>
      </c>
      <c r="E6939" s="80">
        <v>0.86337105317469032</v>
      </c>
      <c r="F6939" s="80">
        <v>708810</v>
      </c>
      <c r="G6939" s="80">
        <v>5</v>
      </c>
      <c r="H6939" s="280" t="s">
        <v>1342</v>
      </c>
      <c r="I6939" s="80"/>
    </row>
    <row r="6940" spans="1:9">
      <c r="A6940" s="280" t="s">
        <v>8339</v>
      </c>
      <c r="B6940" s="280" t="s">
        <v>1457</v>
      </c>
      <c r="C6940" s="280" t="s">
        <v>1212</v>
      </c>
      <c r="D6940" s="280" t="s">
        <v>1218</v>
      </c>
      <c r="E6940" s="80">
        <v>0.81448848313832911</v>
      </c>
      <c r="F6940" s="80">
        <v>708810</v>
      </c>
      <c r="G6940" s="80">
        <v>5</v>
      </c>
      <c r="H6940" s="280" t="s">
        <v>1342</v>
      </c>
      <c r="I6940" s="80"/>
    </row>
    <row r="6941" spans="1:9">
      <c r="A6941" s="280" t="s">
        <v>8340</v>
      </c>
      <c r="B6941" s="280" t="s">
        <v>1457</v>
      </c>
      <c r="C6941" s="280" t="s">
        <v>1212</v>
      </c>
      <c r="D6941" s="280" t="s">
        <v>1219</v>
      </c>
      <c r="E6941" s="80">
        <v>149559.52902219814</v>
      </c>
      <c r="F6941" s="80">
        <v>708810</v>
      </c>
      <c r="G6941" s="80">
        <v>5</v>
      </c>
      <c r="H6941" s="280" t="s">
        <v>1342</v>
      </c>
      <c r="I6941" s="80"/>
    </row>
    <row r="6942" spans="1:9">
      <c r="A6942" s="280" t="s">
        <v>8341</v>
      </c>
      <c r="B6942" s="280" t="s">
        <v>1457</v>
      </c>
      <c r="C6942" s="280" t="s">
        <v>1212</v>
      </c>
      <c r="D6942" s="280" t="s">
        <v>1347</v>
      </c>
      <c r="E6942" s="80">
        <v>1.5328413524540125</v>
      </c>
      <c r="F6942" s="80">
        <v>708810</v>
      </c>
      <c r="G6942" s="80">
        <v>5</v>
      </c>
      <c r="H6942" s="280" t="s">
        <v>1342</v>
      </c>
      <c r="I6942" s="80"/>
    </row>
    <row r="6943" spans="1:9">
      <c r="A6943" s="280" t="s">
        <v>8342</v>
      </c>
      <c r="B6943" s="280" t="s">
        <v>1393</v>
      </c>
      <c r="C6943" s="280" t="s">
        <v>1212</v>
      </c>
      <c r="D6943" s="280" t="s">
        <v>1347</v>
      </c>
      <c r="E6943" s="80">
        <v>1.5970429311098883E-3</v>
      </c>
      <c r="F6943" s="80">
        <v>708810</v>
      </c>
      <c r="G6943" s="80">
        <v>5</v>
      </c>
      <c r="H6943" s="280" t="s">
        <v>1394</v>
      </c>
      <c r="I6943" s="80"/>
    </row>
    <row r="6944" spans="1:9">
      <c r="A6944" s="280" t="s">
        <v>8343</v>
      </c>
      <c r="B6944" s="280" t="s">
        <v>1415</v>
      </c>
      <c r="C6944" s="280" t="s">
        <v>1212</v>
      </c>
      <c r="D6944" s="280" t="s">
        <v>1347</v>
      </c>
      <c r="E6944" s="80">
        <v>6.180537493539949E-4</v>
      </c>
      <c r="F6944" s="80">
        <v>708810</v>
      </c>
      <c r="G6944" s="80">
        <v>5</v>
      </c>
      <c r="H6944" s="280" t="s">
        <v>1394</v>
      </c>
      <c r="I6944" s="80"/>
    </row>
    <row r="6945" spans="1:9">
      <c r="A6945" s="280" t="s">
        <v>8344</v>
      </c>
      <c r="B6945" s="280" t="s">
        <v>1436</v>
      </c>
      <c r="C6945" s="280" t="s">
        <v>1212</v>
      </c>
      <c r="D6945" s="280" t="s">
        <v>1347</v>
      </c>
      <c r="E6945" s="80">
        <v>2.3918608411524505E-4</v>
      </c>
      <c r="F6945" s="80">
        <v>708810</v>
      </c>
      <c r="G6945" s="80">
        <v>5</v>
      </c>
      <c r="H6945" s="280" t="s">
        <v>1394</v>
      </c>
      <c r="I6945" s="80"/>
    </row>
    <row r="6946" spans="1:9">
      <c r="A6946" s="280" t="s">
        <v>8345</v>
      </c>
      <c r="B6946" s="280" t="s">
        <v>1457</v>
      </c>
      <c r="C6946" s="280" t="s">
        <v>1212</v>
      </c>
      <c r="D6946" s="280" t="s">
        <v>1344</v>
      </c>
      <c r="E6946" s="80">
        <v>3.6524748747859346</v>
      </c>
      <c r="F6946" s="80">
        <v>708810</v>
      </c>
      <c r="G6946" s="80">
        <v>5</v>
      </c>
      <c r="H6946" s="280" t="s">
        <v>1342</v>
      </c>
      <c r="I6946" s="80"/>
    </row>
    <row r="6947" spans="1:9">
      <c r="A6947" s="280" t="s">
        <v>8346</v>
      </c>
      <c r="B6947" s="280" t="s">
        <v>1393</v>
      </c>
      <c r="C6947" s="280" t="s">
        <v>1212</v>
      </c>
      <c r="D6947" s="280" t="s">
        <v>1344</v>
      </c>
      <c r="E6947" s="80">
        <v>0</v>
      </c>
      <c r="F6947" s="80">
        <v>708810</v>
      </c>
      <c r="G6947" s="80">
        <v>5</v>
      </c>
      <c r="H6947" s="280" t="s">
        <v>1394</v>
      </c>
      <c r="I6947" s="80"/>
    </row>
    <row r="6948" spans="1:9">
      <c r="A6948" s="280" t="s">
        <v>8347</v>
      </c>
      <c r="B6948" s="280" t="s">
        <v>1415</v>
      </c>
      <c r="C6948" s="280" t="s">
        <v>1212</v>
      </c>
      <c r="D6948" s="280" t="s">
        <v>1344</v>
      </c>
      <c r="E6948" s="80">
        <v>0</v>
      </c>
      <c r="F6948" s="80">
        <v>708810</v>
      </c>
      <c r="G6948" s="80">
        <v>5</v>
      </c>
      <c r="H6948" s="280" t="s">
        <v>1394</v>
      </c>
      <c r="I6948" s="80"/>
    </row>
    <row r="6949" spans="1:9">
      <c r="A6949" s="280" t="s">
        <v>8348</v>
      </c>
      <c r="B6949" s="280" t="s">
        <v>1436</v>
      </c>
      <c r="C6949" s="280" t="s">
        <v>1212</v>
      </c>
      <c r="D6949" s="280" t="s">
        <v>1344</v>
      </c>
      <c r="E6949" s="80">
        <v>0</v>
      </c>
      <c r="F6949" s="80">
        <v>708810</v>
      </c>
      <c r="G6949" s="80">
        <v>5</v>
      </c>
      <c r="H6949" s="280" t="s">
        <v>1394</v>
      </c>
      <c r="I6949" s="80"/>
    </row>
    <row r="6950" spans="1:9">
      <c r="A6950" s="280" t="s">
        <v>8349</v>
      </c>
      <c r="B6950" s="280" t="s">
        <v>5752</v>
      </c>
      <c r="C6950" s="280" t="s">
        <v>1213</v>
      </c>
      <c r="D6950" s="280" t="s">
        <v>1394</v>
      </c>
      <c r="E6950" s="80">
        <v>1</v>
      </c>
      <c r="F6950" s="80">
        <v>708810</v>
      </c>
      <c r="G6950" s="80">
        <v>5</v>
      </c>
      <c r="H6950" s="280" t="s">
        <v>1394</v>
      </c>
      <c r="I6950" s="80"/>
    </row>
    <row r="6951" spans="1:9">
      <c r="A6951" s="280" t="s">
        <v>8350</v>
      </c>
      <c r="B6951" s="280" t="s">
        <v>5754</v>
      </c>
      <c r="C6951" s="280" t="s">
        <v>1213</v>
      </c>
      <c r="D6951" s="280" t="s">
        <v>1394</v>
      </c>
      <c r="E6951" s="80">
        <v>965665.73759101192</v>
      </c>
      <c r="F6951" s="80">
        <v>708810</v>
      </c>
      <c r="G6951" s="80">
        <v>5</v>
      </c>
      <c r="H6951" s="280" t="s">
        <v>1394</v>
      </c>
      <c r="I6951" s="80"/>
    </row>
    <row r="6952" spans="1:9">
      <c r="A6952" s="280" t="s">
        <v>8351</v>
      </c>
      <c r="B6952" s="280" t="s">
        <v>1457</v>
      </c>
      <c r="C6952" s="280" t="s">
        <v>1213</v>
      </c>
      <c r="D6952" s="280" t="s">
        <v>1211</v>
      </c>
      <c r="E6952" s="80">
        <v>0.99982415159204197</v>
      </c>
      <c r="F6952" s="80">
        <v>708810</v>
      </c>
      <c r="G6952" s="80">
        <v>5</v>
      </c>
      <c r="H6952" s="280" t="s">
        <v>1342</v>
      </c>
      <c r="I6952" s="80"/>
    </row>
    <row r="6953" spans="1:9">
      <c r="A6953" s="280" t="s">
        <v>8352</v>
      </c>
      <c r="B6953" s="280" t="s">
        <v>1457</v>
      </c>
      <c r="C6953" s="280" t="s">
        <v>1213</v>
      </c>
      <c r="D6953" s="280" t="s">
        <v>1212</v>
      </c>
      <c r="E6953" s="80">
        <v>1.0244060125022185</v>
      </c>
      <c r="F6953" s="80">
        <v>708810</v>
      </c>
      <c r="G6953" s="80">
        <v>5</v>
      </c>
      <c r="H6953" s="280" t="s">
        <v>1342</v>
      </c>
      <c r="I6953" s="80"/>
    </row>
    <row r="6954" spans="1:9">
      <c r="A6954" s="280" t="s">
        <v>8353</v>
      </c>
      <c r="B6954" s="280" t="s">
        <v>1457</v>
      </c>
      <c r="C6954" s="280" t="s">
        <v>1213</v>
      </c>
      <c r="D6954" s="280" t="s">
        <v>1213</v>
      </c>
      <c r="E6954" s="80">
        <v>1</v>
      </c>
      <c r="F6954" s="80">
        <v>708810</v>
      </c>
      <c r="G6954" s="80">
        <v>5</v>
      </c>
      <c r="H6954" s="280" t="s">
        <v>1342</v>
      </c>
      <c r="I6954" s="80"/>
    </row>
    <row r="6955" spans="1:9">
      <c r="A6955" s="280" t="s">
        <v>8354</v>
      </c>
      <c r="B6955" s="280" t="s">
        <v>1457</v>
      </c>
      <c r="C6955" s="280" t="s">
        <v>1213</v>
      </c>
      <c r="D6955" s="280" t="s">
        <v>1214</v>
      </c>
      <c r="E6955" s="80">
        <v>1.0209199919067731</v>
      </c>
      <c r="F6955" s="80">
        <v>708810</v>
      </c>
      <c r="G6955" s="80">
        <v>5</v>
      </c>
      <c r="H6955" s="280" t="s">
        <v>1342</v>
      </c>
      <c r="I6955" s="80"/>
    </row>
    <row r="6956" spans="1:9">
      <c r="A6956" s="280" t="s">
        <v>8355</v>
      </c>
      <c r="B6956" s="280" t="s">
        <v>1457</v>
      </c>
      <c r="C6956" s="280" t="s">
        <v>1213</v>
      </c>
      <c r="D6956" s="280" t="s">
        <v>1215</v>
      </c>
      <c r="E6956" s="80">
        <v>1.0123628561310052</v>
      </c>
      <c r="F6956" s="80">
        <v>708810</v>
      </c>
      <c r="G6956" s="80">
        <v>5</v>
      </c>
      <c r="H6956" s="280" t="s">
        <v>1342</v>
      </c>
      <c r="I6956" s="80"/>
    </row>
    <row r="6957" spans="1:9">
      <c r="A6957" s="280" t="s">
        <v>8356</v>
      </c>
      <c r="B6957" s="280" t="s">
        <v>1457</v>
      </c>
      <c r="C6957" s="280" t="s">
        <v>1213</v>
      </c>
      <c r="D6957" s="280" t="s">
        <v>1216</v>
      </c>
      <c r="E6957" s="80">
        <v>-0.46574175493812536</v>
      </c>
      <c r="F6957" s="80">
        <v>708810</v>
      </c>
      <c r="G6957" s="80">
        <v>5</v>
      </c>
      <c r="H6957" s="280" t="s">
        <v>1342</v>
      </c>
      <c r="I6957" s="80"/>
    </row>
    <row r="6958" spans="1:9">
      <c r="A6958" s="280" t="s">
        <v>8357</v>
      </c>
      <c r="B6958" s="280" t="s">
        <v>1457</v>
      </c>
      <c r="C6958" s="280" t="s">
        <v>1213</v>
      </c>
      <c r="D6958" s="280" t="s">
        <v>1217</v>
      </c>
      <c r="E6958" s="80">
        <v>0.88432489966651862</v>
      </c>
      <c r="F6958" s="80">
        <v>708810</v>
      </c>
      <c r="G6958" s="80">
        <v>5</v>
      </c>
      <c r="H6958" s="280" t="s">
        <v>1342</v>
      </c>
      <c r="I6958" s="80"/>
    </row>
    <row r="6959" spans="1:9">
      <c r="A6959" s="280" t="s">
        <v>8358</v>
      </c>
      <c r="B6959" s="280" t="s">
        <v>1457</v>
      </c>
      <c r="C6959" s="280" t="s">
        <v>1213</v>
      </c>
      <c r="D6959" s="280" t="s">
        <v>1218</v>
      </c>
      <c r="E6959" s="80">
        <v>0.83466318894670222</v>
      </c>
      <c r="F6959" s="80">
        <v>708810</v>
      </c>
      <c r="G6959" s="80">
        <v>5</v>
      </c>
      <c r="H6959" s="280" t="s">
        <v>1342</v>
      </c>
      <c r="I6959" s="80"/>
    </row>
    <row r="6960" spans="1:9">
      <c r="A6960" s="280" t="s">
        <v>8359</v>
      </c>
      <c r="B6960" s="280" t="s">
        <v>1457</v>
      </c>
      <c r="C6960" s="280" t="s">
        <v>1213</v>
      </c>
      <c r="D6960" s="280" t="s">
        <v>1219</v>
      </c>
      <c r="E6960" s="80">
        <v>152901.51865318778</v>
      </c>
      <c r="F6960" s="80">
        <v>708810</v>
      </c>
      <c r="G6960" s="80">
        <v>5</v>
      </c>
      <c r="H6960" s="280" t="s">
        <v>1342</v>
      </c>
      <c r="I6960" s="80"/>
    </row>
    <row r="6961" spans="1:9">
      <c r="A6961" s="280" t="s">
        <v>8360</v>
      </c>
      <c r="B6961" s="280" t="s">
        <v>1457</v>
      </c>
      <c r="C6961" s="280" t="s">
        <v>1213</v>
      </c>
      <c r="D6961" s="280" t="s">
        <v>1347</v>
      </c>
      <c r="E6961" s="80">
        <v>1.5666912607161649</v>
      </c>
      <c r="F6961" s="80">
        <v>708810</v>
      </c>
      <c r="G6961" s="80">
        <v>5</v>
      </c>
      <c r="H6961" s="280" t="s">
        <v>1342</v>
      </c>
      <c r="I6961" s="80"/>
    </row>
    <row r="6962" spans="1:9">
      <c r="A6962" s="280" t="s">
        <v>8361</v>
      </c>
      <c r="B6962" s="280" t="s">
        <v>1393</v>
      </c>
      <c r="C6962" s="280" t="s">
        <v>1213</v>
      </c>
      <c r="D6962" s="280" t="s">
        <v>1347</v>
      </c>
      <c r="E6962" s="80">
        <v>0</v>
      </c>
      <c r="F6962" s="80">
        <v>708810</v>
      </c>
      <c r="G6962" s="80">
        <v>5</v>
      </c>
      <c r="H6962" s="280" t="s">
        <v>1394</v>
      </c>
      <c r="I6962" s="80"/>
    </row>
    <row r="6963" spans="1:9">
      <c r="A6963" s="280" t="s">
        <v>8362</v>
      </c>
      <c r="B6963" s="280" t="s">
        <v>1415</v>
      </c>
      <c r="C6963" s="280" t="s">
        <v>1213</v>
      </c>
      <c r="D6963" s="280" t="s">
        <v>1347</v>
      </c>
      <c r="E6963" s="80">
        <v>0</v>
      </c>
      <c r="F6963" s="80">
        <v>708810</v>
      </c>
      <c r="G6963" s="80">
        <v>5</v>
      </c>
      <c r="H6963" s="280" t="s">
        <v>1394</v>
      </c>
      <c r="I6963" s="80"/>
    </row>
    <row r="6964" spans="1:9">
      <c r="A6964" s="280" t="s">
        <v>8363</v>
      </c>
      <c r="B6964" s="280" t="s">
        <v>1436</v>
      </c>
      <c r="C6964" s="280" t="s">
        <v>1213</v>
      </c>
      <c r="D6964" s="280" t="s">
        <v>1347</v>
      </c>
      <c r="E6964" s="80">
        <v>0</v>
      </c>
      <c r="F6964" s="80">
        <v>708810</v>
      </c>
      <c r="G6964" s="80">
        <v>5</v>
      </c>
      <c r="H6964" s="280" t="s">
        <v>1394</v>
      </c>
      <c r="I6964" s="80"/>
    </row>
    <row r="6965" spans="1:9">
      <c r="A6965" s="280" t="s">
        <v>8364</v>
      </c>
      <c r="B6965" s="280" t="s">
        <v>1457</v>
      </c>
      <c r="C6965" s="280" t="s">
        <v>1213</v>
      </c>
      <c r="D6965" s="280" t="s">
        <v>1344</v>
      </c>
      <c r="E6965" s="80">
        <v>3.7340575565268326</v>
      </c>
      <c r="F6965" s="80">
        <v>708810</v>
      </c>
      <c r="G6965" s="80">
        <v>5</v>
      </c>
      <c r="H6965" s="280" t="s">
        <v>1342</v>
      </c>
      <c r="I6965" s="80"/>
    </row>
    <row r="6966" spans="1:9">
      <c r="A6966" s="280" t="s">
        <v>8365</v>
      </c>
      <c r="B6966" s="280" t="s">
        <v>1393</v>
      </c>
      <c r="C6966" s="280" t="s">
        <v>1213</v>
      </c>
      <c r="D6966" s="280" t="s">
        <v>1344</v>
      </c>
      <c r="E6966" s="80">
        <v>0</v>
      </c>
      <c r="F6966" s="80">
        <v>708810</v>
      </c>
      <c r="G6966" s="80">
        <v>5</v>
      </c>
      <c r="H6966" s="280" t="s">
        <v>1394</v>
      </c>
      <c r="I6966" s="80"/>
    </row>
    <row r="6967" spans="1:9">
      <c r="A6967" s="280" t="s">
        <v>8366</v>
      </c>
      <c r="B6967" s="280" t="s">
        <v>1415</v>
      </c>
      <c r="C6967" s="280" t="s">
        <v>1213</v>
      </c>
      <c r="D6967" s="280" t="s">
        <v>1344</v>
      </c>
      <c r="E6967" s="80">
        <v>0</v>
      </c>
      <c r="F6967" s="80">
        <v>708810</v>
      </c>
      <c r="G6967" s="80">
        <v>5</v>
      </c>
      <c r="H6967" s="280" t="s">
        <v>1394</v>
      </c>
      <c r="I6967" s="80"/>
    </row>
    <row r="6968" spans="1:9">
      <c r="A6968" s="280" t="s">
        <v>8367</v>
      </c>
      <c r="B6968" s="280" t="s">
        <v>1436</v>
      </c>
      <c r="C6968" s="280" t="s">
        <v>1213</v>
      </c>
      <c r="D6968" s="280" t="s">
        <v>1344</v>
      </c>
      <c r="E6968" s="80">
        <v>0</v>
      </c>
      <c r="F6968" s="80">
        <v>708810</v>
      </c>
      <c r="G6968" s="80">
        <v>5</v>
      </c>
      <c r="H6968" s="280" t="s">
        <v>1394</v>
      </c>
      <c r="I6968" s="80"/>
    </row>
    <row r="6969" spans="1:9">
      <c r="A6969" s="280" t="s">
        <v>8368</v>
      </c>
      <c r="B6969" s="280" t="s">
        <v>5752</v>
      </c>
      <c r="C6969" s="280" t="s">
        <v>1214</v>
      </c>
      <c r="D6969" s="280" t="s">
        <v>1394</v>
      </c>
      <c r="E6969" s="80">
        <v>1</v>
      </c>
      <c r="F6969" s="80">
        <v>708810</v>
      </c>
      <c r="G6969" s="80">
        <v>5</v>
      </c>
      <c r="H6969" s="280" t="s">
        <v>1394</v>
      </c>
      <c r="I6969" s="80"/>
    </row>
    <row r="6970" spans="1:9">
      <c r="A6970" s="280" t="s">
        <v>8369</v>
      </c>
      <c r="B6970" s="280" t="s">
        <v>5754</v>
      </c>
      <c r="C6970" s="280" t="s">
        <v>1214</v>
      </c>
      <c r="D6970" s="280" t="s">
        <v>1394</v>
      </c>
      <c r="E6970" s="80">
        <v>946790.74167462357</v>
      </c>
      <c r="F6970" s="80">
        <v>708810</v>
      </c>
      <c r="G6970" s="80">
        <v>5</v>
      </c>
      <c r="H6970" s="280" t="s">
        <v>1394</v>
      </c>
      <c r="I6970" s="80"/>
    </row>
    <row r="6971" spans="1:9">
      <c r="A6971" s="280" t="s">
        <v>8370</v>
      </c>
      <c r="B6971" s="280" t="s">
        <v>1457</v>
      </c>
      <c r="C6971" s="280" t="s">
        <v>1214</v>
      </c>
      <c r="D6971" s="280" t="s">
        <v>1211</v>
      </c>
      <c r="E6971" s="80">
        <v>0.98035482251482176</v>
      </c>
      <c r="F6971" s="80">
        <v>708810</v>
      </c>
      <c r="G6971" s="80">
        <v>5</v>
      </c>
      <c r="H6971" s="280" t="s">
        <v>1342</v>
      </c>
      <c r="I6971" s="80"/>
    </row>
    <row r="6972" spans="1:9">
      <c r="A6972" s="280" t="s">
        <v>8371</v>
      </c>
      <c r="B6972" s="280" t="s">
        <v>1457</v>
      </c>
      <c r="C6972" s="280" t="s">
        <v>1214</v>
      </c>
      <c r="D6972" s="280" t="s">
        <v>1212</v>
      </c>
      <c r="E6972" s="80">
        <v>1.0034802542105872</v>
      </c>
      <c r="F6972" s="80">
        <v>708810</v>
      </c>
      <c r="G6972" s="80">
        <v>5</v>
      </c>
      <c r="H6972" s="280" t="s">
        <v>1342</v>
      </c>
      <c r="I6972" s="80"/>
    </row>
    <row r="6973" spans="1:9">
      <c r="A6973" s="280" t="s">
        <v>8372</v>
      </c>
      <c r="B6973" s="280" t="s">
        <v>1457</v>
      </c>
      <c r="C6973" s="280" t="s">
        <v>1214</v>
      </c>
      <c r="D6973" s="280" t="s">
        <v>1213</v>
      </c>
      <c r="E6973" s="80">
        <v>0.9805291852996495</v>
      </c>
      <c r="F6973" s="80">
        <v>708810</v>
      </c>
      <c r="G6973" s="80">
        <v>5</v>
      </c>
      <c r="H6973" s="280" t="s">
        <v>1342</v>
      </c>
      <c r="I6973" s="80"/>
    </row>
    <row r="6974" spans="1:9">
      <c r="A6974" s="280" t="s">
        <v>8373</v>
      </c>
      <c r="B6974" s="280" t="s">
        <v>1457</v>
      </c>
      <c r="C6974" s="280" t="s">
        <v>1214</v>
      </c>
      <c r="D6974" s="280" t="s">
        <v>1214</v>
      </c>
      <c r="E6974" s="80">
        <v>1</v>
      </c>
      <c r="F6974" s="80">
        <v>708810</v>
      </c>
      <c r="G6974" s="80">
        <v>5</v>
      </c>
      <c r="H6974" s="280" t="s">
        <v>1342</v>
      </c>
      <c r="I6974" s="80"/>
    </row>
    <row r="6975" spans="1:9">
      <c r="A6975" s="280" t="s">
        <v>8374</v>
      </c>
      <c r="B6975" s="280" t="s">
        <v>1457</v>
      </c>
      <c r="C6975" s="280" t="s">
        <v>1214</v>
      </c>
      <c r="D6975" s="280" t="s">
        <v>1215</v>
      </c>
      <c r="E6975" s="80">
        <v>0.99170845604221691</v>
      </c>
      <c r="F6975" s="80">
        <v>708810</v>
      </c>
      <c r="G6975" s="80">
        <v>5</v>
      </c>
      <c r="H6975" s="280" t="s">
        <v>1342</v>
      </c>
      <c r="I6975" s="80"/>
    </row>
    <row r="6976" spans="1:9">
      <c r="A6976" s="280" t="s">
        <v>8375</v>
      </c>
      <c r="B6976" s="280" t="s">
        <v>1457</v>
      </c>
      <c r="C6976" s="280" t="s">
        <v>1214</v>
      </c>
      <c r="D6976" s="280" t="s">
        <v>1216</v>
      </c>
      <c r="E6976" s="80">
        <v>-0.49454781998168273</v>
      </c>
      <c r="F6976" s="80">
        <v>708810</v>
      </c>
      <c r="G6976" s="80">
        <v>5</v>
      </c>
      <c r="H6976" s="280" t="s">
        <v>1342</v>
      </c>
      <c r="I6976" s="80"/>
    </row>
    <row r="6977" spans="1:9">
      <c r="A6977" s="280" t="s">
        <v>8376</v>
      </c>
      <c r="B6977" s="280" t="s">
        <v>1457</v>
      </c>
      <c r="C6977" s="280" t="s">
        <v>1214</v>
      </c>
      <c r="D6977" s="280" t="s">
        <v>1217</v>
      </c>
      <c r="E6977" s="80">
        <v>0.86633253481061967</v>
      </c>
      <c r="F6977" s="80">
        <v>708810</v>
      </c>
      <c r="G6977" s="80">
        <v>5</v>
      </c>
      <c r="H6977" s="280" t="s">
        <v>1342</v>
      </c>
      <c r="I6977" s="80"/>
    </row>
    <row r="6978" spans="1:9">
      <c r="A6978" s="280" t="s">
        <v>8377</v>
      </c>
      <c r="B6978" s="280" t="s">
        <v>1457</v>
      </c>
      <c r="C6978" s="280" t="s">
        <v>1214</v>
      </c>
      <c r="D6978" s="280" t="s">
        <v>1218</v>
      </c>
      <c r="E6978" s="80">
        <v>0.81722958729656181</v>
      </c>
      <c r="F6978" s="80">
        <v>708810</v>
      </c>
      <c r="G6978" s="80">
        <v>5</v>
      </c>
      <c r="H6978" s="280" t="s">
        <v>1342</v>
      </c>
      <c r="I6978" s="80"/>
    </row>
    <row r="6979" spans="1:9">
      <c r="A6979" s="280" t="s">
        <v>8378</v>
      </c>
      <c r="B6979" s="280" t="s">
        <v>1457</v>
      </c>
      <c r="C6979" s="280" t="s">
        <v>1214</v>
      </c>
      <c r="D6979" s="280" t="s">
        <v>1219</v>
      </c>
      <c r="E6979" s="80">
        <v>149559.53142108471</v>
      </c>
      <c r="F6979" s="80">
        <v>708810</v>
      </c>
      <c r="G6979" s="80">
        <v>5</v>
      </c>
      <c r="H6979" s="280" t="s">
        <v>1342</v>
      </c>
      <c r="I6979" s="80"/>
    </row>
    <row r="6980" spans="1:9">
      <c r="A6980" s="280" t="s">
        <v>8379</v>
      </c>
      <c r="B6980" s="280" t="s">
        <v>1457</v>
      </c>
      <c r="C6980" s="280" t="s">
        <v>1214</v>
      </c>
      <c r="D6980" s="280" t="s">
        <v>1347</v>
      </c>
      <c r="E6980" s="80">
        <v>1.5363002446846714</v>
      </c>
      <c r="F6980" s="80">
        <v>708810</v>
      </c>
      <c r="G6980" s="80">
        <v>5</v>
      </c>
      <c r="H6980" s="280" t="s">
        <v>1342</v>
      </c>
      <c r="I6980" s="80"/>
    </row>
    <row r="6981" spans="1:9">
      <c r="A6981" s="280" t="s">
        <v>8380</v>
      </c>
      <c r="B6981" s="280" t="s">
        <v>1393</v>
      </c>
      <c r="C6981" s="280" t="s">
        <v>1214</v>
      </c>
      <c r="D6981" s="280" t="s">
        <v>1347</v>
      </c>
      <c r="E6981" s="80">
        <v>0</v>
      </c>
      <c r="F6981" s="80">
        <v>708810</v>
      </c>
      <c r="G6981" s="80">
        <v>5</v>
      </c>
      <c r="H6981" s="280" t="s">
        <v>1394</v>
      </c>
      <c r="I6981" s="80"/>
    </row>
    <row r="6982" spans="1:9">
      <c r="A6982" s="280" t="s">
        <v>8381</v>
      </c>
      <c r="B6982" s="280" t="s">
        <v>1415</v>
      </c>
      <c r="C6982" s="280" t="s">
        <v>1214</v>
      </c>
      <c r="D6982" s="280" t="s">
        <v>1347</v>
      </c>
      <c r="E6982" s="80">
        <v>0</v>
      </c>
      <c r="F6982" s="80">
        <v>708810</v>
      </c>
      <c r="G6982" s="80">
        <v>5</v>
      </c>
      <c r="H6982" s="280" t="s">
        <v>1394</v>
      </c>
      <c r="I6982" s="80"/>
    </row>
    <row r="6983" spans="1:9">
      <c r="A6983" s="280" t="s">
        <v>8382</v>
      </c>
      <c r="B6983" s="280" t="s">
        <v>1436</v>
      </c>
      <c r="C6983" s="280" t="s">
        <v>1214</v>
      </c>
      <c r="D6983" s="280" t="s">
        <v>1347</v>
      </c>
      <c r="E6983" s="80">
        <v>0</v>
      </c>
      <c r="F6983" s="80">
        <v>708810</v>
      </c>
      <c r="G6983" s="80">
        <v>5</v>
      </c>
      <c r="H6983" s="280" t="s">
        <v>1394</v>
      </c>
      <c r="I6983" s="80"/>
    </row>
    <row r="6984" spans="1:9">
      <c r="A6984" s="280" t="s">
        <v>8383</v>
      </c>
      <c r="B6984" s="280" t="s">
        <v>1457</v>
      </c>
      <c r="C6984" s="280" t="s">
        <v>1214</v>
      </c>
      <c r="D6984" s="280" t="s">
        <v>1344</v>
      </c>
      <c r="E6984" s="80">
        <v>3.6612129607927004</v>
      </c>
      <c r="F6984" s="80">
        <v>708810</v>
      </c>
      <c r="G6984" s="80">
        <v>5</v>
      </c>
      <c r="H6984" s="280" t="s">
        <v>1342</v>
      </c>
      <c r="I6984" s="80"/>
    </row>
    <row r="6985" spans="1:9">
      <c r="A6985" s="280" t="s">
        <v>8384</v>
      </c>
      <c r="B6985" s="280" t="s">
        <v>1393</v>
      </c>
      <c r="C6985" s="280" t="s">
        <v>1214</v>
      </c>
      <c r="D6985" s="280" t="s">
        <v>1344</v>
      </c>
      <c r="E6985" s="80">
        <v>0</v>
      </c>
      <c r="F6985" s="80">
        <v>708810</v>
      </c>
      <c r="G6985" s="80">
        <v>5</v>
      </c>
      <c r="H6985" s="280" t="s">
        <v>1394</v>
      </c>
      <c r="I6985" s="80"/>
    </row>
    <row r="6986" spans="1:9">
      <c r="A6986" s="280" t="s">
        <v>8385</v>
      </c>
      <c r="B6986" s="280" t="s">
        <v>1415</v>
      </c>
      <c r="C6986" s="280" t="s">
        <v>1214</v>
      </c>
      <c r="D6986" s="280" t="s">
        <v>1344</v>
      </c>
      <c r="E6986" s="80">
        <v>0</v>
      </c>
      <c r="F6986" s="80">
        <v>708810</v>
      </c>
      <c r="G6986" s="80">
        <v>5</v>
      </c>
      <c r="H6986" s="280" t="s">
        <v>1394</v>
      </c>
      <c r="I6986" s="80"/>
    </row>
    <row r="6987" spans="1:9">
      <c r="A6987" s="280" t="s">
        <v>8386</v>
      </c>
      <c r="B6987" s="280" t="s">
        <v>1436</v>
      </c>
      <c r="C6987" s="280" t="s">
        <v>1214</v>
      </c>
      <c r="D6987" s="280" t="s">
        <v>1344</v>
      </c>
      <c r="E6987" s="80">
        <v>0</v>
      </c>
      <c r="F6987" s="80">
        <v>708810</v>
      </c>
      <c r="G6987" s="80">
        <v>5</v>
      </c>
      <c r="H6987" s="280" t="s">
        <v>1394</v>
      </c>
      <c r="I6987" s="80"/>
    </row>
    <row r="6988" spans="1:9">
      <c r="A6988" s="280" t="s">
        <v>8387</v>
      </c>
      <c r="B6988" s="280" t="s">
        <v>5752</v>
      </c>
      <c r="C6988" s="280" t="s">
        <v>1215</v>
      </c>
      <c r="D6988" s="280" t="s">
        <v>1394</v>
      </c>
      <c r="E6988" s="80">
        <v>1</v>
      </c>
      <c r="F6988" s="80">
        <v>708810</v>
      </c>
      <c r="G6988" s="80">
        <v>5</v>
      </c>
      <c r="H6988" s="280" t="s">
        <v>1394</v>
      </c>
      <c r="I6988" s="80"/>
    </row>
    <row r="6989" spans="1:9">
      <c r="A6989" s="280" t="s">
        <v>8388</v>
      </c>
      <c r="B6989" s="280" t="s">
        <v>5754</v>
      </c>
      <c r="C6989" s="280" t="s">
        <v>1215</v>
      </c>
      <c r="D6989" s="280" t="s">
        <v>1394</v>
      </c>
      <c r="E6989" s="80">
        <v>956051.8493389762</v>
      </c>
      <c r="F6989" s="80">
        <v>708810</v>
      </c>
      <c r="G6989" s="80">
        <v>5</v>
      </c>
      <c r="H6989" s="280" t="s">
        <v>1394</v>
      </c>
      <c r="I6989" s="80"/>
    </row>
    <row r="6990" spans="1:9">
      <c r="A6990" s="280" t="s">
        <v>8389</v>
      </c>
      <c r="B6990" s="280" t="s">
        <v>1457</v>
      </c>
      <c r="C6990" s="280" t="s">
        <v>1215</v>
      </c>
      <c r="D6990" s="280" t="s">
        <v>1211</v>
      </c>
      <c r="E6990" s="80">
        <v>0.99002392417400364</v>
      </c>
      <c r="F6990" s="80">
        <v>708810</v>
      </c>
      <c r="G6990" s="80">
        <v>5</v>
      </c>
      <c r="H6990" s="280" t="s">
        <v>1342</v>
      </c>
      <c r="I6990" s="80"/>
    </row>
    <row r="6991" spans="1:9">
      <c r="A6991" s="280" t="s">
        <v>8390</v>
      </c>
      <c r="B6991" s="280" t="s">
        <v>1457</v>
      </c>
      <c r="C6991" s="280" t="s">
        <v>1215</v>
      </c>
      <c r="D6991" s="280" t="s">
        <v>1212</v>
      </c>
      <c r="E6991" s="80">
        <v>1.0122926277075939</v>
      </c>
      <c r="F6991" s="80">
        <v>708810</v>
      </c>
      <c r="G6991" s="80">
        <v>5</v>
      </c>
      <c r="H6991" s="280" t="s">
        <v>1342</v>
      </c>
      <c r="I6991" s="80"/>
    </row>
    <row r="6992" spans="1:9">
      <c r="A6992" s="280" t="s">
        <v>8391</v>
      </c>
      <c r="B6992" s="280" t="s">
        <v>1457</v>
      </c>
      <c r="C6992" s="280" t="s">
        <v>1215</v>
      </c>
      <c r="D6992" s="280" t="s">
        <v>1213</v>
      </c>
      <c r="E6992" s="80">
        <v>0.99017414215325628</v>
      </c>
      <c r="F6992" s="80">
        <v>708810</v>
      </c>
      <c r="G6992" s="80">
        <v>5</v>
      </c>
      <c r="H6992" s="280" t="s">
        <v>1342</v>
      </c>
      <c r="I6992" s="80"/>
    </row>
    <row r="6993" spans="1:9">
      <c r="A6993" s="280" t="s">
        <v>8392</v>
      </c>
      <c r="B6993" s="280" t="s">
        <v>1457</v>
      </c>
      <c r="C6993" s="280" t="s">
        <v>1215</v>
      </c>
      <c r="D6993" s="280" t="s">
        <v>1214</v>
      </c>
      <c r="E6993" s="80">
        <v>1.0099048190343207</v>
      </c>
      <c r="F6993" s="80">
        <v>708810</v>
      </c>
      <c r="G6993" s="80">
        <v>5</v>
      </c>
      <c r="H6993" s="280" t="s">
        <v>1342</v>
      </c>
      <c r="I6993" s="80"/>
    </row>
    <row r="6994" spans="1:9">
      <c r="A6994" s="280" t="s">
        <v>8393</v>
      </c>
      <c r="B6994" s="280" t="s">
        <v>1457</v>
      </c>
      <c r="C6994" s="280" t="s">
        <v>1215</v>
      </c>
      <c r="D6994" s="280" t="s">
        <v>1215</v>
      </c>
      <c r="E6994" s="80">
        <v>1</v>
      </c>
      <c r="F6994" s="80">
        <v>708810</v>
      </c>
      <c r="G6994" s="80">
        <v>5</v>
      </c>
      <c r="H6994" s="280" t="s">
        <v>1342</v>
      </c>
      <c r="I6994" s="80"/>
    </row>
    <row r="6995" spans="1:9">
      <c r="A6995" s="280" t="s">
        <v>8394</v>
      </c>
      <c r="B6995" s="280" t="s">
        <v>1457</v>
      </c>
      <c r="C6995" s="280" t="s">
        <v>1215</v>
      </c>
      <c r="D6995" s="280" t="s">
        <v>1216</v>
      </c>
      <c r="E6995" s="80">
        <v>-0.49922763720929586</v>
      </c>
      <c r="F6995" s="80">
        <v>708810</v>
      </c>
      <c r="G6995" s="80">
        <v>5</v>
      </c>
      <c r="H6995" s="280" t="s">
        <v>1342</v>
      </c>
      <c r="I6995" s="80"/>
    </row>
    <row r="6996" spans="1:9">
      <c r="A6996" s="280" t="s">
        <v>8395</v>
      </c>
      <c r="B6996" s="280" t="s">
        <v>1457</v>
      </c>
      <c r="C6996" s="280" t="s">
        <v>1215</v>
      </c>
      <c r="D6996" s="280" t="s">
        <v>1217</v>
      </c>
      <c r="E6996" s="80">
        <v>0.87366719333465115</v>
      </c>
      <c r="F6996" s="80">
        <v>708810</v>
      </c>
      <c r="G6996" s="80">
        <v>5</v>
      </c>
      <c r="H6996" s="280" t="s">
        <v>1342</v>
      </c>
      <c r="I6996" s="80"/>
    </row>
    <row r="6997" spans="1:9">
      <c r="A6997" s="280" t="s">
        <v>8396</v>
      </c>
      <c r="B6997" s="280" t="s">
        <v>1457</v>
      </c>
      <c r="C6997" s="280" t="s">
        <v>1215</v>
      </c>
      <c r="D6997" s="280" t="s">
        <v>1218</v>
      </c>
      <c r="E6997" s="80">
        <v>0.82226943893107229</v>
      </c>
      <c r="F6997" s="80">
        <v>708810</v>
      </c>
      <c r="G6997" s="80">
        <v>5</v>
      </c>
      <c r="H6997" s="280" t="s">
        <v>1342</v>
      </c>
      <c r="I6997" s="80"/>
    </row>
    <row r="6998" spans="1:9">
      <c r="A6998" s="280" t="s">
        <v>8397</v>
      </c>
      <c r="B6998" s="280" t="s">
        <v>1457</v>
      </c>
      <c r="C6998" s="280" t="s">
        <v>1215</v>
      </c>
      <c r="D6998" s="280" t="s">
        <v>1219</v>
      </c>
      <c r="E6998" s="80">
        <v>151146.87123875003</v>
      </c>
      <c r="F6998" s="80">
        <v>708810</v>
      </c>
      <c r="G6998" s="80">
        <v>5</v>
      </c>
      <c r="H6998" s="280" t="s">
        <v>1342</v>
      </c>
      <c r="I6998" s="80"/>
    </row>
    <row r="6999" spans="1:9">
      <c r="A6999" s="280" t="s">
        <v>8398</v>
      </c>
      <c r="B6999" s="280" t="s">
        <v>1457</v>
      </c>
      <c r="C6999" s="280" t="s">
        <v>1215</v>
      </c>
      <c r="D6999" s="280" t="s">
        <v>1347</v>
      </c>
      <c r="E6999" s="80">
        <v>1.551602059010011</v>
      </c>
      <c r="F6999" s="80">
        <v>708810</v>
      </c>
      <c r="G6999" s="80">
        <v>5</v>
      </c>
      <c r="H6999" s="280" t="s">
        <v>1342</v>
      </c>
      <c r="I6999" s="80"/>
    </row>
    <row r="7000" spans="1:9">
      <c r="A7000" s="280" t="s">
        <v>8399</v>
      </c>
      <c r="B7000" s="280" t="s">
        <v>1393</v>
      </c>
      <c r="C7000" s="280" t="s">
        <v>1215</v>
      </c>
      <c r="D7000" s="280" t="s">
        <v>1347</v>
      </c>
      <c r="E7000" s="80">
        <v>1.5970429311098883E-3</v>
      </c>
      <c r="F7000" s="80">
        <v>708810</v>
      </c>
      <c r="G7000" s="80">
        <v>5</v>
      </c>
      <c r="H7000" s="280" t="s">
        <v>1394</v>
      </c>
      <c r="I7000" s="80"/>
    </row>
    <row r="7001" spans="1:9">
      <c r="A7001" s="280" t="s">
        <v>8400</v>
      </c>
      <c r="B7001" s="280" t="s">
        <v>1415</v>
      </c>
      <c r="C7001" s="280" t="s">
        <v>1215</v>
      </c>
      <c r="D7001" s="280" t="s">
        <v>1347</v>
      </c>
      <c r="E7001" s="80">
        <v>6.180537493539949E-4</v>
      </c>
      <c r="F7001" s="80">
        <v>708810</v>
      </c>
      <c r="G7001" s="80">
        <v>5</v>
      </c>
      <c r="H7001" s="280" t="s">
        <v>1394</v>
      </c>
      <c r="I7001" s="80"/>
    </row>
    <row r="7002" spans="1:9">
      <c r="A7002" s="280" t="s">
        <v>8401</v>
      </c>
      <c r="B7002" s="280" t="s">
        <v>1436</v>
      </c>
      <c r="C7002" s="280" t="s">
        <v>1215</v>
      </c>
      <c r="D7002" s="280" t="s">
        <v>1347</v>
      </c>
      <c r="E7002" s="80">
        <v>2.3918608411524505E-4</v>
      </c>
      <c r="F7002" s="80">
        <v>708810</v>
      </c>
      <c r="G7002" s="80">
        <v>5</v>
      </c>
      <c r="H7002" s="280" t="s">
        <v>1394</v>
      </c>
      <c r="I7002" s="80"/>
    </row>
    <row r="7003" spans="1:9">
      <c r="A7003" s="280" t="s">
        <v>8402</v>
      </c>
      <c r="B7003" s="280" t="s">
        <v>1457</v>
      </c>
      <c r="C7003" s="280" t="s">
        <v>1215</v>
      </c>
      <c r="D7003" s="280" t="s">
        <v>1344</v>
      </c>
      <c r="E7003" s="80">
        <v>3.6971931576884667</v>
      </c>
      <c r="F7003" s="80">
        <v>708810</v>
      </c>
      <c r="G7003" s="80">
        <v>5</v>
      </c>
      <c r="H7003" s="280" t="s">
        <v>1342</v>
      </c>
      <c r="I7003" s="80"/>
    </row>
    <row r="7004" spans="1:9">
      <c r="A7004" s="280" t="s">
        <v>8403</v>
      </c>
      <c r="B7004" s="280" t="s">
        <v>1393</v>
      </c>
      <c r="C7004" s="280" t="s">
        <v>1215</v>
      </c>
      <c r="D7004" s="280" t="s">
        <v>1344</v>
      </c>
      <c r="E7004" s="80">
        <v>0</v>
      </c>
      <c r="F7004" s="80">
        <v>708810</v>
      </c>
      <c r="G7004" s="80">
        <v>5</v>
      </c>
      <c r="H7004" s="280" t="s">
        <v>1394</v>
      </c>
      <c r="I7004" s="80"/>
    </row>
    <row r="7005" spans="1:9">
      <c r="A7005" s="280" t="s">
        <v>8404</v>
      </c>
      <c r="B7005" s="280" t="s">
        <v>1415</v>
      </c>
      <c r="C7005" s="280" t="s">
        <v>1215</v>
      </c>
      <c r="D7005" s="280" t="s">
        <v>1344</v>
      </c>
      <c r="E7005" s="80">
        <v>0</v>
      </c>
      <c r="F7005" s="80">
        <v>708810</v>
      </c>
      <c r="G7005" s="80">
        <v>5</v>
      </c>
      <c r="H7005" s="280" t="s">
        <v>1394</v>
      </c>
      <c r="I7005" s="80"/>
    </row>
    <row r="7006" spans="1:9">
      <c r="A7006" s="280" t="s">
        <v>8405</v>
      </c>
      <c r="B7006" s="280" t="s">
        <v>1436</v>
      </c>
      <c r="C7006" s="280" t="s">
        <v>1215</v>
      </c>
      <c r="D7006" s="280" t="s">
        <v>1344</v>
      </c>
      <c r="E7006" s="80">
        <v>0</v>
      </c>
      <c r="F7006" s="80">
        <v>708810</v>
      </c>
      <c r="G7006" s="80">
        <v>5</v>
      </c>
      <c r="H7006" s="280" t="s">
        <v>1394</v>
      </c>
      <c r="I7006" s="80"/>
    </row>
    <row r="7007" spans="1:9">
      <c r="A7007" s="280" t="s">
        <v>8406</v>
      </c>
      <c r="B7007" s="280" t="s">
        <v>5752</v>
      </c>
      <c r="C7007" s="280" t="s">
        <v>1216</v>
      </c>
      <c r="D7007" s="280" t="s">
        <v>1394</v>
      </c>
      <c r="E7007" s="80">
        <v>0.99558979134041559</v>
      </c>
      <c r="F7007" s="80">
        <v>708810</v>
      </c>
      <c r="G7007" s="80">
        <v>5</v>
      </c>
      <c r="H7007" s="280" t="s">
        <v>1394</v>
      </c>
      <c r="I7007" s="80"/>
    </row>
    <row r="7008" spans="1:9">
      <c r="A7008" s="280" t="s">
        <v>8407</v>
      </c>
      <c r="B7008" s="280" t="s">
        <v>5754</v>
      </c>
      <c r="C7008" s="280" t="s">
        <v>1216</v>
      </c>
      <c r="D7008" s="280" t="s">
        <v>1394</v>
      </c>
      <c r="E7008" s="80">
        <v>800981.99106107315</v>
      </c>
      <c r="F7008" s="80">
        <v>708810</v>
      </c>
      <c r="G7008" s="80">
        <v>5</v>
      </c>
      <c r="H7008" s="280" t="s">
        <v>1394</v>
      </c>
      <c r="I7008" s="80"/>
    </row>
    <row r="7009" spans="1:9">
      <c r="A7009" s="280" t="s">
        <v>8408</v>
      </c>
      <c r="B7009" s="280" t="s">
        <v>1457</v>
      </c>
      <c r="C7009" s="280" t="s">
        <v>1216</v>
      </c>
      <c r="D7009" s="280" t="s">
        <v>1211</v>
      </c>
      <c r="E7009" s="80">
        <v>0.83407258246960414</v>
      </c>
      <c r="F7009" s="80">
        <v>708810</v>
      </c>
      <c r="G7009" s="80">
        <v>5</v>
      </c>
      <c r="H7009" s="280" t="s">
        <v>1342</v>
      </c>
      <c r="I7009" s="80"/>
    </row>
    <row r="7010" spans="1:9">
      <c r="A7010" s="280" t="s">
        <v>8409</v>
      </c>
      <c r="B7010" s="280" t="s">
        <v>1457</v>
      </c>
      <c r="C7010" s="280" t="s">
        <v>1216</v>
      </c>
      <c r="D7010" s="280" t="s">
        <v>1212</v>
      </c>
      <c r="E7010" s="80">
        <v>0.85299483331511416</v>
      </c>
      <c r="F7010" s="80">
        <v>708810</v>
      </c>
      <c r="G7010" s="80">
        <v>5</v>
      </c>
      <c r="H7010" s="280" t="s">
        <v>1342</v>
      </c>
      <c r="I7010" s="80"/>
    </row>
    <row r="7011" spans="1:9">
      <c r="A7011" s="280" t="s">
        <v>8410</v>
      </c>
      <c r="B7011" s="280" t="s">
        <v>1457</v>
      </c>
      <c r="C7011" s="280" t="s">
        <v>1216</v>
      </c>
      <c r="D7011" s="280" t="s">
        <v>1213</v>
      </c>
      <c r="E7011" s="80">
        <v>0.83420410544422996</v>
      </c>
      <c r="F7011" s="80">
        <v>708810</v>
      </c>
      <c r="G7011" s="80">
        <v>5</v>
      </c>
      <c r="H7011" s="280" t="s">
        <v>1342</v>
      </c>
      <c r="I7011" s="80"/>
    </row>
    <row r="7012" spans="1:9">
      <c r="A7012" s="280" t="s">
        <v>8411</v>
      </c>
      <c r="B7012" s="280" t="s">
        <v>1457</v>
      </c>
      <c r="C7012" s="280" t="s">
        <v>1216</v>
      </c>
      <c r="D7012" s="280" t="s">
        <v>1214</v>
      </c>
      <c r="E7012" s="80">
        <v>0.85073921685735387</v>
      </c>
      <c r="F7012" s="80">
        <v>708810</v>
      </c>
      <c r="G7012" s="80">
        <v>5</v>
      </c>
      <c r="H7012" s="280" t="s">
        <v>1342</v>
      </c>
      <c r="I7012" s="80"/>
    </row>
    <row r="7013" spans="1:9">
      <c r="A7013" s="280" t="s">
        <v>8412</v>
      </c>
      <c r="B7013" s="280" t="s">
        <v>1457</v>
      </c>
      <c r="C7013" s="280" t="s">
        <v>1216</v>
      </c>
      <c r="D7013" s="280" t="s">
        <v>1215</v>
      </c>
      <c r="E7013" s="80">
        <v>0.84269787087988546</v>
      </c>
      <c r="F7013" s="80">
        <v>708810</v>
      </c>
      <c r="G7013" s="80">
        <v>5</v>
      </c>
      <c r="H7013" s="280" t="s">
        <v>1342</v>
      </c>
      <c r="I7013" s="80"/>
    </row>
    <row r="7014" spans="1:9">
      <c r="A7014" s="280" t="s">
        <v>8413</v>
      </c>
      <c r="B7014" s="280" t="s">
        <v>1457</v>
      </c>
      <c r="C7014" s="280" t="s">
        <v>1216</v>
      </c>
      <c r="D7014" s="280" t="s">
        <v>1216</v>
      </c>
      <c r="E7014" s="80">
        <v>1</v>
      </c>
      <c r="F7014" s="80">
        <v>708810</v>
      </c>
      <c r="G7014" s="80">
        <v>5</v>
      </c>
      <c r="H7014" s="280" t="s">
        <v>1342</v>
      </c>
      <c r="I7014" s="80"/>
    </row>
    <row r="7015" spans="1:9">
      <c r="A7015" s="280" t="s">
        <v>8414</v>
      </c>
      <c r="B7015" s="280" t="s">
        <v>1457</v>
      </c>
      <c r="C7015" s="280" t="s">
        <v>1216</v>
      </c>
      <c r="D7015" s="280" t="s">
        <v>1217</v>
      </c>
      <c r="E7015" s="80">
        <v>0.73401919942706084</v>
      </c>
      <c r="F7015" s="80">
        <v>708810</v>
      </c>
      <c r="G7015" s="80">
        <v>5</v>
      </c>
      <c r="H7015" s="280" t="s">
        <v>1342</v>
      </c>
      <c r="I7015" s="80"/>
    </row>
    <row r="7016" spans="1:9">
      <c r="A7016" s="280" t="s">
        <v>8415</v>
      </c>
      <c r="B7016" s="280" t="s">
        <v>1457</v>
      </c>
      <c r="C7016" s="280" t="s">
        <v>1216</v>
      </c>
      <c r="D7016" s="280" t="s">
        <v>1218</v>
      </c>
      <c r="E7016" s="80">
        <v>0.64537241933140788</v>
      </c>
      <c r="F7016" s="80">
        <v>708810</v>
      </c>
      <c r="G7016" s="80">
        <v>5</v>
      </c>
      <c r="H7016" s="280" t="s">
        <v>1342</v>
      </c>
      <c r="I7016" s="80"/>
    </row>
    <row r="7017" spans="1:9">
      <c r="A7017" s="280" t="s">
        <v>8416</v>
      </c>
      <c r="B7017" s="280" t="s">
        <v>1457</v>
      </c>
      <c r="C7017" s="280" t="s">
        <v>1216</v>
      </c>
      <c r="D7017" s="280" t="s">
        <v>1219</v>
      </c>
      <c r="E7017" s="80">
        <v>130973.67691739244</v>
      </c>
      <c r="F7017" s="80">
        <v>708810</v>
      </c>
      <c r="G7017" s="80">
        <v>5</v>
      </c>
      <c r="H7017" s="280" t="s">
        <v>1342</v>
      </c>
      <c r="I7017" s="80"/>
    </row>
    <row r="7018" spans="1:9">
      <c r="A7018" s="280" t="s">
        <v>8417</v>
      </c>
      <c r="B7018" s="280" t="s">
        <v>1457</v>
      </c>
      <c r="C7018" s="280" t="s">
        <v>1216</v>
      </c>
      <c r="D7018" s="280" t="s">
        <v>1347</v>
      </c>
      <c r="E7018" s="80">
        <v>1.3047492259884326</v>
      </c>
      <c r="F7018" s="80">
        <v>708810</v>
      </c>
      <c r="G7018" s="80">
        <v>5</v>
      </c>
      <c r="H7018" s="280" t="s">
        <v>1342</v>
      </c>
      <c r="I7018" s="80"/>
    </row>
    <row r="7019" spans="1:9">
      <c r="A7019" s="280" t="s">
        <v>8418</v>
      </c>
      <c r="B7019" s="280" t="s">
        <v>1393</v>
      </c>
      <c r="C7019" s="280" t="s">
        <v>1216</v>
      </c>
      <c r="D7019" s="280" t="s">
        <v>1347</v>
      </c>
      <c r="E7019" s="80">
        <v>0.18632073475261354</v>
      </c>
      <c r="F7019" s="80">
        <v>708810</v>
      </c>
      <c r="G7019" s="80">
        <v>5</v>
      </c>
      <c r="H7019" s="280" t="s">
        <v>1394</v>
      </c>
      <c r="I7019" s="80"/>
    </row>
    <row r="7020" spans="1:9">
      <c r="A7020" s="280" t="s">
        <v>8419</v>
      </c>
      <c r="B7020" s="280" t="s">
        <v>1415</v>
      </c>
      <c r="C7020" s="280" t="s">
        <v>1216</v>
      </c>
      <c r="D7020" s="280" t="s">
        <v>1347</v>
      </c>
      <c r="E7020" s="80">
        <v>5.4728343383811225E-2</v>
      </c>
      <c r="F7020" s="80">
        <v>708810</v>
      </c>
      <c r="G7020" s="80">
        <v>5</v>
      </c>
      <c r="H7020" s="280" t="s">
        <v>1394</v>
      </c>
      <c r="I7020" s="80"/>
    </row>
    <row r="7021" spans="1:9">
      <c r="A7021" s="280" t="s">
        <v>8420</v>
      </c>
      <c r="B7021" s="280" t="s">
        <v>1436</v>
      </c>
      <c r="C7021" s="280" t="s">
        <v>1216</v>
      </c>
      <c r="D7021" s="280" t="s">
        <v>1347</v>
      </c>
      <c r="E7021" s="80">
        <v>2.8051860890164107E-2</v>
      </c>
      <c r="F7021" s="80">
        <v>708810</v>
      </c>
      <c r="G7021" s="80">
        <v>5</v>
      </c>
      <c r="H7021" s="280" t="s">
        <v>1394</v>
      </c>
      <c r="I7021" s="80"/>
    </row>
    <row r="7022" spans="1:9">
      <c r="A7022" s="280" t="s">
        <v>8421</v>
      </c>
      <c r="B7022" s="280" t="s">
        <v>1457</v>
      </c>
      <c r="C7022" s="280" t="s">
        <v>1216</v>
      </c>
      <c r="D7022" s="280" t="s">
        <v>1344</v>
      </c>
      <c r="E7022" s="80">
        <v>3.1121690631127437</v>
      </c>
      <c r="F7022" s="80">
        <v>708810</v>
      </c>
      <c r="G7022" s="80">
        <v>5</v>
      </c>
      <c r="H7022" s="280" t="s">
        <v>1342</v>
      </c>
      <c r="I7022" s="80"/>
    </row>
    <row r="7023" spans="1:9">
      <c r="A7023" s="280" t="s">
        <v>8422</v>
      </c>
      <c r="B7023" s="280" t="s">
        <v>1393</v>
      </c>
      <c r="C7023" s="280" t="s">
        <v>1216</v>
      </c>
      <c r="D7023" s="280" t="s">
        <v>1344</v>
      </c>
      <c r="E7023" s="80">
        <v>2.0248021331527491E-2</v>
      </c>
      <c r="F7023" s="80">
        <v>708810</v>
      </c>
      <c r="G7023" s="80">
        <v>5</v>
      </c>
      <c r="H7023" s="280" t="s">
        <v>1394</v>
      </c>
      <c r="I7023" s="80"/>
    </row>
    <row r="7024" spans="1:9">
      <c r="A7024" s="280" t="s">
        <v>8423</v>
      </c>
      <c r="B7024" s="280" t="s">
        <v>1415</v>
      </c>
      <c r="C7024" s="280" t="s">
        <v>1216</v>
      </c>
      <c r="D7024" s="280" t="s">
        <v>1344</v>
      </c>
      <c r="E7024" s="80">
        <v>1.3329805330402135E-2</v>
      </c>
      <c r="F7024" s="80">
        <v>708810</v>
      </c>
      <c r="G7024" s="80">
        <v>5</v>
      </c>
      <c r="H7024" s="280" t="s">
        <v>1394</v>
      </c>
      <c r="I7024" s="80"/>
    </row>
    <row r="7025" spans="1:9">
      <c r="A7025" s="280" t="s">
        <v>8424</v>
      </c>
      <c r="B7025" s="280" t="s">
        <v>1436</v>
      </c>
      <c r="C7025" s="280" t="s">
        <v>1216</v>
      </c>
      <c r="D7025" s="280" t="s">
        <v>1344</v>
      </c>
      <c r="E7025" s="80">
        <v>1.4121265927434064E-2</v>
      </c>
      <c r="F7025" s="80">
        <v>708810</v>
      </c>
      <c r="G7025" s="80">
        <v>5</v>
      </c>
      <c r="H7025" s="280" t="s">
        <v>1394</v>
      </c>
      <c r="I7025" s="80"/>
    </row>
    <row r="7026" spans="1:9">
      <c r="A7026" s="280" t="s">
        <v>8425</v>
      </c>
      <c r="B7026" s="280" t="s">
        <v>5752</v>
      </c>
      <c r="C7026" s="280" t="s">
        <v>1217</v>
      </c>
      <c r="D7026" s="280" t="s">
        <v>1394</v>
      </c>
      <c r="E7026" s="80">
        <v>1</v>
      </c>
      <c r="F7026" s="80">
        <v>708810</v>
      </c>
      <c r="G7026" s="80">
        <v>5</v>
      </c>
      <c r="H7026" s="280" t="s">
        <v>1394</v>
      </c>
      <c r="I7026" s="80"/>
    </row>
    <row r="7027" spans="1:9">
      <c r="A7027" s="280" t="s">
        <v>8426</v>
      </c>
      <c r="B7027" s="280" t="s">
        <v>5754</v>
      </c>
      <c r="C7027" s="280" t="s">
        <v>1217</v>
      </c>
      <c r="D7027" s="280" t="s">
        <v>1394</v>
      </c>
      <c r="E7027" s="80">
        <v>1095873.4139396218</v>
      </c>
      <c r="F7027" s="80">
        <v>708810</v>
      </c>
      <c r="G7027" s="80">
        <v>5</v>
      </c>
      <c r="H7027" s="280" t="s">
        <v>1394</v>
      </c>
      <c r="I7027" s="80"/>
    </row>
    <row r="7028" spans="1:9">
      <c r="A7028" s="280" t="s">
        <v>8427</v>
      </c>
      <c r="B7028" s="280" t="s">
        <v>1457</v>
      </c>
      <c r="C7028" s="280" t="s">
        <v>1217</v>
      </c>
      <c r="D7028" s="280" t="s">
        <v>1211</v>
      </c>
      <c r="E7028" s="80">
        <v>1.1353616387497019</v>
      </c>
      <c r="F7028" s="80">
        <v>708810</v>
      </c>
      <c r="G7028" s="80">
        <v>5</v>
      </c>
      <c r="H7028" s="280" t="s">
        <v>1342</v>
      </c>
      <c r="I7028" s="80"/>
    </row>
    <row r="7029" spans="1:9">
      <c r="A7029" s="280" t="s">
        <v>8428</v>
      </c>
      <c r="B7029" s="280" t="s">
        <v>1457</v>
      </c>
      <c r="C7029" s="280" t="s">
        <v>1217</v>
      </c>
      <c r="D7029" s="280" t="s">
        <v>1212</v>
      </c>
      <c r="E7029" s="80">
        <v>1.1609912738885413</v>
      </c>
      <c r="F7029" s="80">
        <v>708810</v>
      </c>
      <c r="G7029" s="80">
        <v>5</v>
      </c>
      <c r="H7029" s="280" t="s">
        <v>1342</v>
      </c>
      <c r="I7029" s="80"/>
    </row>
    <row r="7030" spans="1:9">
      <c r="A7030" s="280" t="s">
        <v>8429</v>
      </c>
      <c r="B7030" s="280" t="s">
        <v>1457</v>
      </c>
      <c r="C7030" s="280" t="s">
        <v>1217</v>
      </c>
      <c r="D7030" s="280" t="s">
        <v>1213</v>
      </c>
      <c r="E7030" s="80">
        <v>1.1355364171937234</v>
      </c>
      <c r="F7030" s="80">
        <v>708810</v>
      </c>
      <c r="G7030" s="80">
        <v>5</v>
      </c>
      <c r="H7030" s="280" t="s">
        <v>1342</v>
      </c>
      <c r="I7030" s="80"/>
    </row>
    <row r="7031" spans="1:9">
      <c r="A7031" s="280" t="s">
        <v>8430</v>
      </c>
      <c r="B7031" s="280" t="s">
        <v>1457</v>
      </c>
      <c r="C7031" s="280" t="s">
        <v>1217</v>
      </c>
      <c r="D7031" s="280" t="s">
        <v>1214</v>
      </c>
      <c r="E7031" s="80">
        <v>1.1582252502276322</v>
      </c>
      <c r="F7031" s="80">
        <v>708810</v>
      </c>
      <c r="G7031" s="80">
        <v>5</v>
      </c>
      <c r="H7031" s="280" t="s">
        <v>1342</v>
      </c>
      <c r="I7031" s="80"/>
    </row>
    <row r="7032" spans="1:9">
      <c r="A7032" s="280" t="s">
        <v>8431</v>
      </c>
      <c r="B7032" s="280" t="s">
        <v>1457</v>
      </c>
      <c r="C7032" s="280" t="s">
        <v>1217</v>
      </c>
      <c r="D7032" s="280" t="s">
        <v>1215</v>
      </c>
      <c r="E7032" s="80">
        <v>1.146932855595183</v>
      </c>
      <c r="F7032" s="80">
        <v>708810</v>
      </c>
      <c r="G7032" s="80">
        <v>5</v>
      </c>
      <c r="H7032" s="280" t="s">
        <v>1342</v>
      </c>
      <c r="I7032" s="80"/>
    </row>
    <row r="7033" spans="1:9">
      <c r="A7033" s="280" t="s">
        <v>8432</v>
      </c>
      <c r="B7033" s="280" t="s">
        <v>1457</v>
      </c>
      <c r="C7033" s="280" t="s">
        <v>1217</v>
      </c>
      <c r="D7033" s="280" t="s">
        <v>1216</v>
      </c>
      <c r="E7033" s="80">
        <v>-0.68449278643959599</v>
      </c>
      <c r="F7033" s="80">
        <v>708810</v>
      </c>
      <c r="G7033" s="80">
        <v>5</v>
      </c>
      <c r="H7033" s="280" t="s">
        <v>1342</v>
      </c>
      <c r="I7033" s="80"/>
    </row>
    <row r="7034" spans="1:9">
      <c r="A7034" s="280" t="s">
        <v>8433</v>
      </c>
      <c r="B7034" s="280" t="s">
        <v>1457</v>
      </c>
      <c r="C7034" s="280" t="s">
        <v>1217</v>
      </c>
      <c r="D7034" s="280" t="s">
        <v>1217</v>
      </c>
      <c r="E7034" s="80">
        <v>1</v>
      </c>
      <c r="F7034" s="80">
        <v>708810</v>
      </c>
      <c r="G7034" s="80">
        <v>5</v>
      </c>
      <c r="H7034" s="280" t="s">
        <v>1342</v>
      </c>
      <c r="I7034" s="80"/>
    </row>
    <row r="7035" spans="1:9">
      <c r="A7035" s="280" t="s">
        <v>8434</v>
      </c>
      <c r="B7035" s="280" t="s">
        <v>1457</v>
      </c>
      <c r="C7035" s="280" t="s">
        <v>1217</v>
      </c>
      <c r="D7035" s="280" t="s">
        <v>1218</v>
      </c>
      <c r="E7035" s="80">
        <v>0.93970861316092547</v>
      </c>
      <c r="F7035" s="80">
        <v>708810</v>
      </c>
      <c r="G7035" s="80">
        <v>5</v>
      </c>
      <c r="H7035" s="280" t="s">
        <v>1342</v>
      </c>
      <c r="I7035" s="80"/>
    </row>
    <row r="7036" spans="1:9">
      <c r="A7036" s="280" t="s">
        <v>8435</v>
      </c>
      <c r="B7036" s="280" t="s">
        <v>1457</v>
      </c>
      <c r="C7036" s="280" t="s">
        <v>1217</v>
      </c>
      <c r="D7036" s="280" t="s">
        <v>1219</v>
      </c>
      <c r="E7036" s="80">
        <v>175224.74197960494</v>
      </c>
      <c r="F7036" s="80">
        <v>708810</v>
      </c>
      <c r="G7036" s="80">
        <v>5</v>
      </c>
      <c r="H7036" s="280" t="s">
        <v>1342</v>
      </c>
      <c r="I7036" s="80"/>
    </row>
    <row r="7037" spans="1:9">
      <c r="A7037" s="280" t="s">
        <v>8436</v>
      </c>
      <c r="B7037" s="280" t="s">
        <v>1457</v>
      </c>
      <c r="C7037" s="280" t="s">
        <v>1217</v>
      </c>
      <c r="D7037" s="280" t="s">
        <v>1347</v>
      </c>
      <c r="E7037" s="80">
        <v>1.7801772462474617</v>
      </c>
      <c r="F7037" s="80">
        <v>708810</v>
      </c>
      <c r="G7037" s="80">
        <v>5</v>
      </c>
      <c r="H7037" s="280" t="s">
        <v>1342</v>
      </c>
      <c r="I7037" s="80"/>
    </row>
    <row r="7038" spans="1:9">
      <c r="A7038" s="280" t="s">
        <v>8437</v>
      </c>
      <c r="B7038" s="280" t="s">
        <v>1393</v>
      </c>
      <c r="C7038" s="280" t="s">
        <v>1217</v>
      </c>
      <c r="D7038" s="280" t="s">
        <v>1347</v>
      </c>
      <c r="E7038" s="80">
        <v>1.5970429311098883E-3</v>
      </c>
      <c r="F7038" s="80">
        <v>708810</v>
      </c>
      <c r="G7038" s="80">
        <v>5</v>
      </c>
      <c r="H7038" s="280" t="s">
        <v>1394</v>
      </c>
      <c r="I7038" s="80"/>
    </row>
    <row r="7039" spans="1:9">
      <c r="A7039" s="280" t="s">
        <v>8438</v>
      </c>
      <c r="B7039" s="280" t="s">
        <v>1415</v>
      </c>
      <c r="C7039" s="280" t="s">
        <v>1217</v>
      </c>
      <c r="D7039" s="280" t="s">
        <v>1347</v>
      </c>
      <c r="E7039" s="80">
        <v>4.1993796977613911E-4</v>
      </c>
      <c r="F7039" s="80">
        <v>708810</v>
      </c>
      <c r="G7039" s="80">
        <v>5</v>
      </c>
      <c r="H7039" s="280" t="s">
        <v>1394</v>
      </c>
      <c r="I7039" s="80"/>
    </row>
    <row r="7040" spans="1:9">
      <c r="A7040" s="280" t="s">
        <v>8439</v>
      </c>
      <c r="B7040" s="280" t="s">
        <v>1436</v>
      </c>
      <c r="C7040" s="280" t="s">
        <v>1217</v>
      </c>
      <c r="D7040" s="280" t="s">
        <v>1347</v>
      </c>
      <c r="E7040" s="80">
        <v>1.1042151497899153E-4</v>
      </c>
      <c r="F7040" s="80">
        <v>708810</v>
      </c>
      <c r="G7040" s="80">
        <v>5</v>
      </c>
      <c r="H7040" s="280" t="s">
        <v>1394</v>
      </c>
      <c r="I7040" s="80"/>
    </row>
    <row r="7041" spans="1:9">
      <c r="A7041" s="280" t="s">
        <v>8440</v>
      </c>
      <c r="B7041" s="280" t="s">
        <v>1457</v>
      </c>
      <c r="C7041" s="280" t="s">
        <v>1217</v>
      </c>
      <c r="D7041" s="280" t="s">
        <v>1344</v>
      </c>
      <c r="E7041" s="80">
        <v>4.2389156348661574</v>
      </c>
      <c r="F7041" s="80">
        <v>708810</v>
      </c>
      <c r="G7041" s="80">
        <v>5</v>
      </c>
      <c r="H7041" s="280" t="s">
        <v>1342</v>
      </c>
      <c r="I7041" s="80"/>
    </row>
    <row r="7042" spans="1:9">
      <c r="A7042" s="280" t="s">
        <v>8441</v>
      </c>
      <c r="B7042" s="280" t="s">
        <v>1393</v>
      </c>
      <c r="C7042" s="280" t="s">
        <v>1217</v>
      </c>
      <c r="D7042" s="280" t="s">
        <v>1344</v>
      </c>
      <c r="E7042" s="80">
        <v>0</v>
      </c>
      <c r="F7042" s="80">
        <v>708810</v>
      </c>
      <c r="G7042" s="80">
        <v>5</v>
      </c>
      <c r="H7042" s="280" t="s">
        <v>1394</v>
      </c>
      <c r="I7042" s="80"/>
    </row>
    <row r="7043" spans="1:9">
      <c r="A7043" s="280" t="s">
        <v>8442</v>
      </c>
      <c r="B7043" s="280" t="s">
        <v>1415</v>
      </c>
      <c r="C7043" s="280" t="s">
        <v>1217</v>
      </c>
      <c r="D7043" s="280" t="s">
        <v>1344</v>
      </c>
      <c r="E7043" s="80">
        <v>0</v>
      </c>
      <c r="F7043" s="80">
        <v>708810</v>
      </c>
      <c r="G7043" s="80">
        <v>5</v>
      </c>
      <c r="H7043" s="280" t="s">
        <v>1394</v>
      </c>
      <c r="I7043" s="80"/>
    </row>
    <row r="7044" spans="1:9">
      <c r="A7044" s="280" t="s">
        <v>8443</v>
      </c>
      <c r="B7044" s="280" t="s">
        <v>1436</v>
      </c>
      <c r="C7044" s="280" t="s">
        <v>1217</v>
      </c>
      <c r="D7044" s="280" t="s">
        <v>1344</v>
      </c>
      <c r="E7044" s="80">
        <v>0</v>
      </c>
      <c r="F7044" s="80">
        <v>708810</v>
      </c>
      <c r="G7044" s="80">
        <v>5</v>
      </c>
      <c r="H7044" s="280" t="s">
        <v>1394</v>
      </c>
      <c r="I7044" s="80"/>
    </row>
    <row r="7045" spans="1:9">
      <c r="A7045" s="280" t="s">
        <v>8444</v>
      </c>
      <c r="B7045" s="280" t="s">
        <v>5752</v>
      </c>
      <c r="C7045" s="280" t="s">
        <v>1218</v>
      </c>
      <c r="D7045" s="280" t="s">
        <v>1394</v>
      </c>
      <c r="E7045" s="80">
        <v>0.99756211114403015</v>
      </c>
      <c r="F7045" s="80">
        <v>708810</v>
      </c>
      <c r="G7045" s="80">
        <v>5</v>
      </c>
      <c r="H7045" s="280" t="s">
        <v>1394</v>
      </c>
      <c r="I7045" s="80"/>
    </row>
    <row r="7046" spans="1:9">
      <c r="A7046" s="280" t="s">
        <v>8445</v>
      </c>
      <c r="B7046" s="280" t="s">
        <v>5754</v>
      </c>
      <c r="C7046" s="280" t="s">
        <v>1218</v>
      </c>
      <c r="D7046" s="280" t="s">
        <v>1394</v>
      </c>
      <c r="E7046" s="80">
        <v>1360061.6123345508</v>
      </c>
      <c r="F7046" s="80">
        <v>708810</v>
      </c>
      <c r="G7046" s="80">
        <v>5</v>
      </c>
      <c r="H7046" s="280" t="s">
        <v>1394</v>
      </c>
      <c r="I7046" s="80"/>
    </row>
    <row r="7047" spans="1:9">
      <c r="A7047" s="280" t="s">
        <v>8446</v>
      </c>
      <c r="B7047" s="280" t="s">
        <v>1457</v>
      </c>
      <c r="C7047" s="280" t="s">
        <v>1218</v>
      </c>
      <c r="D7047" s="280" t="s">
        <v>1211</v>
      </c>
      <c r="E7047" s="80">
        <v>1.413690122431188</v>
      </c>
      <c r="F7047" s="80">
        <v>708810</v>
      </c>
      <c r="G7047" s="80">
        <v>5</v>
      </c>
      <c r="H7047" s="280" t="s">
        <v>1342</v>
      </c>
      <c r="I7047" s="80"/>
    </row>
    <row r="7048" spans="1:9">
      <c r="A7048" s="280" t="s">
        <v>8447</v>
      </c>
      <c r="B7048" s="280" t="s">
        <v>1457</v>
      </c>
      <c r="C7048" s="280" t="s">
        <v>1218</v>
      </c>
      <c r="D7048" s="280" t="s">
        <v>1212</v>
      </c>
      <c r="E7048" s="80">
        <v>1.4477072047328372</v>
      </c>
      <c r="F7048" s="80">
        <v>708810</v>
      </c>
      <c r="G7048" s="80">
        <v>5</v>
      </c>
      <c r="H7048" s="280" t="s">
        <v>1342</v>
      </c>
      <c r="I7048" s="80"/>
    </row>
    <row r="7049" spans="1:9">
      <c r="A7049" s="280" t="s">
        <v>8448</v>
      </c>
      <c r="B7049" s="280" t="s">
        <v>1457</v>
      </c>
      <c r="C7049" s="280" t="s">
        <v>1218</v>
      </c>
      <c r="D7049" s="280" t="s">
        <v>1213</v>
      </c>
      <c r="E7049" s="80">
        <v>1.4138579913495664</v>
      </c>
      <c r="F7049" s="80">
        <v>708810</v>
      </c>
      <c r="G7049" s="80">
        <v>5</v>
      </c>
      <c r="H7049" s="280" t="s">
        <v>1342</v>
      </c>
      <c r="I7049" s="80"/>
    </row>
    <row r="7050" spans="1:9">
      <c r="A7050" s="280" t="s">
        <v>8449</v>
      </c>
      <c r="B7050" s="280" t="s">
        <v>1457</v>
      </c>
      <c r="C7050" s="280" t="s">
        <v>1218</v>
      </c>
      <c r="D7050" s="280" t="s">
        <v>1214</v>
      </c>
      <c r="E7050" s="80">
        <v>1.4447831394020987</v>
      </c>
      <c r="F7050" s="80">
        <v>708810</v>
      </c>
      <c r="G7050" s="80">
        <v>5</v>
      </c>
      <c r="H7050" s="280" t="s">
        <v>1342</v>
      </c>
      <c r="I7050" s="80"/>
    </row>
    <row r="7051" spans="1:9">
      <c r="A7051" s="280" t="s">
        <v>8450</v>
      </c>
      <c r="B7051" s="280" t="s">
        <v>1457</v>
      </c>
      <c r="C7051" s="280" t="s">
        <v>1218</v>
      </c>
      <c r="D7051" s="280" t="s">
        <v>1215</v>
      </c>
      <c r="E7051" s="80">
        <v>1.4263797531751106</v>
      </c>
      <c r="F7051" s="80">
        <v>708810</v>
      </c>
      <c r="G7051" s="80">
        <v>5</v>
      </c>
      <c r="H7051" s="280" t="s">
        <v>1342</v>
      </c>
      <c r="I7051" s="80"/>
    </row>
    <row r="7052" spans="1:9">
      <c r="A7052" s="280" t="s">
        <v>8451</v>
      </c>
      <c r="B7052" s="280" t="s">
        <v>1457</v>
      </c>
      <c r="C7052" s="280" t="s">
        <v>1218</v>
      </c>
      <c r="D7052" s="280" t="s">
        <v>1216</v>
      </c>
      <c r="E7052" s="80">
        <v>1.117648042584354</v>
      </c>
      <c r="F7052" s="80">
        <v>708810</v>
      </c>
      <c r="G7052" s="80">
        <v>5</v>
      </c>
      <c r="H7052" s="280" t="s">
        <v>1342</v>
      </c>
      <c r="I7052" s="80"/>
    </row>
    <row r="7053" spans="1:9">
      <c r="A7053" s="280" t="s">
        <v>8452</v>
      </c>
      <c r="B7053" s="280" t="s">
        <v>1457</v>
      </c>
      <c r="C7053" s="280" t="s">
        <v>1218</v>
      </c>
      <c r="D7053" s="280" t="s">
        <v>1217</v>
      </c>
      <c r="E7053" s="80">
        <v>1.2426993465648752</v>
      </c>
      <c r="F7053" s="80">
        <v>708810</v>
      </c>
      <c r="G7053" s="80">
        <v>5</v>
      </c>
      <c r="H7053" s="280" t="s">
        <v>1342</v>
      </c>
      <c r="I7053" s="80"/>
    </row>
    <row r="7054" spans="1:9">
      <c r="A7054" s="280" t="s">
        <v>8453</v>
      </c>
      <c r="B7054" s="280" t="s">
        <v>1457</v>
      </c>
      <c r="C7054" s="280" t="s">
        <v>1218</v>
      </c>
      <c r="D7054" s="280" t="s">
        <v>1218</v>
      </c>
      <c r="E7054" s="80">
        <v>1</v>
      </c>
      <c r="F7054" s="80">
        <v>708810</v>
      </c>
      <c r="G7054" s="80">
        <v>5</v>
      </c>
      <c r="H7054" s="280" t="s">
        <v>1342</v>
      </c>
      <c r="I7054" s="80"/>
    </row>
    <row r="7055" spans="1:9">
      <c r="A7055" s="280" t="s">
        <v>8454</v>
      </c>
      <c r="B7055" s="280" t="s">
        <v>1457</v>
      </c>
      <c r="C7055" s="280" t="s">
        <v>1218</v>
      </c>
      <c r="D7055" s="280" t="s">
        <v>1219</v>
      </c>
      <c r="E7055" s="80">
        <v>212715.74485732842</v>
      </c>
      <c r="F7055" s="80">
        <v>708810</v>
      </c>
      <c r="G7055" s="80">
        <v>5</v>
      </c>
      <c r="H7055" s="280" t="s">
        <v>1342</v>
      </c>
      <c r="I7055" s="80"/>
    </row>
    <row r="7056" spans="1:9">
      <c r="A7056" s="280" t="s">
        <v>8455</v>
      </c>
      <c r="B7056" s="280" t="s">
        <v>1457</v>
      </c>
      <c r="C7056" s="280" t="s">
        <v>1218</v>
      </c>
      <c r="D7056" s="280" t="s">
        <v>1347</v>
      </c>
      <c r="E7056" s="80">
        <v>2.2035847284360375</v>
      </c>
      <c r="F7056" s="80">
        <v>708810</v>
      </c>
      <c r="G7056" s="80">
        <v>5</v>
      </c>
      <c r="H7056" s="280" t="s">
        <v>1342</v>
      </c>
      <c r="I7056" s="80"/>
    </row>
    <row r="7057" spans="1:9">
      <c r="A7057" s="280" t="s">
        <v>8456</v>
      </c>
      <c r="B7057" s="280" t="s">
        <v>1393</v>
      </c>
      <c r="C7057" s="280" t="s">
        <v>1218</v>
      </c>
      <c r="D7057" s="280" t="s">
        <v>1347</v>
      </c>
      <c r="E7057" s="80">
        <v>4.6235239344817367E-2</v>
      </c>
      <c r="F7057" s="80">
        <v>708810</v>
      </c>
      <c r="G7057" s="80">
        <v>5</v>
      </c>
      <c r="H7057" s="280" t="s">
        <v>1394</v>
      </c>
      <c r="I7057" s="80"/>
    </row>
    <row r="7058" spans="1:9">
      <c r="A7058" s="280" t="s">
        <v>8457</v>
      </c>
      <c r="B7058" s="280" t="s">
        <v>1415</v>
      </c>
      <c r="C7058" s="280" t="s">
        <v>1218</v>
      </c>
      <c r="D7058" s="280" t="s">
        <v>1347</v>
      </c>
      <c r="E7058" s="80">
        <v>1.6572583957103735E-2</v>
      </c>
      <c r="F7058" s="80">
        <v>708810</v>
      </c>
      <c r="G7058" s="80">
        <v>5</v>
      </c>
      <c r="H7058" s="280" t="s">
        <v>1394</v>
      </c>
      <c r="I7058" s="80"/>
    </row>
    <row r="7059" spans="1:9">
      <c r="A7059" s="280" t="s">
        <v>8458</v>
      </c>
      <c r="B7059" s="280" t="s">
        <v>1436</v>
      </c>
      <c r="C7059" s="280" t="s">
        <v>1218</v>
      </c>
      <c r="D7059" s="280" t="s">
        <v>1347</v>
      </c>
      <c r="E7059" s="80">
        <v>9.9398866620688826E-3</v>
      </c>
      <c r="F7059" s="80">
        <v>708810</v>
      </c>
      <c r="G7059" s="80">
        <v>5</v>
      </c>
      <c r="H7059" s="280" t="s">
        <v>1394</v>
      </c>
      <c r="I7059" s="80"/>
    </row>
    <row r="7060" spans="1:9">
      <c r="A7060" s="280" t="s">
        <v>8459</v>
      </c>
      <c r="B7060" s="280" t="s">
        <v>1457</v>
      </c>
      <c r="C7060" s="280" t="s">
        <v>1218</v>
      </c>
      <c r="D7060" s="280" t="s">
        <v>1344</v>
      </c>
      <c r="E7060" s="80">
        <v>5.268139248323112</v>
      </c>
      <c r="F7060" s="80">
        <v>708810</v>
      </c>
      <c r="G7060" s="80">
        <v>5</v>
      </c>
      <c r="H7060" s="280" t="s">
        <v>1342</v>
      </c>
      <c r="I7060" s="80"/>
    </row>
    <row r="7061" spans="1:9">
      <c r="A7061" s="280" t="s">
        <v>8460</v>
      </c>
      <c r="B7061" s="280" t="s">
        <v>1393</v>
      </c>
      <c r="C7061" s="280" t="s">
        <v>1218</v>
      </c>
      <c r="D7061" s="280" t="s">
        <v>1344</v>
      </c>
      <c r="E7061" s="80">
        <v>7.4067803783806662E-3</v>
      </c>
      <c r="F7061" s="80">
        <v>708810</v>
      </c>
      <c r="G7061" s="80">
        <v>5</v>
      </c>
      <c r="H7061" s="280" t="s">
        <v>1394</v>
      </c>
      <c r="I7061" s="80"/>
    </row>
    <row r="7062" spans="1:9">
      <c r="A7062" s="280" t="s">
        <v>8461</v>
      </c>
      <c r="B7062" s="280" t="s">
        <v>1415</v>
      </c>
      <c r="C7062" s="280" t="s">
        <v>1218</v>
      </c>
      <c r="D7062" s="280" t="s">
        <v>1344</v>
      </c>
      <c r="E7062" s="80">
        <v>5.3678465538331598E-3</v>
      </c>
      <c r="F7062" s="80">
        <v>708810</v>
      </c>
      <c r="G7062" s="80">
        <v>5</v>
      </c>
      <c r="H7062" s="280" t="s">
        <v>1394</v>
      </c>
      <c r="I7062" s="80"/>
    </row>
    <row r="7063" spans="1:9">
      <c r="A7063" s="280" t="s">
        <v>8462</v>
      </c>
      <c r="B7063" s="280" t="s">
        <v>1436</v>
      </c>
      <c r="C7063" s="280" t="s">
        <v>1218</v>
      </c>
      <c r="D7063" s="280" t="s">
        <v>1344</v>
      </c>
      <c r="E7063" s="80">
        <v>7.4801993157886312E-3</v>
      </c>
      <c r="F7063" s="80">
        <v>708810</v>
      </c>
      <c r="G7063" s="80">
        <v>5</v>
      </c>
      <c r="H7063" s="280" t="s">
        <v>1394</v>
      </c>
      <c r="I7063" s="80"/>
    </row>
    <row r="7064" spans="1:9">
      <c r="A7064" s="280" t="s">
        <v>8463</v>
      </c>
      <c r="B7064" s="280" t="s">
        <v>5752</v>
      </c>
      <c r="C7064" s="280" t="s">
        <v>1219</v>
      </c>
      <c r="D7064" s="280" t="s">
        <v>1394</v>
      </c>
      <c r="E7064" s="80">
        <v>1</v>
      </c>
      <c r="F7064" s="80">
        <v>708810</v>
      </c>
      <c r="G7064" s="80">
        <v>5</v>
      </c>
      <c r="H7064" s="280" t="s">
        <v>1394</v>
      </c>
      <c r="I7064" s="80"/>
    </row>
    <row r="7065" spans="1:9">
      <c r="A7065" s="280" t="s">
        <v>8464</v>
      </c>
      <c r="B7065" s="280" t="s">
        <v>5754</v>
      </c>
      <c r="C7065" s="280" t="s">
        <v>1219</v>
      </c>
      <c r="D7065" s="280" t="s">
        <v>1394</v>
      </c>
      <c r="E7065" s="80">
        <v>916810.37146561767</v>
      </c>
      <c r="F7065" s="80">
        <v>708810</v>
      </c>
      <c r="G7065" s="80">
        <v>5</v>
      </c>
      <c r="H7065" s="280" t="s">
        <v>1394</v>
      </c>
      <c r="I7065" s="80"/>
    </row>
    <row r="7066" spans="1:9">
      <c r="A7066" s="280" t="s">
        <v>8465</v>
      </c>
      <c r="B7066" s="280" t="s">
        <v>1457</v>
      </c>
      <c r="C7066" s="280" t="s">
        <v>1219</v>
      </c>
      <c r="D7066" s="280" t="s">
        <v>1211</v>
      </c>
      <c r="E7066" s="80">
        <v>0.94987427122893364</v>
      </c>
      <c r="F7066" s="80">
        <v>708810</v>
      </c>
      <c r="G7066" s="80">
        <v>5</v>
      </c>
      <c r="H7066" s="280" t="s">
        <v>1342</v>
      </c>
      <c r="I7066" s="80"/>
    </row>
    <row r="7067" spans="1:9">
      <c r="A7067" s="280" t="s">
        <v>8466</v>
      </c>
      <c r="B7067" s="280" t="s">
        <v>1457</v>
      </c>
      <c r="C7067" s="280" t="s">
        <v>1219</v>
      </c>
      <c r="D7067" s="280" t="s">
        <v>1212</v>
      </c>
      <c r="E7067" s="80">
        <v>0.97147556196186213</v>
      </c>
      <c r="F7067" s="80">
        <v>708810</v>
      </c>
      <c r="G7067" s="80">
        <v>5</v>
      </c>
      <c r="H7067" s="280" t="s">
        <v>1342</v>
      </c>
      <c r="I7067" s="80"/>
    </row>
    <row r="7068" spans="1:9">
      <c r="A7068" s="280" t="s">
        <v>8467</v>
      </c>
      <c r="B7068" s="280" t="s">
        <v>1457</v>
      </c>
      <c r="C7068" s="280" t="s">
        <v>1219</v>
      </c>
      <c r="D7068" s="280" t="s">
        <v>1213</v>
      </c>
      <c r="E7068" s="80">
        <v>0.95004752793363278</v>
      </c>
      <c r="F7068" s="80">
        <v>708810</v>
      </c>
      <c r="G7068" s="80">
        <v>5</v>
      </c>
      <c r="H7068" s="280" t="s">
        <v>1342</v>
      </c>
      <c r="I7068" s="80"/>
    </row>
    <row r="7069" spans="1:9">
      <c r="A7069" s="280" t="s">
        <v>8468</v>
      </c>
      <c r="B7069" s="280" t="s">
        <v>1457</v>
      </c>
      <c r="C7069" s="280" t="s">
        <v>1219</v>
      </c>
      <c r="D7069" s="280" t="s">
        <v>1214</v>
      </c>
      <c r="E7069" s="80">
        <v>0.9681186063753997</v>
      </c>
      <c r="F7069" s="80">
        <v>708810</v>
      </c>
      <c r="G7069" s="80">
        <v>5</v>
      </c>
      <c r="H7069" s="280" t="s">
        <v>1342</v>
      </c>
      <c r="I7069" s="80"/>
    </row>
    <row r="7070" spans="1:9">
      <c r="A7070" s="280" t="s">
        <v>8469</v>
      </c>
      <c r="B7070" s="280" t="s">
        <v>1457</v>
      </c>
      <c r="C7070" s="280" t="s">
        <v>1219</v>
      </c>
      <c r="D7070" s="280" t="s">
        <v>1215</v>
      </c>
      <c r="E7070" s="80">
        <v>0.96002301605368034</v>
      </c>
      <c r="F7070" s="80">
        <v>708810</v>
      </c>
      <c r="G7070" s="80">
        <v>5</v>
      </c>
      <c r="H7070" s="280" t="s">
        <v>1342</v>
      </c>
      <c r="I7070" s="80"/>
    </row>
    <row r="7071" spans="1:9">
      <c r="A7071" s="280" t="s">
        <v>8470</v>
      </c>
      <c r="B7071" s="280" t="s">
        <v>1457</v>
      </c>
      <c r="C7071" s="280" t="s">
        <v>1219</v>
      </c>
      <c r="D7071" s="280" t="s">
        <v>1216</v>
      </c>
      <c r="E7071" s="80">
        <v>-0.49317695509599763</v>
      </c>
      <c r="F7071" s="80">
        <v>708810</v>
      </c>
      <c r="G7071" s="80">
        <v>5</v>
      </c>
      <c r="H7071" s="280" t="s">
        <v>1342</v>
      </c>
      <c r="I7071" s="80"/>
    </row>
    <row r="7072" spans="1:9">
      <c r="A7072" s="280" t="s">
        <v>8471</v>
      </c>
      <c r="B7072" s="280" t="s">
        <v>1457</v>
      </c>
      <c r="C7072" s="280" t="s">
        <v>1219</v>
      </c>
      <c r="D7072" s="280" t="s">
        <v>1217</v>
      </c>
      <c r="E7072" s="80">
        <v>0.83904258799654907</v>
      </c>
      <c r="F7072" s="80">
        <v>708810</v>
      </c>
      <c r="G7072" s="80">
        <v>5</v>
      </c>
      <c r="H7072" s="280" t="s">
        <v>1342</v>
      </c>
      <c r="I7072" s="80"/>
    </row>
    <row r="7073" spans="1:9">
      <c r="A7073" s="280" t="s">
        <v>8472</v>
      </c>
      <c r="B7073" s="280" t="s">
        <v>1457</v>
      </c>
      <c r="C7073" s="280" t="s">
        <v>1219</v>
      </c>
      <c r="D7073" s="280" t="s">
        <v>1218</v>
      </c>
      <c r="E7073" s="80">
        <v>0.78456282138850175</v>
      </c>
      <c r="F7073" s="80">
        <v>708810</v>
      </c>
      <c r="G7073" s="80">
        <v>5</v>
      </c>
      <c r="H7073" s="280" t="s">
        <v>1342</v>
      </c>
      <c r="I7073" s="80"/>
    </row>
    <row r="7074" spans="1:9">
      <c r="A7074" s="280" t="s">
        <v>8473</v>
      </c>
      <c r="B7074" s="280" t="s">
        <v>1457</v>
      </c>
      <c r="C7074" s="280" t="s">
        <v>1219</v>
      </c>
      <c r="D7074" s="280" t="s">
        <v>1219</v>
      </c>
      <c r="E7074" s="80">
        <v>1</v>
      </c>
      <c r="F7074" s="80">
        <v>708810</v>
      </c>
      <c r="G7074" s="80">
        <v>5</v>
      </c>
      <c r="H7074" s="280" t="s">
        <v>1342</v>
      </c>
      <c r="I7074" s="80"/>
    </row>
    <row r="7075" spans="1:9">
      <c r="A7075" s="280" t="s">
        <v>8474</v>
      </c>
      <c r="B7075" s="280" t="s">
        <v>1457</v>
      </c>
      <c r="C7075" s="280" t="s">
        <v>1219</v>
      </c>
      <c r="D7075" s="280" t="s">
        <v>1347</v>
      </c>
      <c r="E7075" s="80">
        <v>1.4510560779832482</v>
      </c>
      <c r="F7075" s="80">
        <v>708810</v>
      </c>
      <c r="G7075" s="80">
        <v>5</v>
      </c>
      <c r="H7075" s="280" t="s">
        <v>1342</v>
      </c>
      <c r="I7075" s="80"/>
    </row>
    <row r="7076" spans="1:9">
      <c r="A7076" s="280" t="s">
        <v>8475</v>
      </c>
      <c r="B7076" s="280" t="s">
        <v>1393</v>
      </c>
      <c r="C7076" s="280" t="s">
        <v>1219</v>
      </c>
      <c r="D7076" s="280" t="s">
        <v>1347</v>
      </c>
      <c r="E7076" s="80">
        <v>9.6917368547283472E-2</v>
      </c>
      <c r="F7076" s="80">
        <v>708810</v>
      </c>
      <c r="G7076" s="80">
        <v>5</v>
      </c>
      <c r="H7076" s="280" t="s">
        <v>1394</v>
      </c>
      <c r="I7076" s="80"/>
    </row>
    <row r="7077" spans="1:9">
      <c r="A7077" s="280" t="s">
        <v>8476</v>
      </c>
      <c r="B7077" s="280" t="s">
        <v>1415</v>
      </c>
      <c r="C7077" s="280" t="s">
        <v>1219</v>
      </c>
      <c r="D7077" s="280" t="s">
        <v>1347</v>
      </c>
      <c r="E7077" s="80">
        <v>9.6917247236051648E-2</v>
      </c>
      <c r="F7077" s="80">
        <v>708810</v>
      </c>
      <c r="G7077" s="80">
        <v>5</v>
      </c>
      <c r="H7077" s="280" t="s">
        <v>1394</v>
      </c>
      <c r="I7077" s="80"/>
    </row>
    <row r="7078" spans="1:9">
      <c r="A7078" s="280" t="s">
        <v>8477</v>
      </c>
      <c r="B7078" s="280" t="s">
        <v>1436</v>
      </c>
      <c r="C7078" s="280" t="s">
        <v>1219</v>
      </c>
      <c r="D7078" s="280" t="s">
        <v>1347</v>
      </c>
      <c r="E7078" s="80">
        <v>9.6917131701545159E-2</v>
      </c>
      <c r="F7078" s="80">
        <v>708810</v>
      </c>
      <c r="G7078" s="80">
        <v>5</v>
      </c>
      <c r="H7078" s="280" t="s">
        <v>1394</v>
      </c>
      <c r="I7078" s="80"/>
    </row>
    <row r="7079" spans="1:9">
      <c r="A7079" s="280" t="s">
        <v>8478</v>
      </c>
      <c r="B7079" s="280" t="s">
        <v>1457</v>
      </c>
      <c r="C7079" s="280" t="s">
        <v>1219</v>
      </c>
      <c r="D7079" s="280" t="s">
        <v>1344</v>
      </c>
      <c r="E7079" s="80">
        <v>3.5229038593277204</v>
      </c>
      <c r="F7079" s="80">
        <v>708810</v>
      </c>
      <c r="G7079" s="80">
        <v>5</v>
      </c>
      <c r="H7079" s="280" t="s">
        <v>1342</v>
      </c>
      <c r="I7079" s="80"/>
    </row>
    <row r="7080" spans="1:9">
      <c r="A7080" s="280" t="s">
        <v>8479</v>
      </c>
      <c r="B7080" s="280" t="s">
        <v>1393</v>
      </c>
      <c r="C7080" s="280" t="s">
        <v>1219</v>
      </c>
      <c r="D7080" s="280" t="s">
        <v>1344</v>
      </c>
      <c r="E7080" s="80">
        <v>9.6917368547283472E-2</v>
      </c>
      <c r="F7080" s="80">
        <v>708810</v>
      </c>
      <c r="G7080" s="80">
        <v>5</v>
      </c>
      <c r="H7080" s="280" t="s">
        <v>1394</v>
      </c>
      <c r="I7080" s="80"/>
    </row>
    <row r="7081" spans="1:9">
      <c r="A7081" s="280" t="s">
        <v>8480</v>
      </c>
      <c r="B7081" s="280" t="s">
        <v>1415</v>
      </c>
      <c r="C7081" s="280" t="s">
        <v>1219</v>
      </c>
      <c r="D7081" s="280" t="s">
        <v>1344</v>
      </c>
      <c r="E7081" s="80">
        <v>9.6917125924819839E-2</v>
      </c>
      <c r="F7081" s="80">
        <v>708810</v>
      </c>
      <c r="G7081" s="80">
        <v>5</v>
      </c>
      <c r="H7081" s="280" t="s">
        <v>1394</v>
      </c>
      <c r="I7081" s="80"/>
    </row>
    <row r="7082" spans="1:9">
      <c r="A7082" s="280" t="s">
        <v>8481</v>
      </c>
      <c r="B7082" s="280" t="s">
        <v>1436</v>
      </c>
      <c r="C7082" s="280" t="s">
        <v>1219</v>
      </c>
      <c r="D7082" s="280" t="s">
        <v>1344</v>
      </c>
      <c r="E7082" s="80">
        <v>9.6916883302356191E-2</v>
      </c>
      <c r="F7082" s="80">
        <v>708810</v>
      </c>
      <c r="G7082" s="80">
        <v>5</v>
      </c>
      <c r="H7082" s="280" t="s">
        <v>1394</v>
      </c>
      <c r="I7082" s="80"/>
    </row>
    <row r="7083" spans="1:9">
      <c r="A7083" s="280" t="s">
        <v>8482</v>
      </c>
      <c r="B7083" s="280" t="s">
        <v>1457</v>
      </c>
      <c r="C7083" s="280" t="s">
        <v>1183</v>
      </c>
      <c r="D7083" s="280" t="s">
        <v>1211</v>
      </c>
      <c r="E7083" s="80">
        <v>0.26856865683033126</v>
      </c>
      <c r="F7083" s="80">
        <v>708810</v>
      </c>
      <c r="G7083" s="80">
        <v>5</v>
      </c>
      <c r="H7083" s="280" t="s">
        <v>1342</v>
      </c>
      <c r="I7083" s="80"/>
    </row>
    <row r="7084" spans="1:9">
      <c r="A7084" s="280" t="s">
        <v>8483</v>
      </c>
      <c r="B7084" s="280" t="s">
        <v>1457</v>
      </c>
      <c r="C7084" s="280" t="s">
        <v>1183</v>
      </c>
      <c r="D7084" s="280" t="s">
        <v>1212</v>
      </c>
      <c r="E7084" s="80">
        <v>0.27461072364385558</v>
      </c>
      <c r="F7084" s="80">
        <v>708810</v>
      </c>
      <c r="G7084" s="80">
        <v>5</v>
      </c>
      <c r="H7084" s="280" t="s">
        <v>1342</v>
      </c>
      <c r="I7084" s="80"/>
    </row>
    <row r="7085" spans="1:9">
      <c r="A7085" s="280" t="s">
        <v>8484</v>
      </c>
      <c r="B7085" s="280" t="s">
        <v>1457</v>
      </c>
      <c r="C7085" s="280" t="s">
        <v>1183</v>
      </c>
      <c r="D7085" s="280" t="s">
        <v>1213</v>
      </c>
      <c r="E7085" s="80">
        <v>0.26860663842426369</v>
      </c>
      <c r="F7085" s="80">
        <v>708810</v>
      </c>
      <c r="G7085" s="80">
        <v>5</v>
      </c>
      <c r="H7085" s="280" t="s">
        <v>1342</v>
      </c>
      <c r="I7085" s="80"/>
    </row>
    <row r="7086" spans="1:9">
      <c r="A7086" s="280" t="s">
        <v>8485</v>
      </c>
      <c r="B7086" s="280" t="s">
        <v>1457</v>
      </c>
      <c r="C7086" s="280" t="s">
        <v>1183</v>
      </c>
      <c r="D7086" s="280" t="s">
        <v>1214</v>
      </c>
      <c r="E7086" s="80">
        <v>0.27413269237862858</v>
      </c>
      <c r="F7086" s="80">
        <v>708810</v>
      </c>
      <c r="G7086" s="80">
        <v>5</v>
      </c>
      <c r="H7086" s="280" t="s">
        <v>1342</v>
      </c>
      <c r="I7086" s="80"/>
    </row>
    <row r="7087" spans="1:9">
      <c r="A7087" s="280" t="s">
        <v>8486</v>
      </c>
      <c r="B7087" s="280" t="s">
        <v>1457</v>
      </c>
      <c r="C7087" s="280" t="s">
        <v>1183</v>
      </c>
      <c r="D7087" s="280" t="s">
        <v>1215</v>
      </c>
      <c r="E7087" s="80">
        <v>0.27121551829621032</v>
      </c>
      <c r="F7087" s="80">
        <v>708810</v>
      </c>
      <c r="G7087" s="80">
        <v>5</v>
      </c>
      <c r="H7087" s="280" t="s">
        <v>1342</v>
      </c>
      <c r="I7087" s="80"/>
    </row>
    <row r="7088" spans="1:9">
      <c r="A7088" s="280" t="s">
        <v>8487</v>
      </c>
      <c r="B7088" s="280" t="s">
        <v>1457</v>
      </c>
      <c r="C7088" s="280" t="s">
        <v>1183</v>
      </c>
      <c r="D7088" s="280" t="s">
        <v>1216</v>
      </c>
      <c r="E7088" s="80">
        <v>-1.5762081353940176</v>
      </c>
      <c r="F7088" s="80">
        <v>708810</v>
      </c>
      <c r="G7088" s="80">
        <v>5</v>
      </c>
      <c r="H7088" s="280" t="s">
        <v>1342</v>
      </c>
      <c r="I7088" s="80"/>
    </row>
    <row r="7089" spans="1:9">
      <c r="A7089" s="280" t="s">
        <v>8488</v>
      </c>
      <c r="B7089" s="280" t="s">
        <v>1457</v>
      </c>
      <c r="C7089" s="280" t="s">
        <v>1183</v>
      </c>
      <c r="D7089" s="280" t="s">
        <v>1217</v>
      </c>
      <c r="E7089" s="80">
        <v>0.23736838536587546</v>
      </c>
      <c r="F7089" s="80">
        <v>708810</v>
      </c>
      <c r="G7089" s="80">
        <v>5</v>
      </c>
      <c r="H7089" s="280" t="s">
        <v>1342</v>
      </c>
      <c r="I7089" s="80"/>
    </row>
    <row r="7090" spans="1:9">
      <c r="A7090" s="280" t="s">
        <v>8489</v>
      </c>
      <c r="B7090" s="280" t="s">
        <v>1457</v>
      </c>
      <c r="C7090" s="280" t="s">
        <v>1183</v>
      </c>
      <c r="D7090" s="280" t="s">
        <v>1218</v>
      </c>
      <c r="E7090" s="80">
        <v>0.26232815504292678</v>
      </c>
      <c r="F7090" s="80">
        <v>708810</v>
      </c>
      <c r="G7090" s="80">
        <v>5</v>
      </c>
      <c r="H7090" s="280" t="s">
        <v>1342</v>
      </c>
      <c r="I7090" s="80"/>
    </row>
    <row r="7091" spans="1:9">
      <c r="A7091" s="280" t="s">
        <v>8490</v>
      </c>
      <c r="B7091" s="280" t="s">
        <v>1457</v>
      </c>
      <c r="C7091" s="280" t="s">
        <v>1183</v>
      </c>
      <c r="D7091" s="280" t="s">
        <v>1219</v>
      </c>
      <c r="E7091" s="80">
        <v>39180.080625538474</v>
      </c>
      <c r="F7091" s="80">
        <v>708810</v>
      </c>
      <c r="G7091" s="80">
        <v>5</v>
      </c>
      <c r="H7091" s="280" t="s">
        <v>1342</v>
      </c>
      <c r="I7091" s="80"/>
    </row>
    <row r="7092" spans="1:9">
      <c r="A7092" s="280" t="s">
        <v>8491</v>
      </c>
      <c r="B7092" s="280" t="s">
        <v>1457</v>
      </c>
      <c r="C7092" s="280" t="s">
        <v>1183</v>
      </c>
      <c r="D7092" s="280" t="s">
        <v>1347</v>
      </c>
      <c r="E7092" s="80">
        <v>0.42430599285976506</v>
      </c>
      <c r="F7092" s="80">
        <v>708810</v>
      </c>
      <c r="G7092" s="80">
        <v>5</v>
      </c>
      <c r="H7092" s="280" t="s">
        <v>1342</v>
      </c>
      <c r="I7092" s="80"/>
    </row>
    <row r="7093" spans="1:9">
      <c r="A7093" s="280" t="s">
        <v>8492</v>
      </c>
      <c r="B7093" s="280" t="s">
        <v>1457</v>
      </c>
      <c r="C7093" s="280" t="s">
        <v>1183</v>
      </c>
      <c r="D7093" s="280" t="s">
        <v>1344</v>
      </c>
      <c r="E7093" s="80">
        <v>1.0048501727328107</v>
      </c>
      <c r="F7093" s="80">
        <v>708810</v>
      </c>
      <c r="G7093" s="80">
        <v>5</v>
      </c>
      <c r="H7093" s="280" t="s">
        <v>1342</v>
      </c>
      <c r="I7093" s="80"/>
    </row>
    <row r="7094" spans="1:9">
      <c r="A7094" s="280" t="s">
        <v>8493</v>
      </c>
      <c r="B7094" s="280" t="s">
        <v>5748</v>
      </c>
      <c r="C7094" s="280" t="s">
        <v>1184</v>
      </c>
      <c r="D7094" s="280" t="s">
        <v>1394</v>
      </c>
      <c r="E7094" s="80">
        <v>707678</v>
      </c>
      <c r="F7094" s="80">
        <v>708810</v>
      </c>
      <c r="G7094" s="80">
        <v>5</v>
      </c>
      <c r="H7094" s="280" t="s">
        <v>1394</v>
      </c>
      <c r="I7094" s="80"/>
    </row>
    <row r="7095" spans="1:9">
      <c r="A7095" s="280" t="s">
        <v>8494</v>
      </c>
      <c r="B7095" s="280" t="s">
        <v>5750</v>
      </c>
      <c r="C7095" s="280" t="s">
        <v>1184</v>
      </c>
      <c r="D7095" s="280" t="s">
        <v>1394</v>
      </c>
      <c r="E7095" s="80">
        <v>12573448261.843575</v>
      </c>
      <c r="F7095" s="80">
        <v>708810</v>
      </c>
      <c r="G7095" s="80">
        <v>5</v>
      </c>
      <c r="H7095" s="280" t="s">
        <v>1394</v>
      </c>
      <c r="I7095" s="80"/>
    </row>
    <row r="7096" spans="1:9">
      <c r="A7096" s="280" t="s">
        <v>8495</v>
      </c>
      <c r="B7096" s="280" t="s">
        <v>5752</v>
      </c>
      <c r="C7096" s="280" t="s">
        <v>1184</v>
      </c>
      <c r="D7096" s="280" t="s">
        <v>1394</v>
      </c>
      <c r="E7096" s="80">
        <v>0.99840295706889015</v>
      </c>
      <c r="F7096" s="80">
        <v>708810</v>
      </c>
      <c r="G7096" s="80">
        <v>5</v>
      </c>
      <c r="H7096" s="280" t="s">
        <v>1394</v>
      </c>
      <c r="I7096" s="80"/>
    </row>
    <row r="7097" spans="1:9">
      <c r="A7097" s="280" t="s">
        <v>8496</v>
      </c>
      <c r="B7097" s="280" t="s">
        <v>5754</v>
      </c>
      <c r="C7097" s="280" t="s">
        <v>1184</v>
      </c>
      <c r="D7097" s="280" t="s">
        <v>1394</v>
      </c>
      <c r="E7097" s="80">
        <v>17738.813309410947</v>
      </c>
      <c r="F7097" s="80">
        <v>708810</v>
      </c>
      <c r="G7097" s="80">
        <v>5</v>
      </c>
      <c r="H7097" s="280" t="s">
        <v>1394</v>
      </c>
      <c r="I7097" s="80"/>
    </row>
    <row r="7098" spans="1:9">
      <c r="A7098" s="280" t="s">
        <v>8497</v>
      </c>
      <c r="B7098" s="280" t="s">
        <v>1393</v>
      </c>
      <c r="C7098" s="280" t="s">
        <v>1383</v>
      </c>
      <c r="D7098" s="280" t="s">
        <v>1347</v>
      </c>
      <c r="E7098" s="80">
        <v>9.6917368547283472E-2</v>
      </c>
      <c r="F7098" s="80">
        <v>708810</v>
      </c>
      <c r="G7098" s="80">
        <v>5</v>
      </c>
      <c r="H7098" s="280" t="s">
        <v>1394</v>
      </c>
      <c r="I7098" s="80"/>
    </row>
    <row r="7099" spans="1:9">
      <c r="A7099" s="280" t="s">
        <v>8498</v>
      </c>
      <c r="B7099" s="280" t="s">
        <v>1415</v>
      </c>
      <c r="C7099" s="280" t="s">
        <v>1383</v>
      </c>
      <c r="D7099" s="280" t="s">
        <v>1347</v>
      </c>
      <c r="E7099" s="80">
        <v>9.2989911401354736E-2</v>
      </c>
      <c r="F7099" s="80">
        <v>708810</v>
      </c>
      <c r="G7099" s="80">
        <v>5</v>
      </c>
      <c r="H7099" s="280" t="s">
        <v>1394</v>
      </c>
      <c r="I7099" s="80"/>
    </row>
    <row r="7100" spans="1:9">
      <c r="A7100" s="280" t="s">
        <v>8499</v>
      </c>
      <c r="B7100" s="280" t="s">
        <v>1436</v>
      </c>
      <c r="C7100" s="280" t="s">
        <v>1383</v>
      </c>
      <c r="D7100" s="280" t="s">
        <v>1347</v>
      </c>
      <c r="E7100" s="80">
        <v>8.933240495062636E-2</v>
      </c>
      <c r="F7100" s="80">
        <v>708810</v>
      </c>
      <c r="G7100" s="80">
        <v>5</v>
      </c>
      <c r="H7100" s="280" t="s">
        <v>1394</v>
      </c>
      <c r="I7100" s="80"/>
    </row>
    <row r="7101" spans="1:9">
      <c r="A7101" s="280" t="s">
        <v>8500</v>
      </c>
      <c r="B7101" s="280" t="s">
        <v>1393</v>
      </c>
      <c r="C7101" s="280" t="s">
        <v>1383</v>
      </c>
      <c r="D7101" s="280" t="s">
        <v>1344</v>
      </c>
      <c r="E7101" s="80">
        <v>9.6917368547283472E-2</v>
      </c>
      <c r="F7101" s="80">
        <v>708810</v>
      </c>
      <c r="G7101" s="80">
        <v>5</v>
      </c>
      <c r="H7101" s="280" t="s">
        <v>1394</v>
      </c>
      <c r="I7101" s="80"/>
    </row>
    <row r="7102" spans="1:9">
      <c r="A7102" s="280" t="s">
        <v>8501</v>
      </c>
      <c r="B7102" s="280" t="s">
        <v>1415</v>
      </c>
      <c r="C7102" s="280" t="s">
        <v>1383</v>
      </c>
      <c r="D7102" s="280" t="s">
        <v>1344</v>
      </c>
      <c r="E7102" s="80">
        <v>8.8903927670427818E-2</v>
      </c>
      <c r="F7102" s="80">
        <v>708810</v>
      </c>
      <c r="G7102" s="80">
        <v>5</v>
      </c>
      <c r="H7102" s="280" t="s">
        <v>1394</v>
      </c>
      <c r="I7102" s="80"/>
    </row>
    <row r="7103" spans="1:9">
      <c r="A7103" s="280" t="s">
        <v>8502</v>
      </c>
      <c r="B7103" s="280" t="s">
        <v>1436</v>
      </c>
      <c r="C7103" s="280" t="s">
        <v>1383</v>
      </c>
      <c r="D7103" s="280" t="s">
        <v>1344</v>
      </c>
      <c r="E7103" s="80">
        <v>8.2014307631869898E-2</v>
      </c>
      <c r="F7103" s="80">
        <v>708810</v>
      </c>
      <c r="G7103" s="80">
        <v>5</v>
      </c>
      <c r="H7103" s="280" t="s">
        <v>1394</v>
      </c>
      <c r="I7103" s="80"/>
    </row>
    <row r="7104" spans="1:9">
      <c r="A7104" s="280" t="s">
        <v>8503</v>
      </c>
      <c r="B7104" s="280" t="s">
        <v>1457</v>
      </c>
      <c r="C7104" s="280" t="s">
        <v>1184</v>
      </c>
      <c r="D7104" s="280" t="s">
        <v>1211</v>
      </c>
      <c r="E7104" s="80">
        <v>1.8465862396315202E-2</v>
      </c>
      <c r="F7104" s="80">
        <v>708810</v>
      </c>
      <c r="G7104" s="80">
        <v>5</v>
      </c>
      <c r="H7104" s="280" t="s">
        <v>1342</v>
      </c>
      <c r="I7104" s="80"/>
    </row>
    <row r="7105" spans="1:9">
      <c r="A7105" s="280" t="s">
        <v>8504</v>
      </c>
      <c r="B7105" s="280" t="s">
        <v>1457</v>
      </c>
      <c r="C7105" s="280" t="s">
        <v>1184</v>
      </c>
      <c r="D7105" s="280" t="s">
        <v>1212</v>
      </c>
      <c r="E7105" s="80">
        <v>1.8833361419004734E-2</v>
      </c>
      <c r="F7105" s="80">
        <v>708810</v>
      </c>
      <c r="G7105" s="80">
        <v>5</v>
      </c>
      <c r="H7105" s="280" t="s">
        <v>1342</v>
      </c>
      <c r="I7105" s="80"/>
    </row>
    <row r="7106" spans="1:9">
      <c r="A7106" s="280" t="s">
        <v>8505</v>
      </c>
      <c r="B7106" s="280" t="s">
        <v>1457</v>
      </c>
      <c r="C7106" s="280" t="s">
        <v>1184</v>
      </c>
      <c r="D7106" s="280" t="s">
        <v>1213</v>
      </c>
      <c r="E7106" s="80">
        <v>1.8467508950303808E-2</v>
      </c>
      <c r="F7106" s="80">
        <v>708810</v>
      </c>
      <c r="G7106" s="80">
        <v>5</v>
      </c>
      <c r="H7106" s="280" t="s">
        <v>1342</v>
      </c>
      <c r="I7106" s="80"/>
    </row>
    <row r="7107" spans="1:9">
      <c r="A7107" s="280" t="s">
        <v>8506</v>
      </c>
      <c r="B7107" s="280" t="s">
        <v>1457</v>
      </c>
      <c r="C7107" s="280" t="s">
        <v>1184</v>
      </c>
      <c r="D7107" s="280" t="s">
        <v>1214</v>
      </c>
      <c r="E7107" s="80">
        <v>1.8813349667285987E-2</v>
      </c>
      <c r="F7107" s="80">
        <v>708810</v>
      </c>
      <c r="G7107" s="80">
        <v>5</v>
      </c>
      <c r="H7107" s="280" t="s">
        <v>1342</v>
      </c>
      <c r="I7107" s="80"/>
    </row>
    <row r="7108" spans="1:9">
      <c r="A7108" s="280" t="s">
        <v>8507</v>
      </c>
      <c r="B7108" s="280" t="s">
        <v>1457</v>
      </c>
      <c r="C7108" s="280" t="s">
        <v>1184</v>
      </c>
      <c r="D7108" s="280" t="s">
        <v>1215</v>
      </c>
      <c r="E7108" s="80">
        <v>1.862149917558752E-2</v>
      </c>
      <c r="F7108" s="80">
        <v>708810</v>
      </c>
      <c r="G7108" s="80">
        <v>5</v>
      </c>
      <c r="H7108" s="280" t="s">
        <v>1342</v>
      </c>
      <c r="I7108" s="80"/>
    </row>
    <row r="7109" spans="1:9">
      <c r="A7109" s="280" t="s">
        <v>8508</v>
      </c>
      <c r="B7109" s="280" t="s">
        <v>1457</v>
      </c>
      <c r="C7109" s="280" t="s">
        <v>1184</v>
      </c>
      <c r="D7109" s="280" t="s">
        <v>1216</v>
      </c>
      <c r="E7109" s="80">
        <v>7.7434775425047585E-3</v>
      </c>
      <c r="F7109" s="80">
        <v>708810</v>
      </c>
      <c r="G7109" s="80">
        <v>5</v>
      </c>
      <c r="H7109" s="280" t="s">
        <v>1342</v>
      </c>
      <c r="I7109" s="80"/>
    </row>
    <row r="7110" spans="1:9">
      <c r="A7110" s="280" t="s">
        <v>8509</v>
      </c>
      <c r="B7110" s="280" t="s">
        <v>1457</v>
      </c>
      <c r="C7110" s="280" t="s">
        <v>1184</v>
      </c>
      <c r="D7110" s="280" t="s">
        <v>1217</v>
      </c>
      <c r="E7110" s="80">
        <v>1.6304632285290659E-2</v>
      </c>
      <c r="F7110" s="80">
        <v>708810</v>
      </c>
      <c r="G7110" s="80">
        <v>5</v>
      </c>
      <c r="H7110" s="280" t="s">
        <v>1342</v>
      </c>
      <c r="I7110" s="80"/>
    </row>
    <row r="7111" spans="1:9">
      <c r="A7111" s="280" t="s">
        <v>8510</v>
      </c>
      <c r="B7111" s="280" t="s">
        <v>1457</v>
      </c>
      <c r="C7111" s="280" t="s">
        <v>1184</v>
      </c>
      <c r="D7111" s="280" t="s">
        <v>1218</v>
      </c>
      <c r="E7111" s="80">
        <v>1.6541715707966712E-2</v>
      </c>
      <c r="F7111" s="80">
        <v>708810</v>
      </c>
      <c r="G7111" s="80">
        <v>5</v>
      </c>
      <c r="H7111" s="280" t="s">
        <v>1342</v>
      </c>
      <c r="I7111" s="80"/>
    </row>
    <row r="7112" spans="1:9">
      <c r="A7112" s="280" t="s">
        <v>8511</v>
      </c>
      <c r="B7112" s="280" t="s">
        <v>1457</v>
      </c>
      <c r="C7112" s="280" t="s">
        <v>1184</v>
      </c>
      <c r="D7112" s="280" t="s">
        <v>1219</v>
      </c>
      <c r="E7112" s="80">
        <v>2512.945803102481</v>
      </c>
      <c r="F7112" s="80">
        <v>708810</v>
      </c>
      <c r="G7112" s="80">
        <v>5</v>
      </c>
      <c r="H7112" s="280" t="s">
        <v>1342</v>
      </c>
      <c r="I7112" s="80"/>
    </row>
    <row r="7113" spans="1:9">
      <c r="A7113" s="280" t="s">
        <v>8512</v>
      </c>
      <c r="B7113" s="280" t="s">
        <v>1457</v>
      </c>
      <c r="C7113" s="280" t="s">
        <v>1184</v>
      </c>
      <c r="D7113" s="280" t="s">
        <v>1347</v>
      </c>
      <c r="E7113" s="80">
        <v>2.8605410113242993E-2</v>
      </c>
      <c r="F7113" s="80">
        <v>708810</v>
      </c>
      <c r="G7113" s="80">
        <v>5</v>
      </c>
      <c r="H7113" s="280" t="s">
        <v>1342</v>
      </c>
      <c r="I7113" s="80"/>
    </row>
    <row r="7114" spans="1:9">
      <c r="A7114" s="280" t="s">
        <v>8513</v>
      </c>
      <c r="B7114" s="280" t="s">
        <v>1457</v>
      </c>
      <c r="C7114" s="280" t="s">
        <v>1184</v>
      </c>
      <c r="D7114" s="280" t="s">
        <v>1344</v>
      </c>
      <c r="E7114" s="80">
        <v>6.8568051624996712E-2</v>
      </c>
      <c r="F7114" s="80">
        <v>708810</v>
      </c>
      <c r="G7114" s="80">
        <v>5</v>
      </c>
      <c r="H7114" s="280" t="s">
        <v>1342</v>
      </c>
      <c r="I7114" s="80"/>
    </row>
    <row r="7115" spans="1:9">
      <c r="A7115" s="280" t="s">
        <v>8514</v>
      </c>
      <c r="B7115" s="280" t="s">
        <v>5748</v>
      </c>
      <c r="C7115" s="280" t="s">
        <v>1185</v>
      </c>
      <c r="D7115" s="280" t="s">
        <v>1394</v>
      </c>
      <c r="E7115" s="80">
        <v>239371</v>
      </c>
      <c r="F7115" s="80">
        <v>708810</v>
      </c>
      <c r="G7115" s="80">
        <v>5</v>
      </c>
      <c r="H7115" s="280" t="s">
        <v>1394</v>
      </c>
      <c r="I7115" s="80"/>
    </row>
    <row r="7116" spans="1:9">
      <c r="A7116" s="280" t="s">
        <v>8515</v>
      </c>
      <c r="B7116" s="280" t="s">
        <v>5750</v>
      </c>
      <c r="C7116" s="280" t="s">
        <v>1185</v>
      </c>
      <c r="D7116" s="280" t="s">
        <v>1394</v>
      </c>
      <c r="E7116" s="80">
        <v>13378785855.49523</v>
      </c>
      <c r="F7116" s="80">
        <v>708810</v>
      </c>
      <c r="G7116" s="80">
        <v>5</v>
      </c>
      <c r="H7116" s="280" t="s">
        <v>1394</v>
      </c>
      <c r="I7116" s="80"/>
    </row>
    <row r="7117" spans="1:9">
      <c r="A7117" s="280" t="s">
        <v>8516</v>
      </c>
      <c r="B7117" s="280" t="s">
        <v>5752</v>
      </c>
      <c r="C7117" s="280" t="s">
        <v>1185</v>
      </c>
      <c r="D7117" s="280" t="s">
        <v>1394</v>
      </c>
      <c r="E7117" s="80">
        <v>0.33770827161016354</v>
      </c>
      <c r="F7117" s="80">
        <v>708810</v>
      </c>
      <c r="G7117" s="80">
        <v>5</v>
      </c>
      <c r="H7117" s="280" t="s">
        <v>1394</v>
      </c>
      <c r="I7117" s="80"/>
    </row>
    <row r="7118" spans="1:9">
      <c r="A7118" s="280" t="s">
        <v>8517</v>
      </c>
      <c r="B7118" s="280" t="s">
        <v>5754</v>
      </c>
      <c r="C7118" s="280" t="s">
        <v>1185</v>
      </c>
      <c r="D7118" s="280" t="s">
        <v>1394</v>
      </c>
      <c r="E7118" s="80">
        <v>18874.995916388354</v>
      </c>
      <c r="F7118" s="80">
        <v>708810</v>
      </c>
      <c r="G7118" s="80">
        <v>5</v>
      </c>
      <c r="H7118" s="280" t="s">
        <v>1394</v>
      </c>
      <c r="I7118" s="80"/>
    </row>
    <row r="7119" spans="1:9">
      <c r="A7119" s="280" t="s">
        <v>8518</v>
      </c>
      <c r="B7119" s="280" t="s">
        <v>1457</v>
      </c>
      <c r="C7119" s="280" t="s">
        <v>1185</v>
      </c>
      <c r="D7119" s="280" t="s">
        <v>1211</v>
      </c>
      <c r="E7119" s="80">
        <v>5.7651324275807908E-2</v>
      </c>
      <c r="F7119" s="80">
        <v>708810</v>
      </c>
      <c r="G7119" s="80">
        <v>5</v>
      </c>
      <c r="H7119" s="280" t="s">
        <v>1342</v>
      </c>
      <c r="I7119" s="80"/>
    </row>
    <row r="7120" spans="1:9">
      <c r="A7120" s="280" t="s">
        <v>8519</v>
      </c>
      <c r="B7120" s="280" t="s">
        <v>1457</v>
      </c>
      <c r="C7120" s="280" t="s">
        <v>1185</v>
      </c>
      <c r="D7120" s="280" t="s">
        <v>1212</v>
      </c>
      <c r="E7120" s="80">
        <v>6.196400873410423E-2</v>
      </c>
      <c r="F7120" s="80">
        <v>708810</v>
      </c>
      <c r="G7120" s="80">
        <v>5</v>
      </c>
      <c r="H7120" s="280" t="s">
        <v>1342</v>
      </c>
      <c r="I7120" s="80"/>
    </row>
    <row r="7121" spans="1:9">
      <c r="A7121" s="280" t="s">
        <v>8520</v>
      </c>
      <c r="B7121" s="280" t="s">
        <v>1457</v>
      </c>
      <c r="C7121" s="280" t="s">
        <v>1185</v>
      </c>
      <c r="D7121" s="280" t="s">
        <v>1213</v>
      </c>
      <c r="E7121" s="80">
        <v>5.7655723407410993E-2</v>
      </c>
      <c r="F7121" s="80">
        <v>708810</v>
      </c>
      <c r="G7121" s="80">
        <v>5</v>
      </c>
      <c r="H7121" s="280" t="s">
        <v>1342</v>
      </c>
      <c r="I7121" s="80"/>
    </row>
    <row r="7122" spans="1:9">
      <c r="A7122" s="280" t="s">
        <v>8521</v>
      </c>
      <c r="B7122" s="280" t="s">
        <v>1457</v>
      </c>
      <c r="C7122" s="280" t="s">
        <v>1185</v>
      </c>
      <c r="D7122" s="280" t="s">
        <v>1214</v>
      </c>
      <c r="E7122" s="80">
        <v>6.1946933686368895E-2</v>
      </c>
      <c r="F7122" s="80">
        <v>708810</v>
      </c>
      <c r="G7122" s="80">
        <v>5</v>
      </c>
      <c r="H7122" s="280" t="s">
        <v>1342</v>
      </c>
      <c r="I7122" s="80"/>
    </row>
    <row r="7123" spans="1:9">
      <c r="A7123" s="280" t="s">
        <v>8522</v>
      </c>
      <c r="B7123" s="280" t="s">
        <v>1457</v>
      </c>
      <c r="C7123" s="280" t="s">
        <v>1185</v>
      </c>
      <c r="D7123" s="280" t="s">
        <v>1215</v>
      </c>
      <c r="E7123" s="80">
        <v>6.1160480287645452E-2</v>
      </c>
      <c r="F7123" s="80">
        <v>708810</v>
      </c>
      <c r="G7123" s="80">
        <v>5</v>
      </c>
      <c r="H7123" s="280" t="s">
        <v>1342</v>
      </c>
      <c r="I7123" s="80"/>
    </row>
    <row r="7124" spans="1:9">
      <c r="A7124" s="280" t="s">
        <v>8523</v>
      </c>
      <c r="B7124" s="280" t="s">
        <v>1457</v>
      </c>
      <c r="C7124" s="280" t="s">
        <v>1185</v>
      </c>
      <c r="D7124" s="280" t="s">
        <v>1216</v>
      </c>
      <c r="E7124" s="80">
        <v>8.5298665934987583E-2</v>
      </c>
      <c r="F7124" s="80">
        <v>708810</v>
      </c>
      <c r="G7124" s="80">
        <v>5</v>
      </c>
      <c r="H7124" s="280" t="s">
        <v>1342</v>
      </c>
      <c r="I7124" s="80"/>
    </row>
    <row r="7125" spans="1:9">
      <c r="A7125" s="280" t="s">
        <v>8524</v>
      </c>
      <c r="B7125" s="280" t="s">
        <v>1457</v>
      </c>
      <c r="C7125" s="280" t="s">
        <v>1185</v>
      </c>
      <c r="D7125" s="280" t="s">
        <v>1217</v>
      </c>
      <c r="E7125" s="80">
        <v>5.3277832876621085E-2</v>
      </c>
      <c r="F7125" s="80">
        <v>708810</v>
      </c>
      <c r="G7125" s="80">
        <v>5</v>
      </c>
      <c r="H7125" s="280" t="s">
        <v>1342</v>
      </c>
      <c r="I7125" s="80"/>
    </row>
    <row r="7126" spans="1:9">
      <c r="A7126" s="280" t="s">
        <v>8525</v>
      </c>
      <c r="B7126" s="280" t="s">
        <v>1457</v>
      </c>
      <c r="C7126" s="280" t="s">
        <v>1185</v>
      </c>
      <c r="D7126" s="280" t="s">
        <v>1218</v>
      </c>
      <c r="E7126" s="80">
        <v>5.1623259232054027E-2</v>
      </c>
      <c r="F7126" s="80">
        <v>708810</v>
      </c>
      <c r="G7126" s="80">
        <v>5</v>
      </c>
      <c r="H7126" s="280" t="s">
        <v>1342</v>
      </c>
      <c r="I7126" s="80"/>
    </row>
    <row r="7127" spans="1:9">
      <c r="A7127" s="280" t="s">
        <v>8526</v>
      </c>
      <c r="B7127" s="280" t="s">
        <v>1457</v>
      </c>
      <c r="C7127" s="280" t="s">
        <v>1185</v>
      </c>
      <c r="D7127" s="280" t="s">
        <v>1219</v>
      </c>
      <c r="E7127" s="80">
        <v>9896.0775114235694</v>
      </c>
      <c r="F7127" s="80">
        <v>708810</v>
      </c>
      <c r="G7127" s="80">
        <v>5</v>
      </c>
      <c r="H7127" s="280" t="s">
        <v>1342</v>
      </c>
      <c r="I7127" s="80"/>
    </row>
    <row r="7128" spans="1:9">
      <c r="A7128" s="280" t="s">
        <v>8527</v>
      </c>
      <c r="B7128" s="280" t="s">
        <v>1457</v>
      </c>
      <c r="C7128" s="280" t="s">
        <v>1185</v>
      </c>
      <c r="D7128" s="280" t="s">
        <v>1347</v>
      </c>
      <c r="E7128" s="80">
        <v>8.9991920797770034E-2</v>
      </c>
      <c r="F7128" s="80">
        <v>708810</v>
      </c>
      <c r="G7128" s="80">
        <v>5</v>
      </c>
      <c r="H7128" s="280" t="s">
        <v>1342</v>
      </c>
      <c r="I7128" s="80"/>
    </row>
    <row r="7129" spans="1:9">
      <c r="A7129" s="280" t="s">
        <v>8528</v>
      </c>
      <c r="B7129" s="280" t="s">
        <v>1457</v>
      </c>
      <c r="C7129" s="280" t="s">
        <v>1185</v>
      </c>
      <c r="D7129" s="280" t="s">
        <v>1344</v>
      </c>
      <c r="E7129" s="80">
        <v>0.21570272882809619</v>
      </c>
      <c r="F7129" s="80">
        <v>708810</v>
      </c>
      <c r="G7129" s="80">
        <v>5</v>
      </c>
      <c r="H7129" s="280" t="s">
        <v>1342</v>
      </c>
      <c r="I7129" s="80"/>
    </row>
    <row r="7130" spans="1:9">
      <c r="A7130" s="280" t="s">
        <v>8529</v>
      </c>
      <c r="B7130" s="280" t="s">
        <v>5748</v>
      </c>
      <c r="C7130" s="280" t="s">
        <v>1186</v>
      </c>
      <c r="D7130" s="280" t="s">
        <v>1394</v>
      </c>
      <c r="E7130" s="80">
        <v>3255</v>
      </c>
      <c r="F7130" s="80">
        <v>708810</v>
      </c>
      <c r="G7130" s="80">
        <v>5</v>
      </c>
      <c r="H7130" s="280" t="s">
        <v>1394</v>
      </c>
      <c r="I7130" s="80"/>
    </row>
    <row r="7131" spans="1:9">
      <c r="A7131" s="280" t="s">
        <v>8530</v>
      </c>
      <c r="B7131" s="280" t="s">
        <v>5750</v>
      </c>
      <c r="C7131" s="280" t="s">
        <v>1186</v>
      </c>
      <c r="D7131" s="280" t="s">
        <v>1394</v>
      </c>
      <c r="E7131" s="80">
        <v>38400000</v>
      </c>
      <c r="F7131" s="80">
        <v>708810</v>
      </c>
      <c r="G7131" s="80">
        <v>5</v>
      </c>
      <c r="H7131" s="280" t="s">
        <v>1394</v>
      </c>
      <c r="I7131" s="80"/>
    </row>
    <row r="7132" spans="1:9">
      <c r="A7132" s="280" t="s">
        <v>8531</v>
      </c>
      <c r="B7132" s="280" t="s">
        <v>5752</v>
      </c>
      <c r="C7132" s="280" t="s">
        <v>1186</v>
      </c>
      <c r="D7132" s="280" t="s">
        <v>1394</v>
      </c>
      <c r="E7132" s="80">
        <v>4.5922038345960134E-3</v>
      </c>
      <c r="F7132" s="80">
        <v>708810</v>
      </c>
      <c r="G7132" s="80">
        <v>5</v>
      </c>
      <c r="H7132" s="280" t="s">
        <v>1394</v>
      </c>
      <c r="I7132" s="80"/>
    </row>
    <row r="7133" spans="1:9">
      <c r="A7133" s="280" t="s">
        <v>8532</v>
      </c>
      <c r="B7133" s="280" t="s">
        <v>5754</v>
      </c>
      <c r="C7133" s="280" t="s">
        <v>1186</v>
      </c>
      <c r="D7133" s="280" t="s">
        <v>1394</v>
      </c>
      <c r="E7133" s="80">
        <v>54.175307910441447</v>
      </c>
      <c r="F7133" s="80">
        <v>708810</v>
      </c>
      <c r="G7133" s="80">
        <v>5</v>
      </c>
      <c r="H7133" s="280" t="s">
        <v>1394</v>
      </c>
      <c r="I7133" s="80"/>
    </row>
    <row r="7134" spans="1:9">
      <c r="A7134" s="280" t="s">
        <v>8533</v>
      </c>
      <c r="B7134" s="280" t="s">
        <v>1457</v>
      </c>
      <c r="C7134" s="280" t="s">
        <v>1186</v>
      </c>
      <c r="D7134" s="280" t="s">
        <v>1211</v>
      </c>
      <c r="E7134" s="80">
        <v>1.1745800142551981E-2</v>
      </c>
      <c r="F7134" s="80">
        <v>708810</v>
      </c>
      <c r="G7134" s="80">
        <v>5</v>
      </c>
      <c r="H7134" s="280" t="s">
        <v>1342</v>
      </c>
      <c r="I7134" s="80"/>
    </row>
    <row r="7135" spans="1:9">
      <c r="A7135" s="280" t="s">
        <v>8534</v>
      </c>
      <c r="B7135" s="280" t="s">
        <v>1457</v>
      </c>
      <c r="C7135" s="280" t="s">
        <v>1186</v>
      </c>
      <c r="D7135" s="280" t="s">
        <v>1212</v>
      </c>
      <c r="E7135" s="80">
        <v>1.2240019721612224E-2</v>
      </c>
      <c r="F7135" s="80">
        <v>708810</v>
      </c>
      <c r="G7135" s="80">
        <v>5</v>
      </c>
      <c r="H7135" s="280" t="s">
        <v>1342</v>
      </c>
      <c r="I7135" s="80"/>
    </row>
    <row r="7136" spans="1:9">
      <c r="A7136" s="280" t="s">
        <v>8535</v>
      </c>
      <c r="B7136" s="280" t="s">
        <v>1457</v>
      </c>
      <c r="C7136" s="280" t="s">
        <v>1186</v>
      </c>
      <c r="D7136" s="280" t="s">
        <v>1213</v>
      </c>
      <c r="E7136" s="80">
        <v>1.1745800142551981E-2</v>
      </c>
      <c r="F7136" s="80">
        <v>708810</v>
      </c>
      <c r="G7136" s="80">
        <v>5</v>
      </c>
      <c r="H7136" s="280" t="s">
        <v>1342</v>
      </c>
      <c r="I7136" s="80"/>
    </row>
    <row r="7137" spans="1:9">
      <c r="A7137" s="280" t="s">
        <v>8536</v>
      </c>
      <c r="B7137" s="280" t="s">
        <v>1457</v>
      </c>
      <c r="C7137" s="280" t="s">
        <v>1186</v>
      </c>
      <c r="D7137" s="280" t="s">
        <v>1214</v>
      </c>
      <c r="E7137" s="80">
        <v>1.1745800142551981E-2</v>
      </c>
      <c r="F7137" s="80">
        <v>708810</v>
      </c>
      <c r="G7137" s="80">
        <v>5</v>
      </c>
      <c r="H7137" s="280" t="s">
        <v>1342</v>
      </c>
      <c r="I7137" s="80"/>
    </row>
    <row r="7138" spans="1:9">
      <c r="A7138" s="280" t="s">
        <v>8537</v>
      </c>
      <c r="B7138" s="280" t="s">
        <v>1457</v>
      </c>
      <c r="C7138" s="280" t="s">
        <v>1186</v>
      </c>
      <c r="D7138" s="280" t="s">
        <v>1215</v>
      </c>
      <c r="E7138" s="80">
        <v>1.2041376570525923E-2</v>
      </c>
      <c r="F7138" s="80">
        <v>708810</v>
      </c>
      <c r="G7138" s="80">
        <v>5</v>
      </c>
      <c r="H7138" s="280" t="s">
        <v>1342</v>
      </c>
      <c r="I7138" s="80"/>
    </row>
    <row r="7139" spans="1:9">
      <c r="A7139" s="280" t="s">
        <v>8538</v>
      </c>
      <c r="B7139" s="280" t="s">
        <v>1457</v>
      </c>
      <c r="C7139" s="280" t="s">
        <v>1186</v>
      </c>
      <c r="D7139" s="280" t="s">
        <v>1216</v>
      </c>
      <c r="E7139" s="80">
        <v>2.605140212230779E-2</v>
      </c>
      <c r="F7139" s="80">
        <v>708810</v>
      </c>
      <c r="G7139" s="80">
        <v>5</v>
      </c>
      <c r="H7139" s="280" t="s">
        <v>1342</v>
      </c>
      <c r="I7139" s="80"/>
    </row>
    <row r="7140" spans="1:9">
      <c r="A7140" s="280" t="s">
        <v>8539</v>
      </c>
      <c r="B7140" s="280" t="s">
        <v>1457</v>
      </c>
      <c r="C7140" s="280" t="s">
        <v>1186</v>
      </c>
      <c r="D7140" s="280" t="s">
        <v>1217</v>
      </c>
      <c r="E7140" s="80">
        <v>1.051063928394811E-2</v>
      </c>
      <c r="F7140" s="80">
        <v>708810</v>
      </c>
      <c r="G7140" s="80">
        <v>5</v>
      </c>
      <c r="H7140" s="280" t="s">
        <v>1342</v>
      </c>
      <c r="I7140" s="80"/>
    </row>
    <row r="7141" spans="1:9">
      <c r="A7141" s="280" t="s">
        <v>8540</v>
      </c>
      <c r="B7141" s="280" t="s">
        <v>1457</v>
      </c>
      <c r="C7141" s="280" t="s">
        <v>1186</v>
      </c>
      <c r="D7141" s="280" t="s">
        <v>1218</v>
      </c>
      <c r="E7141" s="80">
        <v>1.1735200360849119E-2</v>
      </c>
      <c r="F7141" s="80">
        <v>708810</v>
      </c>
      <c r="G7141" s="80">
        <v>5</v>
      </c>
      <c r="H7141" s="280" t="s">
        <v>1342</v>
      </c>
      <c r="I7141" s="80"/>
    </row>
    <row r="7142" spans="1:9">
      <c r="A7142" s="280" t="s">
        <v>8541</v>
      </c>
      <c r="B7142" s="280" t="s">
        <v>1457</v>
      </c>
      <c r="C7142" s="280" t="s">
        <v>1186</v>
      </c>
      <c r="D7142" s="280" t="s">
        <v>1219</v>
      </c>
      <c r="E7142" s="80">
        <v>1.125729696875237E-2</v>
      </c>
      <c r="F7142" s="80">
        <v>708810</v>
      </c>
      <c r="G7142" s="80">
        <v>5</v>
      </c>
      <c r="H7142" s="280" t="s">
        <v>1342</v>
      </c>
      <c r="I7142" s="80"/>
    </row>
    <row r="7143" spans="1:9">
      <c r="A7143" s="280" t="s">
        <v>8542</v>
      </c>
      <c r="B7143" s="280" t="s">
        <v>1457</v>
      </c>
      <c r="C7143" s="280" t="s">
        <v>1186</v>
      </c>
      <c r="D7143" s="280" t="s">
        <v>1347</v>
      </c>
      <c r="E7143" s="80">
        <v>2.094258115793227E-2</v>
      </c>
      <c r="F7143" s="80">
        <v>708810</v>
      </c>
      <c r="G7143" s="80">
        <v>5</v>
      </c>
      <c r="H7143" s="280" t="s">
        <v>1342</v>
      </c>
      <c r="I7143" s="80"/>
    </row>
    <row r="7144" spans="1:9">
      <c r="A7144" s="280" t="s">
        <v>8543</v>
      </c>
      <c r="B7144" s="280" t="s">
        <v>1457</v>
      </c>
      <c r="C7144" s="280" t="s">
        <v>1186</v>
      </c>
      <c r="D7144" s="280" t="s">
        <v>1344</v>
      </c>
      <c r="E7144" s="80">
        <v>4.6720071574339203E-2</v>
      </c>
      <c r="F7144" s="80">
        <v>708810</v>
      </c>
      <c r="G7144" s="80">
        <v>5</v>
      </c>
      <c r="H7144" s="280" t="s">
        <v>1342</v>
      </c>
      <c r="I7144" s="80"/>
    </row>
    <row r="7145" spans="1:9">
      <c r="A7145" s="280" t="s">
        <v>8544</v>
      </c>
      <c r="B7145" s="280" t="s">
        <v>5748</v>
      </c>
      <c r="C7145" s="280" t="s">
        <v>1187</v>
      </c>
      <c r="D7145" s="280" t="s">
        <v>1394</v>
      </c>
      <c r="E7145" s="80">
        <v>46433</v>
      </c>
      <c r="F7145" s="80">
        <v>708810</v>
      </c>
      <c r="G7145" s="80">
        <v>5</v>
      </c>
      <c r="H7145" s="280" t="s">
        <v>1394</v>
      </c>
      <c r="I7145" s="80"/>
    </row>
    <row r="7146" spans="1:9">
      <c r="A7146" s="280" t="s">
        <v>8545</v>
      </c>
      <c r="B7146" s="280" t="s">
        <v>5750</v>
      </c>
      <c r="C7146" s="280" t="s">
        <v>1187</v>
      </c>
      <c r="D7146" s="280" t="s">
        <v>1394</v>
      </c>
      <c r="E7146" s="80">
        <v>1042616474.0069131</v>
      </c>
      <c r="F7146" s="80">
        <v>708810</v>
      </c>
      <c r="G7146" s="80">
        <v>5</v>
      </c>
      <c r="H7146" s="280" t="s">
        <v>1394</v>
      </c>
      <c r="I7146" s="80"/>
    </row>
    <row r="7147" spans="1:9">
      <c r="A7147" s="280" t="s">
        <v>8546</v>
      </c>
      <c r="B7147" s="280" t="s">
        <v>5752</v>
      </c>
      <c r="C7147" s="280" t="s">
        <v>1187</v>
      </c>
      <c r="D7147" s="280" t="s">
        <v>1394</v>
      </c>
      <c r="E7147" s="80">
        <v>6.5508387297018952E-2</v>
      </c>
      <c r="F7147" s="80">
        <v>708810</v>
      </c>
      <c r="G7147" s="80">
        <v>5</v>
      </c>
      <c r="H7147" s="280" t="s">
        <v>1394</v>
      </c>
      <c r="I7147" s="80"/>
    </row>
    <row r="7148" spans="1:9">
      <c r="A7148" s="280" t="s">
        <v>8547</v>
      </c>
      <c r="B7148" s="280" t="s">
        <v>5754</v>
      </c>
      <c r="C7148" s="280" t="s">
        <v>1187</v>
      </c>
      <c r="D7148" s="280" t="s">
        <v>1394</v>
      </c>
      <c r="E7148" s="80">
        <v>1470.9392841620647</v>
      </c>
      <c r="F7148" s="80">
        <v>708810</v>
      </c>
      <c r="G7148" s="80">
        <v>5</v>
      </c>
      <c r="H7148" s="280" t="s">
        <v>1394</v>
      </c>
      <c r="I7148" s="80"/>
    </row>
    <row r="7149" spans="1:9">
      <c r="A7149" s="280" t="s">
        <v>8548</v>
      </c>
      <c r="B7149" s="280" t="s">
        <v>1457</v>
      </c>
      <c r="C7149" s="280" t="s">
        <v>1187</v>
      </c>
      <c r="D7149" s="280" t="s">
        <v>1211</v>
      </c>
      <c r="E7149" s="80">
        <v>2.274308640193937E-2</v>
      </c>
      <c r="F7149" s="80">
        <v>708810</v>
      </c>
      <c r="G7149" s="80">
        <v>5</v>
      </c>
      <c r="H7149" s="280" t="s">
        <v>1342</v>
      </c>
      <c r="I7149" s="80"/>
    </row>
    <row r="7150" spans="1:9">
      <c r="A7150" s="280" t="s">
        <v>8549</v>
      </c>
      <c r="B7150" s="280" t="s">
        <v>1457</v>
      </c>
      <c r="C7150" s="280" t="s">
        <v>1187</v>
      </c>
      <c r="D7150" s="280" t="s">
        <v>1212</v>
      </c>
      <c r="E7150" s="80">
        <v>2.3480518861333656E-2</v>
      </c>
      <c r="F7150" s="80">
        <v>708810</v>
      </c>
      <c r="G7150" s="80">
        <v>5</v>
      </c>
      <c r="H7150" s="280" t="s">
        <v>1342</v>
      </c>
      <c r="I7150" s="80"/>
    </row>
    <row r="7151" spans="1:9">
      <c r="A7151" s="280" t="s">
        <v>8550</v>
      </c>
      <c r="B7151" s="280" t="s">
        <v>1457</v>
      </c>
      <c r="C7151" s="280" t="s">
        <v>1187</v>
      </c>
      <c r="D7151" s="280" t="s">
        <v>1213</v>
      </c>
      <c r="E7151" s="80">
        <v>2.2768655600639169E-2</v>
      </c>
      <c r="F7151" s="80">
        <v>708810</v>
      </c>
      <c r="G7151" s="80">
        <v>5</v>
      </c>
      <c r="H7151" s="280" t="s">
        <v>1342</v>
      </c>
      <c r="I7151" s="80"/>
    </row>
    <row r="7152" spans="1:9">
      <c r="A7152" s="280" t="s">
        <v>8551</v>
      </c>
      <c r="B7152" s="280" t="s">
        <v>1457</v>
      </c>
      <c r="C7152" s="280" t="s">
        <v>1187</v>
      </c>
      <c r="D7152" s="280" t="s">
        <v>1214</v>
      </c>
      <c r="E7152" s="80">
        <v>2.2849075583680142E-2</v>
      </c>
      <c r="F7152" s="80">
        <v>708810</v>
      </c>
      <c r="G7152" s="80">
        <v>5</v>
      </c>
      <c r="H7152" s="280" t="s">
        <v>1342</v>
      </c>
      <c r="I7152" s="80"/>
    </row>
    <row r="7153" spans="1:9">
      <c r="A7153" s="280" t="s">
        <v>8552</v>
      </c>
      <c r="B7153" s="280" t="s">
        <v>1457</v>
      </c>
      <c r="C7153" s="280" t="s">
        <v>1187</v>
      </c>
      <c r="D7153" s="280" t="s">
        <v>1215</v>
      </c>
      <c r="E7153" s="80">
        <v>2.3256725665734845E-2</v>
      </c>
      <c r="F7153" s="80">
        <v>708810</v>
      </c>
      <c r="G7153" s="80">
        <v>5</v>
      </c>
      <c r="H7153" s="280" t="s">
        <v>1342</v>
      </c>
      <c r="I7153" s="80"/>
    </row>
    <row r="7154" spans="1:9">
      <c r="A7154" s="280" t="s">
        <v>8553</v>
      </c>
      <c r="B7154" s="280" t="s">
        <v>1457</v>
      </c>
      <c r="C7154" s="280" t="s">
        <v>1187</v>
      </c>
      <c r="D7154" s="280" t="s">
        <v>1216</v>
      </c>
      <c r="E7154" s="80">
        <v>4.1939575688742882E-2</v>
      </c>
      <c r="F7154" s="80">
        <v>708810</v>
      </c>
      <c r="G7154" s="80">
        <v>5</v>
      </c>
      <c r="H7154" s="280" t="s">
        <v>1342</v>
      </c>
      <c r="I7154" s="80"/>
    </row>
    <row r="7155" spans="1:9">
      <c r="A7155" s="280" t="s">
        <v>8554</v>
      </c>
      <c r="B7155" s="280" t="s">
        <v>1457</v>
      </c>
      <c r="C7155" s="280" t="s">
        <v>1187</v>
      </c>
      <c r="D7155" s="280" t="s">
        <v>1217</v>
      </c>
      <c r="E7155" s="80">
        <v>2.0551045989041023E-2</v>
      </c>
      <c r="F7155" s="80">
        <v>708810</v>
      </c>
      <c r="G7155" s="80">
        <v>5</v>
      </c>
      <c r="H7155" s="280" t="s">
        <v>1342</v>
      </c>
      <c r="I7155" s="80"/>
    </row>
    <row r="7156" spans="1:9">
      <c r="A7156" s="280" t="s">
        <v>8555</v>
      </c>
      <c r="B7156" s="280" t="s">
        <v>1457</v>
      </c>
      <c r="C7156" s="280" t="s">
        <v>1187</v>
      </c>
      <c r="D7156" s="280" t="s">
        <v>1218</v>
      </c>
      <c r="E7156" s="80">
        <v>1.8818717387291579E-2</v>
      </c>
      <c r="F7156" s="80">
        <v>708810</v>
      </c>
      <c r="G7156" s="80">
        <v>5</v>
      </c>
      <c r="H7156" s="280" t="s">
        <v>1342</v>
      </c>
      <c r="I7156" s="80"/>
    </row>
    <row r="7157" spans="1:9">
      <c r="A7157" s="280" t="s">
        <v>8556</v>
      </c>
      <c r="B7157" s="280" t="s">
        <v>1457</v>
      </c>
      <c r="C7157" s="280" t="s">
        <v>1187</v>
      </c>
      <c r="D7157" s="280" t="s">
        <v>1219</v>
      </c>
      <c r="E7157" s="80">
        <v>2.1270306876434796E-2</v>
      </c>
      <c r="F7157" s="80">
        <v>708810</v>
      </c>
      <c r="G7157" s="80">
        <v>5</v>
      </c>
      <c r="H7157" s="280" t="s">
        <v>1342</v>
      </c>
      <c r="I7157" s="80"/>
    </row>
    <row r="7158" spans="1:9">
      <c r="A7158" s="280" t="s">
        <v>8557</v>
      </c>
      <c r="B7158" s="280" t="s">
        <v>1457</v>
      </c>
      <c r="C7158" s="280" t="s">
        <v>1187</v>
      </c>
      <c r="D7158" s="280" t="s">
        <v>1347</v>
      </c>
      <c r="E7158" s="80">
        <v>3.4627519044269452E-2</v>
      </c>
      <c r="F7158" s="80">
        <v>708810</v>
      </c>
      <c r="G7158" s="80">
        <v>5</v>
      </c>
      <c r="H7158" s="280" t="s">
        <v>1342</v>
      </c>
      <c r="I7158" s="80"/>
    </row>
    <row r="7159" spans="1:9">
      <c r="A7159" s="280" t="s">
        <v>8558</v>
      </c>
      <c r="B7159" s="280" t="s">
        <v>1457</v>
      </c>
      <c r="C7159" s="280" t="s">
        <v>1187</v>
      </c>
      <c r="D7159" s="280" t="s">
        <v>1344</v>
      </c>
      <c r="E7159" s="80">
        <v>8.5724624257187909E-2</v>
      </c>
      <c r="F7159" s="80">
        <v>708810</v>
      </c>
      <c r="G7159" s="80">
        <v>5</v>
      </c>
      <c r="H7159" s="280" t="s">
        <v>1342</v>
      </c>
      <c r="I7159" s="80"/>
    </row>
    <row r="7160" spans="1:9">
      <c r="A7160" s="280" t="s">
        <v>8559</v>
      </c>
      <c r="B7160" s="280" t="s">
        <v>5748</v>
      </c>
      <c r="C7160" s="280" t="s">
        <v>1188</v>
      </c>
      <c r="D7160" s="280" t="s">
        <v>1394</v>
      </c>
      <c r="E7160" s="80">
        <v>5646</v>
      </c>
      <c r="F7160" s="80">
        <v>708810</v>
      </c>
      <c r="G7160" s="80">
        <v>5</v>
      </c>
      <c r="H7160" s="280" t="s">
        <v>1394</v>
      </c>
      <c r="I7160" s="80"/>
    </row>
    <row r="7161" spans="1:9">
      <c r="A7161" s="280" t="s">
        <v>8560</v>
      </c>
      <c r="B7161" s="280" t="s">
        <v>5750</v>
      </c>
      <c r="C7161" s="280" t="s">
        <v>1188</v>
      </c>
      <c r="D7161" s="280" t="s">
        <v>1394</v>
      </c>
      <c r="E7161" s="80">
        <v>67332150.566708818</v>
      </c>
      <c r="F7161" s="80">
        <v>708810</v>
      </c>
      <c r="G7161" s="80">
        <v>5</v>
      </c>
      <c r="H7161" s="280" t="s">
        <v>1394</v>
      </c>
      <c r="I7161" s="80"/>
    </row>
    <row r="7162" spans="1:9">
      <c r="A7162" s="280" t="s">
        <v>8561</v>
      </c>
      <c r="B7162" s="280" t="s">
        <v>5752</v>
      </c>
      <c r="C7162" s="280" t="s">
        <v>1188</v>
      </c>
      <c r="D7162" s="280" t="s">
        <v>1394</v>
      </c>
      <c r="E7162" s="80">
        <v>7.9654632412070932E-3</v>
      </c>
      <c r="F7162" s="80">
        <v>708810</v>
      </c>
      <c r="G7162" s="80">
        <v>5</v>
      </c>
      <c r="H7162" s="280" t="s">
        <v>1394</v>
      </c>
      <c r="I7162" s="80"/>
    </row>
    <row r="7163" spans="1:9">
      <c r="A7163" s="280" t="s">
        <v>8562</v>
      </c>
      <c r="B7163" s="280" t="s">
        <v>5754</v>
      </c>
      <c r="C7163" s="280" t="s">
        <v>1188</v>
      </c>
      <c r="D7163" s="280" t="s">
        <v>1394</v>
      </c>
      <c r="E7163" s="80">
        <v>94.993228886032668</v>
      </c>
      <c r="F7163" s="80">
        <v>708810</v>
      </c>
      <c r="G7163" s="80">
        <v>5</v>
      </c>
      <c r="H7163" s="280" t="s">
        <v>1394</v>
      </c>
      <c r="I7163" s="80"/>
    </row>
    <row r="7164" spans="1:9">
      <c r="A7164" s="280" t="s">
        <v>8563</v>
      </c>
      <c r="B7164" s="280" t="s">
        <v>1457</v>
      </c>
      <c r="C7164" s="280" t="s">
        <v>1188</v>
      </c>
      <c r="D7164" s="280" t="s">
        <v>1211</v>
      </c>
      <c r="E7164" s="80">
        <v>1.2354121653278167E-2</v>
      </c>
      <c r="F7164" s="80">
        <v>708810</v>
      </c>
      <c r="G7164" s="80">
        <v>5</v>
      </c>
      <c r="H7164" s="280" t="s">
        <v>1342</v>
      </c>
      <c r="I7164" s="80"/>
    </row>
    <row r="7165" spans="1:9">
      <c r="A7165" s="280" t="s">
        <v>8564</v>
      </c>
      <c r="B7165" s="280" t="s">
        <v>1457</v>
      </c>
      <c r="C7165" s="280" t="s">
        <v>1188</v>
      </c>
      <c r="D7165" s="280" t="s">
        <v>1212</v>
      </c>
      <c r="E7165" s="80">
        <v>1.9327168184140188E-2</v>
      </c>
      <c r="F7165" s="80">
        <v>708810</v>
      </c>
      <c r="G7165" s="80">
        <v>5</v>
      </c>
      <c r="H7165" s="280" t="s">
        <v>1342</v>
      </c>
      <c r="I7165" s="80"/>
    </row>
    <row r="7166" spans="1:9">
      <c r="A7166" s="280" t="s">
        <v>8565</v>
      </c>
      <c r="B7166" s="280" t="s">
        <v>1457</v>
      </c>
      <c r="C7166" s="280" t="s">
        <v>1188</v>
      </c>
      <c r="D7166" s="280" t="s">
        <v>1213</v>
      </c>
      <c r="E7166" s="80">
        <v>1.2566785863317057E-2</v>
      </c>
      <c r="F7166" s="80">
        <v>708810</v>
      </c>
      <c r="G7166" s="80">
        <v>5</v>
      </c>
      <c r="H7166" s="280" t="s">
        <v>1342</v>
      </c>
      <c r="I7166" s="80"/>
    </row>
    <row r="7167" spans="1:9">
      <c r="A7167" s="280" t="s">
        <v>8566</v>
      </c>
      <c r="B7167" s="280" t="s">
        <v>1457</v>
      </c>
      <c r="C7167" s="280" t="s">
        <v>1188</v>
      </c>
      <c r="D7167" s="280" t="s">
        <v>1214</v>
      </c>
      <c r="E7167" s="80">
        <v>1.2566785863317057E-2</v>
      </c>
      <c r="F7167" s="80">
        <v>708810</v>
      </c>
      <c r="G7167" s="80">
        <v>5</v>
      </c>
      <c r="H7167" s="280" t="s">
        <v>1342</v>
      </c>
      <c r="I7167" s="80"/>
    </row>
    <row r="7168" spans="1:9">
      <c r="A7168" s="280" t="s">
        <v>8567</v>
      </c>
      <c r="B7168" s="280" t="s">
        <v>1457</v>
      </c>
      <c r="C7168" s="280" t="s">
        <v>1188</v>
      </c>
      <c r="D7168" s="280" t="s">
        <v>1215</v>
      </c>
      <c r="E7168" s="80">
        <v>1.9327168184140188E-2</v>
      </c>
      <c r="F7168" s="80">
        <v>708810</v>
      </c>
      <c r="G7168" s="80">
        <v>5</v>
      </c>
      <c r="H7168" s="280" t="s">
        <v>1342</v>
      </c>
      <c r="I7168" s="80"/>
    </row>
    <row r="7169" spans="1:9">
      <c r="A7169" s="280" t="s">
        <v>8568</v>
      </c>
      <c r="B7169" s="280" t="s">
        <v>1457</v>
      </c>
      <c r="C7169" s="280" t="s">
        <v>1188</v>
      </c>
      <c r="D7169" s="280" t="s">
        <v>1216</v>
      </c>
      <c r="E7169" s="80">
        <v>1.6844469653830418E-2</v>
      </c>
      <c r="F7169" s="80">
        <v>708810</v>
      </c>
      <c r="G7169" s="80">
        <v>5</v>
      </c>
      <c r="H7169" s="280" t="s">
        <v>1342</v>
      </c>
      <c r="I7169" s="80"/>
    </row>
    <row r="7170" spans="1:9">
      <c r="A7170" s="280" t="s">
        <v>8569</v>
      </c>
      <c r="B7170" s="280" t="s">
        <v>1457</v>
      </c>
      <c r="C7170" s="280" t="s">
        <v>1188</v>
      </c>
      <c r="D7170" s="280" t="s">
        <v>1217</v>
      </c>
      <c r="E7170" s="80">
        <v>1.6267017628520768E-2</v>
      </c>
      <c r="F7170" s="80">
        <v>708810</v>
      </c>
      <c r="G7170" s="80">
        <v>5</v>
      </c>
      <c r="H7170" s="280" t="s">
        <v>1342</v>
      </c>
      <c r="I7170" s="80"/>
    </row>
    <row r="7171" spans="1:9">
      <c r="A7171" s="280" t="s">
        <v>8570</v>
      </c>
      <c r="B7171" s="280" t="s">
        <v>1457</v>
      </c>
      <c r="C7171" s="280" t="s">
        <v>1188</v>
      </c>
      <c r="D7171" s="280" t="s">
        <v>1218</v>
      </c>
      <c r="E7171" s="80">
        <v>1.5802381355254087E-2</v>
      </c>
      <c r="F7171" s="80">
        <v>708810</v>
      </c>
      <c r="G7171" s="80">
        <v>5</v>
      </c>
      <c r="H7171" s="280" t="s">
        <v>1342</v>
      </c>
      <c r="I7171" s="80"/>
    </row>
    <row r="7172" spans="1:9">
      <c r="A7172" s="280" t="s">
        <v>8571</v>
      </c>
      <c r="B7172" s="280" t="s">
        <v>1457</v>
      </c>
      <c r="C7172" s="280" t="s">
        <v>1188</v>
      </c>
      <c r="D7172" s="280" t="s">
        <v>1219</v>
      </c>
      <c r="E7172" s="80">
        <v>1.2839037962786907E-2</v>
      </c>
      <c r="F7172" s="80">
        <v>708810</v>
      </c>
      <c r="G7172" s="80">
        <v>5</v>
      </c>
      <c r="H7172" s="280" t="s">
        <v>1342</v>
      </c>
      <c r="I7172" s="80"/>
    </row>
    <row r="7173" spans="1:9">
      <c r="A7173" s="280" t="s">
        <v>8572</v>
      </c>
      <c r="B7173" s="280" t="s">
        <v>1457</v>
      </c>
      <c r="C7173" s="280" t="s">
        <v>1188</v>
      </c>
      <c r="D7173" s="280" t="s">
        <v>1347</v>
      </c>
      <c r="E7173" s="80">
        <v>1.7277576135062516E-2</v>
      </c>
      <c r="F7173" s="80">
        <v>708810</v>
      </c>
      <c r="G7173" s="80">
        <v>5</v>
      </c>
      <c r="H7173" s="280" t="s">
        <v>1342</v>
      </c>
      <c r="I7173" s="80"/>
    </row>
    <row r="7174" spans="1:9">
      <c r="A7174" s="280" t="s">
        <v>8573</v>
      </c>
      <c r="B7174" s="280" t="s">
        <v>1457</v>
      </c>
      <c r="C7174" s="280" t="s">
        <v>1188</v>
      </c>
      <c r="D7174" s="280" t="s">
        <v>1344</v>
      </c>
      <c r="E7174" s="80">
        <v>4.4848371918336731E-2</v>
      </c>
      <c r="F7174" s="80">
        <v>708810</v>
      </c>
      <c r="G7174" s="80">
        <v>5</v>
      </c>
      <c r="H7174" s="280" t="s">
        <v>1342</v>
      </c>
      <c r="I7174" s="80"/>
    </row>
    <row r="7175" spans="1:9">
      <c r="A7175" s="280" t="s">
        <v>8574</v>
      </c>
      <c r="B7175" s="280" t="s">
        <v>5748</v>
      </c>
      <c r="C7175" s="280" t="s">
        <v>1189</v>
      </c>
      <c r="D7175" s="280" t="s">
        <v>1394</v>
      </c>
      <c r="E7175" s="80">
        <v>10707</v>
      </c>
      <c r="F7175" s="80">
        <v>708810</v>
      </c>
      <c r="G7175" s="80">
        <v>5</v>
      </c>
      <c r="H7175" s="280" t="s">
        <v>1394</v>
      </c>
      <c r="I7175" s="80"/>
    </row>
    <row r="7176" spans="1:9">
      <c r="A7176" s="280" t="s">
        <v>8575</v>
      </c>
      <c r="B7176" s="280" t="s">
        <v>5750</v>
      </c>
      <c r="C7176" s="280" t="s">
        <v>1189</v>
      </c>
      <c r="D7176" s="280" t="s">
        <v>1394</v>
      </c>
      <c r="E7176" s="80">
        <v>53554187.303116404</v>
      </c>
      <c r="F7176" s="80">
        <v>708810</v>
      </c>
      <c r="G7176" s="80">
        <v>5</v>
      </c>
      <c r="H7176" s="280" t="s">
        <v>1394</v>
      </c>
      <c r="I7176" s="80"/>
    </row>
    <row r="7177" spans="1:9">
      <c r="A7177" s="280" t="s">
        <v>8576</v>
      </c>
      <c r="B7177" s="280" t="s">
        <v>5752</v>
      </c>
      <c r="C7177" s="280" t="s">
        <v>1189</v>
      </c>
      <c r="D7177" s="280" t="s">
        <v>1394</v>
      </c>
      <c r="E7177" s="80">
        <v>1.5105599525966056E-2</v>
      </c>
      <c r="F7177" s="80">
        <v>708810</v>
      </c>
      <c r="G7177" s="80">
        <v>5</v>
      </c>
      <c r="H7177" s="280" t="s">
        <v>1394</v>
      </c>
      <c r="I7177" s="80"/>
    </row>
    <row r="7178" spans="1:9">
      <c r="A7178" s="280" t="s">
        <v>8577</v>
      </c>
      <c r="B7178" s="280" t="s">
        <v>5754</v>
      </c>
      <c r="C7178" s="280" t="s">
        <v>1189</v>
      </c>
      <c r="D7178" s="280" t="s">
        <v>1394</v>
      </c>
      <c r="E7178" s="80">
        <v>75.555067370827729</v>
      </c>
      <c r="F7178" s="80">
        <v>708810</v>
      </c>
      <c r="G7178" s="80">
        <v>5</v>
      </c>
      <c r="H7178" s="280" t="s">
        <v>1394</v>
      </c>
      <c r="I7178" s="80"/>
    </row>
    <row r="7179" spans="1:9">
      <c r="A7179" s="280" t="s">
        <v>8578</v>
      </c>
      <c r="B7179" s="280" t="s">
        <v>1457</v>
      </c>
      <c r="C7179" s="280" t="s">
        <v>1189</v>
      </c>
      <c r="D7179" s="280" t="s">
        <v>1211</v>
      </c>
      <c r="E7179" s="80">
        <v>5.1267151574123215E-3</v>
      </c>
      <c r="F7179" s="80">
        <v>708810</v>
      </c>
      <c r="G7179" s="80">
        <v>5</v>
      </c>
      <c r="H7179" s="280" t="s">
        <v>1342</v>
      </c>
      <c r="I7179" s="80"/>
    </row>
    <row r="7180" spans="1:9">
      <c r="A7180" s="280" t="s">
        <v>8579</v>
      </c>
      <c r="B7180" s="280" t="s">
        <v>1457</v>
      </c>
      <c r="C7180" s="280" t="s">
        <v>1189</v>
      </c>
      <c r="D7180" s="280" t="s">
        <v>1212</v>
      </c>
      <c r="E7180" s="80">
        <v>5.2606745141302088E-3</v>
      </c>
      <c r="F7180" s="80">
        <v>708810</v>
      </c>
      <c r="G7180" s="80">
        <v>5</v>
      </c>
      <c r="H7180" s="280" t="s">
        <v>1342</v>
      </c>
      <c r="I7180" s="80"/>
    </row>
    <row r="7181" spans="1:9">
      <c r="A7181" s="280" t="s">
        <v>8580</v>
      </c>
      <c r="B7181" s="280" t="s">
        <v>1457</v>
      </c>
      <c r="C7181" s="280" t="s">
        <v>1189</v>
      </c>
      <c r="D7181" s="280" t="s">
        <v>1213</v>
      </c>
      <c r="E7181" s="80">
        <v>5.1573015805717794E-3</v>
      </c>
      <c r="F7181" s="80">
        <v>708810</v>
      </c>
      <c r="G7181" s="80">
        <v>5</v>
      </c>
      <c r="H7181" s="280" t="s">
        <v>1342</v>
      </c>
      <c r="I7181" s="80"/>
    </row>
    <row r="7182" spans="1:9">
      <c r="A7182" s="280" t="s">
        <v>8581</v>
      </c>
      <c r="B7182" s="280" t="s">
        <v>1457</v>
      </c>
      <c r="C7182" s="280" t="s">
        <v>1189</v>
      </c>
      <c r="D7182" s="280" t="s">
        <v>1214</v>
      </c>
      <c r="E7182" s="80">
        <v>5.2606745141302088E-3</v>
      </c>
      <c r="F7182" s="80">
        <v>708810</v>
      </c>
      <c r="G7182" s="80">
        <v>5</v>
      </c>
      <c r="H7182" s="280" t="s">
        <v>1342</v>
      </c>
      <c r="I7182" s="80"/>
    </row>
    <row r="7183" spans="1:9">
      <c r="A7183" s="280" t="s">
        <v>8582</v>
      </c>
      <c r="B7183" s="280" t="s">
        <v>1457</v>
      </c>
      <c r="C7183" s="280" t="s">
        <v>1189</v>
      </c>
      <c r="D7183" s="280" t="s">
        <v>1215</v>
      </c>
      <c r="E7183" s="80">
        <v>5.2315926835187279E-3</v>
      </c>
      <c r="F7183" s="80">
        <v>708810</v>
      </c>
      <c r="G7183" s="80">
        <v>5</v>
      </c>
      <c r="H7183" s="280" t="s">
        <v>1342</v>
      </c>
      <c r="I7183" s="80"/>
    </row>
    <row r="7184" spans="1:9">
      <c r="A7184" s="280" t="s">
        <v>8583</v>
      </c>
      <c r="B7184" s="280" t="s">
        <v>1457</v>
      </c>
      <c r="C7184" s="280" t="s">
        <v>1189</v>
      </c>
      <c r="D7184" s="280" t="s">
        <v>1216</v>
      </c>
      <c r="E7184" s="80">
        <v>8.7089136195262727E-3</v>
      </c>
      <c r="F7184" s="80">
        <v>708810</v>
      </c>
      <c r="G7184" s="80">
        <v>5</v>
      </c>
      <c r="H7184" s="280" t="s">
        <v>1342</v>
      </c>
      <c r="I7184" s="80"/>
    </row>
    <row r="7185" spans="1:9">
      <c r="A7185" s="280" t="s">
        <v>8584</v>
      </c>
      <c r="B7185" s="280" t="s">
        <v>1457</v>
      </c>
      <c r="C7185" s="280" t="s">
        <v>1189</v>
      </c>
      <c r="D7185" s="280" t="s">
        <v>1217</v>
      </c>
      <c r="E7185" s="80">
        <v>4.5406526283263233E-3</v>
      </c>
      <c r="F7185" s="80">
        <v>708810</v>
      </c>
      <c r="G7185" s="80">
        <v>5</v>
      </c>
      <c r="H7185" s="280" t="s">
        <v>1342</v>
      </c>
      <c r="I7185" s="80"/>
    </row>
    <row r="7186" spans="1:9">
      <c r="A7186" s="280" t="s">
        <v>8585</v>
      </c>
      <c r="B7186" s="280" t="s">
        <v>1457</v>
      </c>
      <c r="C7186" s="280" t="s">
        <v>1189</v>
      </c>
      <c r="D7186" s="280" t="s">
        <v>1218</v>
      </c>
      <c r="E7186" s="80">
        <v>5.4705940271265073E-3</v>
      </c>
      <c r="F7186" s="80">
        <v>708810</v>
      </c>
      <c r="G7186" s="80">
        <v>5</v>
      </c>
      <c r="H7186" s="280" t="s">
        <v>1342</v>
      </c>
      <c r="I7186" s="80"/>
    </row>
    <row r="7187" spans="1:9">
      <c r="A7187" s="280" t="s">
        <v>8586</v>
      </c>
      <c r="B7187" s="280" t="s">
        <v>1457</v>
      </c>
      <c r="C7187" s="280" t="s">
        <v>1189</v>
      </c>
      <c r="D7187" s="280" t="s">
        <v>1219</v>
      </c>
      <c r="E7187" s="80">
        <v>1017.2880446135109</v>
      </c>
      <c r="F7187" s="80">
        <v>708810</v>
      </c>
      <c r="G7187" s="80">
        <v>5</v>
      </c>
      <c r="H7187" s="280" t="s">
        <v>1342</v>
      </c>
      <c r="I7187" s="80"/>
    </row>
    <row r="7188" spans="1:9">
      <c r="A7188" s="280" t="s">
        <v>8587</v>
      </c>
      <c r="B7188" s="280" t="s">
        <v>1457</v>
      </c>
      <c r="C7188" s="280" t="s">
        <v>1189</v>
      </c>
      <c r="D7188" s="280" t="s">
        <v>1347</v>
      </c>
      <c r="E7188" s="80">
        <v>7.787900273517198E-3</v>
      </c>
      <c r="F7188" s="80">
        <v>708810</v>
      </c>
      <c r="G7188" s="80">
        <v>5</v>
      </c>
      <c r="H7188" s="280" t="s">
        <v>1342</v>
      </c>
      <c r="I7188" s="80"/>
    </row>
    <row r="7189" spans="1:9">
      <c r="A7189" s="280" t="s">
        <v>8588</v>
      </c>
      <c r="B7189" s="280" t="s">
        <v>1457</v>
      </c>
      <c r="C7189" s="280" t="s">
        <v>1189</v>
      </c>
      <c r="D7189" s="280" t="s">
        <v>1344</v>
      </c>
      <c r="E7189" s="80">
        <v>1.9141117822093014E-2</v>
      </c>
      <c r="F7189" s="80">
        <v>708810</v>
      </c>
      <c r="G7189" s="80">
        <v>5</v>
      </c>
      <c r="H7189" s="280" t="s">
        <v>1342</v>
      </c>
      <c r="I7189" s="80"/>
    </row>
    <row r="7190" spans="1:9">
      <c r="A7190" s="280" t="s">
        <v>8589</v>
      </c>
      <c r="B7190" s="280" t="s">
        <v>5748</v>
      </c>
      <c r="C7190" s="280" t="s">
        <v>1181</v>
      </c>
      <c r="D7190" s="280" t="s">
        <v>1394</v>
      </c>
      <c r="E7190" s="80">
        <v>8951</v>
      </c>
      <c r="F7190" s="80">
        <v>710550</v>
      </c>
      <c r="G7190" s="80">
        <v>6</v>
      </c>
      <c r="H7190" s="280" t="s">
        <v>1394</v>
      </c>
      <c r="I7190" s="80"/>
    </row>
    <row r="7191" spans="1:9">
      <c r="A7191" s="280" t="s">
        <v>8590</v>
      </c>
      <c r="B7191" s="280" t="s">
        <v>5750</v>
      </c>
      <c r="C7191" s="280" t="s">
        <v>1181</v>
      </c>
      <c r="D7191" s="280" t="s">
        <v>1394</v>
      </c>
      <c r="E7191" s="80">
        <v>143390582.58346838</v>
      </c>
      <c r="F7191" s="80">
        <v>710550</v>
      </c>
      <c r="G7191" s="80">
        <v>6</v>
      </c>
      <c r="H7191" s="280" t="s">
        <v>1394</v>
      </c>
      <c r="I7191" s="80"/>
    </row>
    <row r="7192" spans="1:9">
      <c r="A7192" s="280" t="s">
        <v>8591</v>
      </c>
      <c r="B7192" s="280" t="s">
        <v>5752</v>
      </c>
      <c r="C7192" s="280" t="s">
        <v>1181</v>
      </c>
      <c r="D7192" s="280" t="s">
        <v>1394</v>
      </c>
      <c r="E7192" s="80">
        <v>1.2597283794243895E-2</v>
      </c>
      <c r="F7192" s="80">
        <v>710550</v>
      </c>
      <c r="G7192" s="80">
        <v>6</v>
      </c>
      <c r="H7192" s="280" t="s">
        <v>1394</v>
      </c>
      <c r="I7192" s="80"/>
    </row>
    <row r="7193" spans="1:9">
      <c r="A7193" s="280" t="s">
        <v>8592</v>
      </c>
      <c r="B7193" s="280" t="s">
        <v>5754</v>
      </c>
      <c r="C7193" s="280" t="s">
        <v>1181</v>
      </c>
      <c r="D7193" s="280" t="s">
        <v>1394</v>
      </c>
      <c r="E7193" s="80">
        <v>201.80224133905901</v>
      </c>
      <c r="F7193" s="80">
        <v>710550</v>
      </c>
      <c r="G7193" s="80">
        <v>6</v>
      </c>
      <c r="H7193" s="280" t="s">
        <v>1394</v>
      </c>
      <c r="I7193" s="80"/>
    </row>
    <row r="7194" spans="1:9">
      <c r="A7194" s="280" t="s">
        <v>8593</v>
      </c>
      <c r="B7194" s="280" t="s">
        <v>5748</v>
      </c>
      <c r="C7194" s="280" t="s">
        <v>1190</v>
      </c>
      <c r="D7194" s="280" t="s">
        <v>1394</v>
      </c>
      <c r="E7194" s="80">
        <v>29542</v>
      </c>
      <c r="F7194" s="80">
        <v>710550</v>
      </c>
      <c r="G7194" s="80">
        <v>6</v>
      </c>
      <c r="H7194" s="280" t="s">
        <v>1394</v>
      </c>
      <c r="I7194" s="80"/>
    </row>
    <row r="7195" spans="1:9">
      <c r="A7195" s="280" t="s">
        <v>8594</v>
      </c>
      <c r="B7195" s="280" t="s">
        <v>5750</v>
      </c>
      <c r="C7195" s="280" t="s">
        <v>1190</v>
      </c>
      <c r="D7195" s="280" t="s">
        <v>1394</v>
      </c>
      <c r="E7195" s="80">
        <v>358657243.36103302</v>
      </c>
      <c r="F7195" s="80">
        <v>710550</v>
      </c>
      <c r="G7195" s="80">
        <v>6</v>
      </c>
      <c r="H7195" s="280" t="s">
        <v>1394</v>
      </c>
      <c r="I7195" s="80"/>
    </row>
    <row r="7196" spans="1:9">
      <c r="A7196" s="280" t="s">
        <v>8595</v>
      </c>
      <c r="B7196" s="280" t="s">
        <v>5752</v>
      </c>
      <c r="C7196" s="280" t="s">
        <v>1190</v>
      </c>
      <c r="D7196" s="280" t="s">
        <v>1394</v>
      </c>
      <c r="E7196" s="80">
        <v>4.1576243754837802E-2</v>
      </c>
      <c r="F7196" s="80">
        <v>710550</v>
      </c>
      <c r="G7196" s="80">
        <v>6</v>
      </c>
      <c r="H7196" s="280" t="s">
        <v>1394</v>
      </c>
      <c r="I7196" s="80"/>
    </row>
    <row r="7197" spans="1:9">
      <c r="A7197" s="280" t="s">
        <v>8596</v>
      </c>
      <c r="B7197" s="280" t="s">
        <v>5754</v>
      </c>
      <c r="C7197" s="280" t="s">
        <v>1190</v>
      </c>
      <c r="D7197" s="280" t="s">
        <v>1394</v>
      </c>
      <c r="E7197" s="80">
        <v>504.76003569211599</v>
      </c>
      <c r="F7197" s="80">
        <v>710550</v>
      </c>
      <c r="G7197" s="80">
        <v>6</v>
      </c>
      <c r="H7197" s="280" t="s">
        <v>1394</v>
      </c>
      <c r="I7197" s="80"/>
    </row>
    <row r="7198" spans="1:9">
      <c r="A7198" s="280" t="s">
        <v>8597</v>
      </c>
      <c r="B7198" s="280" t="s">
        <v>1457</v>
      </c>
      <c r="C7198" s="280" t="s">
        <v>1190</v>
      </c>
      <c r="D7198" s="280" t="s">
        <v>1211</v>
      </c>
      <c r="E7198" s="80">
        <v>9.8825299036143094E-3</v>
      </c>
      <c r="F7198" s="80">
        <v>710550</v>
      </c>
      <c r="G7198" s="80">
        <v>6</v>
      </c>
      <c r="H7198" s="280" t="s">
        <v>1342</v>
      </c>
      <c r="I7198" s="80"/>
    </row>
    <row r="7199" spans="1:9">
      <c r="A7199" s="280" t="s">
        <v>8598</v>
      </c>
      <c r="B7199" s="280" t="s">
        <v>1457</v>
      </c>
      <c r="C7199" s="280" t="s">
        <v>1190</v>
      </c>
      <c r="D7199" s="280" t="s">
        <v>1212</v>
      </c>
      <c r="E7199" s="80">
        <v>1.0258666382837893E-2</v>
      </c>
      <c r="F7199" s="80">
        <v>710550</v>
      </c>
      <c r="G7199" s="80">
        <v>6</v>
      </c>
      <c r="H7199" s="280" t="s">
        <v>1342</v>
      </c>
      <c r="I7199" s="80"/>
    </row>
    <row r="7200" spans="1:9">
      <c r="A7200" s="280" t="s">
        <v>8599</v>
      </c>
      <c r="B7200" s="280" t="s">
        <v>1457</v>
      </c>
      <c r="C7200" s="280" t="s">
        <v>1190</v>
      </c>
      <c r="D7200" s="280" t="s">
        <v>1213</v>
      </c>
      <c r="E7200" s="80">
        <v>1.0191401647568037E-2</v>
      </c>
      <c r="F7200" s="80">
        <v>710550</v>
      </c>
      <c r="G7200" s="80">
        <v>6</v>
      </c>
      <c r="H7200" s="280" t="s">
        <v>1342</v>
      </c>
      <c r="I7200" s="80"/>
    </row>
    <row r="7201" spans="1:9">
      <c r="A7201" s="280" t="s">
        <v>8600</v>
      </c>
      <c r="B7201" s="280" t="s">
        <v>1457</v>
      </c>
      <c r="C7201" s="280" t="s">
        <v>1190</v>
      </c>
      <c r="D7201" s="280" t="s">
        <v>1214</v>
      </c>
      <c r="E7201" s="80">
        <v>1.0242662626018938E-2</v>
      </c>
      <c r="F7201" s="80">
        <v>710550</v>
      </c>
      <c r="G7201" s="80">
        <v>6</v>
      </c>
      <c r="H7201" s="280" t="s">
        <v>1342</v>
      </c>
      <c r="I7201" s="80"/>
    </row>
    <row r="7202" spans="1:9">
      <c r="A7202" s="280" t="s">
        <v>8601</v>
      </c>
      <c r="B7202" s="280" t="s">
        <v>1457</v>
      </c>
      <c r="C7202" s="280" t="s">
        <v>1190</v>
      </c>
      <c r="D7202" s="280" t="s">
        <v>1215</v>
      </c>
      <c r="E7202" s="80">
        <v>1.0185689212622404E-2</v>
      </c>
      <c r="F7202" s="80">
        <v>710550</v>
      </c>
      <c r="G7202" s="80">
        <v>6</v>
      </c>
      <c r="H7202" s="280" t="s">
        <v>1342</v>
      </c>
      <c r="I7202" s="80"/>
    </row>
    <row r="7203" spans="1:9">
      <c r="A7203" s="280" t="s">
        <v>8602</v>
      </c>
      <c r="B7203" s="280" t="s">
        <v>1457</v>
      </c>
      <c r="C7203" s="280" t="s">
        <v>1190</v>
      </c>
      <c r="D7203" s="280" t="s">
        <v>1216</v>
      </c>
      <c r="E7203" s="80">
        <v>1.3983816013918364E-2</v>
      </c>
      <c r="F7203" s="80">
        <v>710550</v>
      </c>
      <c r="G7203" s="80">
        <v>6</v>
      </c>
      <c r="H7203" s="280" t="s">
        <v>1342</v>
      </c>
      <c r="I7203" s="80"/>
    </row>
    <row r="7204" spans="1:9">
      <c r="A7204" s="280" t="s">
        <v>8603</v>
      </c>
      <c r="B7204" s="280" t="s">
        <v>1457</v>
      </c>
      <c r="C7204" s="280" t="s">
        <v>1190</v>
      </c>
      <c r="D7204" s="280" t="s">
        <v>1217</v>
      </c>
      <c r="E7204" s="80">
        <v>9.1709844328314045E-3</v>
      </c>
      <c r="F7204" s="80">
        <v>710550</v>
      </c>
      <c r="G7204" s="80">
        <v>6</v>
      </c>
      <c r="H7204" s="280" t="s">
        <v>1342</v>
      </c>
      <c r="I7204" s="80"/>
    </row>
    <row r="7205" spans="1:9">
      <c r="A7205" s="280" t="s">
        <v>8604</v>
      </c>
      <c r="B7205" s="280" t="s">
        <v>1457</v>
      </c>
      <c r="C7205" s="280" t="s">
        <v>1190</v>
      </c>
      <c r="D7205" s="280" t="s">
        <v>1218</v>
      </c>
      <c r="E7205" s="80">
        <v>9.8658398795112012E-3</v>
      </c>
      <c r="F7205" s="80">
        <v>710550</v>
      </c>
      <c r="G7205" s="80">
        <v>6</v>
      </c>
      <c r="H7205" s="280" t="s">
        <v>1342</v>
      </c>
      <c r="I7205" s="80"/>
    </row>
    <row r="7206" spans="1:9">
      <c r="A7206" s="280" t="s">
        <v>8605</v>
      </c>
      <c r="B7206" s="280" t="s">
        <v>1457</v>
      </c>
      <c r="C7206" s="280" t="s">
        <v>1190</v>
      </c>
      <c r="D7206" s="280" t="s">
        <v>1219</v>
      </c>
      <c r="E7206" s="80">
        <v>9.7869656105167326E-3</v>
      </c>
      <c r="F7206" s="80">
        <v>710550</v>
      </c>
      <c r="G7206" s="80">
        <v>6</v>
      </c>
      <c r="H7206" s="280" t="s">
        <v>1342</v>
      </c>
      <c r="I7206" s="80"/>
    </row>
    <row r="7207" spans="1:9">
      <c r="A7207" s="280" t="s">
        <v>8606</v>
      </c>
      <c r="B7207" s="280" t="s">
        <v>1457</v>
      </c>
      <c r="C7207" s="280" t="s">
        <v>1190</v>
      </c>
      <c r="D7207" s="280" t="s">
        <v>1347</v>
      </c>
      <c r="E7207" s="80">
        <v>1.8977574858134567E-2</v>
      </c>
      <c r="F7207" s="80">
        <v>710550</v>
      </c>
      <c r="G7207" s="80">
        <v>6</v>
      </c>
      <c r="H7207" s="280" t="s">
        <v>1342</v>
      </c>
      <c r="I7207" s="80"/>
    </row>
    <row r="7208" spans="1:9">
      <c r="A7208" s="280" t="s">
        <v>8607</v>
      </c>
      <c r="B7208" s="280" t="s">
        <v>1457</v>
      </c>
      <c r="C7208" s="280" t="s">
        <v>1190</v>
      </c>
      <c r="D7208" s="280" t="s">
        <v>1344</v>
      </c>
      <c r="E7208" s="80">
        <v>4.6505729424293353E-2</v>
      </c>
      <c r="F7208" s="80">
        <v>710550</v>
      </c>
      <c r="G7208" s="80">
        <v>6</v>
      </c>
      <c r="H7208" s="280" t="s">
        <v>1342</v>
      </c>
      <c r="I7208" s="80"/>
    </row>
    <row r="7209" spans="1:9">
      <c r="A7209" s="280" t="s">
        <v>8608</v>
      </c>
      <c r="B7209" s="280" t="s">
        <v>5748</v>
      </c>
      <c r="C7209" s="280" t="s">
        <v>1191</v>
      </c>
      <c r="D7209" s="280" t="s">
        <v>1394</v>
      </c>
      <c r="E7209" s="80">
        <v>37317</v>
      </c>
      <c r="F7209" s="80">
        <v>710550</v>
      </c>
      <c r="G7209" s="80">
        <v>6</v>
      </c>
      <c r="H7209" s="280" t="s">
        <v>1394</v>
      </c>
      <c r="I7209" s="80"/>
    </row>
    <row r="7210" spans="1:9">
      <c r="A7210" s="280" t="s">
        <v>8609</v>
      </c>
      <c r="B7210" s="280" t="s">
        <v>5750</v>
      </c>
      <c r="C7210" s="280" t="s">
        <v>1191</v>
      </c>
      <c r="D7210" s="280" t="s">
        <v>1394</v>
      </c>
      <c r="E7210" s="80">
        <v>448517243.36103302</v>
      </c>
      <c r="F7210" s="80">
        <v>710550</v>
      </c>
      <c r="G7210" s="80">
        <v>6</v>
      </c>
      <c r="H7210" s="280" t="s">
        <v>1394</v>
      </c>
      <c r="I7210" s="80"/>
    </row>
    <row r="7211" spans="1:9">
      <c r="A7211" s="280" t="s">
        <v>8610</v>
      </c>
      <c r="B7211" s="280" t="s">
        <v>5752</v>
      </c>
      <c r="C7211" s="280" t="s">
        <v>1191</v>
      </c>
      <c r="D7211" s="280" t="s">
        <v>1394</v>
      </c>
      <c r="E7211" s="80">
        <v>5.2518471606502005E-2</v>
      </c>
      <c r="F7211" s="80">
        <v>710550</v>
      </c>
      <c r="G7211" s="80">
        <v>6</v>
      </c>
      <c r="H7211" s="280" t="s">
        <v>1394</v>
      </c>
      <c r="I7211" s="80"/>
    </row>
    <row r="7212" spans="1:9">
      <c r="A7212" s="280" t="s">
        <v>8611</v>
      </c>
      <c r="B7212" s="280" t="s">
        <v>5754</v>
      </c>
      <c r="C7212" s="280" t="s">
        <v>1191</v>
      </c>
      <c r="D7212" s="280" t="s">
        <v>1394</v>
      </c>
      <c r="E7212" s="80">
        <v>631.2254498079418</v>
      </c>
      <c r="F7212" s="80">
        <v>710550</v>
      </c>
      <c r="G7212" s="80">
        <v>6</v>
      </c>
      <c r="H7212" s="280" t="s">
        <v>1394</v>
      </c>
      <c r="I7212" s="80"/>
    </row>
    <row r="7213" spans="1:9">
      <c r="A7213" s="280" t="s">
        <v>8612</v>
      </c>
      <c r="B7213" s="280" t="s">
        <v>1457</v>
      </c>
      <c r="C7213" s="280" t="s">
        <v>1191</v>
      </c>
      <c r="D7213" s="280" t="s">
        <v>1211</v>
      </c>
      <c r="E7213" s="80">
        <v>9.9818451300857976E-3</v>
      </c>
      <c r="F7213" s="80">
        <v>710550</v>
      </c>
      <c r="G7213" s="80">
        <v>6</v>
      </c>
      <c r="H7213" s="280" t="s">
        <v>1342</v>
      </c>
      <c r="I7213" s="80"/>
    </row>
    <row r="7214" spans="1:9">
      <c r="A7214" s="280" t="s">
        <v>8613</v>
      </c>
      <c r="B7214" s="280" t="s">
        <v>1457</v>
      </c>
      <c r="C7214" s="280" t="s">
        <v>1191</v>
      </c>
      <c r="D7214" s="280" t="s">
        <v>1212</v>
      </c>
      <c r="E7214" s="80">
        <v>1.0338241121108751E-2</v>
      </c>
      <c r="F7214" s="80">
        <v>710550</v>
      </c>
      <c r="G7214" s="80">
        <v>6</v>
      </c>
      <c r="H7214" s="280" t="s">
        <v>1342</v>
      </c>
      <c r="I7214" s="80"/>
    </row>
    <row r="7215" spans="1:9">
      <c r="A7215" s="280" t="s">
        <v>8614</v>
      </c>
      <c r="B7215" s="280" t="s">
        <v>1457</v>
      </c>
      <c r="C7215" s="280" t="s">
        <v>1191</v>
      </c>
      <c r="D7215" s="280" t="s">
        <v>1213</v>
      </c>
      <c r="E7215" s="80">
        <v>1.0226363420942002E-2</v>
      </c>
      <c r="F7215" s="80">
        <v>710550</v>
      </c>
      <c r="G7215" s="80">
        <v>6</v>
      </c>
      <c r="H7215" s="280" t="s">
        <v>1342</v>
      </c>
      <c r="I7215" s="80"/>
    </row>
    <row r="7216" spans="1:9">
      <c r="A7216" s="280" t="s">
        <v>8615</v>
      </c>
      <c r="B7216" s="280" t="s">
        <v>1457</v>
      </c>
      <c r="C7216" s="280" t="s">
        <v>1191</v>
      </c>
      <c r="D7216" s="280" t="s">
        <v>1214</v>
      </c>
      <c r="E7216" s="80">
        <v>1.0266944170342988E-2</v>
      </c>
      <c r="F7216" s="80">
        <v>710550</v>
      </c>
      <c r="G7216" s="80">
        <v>6</v>
      </c>
      <c r="H7216" s="280" t="s">
        <v>1342</v>
      </c>
      <c r="I7216" s="80"/>
    </row>
    <row r="7217" spans="1:9">
      <c r="A7217" s="280" t="s">
        <v>8616</v>
      </c>
      <c r="B7217" s="280" t="s">
        <v>1457</v>
      </c>
      <c r="C7217" s="280" t="s">
        <v>1191</v>
      </c>
      <c r="D7217" s="280" t="s">
        <v>1215</v>
      </c>
      <c r="E7217" s="80">
        <v>1.027635280989196E-2</v>
      </c>
      <c r="F7217" s="80">
        <v>710550</v>
      </c>
      <c r="G7217" s="80">
        <v>6</v>
      </c>
      <c r="H7217" s="280" t="s">
        <v>1342</v>
      </c>
      <c r="I7217" s="80"/>
    </row>
    <row r="7218" spans="1:9">
      <c r="A7218" s="280" t="s">
        <v>8617</v>
      </c>
      <c r="B7218" s="280" t="s">
        <v>1457</v>
      </c>
      <c r="C7218" s="280" t="s">
        <v>1191</v>
      </c>
      <c r="D7218" s="280" t="s">
        <v>1216</v>
      </c>
      <c r="E7218" s="80">
        <v>1.0341113563491424E-2</v>
      </c>
      <c r="F7218" s="80">
        <v>710550</v>
      </c>
      <c r="G7218" s="80">
        <v>6</v>
      </c>
      <c r="H7218" s="280" t="s">
        <v>1342</v>
      </c>
      <c r="I7218" s="80"/>
    </row>
    <row r="7219" spans="1:9">
      <c r="A7219" s="280" t="s">
        <v>8618</v>
      </c>
      <c r="B7219" s="280" t="s">
        <v>1457</v>
      </c>
      <c r="C7219" s="280" t="s">
        <v>1191</v>
      </c>
      <c r="D7219" s="280" t="s">
        <v>1217</v>
      </c>
      <c r="E7219" s="80">
        <v>9.2326541994855876E-3</v>
      </c>
      <c r="F7219" s="80">
        <v>710550</v>
      </c>
      <c r="G7219" s="80">
        <v>6</v>
      </c>
      <c r="H7219" s="280" t="s">
        <v>1342</v>
      </c>
      <c r="I7219" s="80"/>
    </row>
    <row r="7220" spans="1:9">
      <c r="A7220" s="280" t="s">
        <v>8619</v>
      </c>
      <c r="B7220" s="280" t="s">
        <v>1457</v>
      </c>
      <c r="C7220" s="280" t="s">
        <v>1191</v>
      </c>
      <c r="D7220" s="280" t="s">
        <v>1218</v>
      </c>
      <c r="E7220" s="80">
        <v>1.0151270670840238E-2</v>
      </c>
      <c r="F7220" s="80">
        <v>710550</v>
      </c>
      <c r="G7220" s="80">
        <v>6</v>
      </c>
      <c r="H7220" s="280" t="s">
        <v>1342</v>
      </c>
      <c r="I7220" s="80"/>
    </row>
    <row r="7221" spans="1:9">
      <c r="A7221" s="280" t="s">
        <v>8620</v>
      </c>
      <c r="B7221" s="280" t="s">
        <v>1457</v>
      </c>
      <c r="C7221" s="280" t="s">
        <v>1191</v>
      </c>
      <c r="D7221" s="280" t="s">
        <v>1219</v>
      </c>
      <c r="E7221" s="80">
        <v>9.8921599407985651E-3</v>
      </c>
      <c r="F7221" s="80">
        <v>710550</v>
      </c>
      <c r="G7221" s="80">
        <v>6</v>
      </c>
      <c r="H7221" s="280" t="s">
        <v>1342</v>
      </c>
      <c r="I7221" s="80"/>
    </row>
    <row r="7222" spans="1:9">
      <c r="A7222" s="280" t="s">
        <v>8621</v>
      </c>
      <c r="B7222" s="280" t="s">
        <v>1457</v>
      </c>
      <c r="C7222" s="280" t="s">
        <v>1191</v>
      </c>
      <c r="D7222" s="280" t="s">
        <v>1347</v>
      </c>
      <c r="E7222" s="80">
        <v>1.8987764320816013E-2</v>
      </c>
      <c r="F7222" s="80">
        <v>710550</v>
      </c>
      <c r="G7222" s="80">
        <v>6</v>
      </c>
      <c r="H7222" s="280" t="s">
        <v>1342</v>
      </c>
      <c r="I7222" s="80"/>
    </row>
    <row r="7223" spans="1:9">
      <c r="A7223" s="280" t="s">
        <v>8622</v>
      </c>
      <c r="B7223" s="280" t="s">
        <v>1457</v>
      </c>
      <c r="C7223" s="280" t="s">
        <v>1191</v>
      </c>
      <c r="D7223" s="280" t="s">
        <v>1344</v>
      </c>
      <c r="E7223" s="80">
        <v>4.6162736184208589E-2</v>
      </c>
      <c r="F7223" s="80">
        <v>710550</v>
      </c>
      <c r="G7223" s="80">
        <v>6</v>
      </c>
      <c r="H7223" s="280" t="s">
        <v>1342</v>
      </c>
      <c r="I7223" s="80"/>
    </row>
    <row r="7224" spans="1:9">
      <c r="A7224" s="280" t="s">
        <v>8623</v>
      </c>
      <c r="B7224" s="280" t="s">
        <v>5748</v>
      </c>
      <c r="C7224" s="280" t="s">
        <v>1192</v>
      </c>
      <c r="D7224" s="280" t="s">
        <v>1394</v>
      </c>
      <c r="E7224" s="80">
        <v>89415</v>
      </c>
      <c r="F7224" s="80">
        <v>710550</v>
      </c>
      <c r="G7224" s="80">
        <v>6</v>
      </c>
      <c r="H7224" s="280" t="s">
        <v>1394</v>
      </c>
      <c r="I7224" s="80"/>
    </row>
    <row r="7225" spans="1:9">
      <c r="A7225" s="280" t="s">
        <v>8624</v>
      </c>
      <c r="B7225" s="280" t="s">
        <v>5750</v>
      </c>
      <c r="C7225" s="280" t="s">
        <v>1192</v>
      </c>
      <c r="D7225" s="280" t="s">
        <v>1394</v>
      </c>
      <c r="E7225" s="80">
        <v>1811173121.0114732</v>
      </c>
      <c r="F7225" s="80">
        <v>710550</v>
      </c>
      <c r="G7225" s="80">
        <v>6</v>
      </c>
      <c r="H7225" s="280" t="s">
        <v>1394</v>
      </c>
      <c r="I7225" s="80"/>
    </row>
    <row r="7226" spans="1:9">
      <c r="A7226" s="280" t="s">
        <v>8625</v>
      </c>
      <c r="B7226" s="280" t="s">
        <v>5752</v>
      </c>
      <c r="C7226" s="280" t="s">
        <v>1192</v>
      </c>
      <c r="D7226" s="280" t="s">
        <v>1394</v>
      </c>
      <c r="E7226" s="80">
        <v>0.12583913869537683</v>
      </c>
      <c r="F7226" s="80">
        <v>710550</v>
      </c>
      <c r="G7226" s="80">
        <v>6</v>
      </c>
      <c r="H7226" s="280" t="s">
        <v>1394</v>
      </c>
      <c r="I7226" s="80"/>
    </row>
    <row r="7227" spans="1:9">
      <c r="A7227" s="280" t="s">
        <v>8626</v>
      </c>
      <c r="B7227" s="280" t="s">
        <v>5754</v>
      </c>
      <c r="C7227" s="280" t="s">
        <v>1192</v>
      </c>
      <c r="D7227" s="280" t="s">
        <v>1394</v>
      </c>
      <c r="E7227" s="80">
        <v>2548.9735008253792</v>
      </c>
      <c r="F7227" s="80">
        <v>710550</v>
      </c>
      <c r="G7227" s="80">
        <v>6</v>
      </c>
      <c r="H7227" s="280" t="s">
        <v>1394</v>
      </c>
      <c r="I7227" s="80"/>
    </row>
    <row r="7228" spans="1:9">
      <c r="A7228" s="280" t="s">
        <v>8627</v>
      </c>
      <c r="B7228" s="280" t="s">
        <v>1457</v>
      </c>
      <c r="C7228" s="280" t="s">
        <v>1192</v>
      </c>
      <c r="D7228" s="280" t="s">
        <v>1211</v>
      </c>
      <c r="E7228" s="80">
        <v>1.6792356916412905E-2</v>
      </c>
      <c r="F7228" s="80">
        <v>710550</v>
      </c>
      <c r="G7228" s="80">
        <v>6</v>
      </c>
      <c r="H7228" s="280" t="s">
        <v>1342</v>
      </c>
      <c r="I7228" s="80"/>
    </row>
    <row r="7229" spans="1:9">
      <c r="A7229" s="280" t="s">
        <v>8628</v>
      </c>
      <c r="B7229" s="280" t="s">
        <v>1457</v>
      </c>
      <c r="C7229" s="280" t="s">
        <v>1192</v>
      </c>
      <c r="D7229" s="280" t="s">
        <v>1212</v>
      </c>
      <c r="E7229" s="80">
        <v>1.7385422008467551E-2</v>
      </c>
      <c r="F7229" s="80">
        <v>710550</v>
      </c>
      <c r="G7229" s="80">
        <v>6</v>
      </c>
      <c r="H7229" s="280" t="s">
        <v>1342</v>
      </c>
      <c r="I7229" s="80"/>
    </row>
    <row r="7230" spans="1:9">
      <c r="A7230" s="280" t="s">
        <v>8629</v>
      </c>
      <c r="B7230" s="280" t="s">
        <v>1457</v>
      </c>
      <c r="C7230" s="280" t="s">
        <v>1192</v>
      </c>
      <c r="D7230" s="280" t="s">
        <v>1213</v>
      </c>
      <c r="E7230" s="80">
        <v>1.6899277955343101E-2</v>
      </c>
      <c r="F7230" s="80">
        <v>710550</v>
      </c>
      <c r="G7230" s="80">
        <v>6</v>
      </c>
      <c r="H7230" s="280" t="s">
        <v>1342</v>
      </c>
      <c r="I7230" s="80"/>
    </row>
    <row r="7231" spans="1:9">
      <c r="A7231" s="280" t="s">
        <v>8630</v>
      </c>
      <c r="B7231" s="280" t="s">
        <v>1457</v>
      </c>
      <c r="C7231" s="280" t="s">
        <v>1192</v>
      </c>
      <c r="D7231" s="280" t="s">
        <v>1214</v>
      </c>
      <c r="E7231" s="80">
        <v>1.7074115057728871E-2</v>
      </c>
      <c r="F7231" s="80">
        <v>710550</v>
      </c>
      <c r="G7231" s="80">
        <v>6</v>
      </c>
      <c r="H7231" s="280" t="s">
        <v>1342</v>
      </c>
      <c r="I7231" s="80"/>
    </row>
    <row r="7232" spans="1:9">
      <c r="A7232" s="280" t="s">
        <v>8631</v>
      </c>
      <c r="B7232" s="280" t="s">
        <v>1457</v>
      </c>
      <c r="C7232" s="280" t="s">
        <v>1192</v>
      </c>
      <c r="D7232" s="280" t="s">
        <v>1215</v>
      </c>
      <c r="E7232" s="80">
        <v>1.7268642397206015E-2</v>
      </c>
      <c r="F7232" s="80">
        <v>710550</v>
      </c>
      <c r="G7232" s="80">
        <v>6</v>
      </c>
      <c r="H7232" s="280" t="s">
        <v>1342</v>
      </c>
      <c r="I7232" s="80"/>
    </row>
    <row r="7233" spans="1:9">
      <c r="A7233" s="280" t="s">
        <v>8632</v>
      </c>
      <c r="B7233" s="280" t="s">
        <v>1457</v>
      </c>
      <c r="C7233" s="280" t="s">
        <v>1192</v>
      </c>
      <c r="D7233" s="280" t="s">
        <v>1216</v>
      </c>
      <c r="E7233" s="80">
        <v>1.6104927886529195E-2</v>
      </c>
      <c r="F7233" s="80">
        <v>710550</v>
      </c>
      <c r="G7233" s="80">
        <v>6</v>
      </c>
      <c r="H7233" s="280" t="s">
        <v>1342</v>
      </c>
      <c r="I7233" s="80"/>
    </row>
    <row r="7234" spans="1:9">
      <c r="A7234" s="280" t="s">
        <v>8633</v>
      </c>
      <c r="B7234" s="280" t="s">
        <v>1457</v>
      </c>
      <c r="C7234" s="280" t="s">
        <v>1192</v>
      </c>
      <c r="D7234" s="280" t="s">
        <v>1217</v>
      </c>
      <c r="E7234" s="80">
        <v>1.5478106224113075E-2</v>
      </c>
      <c r="F7234" s="80">
        <v>710550</v>
      </c>
      <c r="G7234" s="80">
        <v>6</v>
      </c>
      <c r="H7234" s="280" t="s">
        <v>1342</v>
      </c>
      <c r="I7234" s="80"/>
    </row>
    <row r="7235" spans="1:9">
      <c r="A7235" s="280" t="s">
        <v>8634</v>
      </c>
      <c r="B7235" s="280" t="s">
        <v>1457</v>
      </c>
      <c r="C7235" s="280" t="s">
        <v>1192</v>
      </c>
      <c r="D7235" s="280" t="s">
        <v>1218</v>
      </c>
      <c r="E7235" s="80">
        <v>1.5768540496855391E-2</v>
      </c>
      <c r="F7235" s="80">
        <v>710550</v>
      </c>
      <c r="G7235" s="80">
        <v>6</v>
      </c>
      <c r="H7235" s="280" t="s">
        <v>1342</v>
      </c>
      <c r="I7235" s="80"/>
    </row>
    <row r="7236" spans="1:9">
      <c r="A7236" s="280" t="s">
        <v>8635</v>
      </c>
      <c r="B7236" s="280" t="s">
        <v>1457</v>
      </c>
      <c r="C7236" s="280" t="s">
        <v>1192</v>
      </c>
      <c r="D7236" s="280" t="s">
        <v>1219</v>
      </c>
      <c r="E7236" s="80">
        <v>1.6294255116036903E-2</v>
      </c>
      <c r="F7236" s="80">
        <v>710550</v>
      </c>
      <c r="G7236" s="80">
        <v>6</v>
      </c>
      <c r="H7236" s="280" t="s">
        <v>1342</v>
      </c>
      <c r="I7236" s="80"/>
    </row>
    <row r="7237" spans="1:9">
      <c r="A7237" s="280" t="s">
        <v>8636</v>
      </c>
      <c r="B7237" s="280" t="s">
        <v>1457</v>
      </c>
      <c r="C7237" s="280" t="s">
        <v>1192</v>
      </c>
      <c r="D7237" s="280" t="s">
        <v>1347</v>
      </c>
      <c r="E7237" s="80">
        <v>3.0839829485868199E-2</v>
      </c>
      <c r="F7237" s="80">
        <v>710550</v>
      </c>
      <c r="G7237" s="80">
        <v>6</v>
      </c>
      <c r="H7237" s="280" t="s">
        <v>1342</v>
      </c>
      <c r="I7237" s="80"/>
    </row>
    <row r="7238" spans="1:9">
      <c r="A7238" s="280" t="s">
        <v>8637</v>
      </c>
      <c r="B7238" s="280" t="s">
        <v>1457</v>
      </c>
      <c r="C7238" s="280" t="s">
        <v>1192</v>
      </c>
      <c r="D7238" s="280" t="s">
        <v>1344</v>
      </c>
      <c r="E7238" s="80">
        <v>7.7088656964486565E-2</v>
      </c>
      <c r="F7238" s="80">
        <v>710550</v>
      </c>
      <c r="G7238" s="80">
        <v>6</v>
      </c>
      <c r="H7238" s="280" t="s">
        <v>1342</v>
      </c>
      <c r="I7238" s="80"/>
    </row>
    <row r="7239" spans="1:9">
      <c r="A7239" s="280" t="s">
        <v>8638</v>
      </c>
      <c r="B7239" s="280" t="s">
        <v>5748</v>
      </c>
      <c r="C7239" s="280" t="s">
        <v>1193</v>
      </c>
      <c r="D7239" s="280" t="s">
        <v>1394</v>
      </c>
      <c r="E7239" s="80">
        <v>0</v>
      </c>
      <c r="F7239" s="80">
        <v>710550</v>
      </c>
      <c r="G7239" s="80">
        <v>6</v>
      </c>
      <c r="H7239" s="280" t="s">
        <v>1394</v>
      </c>
      <c r="I7239" s="80"/>
    </row>
    <row r="7240" spans="1:9">
      <c r="A7240" s="280" t="s">
        <v>8639</v>
      </c>
      <c r="B7240" s="280" t="s">
        <v>5750</v>
      </c>
      <c r="C7240" s="280" t="s">
        <v>1193</v>
      </c>
      <c r="D7240" s="280" t="s">
        <v>1394</v>
      </c>
      <c r="E7240" s="80">
        <v>0</v>
      </c>
      <c r="F7240" s="80">
        <v>710550</v>
      </c>
      <c r="G7240" s="80">
        <v>6</v>
      </c>
      <c r="H7240" s="280" t="s">
        <v>1394</v>
      </c>
      <c r="I7240" s="80"/>
    </row>
    <row r="7241" spans="1:9">
      <c r="A7241" s="280" t="s">
        <v>8640</v>
      </c>
      <c r="B7241" s="280" t="s">
        <v>5752</v>
      </c>
      <c r="C7241" s="280" t="s">
        <v>1193</v>
      </c>
      <c r="D7241" s="280" t="s">
        <v>1394</v>
      </c>
      <c r="E7241" s="80">
        <v>0</v>
      </c>
      <c r="F7241" s="80">
        <v>710550</v>
      </c>
      <c r="G7241" s="80">
        <v>6</v>
      </c>
      <c r="H7241" s="280" t="s">
        <v>1394</v>
      </c>
      <c r="I7241" s="80"/>
    </row>
    <row r="7242" spans="1:9">
      <c r="A7242" s="280" t="s">
        <v>8641</v>
      </c>
      <c r="B7242" s="280" t="s">
        <v>5754</v>
      </c>
      <c r="C7242" s="280" t="s">
        <v>1193</v>
      </c>
      <c r="D7242" s="280" t="s">
        <v>1394</v>
      </c>
      <c r="E7242" s="80">
        <v>0</v>
      </c>
      <c r="F7242" s="80">
        <v>710550</v>
      </c>
      <c r="G7242" s="80">
        <v>6</v>
      </c>
      <c r="H7242" s="280" t="s">
        <v>1394</v>
      </c>
      <c r="I7242" s="80"/>
    </row>
    <row r="7243" spans="1:9">
      <c r="A7243" s="280" t="s">
        <v>8642</v>
      </c>
      <c r="B7243" s="280" t="s">
        <v>5748</v>
      </c>
      <c r="C7243" s="280" t="s">
        <v>1194</v>
      </c>
      <c r="D7243" s="280" t="s">
        <v>1394</v>
      </c>
      <c r="E7243" s="80">
        <v>67868</v>
      </c>
      <c r="F7243" s="80">
        <v>710550</v>
      </c>
      <c r="G7243" s="80">
        <v>6</v>
      </c>
      <c r="H7243" s="280" t="s">
        <v>1394</v>
      </c>
      <c r="I7243" s="80"/>
    </row>
    <row r="7244" spans="1:9">
      <c r="A7244" s="280" t="s">
        <v>8643</v>
      </c>
      <c r="B7244" s="280" t="s">
        <v>5750</v>
      </c>
      <c r="C7244" s="280" t="s">
        <v>1194</v>
      </c>
      <c r="D7244" s="280" t="s">
        <v>1394</v>
      </c>
      <c r="E7244" s="80">
        <v>1362655877.65044</v>
      </c>
      <c r="F7244" s="80">
        <v>710550</v>
      </c>
      <c r="G7244" s="80">
        <v>6</v>
      </c>
      <c r="H7244" s="280" t="s">
        <v>1394</v>
      </c>
      <c r="I7244" s="80"/>
    </row>
    <row r="7245" spans="1:9">
      <c r="A7245" s="280" t="s">
        <v>8644</v>
      </c>
      <c r="B7245" s="280" t="s">
        <v>5752</v>
      </c>
      <c r="C7245" s="280" t="s">
        <v>1194</v>
      </c>
      <c r="D7245" s="280" t="s">
        <v>1394</v>
      </c>
      <c r="E7245" s="80">
        <v>9.5514742101189223E-2</v>
      </c>
      <c r="F7245" s="80">
        <v>710550</v>
      </c>
      <c r="G7245" s="80">
        <v>6</v>
      </c>
      <c r="H7245" s="280" t="s">
        <v>1394</v>
      </c>
      <c r="I7245" s="80"/>
    </row>
    <row r="7246" spans="1:9">
      <c r="A7246" s="280" t="s">
        <v>8645</v>
      </c>
      <c r="B7246" s="280" t="s">
        <v>5754</v>
      </c>
      <c r="C7246" s="280" t="s">
        <v>1194</v>
      </c>
      <c r="D7246" s="280" t="s">
        <v>1394</v>
      </c>
      <c r="E7246" s="80">
        <v>1917.7480510174371</v>
      </c>
      <c r="F7246" s="80">
        <v>710550</v>
      </c>
      <c r="G7246" s="80">
        <v>6</v>
      </c>
      <c r="H7246" s="280" t="s">
        <v>1394</v>
      </c>
      <c r="I7246" s="80"/>
    </row>
    <row r="7247" spans="1:9">
      <c r="A7247" s="280" t="s">
        <v>8646</v>
      </c>
      <c r="B7247" s="280" t="s">
        <v>1457</v>
      </c>
      <c r="C7247" s="280" t="s">
        <v>1194</v>
      </c>
      <c r="D7247" s="280" t="s">
        <v>1211</v>
      </c>
      <c r="E7247" s="80">
        <v>1.6635175325067017E-2</v>
      </c>
      <c r="F7247" s="80">
        <v>710550</v>
      </c>
      <c r="G7247" s="80">
        <v>6</v>
      </c>
      <c r="H7247" s="280" t="s">
        <v>1342</v>
      </c>
      <c r="I7247" s="80"/>
    </row>
    <row r="7248" spans="1:9">
      <c r="A7248" s="280" t="s">
        <v>8647</v>
      </c>
      <c r="B7248" s="280" t="s">
        <v>1457</v>
      </c>
      <c r="C7248" s="280" t="s">
        <v>1194</v>
      </c>
      <c r="D7248" s="280" t="s">
        <v>1212</v>
      </c>
      <c r="E7248" s="80">
        <v>1.7220565877449027E-2</v>
      </c>
      <c r="F7248" s="80">
        <v>710550</v>
      </c>
      <c r="G7248" s="80">
        <v>6</v>
      </c>
      <c r="H7248" s="280" t="s">
        <v>1342</v>
      </c>
      <c r="I7248" s="80"/>
    </row>
    <row r="7249" spans="1:9">
      <c r="A7249" s="280" t="s">
        <v>8648</v>
      </c>
      <c r="B7249" s="280" t="s">
        <v>1457</v>
      </c>
      <c r="C7249" s="280" t="s">
        <v>1194</v>
      </c>
      <c r="D7249" s="280" t="s">
        <v>1213</v>
      </c>
      <c r="E7249" s="80">
        <v>1.6641594486322138E-2</v>
      </c>
      <c r="F7249" s="80">
        <v>710550</v>
      </c>
      <c r="G7249" s="80">
        <v>6</v>
      </c>
      <c r="H7249" s="280" t="s">
        <v>1342</v>
      </c>
      <c r="I7249" s="80"/>
    </row>
    <row r="7250" spans="1:9">
      <c r="A7250" s="280" t="s">
        <v>8649</v>
      </c>
      <c r="B7250" s="280" t="s">
        <v>1457</v>
      </c>
      <c r="C7250" s="280" t="s">
        <v>1194</v>
      </c>
      <c r="D7250" s="280" t="s">
        <v>1214</v>
      </c>
      <c r="E7250" s="80">
        <v>1.6849626367096977E-2</v>
      </c>
      <c r="F7250" s="80">
        <v>710550</v>
      </c>
      <c r="G7250" s="80">
        <v>6</v>
      </c>
      <c r="H7250" s="280" t="s">
        <v>1342</v>
      </c>
      <c r="I7250" s="80"/>
    </row>
    <row r="7251" spans="1:9">
      <c r="A7251" s="280" t="s">
        <v>8650</v>
      </c>
      <c r="B7251" s="280" t="s">
        <v>1457</v>
      </c>
      <c r="C7251" s="280" t="s">
        <v>1194</v>
      </c>
      <c r="D7251" s="280" t="s">
        <v>1215</v>
      </c>
      <c r="E7251" s="80">
        <v>1.7100739702649814E-2</v>
      </c>
      <c r="F7251" s="80">
        <v>710550</v>
      </c>
      <c r="G7251" s="80">
        <v>6</v>
      </c>
      <c r="H7251" s="280" t="s">
        <v>1342</v>
      </c>
      <c r="I7251" s="80"/>
    </row>
    <row r="7252" spans="1:9">
      <c r="A7252" s="280" t="s">
        <v>8651</v>
      </c>
      <c r="B7252" s="280" t="s">
        <v>1457</v>
      </c>
      <c r="C7252" s="280" t="s">
        <v>1194</v>
      </c>
      <c r="D7252" s="280" t="s">
        <v>1216</v>
      </c>
      <c r="E7252" s="80">
        <v>1.5531956034142725E-2</v>
      </c>
      <c r="F7252" s="80">
        <v>710550</v>
      </c>
      <c r="G7252" s="80">
        <v>6</v>
      </c>
      <c r="H7252" s="280" t="s">
        <v>1342</v>
      </c>
      <c r="I7252" s="80"/>
    </row>
    <row r="7253" spans="1:9">
      <c r="A7253" s="280" t="s">
        <v>8652</v>
      </c>
      <c r="B7253" s="280" t="s">
        <v>1457</v>
      </c>
      <c r="C7253" s="280" t="s">
        <v>1194</v>
      </c>
      <c r="D7253" s="280" t="s">
        <v>1217</v>
      </c>
      <c r="E7253" s="80">
        <v>1.5315611352432179E-2</v>
      </c>
      <c r="F7253" s="80">
        <v>710550</v>
      </c>
      <c r="G7253" s="80">
        <v>6</v>
      </c>
      <c r="H7253" s="280" t="s">
        <v>1342</v>
      </c>
      <c r="I7253" s="80"/>
    </row>
    <row r="7254" spans="1:9">
      <c r="A7254" s="280" t="s">
        <v>8653</v>
      </c>
      <c r="B7254" s="280" t="s">
        <v>1457</v>
      </c>
      <c r="C7254" s="280" t="s">
        <v>1194</v>
      </c>
      <c r="D7254" s="280" t="s">
        <v>1218</v>
      </c>
      <c r="E7254" s="80">
        <v>1.5193155550518355E-2</v>
      </c>
      <c r="F7254" s="80">
        <v>710550</v>
      </c>
      <c r="G7254" s="80">
        <v>6</v>
      </c>
      <c r="H7254" s="280" t="s">
        <v>1342</v>
      </c>
      <c r="I7254" s="80"/>
    </row>
    <row r="7255" spans="1:9">
      <c r="A7255" s="280" t="s">
        <v>8654</v>
      </c>
      <c r="B7255" s="280" t="s">
        <v>1457</v>
      </c>
      <c r="C7255" s="280" t="s">
        <v>1194</v>
      </c>
      <c r="D7255" s="280" t="s">
        <v>1219</v>
      </c>
      <c r="E7255" s="80">
        <v>1.60282473137511E-2</v>
      </c>
      <c r="F7255" s="80">
        <v>710550</v>
      </c>
      <c r="G7255" s="80">
        <v>6</v>
      </c>
      <c r="H7255" s="280" t="s">
        <v>1342</v>
      </c>
      <c r="I7255" s="80"/>
    </row>
    <row r="7256" spans="1:9">
      <c r="A7256" s="280" t="s">
        <v>8655</v>
      </c>
      <c r="B7256" s="280" t="s">
        <v>1457</v>
      </c>
      <c r="C7256" s="280" t="s">
        <v>1194</v>
      </c>
      <c r="D7256" s="280" t="s">
        <v>1347</v>
      </c>
      <c r="E7256" s="80">
        <v>3.0190619324556696E-2</v>
      </c>
      <c r="F7256" s="80">
        <v>710550</v>
      </c>
      <c r="G7256" s="80">
        <v>6</v>
      </c>
      <c r="H7256" s="280" t="s">
        <v>1342</v>
      </c>
      <c r="I7256" s="80"/>
    </row>
    <row r="7257" spans="1:9">
      <c r="A7257" s="280" t="s">
        <v>8656</v>
      </c>
      <c r="B7257" s="280" t="s">
        <v>1457</v>
      </c>
      <c r="C7257" s="280" t="s">
        <v>1194</v>
      </c>
      <c r="D7257" s="280" t="s">
        <v>1344</v>
      </c>
      <c r="E7257" s="80">
        <v>7.6180636475120161E-2</v>
      </c>
      <c r="F7257" s="80">
        <v>710550</v>
      </c>
      <c r="G7257" s="80">
        <v>6</v>
      </c>
      <c r="H7257" s="280" t="s">
        <v>1342</v>
      </c>
      <c r="I7257" s="80"/>
    </row>
    <row r="7258" spans="1:9">
      <c r="A7258" s="280" t="s">
        <v>8657</v>
      </c>
      <c r="B7258" s="280" t="s">
        <v>5748</v>
      </c>
      <c r="C7258" s="280" t="s">
        <v>1195</v>
      </c>
      <c r="D7258" s="280" t="s">
        <v>1394</v>
      </c>
      <c r="E7258" s="80">
        <v>30963</v>
      </c>
      <c r="F7258" s="80">
        <v>710550</v>
      </c>
      <c r="G7258" s="80">
        <v>6</v>
      </c>
      <c r="H7258" s="280" t="s">
        <v>1394</v>
      </c>
      <c r="I7258" s="80"/>
    </row>
    <row r="7259" spans="1:9">
      <c r="A7259" s="280" t="s">
        <v>8658</v>
      </c>
      <c r="B7259" s="280" t="s">
        <v>5750</v>
      </c>
      <c r="C7259" s="280" t="s">
        <v>1195</v>
      </c>
      <c r="D7259" s="280" t="s">
        <v>1394</v>
      </c>
      <c r="E7259" s="80">
        <v>1181420995.8886411</v>
      </c>
      <c r="F7259" s="80">
        <v>710550</v>
      </c>
      <c r="G7259" s="80">
        <v>6</v>
      </c>
      <c r="H7259" s="280" t="s">
        <v>1394</v>
      </c>
      <c r="I7259" s="80"/>
    </row>
    <row r="7260" spans="1:9">
      <c r="A7260" s="280" t="s">
        <v>8659</v>
      </c>
      <c r="B7260" s="280" t="s">
        <v>5752</v>
      </c>
      <c r="C7260" s="280" t="s">
        <v>1195</v>
      </c>
      <c r="D7260" s="280" t="s">
        <v>1394</v>
      </c>
      <c r="E7260" s="80">
        <v>4.3576103018788261E-2</v>
      </c>
      <c r="F7260" s="80">
        <v>710550</v>
      </c>
      <c r="G7260" s="80">
        <v>6</v>
      </c>
      <c r="H7260" s="280" t="s">
        <v>1394</v>
      </c>
      <c r="I7260" s="80"/>
    </row>
    <row r="7261" spans="1:9">
      <c r="A7261" s="280" t="s">
        <v>8660</v>
      </c>
      <c r="B7261" s="280" t="s">
        <v>5754</v>
      </c>
      <c r="C7261" s="280" t="s">
        <v>1195</v>
      </c>
      <c r="D7261" s="280" t="s">
        <v>1394</v>
      </c>
      <c r="E7261" s="80">
        <v>1662.6852380390417</v>
      </c>
      <c r="F7261" s="80">
        <v>710550</v>
      </c>
      <c r="G7261" s="80">
        <v>6</v>
      </c>
      <c r="H7261" s="280" t="s">
        <v>1394</v>
      </c>
      <c r="I7261" s="80"/>
    </row>
    <row r="7262" spans="1:9">
      <c r="A7262" s="280" t="s">
        <v>8661</v>
      </c>
      <c r="B7262" s="280" t="s">
        <v>1457</v>
      </c>
      <c r="C7262" s="280" t="s">
        <v>1195</v>
      </c>
      <c r="D7262" s="280" t="s">
        <v>1211</v>
      </c>
      <c r="E7262" s="80">
        <v>3.3163871885082762E-2</v>
      </c>
      <c r="F7262" s="80">
        <v>710550</v>
      </c>
      <c r="G7262" s="80">
        <v>6</v>
      </c>
      <c r="H7262" s="280" t="s">
        <v>1342</v>
      </c>
      <c r="I7262" s="80"/>
    </row>
    <row r="7263" spans="1:9">
      <c r="A7263" s="280" t="s">
        <v>8662</v>
      </c>
      <c r="B7263" s="280" t="s">
        <v>1457</v>
      </c>
      <c r="C7263" s="280" t="s">
        <v>1195</v>
      </c>
      <c r="D7263" s="280" t="s">
        <v>1212</v>
      </c>
      <c r="E7263" s="80">
        <v>3.3802830605776969E-2</v>
      </c>
      <c r="F7263" s="80">
        <v>710550</v>
      </c>
      <c r="G7263" s="80">
        <v>6</v>
      </c>
      <c r="H7263" s="280" t="s">
        <v>1342</v>
      </c>
      <c r="I7263" s="80"/>
    </row>
    <row r="7264" spans="1:9">
      <c r="A7264" s="280" t="s">
        <v>8663</v>
      </c>
      <c r="B7264" s="280" t="s">
        <v>1457</v>
      </c>
      <c r="C7264" s="280" t="s">
        <v>1195</v>
      </c>
      <c r="D7264" s="280" t="s">
        <v>1213</v>
      </c>
      <c r="E7264" s="80">
        <v>3.3198422176938462E-2</v>
      </c>
      <c r="F7264" s="80">
        <v>710550</v>
      </c>
      <c r="G7264" s="80">
        <v>6</v>
      </c>
      <c r="H7264" s="280" t="s">
        <v>1342</v>
      </c>
      <c r="I7264" s="80"/>
    </row>
    <row r="7265" spans="1:9">
      <c r="A7265" s="280" t="s">
        <v>8664</v>
      </c>
      <c r="B7265" s="280" t="s">
        <v>1457</v>
      </c>
      <c r="C7265" s="280" t="s">
        <v>1195</v>
      </c>
      <c r="D7265" s="280" t="s">
        <v>1214</v>
      </c>
      <c r="E7265" s="80">
        <v>3.3612852257181913E-2</v>
      </c>
      <c r="F7265" s="80">
        <v>710550</v>
      </c>
      <c r="G7265" s="80">
        <v>6</v>
      </c>
      <c r="H7265" s="280" t="s">
        <v>1342</v>
      </c>
      <c r="I7265" s="80"/>
    </row>
    <row r="7266" spans="1:9">
      <c r="A7266" s="280" t="s">
        <v>8665</v>
      </c>
      <c r="B7266" s="280" t="s">
        <v>1457</v>
      </c>
      <c r="C7266" s="280" t="s">
        <v>1195</v>
      </c>
      <c r="D7266" s="280" t="s">
        <v>1215</v>
      </c>
      <c r="E7266" s="80">
        <v>3.3457520825989698E-2</v>
      </c>
      <c r="F7266" s="80">
        <v>710550</v>
      </c>
      <c r="G7266" s="80">
        <v>6</v>
      </c>
      <c r="H7266" s="280" t="s">
        <v>1342</v>
      </c>
      <c r="I7266" s="80"/>
    </row>
    <row r="7267" spans="1:9">
      <c r="A7267" s="280" t="s">
        <v>8666</v>
      </c>
      <c r="B7267" s="280" t="s">
        <v>1457</v>
      </c>
      <c r="C7267" s="280" t="s">
        <v>1195</v>
      </c>
      <c r="D7267" s="280" t="s">
        <v>1216</v>
      </c>
      <c r="E7267" s="80">
        <v>4.1698364540584711E-2</v>
      </c>
      <c r="F7267" s="80">
        <v>710550</v>
      </c>
      <c r="G7267" s="80">
        <v>6</v>
      </c>
      <c r="H7267" s="280" t="s">
        <v>1342</v>
      </c>
      <c r="I7267" s="80"/>
    </row>
    <row r="7268" spans="1:9">
      <c r="A7268" s="280" t="s">
        <v>8667</v>
      </c>
      <c r="B7268" s="280" t="s">
        <v>1457</v>
      </c>
      <c r="C7268" s="280" t="s">
        <v>1195</v>
      </c>
      <c r="D7268" s="280" t="s">
        <v>1217</v>
      </c>
      <c r="E7268" s="80">
        <v>3.0045588605918817E-2</v>
      </c>
      <c r="F7268" s="80">
        <v>710550</v>
      </c>
      <c r="G7268" s="80">
        <v>6</v>
      </c>
      <c r="H7268" s="280" t="s">
        <v>1342</v>
      </c>
      <c r="I7268" s="80"/>
    </row>
    <row r="7269" spans="1:9">
      <c r="A7269" s="280" t="s">
        <v>8668</v>
      </c>
      <c r="B7269" s="280" t="s">
        <v>1457</v>
      </c>
      <c r="C7269" s="280" t="s">
        <v>1195</v>
      </c>
      <c r="D7269" s="280" t="s">
        <v>1218</v>
      </c>
      <c r="E7269" s="80">
        <v>2.7385128062973378E-2</v>
      </c>
      <c r="F7269" s="80">
        <v>710550</v>
      </c>
      <c r="G7269" s="80">
        <v>6</v>
      </c>
      <c r="H7269" s="280" t="s">
        <v>1342</v>
      </c>
      <c r="I7269" s="80"/>
    </row>
    <row r="7270" spans="1:9">
      <c r="A7270" s="280" t="s">
        <v>8669</v>
      </c>
      <c r="B7270" s="280" t="s">
        <v>1457</v>
      </c>
      <c r="C7270" s="280" t="s">
        <v>1195</v>
      </c>
      <c r="D7270" s="280" t="s">
        <v>1219</v>
      </c>
      <c r="E7270" s="80">
        <v>15019.07101039157</v>
      </c>
      <c r="F7270" s="80">
        <v>710550</v>
      </c>
      <c r="G7270" s="80">
        <v>6</v>
      </c>
      <c r="H7270" s="280" t="s">
        <v>1342</v>
      </c>
      <c r="I7270" s="80"/>
    </row>
    <row r="7271" spans="1:9">
      <c r="A7271" s="280" t="s">
        <v>8670</v>
      </c>
      <c r="B7271" s="280" t="s">
        <v>1457</v>
      </c>
      <c r="C7271" s="280" t="s">
        <v>1195</v>
      </c>
      <c r="D7271" s="280" t="s">
        <v>1347</v>
      </c>
      <c r="E7271" s="80">
        <v>6.523482561534702E-2</v>
      </c>
      <c r="F7271" s="80">
        <v>710550</v>
      </c>
      <c r="G7271" s="80">
        <v>6</v>
      </c>
      <c r="H7271" s="280" t="s">
        <v>1342</v>
      </c>
      <c r="I7271" s="80"/>
    </row>
    <row r="7272" spans="1:9">
      <c r="A7272" s="280" t="s">
        <v>8671</v>
      </c>
      <c r="B7272" s="280" t="s">
        <v>1457</v>
      </c>
      <c r="C7272" s="280" t="s">
        <v>1195</v>
      </c>
      <c r="D7272" s="280" t="s">
        <v>1344</v>
      </c>
      <c r="E7272" s="80">
        <v>0.14957861603348643</v>
      </c>
      <c r="F7272" s="80">
        <v>710550</v>
      </c>
      <c r="G7272" s="80">
        <v>6</v>
      </c>
      <c r="H7272" s="280" t="s">
        <v>1342</v>
      </c>
      <c r="I7272" s="80"/>
    </row>
    <row r="7273" spans="1:9">
      <c r="A7273" s="280" t="s">
        <v>8672</v>
      </c>
      <c r="B7273" s="280" t="s">
        <v>5748</v>
      </c>
      <c r="C7273" s="280" t="s">
        <v>1196</v>
      </c>
      <c r="D7273" s="280" t="s">
        <v>1394</v>
      </c>
      <c r="E7273" s="80">
        <v>207241</v>
      </c>
      <c r="F7273" s="80">
        <v>710550</v>
      </c>
      <c r="G7273" s="80">
        <v>6</v>
      </c>
      <c r="H7273" s="280" t="s">
        <v>1394</v>
      </c>
      <c r="I7273" s="80"/>
    </row>
    <row r="7274" spans="1:9">
      <c r="A7274" s="280" t="s">
        <v>8673</v>
      </c>
      <c r="B7274" s="280" t="s">
        <v>5750</v>
      </c>
      <c r="C7274" s="280" t="s">
        <v>1196</v>
      </c>
      <c r="D7274" s="280" t="s">
        <v>1394</v>
      </c>
      <c r="E7274" s="80">
        <v>35849582255.054688</v>
      </c>
      <c r="F7274" s="80">
        <v>710550</v>
      </c>
      <c r="G7274" s="80">
        <v>6</v>
      </c>
      <c r="H7274" s="280" t="s">
        <v>1394</v>
      </c>
      <c r="I7274" s="80"/>
    </row>
    <row r="7275" spans="1:9">
      <c r="A7275" s="280" t="s">
        <v>8674</v>
      </c>
      <c r="B7275" s="280" t="s">
        <v>5752</v>
      </c>
      <c r="C7275" s="280" t="s">
        <v>1196</v>
      </c>
      <c r="D7275" s="280" t="s">
        <v>1394</v>
      </c>
      <c r="E7275" s="80">
        <v>0.29166279642530435</v>
      </c>
      <c r="F7275" s="80">
        <v>710550</v>
      </c>
      <c r="G7275" s="80">
        <v>6</v>
      </c>
      <c r="H7275" s="280" t="s">
        <v>1394</v>
      </c>
      <c r="I7275" s="80"/>
    </row>
    <row r="7276" spans="1:9">
      <c r="A7276" s="280" t="s">
        <v>8675</v>
      </c>
      <c r="B7276" s="280" t="s">
        <v>5754</v>
      </c>
      <c r="C7276" s="280" t="s">
        <v>1196</v>
      </c>
      <c r="D7276" s="280" t="s">
        <v>1394</v>
      </c>
      <c r="E7276" s="80">
        <v>50453.285842030382</v>
      </c>
      <c r="F7276" s="80">
        <v>710550</v>
      </c>
      <c r="G7276" s="80">
        <v>6</v>
      </c>
      <c r="H7276" s="280" t="s">
        <v>1394</v>
      </c>
      <c r="I7276" s="80"/>
    </row>
    <row r="7277" spans="1:9">
      <c r="A7277" s="280" t="s">
        <v>8676</v>
      </c>
      <c r="B7277" s="280" t="s">
        <v>1457</v>
      </c>
      <c r="C7277" s="280" t="s">
        <v>1196</v>
      </c>
      <c r="D7277" s="280" t="s">
        <v>1211</v>
      </c>
      <c r="E7277" s="80">
        <v>0.14554566856791173</v>
      </c>
      <c r="F7277" s="80">
        <v>710550</v>
      </c>
      <c r="G7277" s="80">
        <v>6</v>
      </c>
      <c r="H7277" s="280" t="s">
        <v>1342</v>
      </c>
      <c r="I7277" s="80"/>
    </row>
    <row r="7278" spans="1:9">
      <c r="A7278" s="280" t="s">
        <v>8677</v>
      </c>
      <c r="B7278" s="280" t="s">
        <v>1457</v>
      </c>
      <c r="C7278" s="280" t="s">
        <v>1196</v>
      </c>
      <c r="D7278" s="280" t="s">
        <v>1212</v>
      </c>
      <c r="E7278" s="80">
        <v>0.14787076093716806</v>
      </c>
      <c r="F7278" s="80">
        <v>710550</v>
      </c>
      <c r="G7278" s="80">
        <v>6</v>
      </c>
      <c r="H7278" s="280" t="s">
        <v>1342</v>
      </c>
      <c r="I7278" s="80"/>
    </row>
    <row r="7279" spans="1:9">
      <c r="A7279" s="280" t="s">
        <v>8678</v>
      </c>
      <c r="B7279" s="280" t="s">
        <v>1457</v>
      </c>
      <c r="C7279" s="280" t="s">
        <v>1196</v>
      </c>
      <c r="D7279" s="280" t="s">
        <v>1213</v>
      </c>
      <c r="E7279" s="80">
        <v>0.14558538069549118</v>
      </c>
      <c r="F7279" s="80">
        <v>710550</v>
      </c>
      <c r="G7279" s="80">
        <v>6</v>
      </c>
      <c r="H7279" s="280" t="s">
        <v>1342</v>
      </c>
      <c r="I7279" s="80"/>
    </row>
    <row r="7280" spans="1:9">
      <c r="A7280" s="280" t="s">
        <v>8679</v>
      </c>
      <c r="B7280" s="280" t="s">
        <v>1457</v>
      </c>
      <c r="C7280" s="280" t="s">
        <v>1196</v>
      </c>
      <c r="D7280" s="280" t="s">
        <v>1214</v>
      </c>
      <c r="E7280" s="80">
        <v>0.14774848063661924</v>
      </c>
      <c r="F7280" s="80">
        <v>710550</v>
      </c>
      <c r="G7280" s="80">
        <v>6</v>
      </c>
      <c r="H7280" s="280" t="s">
        <v>1342</v>
      </c>
      <c r="I7280" s="80"/>
    </row>
    <row r="7281" spans="1:9">
      <c r="A7281" s="280" t="s">
        <v>8680</v>
      </c>
      <c r="B7281" s="280" t="s">
        <v>1457</v>
      </c>
      <c r="C7281" s="280" t="s">
        <v>1196</v>
      </c>
      <c r="D7281" s="280" t="s">
        <v>1215</v>
      </c>
      <c r="E7281" s="80">
        <v>0.1471555658309853</v>
      </c>
      <c r="F7281" s="80">
        <v>710550</v>
      </c>
      <c r="G7281" s="80">
        <v>6</v>
      </c>
      <c r="H7281" s="280" t="s">
        <v>1342</v>
      </c>
      <c r="I7281" s="80"/>
    </row>
    <row r="7282" spans="1:9">
      <c r="A7282" s="280" t="s">
        <v>8681</v>
      </c>
      <c r="B7282" s="280" t="s">
        <v>1457</v>
      </c>
      <c r="C7282" s="280" t="s">
        <v>1196</v>
      </c>
      <c r="D7282" s="280" t="s">
        <v>1216</v>
      </c>
      <c r="E7282" s="80">
        <v>0.19938756961755086</v>
      </c>
      <c r="F7282" s="80">
        <v>710550</v>
      </c>
      <c r="G7282" s="80">
        <v>6</v>
      </c>
      <c r="H7282" s="280" t="s">
        <v>1342</v>
      </c>
      <c r="I7282" s="80"/>
    </row>
    <row r="7283" spans="1:9">
      <c r="A7283" s="280" t="s">
        <v>8682</v>
      </c>
      <c r="B7283" s="280" t="s">
        <v>1457</v>
      </c>
      <c r="C7283" s="280" t="s">
        <v>1196</v>
      </c>
      <c r="D7283" s="280" t="s">
        <v>1217</v>
      </c>
      <c r="E7283" s="80">
        <v>0.1315228924203096</v>
      </c>
      <c r="F7283" s="80">
        <v>710550</v>
      </c>
      <c r="G7283" s="80">
        <v>6</v>
      </c>
      <c r="H7283" s="280" t="s">
        <v>1342</v>
      </c>
      <c r="I7283" s="80"/>
    </row>
    <row r="7284" spans="1:9">
      <c r="A7284" s="280" t="s">
        <v>8683</v>
      </c>
      <c r="B7284" s="280" t="s">
        <v>1457</v>
      </c>
      <c r="C7284" s="280" t="s">
        <v>1196</v>
      </c>
      <c r="D7284" s="280" t="s">
        <v>1218</v>
      </c>
      <c r="E7284" s="80">
        <v>0.15318340358439564</v>
      </c>
      <c r="F7284" s="80">
        <v>710550</v>
      </c>
      <c r="G7284" s="80">
        <v>6</v>
      </c>
      <c r="H7284" s="280" t="s">
        <v>1342</v>
      </c>
      <c r="I7284" s="80"/>
    </row>
    <row r="7285" spans="1:9">
      <c r="A7285" s="280" t="s">
        <v>8684</v>
      </c>
      <c r="B7285" s="280" t="s">
        <v>1457</v>
      </c>
      <c r="C7285" s="280" t="s">
        <v>1196</v>
      </c>
      <c r="D7285" s="280" t="s">
        <v>1219</v>
      </c>
      <c r="E7285" s="80">
        <v>8791.9448304237649</v>
      </c>
      <c r="F7285" s="80">
        <v>710550</v>
      </c>
      <c r="G7285" s="80">
        <v>6</v>
      </c>
      <c r="H7285" s="280" t="s">
        <v>1342</v>
      </c>
      <c r="I7285" s="80"/>
    </row>
    <row r="7286" spans="1:9">
      <c r="A7286" s="280" t="s">
        <v>8685</v>
      </c>
      <c r="B7286" s="280" t="s">
        <v>1457</v>
      </c>
      <c r="C7286" s="280" t="s">
        <v>1196</v>
      </c>
      <c r="D7286" s="280" t="s">
        <v>1347</v>
      </c>
      <c r="E7286" s="80">
        <v>0.28296744236206256</v>
      </c>
      <c r="F7286" s="80">
        <v>710550</v>
      </c>
      <c r="G7286" s="80">
        <v>6</v>
      </c>
      <c r="H7286" s="280" t="s">
        <v>1342</v>
      </c>
      <c r="I7286" s="80"/>
    </row>
    <row r="7287" spans="1:9">
      <c r="A7287" s="280" t="s">
        <v>8686</v>
      </c>
      <c r="B7287" s="280" t="s">
        <v>1457</v>
      </c>
      <c r="C7287" s="280" t="s">
        <v>1196</v>
      </c>
      <c r="D7287" s="280" t="s">
        <v>1344</v>
      </c>
      <c r="E7287" s="80">
        <v>0.67031910151883756</v>
      </c>
      <c r="F7287" s="80">
        <v>710550</v>
      </c>
      <c r="G7287" s="80">
        <v>6</v>
      </c>
      <c r="H7287" s="280" t="s">
        <v>1342</v>
      </c>
      <c r="I7287" s="80"/>
    </row>
    <row r="7288" spans="1:9">
      <c r="A7288" s="280" t="s">
        <v>8687</v>
      </c>
      <c r="B7288" s="280" t="s">
        <v>5748</v>
      </c>
      <c r="C7288" s="280" t="s">
        <v>1197</v>
      </c>
      <c r="D7288" s="280" t="s">
        <v>1394</v>
      </c>
      <c r="E7288" s="80">
        <v>55549</v>
      </c>
      <c r="F7288" s="80">
        <v>710550</v>
      </c>
      <c r="G7288" s="80">
        <v>6</v>
      </c>
      <c r="H7288" s="280" t="s">
        <v>1394</v>
      </c>
      <c r="I7288" s="80"/>
    </row>
    <row r="7289" spans="1:9">
      <c r="A7289" s="280" t="s">
        <v>8688</v>
      </c>
      <c r="B7289" s="280" t="s">
        <v>5750</v>
      </c>
      <c r="C7289" s="280" t="s">
        <v>1197</v>
      </c>
      <c r="D7289" s="280" t="s">
        <v>1394</v>
      </c>
      <c r="E7289" s="80">
        <v>7548701524.9710855</v>
      </c>
      <c r="F7289" s="80">
        <v>710550</v>
      </c>
      <c r="G7289" s="80">
        <v>6</v>
      </c>
      <c r="H7289" s="280" t="s">
        <v>1394</v>
      </c>
      <c r="I7289" s="80"/>
    </row>
    <row r="7290" spans="1:9">
      <c r="A7290" s="280" t="s">
        <v>8689</v>
      </c>
      <c r="B7290" s="280" t="s">
        <v>5752</v>
      </c>
      <c r="C7290" s="280" t="s">
        <v>1197</v>
      </c>
      <c r="D7290" s="280" t="s">
        <v>1394</v>
      </c>
      <c r="E7290" s="80">
        <v>7.8177468158468794E-2</v>
      </c>
      <c r="F7290" s="80">
        <v>710550</v>
      </c>
      <c r="G7290" s="80">
        <v>6</v>
      </c>
      <c r="H7290" s="280" t="s">
        <v>1394</v>
      </c>
      <c r="I7290" s="80"/>
    </row>
    <row r="7291" spans="1:9">
      <c r="A7291" s="280" t="s">
        <v>8690</v>
      </c>
      <c r="B7291" s="280" t="s">
        <v>5754</v>
      </c>
      <c r="C7291" s="280" t="s">
        <v>1197</v>
      </c>
      <c r="D7291" s="280" t="s">
        <v>1394</v>
      </c>
      <c r="E7291" s="80">
        <v>10623.744317741306</v>
      </c>
      <c r="F7291" s="80">
        <v>710550</v>
      </c>
      <c r="G7291" s="80">
        <v>6</v>
      </c>
      <c r="H7291" s="280" t="s">
        <v>1394</v>
      </c>
      <c r="I7291" s="80"/>
    </row>
    <row r="7292" spans="1:9">
      <c r="A7292" s="280" t="s">
        <v>8691</v>
      </c>
      <c r="B7292" s="280" t="s">
        <v>1457</v>
      </c>
      <c r="C7292" s="280" t="s">
        <v>1197</v>
      </c>
      <c r="D7292" s="280" t="s">
        <v>1211</v>
      </c>
      <c r="E7292" s="80">
        <v>0.11711900332565112</v>
      </c>
      <c r="F7292" s="80">
        <v>710550</v>
      </c>
      <c r="G7292" s="80">
        <v>6</v>
      </c>
      <c r="H7292" s="280" t="s">
        <v>1342</v>
      </c>
      <c r="I7292" s="80"/>
    </row>
    <row r="7293" spans="1:9">
      <c r="A7293" s="280" t="s">
        <v>8692</v>
      </c>
      <c r="B7293" s="280" t="s">
        <v>1457</v>
      </c>
      <c r="C7293" s="280" t="s">
        <v>1197</v>
      </c>
      <c r="D7293" s="280" t="s">
        <v>1212</v>
      </c>
      <c r="E7293" s="80">
        <v>0.11974043513227513</v>
      </c>
      <c r="F7293" s="80">
        <v>710550</v>
      </c>
      <c r="G7293" s="80">
        <v>6</v>
      </c>
      <c r="H7293" s="280" t="s">
        <v>1342</v>
      </c>
      <c r="I7293" s="80"/>
    </row>
    <row r="7294" spans="1:9">
      <c r="A7294" s="280" t="s">
        <v>8693</v>
      </c>
      <c r="B7294" s="280" t="s">
        <v>1457</v>
      </c>
      <c r="C7294" s="280" t="s">
        <v>1197</v>
      </c>
      <c r="D7294" s="280" t="s">
        <v>1213</v>
      </c>
      <c r="E7294" s="80">
        <v>0.11717095930738548</v>
      </c>
      <c r="F7294" s="80">
        <v>710550</v>
      </c>
      <c r="G7294" s="80">
        <v>6</v>
      </c>
      <c r="H7294" s="280" t="s">
        <v>1342</v>
      </c>
      <c r="I7294" s="80"/>
    </row>
    <row r="7295" spans="1:9">
      <c r="A7295" s="280" t="s">
        <v>8694</v>
      </c>
      <c r="B7295" s="280" t="s">
        <v>1457</v>
      </c>
      <c r="C7295" s="280" t="s">
        <v>1197</v>
      </c>
      <c r="D7295" s="280" t="s">
        <v>1214</v>
      </c>
      <c r="E7295" s="80">
        <v>0.11967012558949737</v>
      </c>
      <c r="F7295" s="80">
        <v>710550</v>
      </c>
      <c r="G7295" s="80">
        <v>6</v>
      </c>
      <c r="H7295" s="280" t="s">
        <v>1342</v>
      </c>
      <c r="I7295" s="80"/>
    </row>
    <row r="7296" spans="1:9">
      <c r="A7296" s="280" t="s">
        <v>8695</v>
      </c>
      <c r="B7296" s="280" t="s">
        <v>1457</v>
      </c>
      <c r="C7296" s="280" t="s">
        <v>1197</v>
      </c>
      <c r="D7296" s="280" t="s">
        <v>1215</v>
      </c>
      <c r="E7296" s="80">
        <v>0.11944527573892348</v>
      </c>
      <c r="F7296" s="80">
        <v>710550</v>
      </c>
      <c r="G7296" s="80">
        <v>6</v>
      </c>
      <c r="H7296" s="280" t="s">
        <v>1342</v>
      </c>
      <c r="I7296" s="80"/>
    </row>
    <row r="7297" spans="1:9">
      <c r="A7297" s="280" t="s">
        <v>8696</v>
      </c>
      <c r="B7297" s="280" t="s">
        <v>1457</v>
      </c>
      <c r="C7297" s="280" t="s">
        <v>1197</v>
      </c>
      <c r="D7297" s="280" t="s">
        <v>1216</v>
      </c>
      <c r="E7297" s="80">
        <v>0.15797115936844142</v>
      </c>
      <c r="F7297" s="80">
        <v>710550</v>
      </c>
      <c r="G7297" s="80">
        <v>6</v>
      </c>
      <c r="H7297" s="280" t="s">
        <v>1342</v>
      </c>
      <c r="I7297" s="80"/>
    </row>
    <row r="7298" spans="1:9">
      <c r="A7298" s="280" t="s">
        <v>8697</v>
      </c>
      <c r="B7298" s="280" t="s">
        <v>1457</v>
      </c>
      <c r="C7298" s="280" t="s">
        <v>1197</v>
      </c>
      <c r="D7298" s="280" t="s">
        <v>1217</v>
      </c>
      <c r="E7298" s="80">
        <v>0.10619025606599898</v>
      </c>
      <c r="F7298" s="80">
        <v>710550</v>
      </c>
      <c r="G7298" s="80">
        <v>6</v>
      </c>
      <c r="H7298" s="280" t="s">
        <v>1342</v>
      </c>
      <c r="I7298" s="80"/>
    </row>
    <row r="7299" spans="1:9">
      <c r="A7299" s="280" t="s">
        <v>8698</v>
      </c>
      <c r="B7299" s="280" t="s">
        <v>1457</v>
      </c>
      <c r="C7299" s="280" t="s">
        <v>1197</v>
      </c>
      <c r="D7299" s="280" t="s">
        <v>1218</v>
      </c>
      <c r="E7299" s="80">
        <v>0.12496332452778404</v>
      </c>
      <c r="F7299" s="80">
        <v>710550</v>
      </c>
      <c r="G7299" s="80">
        <v>6</v>
      </c>
      <c r="H7299" s="280" t="s">
        <v>1342</v>
      </c>
      <c r="I7299" s="80"/>
    </row>
    <row r="7300" spans="1:9">
      <c r="A7300" s="280" t="s">
        <v>8699</v>
      </c>
      <c r="B7300" s="280" t="s">
        <v>1457</v>
      </c>
      <c r="C7300" s="280" t="s">
        <v>1197</v>
      </c>
      <c r="D7300" s="280" t="s">
        <v>1219</v>
      </c>
      <c r="E7300" s="80">
        <v>5444.1429666439089</v>
      </c>
      <c r="F7300" s="80">
        <v>710550</v>
      </c>
      <c r="G7300" s="80">
        <v>6</v>
      </c>
      <c r="H7300" s="280" t="s">
        <v>1342</v>
      </c>
      <c r="I7300" s="80"/>
    </row>
    <row r="7301" spans="1:9">
      <c r="A7301" s="280" t="s">
        <v>8700</v>
      </c>
      <c r="B7301" s="280" t="s">
        <v>1457</v>
      </c>
      <c r="C7301" s="280" t="s">
        <v>1197</v>
      </c>
      <c r="D7301" s="280" t="s">
        <v>1347</v>
      </c>
      <c r="E7301" s="80">
        <v>0.22804309765569744</v>
      </c>
      <c r="F7301" s="80">
        <v>710550</v>
      </c>
      <c r="G7301" s="80">
        <v>6</v>
      </c>
      <c r="H7301" s="280" t="s">
        <v>1342</v>
      </c>
      <c r="I7301" s="80"/>
    </row>
    <row r="7302" spans="1:9">
      <c r="A7302" s="280" t="s">
        <v>8701</v>
      </c>
      <c r="B7302" s="280" t="s">
        <v>1457</v>
      </c>
      <c r="C7302" s="280" t="s">
        <v>1197</v>
      </c>
      <c r="D7302" s="280" t="s">
        <v>1344</v>
      </c>
      <c r="E7302" s="80">
        <v>0.53010208735295106</v>
      </c>
      <c r="F7302" s="80">
        <v>710550</v>
      </c>
      <c r="G7302" s="80">
        <v>6</v>
      </c>
      <c r="H7302" s="280" t="s">
        <v>1342</v>
      </c>
      <c r="I7302" s="80"/>
    </row>
    <row r="7303" spans="1:9">
      <c r="A7303" s="280" t="s">
        <v>8702</v>
      </c>
      <c r="B7303" s="280" t="s">
        <v>5748</v>
      </c>
      <c r="C7303" s="280" t="s">
        <v>1198</v>
      </c>
      <c r="D7303" s="280" t="s">
        <v>1394</v>
      </c>
      <c r="E7303" s="80">
        <v>9809</v>
      </c>
      <c r="F7303" s="80">
        <v>710550</v>
      </c>
      <c r="G7303" s="80">
        <v>6</v>
      </c>
      <c r="H7303" s="280" t="s">
        <v>1394</v>
      </c>
      <c r="I7303" s="80"/>
    </row>
    <row r="7304" spans="1:9">
      <c r="A7304" s="280" t="s">
        <v>8703</v>
      </c>
      <c r="B7304" s="280" t="s">
        <v>5750</v>
      </c>
      <c r="C7304" s="280" t="s">
        <v>1198</v>
      </c>
      <c r="D7304" s="280" t="s">
        <v>1394</v>
      </c>
      <c r="E7304" s="80">
        <v>203380762.77217221</v>
      </c>
      <c r="F7304" s="80">
        <v>710550</v>
      </c>
      <c r="G7304" s="80">
        <v>6</v>
      </c>
      <c r="H7304" s="280" t="s">
        <v>1394</v>
      </c>
      <c r="I7304" s="80"/>
    </row>
    <row r="7305" spans="1:9">
      <c r="A7305" s="280" t="s">
        <v>8704</v>
      </c>
      <c r="B7305" s="280" t="s">
        <v>5752</v>
      </c>
      <c r="C7305" s="280" t="s">
        <v>1198</v>
      </c>
      <c r="D7305" s="280" t="s">
        <v>1394</v>
      </c>
      <c r="E7305" s="80">
        <v>1.3804799099289283E-2</v>
      </c>
      <c r="F7305" s="80">
        <v>710550</v>
      </c>
      <c r="G7305" s="80">
        <v>6</v>
      </c>
      <c r="H7305" s="280" t="s">
        <v>1394</v>
      </c>
      <c r="I7305" s="80"/>
    </row>
    <row r="7306" spans="1:9">
      <c r="A7306" s="280" t="s">
        <v>8705</v>
      </c>
      <c r="B7306" s="280" t="s">
        <v>5754</v>
      </c>
      <c r="C7306" s="280" t="s">
        <v>1198</v>
      </c>
      <c r="D7306" s="280" t="s">
        <v>1394</v>
      </c>
      <c r="E7306" s="80">
        <v>286.23005104802223</v>
      </c>
      <c r="F7306" s="80">
        <v>710550</v>
      </c>
      <c r="G7306" s="80">
        <v>6</v>
      </c>
      <c r="H7306" s="280" t="s">
        <v>1394</v>
      </c>
      <c r="I7306" s="80"/>
    </row>
    <row r="7307" spans="1:9">
      <c r="A7307" s="280" t="s">
        <v>8706</v>
      </c>
      <c r="B7307" s="280" t="s">
        <v>1457</v>
      </c>
      <c r="C7307" s="280" t="s">
        <v>1198</v>
      </c>
      <c r="D7307" s="280" t="s">
        <v>1211</v>
      </c>
      <c r="E7307" s="80">
        <v>1.6822415517067636E-2</v>
      </c>
      <c r="F7307" s="80">
        <v>710550</v>
      </c>
      <c r="G7307" s="80">
        <v>6</v>
      </c>
      <c r="H7307" s="280" t="s">
        <v>1342</v>
      </c>
      <c r="I7307" s="80"/>
    </row>
    <row r="7308" spans="1:9">
      <c r="A7308" s="280" t="s">
        <v>8707</v>
      </c>
      <c r="B7308" s="280" t="s">
        <v>1457</v>
      </c>
      <c r="C7308" s="280" t="s">
        <v>1198</v>
      </c>
      <c r="D7308" s="280" t="s">
        <v>1212</v>
      </c>
      <c r="E7308" s="80">
        <v>1.6941983175159291E-2</v>
      </c>
      <c r="F7308" s="80">
        <v>710550</v>
      </c>
      <c r="G7308" s="80">
        <v>6</v>
      </c>
      <c r="H7308" s="280" t="s">
        <v>1342</v>
      </c>
      <c r="I7308" s="80"/>
    </row>
    <row r="7309" spans="1:9">
      <c r="A7309" s="280" t="s">
        <v>8708</v>
      </c>
      <c r="B7309" s="280" t="s">
        <v>1457</v>
      </c>
      <c r="C7309" s="280" t="s">
        <v>1198</v>
      </c>
      <c r="D7309" s="280" t="s">
        <v>1213</v>
      </c>
      <c r="E7309" s="80">
        <v>1.6822415517067636E-2</v>
      </c>
      <c r="F7309" s="80">
        <v>710550</v>
      </c>
      <c r="G7309" s="80">
        <v>6</v>
      </c>
      <c r="H7309" s="280" t="s">
        <v>1342</v>
      </c>
      <c r="I7309" s="80"/>
    </row>
    <row r="7310" spans="1:9">
      <c r="A7310" s="280" t="s">
        <v>8709</v>
      </c>
      <c r="B7310" s="280" t="s">
        <v>1457</v>
      </c>
      <c r="C7310" s="280" t="s">
        <v>1198</v>
      </c>
      <c r="D7310" s="280" t="s">
        <v>1214</v>
      </c>
      <c r="E7310" s="80">
        <v>1.6941983175159291E-2</v>
      </c>
      <c r="F7310" s="80">
        <v>710550</v>
      </c>
      <c r="G7310" s="80">
        <v>6</v>
      </c>
      <c r="H7310" s="280" t="s">
        <v>1342</v>
      </c>
      <c r="I7310" s="80"/>
    </row>
    <row r="7311" spans="1:9">
      <c r="A7311" s="280" t="s">
        <v>8710</v>
      </c>
      <c r="B7311" s="280" t="s">
        <v>1457</v>
      </c>
      <c r="C7311" s="280" t="s">
        <v>1198</v>
      </c>
      <c r="D7311" s="280" t="s">
        <v>1215</v>
      </c>
      <c r="E7311" s="80">
        <v>1.6865413019600387E-2</v>
      </c>
      <c r="F7311" s="80">
        <v>710550</v>
      </c>
      <c r="G7311" s="80">
        <v>6</v>
      </c>
      <c r="H7311" s="280" t="s">
        <v>1342</v>
      </c>
      <c r="I7311" s="80"/>
    </row>
    <row r="7312" spans="1:9">
      <c r="A7312" s="280" t="s">
        <v>8711</v>
      </c>
      <c r="B7312" s="280" t="s">
        <v>1457</v>
      </c>
      <c r="C7312" s="280" t="s">
        <v>1198</v>
      </c>
      <c r="D7312" s="280" t="s">
        <v>1216</v>
      </c>
      <c r="E7312" s="80">
        <v>2.5346118962706277E-2</v>
      </c>
      <c r="F7312" s="80">
        <v>710550</v>
      </c>
      <c r="G7312" s="80">
        <v>6</v>
      </c>
      <c r="H7312" s="280" t="s">
        <v>1342</v>
      </c>
      <c r="I7312" s="80"/>
    </row>
    <row r="7313" spans="1:9">
      <c r="A7313" s="280" t="s">
        <v>8712</v>
      </c>
      <c r="B7313" s="280" t="s">
        <v>1457</v>
      </c>
      <c r="C7313" s="280" t="s">
        <v>1198</v>
      </c>
      <c r="D7313" s="280" t="s">
        <v>1217</v>
      </c>
      <c r="E7313" s="80">
        <v>1.6526091132640079E-2</v>
      </c>
      <c r="F7313" s="80">
        <v>710550</v>
      </c>
      <c r="G7313" s="80">
        <v>6</v>
      </c>
      <c r="H7313" s="280" t="s">
        <v>1342</v>
      </c>
      <c r="I7313" s="80"/>
    </row>
    <row r="7314" spans="1:9">
      <c r="A7314" s="280" t="s">
        <v>8713</v>
      </c>
      <c r="B7314" s="280" t="s">
        <v>1457</v>
      </c>
      <c r="C7314" s="280" t="s">
        <v>1198</v>
      </c>
      <c r="D7314" s="280" t="s">
        <v>1218</v>
      </c>
      <c r="E7314" s="80">
        <v>1.5877674411617287E-2</v>
      </c>
      <c r="F7314" s="80">
        <v>710550</v>
      </c>
      <c r="G7314" s="80">
        <v>6</v>
      </c>
      <c r="H7314" s="280" t="s">
        <v>1342</v>
      </c>
      <c r="I7314" s="80"/>
    </row>
    <row r="7315" spans="1:9">
      <c r="A7315" s="280" t="s">
        <v>8714</v>
      </c>
      <c r="B7315" s="280" t="s">
        <v>1457</v>
      </c>
      <c r="C7315" s="280" t="s">
        <v>1198</v>
      </c>
      <c r="D7315" s="280" t="s">
        <v>1219</v>
      </c>
      <c r="E7315" s="80">
        <v>2111.3825095031784</v>
      </c>
      <c r="F7315" s="80">
        <v>710550</v>
      </c>
      <c r="G7315" s="80">
        <v>6</v>
      </c>
      <c r="H7315" s="280" t="s">
        <v>1342</v>
      </c>
      <c r="I7315" s="80"/>
    </row>
    <row r="7316" spans="1:9">
      <c r="A7316" s="280" t="s">
        <v>8715</v>
      </c>
      <c r="B7316" s="280" t="s">
        <v>1457</v>
      </c>
      <c r="C7316" s="280" t="s">
        <v>1198</v>
      </c>
      <c r="D7316" s="280" t="s">
        <v>1347</v>
      </c>
      <c r="E7316" s="80">
        <v>3.2387279722580244E-2</v>
      </c>
      <c r="F7316" s="80">
        <v>710550</v>
      </c>
      <c r="G7316" s="80">
        <v>6</v>
      </c>
      <c r="H7316" s="280" t="s">
        <v>1342</v>
      </c>
      <c r="I7316" s="80"/>
    </row>
    <row r="7317" spans="1:9">
      <c r="A7317" s="280" t="s">
        <v>8716</v>
      </c>
      <c r="B7317" s="280" t="s">
        <v>1457</v>
      </c>
      <c r="C7317" s="280" t="s">
        <v>1198</v>
      </c>
      <c r="D7317" s="280" t="s">
        <v>1344</v>
      </c>
      <c r="E7317" s="80">
        <v>7.9409807952301611E-2</v>
      </c>
      <c r="F7317" s="80">
        <v>710550</v>
      </c>
      <c r="G7317" s="80">
        <v>6</v>
      </c>
      <c r="H7317" s="280" t="s">
        <v>1342</v>
      </c>
      <c r="I7317" s="80"/>
    </row>
    <row r="7318" spans="1:9">
      <c r="A7318" s="280" t="s">
        <v>8717</v>
      </c>
      <c r="B7318" s="280" t="s">
        <v>5748</v>
      </c>
      <c r="C7318" s="280" t="s">
        <v>1199</v>
      </c>
      <c r="D7318" s="280" t="s">
        <v>1394</v>
      </c>
      <c r="E7318" s="80">
        <v>84715</v>
      </c>
      <c r="F7318" s="80">
        <v>710550</v>
      </c>
      <c r="G7318" s="80">
        <v>6</v>
      </c>
      <c r="H7318" s="280" t="s">
        <v>1394</v>
      </c>
      <c r="I7318" s="80"/>
    </row>
    <row r="7319" spans="1:9">
      <c r="A7319" s="280" t="s">
        <v>8718</v>
      </c>
      <c r="B7319" s="280" t="s">
        <v>5750</v>
      </c>
      <c r="C7319" s="280" t="s">
        <v>1199</v>
      </c>
      <c r="D7319" s="280" t="s">
        <v>1394</v>
      </c>
      <c r="E7319" s="80">
        <v>306083724.83789063</v>
      </c>
      <c r="F7319" s="80">
        <v>710550</v>
      </c>
      <c r="G7319" s="80">
        <v>6</v>
      </c>
      <c r="H7319" s="280" t="s">
        <v>1394</v>
      </c>
      <c r="I7319" s="80"/>
    </row>
    <row r="7320" spans="1:9">
      <c r="A7320" s="280" t="s">
        <v>8719</v>
      </c>
      <c r="B7320" s="280" t="s">
        <v>5752</v>
      </c>
      <c r="C7320" s="280" t="s">
        <v>1199</v>
      </c>
      <c r="D7320" s="280" t="s">
        <v>1394</v>
      </c>
      <c r="E7320" s="80">
        <v>0.11922454436703962</v>
      </c>
      <c r="F7320" s="80">
        <v>710550</v>
      </c>
      <c r="G7320" s="80">
        <v>6</v>
      </c>
      <c r="H7320" s="280" t="s">
        <v>1394</v>
      </c>
      <c r="I7320" s="80"/>
    </row>
    <row r="7321" spans="1:9">
      <c r="A7321" s="280" t="s">
        <v>8720</v>
      </c>
      <c r="B7321" s="280" t="s">
        <v>5754</v>
      </c>
      <c r="C7321" s="280" t="s">
        <v>1199</v>
      </c>
      <c r="D7321" s="280" t="s">
        <v>1394</v>
      </c>
      <c r="E7321" s="80">
        <v>430.77014261894396</v>
      </c>
      <c r="F7321" s="80">
        <v>710550</v>
      </c>
      <c r="G7321" s="80">
        <v>6</v>
      </c>
      <c r="H7321" s="280" t="s">
        <v>1394</v>
      </c>
      <c r="I7321" s="80"/>
    </row>
    <row r="7322" spans="1:9">
      <c r="A7322" s="280" t="s">
        <v>8721</v>
      </c>
      <c r="B7322" s="280" t="s">
        <v>1457</v>
      </c>
      <c r="C7322" s="280" t="s">
        <v>1199</v>
      </c>
      <c r="D7322" s="280" t="s">
        <v>1211</v>
      </c>
      <c r="E7322" s="80">
        <v>3.1072744534421971E-3</v>
      </c>
      <c r="F7322" s="80">
        <v>710550</v>
      </c>
      <c r="G7322" s="80">
        <v>6</v>
      </c>
      <c r="H7322" s="280" t="s">
        <v>1342</v>
      </c>
      <c r="I7322" s="80"/>
    </row>
    <row r="7323" spans="1:9">
      <c r="A7323" s="280" t="s">
        <v>8722</v>
      </c>
      <c r="B7323" s="280" t="s">
        <v>1457</v>
      </c>
      <c r="C7323" s="280" t="s">
        <v>1199</v>
      </c>
      <c r="D7323" s="280" t="s">
        <v>1212</v>
      </c>
      <c r="E7323" s="80">
        <v>3.2179792395596362E-3</v>
      </c>
      <c r="F7323" s="80">
        <v>710550</v>
      </c>
      <c r="G7323" s="80">
        <v>6</v>
      </c>
      <c r="H7323" s="280" t="s">
        <v>1342</v>
      </c>
      <c r="I7323" s="80"/>
    </row>
    <row r="7324" spans="1:9">
      <c r="A7324" s="280" t="s">
        <v>8723</v>
      </c>
      <c r="B7324" s="280" t="s">
        <v>1457</v>
      </c>
      <c r="C7324" s="280" t="s">
        <v>1199</v>
      </c>
      <c r="D7324" s="280" t="s">
        <v>1213</v>
      </c>
      <c r="E7324" s="80">
        <v>3.1086623553261768E-3</v>
      </c>
      <c r="F7324" s="80">
        <v>710550</v>
      </c>
      <c r="G7324" s="80">
        <v>6</v>
      </c>
      <c r="H7324" s="280" t="s">
        <v>1342</v>
      </c>
      <c r="I7324" s="80"/>
    </row>
    <row r="7325" spans="1:9">
      <c r="A7325" s="280" t="s">
        <v>8724</v>
      </c>
      <c r="B7325" s="280" t="s">
        <v>1457</v>
      </c>
      <c r="C7325" s="280" t="s">
        <v>1199</v>
      </c>
      <c r="D7325" s="280" t="s">
        <v>1214</v>
      </c>
      <c r="E7325" s="80">
        <v>3.2114004171424262E-3</v>
      </c>
      <c r="F7325" s="80">
        <v>710550</v>
      </c>
      <c r="G7325" s="80">
        <v>6</v>
      </c>
      <c r="H7325" s="280" t="s">
        <v>1342</v>
      </c>
      <c r="I7325" s="80"/>
    </row>
    <row r="7326" spans="1:9">
      <c r="A7326" s="280" t="s">
        <v>8725</v>
      </c>
      <c r="B7326" s="280" t="s">
        <v>1457</v>
      </c>
      <c r="C7326" s="280" t="s">
        <v>1199</v>
      </c>
      <c r="D7326" s="280" t="s">
        <v>1215</v>
      </c>
      <c r="E7326" s="80">
        <v>3.1953838621954756E-3</v>
      </c>
      <c r="F7326" s="80">
        <v>710550</v>
      </c>
      <c r="G7326" s="80">
        <v>6</v>
      </c>
      <c r="H7326" s="280" t="s">
        <v>1342</v>
      </c>
      <c r="I7326" s="80"/>
    </row>
    <row r="7327" spans="1:9">
      <c r="A7327" s="280" t="s">
        <v>8726</v>
      </c>
      <c r="B7327" s="280" t="s">
        <v>1457</v>
      </c>
      <c r="C7327" s="280" t="s">
        <v>1199</v>
      </c>
      <c r="D7327" s="280" t="s">
        <v>1216</v>
      </c>
      <c r="E7327" s="80">
        <v>4.14383802385137E-3</v>
      </c>
      <c r="F7327" s="80">
        <v>710550</v>
      </c>
      <c r="G7327" s="80">
        <v>6</v>
      </c>
      <c r="H7327" s="280" t="s">
        <v>1342</v>
      </c>
      <c r="I7327" s="80"/>
    </row>
    <row r="7328" spans="1:9">
      <c r="A7328" s="280" t="s">
        <v>8727</v>
      </c>
      <c r="B7328" s="280" t="s">
        <v>1457</v>
      </c>
      <c r="C7328" s="280" t="s">
        <v>1199</v>
      </c>
      <c r="D7328" s="280" t="s">
        <v>1217</v>
      </c>
      <c r="E7328" s="80">
        <v>2.8137022259464104E-3</v>
      </c>
      <c r="F7328" s="80">
        <v>710550</v>
      </c>
      <c r="G7328" s="80">
        <v>6</v>
      </c>
      <c r="H7328" s="280" t="s">
        <v>1342</v>
      </c>
      <c r="I7328" s="80"/>
    </row>
    <row r="7329" spans="1:9">
      <c r="A7329" s="280" t="s">
        <v>8728</v>
      </c>
      <c r="B7329" s="280" t="s">
        <v>1457</v>
      </c>
      <c r="C7329" s="280" t="s">
        <v>1199</v>
      </c>
      <c r="D7329" s="280" t="s">
        <v>1218</v>
      </c>
      <c r="E7329" s="80">
        <v>2.7927362903686697E-3</v>
      </c>
      <c r="F7329" s="80">
        <v>710550</v>
      </c>
      <c r="G7329" s="80">
        <v>6</v>
      </c>
      <c r="H7329" s="280" t="s">
        <v>1342</v>
      </c>
      <c r="I7329" s="80"/>
    </row>
    <row r="7330" spans="1:9">
      <c r="A7330" s="280" t="s">
        <v>8729</v>
      </c>
      <c r="B7330" s="280" t="s">
        <v>1457</v>
      </c>
      <c r="C7330" s="280" t="s">
        <v>1199</v>
      </c>
      <c r="D7330" s="280" t="s">
        <v>1219</v>
      </c>
      <c r="E7330" s="80">
        <v>1016.6279495410431</v>
      </c>
      <c r="F7330" s="80">
        <v>710550</v>
      </c>
      <c r="G7330" s="80">
        <v>6</v>
      </c>
      <c r="H7330" s="280" t="s">
        <v>1342</v>
      </c>
      <c r="I7330" s="80"/>
    </row>
    <row r="7331" spans="1:9">
      <c r="A7331" s="280" t="s">
        <v>8730</v>
      </c>
      <c r="B7331" s="280" t="s">
        <v>1457</v>
      </c>
      <c r="C7331" s="280" t="s">
        <v>1199</v>
      </c>
      <c r="D7331" s="280" t="s">
        <v>1347</v>
      </c>
      <c r="E7331" s="80">
        <v>6.3645644382160117E-3</v>
      </c>
      <c r="F7331" s="80">
        <v>710550</v>
      </c>
      <c r="G7331" s="80">
        <v>6</v>
      </c>
      <c r="H7331" s="280" t="s">
        <v>1342</v>
      </c>
      <c r="I7331" s="80"/>
    </row>
    <row r="7332" spans="1:9">
      <c r="A7332" s="280" t="s">
        <v>8731</v>
      </c>
      <c r="B7332" s="280" t="s">
        <v>1457</v>
      </c>
      <c r="C7332" s="280" t="s">
        <v>1199</v>
      </c>
      <c r="D7332" s="280" t="s">
        <v>1344</v>
      </c>
      <c r="E7332" s="80">
        <v>1.4278565078110435E-2</v>
      </c>
      <c r="F7332" s="80">
        <v>710550</v>
      </c>
      <c r="G7332" s="80">
        <v>6</v>
      </c>
      <c r="H7332" s="280" t="s">
        <v>1342</v>
      </c>
      <c r="I7332" s="80"/>
    </row>
    <row r="7333" spans="1:9">
      <c r="A7333" s="280" t="s">
        <v>8732</v>
      </c>
      <c r="B7333" s="280" t="s">
        <v>1457</v>
      </c>
      <c r="C7333" s="280" t="s">
        <v>1181</v>
      </c>
      <c r="D7333" s="280" t="s">
        <v>1211</v>
      </c>
      <c r="E7333" s="80">
        <v>1.3200001919546334E-2</v>
      </c>
      <c r="F7333" s="80">
        <v>710550</v>
      </c>
      <c r="G7333" s="80">
        <v>6</v>
      </c>
      <c r="H7333" s="280" t="s">
        <v>1342</v>
      </c>
      <c r="I7333" s="80"/>
    </row>
    <row r="7334" spans="1:9">
      <c r="A7334" s="280" t="s">
        <v>8733</v>
      </c>
      <c r="B7334" s="280" t="s">
        <v>1457</v>
      </c>
      <c r="C7334" s="280" t="s">
        <v>1181</v>
      </c>
      <c r="D7334" s="280" t="s">
        <v>1212</v>
      </c>
      <c r="E7334" s="80">
        <v>1.3498722773360517E-2</v>
      </c>
      <c r="F7334" s="80">
        <v>710550</v>
      </c>
      <c r="G7334" s="80">
        <v>6</v>
      </c>
      <c r="H7334" s="280" t="s">
        <v>1342</v>
      </c>
      <c r="I7334" s="80"/>
    </row>
    <row r="7335" spans="1:9">
      <c r="A7335" s="280" t="s">
        <v>8734</v>
      </c>
      <c r="B7335" s="280" t="s">
        <v>1457</v>
      </c>
      <c r="C7335" s="280" t="s">
        <v>1181</v>
      </c>
      <c r="D7335" s="280" t="s">
        <v>1213</v>
      </c>
      <c r="E7335" s="80">
        <v>1.3498722773360517E-2</v>
      </c>
      <c r="F7335" s="80">
        <v>710550</v>
      </c>
      <c r="G7335" s="80">
        <v>6</v>
      </c>
      <c r="H7335" s="280" t="s">
        <v>1342</v>
      </c>
      <c r="I7335" s="80"/>
    </row>
    <row r="7336" spans="1:9">
      <c r="A7336" s="280" t="s">
        <v>8735</v>
      </c>
      <c r="B7336" s="280" t="s">
        <v>1457</v>
      </c>
      <c r="C7336" s="280" t="s">
        <v>1181</v>
      </c>
      <c r="D7336" s="280" t="s">
        <v>1214</v>
      </c>
      <c r="E7336" s="80">
        <v>1.3498722773360517E-2</v>
      </c>
      <c r="F7336" s="80">
        <v>710550</v>
      </c>
      <c r="G7336" s="80">
        <v>6</v>
      </c>
      <c r="H7336" s="280" t="s">
        <v>1342</v>
      </c>
      <c r="I7336" s="80"/>
    </row>
    <row r="7337" spans="1:9">
      <c r="A7337" s="280" t="s">
        <v>8736</v>
      </c>
      <c r="B7337" s="280" t="s">
        <v>1457</v>
      </c>
      <c r="C7337" s="280" t="s">
        <v>1181</v>
      </c>
      <c r="D7337" s="280" t="s">
        <v>1215</v>
      </c>
      <c r="E7337" s="80">
        <v>1.3344265451991686E-2</v>
      </c>
      <c r="F7337" s="80">
        <v>710550</v>
      </c>
      <c r="G7337" s="80">
        <v>6</v>
      </c>
      <c r="H7337" s="280" t="s">
        <v>1342</v>
      </c>
      <c r="I7337" s="80"/>
    </row>
    <row r="7338" spans="1:9">
      <c r="A7338" s="280" t="s">
        <v>8737</v>
      </c>
      <c r="B7338" s="280" t="s">
        <v>1457</v>
      </c>
      <c r="C7338" s="280" t="s">
        <v>1181</v>
      </c>
      <c r="D7338" s="280" t="s">
        <v>1216</v>
      </c>
      <c r="E7338" s="80">
        <v>1.8981958859453165E-2</v>
      </c>
      <c r="F7338" s="80">
        <v>710550</v>
      </c>
      <c r="G7338" s="80">
        <v>6</v>
      </c>
      <c r="H7338" s="280" t="s">
        <v>1342</v>
      </c>
      <c r="I7338" s="80"/>
    </row>
    <row r="7339" spans="1:9">
      <c r="A7339" s="280" t="s">
        <v>8738</v>
      </c>
      <c r="B7339" s="280" t="s">
        <v>1457</v>
      </c>
      <c r="C7339" s="280" t="s">
        <v>1181</v>
      </c>
      <c r="D7339" s="280" t="s">
        <v>1217</v>
      </c>
      <c r="E7339" s="80">
        <v>1.2027139182222228E-2</v>
      </c>
      <c r="F7339" s="80">
        <v>710550</v>
      </c>
      <c r="G7339" s="80">
        <v>6</v>
      </c>
      <c r="H7339" s="280" t="s">
        <v>1342</v>
      </c>
      <c r="I7339" s="80"/>
    </row>
    <row r="7340" spans="1:9">
      <c r="A7340" s="280" t="s">
        <v>8739</v>
      </c>
      <c r="B7340" s="280" t="s">
        <v>1457</v>
      </c>
      <c r="C7340" s="280" t="s">
        <v>1181</v>
      </c>
      <c r="D7340" s="280" t="s">
        <v>1218</v>
      </c>
      <c r="E7340" s="80">
        <v>1.061363190128208E-2</v>
      </c>
      <c r="F7340" s="80">
        <v>710550</v>
      </c>
      <c r="G7340" s="80">
        <v>6</v>
      </c>
      <c r="H7340" s="280" t="s">
        <v>1342</v>
      </c>
      <c r="I7340" s="80"/>
    </row>
    <row r="7341" spans="1:9">
      <c r="A7341" s="280" t="s">
        <v>8740</v>
      </c>
      <c r="B7341" s="280" t="s">
        <v>1457</v>
      </c>
      <c r="C7341" s="280" t="s">
        <v>1181</v>
      </c>
      <c r="D7341" s="280" t="s">
        <v>1219</v>
      </c>
      <c r="E7341" s="80">
        <v>1.3387096888046741E-2</v>
      </c>
      <c r="F7341" s="80">
        <v>710550</v>
      </c>
      <c r="G7341" s="80">
        <v>6</v>
      </c>
      <c r="H7341" s="280" t="s">
        <v>1342</v>
      </c>
      <c r="I7341" s="80"/>
    </row>
    <row r="7342" spans="1:9">
      <c r="A7342" s="280" t="s">
        <v>8741</v>
      </c>
      <c r="B7342" s="280" t="s">
        <v>1457</v>
      </c>
      <c r="C7342" s="280" t="s">
        <v>1181</v>
      </c>
      <c r="D7342" s="280" t="s">
        <v>1347</v>
      </c>
      <c r="E7342" s="80">
        <v>2.4498858359654731E-2</v>
      </c>
      <c r="F7342" s="80">
        <v>710550</v>
      </c>
      <c r="G7342" s="80">
        <v>6</v>
      </c>
      <c r="H7342" s="280" t="s">
        <v>1342</v>
      </c>
      <c r="I7342" s="80"/>
    </row>
    <row r="7343" spans="1:9">
      <c r="A7343" s="280" t="s">
        <v>8742</v>
      </c>
      <c r="B7343" s="280" t="s">
        <v>1457</v>
      </c>
      <c r="C7343" s="280" t="s">
        <v>1181</v>
      </c>
      <c r="D7343" s="280" t="s">
        <v>1344</v>
      </c>
      <c r="E7343" s="80">
        <v>6.1032887614420779E-2</v>
      </c>
      <c r="F7343" s="80">
        <v>710550</v>
      </c>
      <c r="G7343" s="80">
        <v>6</v>
      </c>
      <c r="H7343" s="280" t="s">
        <v>1342</v>
      </c>
      <c r="I7343" s="80"/>
    </row>
    <row r="7344" spans="1:9">
      <c r="A7344" s="280" t="s">
        <v>8743</v>
      </c>
      <c r="B7344" s="280" t="s">
        <v>5748</v>
      </c>
      <c r="C7344" s="280" t="s">
        <v>1182</v>
      </c>
      <c r="D7344" s="280" t="s">
        <v>1394</v>
      </c>
      <c r="E7344" s="80">
        <v>16567</v>
      </c>
      <c r="F7344" s="80">
        <v>710550</v>
      </c>
      <c r="G7344" s="80">
        <v>6</v>
      </c>
      <c r="H7344" s="280" t="s">
        <v>1394</v>
      </c>
      <c r="I7344" s="80"/>
    </row>
    <row r="7345" spans="1:9">
      <c r="A7345" s="280" t="s">
        <v>8744</v>
      </c>
      <c r="B7345" s="280" t="s">
        <v>5750</v>
      </c>
      <c r="C7345" s="280" t="s">
        <v>1182</v>
      </c>
      <c r="D7345" s="280" t="s">
        <v>1394</v>
      </c>
      <c r="E7345" s="80">
        <v>20299888553.877045</v>
      </c>
      <c r="F7345" s="80">
        <v>710550</v>
      </c>
      <c r="G7345" s="80">
        <v>6</v>
      </c>
      <c r="H7345" s="280" t="s">
        <v>1394</v>
      </c>
      <c r="I7345" s="80"/>
    </row>
    <row r="7346" spans="1:9">
      <c r="A7346" s="280" t="s">
        <v>8745</v>
      </c>
      <c r="B7346" s="280" t="s">
        <v>5752</v>
      </c>
      <c r="C7346" s="280" t="s">
        <v>1182</v>
      </c>
      <c r="D7346" s="280" t="s">
        <v>1394</v>
      </c>
      <c r="E7346" s="80">
        <v>2.3315741327140947E-2</v>
      </c>
      <c r="F7346" s="80">
        <v>710550</v>
      </c>
      <c r="G7346" s="80">
        <v>6</v>
      </c>
      <c r="H7346" s="280" t="s">
        <v>1394</v>
      </c>
      <c r="I7346" s="80"/>
    </row>
    <row r="7347" spans="1:9">
      <c r="A7347" s="280" t="s">
        <v>8746</v>
      </c>
      <c r="B7347" s="280" t="s">
        <v>5754</v>
      </c>
      <c r="C7347" s="280" t="s">
        <v>1182</v>
      </c>
      <c r="D7347" s="280" t="s">
        <v>1394</v>
      </c>
      <c r="E7347" s="80">
        <v>28569.261211564342</v>
      </c>
      <c r="F7347" s="80">
        <v>710550</v>
      </c>
      <c r="G7347" s="80">
        <v>6</v>
      </c>
      <c r="H7347" s="280" t="s">
        <v>1394</v>
      </c>
      <c r="I7347" s="80"/>
    </row>
    <row r="7348" spans="1:9">
      <c r="A7348" s="280" t="s">
        <v>8747</v>
      </c>
      <c r="B7348" s="280" t="s">
        <v>5748</v>
      </c>
      <c r="C7348" s="280" t="s">
        <v>1200</v>
      </c>
      <c r="D7348" s="280" t="s">
        <v>1394</v>
      </c>
      <c r="E7348" s="80">
        <v>280135</v>
      </c>
      <c r="F7348" s="80">
        <v>710550</v>
      </c>
      <c r="G7348" s="80">
        <v>6</v>
      </c>
      <c r="H7348" s="280" t="s">
        <v>1394</v>
      </c>
      <c r="I7348" s="80"/>
    </row>
    <row r="7349" spans="1:9">
      <c r="A7349" s="280" t="s">
        <v>8748</v>
      </c>
      <c r="B7349" s="280" t="s">
        <v>5750</v>
      </c>
      <c r="C7349" s="280" t="s">
        <v>1200</v>
      </c>
      <c r="D7349" s="280" t="s">
        <v>1394</v>
      </c>
      <c r="E7349" s="80">
        <v>3942691400</v>
      </c>
      <c r="F7349" s="80">
        <v>710550</v>
      </c>
      <c r="G7349" s="80">
        <v>6</v>
      </c>
      <c r="H7349" s="280" t="s">
        <v>1394</v>
      </c>
      <c r="I7349" s="80"/>
    </row>
    <row r="7350" spans="1:9">
      <c r="A7350" s="280" t="s">
        <v>8749</v>
      </c>
      <c r="B7350" s="280" t="s">
        <v>5752</v>
      </c>
      <c r="C7350" s="280" t="s">
        <v>1200</v>
      </c>
      <c r="D7350" s="280" t="s">
        <v>1394</v>
      </c>
      <c r="E7350" s="80">
        <v>0.39425093237632819</v>
      </c>
      <c r="F7350" s="80">
        <v>710550</v>
      </c>
      <c r="G7350" s="80">
        <v>6</v>
      </c>
      <c r="H7350" s="280" t="s">
        <v>1394</v>
      </c>
      <c r="I7350" s="80"/>
    </row>
    <row r="7351" spans="1:9">
      <c r="A7351" s="280" t="s">
        <v>8750</v>
      </c>
      <c r="B7351" s="280" t="s">
        <v>5754</v>
      </c>
      <c r="C7351" s="280" t="s">
        <v>1200</v>
      </c>
      <c r="D7351" s="280" t="s">
        <v>1394</v>
      </c>
      <c r="E7351" s="80">
        <v>5548.7881218774191</v>
      </c>
      <c r="F7351" s="80">
        <v>710550</v>
      </c>
      <c r="G7351" s="80">
        <v>6</v>
      </c>
      <c r="H7351" s="280" t="s">
        <v>1394</v>
      </c>
      <c r="I7351" s="80"/>
    </row>
    <row r="7352" spans="1:9">
      <c r="A7352" s="280" t="s">
        <v>8751</v>
      </c>
      <c r="B7352" s="280" t="s">
        <v>1457</v>
      </c>
      <c r="C7352" s="280" t="s">
        <v>1200</v>
      </c>
      <c r="D7352" s="280" t="s">
        <v>1211</v>
      </c>
      <c r="E7352" s="80">
        <v>1.1804434087643421E-2</v>
      </c>
      <c r="F7352" s="80">
        <v>710550</v>
      </c>
      <c r="G7352" s="80">
        <v>6</v>
      </c>
      <c r="H7352" s="280" t="s">
        <v>1342</v>
      </c>
      <c r="I7352" s="80"/>
    </row>
    <row r="7353" spans="1:9">
      <c r="A7353" s="280" t="s">
        <v>8752</v>
      </c>
      <c r="B7353" s="280" t="s">
        <v>1457</v>
      </c>
      <c r="C7353" s="280" t="s">
        <v>1200</v>
      </c>
      <c r="D7353" s="280" t="s">
        <v>1212</v>
      </c>
      <c r="E7353" s="80">
        <v>1.2217302473928947E-2</v>
      </c>
      <c r="F7353" s="80">
        <v>710550</v>
      </c>
      <c r="G7353" s="80">
        <v>6</v>
      </c>
      <c r="H7353" s="280" t="s">
        <v>1342</v>
      </c>
      <c r="I7353" s="80"/>
    </row>
    <row r="7354" spans="1:9">
      <c r="A7354" s="280" t="s">
        <v>8753</v>
      </c>
      <c r="B7354" s="280" t="s">
        <v>1457</v>
      </c>
      <c r="C7354" s="280" t="s">
        <v>1200</v>
      </c>
      <c r="D7354" s="280" t="s">
        <v>1213</v>
      </c>
      <c r="E7354" s="80">
        <v>1.1807859796824589E-2</v>
      </c>
      <c r="F7354" s="80">
        <v>710550</v>
      </c>
      <c r="G7354" s="80">
        <v>6</v>
      </c>
      <c r="H7354" s="280" t="s">
        <v>1342</v>
      </c>
      <c r="I7354" s="80"/>
    </row>
    <row r="7355" spans="1:9">
      <c r="A7355" s="280" t="s">
        <v>8754</v>
      </c>
      <c r="B7355" s="280" t="s">
        <v>1457</v>
      </c>
      <c r="C7355" s="280" t="s">
        <v>1200</v>
      </c>
      <c r="D7355" s="280" t="s">
        <v>1214</v>
      </c>
      <c r="E7355" s="80">
        <v>1.2197164273294887E-2</v>
      </c>
      <c r="F7355" s="80">
        <v>710550</v>
      </c>
      <c r="G7355" s="80">
        <v>6</v>
      </c>
      <c r="H7355" s="280" t="s">
        <v>1342</v>
      </c>
      <c r="I7355" s="80"/>
    </row>
    <row r="7356" spans="1:9">
      <c r="A7356" s="280" t="s">
        <v>8755</v>
      </c>
      <c r="B7356" s="280" t="s">
        <v>1457</v>
      </c>
      <c r="C7356" s="280" t="s">
        <v>1200</v>
      </c>
      <c r="D7356" s="280" t="s">
        <v>1215</v>
      </c>
      <c r="E7356" s="80">
        <v>1.2051765986873963E-2</v>
      </c>
      <c r="F7356" s="80">
        <v>710550</v>
      </c>
      <c r="G7356" s="80">
        <v>6</v>
      </c>
      <c r="H7356" s="280" t="s">
        <v>1342</v>
      </c>
      <c r="I7356" s="80"/>
    </row>
    <row r="7357" spans="1:9">
      <c r="A7357" s="280" t="s">
        <v>8756</v>
      </c>
      <c r="B7357" s="280" t="s">
        <v>1457</v>
      </c>
      <c r="C7357" s="280" t="s">
        <v>1200</v>
      </c>
      <c r="D7357" s="280" t="s">
        <v>1216</v>
      </c>
      <c r="E7357" s="80">
        <v>1.5681113284580789E-2</v>
      </c>
      <c r="F7357" s="80">
        <v>710550</v>
      </c>
      <c r="G7357" s="80">
        <v>6</v>
      </c>
      <c r="H7357" s="280" t="s">
        <v>1342</v>
      </c>
      <c r="I7357" s="80"/>
    </row>
    <row r="7358" spans="1:9">
      <c r="A7358" s="280" t="s">
        <v>8757</v>
      </c>
      <c r="B7358" s="280" t="s">
        <v>1457</v>
      </c>
      <c r="C7358" s="280" t="s">
        <v>1200</v>
      </c>
      <c r="D7358" s="280" t="s">
        <v>1217</v>
      </c>
      <c r="E7358" s="80">
        <v>1.0805109729338127E-2</v>
      </c>
      <c r="F7358" s="80">
        <v>710550</v>
      </c>
      <c r="G7358" s="80">
        <v>6</v>
      </c>
      <c r="H7358" s="280" t="s">
        <v>1342</v>
      </c>
      <c r="I7358" s="80"/>
    </row>
    <row r="7359" spans="1:9">
      <c r="A7359" s="280" t="s">
        <v>8758</v>
      </c>
      <c r="B7359" s="280" t="s">
        <v>1457</v>
      </c>
      <c r="C7359" s="280" t="s">
        <v>1200</v>
      </c>
      <c r="D7359" s="280" t="s">
        <v>1218</v>
      </c>
      <c r="E7359" s="80">
        <v>8.2968766468803478E-3</v>
      </c>
      <c r="F7359" s="80">
        <v>710550</v>
      </c>
      <c r="G7359" s="80">
        <v>6</v>
      </c>
      <c r="H7359" s="280" t="s">
        <v>1342</v>
      </c>
      <c r="I7359" s="80"/>
    </row>
    <row r="7360" spans="1:9">
      <c r="A7360" s="280" t="s">
        <v>8759</v>
      </c>
      <c r="B7360" s="280" t="s">
        <v>1457</v>
      </c>
      <c r="C7360" s="280" t="s">
        <v>1200</v>
      </c>
      <c r="D7360" s="280" t="s">
        <v>1219</v>
      </c>
      <c r="E7360" s="80">
        <v>1.1771281701185682E-2</v>
      </c>
      <c r="F7360" s="80">
        <v>710550</v>
      </c>
      <c r="G7360" s="80">
        <v>6</v>
      </c>
      <c r="H7360" s="280" t="s">
        <v>1342</v>
      </c>
      <c r="I7360" s="80"/>
    </row>
    <row r="7361" spans="1:9">
      <c r="A7361" s="280" t="s">
        <v>8760</v>
      </c>
      <c r="B7361" s="280" t="s">
        <v>1457</v>
      </c>
      <c r="C7361" s="280" t="s">
        <v>1200</v>
      </c>
      <c r="D7361" s="280" t="s">
        <v>1347</v>
      </c>
      <c r="E7361" s="80">
        <v>2.0116596553069025E-2</v>
      </c>
      <c r="F7361" s="80">
        <v>710550</v>
      </c>
      <c r="G7361" s="80">
        <v>6</v>
      </c>
      <c r="H7361" s="280" t="s">
        <v>1342</v>
      </c>
      <c r="I7361" s="80"/>
    </row>
    <row r="7362" spans="1:9">
      <c r="A7362" s="280" t="s">
        <v>8761</v>
      </c>
      <c r="B7362" s="280" t="s">
        <v>1457</v>
      </c>
      <c r="C7362" s="280" t="s">
        <v>1200</v>
      </c>
      <c r="D7362" s="280" t="s">
        <v>1344</v>
      </c>
      <c r="E7362" s="80">
        <v>5.2761176637688263E-2</v>
      </c>
      <c r="F7362" s="80">
        <v>710550</v>
      </c>
      <c r="G7362" s="80">
        <v>6</v>
      </c>
      <c r="H7362" s="280" t="s">
        <v>1342</v>
      </c>
      <c r="I7362" s="80"/>
    </row>
    <row r="7363" spans="1:9">
      <c r="A7363" s="280" t="s">
        <v>8762</v>
      </c>
      <c r="B7363" s="280" t="s">
        <v>5748</v>
      </c>
      <c r="C7363" s="280" t="s">
        <v>1201</v>
      </c>
      <c r="D7363" s="280" t="s">
        <v>1394</v>
      </c>
      <c r="E7363" s="80">
        <v>643771</v>
      </c>
      <c r="F7363" s="80">
        <v>710550</v>
      </c>
      <c r="G7363" s="80">
        <v>6</v>
      </c>
      <c r="H7363" s="280" t="s">
        <v>1394</v>
      </c>
      <c r="I7363" s="80"/>
    </row>
    <row r="7364" spans="1:9">
      <c r="A7364" s="280" t="s">
        <v>8763</v>
      </c>
      <c r="B7364" s="280" t="s">
        <v>5750</v>
      </c>
      <c r="C7364" s="280" t="s">
        <v>1201</v>
      </c>
      <c r="D7364" s="280" t="s">
        <v>1394</v>
      </c>
      <c r="E7364" s="80">
        <v>79671539351</v>
      </c>
      <c r="F7364" s="80">
        <v>710550</v>
      </c>
      <c r="G7364" s="80">
        <v>6</v>
      </c>
      <c r="H7364" s="280" t="s">
        <v>1394</v>
      </c>
      <c r="I7364" s="80"/>
    </row>
    <row r="7365" spans="1:9">
      <c r="A7365" s="280" t="s">
        <v>8764</v>
      </c>
      <c r="B7365" s="280" t="s">
        <v>5752</v>
      </c>
      <c r="C7365" s="280" t="s">
        <v>1201</v>
      </c>
      <c r="D7365" s="280" t="s">
        <v>1394</v>
      </c>
      <c r="E7365" s="80">
        <v>0.90601787347829144</v>
      </c>
      <c r="F7365" s="80">
        <v>710550</v>
      </c>
      <c r="G7365" s="80">
        <v>6</v>
      </c>
      <c r="H7365" s="280" t="s">
        <v>1394</v>
      </c>
      <c r="I7365" s="80"/>
    </row>
    <row r="7366" spans="1:9">
      <c r="A7366" s="280" t="s">
        <v>8765</v>
      </c>
      <c r="B7366" s="280" t="s">
        <v>5754</v>
      </c>
      <c r="C7366" s="280" t="s">
        <v>1201</v>
      </c>
      <c r="D7366" s="280" t="s">
        <v>1394</v>
      </c>
      <c r="E7366" s="80">
        <v>112126.5770895785</v>
      </c>
      <c r="F7366" s="80">
        <v>710550</v>
      </c>
      <c r="G7366" s="80">
        <v>6</v>
      </c>
      <c r="H7366" s="280" t="s">
        <v>1394</v>
      </c>
      <c r="I7366" s="80"/>
    </row>
    <row r="7367" spans="1:9">
      <c r="A7367" s="280" t="s">
        <v>8766</v>
      </c>
      <c r="B7367" s="280" t="s">
        <v>1457</v>
      </c>
      <c r="C7367" s="280" t="s">
        <v>1201</v>
      </c>
      <c r="D7367" s="280" t="s">
        <v>1211</v>
      </c>
      <c r="E7367" s="80">
        <v>0.10464455200674092</v>
      </c>
      <c r="F7367" s="80">
        <v>710550</v>
      </c>
      <c r="G7367" s="80">
        <v>6</v>
      </c>
      <c r="H7367" s="280" t="s">
        <v>1342</v>
      </c>
      <c r="I7367" s="80"/>
    </row>
    <row r="7368" spans="1:9">
      <c r="A7368" s="280" t="s">
        <v>8767</v>
      </c>
      <c r="B7368" s="280" t="s">
        <v>1457</v>
      </c>
      <c r="C7368" s="280" t="s">
        <v>1201</v>
      </c>
      <c r="D7368" s="280" t="s">
        <v>1212</v>
      </c>
      <c r="E7368" s="80">
        <v>0.10788791678435643</v>
      </c>
      <c r="F7368" s="80">
        <v>710550</v>
      </c>
      <c r="G7368" s="80">
        <v>6</v>
      </c>
      <c r="H7368" s="280" t="s">
        <v>1342</v>
      </c>
      <c r="I7368" s="80"/>
    </row>
    <row r="7369" spans="1:9">
      <c r="A7369" s="280" t="s">
        <v>8768</v>
      </c>
      <c r="B7369" s="280" t="s">
        <v>1457</v>
      </c>
      <c r="C7369" s="280" t="s">
        <v>1201</v>
      </c>
      <c r="D7369" s="280" t="s">
        <v>1213</v>
      </c>
      <c r="E7369" s="80">
        <v>0.10468869434817965</v>
      </c>
      <c r="F7369" s="80">
        <v>710550</v>
      </c>
      <c r="G7369" s="80">
        <v>6</v>
      </c>
      <c r="H7369" s="280" t="s">
        <v>1342</v>
      </c>
      <c r="I7369" s="80"/>
    </row>
    <row r="7370" spans="1:9">
      <c r="A7370" s="280" t="s">
        <v>8769</v>
      </c>
      <c r="B7370" s="280" t="s">
        <v>1457</v>
      </c>
      <c r="C7370" s="280" t="s">
        <v>1201</v>
      </c>
      <c r="D7370" s="280" t="s">
        <v>1214</v>
      </c>
      <c r="E7370" s="80">
        <v>0.10769475225631013</v>
      </c>
      <c r="F7370" s="80">
        <v>710550</v>
      </c>
      <c r="G7370" s="80">
        <v>6</v>
      </c>
      <c r="H7370" s="280" t="s">
        <v>1342</v>
      </c>
      <c r="I7370" s="80"/>
    </row>
    <row r="7371" spans="1:9">
      <c r="A7371" s="280" t="s">
        <v>8770</v>
      </c>
      <c r="B7371" s="280" t="s">
        <v>1457</v>
      </c>
      <c r="C7371" s="280" t="s">
        <v>1201</v>
      </c>
      <c r="D7371" s="280" t="s">
        <v>1215</v>
      </c>
      <c r="E7371" s="80">
        <v>0.10723440002387513</v>
      </c>
      <c r="F7371" s="80">
        <v>710550</v>
      </c>
      <c r="G7371" s="80">
        <v>6</v>
      </c>
      <c r="H7371" s="280" t="s">
        <v>1342</v>
      </c>
      <c r="I7371" s="80"/>
    </row>
    <row r="7372" spans="1:9">
      <c r="A7372" s="280" t="s">
        <v>8771</v>
      </c>
      <c r="B7372" s="280" t="s">
        <v>1457</v>
      </c>
      <c r="C7372" s="280" t="s">
        <v>1201</v>
      </c>
      <c r="D7372" s="280" t="s">
        <v>1216</v>
      </c>
      <c r="E7372" s="80">
        <v>0.11715933277580727</v>
      </c>
      <c r="F7372" s="80">
        <v>710550</v>
      </c>
      <c r="G7372" s="80">
        <v>6</v>
      </c>
      <c r="H7372" s="280" t="s">
        <v>1342</v>
      </c>
      <c r="I7372" s="80"/>
    </row>
    <row r="7373" spans="1:9">
      <c r="A7373" s="280" t="s">
        <v>8772</v>
      </c>
      <c r="B7373" s="280" t="s">
        <v>1457</v>
      </c>
      <c r="C7373" s="280" t="s">
        <v>1201</v>
      </c>
      <c r="D7373" s="280" t="s">
        <v>1217</v>
      </c>
      <c r="E7373" s="80">
        <v>9.4308737448027494E-2</v>
      </c>
      <c r="F7373" s="80">
        <v>710550</v>
      </c>
      <c r="G7373" s="80">
        <v>6</v>
      </c>
      <c r="H7373" s="280" t="s">
        <v>1342</v>
      </c>
      <c r="I7373" s="80"/>
    </row>
    <row r="7374" spans="1:9">
      <c r="A7374" s="280" t="s">
        <v>8773</v>
      </c>
      <c r="B7374" s="280" t="s">
        <v>1457</v>
      </c>
      <c r="C7374" s="280" t="s">
        <v>1201</v>
      </c>
      <c r="D7374" s="280" t="s">
        <v>1218</v>
      </c>
      <c r="E7374" s="80">
        <v>9.797668681578639E-2</v>
      </c>
      <c r="F7374" s="80">
        <v>710550</v>
      </c>
      <c r="G7374" s="80">
        <v>6</v>
      </c>
      <c r="H7374" s="280" t="s">
        <v>1342</v>
      </c>
      <c r="I7374" s="80"/>
    </row>
    <row r="7375" spans="1:9">
      <c r="A7375" s="280" t="s">
        <v>8774</v>
      </c>
      <c r="B7375" s="280" t="s">
        <v>1457</v>
      </c>
      <c r="C7375" s="280" t="s">
        <v>1201</v>
      </c>
      <c r="D7375" s="280" t="s">
        <v>1219</v>
      </c>
      <c r="E7375" s="80">
        <v>14596.303025060684</v>
      </c>
      <c r="F7375" s="80">
        <v>710550</v>
      </c>
      <c r="G7375" s="80">
        <v>6</v>
      </c>
      <c r="H7375" s="280" t="s">
        <v>1342</v>
      </c>
      <c r="I7375" s="80"/>
    </row>
    <row r="7376" spans="1:9">
      <c r="A7376" s="280" t="s">
        <v>8775</v>
      </c>
      <c r="B7376" s="280" t="s">
        <v>1457</v>
      </c>
      <c r="C7376" s="280" t="s">
        <v>1201</v>
      </c>
      <c r="D7376" s="280" t="s">
        <v>1347</v>
      </c>
      <c r="E7376" s="80">
        <v>0.19807194941970188</v>
      </c>
      <c r="F7376" s="80">
        <v>710550</v>
      </c>
      <c r="G7376" s="80">
        <v>6</v>
      </c>
      <c r="H7376" s="280" t="s">
        <v>1342</v>
      </c>
      <c r="I7376" s="80"/>
    </row>
    <row r="7377" spans="1:9">
      <c r="A7377" s="280" t="s">
        <v>8776</v>
      </c>
      <c r="B7377" s="280" t="s">
        <v>1457</v>
      </c>
      <c r="C7377" s="280" t="s">
        <v>1201</v>
      </c>
      <c r="D7377" s="280" t="s">
        <v>1344</v>
      </c>
      <c r="E7377" s="80">
        <v>0.47689053771730672</v>
      </c>
      <c r="F7377" s="80">
        <v>710550</v>
      </c>
      <c r="G7377" s="80">
        <v>6</v>
      </c>
      <c r="H7377" s="280" t="s">
        <v>1342</v>
      </c>
      <c r="I7377" s="80"/>
    </row>
    <row r="7378" spans="1:9">
      <c r="A7378" s="280" t="s">
        <v>8777</v>
      </c>
      <c r="B7378" s="280" t="s">
        <v>5748</v>
      </c>
      <c r="C7378" s="280" t="s">
        <v>1202</v>
      </c>
      <c r="D7378" s="280" t="s">
        <v>1394</v>
      </c>
      <c r="E7378" s="80">
        <v>2950</v>
      </c>
      <c r="F7378" s="80">
        <v>710550</v>
      </c>
      <c r="G7378" s="80">
        <v>6</v>
      </c>
      <c r="H7378" s="280" t="s">
        <v>1394</v>
      </c>
      <c r="I7378" s="80"/>
    </row>
    <row r="7379" spans="1:9">
      <c r="A7379" s="280" t="s">
        <v>8778</v>
      </c>
      <c r="B7379" s="280" t="s">
        <v>5750</v>
      </c>
      <c r="C7379" s="280" t="s">
        <v>1202</v>
      </c>
      <c r="D7379" s="280" t="s">
        <v>1394</v>
      </c>
      <c r="E7379" s="80">
        <v>491666682.03125</v>
      </c>
      <c r="F7379" s="80">
        <v>710550</v>
      </c>
      <c r="G7379" s="80">
        <v>6</v>
      </c>
      <c r="H7379" s="280" t="s">
        <v>1394</v>
      </c>
      <c r="I7379" s="80"/>
    </row>
    <row r="7380" spans="1:9">
      <c r="A7380" s="280" t="s">
        <v>8779</v>
      </c>
      <c r="B7380" s="280" t="s">
        <v>5752</v>
      </c>
      <c r="C7380" s="280" t="s">
        <v>1202</v>
      </c>
      <c r="D7380" s="280" t="s">
        <v>1394</v>
      </c>
      <c r="E7380" s="80">
        <v>4.1517134614031384E-3</v>
      </c>
      <c r="F7380" s="80">
        <v>710550</v>
      </c>
      <c r="G7380" s="80">
        <v>6</v>
      </c>
      <c r="H7380" s="280" t="s">
        <v>1394</v>
      </c>
      <c r="I7380" s="80"/>
    </row>
    <row r="7381" spans="1:9">
      <c r="A7381" s="280" t="s">
        <v>8780</v>
      </c>
      <c r="B7381" s="280" t="s">
        <v>5754</v>
      </c>
      <c r="C7381" s="280" t="s">
        <v>1202</v>
      </c>
      <c r="D7381" s="280" t="s">
        <v>1394</v>
      </c>
      <c r="E7381" s="80">
        <v>691.9522651906974</v>
      </c>
      <c r="F7381" s="80">
        <v>710550</v>
      </c>
      <c r="G7381" s="80">
        <v>6</v>
      </c>
      <c r="H7381" s="280" t="s">
        <v>1394</v>
      </c>
      <c r="I7381" s="80"/>
    </row>
    <row r="7382" spans="1:9">
      <c r="A7382" s="280" t="s">
        <v>8781</v>
      </c>
      <c r="B7382" s="280" t="s">
        <v>1457</v>
      </c>
      <c r="C7382" s="280" t="s">
        <v>1202</v>
      </c>
      <c r="D7382" s="280" t="s">
        <v>1211</v>
      </c>
      <c r="E7382" s="80">
        <v>0.14293211970316089</v>
      </c>
      <c r="F7382" s="80">
        <v>710550</v>
      </c>
      <c r="G7382" s="80">
        <v>6</v>
      </c>
      <c r="H7382" s="280" t="s">
        <v>1342</v>
      </c>
      <c r="I7382" s="80"/>
    </row>
    <row r="7383" spans="1:9">
      <c r="A7383" s="280" t="s">
        <v>8782</v>
      </c>
      <c r="B7383" s="280" t="s">
        <v>1457</v>
      </c>
      <c r="C7383" s="280" t="s">
        <v>1202</v>
      </c>
      <c r="D7383" s="280" t="s">
        <v>1212</v>
      </c>
      <c r="E7383" s="80">
        <v>0.15209443222769739</v>
      </c>
      <c r="F7383" s="80">
        <v>710550</v>
      </c>
      <c r="G7383" s="80">
        <v>6</v>
      </c>
      <c r="H7383" s="280" t="s">
        <v>1342</v>
      </c>
      <c r="I7383" s="80"/>
    </row>
    <row r="7384" spans="1:9">
      <c r="A7384" s="280" t="s">
        <v>8783</v>
      </c>
      <c r="B7384" s="280" t="s">
        <v>1457</v>
      </c>
      <c r="C7384" s="280" t="s">
        <v>1202</v>
      </c>
      <c r="D7384" s="280" t="s">
        <v>1213</v>
      </c>
      <c r="E7384" s="80">
        <v>0.14293211970316089</v>
      </c>
      <c r="F7384" s="80">
        <v>710550</v>
      </c>
      <c r="G7384" s="80">
        <v>6</v>
      </c>
      <c r="H7384" s="280" t="s">
        <v>1342</v>
      </c>
      <c r="I7384" s="80"/>
    </row>
    <row r="7385" spans="1:9">
      <c r="A7385" s="280" t="s">
        <v>8784</v>
      </c>
      <c r="B7385" s="280" t="s">
        <v>1457</v>
      </c>
      <c r="C7385" s="280" t="s">
        <v>1202</v>
      </c>
      <c r="D7385" s="280" t="s">
        <v>1214</v>
      </c>
      <c r="E7385" s="80">
        <v>0.15209443222769739</v>
      </c>
      <c r="F7385" s="80">
        <v>710550</v>
      </c>
      <c r="G7385" s="80">
        <v>6</v>
      </c>
      <c r="H7385" s="280" t="s">
        <v>1342</v>
      </c>
      <c r="I7385" s="80"/>
    </row>
    <row r="7386" spans="1:9">
      <c r="A7386" s="280" t="s">
        <v>8785</v>
      </c>
      <c r="B7386" s="280" t="s">
        <v>1457</v>
      </c>
      <c r="C7386" s="280" t="s">
        <v>1202</v>
      </c>
      <c r="D7386" s="280" t="s">
        <v>1215</v>
      </c>
      <c r="E7386" s="80">
        <v>0.13051913558162842</v>
      </c>
      <c r="F7386" s="80">
        <v>710550</v>
      </c>
      <c r="G7386" s="80">
        <v>6</v>
      </c>
      <c r="H7386" s="280" t="s">
        <v>1342</v>
      </c>
      <c r="I7386" s="80"/>
    </row>
    <row r="7387" spans="1:9">
      <c r="A7387" s="280" t="s">
        <v>8786</v>
      </c>
      <c r="B7387" s="280" t="s">
        <v>1457</v>
      </c>
      <c r="C7387" s="280" t="s">
        <v>1202</v>
      </c>
      <c r="D7387" s="280" t="s">
        <v>1216</v>
      </c>
      <c r="E7387" s="80">
        <v>0.17649772090009308</v>
      </c>
      <c r="F7387" s="80">
        <v>710550</v>
      </c>
      <c r="G7387" s="80">
        <v>6</v>
      </c>
      <c r="H7387" s="280" t="s">
        <v>1342</v>
      </c>
      <c r="I7387" s="80"/>
    </row>
    <row r="7388" spans="1:9">
      <c r="A7388" s="280" t="s">
        <v>8787</v>
      </c>
      <c r="B7388" s="280" t="s">
        <v>1457</v>
      </c>
      <c r="C7388" s="280" t="s">
        <v>1202</v>
      </c>
      <c r="D7388" s="280" t="s">
        <v>1217</v>
      </c>
      <c r="E7388" s="80">
        <v>0.1183342107480384</v>
      </c>
      <c r="F7388" s="80">
        <v>710550</v>
      </c>
      <c r="G7388" s="80">
        <v>6</v>
      </c>
      <c r="H7388" s="280" t="s">
        <v>1342</v>
      </c>
      <c r="I7388" s="80"/>
    </row>
    <row r="7389" spans="1:9">
      <c r="A7389" s="280" t="s">
        <v>8788</v>
      </c>
      <c r="B7389" s="280" t="s">
        <v>1457</v>
      </c>
      <c r="C7389" s="280" t="s">
        <v>1202</v>
      </c>
      <c r="D7389" s="280" t="s">
        <v>1218</v>
      </c>
      <c r="E7389" s="80">
        <v>0.10409756398790627</v>
      </c>
      <c r="F7389" s="80">
        <v>710550</v>
      </c>
      <c r="G7389" s="80">
        <v>6</v>
      </c>
      <c r="H7389" s="280" t="s">
        <v>1342</v>
      </c>
      <c r="I7389" s="80"/>
    </row>
    <row r="7390" spans="1:9">
      <c r="A7390" s="280" t="s">
        <v>8789</v>
      </c>
      <c r="B7390" s="280" t="s">
        <v>1457</v>
      </c>
      <c r="C7390" s="280" t="s">
        <v>1202</v>
      </c>
      <c r="D7390" s="280" t="s">
        <v>1219</v>
      </c>
      <c r="E7390" s="80">
        <v>0.1539231809293744</v>
      </c>
      <c r="F7390" s="80">
        <v>710550</v>
      </c>
      <c r="G7390" s="80">
        <v>6</v>
      </c>
      <c r="H7390" s="280" t="s">
        <v>1342</v>
      </c>
      <c r="I7390" s="80"/>
    </row>
    <row r="7391" spans="1:9">
      <c r="A7391" s="280" t="s">
        <v>8790</v>
      </c>
      <c r="B7391" s="280" t="s">
        <v>1457</v>
      </c>
      <c r="C7391" s="280" t="s">
        <v>1202</v>
      </c>
      <c r="D7391" s="280" t="s">
        <v>1347</v>
      </c>
      <c r="E7391" s="80">
        <v>0.23821980045995475</v>
      </c>
      <c r="F7391" s="80">
        <v>710550</v>
      </c>
      <c r="G7391" s="80">
        <v>6</v>
      </c>
      <c r="H7391" s="280" t="s">
        <v>1342</v>
      </c>
      <c r="I7391" s="80"/>
    </row>
    <row r="7392" spans="1:9">
      <c r="A7392" s="280" t="s">
        <v>8791</v>
      </c>
      <c r="B7392" s="280" t="s">
        <v>1457</v>
      </c>
      <c r="C7392" s="280" t="s">
        <v>1202</v>
      </c>
      <c r="D7392" s="280" t="s">
        <v>1344</v>
      </c>
      <c r="E7392" s="80">
        <v>0.62479539903806502</v>
      </c>
      <c r="F7392" s="80">
        <v>710550</v>
      </c>
      <c r="G7392" s="80">
        <v>6</v>
      </c>
      <c r="H7392" s="280" t="s">
        <v>1342</v>
      </c>
      <c r="I7392" s="80"/>
    </row>
    <row r="7393" spans="1:9">
      <c r="A7393" s="280" t="s">
        <v>8792</v>
      </c>
      <c r="B7393" s="280" t="s">
        <v>5748</v>
      </c>
      <c r="C7393" s="280" t="s">
        <v>1203</v>
      </c>
      <c r="D7393" s="280" t="s">
        <v>1394</v>
      </c>
      <c r="E7393" s="80">
        <v>46968</v>
      </c>
      <c r="F7393" s="80">
        <v>710550</v>
      </c>
      <c r="G7393" s="80">
        <v>6</v>
      </c>
      <c r="H7393" s="280" t="s">
        <v>1394</v>
      </c>
      <c r="I7393" s="80"/>
    </row>
    <row r="7394" spans="1:9">
      <c r="A7394" s="280" t="s">
        <v>8793</v>
      </c>
      <c r="B7394" s="280" t="s">
        <v>5750</v>
      </c>
      <c r="C7394" s="280" t="s">
        <v>1203</v>
      </c>
      <c r="D7394" s="280" t="s">
        <v>1394</v>
      </c>
      <c r="E7394" s="80">
        <v>257455792.828125</v>
      </c>
      <c r="F7394" s="80">
        <v>710550</v>
      </c>
      <c r="G7394" s="80">
        <v>6</v>
      </c>
      <c r="H7394" s="280" t="s">
        <v>1394</v>
      </c>
      <c r="I7394" s="80"/>
    </row>
    <row r="7395" spans="1:9">
      <c r="A7395" s="280" t="s">
        <v>8794</v>
      </c>
      <c r="B7395" s="280" t="s">
        <v>5752</v>
      </c>
      <c r="C7395" s="280" t="s">
        <v>1203</v>
      </c>
      <c r="D7395" s="280" t="s">
        <v>1394</v>
      </c>
      <c r="E7395" s="80">
        <v>6.6100907747519533E-2</v>
      </c>
      <c r="F7395" s="80">
        <v>710550</v>
      </c>
      <c r="G7395" s="80">
        <v>6</v>
      </c>
      <c r="H7395" s="280" t="s">
        <v>1394</v>
      </c>
      <c r="I7395" s="80"/>
    </row>
    <row r="7396" spans="1:9">
      <c r="A7396" s="280" t="s">
        <v>8795</v>
      </c>
      <c r="B7396" s="280" t="s">
        <v>5754</v>
      </c>
      <c r="C7396" s="280" t="s">
        <v>1203</v>
      </c>
      <c r="D7396" s="280" t="s">
        <v>1394</v>
      </c>
      <c r="E7396" s="80">
        <v>362.33311213584545</v>
      </c>
      <c r="F7396" s="80">
        <v>710550</v>
      </c>
      <c r="G7396" s="80">
        <v>6</v>
      </c>
      <c r="H7396" s="280" t="s">
        <v>1394</v>
      </c>
      <c r="I7396" s="80"/>
    </row>
    <row r="7397" spans="1:9">
      <c r="A7397" s="280" t="s">
        <v>8796</v>
      </c>
      <c r="B7397" s="280" t="s">
        <v>1457</v>
      </c>
      <c r="C7397" s="280" t="s">
        <v>1203</v>
      </c>
      <c r="D7397" s="280" t="s">
        <v>1211</v>
      </c>
      <c r="E7397" s="80">
        <v>4.6131004213149536E-3</v>
      </c>
      <c r="F7397" s="80">
        <v>710550</v>
      </c>
      <c r="G7397" s="80">
        <v>6</v>
      </c>
      <c r="H7397" s="280" t="s">
        <v>1342</v>
      </c>
      <c r="I7397" s="80"/>
    </row>
    <row r="7398" spans="1:9">
      <c r="A7398" s="280" t="s">
        <v>8797</v>
      </c>
      <c r="B7398" s="280" t="s">
        <v>1457</v>
      </c>
      <c r="C7398" s="280" t="s">
        <v>1203</v>
      </c>
      <c r="D7398" s="280" t="s">
        <v>1212</v>
      </c>
      <c r="E7398" s="80">
        <v>4.6938049881441023E-3</v>
      </c>
      <c r="F7398" s="80">
        <v>710550</v>
      </c>
      <c r="G7398" s="80">
        <v>6</v>
      </c>
      <c r="H7398" s="280" t="s">
        <v>1342</v>
      </c>
      <c r="I7398" s="80"/>
    </row>
    <row r="7399" spans="1:9">
      <c r="A7399" s="280" t="s">
        <v>8798</v>
      </c>
      <c r="B7399" s="280" t="s">
        <v>1457</v>
      </c>
      <c r="C7399" s="280" t="s">
        <v>1203</v>
      </c>
      <c r="D7399" s="280" t="s">
        <v>1213</v>
      </c>
      <c r="E7399" s="80">
        <v>4.6131004213149536E-3</v>
      </c>
      <c r="F7399" s="80">
        <v>710550</v>
      </c>
      <c r="G7399" s="80">
        <v>6</v>
      </c>
      <c r="H7399" s="280" t="s">
        <v>1342</v>
      </c>
      <c r="I7399" s="80"/>
    </row>
    <row r="7400" spans="1:9">
      <c r="A7400" s="280" t="s">
        <v>8799</v>
      </c>
      <c r="B7400" s="280" t="s">
        <v>1457</v>
      </c>
      <c r="C7400" s="280" t="s">
        <v>1203</v>
      </c>
      <c r="D7400" s="280" t="s">
        <v>1214</v>
      </c>
      <c r="E7400" s="80">
        <v>4.6913479667644361E-3</v>
      </c>
      <c r="F7400" s="80">
        <v>710550</v>
      </c>
      <c r="G7400" s="80">
        <v>6</v>
      </c>
      <c r="H7400" s="280" t="s">
        <v>1342</v>
      </c>
      <c r="I7400" s="80"/>
    </row>
    <row r="7401" spans="1:9">
      <c r="A7401" s="280" t="s">
        <v>8800</v>
      </c>
      <c r="B7401" s="280" t="s">
        <v>1457</v>
      </c>
      <c r="C7401" s="280" t="s">
        <v>1203</v>
      </c>
      <c r="D7401" s="280" t="s">
        <v>1215</v>
      </c>
      <c r="E7401" s="80">
        <v>4.5303207447301508E-3</v>
      </c>
      <c r="F7401" s="80">
        <v>710550</v>
      </c>
      <c r="G7401" s="80">
        <v>6</v>
      </c>
      <c r="H7401" s="280" t="s">
        <v>1342</v>
      </c>
      <c r="I7401" s="80"/>
    </row>
    <row r="7402" spans="1:9">
      <c r="A7402" s="280" t="s">
        <v>8801</v>
      </c>
      <c r="B7402" s="280" t="s">
        <v>1457</v>
      </c>
      <c r="C7402" s="280" t="s">
        <v>1203</v>
      </c>
      <c r="D7402" s="280" t="s">
        <v>1216</v>
      </c>
      <c r="E7402" s="80">
        <v>8.9352735864768899E-4</v>
      </c>
      <c r="F7402" s="80">
        <v>710550</v>
      </c>
      <c r="G7402" s="80">
        <v>6</v>
      </c>
      <c r="H7402" s="280" t="s">
        <v>1342</v>
      </c>
      <c r="I7402" s="80"/>
    </row>
    <row r="7403" spans="1:9">
      <c r="A7403" s="280" t="s">
        <v>8802</v>
      </c>
      <c r="B7403" s="280" t="s">
        <v>1457</v>
      </c>
      <c r="C7403" s="280" t="s">
        <v>1203</v>
      </c>
      <c r="D7403" s="280" t="s">
        <v>1217</v>
      </c>
      <c r="E7403" s="80">
        <v>4.1388411444062039E-3</v>
      </c>
      <c r="F7403" s="80">
        <v>710550</v>
      </c>
      <c r="G7403" s="80">
        <v>6</v>
      </c>
      <c r="H7403" s="280" t="s">
        <v>1342</v>
      </c>
      <c r="I7403" s="80"/>
    </row>
    <row r="7404" spans="1:9">
      <c r="A7404" s="280" t="s">
        <v>8803</v>
      </c>
      <c r="B7404" s="280" t="s">
        <v>1457</v>
      </c>
      <c r="C7404" s="280" t="s">
        <v>1203</v>
      </c>
      <c r="D7404" s="280" t="s">
        <v>1218</v>
      </c>
      <c r="E7404" s="80">
        <v>4.1216176070666202E-3</v>
      </c>
      <c r="F7404" s="80">
        <v>710550</v>
      </c>
      <c r="G7404" s="80">
        <v>6</v>
      </c>
      <c r="H7404" s="280" t="s">
        <v>1342</v>
      </c>
      <c r="I7404" s="80"/>
    </row>
    <row r="7405" spans="1:9">
      <c r="A7405" s="280" t="s">
        <v>8804</v>
      </c>
      <c r="B7405" s="280" t="s">
        <v>1457</v>
      </c>
      <c r="C7405" s="280" t="s">
        <v>1203</v>
      </c>
      <c r="D7405" s="280" t="s">
        <v>1219</v>
      </c>
      <c r="E7405" s="80">
        <v>535.53515584318291</v>
      </c>
      <c r="F7405" s="80">
        <v>710550</v>
      </c>
      <c r="G7405" s="80">
        <v>6</v>
      </c>
      <c r="H7405" s="280" t="s">
        <v>1342</v>
      </c>
      <c r="I7405" s="80"/>
    </row>
    <row r="7406" spans="1:9">
      <c r="A7406" s="280" t="s">
        <v>8805</v>
      </c>
      <c r="B7406" s="280" t="s">
        <v>1457</v>
      </c>
      <c r="C7406" s="280" t="s">
        <v>1203</v>
      </c>
      <c r="D7406" s="280" t="s">
        <v>1347</v>
      </c>
      <c r="E7406" s="80">
        <v>8.3302391530945437E-3</v>
      </c>
      <c r="F7406" s="80">
        <v>710550</v>
      </c>
      <c r="G7406" s="80">
        <v>6</v>
      </c>
      <c r="H7406" s="280" t="s">
        <v>1342</v>
      </c>
      <c r="I7406" s="80"/>
    </row>
    <row r="7407" spans="1:9">
      <c r="A7407" s="280" t="s">
        <v>8806</v>
      </c>
      <c r="B7407" s="280" t="s">
        <v>1457</v>
      </c>
      <c r="C7407" s="280" t="s">
        <v>1203</v>
      </c>
      <c r="D7407" s="280" t="s">
        <v>1344</v>
      </c>
      <c r="E7407" s="80">
        <v>2.085185061537919E-2</v>
      </c>
      <c r="F7407" s="80">
        <v>710550</v>
      </c>
      <c r="G7407" s="80">
        <v>6</v>
      </c>
      <c r="H7407" s="280" t="s">
        <v>1342</v>
      </c>
      <c r="I7407" s="80"/>
    </row>
    <row r="7408" spans="1:9">
      <c r="A7408" s="280" t="s">
        <v>8807</v>
      </c>
      <c r="B7408" s="280" t="s">
        <v>5748</v>
      </c>
      <c r="C7408" s="280" t="s">
        <v>1204</v>
      </c>
      <c r="D7408" s="280" t="s">
        <v>1394</v>
      </c>
      <c r="E7408" s="80">
        <v>372321</v>
      </c>
      <c r="F7408" s="80">
        <v>710550</v>
      </c>
      <c r="G7408" s="80">
        <v>6</v>
      </c>
      <c r="H7408" s="280" t="s">
        <v>1394</v>
      </c>
      <c r="I7408" s="80"/>
    </row>
    <row r="7409" spans="1:9">
      <c r="A7409" s="280" t="s">
        <v>8808</v>
      </c>
      <c r="B7409" s="280" t="s">
        <v>5750</v>
      </c>
      <c r="C7409" s="280" t="s">
        <v>1204</v>
      </c>
      <c r="D7409" s="280" t="s">
        <v>1394</v>
      </c>
      <c r="E7409" s="80">
        <v>157294607249.5</v>
      </c>
      <c r="F7409" s="80">
        <v>710550</v>
      </c>
      <c r="G7409" s="80">
        <v>6</v>
      </c>
      <c r="H7409" s="280" t="s">
        <v>1394</v>
      </c>
      <c r="I7409" s="80"/>
    </row>
    <row r="7410" spans="1:9">
      <c r="A7410" s="280" t="s">
        <v>8809</v>
      </c>
      <c r="B7410" s="280" t="s">
        <v>5752</v>
      </c>
      <c r="C7410" s="280" t="s">
        <v>1204</v>
      </c>
      <c r="D7410" s="280" t="s">
        <v>1394</v>
      </c>
      <c r="E7410" s="80">
        <v>0.52398986700443317</v>
      </c>
      <c r="F7410" s="80">
        <v>710550</v>
      </c>
      <c r="G7410" s="80">
        <v>6</v>
      </c>
      <c r="H7410" s="280" t="s">
        <v>1394</v>
      </c>
      <c r="I7410" s="80"/>
    </row>
    <row r="7411" spans="1:9">
      <c r="A7411" s="280" t="s">
        <v>8810</v>
      </c>
      <c r="B7411" s="280" t="s">
        <v>5754</v>
      </c>
      <c r="C7411" s="280" t="s">
        <v>1204</v>
      </c>
      <c r="D7411" s="280" t="s">
        <v>1394</v>
      </c>
      <c r="E7411" s="80">
        <v>221370.21638097247</v>
      </c>
      <c r="F7411" s="80">
        <v>710550</v>
      </c>
      <c r="G7411" s="80">
        <v>6</v>
      </c>
      <c r="H7411" s="280" t="s">
        <v>1394</v>
      </c>
      <c r="I7411" s="80"/>
    </row>
    <row r="7412" spans="1:9">
      <c r="A7412" s="280" t="s">
        <v>8811</v>
      </c>
      <c r="B7412" s="280" t="s">
        <v>1457</v>
      </c>
      <c r="C7412" s="280" t="s">
        <v>1204</v>
      </c>
      <c r="D7412" s="280" t="s">
        <v>1211</v>
      </c>
      <c r="E7412" s="80">
        <v>0.36014910645453574</v>
      </c>
      <c r="F7412" s="80">
        <v>710550</v>
      </c>
      <c r="G7412" s="80">
        <v>6</v>
      </c>
      <c r="H7412" s="280" t="s">
        <v>1342</v>
      </c>
      <c r="I7412" s="80"/>
    </row>
    <row r="7413" spans="1:9">
      <c r="A7413" s="280" t="s">
        <v>8812</v>
      </c>
      <c r="B7413" s="280" t="s">
        <v>1457</v>
      </c>
      <c r="C7413" s="280" t="s">
        <v>1204</v>
      </c>
      <c r="D7413" s="280" t="s">
        <v>1212</v>
      </c>
      <c r="E7413" s="80">
        <v>0.37409600762545159</v>
      </c>
      <c r="F7413" s="80">
        <v>710550</v>
      </c>
      <c r="G7413" s="80">
        <v>6</v>
      </c>
      <c r="H7413" s="280" t="s">
        <v>1342</v>
      </c>
      <c r="I7413" s="80"/>
    </row>
    <row r="7414" spans="1:9">
      <c r="A7414" s="280" t="s">
        <v>8813</v>
      </c>
      <c r="B7414" s="280" t="s">
        <v>1457</v>
      </c>
      <c r="C7414" s="280" t="s">
        <v>1204</v>
      </c>
      <c r="D7414" s="280" t="s">
        <v>1213</v>
      </c>
      <c r="E7414" s="80">
        <v>0.36027470361946073</v>
      </c>
      <c r="F7414" s="80">
        <v>710550</v>
      </c>
      <c r="G7414" s="80">
        <v>6</v>
      </c>
      <c r="H7414" s="280" t="s">
        <v>1342</v>
      </c>
      <c r="I7414" s="80"/>
    </row>
    <row r="7415" spans="1:9">
      <c r="A7415" s="280" t="s">
        <v>8814</v>
      </c>
      <c r="B7415" s="280" t="s">
        <v>1457</v>
      </c>
      <c r="C7415" s="280" t="s">
        <v>1204</v>
      </c>
      <c r="D7415" s="280" t="s">
        <v>1214</v>
      </c>
      <c r="E7415" s="80">
        <v>0.37327229051143568</v>
      </c>
      <c r="F7415" s="80">
        <v>710550</v>
      </c>
      <c r="G7415" s="80">
        <v>6</v>
      </c>
      <c r="H7415" s="280" t="s">
        <v>1342</v>
      </c>
      <c r="I7415" s="80"/>
    </row>
    <row r="7416" spans="1:9">
      <c r="A7416" s="280" t="s">
        <v>8815</v>
      </c>
      <c r="B7416" s="280" t="s">
        <v>1457</v>
      </c>
      <c r="C7416" s="280" t="s">
        <v>1204</v>
      </c>
      <c r="D7416" s="280" t="s">
        <v>1215</v>
      </c>
      <c r="E7416" s="80">
        <v>0.36770201804530733</v>
      </c>
      <c r="F7416" s="80">
        <v>710550</v>
      </c>
      <c r="G7416" s="80">
        <v>6</v>
      </c>
      <c r="H7416" s="280" t="s">
        <v>1342</v>
      </c>
      <c r="I7416" s="80"/>
    </row>
    <row r="7417" spans="1:9">
      <c r="A7417" s="280" t="s">
        <v>8816</v>
      </c>
      <c r="B7417" s="280" t="s">
        <v>1457</v>
      </c>
      <c r="C7417" s="280" t="s">
        <v>1204</v>
      </c>
      <c r="D7417" s="280" t="s">
        <v>1216</v>
      </c>
      <c r="E7417" s="80">
        <v>0.40154229433368216</v>
      </c>
      <c r="F7417" s="80">
        <v>710550</v>
      </c>
      <c r="G7417" s="80">
        <v>6</v>
      </c>
      <c r="H7417" s="280" t="s">
        <v>1342</v>
      </c>
      <c r="I7417" s="80"/>
    </row>
    <row r="7418" spans="1:9">
      <c r="A7418" s="280" t="s">
        <v>8817</v>
      </c>
      <c r="B7418" s="280" t="s">
        <v>1457</v>
      </c>
      <c r="C7418" s="280" t="s">
        <v>1204</v>
      </c>
      <c r="D7418" s="280" t="s">
        <v>1217</v>
      </c>
      <c r="E7418" s="80">
        <v>0.32822337031581467</v>
      </c>
      <c r="F7418" s="80">
        <v>710550</v>
      </c>
      <c r="G7418" s="80">
        <v>6</v>
      </c>
      <c r="H7418" s="280" t="s">
        <v>1342</v>
      </c>
      <c r="I7418" s="80"/>
    </row>
    <row r="7419" spans="1:9">
      <c r="A7419" s="280" t="s">
        <v>8818</v>
      </c>
      <c r="B7419" s="280" t="s">
        <v>1457</v>
      </c>
      <c r="C7419" s="280" t="s">
        <v>1204</v>
      </c>
      <c r="D7419" s="280" t="s">
        <v>1218</v>
      </c>
      <c r="E7419" s="80">
        <v>0.25372893937079122</v>
      </c>
      <c r="F7419" s="80">
        <v>710550</v>
      </c>
      <c r="G7419" s="80">
        <v>6</v>
      </c>
      <c r="H7419" s="280" t="s">
        <v>1342</v>
      </c>
      <c r="I7419" s="80"/>
    </row>
    <row r="7420" spans="1:9">
      <c r="A7420" s="280" t="s">
        <v>8819</v>
      </c>
      <c r="B7420" s="280" t="s">
        <v>1457</v>
      </c>
      <c r="C7420" s="280" t="s">
        <v>1204</v>
      </c>
      <c r="D7420" s="280" t="s">
        <v>1219</v>
      </c>
      <c r="E7420" s="80">
        <v>31890.259506645485</v>
      </c>
      <c r="F7420" s="80">
        <v>710550</v>
      </c>
      <c r="G7420" s="80">
        <v>6</v>
      </c>
      <c r="H7420" s="280" t="s">
        <v>1342</v>
      </c>
      <c r="I7420" s="80"/>
    </row>
    <row r="7421" spans="1:9">
      <c r="A7421" s="280" t="s">
        <v>8820</v>
      </c>
      <c r="B7421" s="280" t="s">
        <v>1457</v>
      </c>
      <c r="C7421" s="280" t="s">
        <v>1204</v>
      </c>
      <c r="D7421" s="280" t="s">
        <v>1347</v>
      </c>
      <c r="E7421" s="80">
        <v>0.65559523421276822</v>
      </c>
      <c r="F7421" s="80">
        <v>710550</v>
      </c>
      <c r="G7421" s="80">
        <v>6</v>
      </c>
      <c r="H7421" s="280" t="s">
        <v>1342</v>
      </c>
      <c r="I7421" s="80"/>
    </row>
    <row r="7422" spans="1:9">
      <c r="A7422" s="280" t="s">
        <v>8821</v>
      </c>
      <c r="B7422" s="280" t="s">
        <v>1457</v>
      </c>
      <c r="C7422" s="280" t="s">
        <v>1204</v>
      </c>
      <c r="D7422" s="280" t="s">
        <v>1344</v>
      </c>
      <c r="E7422" s="80">
        <v>1.615386330426003</v>
      </c>
      <c r="F7422" s="80">
        <v>710550</v>
      </c>
      <c r="G7422" s="80">
        <v>6</v>
      </c>
      <c r="H7422" s="280" t="s">
        <v>1342</v>
      </c>
      <c r="I7422" s="80"/>
    </row>
    <row r="7423" spans="1:9">
      <c r="A7423" s="280" t="s">
        <v>8822</v>
      </c>
      <c r="B7423" s="280" t="s">
        <v>5748</v>
      </c>
      <c r="C7423" s="280" t="s">
        <v>1205</v>
      </c>
      <c r="D7423" s="280" t="s">
        <v>1394</v>
      </c>
      <c r="E7423" s="80">
        <v>187583</v>
      </c>
      <c r="F7423" s="80">
        <v>710550</v>
      </c>
      <c r="G7423" s="80">
        <v>6</v>
      </c>
      <c r="H7423" s="280" t="s">
        <v>1394</v>
      </c>
      <c r="I7423" s="80"/>
    </row>
    <row r="7424" spans="1:9">
      <c r="A7424" s="280" t="s">
        <v>8823</v>
      </c>
      <c r="B7424" s="280" t="s">
        <v>5750</v>
      </c>
      <c r="C7424" s="280" t="s">
        <v>1205</v>
      </c>
      <c r="D7424" s="280" t="s">
        <v>1394</v>
      </c>
      <c r="E7424" s="80">
        <v>88672819735.5</v>
      </c>
      <c r="F7424" s="80">
        <v>710550</v>
      </c>
      <c r="G7424" s="80">
        <v>6</v>
      </c>
      <c r="H7424" s="280" t="s">
        <v>1394</v>
      </c>
      <c r="I7424" s="80"/>
    </row>
    <row r="7425" spans="1:9">
      <c r="A7425" s="280" t="s">
        <v>8824</v>
      </c>
      <c r="B7425" s="280" t="s">
        <v>5752</v>
      </c>
      <c r="C7425" s="280" t="s">
        <v>1205</v>
      </c>
      <c r="D7425" s="280" t="s">
        <v>1394</v>
      </c>
      <c r="E7425" s="80">
        <v>0.26399690380691015</v>
      </c>
      <c r="F7425" s="80">
        <v>710550</v>
      </c>
      <c r="G7425" s="80">
        <v>6</v>
      </c>
      <c r="H7425" s="280" t="s">
        <v>1394</v>
      </c>
      <c r="I7425" s="80"/>
    </row>
    <row r="7426" spans="1:9">
      <c r="A7426" s="280" t="s">
        <v>8825</v>
      </c>
      <c r="B7426" s="280" t="s">
        <v>5754</v>
      </c>
      <c r="C7426" s="280" t="s">
        <v>1205</v>
      </c>
      <c r="D7426" s="280" t="s">
        <v>1394</v>
      </c>
      <c r="E7426" s="80">
        <v>124794.62351066075</v>
      </c>
      <c r="F7426" s="80">
        <v>710550</v>
      </c>
      <c r="G7426" s="80">
        <v>6</v>
      </c>
      <c r="H7426" s="280" t="s">
        <v>1394</v>
      </c>
      <c r="I7426" s="80"/>
    </row>
    <row r="7427" spans="1:9">
      <c r="A7427" s="280" t="s">
        <v>8826</v>
      </c>
      <c r="B7427" s="280" t="s">
        <v>1457</v>
      </c>
      <c r="C7427" s="280" t="s">
        <v>1205</v>
      </c>
      <c r="D7427" s="280" t="s">
        <v>1211</v>
      </c>
      <c r="E7427" s="80">
        <v>0.39622700875506672</v>
      </c>
      <c r="F7427" s="80">
        <v>710550</v>
      </c>
      <c r="G7427" s="80">
        <v>6</v>
      </c>
      <c r="H7427" s="280" t="s">
        <v>1342</v>
      </c>
      <c r="I7427" s="80"/>
    </row>
    <row r="7428" spans="1:9">
      <c r="A7428" s="280" t="s">
        <v>8827</v>
      </c>
      <c r="B7428" s="280" t="s">
        <v>1457</v>
      </c>
      <c r="C7428" s="280" t="s">
        <v>1205</v>
      </c>
      <c r="D7428" s="280" t="s">
        <v>1212</v>
      </c>
      <c r="E7428" s="80">
        <v>0.40762702284325875</v>
      </c>
      <c r="F7428" s="80">
        <v>710550</v>
      </c>
      <c r="G7428" s="80">
        <v>6</v>
      </c>
      <c r="H7428" s="280" t="s">
        <v>1342</v>
      </c>
      <c r="I7428" s="80"/>
    </row>
    <row r="7429" spans="1:9">
      <c r="A7429" s="280" t="s">
        <v>8828</v>
      </c>
      <c r="B7429" s="280" t="s">
        <v>1457</v>
      </c>
      <c r="C7429" s="280" t="s">
        <v>1205</v>
      </c>
      <c r="D7429" s="280" t="s">
        <v>1213</v>
      </c>
      <c r="E7429" s="80">
        <v>0.39649125051333961</v>
      </c>
      <c r="F7429" s="80">
        <v>710550</v>
      </c>
      <c r="G7429" s="80">
        <v>6</v>
      </c>
      <c r="H7429" s="280" t="s">
        <v>1342</v>
      </c>
      <c r="I7429" s="80"/>
    </row>
    <row r="7430" spans="1:9">
      <c r="A7430" s="280" t="s">
        <v>8829</v>
      </c>
      <c r="B7430" s="280" t="s">
        <v>1457</v>
      </c>
      <c r="C7430" s="280" t="s">
        <v>1205</v>
      </c>
      <c r="D7430" s="280" t="s">
        <v>1214</v>
      </c>
      <c r="E7430" s="80">
        <v>0.40679820920875859</v>
      </c>
      <c r="F7430" s="80">
        <v>710550</v>
      </c>
      <c r="G7430" s="80">
        <v>6</v>
      </c>
      <c r="H7430" s="280" t="s">
        <v>1342</v>
      </c>
      <c r="I7430" s="80"/>
    </row>
    <row r="7431" spans="1:9">
      <c r="A7431" s="280" t="s">
        <v>8830</v>
      </c>
      <c r="B7431" s="280" t="s">
        <v>1457</v>
      </c>
      <c r="C7431" s="280" t="s">
        <v>1205</v>
      </c>
      <c r="D7431" s="280" t="s">
        <v>1215</v>
      </c>
      <c r="E7431" s="80">
        <v>0.40325994236860746</v>
      </c>
      <c r="F7431" s="80">
        <v>710550</v>
      </c>
      <c r="G7431" s="80">
        <v>6</v>
      </c>
      <c r="H7431" s="280" t="s">
        <v>1342</v>
      </c>
      <c r="I7431" s="80"/>
    </row>
    <row r="7432" spans="1:9">
      <c r="A7432" s="280" t="s">
        <v>8831</v>
      </c>
      <c r="B7432" s="280" t="s">
        <v>1457</v>
      </c>
      <c r="C7432" s="280" t="s">
        <v>1205</v>
      </c>
      <c r="D7432" s="280" t="s">
        <v>1216</v>
      </c>
      <c r="E7432" s="80">
        <v>0.40046909035630601</v>
      </c>
      <c r="F7432" s="80">
        <v>710550</v>
      </c>
      <c r="G7432" s="80">
        <v>6</v>
      </c>
      <c r="H7432" s="280" t="s">
        <v>1342</v>
      </c>
      <c r="I7432" s="80"/>
    </row>
    <row r="7433" spans="1:9">
      <c r="A7433" s="280" t="s">
        <v>8832</v>
      </c>
      <c r="B7433" s="280" t="s">
        <v>1457</v>
      </c>
      <c r="C7433" s="280" t="s">
        <v>1205</v>
      </c>
      <c r="D7433" s="280" t="s">
        <v>1217</v>
      </c>
      <c r="E7433" s="80">
        <v>0.36373026825130028</v>
      </c>
      <c r="F7433" s="80">
        <v>710550</v>
      </c>
      <c r="G7433" s="80">
        <v>6</v>
      </c>
      <c r="H7433" s="280" t="s">
        <v>1342</v>
      </c>
      <c r="I7433" s="80"/>
    </row>
    <row r="7434" spans="1:9">
      <c r="A7434" s="280" t="s">
        <v>8833</v>
      </c>
      <c r="B7434" s="280" t="s">
        <v>1457</v>
      </c>
      <c r="C7434" s="280" t="s">
        <v>1205</v>
      </c>
      <c r="D7434" s="280" t="s">
        <v>1218</v>
      </c>
      <c r="E7434" s="80">
        <v>0.24795158825539934</v>
      </c>
      <c r="F7434" s="80">
        <v>710550</v>
      </c>
      <c r="G7434" s="80">
        <v>6</v>
      </c>
      <c r="H7434" s="280" t="s">
        <v>1342</v>
      </c>
      <c r="I7434" s="80"/>
    </row>
    <row r="7435" spans="1:9">
      <c r="A7435" s="280" t="s">
        <v>8834</v>
      </c>
      <c r="B7435" s="280" t="s">
        <v>1457</v>
      </c>
      <c r="C7435" s="280" t="s">
        <v>1205</v>
      </c>
      <c r="D7435" s="280" t="s">
        <v>1219</v>
      </c>
      <c r="E7435" s="80">
        <v>54001.145647336787</v>
      </c>
      <c r="F7435" s="80">
        <v>710550</v>
      </c>
      <c r="G7435" s="80">
        <v>6</v>
      </c>
      <c r="H7435" s="280" t="s">
        <v>1342</v>
      </c>
      <c r="I7435" s="80"/>
    </row>
    <row r="7436" spans="1:9">
      <c r="A7436" s="280" t="s">
        <v>8835</v>
      </c>
      <c r="B7436" s="280" t="s">
        <v>1457</v>
      </c>
      <c r="C7436" s="280" t="s">
        <v>1205</v>
      </c>
      <c r="D7436" s="280" t="s">
        <v>1347</v>
      </c>
      <c r="E7436" s="80">
        <v>0.73739868018371579</v>
      </c>
      <c r="F7436" s="80">
        <v>710550</v>
      </c>
      <c r="G7436" s="80">
        <v>6</v>
      </c>
      <c r="H7436" s="280" t="s">
        <v>1342</v>
      </c>
      <c r="I7436" s="80"/>
    </row>
    <row r="7437" spans="1:9">
      <c r="A7437" s="280" t="s">
        <v>8836</v>
      </c>
      <c r="B7437" s="280" t="s">
        <v>1457</v>
      </c>
      <c r="C7437" s="280" t="s">
        <v>1205</v>
      </c>
      <c r="D7437" s="280" t="s">
        <v>1344</v>
      </c>
      <c r="E7437" s="80">
        <v>1.8098412771107197</v>
      </c>
      <c r="F7437" s="80">
        <v>710550</v>
      </c>
      <c r="G7437" s="80">
        <v>6</v>
      </c>
      <c r="H7437" s="280" t="s">
        <v>1342</v>
      </c>
      <c r="I7437" s="80"/>
    </row>
    <row r="7438" spans="1:9">
      <c r="A7438" s="280" t="s">
        <v>8837</v>
      </c>
      <c r="B7438" s="280" t="s">
        <v>5748</v>
      </c>
      <c r="C7438" s="280" t="s">
        <v>1206</v>
      </c>
      <c r="D7438" s="280" t="s">
        <v>1394</v>
      </c>
      <c r="E7438" s="80">
        <v>33222</v>
      </c>
      <c r="F7438" s="80">
        <v>710550</v>
      </c>
      <c r="G7438" s="80">
        <v>6</v>
      </c>
      <c r="H7438" s="280" t="s">
        <v>1394</v>
      </c>
      <c r="I7438" s="80"/>
    </row>
    <row r="7439" spans="1:9">
      <c r="A7439" s="280" t="s">
        <v>8838</v>
      </c>
      <c r="B7439" s="280" t="s">
        <v>5750</v>
      </c>
      <c r="C7439" s="280" t="s">
        <v>1206</v>
      </c>
      <c r="D7439" s="280" t="s">
        <v>1394</v>
      </c>
      <c r="E7439" s="80">
        <v>70452780469</v>
      </c>
      <c r="F7439" s="80">
        <v>710550</v>
      </c>
      <c r="G7439" s="80">
        <v>6</v>
      </c>
      <c r="H7439" s="280" t="s">
        <v>1394</v>
      </c>
      <c r="I7439" s="80"/>
    </row>
    <row r="7440" spans="1:9">
      <c r="A7440" s="280" t="s">
        <v>8839</v>
      </c>
      <c r="B7440" s="280" t="s">
        <v>5752</v>
      </c>
      <c r="C7440" s="280" t="s">
        <v>1206</v>
      </c>
      <c r="D7440" s="280" t="s">
        <v>1394</v>
      </c>
      <c r="E7440" s="80">
        <v>4.675533037787629E-2</v>
      </c>
      <c r="F7440" s="80">
        <v>710550</v>
      </c>
      <c r="G7440" s="80">
        <v>6</v>
      </c>
      <c r="H7440" s="280" t="s">
        <v>1394</v>
      </c>
      <c r="I7440" s="80"/>
    </row>
    <row r="7441" spans="1:9">
      <c r="A7441" s="280" t="s">
        <v>8840</v>
      </c>
      <c r="B7441" s="280" t="s">
        <v>5754</v>
      </c>
      <c r="C7441" s="280" t="s">
        <v>1206</v>
      </c>
      <c r="D7441" s="280" t="s">
        <v>1394</v>
      </c>
      <c r="E7441" s="80">
        <v>99152.460022517771</v>
      </c>
      <c r="F7441" s="80">
        <v>710550</v>
      </c>
      <c r="G7441" s="80">
        <v>6</v>
      </c>
      <c r="H7441" s="280" t="s">
        <v>1394</v>
      </c>
      <c r="I7441" s="80"/>
    </row>
    <row r="7442" spans="1:9">
      <c r="A7442" s="280" t="s">
        <v>8841</v>
      </c>
      <c r="B7442" s="280" t="s">
        <v>1457</v>
      </c>
      <c r="C7442" s="280" t="s">
        <v>1206</v>
      </c>
      <c r="D7442" s="280" t="s">
        <v>1211</v>
      </c>
      <c r="E7442" s="80">
        <v>1.7336207712212852</v>
      </c>
      <c r="F7442" s="80">
        <v>710550</v>
      </c>
      <c r="G7442" s="80">
        <v>6</v>
      </c>
      <c r="H7442" s="280" t="s">
        <v>1342</v>
      </c>
      <c r="I7442" s="80"/>
    </row>
    <row r="7443" spans="1:9">
      <c r="A7443" s="280" t="s">
        <v>8842</v>
      </c>
      <c r="B7443" s="280" t="s">
        <v>1457</v>
      </c>
      <c r="C7443" s="280" t="s">
        <v>1206</v>
      </c>
      <c r="D7443" s="280" t="s">
        <v>1212</v>
      </c>
      <c r="E7443" s="80">
        <v>1.8089834019418773</v>
      </c>
      <c r="F7443" s="80">
        <v>710550</v>
      </c>
      <c r="G7443" s="80">
        <v>6</v>
      </c>
      <c r="H7443" s="280" t="s">
        <v>1342</v>
      </c>
      <c r="I7443" s="80"/>
    </row>
    <row r="7444" spans="1:9">
      <c r="A7444" s="280" t="s">
        <v>8843</v>
      </c>
      <c r="B7444" s="280" t="s">
        <v>1457</v>
      </c>
      <c r="C7444" s="280" t="s">
        <v>1206</v>
      </c>
      <c r="D7444" s="280" t="s">
        <v>1213</v>
      </c>
      <c r="E7444" s="80">
        <v>1.7336207712212852</v>
      </c>
      <c r="F7444" s="80">
        <v>710550</v>
      </c>
      <c r="G7444" s="80">
        <v>6</v>
      </c>
      <c r="H7444" s="280" t="s">
        <v>1342</v>
      </c>
      <c r="I7444" s="80"/>
    </row>
    <row r="7445" spans="1:9">
      <c r="A7445" s="280" t="s">
        <v>8844</v>
      </c>
      <c r="B7445" s="280" t="s">
        <v>1457</v>
      </c>
      <c r="C7445" s="280" t="s">
        <v>1206</v>
      </c>
      <c r="D7445" s="280" t="s">
        <v>1214</v>
      </c>
      <c r="E7445" s="80">
        <v>1.8027334231750491</v>
      </c>
      <c r="F7445" s="80">
        <v>710550</v>
      </c>
      <c r="G7445" s="80">
        <v>6</v>
      </c>
      <c r="H7445" s="280" t="s">
        <v>1342</v>
      </c>
      <c r="I7445" s="80"/>
    </row>
    <row r="7446" spans="1:9">
      <c r="A7446" s="280" t="s">
        <v>8845</v>
      </c>
      <c r="B7446" s="280" t="s">
        <v>1457</v>
      </c>
      <c r="C7446" s="280" t="s">
        <v>1206</v>
      </c>
      <c r="D7446" s="280" t="s">
        <v>1215</v>
      </c>
      <c r="E7446" s="80">
        <v>1.8025566723739836</v>
      </c>
      <c r="F7446" s="80">
        <v>710550</v>
      </c>
      <c r="G7446" s="80">
        <v>6</v>
      </c>
      <c r="H7446" s="280" t="s">
        <v>1342</v>
      </c>
      <c r="I7446" s="80"/>
    </row>
    <row r="7447" spans="1:9">
      <c r="A7447" s="280" t="s">
        <v>8846</v>
      </c>
      <c r="B7447" s="280" t="s">
        <v>1457</v>
      </c>
      <c r="C7447" s="280" t="s">
        <v>1206</v>
      </c>
      <c r="D7447" s="280" t="s">
        <v>1216</v>
      </c>
      <c r="E7447" s="80">
        <v>2.3652900507107995</v>
      </c>
      <c r="F7447" s="80">
        <v>710550</v>
      </c>
      <c r="G7447" s="80">
        <v>6</v>
      </c>
      <c r="H7447" s="280" t="s">
        <v>1342</v>
      </c>
      <c r="I7447" s="80"/>
    </row>
    <row r="7448" spans="1:9">
      <c r="A7448" s="280" t="s">
        <v>8847</v>
      </c>
      <c r="B7448" s="280" t="s">
        <v>1457</v>
      </c>
      <c r="C7448" s="280" t="s">
        <v>1206</v>
      </c>
      <c r="D7448" s="280" t="s">
        <v>1217</v>
      </c>
      <c r="E7448" s="80">
        <v>1.6560427690072419</v>
      </c>
      <c r="F7448" s="80">
        <v>710550</v>
      </c>
      <c r="G7448" s="80">
        <v>6</v>
      </c>
      <c r="H7448" s="280" t="s">
        <v>1342</v>
      </c>
      <c r="I7448" s="80"/>
    </row>
    <row r="7449" spans="1:9">
      <c r="A7449" s="280" t="s">
        <v>8848</v>
      </c>
      <c r="B7449" s="280" t="s">
        <v>1457</v>
      </c>
      <c r="C7449" s="280" t="s">
        <v>1206</v>
      </c>
      <c r="D7449" s="280" t="s">
        <v>1218</v>
      </c>
      <c r="E7449" s="80">
        <v>0.55541028074152021</v>
      </c>
      <c r="F7449" s="80">
        <v>710550</v>
      </c>
      <c r="G7449" s="80">
        <v>6</v>
      </c>
      <c r="H7449" s="280" t="s">
        <v>1342</v>
      </c>
      <c r="I7449" s="80"/>
    </row>
    <row r="7450" spans="1:9">
      <c r="A7450" s="280" t="s">
        <v>8849</v>
      </c>
      <c r="B7450" s="280" t="s">
        <v>1457</v>
      </c>
      <c r="C7450" s="280" t="s">
        <v>1206</v>
      </c>
      <c r="D7450" s="280" t="s">
        <v>1219</v>
      </c>
      <c r="E7450" s="80">
        <v>153453.9013500108</v>
      </c>
      <c r="F7450" s="80">
        <v>710550</v>
      </c>
      <c r="G7450" s="80">
        <v>6</v>
      </c>
      <c r="H7450" s="280" t="s">
        <v>1342</v>
      </c>
      <c r="I7450" s="80"/>
    </row>
    <row r="7451" spans="1:9">
      <c r="A7451" s="280" t="s">
        <v>8850</v>
      </c>
      <c r="B7451" s="280" t="s">
        <v>1457</v>
      </c>
      <c r="C7451" s="280" t="s">
        <v>1206</v>
      </c>
      <c r="D7451" s="280" t="s">
        <v>1347</v>
      </c>
      <c r="E7451" s="80">
        <v>3.085603165485113</v>
      </c>
      <c r="F7451" s="80">
        <v>710550</v>
      </c>
      <c r="G7451" s="80">
        <v>6</v>
      </c>
      <c r="H7451" s="280" t="s">
        <v>1342</v>
      </c>
      <c r="I7451" s="80"/>
    </row>
    <row r="7452" spans="1:9">
      <c r="A7452" s="280" t="s">
        <v>8851</v>
      </c>
      <c r="B7452" s="280" t="s">
        <v>1457</v>
      </c>
      <c r="C7452" s="280" t="s">
        <v>1206</v>
      </c>
      <c r="D7452" s="280" t="s">
        <v>1344</v>
      </c>
      <c r="E7452" s="80">
        <v>7.9832145388662594</v>
      </c>
      <c r="F7452" s="80">
        <v>710550</v>
      </c>
      <c r="G7452" s="80">
        <v>6</v>
      </c>
      <c r="H7452" s="280" t="s">
        <v>1342</v>
      </c>
      <c r="I7452" s="80"/>
    </row>
    <row r="7453" spans="1:9">
      <c r="A7453" s="280" t="s">
        <v>8852</v>
      </c>
      <c r="B7453" s="280" t="s">
        <v>5748</v>
      </c>
      <c r="C7453" s="280" t="s">
        <v>1207</v>
      </c>
      <c r="D7453" s="280" t="s">
        <v>1394</v>
      </c>
      <c r="E7453" s="80">
        <v>289408</v>
      </c>
      <c r="F7453" s="80">
        <v>710550</v>
      </c>
      <c r="G7453" s="80">
        <v>6</v>
      </c>
      <c r="H7453" s="280" t="s">
        <v>1394</v>
      </c>
      <c r="I7453" s="80"/>
    </row>
    <row r="7454" spans="1:9">
      <c r="A7454" s="280" t="s">
        <v>8853</v>
      </c>
      <c r="B7454" s="280" t="s">
        <v>5750</v>
      </c>
      <c r="C7454" s="280" t="s">
        <v>1207</v>
      </c>
      <c r="D7454" s="280" t="s">
        <v>1394</v>
      </c>
      <c r="E7454" s="80">
        <v>2544572723.3977051</v>
      </c>
      <c r="F7454" s="80">
        <v>710550</v>
      </c>
      <c r="G7454" s="80">
        <v>6</v>
      </c>
      <c r="H7454" s="280" t="s">
        <v>1394</v>
      </c>
      <c r="I7454" s="80"/>
    </row>
    <row r="7455" spans="1:9">
      <c r="A7455" s="280" t="s">
        <v>8854</v>
      </c>
      <c r="B7455" s="280" t="s">
        <v>5752</v>
      </c>
      <c r="C7455" s="280" t="s">
        <v>1207</v>
      </c>
      <c r="D7455" s="280" t="s">
        <v>1394</v>
      </c>
      <c r="E7455" s="80">
        <v>0.40730138625008794</v>
      </c>
      <c r="F7455" s="80">
        <v>710550</v>
      </c>
      <c r="G7455" s="80">
        <v>6</v>
      </c>
      <c r="H7455" s="280" t="s">
        <v>1394</v>
      </c>
      <c r="I7455" s="80"/>
    </row>
    <row r="7456" spans="1:9">
      <c r="A7456" s="280" t="s">
        <v>8855</v>
      </c>
      <c r="B7456" s="280" t="s">
        <v>5754</v>
      </c>
      <c r="C7456" s="280" t="s">
        <v>1207</v>
      </c>
      <c r="D7456" s="280" t="s">
        <v>1394</v>
      </c>
      <c r="E7456" s="80">
        <v>3581.1311285591514</v>
      </c>
      <c r="F7456" s="80">
        <v>710550</v>
      </c>
      <c r="G7456" s="80">
        <v>6</v>
      </c>
      <c r="H7456" s="280" t="s">
        <v>1394</v>
      </c>
      <c r="I7456" s="80"/>
    </row>
    <row r="7457" spans="1:9">
      <c r="A7457" s="280" t="s">
        <v>8856</v>
      </c>
      <c r="B7457" s="280" t="s">
        <v>1457</v>
      </c>
      <c r="C7457" s="280" t="s">
        <v>1207</v>
      </c>
      <c r="D7457" s="280" t="s">
        <v>1211</v>
      </c>
      <c r="E7457" s="80">
        <v>7.5119161379500971E-3</v>
      </c>
      <c r="F7457" s="80">
        <v>710550</v>
      </c>
      <c r="G7457" s="80">
        <v>6</v>
      </c>
      <c r="H7457" s="280" t="s">
        <v>1342</v>
      </c>
      <c r="I7457" s="80"/>
    </row>
    <row r="7458" spans="1:9">
      <c r="A7458" s="280" t="s">
        <v>8857</v>
      </c>
      <c r="B7458" s="280" t="s">
        <v>1457</v>
      </c>
      <c r="C7458" s="280" t="s">
        <v>1207</v>
      </c>
      <c r="D7458" s="280" t="s">
        <v>1212</v>
      </c>
      <c r="E7458" s="80">
        <v>7.7088039267184287E-3</v>
      </c>
      <c r="F7458" s="80">
        <v>710550</v>
      </c>
      <c r="G7458" s="80">
        <v>6</v>
      </c>
      <c r="H7458" s="280" t="s">
        <v>1342</v>
      </c>
      <c r="I7458" s="80"/>
    </row>
    <row r="7459" spans="1:9">
      <c r="A7459" s="280" t="s">
        <v>8858</v>
      </c>
      <c r="B7459" s="280" t="s">
        <v>1457</v>
      </c>
      <c r="C7459" s="280" t="s">
        <v>1207</v>
      </c>
      <c r="D7459" s="280" t="s">
        <v>1213</v>
      </c>
      <c r="E7459" s="80">
        <v>7.5136645726387036E-3</v>
      </c>
      <c r="F7459" s="80">
        <v>710550</v>
      </c>
      <c r="G7459" s="80">
        <v>6</v>
      </c>
      <c r="H7459" s="280" t="s">
        <v>1342</v>
      </c>
      <c r="I7459" s="80"/>
    </row>
    <row r="7460" spans="1:9">
      <c r="A7460" s="280" t="s">
        <v>8859</v>
      </c>
      <c r="B7460" s="280" t="s">
        <v>1457</v>
      </c>
      <c r="C7460" s="280" t="s">
        <v>1207</v>
      </c>
      <c r="D7460" s="280" t="s">
        <v>1214</v>
      </c>
      <c r="E7460" s="80">
        <v>7.696990262348314E-3</v>
      </c>
      <c r="F7460" s="80">
        <v>710550</v>
      </c>
      <c r="G7460" s="80">
        <v>6</v>
      </c>
      <c r="H7460" s="280" t="s">
        <v>1342</v>
      </c>
      <c r="I7460" s="80"/>
    </row>
    <row r="7461" spans="1:9">
      <c r="A7461" s="280" t="s">
        <v>8860</v>
      </c>
      <c r="B7461" s="280" t="s">
        <v>1457</v>
      </c>
      <c r="C7461" s="280" t="s">
        <v>1207</v>
      </c>
      <c r="D7461" s="280" t="s">
        <v>1215</v>
      </c>
      <c r="E7461" s="80">
        <v>7.4607273486683176E-3</v>
      </c>
      <c r="F7461" s="80">
        <v>710550</v>
      </c>
      <c r="G7461" s="80">
        <v>6</v>
      </c>
      <c r="H7461" s="280" t="s">
        <v>1342</v>
      </c>
      <c r="I7461" s="80"/>
    </row>
    <row r="7462" spans="1:9">
      <c r="A7462" s="280" t="s">
        <v>8861</v>
      </c>
      <c r="B7462" s="280" t="s">
        <v>1457</v>
      </c>
      <c r="C7462" s="280" t="s">
        <v>1207</v>
      </c>
      <c r="D7462" s="280" t="s">
        <v>1216</v>
      </c>
      <c r="E7462" s="80">
        <v>7.5215643955327148E-3</v>
      </c>
      <c r="F7462" s="80">
        <v>710550</v>
      </c>
      <c r="G7462" s="80">
        <v>6</v>
      </c>
      <c r="H7462" s="280" t="s">
        <v>1342</v>
      </c>
      <c r="I7462" s="80"/>
    </row>
    <row r="7463" spans="1:9">
      <c r="A7463" s="280" t="s">
        <v>8862</v>
      </c>
      <c r="B7463" s="280" t="s">
        <v>1457</v>
      </c>
      <c r="C7463" s="280" t="s">
        <v>1207</v>
      </c>
      <c r="D7463" s="280" t="s">
        <v>1217</v>
      </c>
      <c r="E7463" s="80">
        <v>6.8582722216443976E-3</v>
      </c>
      <c r="F7463" s="80">
        <v>710550</v>
      </c>
      <c r="G7463" s="80">
        <v>6</v>
      </c>
      <c r="H7463" s="280" t="s">
        <v>1342</v>
      </c>
      <c r="I7463" s="80"/>
    </row>
    <row r="7464" spans="1:9">
      <c r="A7464" s="280" t="s">
        <v>8863</v>
      </c>
      <c r="B7464" s="280" t="s">
        <v>1457</v>
      </c>
      <c r="C7464" s="280" t="s">
        <v>1207</v>
      </c>
      <c r="D7464" s="280" t="s">
        <v>1218</v>
      </c>
      <c r="E7464" s="80">
        <v>5.097012261579232E-3</v>
      </c>
      <c r="F7464" s="80">
        <v>710550</v>
      </c>
      <c r="G7464" s="80">
        <v>6</v>
      </c>
      <c r="H7464" s="280" t="s">
        <v>1342</v>
      </c>
      <c r="I7464" s="80"/>
    </row>
    <row r="7465" spans="1:9">
      <c r="A7465" s="280" t="s">
        <v>8864</v>
      </c>
      <c r="B7465" s="280" t="s">
        <v>1457</v>
      </c>
      <c r="C7465" s="280" t="s">
        <v>1207</v>
      </c>
      <c r="D7465" s="280" t="s">
        <v>1219</v>
      </c>
      <c r="E7465" s="80">
        <v>1051.1149751409987</v>
      </c>
      <c r="F7465" s="80">
        <v>710550</v>
      </c>
      <c r="G7465" s="80">
        <v>6</v>
      </c>
      <c r="H7465" s="280" t="s">
        <v>1342</v>
      </c>
      <c r="I7465" s="80"/>
    </row>
    <row r="7466" spans="1:9">
      <c r="A7466" s="280" t="s">
        <v>8865</v>
      </c>
      <c r="B7466" s="280" t="s">
        <v>1457</v>
      </c>
      <c r="C7466" s="280" t="s">
        <v>1207</v>
      </c>
      <c r="D7466" s="280" t="s">
        <v>1347</v>
      </c>
      <c r="E7466" s="80">
        <v>1.3532029235738176E-2</v>
      </c>
      <c r="F7466" s="80">
        <v>710550</v>
      </c>
      <c r="G7466" s="80">
        <v>6</v>
      </c>
      <c r="H7466" s="280" t="s">
        <v>1342</v>
      </c>
      <c r="I7466" s="80"/>
    </row>
    <row r="7467" spans="1:9">
      <c r="A7467" s="280" t="s">
        <v>8866</v>
      </c>
      <c r="B7467" s="280" t="s">
        <v>1457</v>
      </c>
      <c r="C7467" s="280" t="s">
        <v>1207</v>
      </c>
      <c r="D7467" s="280" t="s">
        <v>1344</v>
      </c>
      <c r="E7467" s="80">
        <v>3.3550471464182809E-2</v>
      </c>
      <c r="F7467" s="80">
        <v>710550</v>
      </c>
      <c r="G7467" s="80">
        <v>6</v>
      </c>
      <c r="H7467" s="280" t="s">
        <v>1342</v>
      </c>
      <c r="I7467" s="80"/>
    </row>
    <row r="7468" spans="1:9">
      <c r="A7468" s="280" t="s">
        <v>8867</v>
      </c>
      <c r="B7468" s="280" t="s">
        <v>5748</v>
      </c>
      <c r="C7468" s="280" t="s">
        <v>1208</v>
      </c>
      <c r="D7468" s="280" t="s">
        <v>1394</v>
      </c>
      <c r="E7468" s="80">
        <v>308406</v>
      </c>
      <c r="F7468" s="80">
        <v>710550</v>
      </c>
      <c r="G7468" s="80">
        <v>6</v>
      </c>
      <c r="H7468" s="280" t="s">
        <v>1394</v>
      </c>
      <c r="I7468" s="80"/>
    </row>
    <row r="7469" spans="1:9">
      <c r="A7469" s="280" t="s">
        <v>8868</v>
      </c>
      <c r="B7469" s="280" t="s">
        <v>5750</v>
      </c>
      <c r="C7469" s="280" t="s">
        <v>1208</v>
      </c>
      <c r="D7469" s="280" t="s">
        <v>1394</v>
      </c>
      <c r="E7469" s="80">
        <v>3038818700.7231445</v>
      </c>
      <c r="F7469" s="80">
        <v>710550</v>
      </c>
      <c r="G7469" s="80">
        <v>6</v>
      </c>
      <c r="H7469" s="280" t="s">
        <v>1394</v>
      </c>
      <c r="I7469" s="80"/>
    </row>
    <row r="7470" spans="1:9">
      <c r="A7470" s="280" t="s">
        <v>8869</v>
      </c>
      <c r="B7470" s="280" t="s">
        <v>5752</v>
      </c>
      <c r="C7470" s="280" t="s">
        <v>1208</v>
      </c>
      <c r="D7470" s="280" t="s">
        <v>1394</v>
      </c>
      <c r="E7470" s="80">
        <v>0.43403842094152417</v>
      </c>
      <c r="F7470" s="80">
        <v>710550</v>
      </c>
      <c r="G7470" s="80">
        <v>6</v>
      </c>
      <c r="H7470" s="280" t="s">
        <v>1394</v>
      </c>
      <c r="I7470" s="80"/>
    </row>
    <row r="7471" spans="1:9">
      <c r="A7471" s="280" t="s">
        <v>8870</v>
      </c>
      <c r="B7471" s="280" t="s">
        <v>5754</v>
      </c>
      <c r="C7471" s="280" t="s">
        <v>1208</v>
      </c>
      <c r="D7471" s="280" t="s">
        <v>1394</v>
      </c>
      <c r="E7471" s="80">
        <v>4276.7133920528386</v>
      </c>
      <c r="F7471" s="80">
        <v>710550</v>
      </c>
      <c r="G7471" s="80">
        <v>6</v>
      </c>
      <c r="H7471" s="280" t="s">
        <v>1394</v>
      </c>
      <c r="I7471" s="80"/>
    </row>
    <row r="7472" spans="1:9">
      <c r="A7472" s="280" t="s">
        <v>8871</v>
      </c>
      <c r="B7472" s="280" t="s">
        <v>1457</v>
      </c>
      <c r="C7472" s="280" t="s">
        <v>1208</v>
      </c>
      <c r="D7472" s="280" t="s">
        <v>1211</v>
      </c>
      <c r="E7472" s="80">
        <v>8.4317262200139728E-3</v>
      </c>
      <c r="F7472" s="80">
        <v>710550</v>
      </c>
      <c r="G7472" s="80">
        <v>6</v>
      </c>
      <c r="H7472" s="280" t="s">
        <v>1342</v>
      </c>
      <c r="I7472" s="80"/>
    </row>
    <row r="7473" spans="1:9">
      <c r="A7473" s="280" t="s">
        <v>8872</v>
      </c>
      <c r="B7473" s="280" t="s">
        <v>1457</v>
      </c>
      <c r="C7473" s="280" t="s">
        <v>1208</v>
      </c>
      <c r="D7473" s="280" t="s">
        <v>1212</v>
      </c>
      <c r="E7473" s="80">
        <v>8.7596970996338328E-3</v>
      </c>
      <c r="F7473" s="80">
        <v>710550</v>
      </c>
      <c r="G7473" s="80">
        <v>6</v>
      </c>
      <c r="H7473" s="280" t="s">
        <v>1342</v>
      </c>
      <c r="I7473" s="80"/>
    </row>
    <row r="7474" spans="1:9">
      <c r="A7474" s="280" t="s">
        <v>8873</v>
      </c>
      <c r="B7474" s="280" t="s">
        <v>1457</v>
      </c>
      <c r="C7474" s="280" t="s">
        <v>1208</v>
      </c>
      <c r="D7474" s="280" t="s">
        <v>1213</v>
      </c>
      <c r="E7474" s="80">
        <v>8.4368659481789988E-3</v>
      </c>
      <c r="F7474" s="80">
        <v>710550</v>
      </c>
      <c r="G7474" s="80">
        <v>6</v>
      </c>
      <c r="H7474" s="280" t="s">
        <v>1342</v>
      </c>
      <c r="I7474" s="80"/>
    </row>
    <row r="7475" spans="1:9">
      <c r="A7475" s="280" t="s">
        <v>8874</v>
      </c>
      <c r="B7475" s="280" t="s">
        <v>1457</v>
      </c>
      <c r="C7475" s="280" t="s">
        <v>1208</v>
      </c>
      <c r="D7475" s="280" t="s">
        <v>1214</v>
      </c>
      <c r="E7475" s="80">
        <v>8.744006338827116E-3</v>
      </c>
      <c r="F7475" s="80">
        <v>710550</v>
      </c>
      <c r="G7475" s="80">
        <v>6</v>
      </c>
      <c r="H7475" s="280" t="s">
        <v>1342</v>
      </c>
      <c r="I7475" s="80"/>
    </row>
    <row r="7476" spans="1:9">
      <c r="A7476" s="280" t="s">
        <v>8875</v>
      </c>
      <c r="B7476" s="280" t="s">
        <v>1457</v>
      </c>
      <c r="C7476" s="280" t="s">
        <v>1208</v>
      </c>
      <c r="D7476" s="280" t="s">
        <v>1215</v>
      </c>
      <c r="E7476" s="80">
        <v>8.5638700778723539E-3</v>
      </c>
      <c r="F7476" s="80">
        <v>710550</v>
      </c>
      <c r="G7476" s="80">
        <v>6</v>
      </c>
      <c r="H7476" s="280" t="s">
        <v>1342</v>
      </c>
      <c r="I7476" s="80"/>
    </row>
    <row r="7477" spans="1:9">
      <c r="A7477" s="280" t="s">
        <v>8876</v>
      </c>
      <c r="B7477" s="280" t="s">
        <v>1457</v>
      </c>
      <c r="C7477" s="280" t="s">
        <v>1208</v>
      </c>
      <c r="D7477" s="280" t="s">
        <v>1216</v>
      </c>
      <c r="E7477" s="80">
        <v>9.3597730949717822E-3</v>
      </c>
      <c r="F7477" s="80">
        <v>710550</v>
      </c>
      <c r="G7477" s="80">
        <v>6</v>
      </c>
      <c r="H7477" s="280" t="s">
        <v>1342</v>
      </c>
      <c r="I7477" s="80"/>
    </row>
    <row r="7478" spans="1:9">
      <c r="A7478" s="280" t="s">
        <v>8877</v>
      </c>
      <c r="B7478" s="280" t="s">
        <v>1457</v>
      </c>
      <c r="C7478" s="280" t="s">
        <v>1208</v>
      </c>
      <c r="D7478" s="280" t="s">
        <v>1217</v>
      </c>
      <c r="E7478" s="80">
        <v>7.7001826578889897E-3</v>
      </c>
      <c r="F7478" s="80">
        <v>710550</v>
      </c>
      <c r="G7478" s="80">
        <v>6</v>
      </c>
      <c r="H7478" s="280" t="s">
        <v>1342</v>
      </c>
      <c r="I7478" s="80"/>
    </row>
    <row r="7479" spans="1:9">
      <c r="A7479" s="280" t="s">
        <v>8878</v>
      </c>
      <c r="B7479" s="280" t="s">
        <v>1457</v>
      </c>
      <c r="C7479" s="280" t="s">
        <v>1208</v>
      </c>
      <c r="D7479" s="280" t="s">
        <v>1218</v>
      </c>
      <c r="E7479" s="80">
        <v>6.135776317803863E-3</v>
      </c>
      <c r="F7479" s="80">
        <v>710550</v>
      </c>
      <c r="G7479" s="80">
        <v>6</v>
      </c>
      <c r="H7479" s="280" t="s">
        <v>1342</v>
      </c>
      <c r="I7479" s="80"/>
    </row>
    <row r="7480" spans="1:9">
      <c r="A7480" s="280" t="s">
        <v>8879</v>
      </c>
      <c r="B7480" s="280" t="s">
        <v>1457</v>
      </c>
      <c r="C7480" s="280" t="s">
        <v>1208</v>
      </c>
      <c r="D7480" s="280" t="s">
        <v>1219</v>
      </c>
      <c r="E7480" s="80">
        <v>571.66291044353932</v>
      </c>
      <c r="F7480" s="80">
        <v>710550</v>
      </c>
      <c r="G7480" s="80">
        <v>6</v>
      </c>
      <c r="H7480" s="280" t="s">
        <v>1342</v>
      </c>
      <c r="I7480" s="80"/>
    </row>
    <row r="7481" spans="1:9">
      <c r="A7481" s="280" t="s">
        <v>8880</v>
      </c>
      <c r="B7481" s="280" t="s">
        <v>1457</v>
      </c>
      <c r="C7481" s="280" t="s">
        <v>1208</v>
      </c>
      <c r="D7481" s="280" t="s">
        <v>1347</v>
      </c>
      <c r="E7481" s="80">
        <v>1.5018641752107178E-2</v>
      </c>
      <c r="F7481" s="80">
        <v>710550</v>
      </c>
      <c r="G7481" s="80">
        <v>6</v>
      </c>
      <c r="H7481" s="280" t="s">
        <v>1342</v>
      </c>
      <c r="I7481" s="80"/>
    </row>
    <row r="7482" spans="1:9">
      <c r="A7482" s="280" t="s">
        <v>8881</v>
      </c>
      <c r="B7482" s="280" t="s">
        <v>1457</v>
      </c>
      <c r="C7482" s="280" t="s">
        <v>1208</v>
      </c>
      <c r="D7482" s="280" t="s">
        <v>1344</v>
      </c>
      <c r="E7482" s="80">
        <v>3.750955119410624E-2</v>
      </c>
      <c r="F7482" s="80">
        <v>710550</v>
      </c>
      <c r="G7482" s="80">
        <v>6</v>
      </c>
      <c r="H7482" s="280" t="s">
        <v>1342</v>
      </c>
      <c r="I7482" s="80"/>
    </row>
    <row r="7483" spans="1:9">
      <c r="A7483" s="280" t="s">
        <v>8882</v>
      </c>
      <c r="B7483" s="280" t="s">
        <v>5748</v>
      </c>
      <c r="C7483" s="280" t="s">
        <v>1209</v>
      </c>
      <c r="D7483" s="280" t="s">
        <v>1394</v>
      </c>
      <c r="E7483" s="80">
        <v>116893</v>
      </c>
      <c r="F7483" s="80">
        <v>710550</v>
      </c>
      <c r="G7483" s="80">
        <v>6</v>
      </c>
      <c r="H7483" s="280" t="s">
        <v>1394</v>
      </c>
      <c r="I7483" s="80"/>
    </row>
    <row r="7484" spans="1:9">
      <c r="A7484" s="280" t="s">
        <v>8883</v>
      </c>
      <c r="B7484" s="280" t="s">
        <v>5750</v>
      </c>
      <c r="C7484" s="280" t="s">
        <v>1209</v>
      </c>
      <c r="D7484" s="280" t="s">
        <v>1394</v>
      </c>
      <c r="E7484" s="80">
        <v>15109412220</v>
      </c>
      <c r="F7484" s="80">
        <v>710550</v>
      </c>
      <c r="G7484" s="80">
        <v>6</v>
      </c>
      <c r="H7484" s="280" t="s">
        <v>1394</v>
      </c>
      <c r="I7484" s="80"/>
    </row>
    <row r="7485" spans="1:9">
      <c r="A7485" s="280" t="s">
        <v>8884</v>
      </c>
      <c r="B7485" s="280" t="s">
        <v>5752</v>
      </c>
      <c r="C7485" s="280" t="s">
        <v>1209</v>
      </c>
      <c r="D7485" s="280" t="s">
        <v>1394</v>
      </c>
      <c r="E7485" s="80">
        <v>0.16451059038772781</v>
      </c>
      <c r="F7485" s="80">
        <v>710550</v>
      </c>
      <c r="G7485" s="80">
        <v>6</v>
      </c>
      <c r="H7485" s="280" t="s">
        <v>1394</v>
      </c>
      <c r="I7485" s="80"/>
    </row>
    <row r="7486" spans="1:9">
      <c r="A7486" s="280" t="s">
        <v>8885</v>
      </c>
      <c r="B7486" s="280" t="s">
        <v>5754</v>
      </c>
      <c r="C7486" s="280" t="s">
        <v>1209</v>
      </c>
      <c r="D7486" s="280" t="s">
        <v>1394</v>
      </c>
      <c r="E7486" s="80">
        <v>21264.389867004433</v>
      </c>
      <c r="F7486" s="80">
        <v>710550</v>
      </c>
      <c r="G7486" s="80">
        <v>6</v>
      </c>
      <c r="H7486" s="280" t="s">
        <v>1394</v>
      </c>
      <c r="I7486" s="80"/>
    </row>
    <row r="7487" spans="1:9">
      <c r="A7487" s="280" t="s">
        <v>8886</v>
      </c>
      <c r="B7487" s="280" t="s">
        <v>1457</v>
      </c>
      <c r="C7487" s="280" t="s">
        <v>1209</v>
      </c>
      <c r="D7487" s="280" t="s">
        <v>1211</v>
      </c>
      <c r="E7487" s="80">
        <v>0.11047528389060685</v>
      </c>
      <c r="F7487" s="80">
        <v>710550</v>
      </c>
      <c r="G7487" s="80">
        <v>6</v>
      </c>
      <c r="H7487" s="280" t="s">
        <v>1342</v>
      </c>
      <c r="I7487" s="80"/>
    </row>
    <row r="7488" spans="1:9">
      <c r="A7488" s="280" t="s">
        <v>8887</v>
      </c>
      <c r="B7488" s="280" t="s">
        <v>1457</v>
      </c>
      <c r="C7488" s="280" t="s">
        <v>1209</v>
      </c>
      <c r="D7488" s="280" t="s">
        <v>1212</v>
      </c>
      <c r="E7488" s="80">
        <v>0.11289264039890624</v>
      </c>
      <c r="F7488" s="80">
        <v>710550</v>
      </c>
      <c r="G7488" s="80">
        <v>6</v>
      </c>
      <c r="H7488" s="280" t="s">
        <v>1342</v>
      </c>
      <c r="I7488" s="80"/>
    </row>
    <row r="7489" spans="1:9">
      <c r="A7489" s="280" t="s">
        <v>8888</v>
      </c>
      <c r="B7489" s="280" t="s">
        <v>1457</v>
      </c>
      <c r="C7489" s="280" t="s">
        <v>1209</v>
      </c>
      <c r="D7489" s="280" t="s">
        <v>1213</v>
      </c>
      <c r="E7489" s="80">
        <v>0.11055047584002735</v>
      </c>
      <c r="F7489" s="80">
        <v>710550</v>
      </c>
      <c r="G7489" s="80">
        <v>6</v>
      </c>
      <c r="H7489" s="280" t="s">
        <v>1342</v>
      </c>
      <c r="I7489" s="80"/>
    </row>
    <row r="7490" spans="1:9">
      <c r="A7490" s="280" t="s">
        <v>8889</v>
      </c>
      <c r="B7490" s="280" t="s">
        <v>1457</v>
      </c>
      <c r="C7490" s="280" t="s">
        <v>1209</v>
      </c>
      <c r="D7490" s="280" t="s">
        <v>1214</v>
      </c>
      <c r="E7490" s="80">
        <v>0.11280354819396676</v>
      </c>
      <c r="F7490" s="80">
        <v>710550</v>
      </c>
      <c r="G7490" s="80">
        <v>6</v>
      </c>
      <c r="H7490" s="280" t="s">
        <v>1342</v>
      </c>
      <c r="I7490" s="80"/>
    </row>
    <row r="7491" spans="1:9">
      <c r="A7491" s="280" t="s">
        <v>8890</v>
      </c>
      <c r="B7491" s="280" t="s">
        <v>1457</v>
      </c>
      <c r="C7491" s="280" t="s">
        <v>1209</v>
      </c>
      <c r="D7491" s="280" t="s">
        <v>1215</v>
      </c>
      <c r="E7491" s="80">
        <v>0.11265484829652241</v>
      </c>
      <c r="F7491" s="80">
        <v>710550</v>
      </c>
      <c r="G7491" s="80">
        <v>6</v>
      </c>
      <c r="H7491" s="280" t="s">
        <v>1342</v>
      </c>
      <c r="I7491" s="80"/>
    </row>
    <row r="7492" spans="1:9">
      <c r="A7492" s="280" t="s">
        <v>8891</v>
      </c>
      <c r="B7492" s="280" t="s">
        <v>1457</v>
      </c>
      <c r="C7492" s="280" t="s">
        <v>1209</v>
      </c>
      <c r="D7492" s="280" t="s">
        <v>1216</v>
      </c>
      <c r="E7492" s="80">
        <v>0.14621667379293021</v>
      </c>
      <c r="F7492" s="80">
        <v>710550</v>
      </c>
      <c r="G7492" s="80">
        <v>6</v>
      </c>
      <c r="H7492" s="280" t="s">
        <v>1342</v>
      </c>
      <c r="I7492" s="80"/>
    </row>
    <row r="7493" spans="1:9">
      <c r="A7493" s="280" t="s">
        <v>8892</v>
      </c>
      <c r="B7493" s="280" t="s">
        <v>1457</v>
      </c>
      <c r="C7493" s="280" t="s">
        <v>1209</v>
      </c>
      <c r="D7493" s="280" t="s">
        <v>1217</v>
      </c>
      <c r="E7493" s="80">
        <v>0.10007707970704606</v>
      </c>
      <c r="F7493" s="80">
        <v>710550</v>
      </c>
      <c r="G7493" s="80">
        <v>6</v>
      </c>
      <c r="H7493" s="280" t="s">
        <v>1342</v>
      </c>
      <c r="I7493" s="80"/>
    </row>
    <row r="7494" spans="1:9">
      <c r="A7494" s="280" t="s">
        <v>8893</v>
      </c>
      <c r="B7494" s="280" t="s">
        <v>1457</v>
      </c>
      <c r="C7494" s="280" t="s">
        <v>1209</v>
      </c>
      <c r="D7494" s="280" t="s">
        <v>1218</v>
      </c>
      <c r="E7494" s="80">
        <v>0.11319669782690044</v>
      </c>
      <c r="F7494" s="80">
        <v>710550</v>
      </c>
      <c r="G7494" s="80">
        <v>6</v>
      </c>
      <c r="H7494" s="280" t="s">
        <v>1342</v>
      </c>
      <c r="I7494" s="80"/>
    </row>
    <row r="7495" spans="1:9">
      <c r="A7495" s="280" t="s">
        <v>8894</v>
      </c>
      <c r="B7495" s="280" t="s">
        <v>1457</v>
      </c>
      <c r="C7495" s="280" t="s">
        <v>1209</v>
      </c>
      <c r="D7495" s="280" t="s">
        <v>1219</v>
      </c>
      <c r="E7495" s="80">
        <v>0.10076685075711501</v>
      </c>
      <c r="F7495" s="80">
        <v>710550</v>
      </c>
      <c r="G7495" s="80">
        <v>6</v>
      </c>
      <c r="H7495" s="280" t="s">
        <v>1342</v>
      </c>
      <c r="I7495" s="80"/>
    </row>
    <row r="7496" spans="1:9">
      <c r="A7496" s="280" t="s">
        <v>8895</v>
      </c>
      <c r="B7496" s="280" t="s">
        <v>1457</v>
      </c>
      <c r="C7496" s="280" t="s">
        <v>1209</v>
      </c>
      <c r="D7496" s="280" t="s">
        <v>1347</v>
      </c>
      <c r="E7496" s="80">
        <v>0.20652061418401044</v>
      </c>
      <c r="F7496" s="80">
        <v>710550</v>
      </c>
      <c r="G7496" s="80">
        <v>6</v>
      </c>
      <c r="H7496" s="280" t="s">
        <v>1342</v>
      </c>
      <c r="I7496" s="80"/>
    </row>
    <row r="7497" spans="1:9">
      <c r="A7497" s="280" t="s">
        <v>8896</v>
      </c>
      <c r="B7497" s="280" t="s">
        <v>1457</v>
      </c>
      <c r="C7497" s="280" t="s">
        <v>1209</v>
      </c>
      <c r="D7497" s="280" t="s">
        <v>1344</v>
      </c>
      <c r="E7497" s="80">
        <v>0.49787055020309778</v>
      </c>
      <c r="F7497" s="80">
        <v>710550</v>
      </c>
      <c r="G7497" s="80">
        <v>6</v>
      </c>
      <c r="H7497" s="280" t="s">
        <v>1342</v>
      </c>
      <c r="I7497" s="80"/>
    </row>
    <row r="7498" spans="1:9">
      <c r="A7498" s="280" t="s">
        <v>8897</v>
      </c>
      <c r="B7498" s="280" t="s">
        <v>1457</v>
      </c>
      <c r="C7498" s="280" t="s">
        <v>1182</v>
      </c>
      <c r="D7498" s="280" t="s">
        <v>1211</v>
      </c>
      <c r="E7498" s="80">
        <v>1.0154960297244915</v>
      </c>
      <c r="F7498" s="80">
        <v>710550</v>
      </c>
      <c r="G7498" s="80">
        <v>6</v>
      </c>
      <c r="H7498" s="280" t="s">
        <v>1342</v>
      </c>
      <c r="I7498" s="80"/>
    </row>
    <row r="7499" spans="1:9">
      <c r="A7499" s="280" t="s">
        <v>8898</v>
      </c>
      <c r="B7499" s="280" t="s">
        <v>1457</v>
      </c>
      <c r="C7499" s="280" t="s">
        <v>1182</v>
      </c>
      <c r="D7499" s="280" t="s">
        <v>1212</v>
      </c>
      <c r="E7499" s="80">
        <v>1.0271795552012608</v>
      </c>
      <c r="F7499" s="80">
        <v>710550</v>
      </c>
      <c r="G7499" s="80">
        <v>6</v>
      </c>
      <c r="H7499" s="280" t="s">
        <v>1342</v>
      </c>
      <c r="I7499" s="80"/>
    </row>
    <row r="7500" spans="1:9">
      <c r="A7500" s="280" t="s">
        <v>8899</v>
      </c>
      <c r="B7500" s="280" t="s">
        <v>1457</v>
      </c>
      <c r="C7500" s="280" t="s">
        <v>1182</v>
      </c>
      <c r="D7500" s="280" t="s">
        <v>1213</v>
      </c>
      <c r="E7500" s="80">
        <v>1.0271795552012608</v>
      </c>
      <c r="F7500" s="80">
        <v>710550</v>
      </c>
      <c r="G7500" s="80">
        <v>6</v>
      </c>
      <c r="H7500" s="280" t="s">
        <v>1342</v>
      </c>
      <c r="I7500" s="80"/>
    </row>
    <row r="7501" spans="1:9">
      <c r="A7501" s="280" t="s">
        <v>8900</v>
      </c>
      <c r="B7501" s="280" t="s">
        <v>1457</v>
      </c>
      <c r="C7501" s="280" t="s">
        <v>1182</v>
      </c>
      <c r="D7501" s="280" t="s">
        <v>1214</v>
      </c>
      <c r="E7501" s="80">
        <v>1.0271795552012608</v>
      </c>
      <c r="F7501" s="80">
        <v>710550</v>
      </c>
      <c r="G7501" s="80">
        <v>6</v>
      </c>
      <c r="H7501" s="280" t="s">
        <v>1342</v>
      </c>
      <c r="I7501" s="80"/>
    </row>
    <row r="7502" spans="1:9">
      <c r="A7502" s="280" t="s">
        <v>8901</v>
      </c>
      <c r="B7502" s="280" t="s">
        <v>1457</v>
      </c>
      <c r="C7502" s="280" t="s">
        <v>1182</v>
      </c>
      <c r="D7502" s="280" t="s">
        <v>1215</v>
      </c>
      <c r="E7502" s="80">
        <v>1.0043857292545375</v>
      </c>
      <c r="F7502" s="80">
        <v>710550</v>
      </c>
      <c r="G7502" s="80">
        <v>6</v>
      </c>
      <c r="H7502" s="280" t="s">
        <v>1342</v>
      </c>
      <c r="I7502" s="80"/>
    </row>
    <row r="7503" spans="1:9">
      <c r="A7503" s="280" t="s">
        <v>8902</v>
      </c>
      <c r="B7503" s="280" t="s">
        <v>1457</v>
      </c>
      <c r="C7503" s="280" t="s">
        <v>1182</v>
      </c>
      <c r="D7503" s="280" t="s">
        <v>1216</v>
      </c>
      <c r="E7503" s="80">
        <v>1.2593712948605824</v>
      </c>
      <c r="F7503" s="80">
        <v>710550</v>
      </c>
      <c r="G7503" s="80">
        <v>6</v>
      </c>
      <c r="H7503" s="280" t="s">
        <v>1342</v>
      </c>
      <c r="I7503" s="80"/>
    </row>
    <row r="7504" spans="1:9">
      <c r="A7504" s="280" t="s">
        <v>8903</v>
      </c>
      <c r="B7504" s="280" t="s">
        <v>1457</v>
      </c>
      <c r="C7504" s="280" t="s">
        <v>1182</v>
      </c>
      <c r="D7504" s="280" t="s">
        <v>1217</v>
      </c>
      <c r="E7504" s="80">
        <v>0.91594007751293538</v>
      </c>
      <c r="F7504" s="80">
        <v>710550</v>
      </c>
      <c r="G7504" s="80">
        <v>6</v>
      </c>
      <c r="H7504" s="280" t="s">
        <v>1342</v>
      </c>
      <c r="I7504" s="80"/>
    </row>
    <row r="7505" spans="1:9">
      <c r="A7505" s="280" t="s">
        <v>8904</v>
      </c>
      <c r="B7505" s="280" t="s">
        <v>1457</v>
      </c>
      <c r="C7505" s="280" t="s">
        <v>1182</v>
      </c>
      <c r="D7505" s="280" t="s">
        <v>1218</v>
      </c>
      <c r="E7505" s="80">
        <v>0.80768287222259083</v>
      </c>
      <c r="F7505" s="80">
        <v>710550</v>
      </c>
      <c r="G7505" s="80">
        <v>6</v>
      </c>
      <c r="H7505" s="280" t="s">
        <v>1342</v>
      </c>
      <c r="I7505" s="80"/>
    </row>
    <row r="7506" spans="1:9">
      <c r="A7506" s="280" t="s">
        <v>8905</v>
      </c>
      <c r="B7506" s="280" t="s">
        <v>1457</v>
      </c>
      <c r="C7506" s="280" t="s">
        <v>1182</v>
      </c>
      <c r="D7506" s="280" t="s">
        <v>1219</v>
      </c>
      <c r="E7506" s="80">
        <v>1.0213440603470487</v>
      </c>
      <c r="F7506" s="80">
        <v>710550</v>
      </c>
      <c r="G7506" s="80">
        <v>6</v>
      </c>
      <c r="H7506" s="280" t="s">
        <v>1342</v>
      </c>
      <c r="I7506" s="80"/>
    </row>
    <row r="7507" spans="1:9">
      <c r="A7507" s="280" t="s">
        <v>8906</v>
      </c>
      <c r="B7507" s="280" t="s">
        <v>1457</v>
      </c>
      <c r="C7507" s="280" t="s">
        <v>1182</v>
      </c>
      <c r="D7507" s="280" t="s">
        <v>1347</v>
      </c>
      <c r="E7507" s="80">
        <v>1.8353519990829987</v>
      </c>
      <c r="F7507" s="80">
        <v>710550</v>
      </c>
      <c r="G7507" s="80">
        <v>6</v>
      </c>
      <c r="H7507" s="280" t="s">
        <v>1342</v>
      </c>
      <c r="I7507" s="80"/>
    </row>
    <row r="7508" spans="1:9">
      <c r="A7508" s="280" t="s">
        <v>8907</v>
      </c>
      <c r="B7508" s="280" t="s">
        <v>1457</v>
      </c>
      <c r="C7508" s="280" t="s">
        <v>1182</v>
      </c>
      <c r="D7508" s="280" t="s">
        <v>1344</v>
      </c>
      <c r="E7508" s="80">
        <v>4.6447938770149593</v>
      </c>
      <c r="F7508" s="80">
        <v>710550</v>
      </c>
      <c r="G7508" s="80">
        <v>6</v>
      </c>
      <c r="H7508" s="280" t="s">
        <v>1342</v>
      </c>
      <c r="I7508" s="80"/>
    </row>
    <row r="7509" spans="1:9">
      <c r="A7509" s="280" t="s">
        <v>8908</v>
      </c>
      <c r="B7509" s="280" t="s">
        <v>5748</v>
      </c>
      <c r="C7509" s="280" t="s">
        <v>1183</v>
      </c>
      <c r="D7509" s="280" t="s">
        <v>1394</v>
      </c>
      <c r="E7509" s="80">
        <v>710550</v>
      </c>
      <c r="F7509" s="80">
        <v>710550</v>
      </c>
      <c r="G7509" s="80">
        <v>6</v>
      </c>
      <c r="H7509" s="280" t="s">
        <v>1394</v>
      </c>
      <c r="I7509" s="80"/>
    </row>
    <row r="7510" spans="1:9">
      <c r="A7510" s="280" t="s">
        <v>8909</v>
      </c>
      <c r="B7510" s="280" t="s">
        <v>5750</v>
      </c>
      <c r="C7510" s="280" t="s">
        <v>1183</v>
      </c>
      <c r="D7510" s="280" t="s">
        <v>1394</v>
      </c>
      <c r="E7510" s="80">
        <v>238897453942.53784</v>
      </c>
      <c r="F7510" s="80">
        <v>710550</v>
      </c>
      <c r="G7510" s="80">
        <v>6</v>
      </c>
      <c r="H7510" s="280" t="s">
        <v>1394</v>
      </c>
      <c r="I7510" s="80"/>
    </row>
    <row r="7511" spans="1:9">
      <c r="A7511" s="280" t="s">
        <v>8910</v>
      </c>
      <c r="B7511" s="280" t="s">
        <v>5752</v>
      </c>
      <c r="C7511" s="280" t="s">
        <v>1183</v>
      </c>
      <c r="D7511" s="280" t="s">
        <v>1394</v>
      </c>
      <c r="E7511" s="80">
        <v>1</v>
      </c>
      <c r="F7511" s="80">
        <v>710550</v>
      </c>
      <c r="G7511" s="80">
        <v>6</v>
      </c>
      <c r="H7511" s="280" t="s">
        <v>1394</v>
      </c>
      <c r="I7511" s="80"/>
    </row>
    <row r="7512" spans="1:9">
      <c r="A7512" s="280" t="s">
        <v>8911</v>
      </c>
      <c r="B7512" s="280" t="s">
        <v>5754</v>
      </c>
      <c r="C7512" s="280" t="s">
        <v>1183</v>
      </c>
      <c r="D7512" s="280" t="s">
        <v>1394</v>
      </c>
      <c r="E7512" s="80">
        <v>336214.83912819345</v>
      </c>
      <c r="F7512" s="80">
        <v>710550</v>
      </c>
      <c r="G7512" s="80">
        <v>6</v>
      </c>
      <c r="H7512" s="280" t="s">
        <v>1394</v>
      </c>
      <c r="I7512" s="80"/>
    </row>
    <row r="7513" spans="1:9">
      <c r="A7513" s="280" t="s">
        <v>8912</v>
      </c>
      <c r="B7513" s="280" t="s">
        <v>5748</v>
      </c>
      <c r="C7513" s="280" t="s">
        <v>1210</v>
      </c>
      <c r="D7513" s="280" t="s">
        <v>1394</v>
      </c>
      <c r="E7513" s="80">
        <v>635615</v>
      </c>
      <c r="F7513" s="80">
        <v>710550</v>
      </c>
      <c r="G7513" s="80">
        <v>6</v>
      </c>
      <c r="H7513" s="280" t="s">
        <v>1394</v>
      </c>
      <c r="I7513" s="80"/>
    </row>
    <row r="7514" spans="1:9">
      <c r="A7514" s="280" t="s">
        <v>8913</v>
      </c>
      <c r="B7514" s="280" t="s">
        <v>5750</v>
      </c>
      <c r="C7514" s="280" t="s">
        <v>1210</v>
      </c>
      <c r="D7514" s="280" t="s">
        <v>1394</v>
      </c>
      <c r="E7514" s="80">
        <v>13177000947.912781</v>
      </c>
      <c r="F7514" s="80">
        <v>710550</v>
      </c>
      <c r="G7514" s="80">
        <v>6</v>
      </c>
      <c r="H7514" s="280" t="s">
        <v>1394</v>
      </c>
      <c r="I7514" s="80"/>
    </row>
    <row r="7515" spans="1:9">
      <c r="A7515" s="280" t="s">
        <v>8914</v>
      </c>
      <c r="B7515" s="280" t="s">
        <v>5752</v>
      </c>
      <c r="C7515" s="280" t="s">
        <v>1210</v>
      </c>
      <c r="D7515" s="280" t="s">
        <v>1394</v>
      </c>
      <c r="E7515" s="80">
        <v>0.89453944127788332</v>
      </c>
      <c r="F7515" s="80">
        <v>710550</v>
      </c>
      <c r="G7515" s="80">
        <v>6</v>
      </c>
      <c r="H7515" s="280" t="s">
        <v>1394</v>
      </c>
      <c r="I7515" s="80"/>
    </row>
    <row r="7516" spans="1:9">
      <c r="A7516" s="280" t="s">
        <v>8915</v>
      </c>
      <c r="B7516" s="280" t="s">
        <v>5754</v>
      </c>
      <c r="C7516" s="280" t="s">
        <v>1210</v>
      </c>
      <c r="D7516" s="280" t="s">
        <v>1394</v>
      </c>
      <c r="E7516" s="80">
        <v>18544.790581820816</v>
      </c>
      <c r="F7516" s="80">
        <v>710550</v>
      </c>
      <c r="G7516" s="80">
        <v>6</v>
      </c>
      <c r="H7516" s="280" t="s">
        <v>1394</v>
      </c>
      <c r="I7516" s="80"/>
    </row>
    <row r="7517" spans="1:9">
      <c r="A7517" s="280" t="s">
        <v>8916</v>
      </c>
      <c r="B7517" s="280" t="s">
        <v>1457</v>
      </c>
      <c r="C7517" s="280" t="s">
        <v>1210</v>
      </c>
      <c r="D7517" s="280" t="s">
        <v>1211</v>
      </c>
      <c r="E7517" s="80">
        <v>1.7405854826948435E-2</v>
      </c>
      <c r="F7517" s="80">
        <v>710550</v>
      </c>
      <c r="G7517" s="80">
        <v>6</v>
      </c>
      <c r="H7517" s="280" t="s">
        <v>1342</v>
      </c>
      <c r="I7517" s="80"/>
    </row>
    <row r="7518" spans="1:9">
      <c r="A7518" s="280" t="s">
        <v>8917</v>
      </c>
      <c r="B7518" s="280" t="s">
        <v>1457</v>
      </c>
      <c r="C7518" s="280" t="s">
        <v>1210</v>
      </c>
      <c r="D7518" s="280" t="s">
        <v>1212</v>
      </c>
      <c r="E7518" s="80">
        <v>1.7882795958267035E-2</v>
      </c>
      <c r="F7518" s="80">
        <v>710550</v>
      </c>
      <c r="G7518" s="80">
        <v>6</v>
      </c>
      <c r="H7518" s="280" t="s">
        <v>1342</v>
      </c>
      <c r="I7518" s="80"/>
    </row>
    <row r="7519" spans="1:9">
      <c r="A7519" s="280" t="s">
        <v>8918</v>
      </c>
      <c r="B7519" s="280" t="s">
        <v>1457</v>
      </c>
      <c r="C7519" s="280" t="s">
        <v>1210</v>
      </c>
      <c r="D7519" s="280" t="s">
        <v>1213</v>
      </c>
      <c r="E7519" s="80">
        <v>1.7410425950738436E-2</v>
      </c>
      <c r="F7519" s="80">
        <v>710550</v>
      </c>
      <c r="G7519" s="80">
        <v>6</v>
      </c>
      <c r="H7519" s="280" t="s">
        <v>1342</v>
      </c>
      <c r="I7519" s="80"/>
    </row>
    <row r="7520" spans="1:9">
      <c r="A7520" s="280" t="s">
        <v>8919</v>
      </c>
      <c r="B7520" s="280" t="s">
        <v>1457</v>
      </c>
      <c r="C7520" s="280" t="s">
        <v>1210</v>
      </c>
      <c r="D7520" s="280" t="s">
        <v>1214</v>
      </c>
      <c r="E7520" s="80">
        <v>1.7858229375287471E-2</v>
      </c>
      <c r="F7520" s="80">
        <v>710550</v>
      </c>
      <c r="G7520" s="80">
        <v>6</v>
      </c>
      <c r="H7520" s="280" t="s">
        <v>1342</v>
      </c>
      <c r="I7520" s="80"/>
    </row>
    <row r="7521" spans="1:9">
      <c r="A7521" s="280" t="s">
        <v>8920</v>
      </c>
      <c r="B7521" s="280" t="s">
        <v>1457</v>
      </c>
      <c r="C7521" s="280" t="s">
        <v>1210</v>
      </c>
      <c r="D7521" s="280" t="s">
        <v>1215</v>
      </c>
      <c r="E7521" s="80">
        <v>1.7751759843522685E-2</v>
      </c>
      <c r="F7521" s="80">
        <v>710550</v>
      </c>
      <c r="G7521" s="80">
        <v>6</v>
      </c>
      <c r="H7521" s="280" t="s">
        <v>1342</v>
      </c>
      <c r="I7521" s="80"/>
    </row>
    <row r="7522" spans="1:9">
      <c r="A7522" s="280" t="s">
        <v>8921</v>
      </c>
      <c r="B7522" s="280" t="s">
        <v>1457</v>
      </c>
      <c r="C7522" s="280" t="s">
        <v>1210</v>
      </c>
      <c r="D7522" s="280" t="s">
        <v>1216</v>
      </c>
      <c r="E7522" s="80">
        <v>2.072993706610065E-2</v>
      </c>
      <c r="F7522" s="80">
        <v>710550</v>
      </c>
      <c r="G7522" s="80">
        <v>6</v>
      </c>
      <c r="H7522" s="280" t="s">
        <v>1342</v>
      </c>
      <c r="I7522" s="80"/>
    </row>
    <row r="7523" spans="1:9">
      <c r="A7523" s="280" t="s">
        <v>8922</v>
      </c>
      <c r="B7523" s="280" t="s">
        <v>1457</v>
      </c>
      <c r="C7523" s="280" t="s">
        <v>1210</v>
      </c>
      <c r="D7523" s="280" t="s">
        <v>1217</v>
      </c>
      <c r="E7523" s="80">
        <v>1.5679325691631163E-2</v>
      </c>
      <c r="F7523" s="80">
        <v>710550</v>
      </c>
      <c r="G7523" s="80">
        <v>6</v>
      </c>
      <c r="H7523" s="280" t="s">
        <v>1342</v>
      </c>
      <c r="I7523" s="80"/>
    </row>
    <row r="7524" spans="1:9">
      <c r="A7524" s="280" t="s">
        <v>8923</v>
      </c>
      <c r="B7524" s="280" t="s">
        <v>1457</v>
      </c>
      <c r="C7524" s="280" t="s">
        <v>1210</v>
      </c>
      <c r="D7524" s="280" t="s">
        <v>1218</v>
      </c>
      <c r="E7524" s="80">
        <v>1.5417119737093463E-2</v>
      </c>
      <c r="F7524" s="80">
        <v>710550</v>
      </c>
      <c r="G7524" s="80">
        <v>6</v>
      </c>
      <c r="H7524" s="280" t="s">
        <v>1342</v>
      </c>
      <c r="I7524" s="80"/>
    </row>
    <row r="7525" spans="1:9">
      <c r="A7525" s="280" t="s">
        <v>8924</v>
      </c>
      <c r="B7525" s="280" t="s">
        <v>1457</v>
      </c>
      <c r="C7525" s="280" t="s">
        <v>1210</v>
      </c>
      <c r="D7525" s="280" t="s">
        <v>1219</v>
      </c>
      <c r="E7525" s="80">
        <v>2102.1861741536359</v>
      </c>
      <c r="F7525" s="80">
        <v>710550</v>
      </c>
      <c r="G7525" s="80">
        <v>6</v>
      </c>
      <c r="H7525" s="280" t="s">
        <v>1342</v>
      </c>
      <c r="I7525" s="80"/>
    </row>
    <row r="7526" spans="1:9">
      <c r="A7526" s="280" t="s">
        <v>8925</v>
      </c>
      <c r="B7526" s="280" t="s">
        <v>1457</v>
      </c>
      <c r="C7526" s="280" t="s">
        <v>1210</v>
      </c>
      <c r="D7526" s="280" t="s">
        <v>1347</v>
      </c>
      <c r="E7526" s="80">
        <v>3.2874303424329981E-2</v>
      </c>
      <c r="F7526" s="80">
        <v>710550</v>
      </c>
      <c r="G7526" s="80">
        <v>6</v>
      </c>
      <c r="H7526" s="280" t="s">
        <v>1342</v>
      </c>
      <c r="I7526" s="80"/>
    </row>
    <row r="7527" spans="1:9">
      <c r="A7527" s="280" t="s">
        <v>8926</v>
      </c>
      <c r="B7527" s="280" t="s">
        <v>1457</v>
      </c>
      <c r="C7527" s="280" t="s">
        <v>1210</v>
      </c>
      <c r="D7527" s="280" t="s">
        <v>1344</v>
      </c>
      <c r="E7527" s="80">
        <v>7.9698976922599668E-2</v>
      </c>
      <c r="F7527" s="80">
        <v>710550</v>
      </c>
      <c r="G7527" s="80">
        <v>6</v>
      </c>
      <c r="H7527" s="280" t="s">
        <v>1342</v>
      </c>
      <c r="I7527" s="80"/>
    </row>
    <row r="7528" spans="1:9">
      <c r="A7528" s="280" t="s">
        <v>8927</v>
      </c>
      <c r="B7528" s="280" t="s">
        <v>5752</v>
      </c>
      <c r="C7528" s="280" t="s">
        <v>1211</v>
      </c>
      <c r="D7528" s="280" t="s">
        <v>1394</v>
      </c>
      <c r="E7528" s="80">
        <v>1</v>
      </c>
      <c r="F7528" s="80">
        <v>710550</v>
      </c>
      <c r="G7528" s="80">
        <v>6</v>
      </c>
      <c r="H7528" s="280" t="s">
        <v>1394</v>
      </c>
      <c r="I7528" s="80"/>
    </row>
    <row r="7529" spans="1:9">
      <c r="A7529" s="280" t="s">
        <v>8928</v>
      </c>
      <c r="B7529" s="280" t="s">
        <v>5754</v>
      </c>
      <c r="C7529" s="280" t="s">
        <v>1211</v>
      </c>
      <c r="D7529" s="280" t="s">
        <v>1394</v>
      </c>
      <c r="E7529" s="80">
        <v>1189221.4905949696</v>
      </c>
      <c r="F7529" s="80">
        <v>710550</v>
      </c>
      <c r="G7529" s="80">
        <v>6</v>
      </c>
      <c r="H7529" s="280" t="s">
        <v>1394</v>
      </c>
      <c r="I7529" s="80"/>
    </row>
    <row r="7530" spans="1:9">
      <c r="A7530" s="280" t="s">
        <v>8929</v>
      </c>
      <c r="B7530" s="280" t="s">
        <v>1457</v>
      </c>
      <c r="C7530" s="280" t="s">
        <v>1211</v>
      </c>
      <c r="D7530" s="280" t="s">
        <v>1211</v>
      </c>
      <c r="E7530" s="80">
        <v>1</v>
      </c>
      <c r="F7530" s="80">
        <v>710550</v>
      </c>
      <c r="G7530" s="80">
        <v>6</v>
      </c>
      <c r="H7530" s="280" t="s">
        <v>1342</v>
      </c>
      <c r="I7530" s="80"/>
    </row>
    <row r="7531" spans="1:9">
      <c r="A7531" s="280" t="s">
        <v>8930</v>
      </c>
      <c r="B7531" s="280" t="s">
        <v>1457</v>
      </c>
      <c r="C7531" s="280" t="s">
        <v>1211</v>
      </c>
      <c r="D7531" s="280" t="s">
        <v>1212</v>
      </c>
      <c r="E7531" s="80">
        <v>1.0294826949307203</v>
      </c>
      <c r="F7531" s="80">
        <v>710550</v>
      </c>
      <c r="G7531" s="80">
        <v>6</v>
      </c>
      <c r="H7531" s="280" t="s">
        <v>1342</v>
      </c>
      <c r="I7531" s="80"/>
    </row>
    <row r="7532" spans="1:9">
      <c r="A7532" s="280" t="s">
        <v>8931</v>
      </c>
      <c r="B7532" s="280" t="s">
        <v>1457</v>
      </c>
      <c r="C7532" s="280" t="s">
        <v>1211</v>
      </c>
      <c r="D7532" s="280" t="s">
        <v>1213</v>
      </c>
      <c r="E7532" s="80">
        <v>1.0004237201991029</v>
      </c>
      <c r="F7532" s="80">
        <v>710550</v>
      </c>
      <c r="G7532" s="80">
        <v>6</v>
      </c>
      <c r="H7532" s="280" t="s">
        <v>1342</v>
      </c>
      <c r="I7532" s="80"/>
    </row>
    <row r="7533" spans="1:9">
      <c r="A7533" s="280" t="s">
        <v>8932</v>
      </c>
      <c r="B7533" s="280" t="s">
        <v>1457</v>
      </c>
      <c r="C7533" s="280" t="s">
        <v>1211</v>
      </c>
      <c r="D7533" s="280" t="s">
        <v>1214</v>
      </c>
      <c r="E7533" s="80">
        <v>1.0276990486230697</v>
      </c>
      <c r="F7533" s="80">
        <v>710550</v>
      </c>
      <c r="G7533" s="80">
        <v>6</v>
      </c>
      <c r="H7533" s="280" t="s">
        <v>1342</v>
      </c>
      <c r="I7533" s="80"/>
    </row>
    <row r="7534" spans="1:9">
      <c r="A7534" s="280" t="s">
        <v>8933</v>
      </c>
      <c r="B7534" s="280" t="s">
        <v>1457</v>
      </c>
      <c r="C7534" s="280" t="s">
        <v>1211</v>
      </c>
      <c r="D7534" s="280" t="s">
        <v>1215</v>
      </c>
      <c r="E7534" s="80">
        <v>1.0219170507730904</v>
      </c>
      <c r="F7534" s="80">
        <v>710550</v>
      </c>
      <c r="G7534" s="80">
        <v>6</v>
      </c>
      <c r="H7534" s="280" t="s">
        <v>1342</v>
      </c>
      <c r="I7534" s="80"/>
    </row>
    <row r="7535" spans="1:9">
      <c r="A7535" s="280" t="s">
        <v>8934</v>
      </c>
      <c r="B7535" s="280" t="s">
        <v>1457</v>
      </c>
      <c r="C7535" s="280" t="s">
        <v>1211</v>
      </c>
      <c r="D7535" s="280" t="s">
        <v>1216</v>
      </c>
      <c r="E7535" s="80">
        <v>1.1322813082662195</v>
      </c>
      <c r="F7535" s="80">
        <v>710550</v>
      </c>
      <c r="G7535" s="80">
        <v>6</v>
      </c>
      <c r="H7535" s="280" t="s">
        <v>1342</v>
      </c>
      <c r="I7535" s="80"/>
    </row>
    <row r="7536" spans="1:9">
      <c r="A7536" s="280" t="s">
        <v>8935</v>
      </c>
      <c r="B7536" s="280" t="s">
        <v>1457</v>
      </c>
      <c r="C7536" s="280" t="s">
        <v>1211</v>
      </c>
      <c r="D7536" s="280" t="s">
        <v>1217</v>
      </c>
      <c r="E7536" s="80">
        <v>0.9152464098845825</v>
      </c>
      <c r="F7536" s="80">
        <v>710550</v>
      </c>
      <c r="G7536" s="80">
        <v>6</v>
      </c>
      <c r="H7536" s="280" t="s">
        <v>1342</v>
      </c>
      <c r="I7536" s="80"/>
    </row>
    <row r="7537" spans="1:9">
      <c r="A7537" s="280" t="s">
        <v>8936</v>
      </c>
      <c r="B7537" s="280" t="s">
        <v>1457</v>
      </c>
      <c r="C7537" s="280" t="s">
        <v>1211</v>
      </c>
      <c r="D7537" s="280" t="s">
        <v>1218</v>
      </c>
      <c r="E7537" s="80">
        <v>0.92188089354666436</v>
      </c>
      <c r="F7537" s="80">
        <v>710550</v>
      </c>
      <c r="G7537" s="80">
        <v>6</v>
      </c>
      <c r="H7537" s="280" t="s">
        <v>1342</v>
      </c>
      <c r="I7537" s="80"/>
    </row>
    <row r="7538" spans="1:9">
      <c r="A7538" s="280" t="s">
        <v>8937</v>
      </c>
      <c r="B7538" s="280" t="s">
        <v>1457</v>
      </c>
      <c r="C7538" s="280" t="s">
        <v>1211</v>
      </c>
      <c r="D7538" s="280" t="s">
        <v>1219</v>
      </c>
      <c r="E7538" s="80">
        <v>140534.32045356254</v>
      </c>
      <c r="F7538" s="80">
        <v>710550</v>
      </c>
      <c r="G7538" s="80">
        <v>6</v>
      </c>
      <c r="H7538" s="280" t="s">
        <v>1342</v>
      </c>
      <c r="I7538" s="80"/>
    </row>
    <row r="7539" spans="1:9">
      <c r="A7539" s="280" t="s">
        <v>8938</v>
      </c>
      <c r="B7539" s="280" t="s">
        <v>1457</v>
      </c>
      <c r="C7539" s="280" t="s">
        <v>1211</v>
      </c>
      <c r="D7539" s="280" t="s">
        <v>1347</v>
      </c>
      <c r="E7539" s="80">
        <v>1.8864922586925212</v>
      </c>
      <c r="F7539" s="80">
        <v>710550</v>
      </c>
      <c r="G7539" s="80">
        <v>6</v>
      </c>
      <c r="H7539" s="280" t="s">
        <v>1342</v>
      </c>
      <c r="I7539" s="80"/>
    </row>
    <row r="7540" spans="1:9">
      <c r="A7540" s="280" t="s">
        <v>8939</v>
      </c>
      <c r="B7540" s="280" t="s">
        <v>1393</v>
      </c>
      <c r="C7540" s="280" t="s">
        <v>1211</v>
      </c>
      <c r="D7540" s="280" t="s">
        <v>1347</v>
      </c>
      <c r="E7540" s="80">
        <v>0</v>
      </c>
      <c r="F7540" s="80">
        <v>710550</v>
      </c>
      <c r="G7540" s="80">
        <v>6</v>
      </c>
      <c r="H7540" s="280" t="s">
        <v>1394</v>
      </c>
      <c r="I7540" s="80"/>
    </row>
    <row r="7541" spans="1:9">
      <c r="A7541" s="280" t="s">
        <v>8940</v>
      </c>
      <c r="B7541" s="280" t="s">
        <v>1415</v>
      </c>
      <c r="C7541" s="280" t="s">
        <v>1211</v>
      </c>
      <c r="D7541" s="280" t="s">
        <v>1347</v>
      </c>
      <c r="E7541" s="80">
        <v>0</v>
      </c>
      <c r="F7541" s="80">
        <v>710550</v>
      </c>
      <c r="G7541" s="80">
        <v>6</v>
      </c>
      <c r="H7541" s="280" t="s">
        <v>1394</v>
      </c>
      <c r="I7541" s="80"/>
    </row>
    <row r="7542" spans="1:9">
      <c r="A7542" s="280" t="s">
        <v>8941</v>
      </c>
      <c r="B7542" s="280" t="s">
        <v>1436</v>
      </c>
      <c r="C7542" s="280" t="s">
        <v>1211</v>
      </c>
      <c r="D7542" s="280" t="s">
        <v>1347</v>
      </c>
      <c r="E7542" s="80">
        <v>0</v>
      </c>
      <c r="F7542" s="80">
        <v>710550</v>
      </c>
      <c r="G7542" s="80">
        <v>6</v>
      </c>
      <c r="H7542" s="280" t="s">
        <v>1394</v>
      </c>
      <c r="I7542" s="80"/>
    </row>
    <row r="7543" spans="1:9">
      <c r="A7543" s="280" t="s">
        <v>8942</v>
      </c>
      <c r="B7543" s="280" t="s">
        <v>1457</v>
      </c>
      <c r="C7543" s="280" t="s">
        <v>1211</v>
      </c>
      <c r="D7543" s="280" t="s">
        <v>1344</v>
      </c>
      <c r="E7543" s="80">
        <v>4.572281371570635</v>
      </c>
      <c r="F7543" s="80">
        <v>710550</v>
      </c>
      <c r="G7543" s="80">
        <v>6</v>
      </c>
      <c r="H7543" s="280" t="s">
        <v>1342</v>
      </c>
      <c r="I7543" s="80"/>
    </row>
    <row r="7544" spans="1:9">
      <c r="A7544" s="280" t="s">
        <v>8943</v>
      </c>
      <c r="B7544" s="280" t="s">
        <v>1393</v>
      </c>
      <c r="C7544" s="280" t="s">
        <v>1211</v>
      </c>
      <c r="D7544" s="280" t="s">
        <v>1344</v>
      </c>
      <c r="E7544" s="80">
        <v>0</v>
      </c>
      <c r="F7544" s="80">
        <v>710550</v>
      </c>
      <c r="G7544" s="80">
        <v>6</v>
      </c>
      <c r="H7544" s="280" t="s">
        <v>1394</v>
      </c>
      <c r="I7544" s="80"/>
    </row>
    <row r="7545" spans="1:9">
      <c r="A7545" s="280" t="s">
        <v>8944</v>
      </c>
      <c r="B7545" s="280" t="s">
        <v>1415</v>
      </c>
      <c r="C7545" s="280" t="s">
        <v>1211</v>
      </c>
      <c r="D7545" s="280" t="s">
        <v>1344</v>
      </c>
      <c r="E7545" s="80">
        <v>0</v>
      </c>
      <c r="F7545" s="80">
        <v>710550</v>
      </c>
      <c r="G7545" s="80">
        <v>6</v>
      </c>
      <c r="H7545" s="280" t="s">
        <v>1394</v>
      </c>
      <c r="I7545" s="80"/>
    </row>
    <row r="7546" spans="1:9">
      <c r="A7546" s="280" t="s">
        <v>8945</v>
      </c>
      <c r="B7546" s="280" t="s">
        <v>1436</v>
      </c>
      <c r="C7546" s="280" t="s">
        <v>1211</v>
      </c>
      <c r="D7546" s="280" t="s">
        <v>1344</v>
      </c>
      <c r="E7546" s="80">
        <v>0</v>
      </c>
      <c r="F7546" s="80">
        <v>710550</v>
      </c>
      <c r="G7546" s="80">
        <v>6</v>
      </c>
      <c r="H7546" s="280" t="s">
        <v>1394</v>
      </c>
      <c r="I7546" s="80"/>
    </row>
    <row r="7547" spans="1:9">
      <c r="A7547" s="280" t="s">
        <v>8946</v>
      </c>
      <c r="B7547" s="280" t="s">
        <v>5752</v>
      </c>
      <c r="C7547" s="280" t="s">
        <v>1212</v>
      </c>
      <c r="D7547" s="280" t="s">
        <v>1394</v>
      </c>
      <c r="E7547" s="80">
        <v>1</v>
      </c>
      <c r="F7547" s="80">
        <v>710550</v>
      </c>
      <c r="G7547" s="80">
        <v>6</v>
      </c>
      <c r="H7547" s="280" t="s">
        <v>1394</v>
      </c>
      <c r="I7547" s="80"/>
    </row>
    <row r="7548" spans="1:9">
      <c r="A7548" s="280" t="s">
        <v>8947</v>
      </c>
      <c r="B7548" s="280" t="s">
        <v>5754</v>
      </c>
      <c r="C7548" s="280" t="s">
        <v>1212</v>
      </c>
      <c r="D7548" s="280" t="s">
        <v>1394</v>
      </c>
      <c r="E7548" s="80">
        <v>1156629.7494456929</v>
      </c>
      <c r="F7548" s="80">
        <v>710550</v>
      </c>
      <c r="G7548" s="80">
        <v>6</v>
      </c>
      <c r="H7548" s="280" t="s">
        <v>1394</v>
      </c>
      <c r="I7548" s="80"/>
    </row>
    <row r="7549" spans="1:9">
      <c r="A7549" s="280" t="s">
        <v>8948</v>
      </c>
      <c r="B7549" s="280" t="s">
        <v>1457</v>
      </c>
      <c r="C7549" s="280" t="s">
        <v>1212</v>
      </c>
      <c r="D7549" s="280" t="s">
        <v>1211</v>
      </c>
      <c r="E7549" s="80">
        <v>0.97251618756966507</v>
      </c>
      <c r="F7549" s="80">
        <v>710550</v>
      </c>
      <c r="G7549" s="80">
        <v>6</v>
      </c>
      <c r="H7549" s="280" t="s">
        <v>1342</v>
      </c>
      <c r="I7549" s="80"/>
    </row>
    <row r="7550" spans="1:9">
      <c r="A7550" s="280" t="s">
        <v>8949</v>
      </c>
      <c r="B7550" s="280" t="s">
        <v>1457</v>
      </c>
      <c r="C7550" s="280" t="s">
        <v>1212</v>
      </c>
      <c r="D7550" s="280" t="s">
        <v>1212</v>
      </c>
      <c r="E7550" s="80">
        <v>1</v>
      </c>
      <c r="F7550" s="80">
        <v>710550</v>
      </c>
      <c r="G7550" s="80">
        <v>6</v>
      </c>
      <c r="H7550" s="280" t="s">
        <v>1342</v>
      </c>
      <c r="I7550" s="80"/>
    </row>
    <row r="7551" spans="1:9">
      <c r="A7551" s="280" t="s">
        <v>8950</v>
      </c>
      <c r="B7551" s="280" t="s">
        <v>1457</v>
      </c>
      <c r="C7551" s="280" t="s">
        <v>1212</v>
      </c>
      <c r="D7551" s="280" t="s">
        <v>1213</v>
      </c>
      <c r="E7551" s="80">
        <v>0.97292443628481173</v>
      </c>
      <c r="F7551" s="80">
        <v>710550</v>
      </c>
      <c r="G7551" s="80">
        <v>6</v>
      </c>
      <c r="H7551" s="280" t="s">
        <v>1342</v>
      </c>
      <c r="I7551" s="80"/>
    </row>
    <row r="7552" spans="1:9">
      <c r="A7552" s="280" t="s">
        <v>8951</v>
      </c>
      <c r="B7552" s="280" t="s">
        <v>1457</v>
      </c>
      <c r="C7552" s="280" t="s">
        <v>1212</v>
      </c>
      <c r="D7552" s="280" t="s">
        <v>1214</v>
      </c>
      <c r="E7552" s="80">
        <v>0.99827725950518764</v>
      </c>
      <c r="F7552" s="80">
        <v>710550</v>
      </c>
      <c r="G7552" s="80">
        <v>6</v>
      </c>
      <c r="H7552" s="280" t="s">
        <v>1342</v>
      </c>
      <c r="I7552" s="80"/>
    </row>
    <row r="7553" spans="1:9">
      <c r="A7553" s="280" t="s">
        <v>8952</v>
      </c>
      <c r="B7553" s="280" t="s">
        <v>1457</v>
      </c>
      <c r="C7553" s="280" t="s">
        <v>1212</v>
      </c>
      <c r="D7553" s="280" t="s">
        <v>1215</v>
      </c>
      <c r="E7553" s="80">
        <v>0.99270230871054044</v>
      </c>
      <c r="F7553" s="80">
        <v>710550</v>
      </c>
      <c r="G7553" s="80">
        <v>6</v>
      </c>
      <c r="H7553" s="280" t="s">
        <v>1342</v>
      </c>
      <c r="I7553" s="80"/>
    </row>
    <row r="7554" spans="1:9">
      <c r="A7554" s="280" t="s">
        <v>8953</v>
      </c>
      <c r="B7554" s="280" t="s">
        <v>1457</v>
      </c>
      <c r="C7554" s="280" t="s">
        <v>1212</v>
      </c>
      <c r="D7554" s="280" t="s">
        <v>1216</v>
      </c>
      <c r="E7554" s="80">
        <v>1.1144834097654532</v>
      </c>
      <c r="F7554" s="80">
        <v>710550</v>
      </c>
      <c r="G7554" s="80">
        <v>6</v>
      </c>
      <c r="H7554" s="280" t="s">
        <v>1342</v>
      </c>
      <c r="I7554" s="80"/>
    </row>
    <row r="7555" spans="1:9">
      <c r="A7555" s="280" t="s">
        <v>8954</v>
      </c>
      <c r="B7555" s="280" t="s">
        <v>1457</v>
      </c>
      <c r="C7555" s="280" t="s">
        <v>1212</v>
      </c>
      <c r="D7555" s="280" t="s">
        <v>1217</v>
      </c>
      <c r="E7555" s="80">
        <v>0.88930658741136204</v>
      </c>
      <c r="F7555" s="80">
        <v>710550</v>
      </c>
      <c r="G7555" s="80">
        <v>6</v>
      </c>
      <c r="H7555" s="280" t="s">
        <v>1342</v>
      </c>
      <c r="I7555" s="80"/>
    </row>
    <row r="7556" spans="1:9">
      <c r="A7556" s="280" t="s">
        <v>8955</v>
      </c>
      <c r="B7556" s="280" t="s">
        <v>1457</v>
      </c>
      <c r="C7556" s="280" t="s">
        <v>1212</v>
      </c>
      <c r="D7556" s="280" t="s">
        <v>1218</v>
      </c>
      <c r="E7556" s="80">
        <v>0.89914058623178472</v>
      </c>
      <c r="F7556" s="80">
        <v>710550</v>
      </c>
      <c r="G7556" s="80">
        <v>6</v>
      </c>
      <c r="H7556" s="280" t="s">
        <v>1342</v>
      </c>
      <c r="I7556" s="80"/>
    </row>
    <row r="7557" spans="1:9">
      <c r="A7557" s="280" t="s">
        <v>8956</v>
      </c>
      <c r="B7557" s="280" t="s">
        <v>1457</v>
      </c>
      <c r="C7557" s="280" t="s">
        <v>1212</v>
      </c>
      <c r="D7557" s="280" t="s">
        <v>1219</v>
      </c>
      <c r="E7557" s="80">
        <v>137275.92203513277</v>
      </c>
      <c r="F7557" s="80">
        <v>710550</v>
      </c>
      <c r="G7557" s="80">
        <v>6</v>
      </c>
      <c r="H7557" s="280" t="s">
        <v>1342</v>
      </c>
      <c r="I7557" s="80"/>
    </row>
    <row r="7558" spans="1:9">
      <c r="A7558" s="280" t="s">
        <v>8957</v>
      </c>
      <c r="B7558" s="280" t="s">
        <v>1457</v>
      </c>
      <c r="C7558" s="280" t="s">
        <v>1212</v>
      </c>
      <c r="D7558" s="280" t="s">
        <v>1347</v>
      </c>
      <c r="E7558" s="80">
        <v>1.8357678134535342</v>
      </c>
      <c r="F7558" s="80">
        <v>710550</v>
      </c>
      <c r="G7558" s="80">
        <v>6</v>
      </c>
      <c r="H7558" s="280" t="s">
        <v>1342</v>
      </c>
      <c r="I7558" s="80"/>
    </row>
    <row r="7559" spans="1:9">
      <c r="A7559" s="280" t="s">
        <v>8958</v>
      </c>
      <c r="B7559" s="280" t="s">
        <v>1393</v>
      </c>
      <c r="C7559" s="280" t="s">
        <v>1212</v>
      </c>
      <c r="D7559" s="280" t="s">
        <v>1347</v>
      </c>
      <c r="E7559" s="80">
        <v>0</v>
      </c>
      <c r="F7559" s="80">
        <v>710550</v>
      </c>
      <c r="G7559" s="80">
        <v>6</v>
      </c>
      <c r="H7559" s="280" t="s">
        <v>1394</v>
      </c>
      <c r="I7559" s="80"/>
    </row>
    <row r="7560" spans="1:9">
      <c r="A7560" s="280" t="s">
        <v>8959</v>
      </c>
      <c r="B7560" s="280" t="s">
        <v>1415</v>
      </c>
      <c r="C7560" s="280" t="s">
        <v>1212</v>
      </c>
      <c r="D7560" s="280" t="s">
        <v>1347</v>
      </c>
      <c r="E7560" s="80">
        <v>0</v>
      </c>
      <c r="F7560" s="80">
        <v>710550</v>
      </c>
      <c r="G7560" s="80">
        <v>6</v>
      </c>
      <c r="H7560" s="280" t="s">
        <v>1394</v>
      </c>
      <c r="I7560" s="80"/>
    </row>
    <row r="7561" spans="1:9">
      <c r="A7561" s="280" t="s">
        <v>8960</v>
      </c>
      <c r="B7561" s="280" t="s">
        <v>1436</v>
      </c>
      <c r="C7561" s="280" t="s">
        <v>1212</v>
      </c>
      <c r="D7561" s="280" t="s">
        <v>1347</v>
      </c>
      <c r="E7561" s="80">
        <v>0</v>
      </c>
      <c r="F7561" s="80">
        <v>710550</v>
      </c>
      <c r="G7561" s="80">
        <v>6</v>
      </c>
      <c r="H7561" s="280" t="s">
        <v>1394</v>
      </c>
      <c r="I7561" s="80"/>
    </row>
    <row r="7562" spans="1:9">
      <c r="A7562" s="280" t="s">
        <v>8961</v>
      </c>
      <c r="B7562" s="280" t="s">
        <v>1457</v>
      </c>
      <c r="C7562" s="280" t="s">
        <v>1212</v>
      </c>
      <c r="D7562" s="280" t="s">
        <v>1344</v>
      </c>
      <c r="E7562" s="80">
        <v>4.4475708164489136</v>
      </c>
      <c r="F7562" s="80">
        <v>710550</v>
      </c>
      <c r="G7562" s="80">
        <v>6</v>
      </c>
      <c r="H7562" s="280" t="s">
        <v>1342</v>
      </c>
      <c r="I7562" s="80"/>
    </row>
    <row r="7563" spans="1:9">
      <c r="A7563" s="280" t="s">
        <v>8962</v>
      </c>
      <c r="B7563" s="280" t="s">
        <v>1393</v>
      </c>
      <c r="C7563" s="280" t="s">
        <v>1212</v>
      </c>
      <c r="D7563" s="280" t="s">
        <v>1344</v>
      </c>
      <c r="E7563" s="80">
        <v>0</v>
      </c>
      <c r="F7563" s="80">
        <v>710550</v>
      </c>
      <c r="G7563" s="80">
        <v>6</v>
      </c>
      <c r="H7563" s="280" t="s">
        <v>1394</v>
      </c>
      <c r="I7563" s="80"/>
    </row>
    <row r="7564" spans="1:9">
      <c r="A7564" s="280" t="s">
        <v>8963</v>
      </c>
      <c r="B7564" s="280" t="s">
        <v>1415</v>
      </c>
      <c r="C7564" s="280" t="s">
        <v>1212</v>
      </c>
      <c r="D7564" s="280" t="s">
        <v>1344</v>
      </c>
      <c r="E7564" s="80">
        <v>0</v>
      </c>
      <c r="F7564" s="80">
        <v>710550</v>
      </c>
      <c r="G7564" s="80">
        <v>6</v>
      </c>
      <c r="H7564" s="280" t="s">
        <v>1394</v>
      </c>
      <c r="I7564" s="80"/>
    </row>
    <row r="7565" spans="1:9">
      <c r="A7565" s="280" t="s">
        <v>8964</v>
      </c>
      <c r="B7565" s="280" t="s">
        <v>1436</v>
      </c>
      <c r="C7565" s="280" t="s">
        <v>1212</v>
      </c>
      <c r="D7565" s="280" t="s">
        <v>1344</v>
      </c>
      <c r="E7565" s="80">
        <v>0</v>
      </c>
      <c r="F7565" s="80">
        <v>710550</v>
      </c>
      <c r="G7565" s="80">
        <v>6</v>
      </c>
      <c r="H7565" s="280" t="s">
        <v>1394</v>
      </c>
      <c r="I7565" s="80"/>
    </row>
    <row r="7566" spans="1:9">
      <c r="A7566" s="280" t="s">
        <v>8965</v>
      </c>
      <c r="B7566" s="280" t="s">
        <v>5752</v>
      </c>
      <c r="C7566" s="280" t="s">
        <v>1213</v>
      </c>
      <c r="D7566" s="280" t="s">
        <v>1394</v>
      </c>
      <c r="E7566" s="80">
        <v>1</v>
      </c>
      <c r="F7566" s="80">
        <v>710550</v>
      </c>
      <c r="G7566" s="80">
        <v>6</v>
      </c>
      <c r="H7566" s="280" t="s">
        <v>1394</v>
      </c>
      <c r="I7566" s="80"/>
    </row>
    <row r="7567" spans="1:9">
      <c r="A7567" s="280" t="s">
        <v>8966</v>
      </c>
      <c r="B7567" s="280" t="s">
        <v>5754</v>
      </c>
      <c r="C7567" s="280" t="s">
        <v>1213</v>
      </c>
      <c r="D7567" s="280" t="s">
        <v>1394</v>
      </c>
      <c r="E7567" s="80">
        <v>1188716.7305592773</v>
      </c>
      <c r="F7567" s="80">
        <v>710550</v>
      </c>
      <c r="G7567" s="80">
        <v>6</v>
      </c>
      <c r="H7567" s="280" t="s">
        <v>1394</v>
      </c>
      <c r="I7567" s="80"/>
    </row>
    <row r="7568" spans="1:9">
      <c r="A7568" s="280" t="s">
        <v>8967</v>
      </c>
      <c r="B7568" s="280" t="s">
        <v>1457</v>
      </c>
      <c r="C7568" s="280" t="s">
        <v>1213</v>
      </c>
      <c r="D7568" s="280" t="s">
        <v>1211</v>
      </c>
      <c r="E7568" s="80">
        <v>0.99958912152781287</v>
      </c>
      <c r="F7568" s="80">
        <v>710550</v>
      </c>
      <c r="G7568" s="80">
        <v>6</v>
      </c>
      <c r="H7568" s="280" t="s">
        <v>1342</v>
      </c>
      <c r="I7568" s="80"/>
    </row>
    <row r="7569" spans="1:9">
      <c r="A7569" s="280" t="s">
        <v>8968</v>
      </c>
      <c r="B7569" s="280" t="s">
        <v>1457</v>
      </c>
      <c r="C7569" s="280" t="s">
        <v>1213</v>
      </c>
      <c r="D7569" s="280" t="s">
        <v>1212</v>
      </c>
      <c r="E7569" s="80">
        <v>1.0290561781165879</v>
      </c>
      <c r="F7569" s="80">
        <v>710550</v>
      </c>
      <c r="G7569" s="80">
        <v>6</v>
      </c>
      <c r="H7569" s="280" t="s">
        <v>1342</v>
      </c>
      <c r="I7569" s="80"/>
    </row>
    <row r="7570" spans="1:9">
      <c r="A7570" s="280" t="s">
        <v>8969</v>
      </c>
      <c r="B7570" s="280" t="s">
        <v>1457</v>
      </c>
      <c r="C7570" s="280" t="s">
        <v>1213</v>
      </c>
      <c r="D7570" s="280" t="s">
        <v>1213</v>
      </c>
      <c r="E7570" s="80">
        <v>1</v>
      </c>
      <c r="F7570" s="80">
        <v>710550</v>
      </c>
      <c r="G7570" s="80">
        <v>6</v>
      </c>
      <c r="H7570" s="280" t="s">
        <v>1342</v>
      </c>
      <c r="I7570" s="80"/>
    </row>
    <row r="7571" spans="1:9">
      <c r="A7571" s="280" t="s">
        <v>8970</v>
      </c>
      <c r="B7571" s="280" t="s">
        <v>1457</v>
      </c>
      <c r="C7571" s="280" t="s">
        <v>1213</v>
      </c>
      <c r="D7571" s="280" t="s">
        <v>1214</v>
      </c>
      <c r="E7571" s="80">
        <v>1.0272731971850317</v>
      </c>
      <c r="F7571" s="80">
        <v>710550</v>
      </c>
      <c r="G7571" s="80">
        <v>6</v>
      </c>
      <c r="H7571" s="280" t="s">
        <v>1342</v>
      </c>
      <c r="I7571" s="80"/>
    </row>
    <row r="7572" spans="1:9">
      <c r="A7572" s="280" t="s">
        <v>8971</v>
      </c>
      <c r="B7572" s="280" t="s">
        <v>1457</v>
      </c>
      <c r="C7572" s="280" t="s">
        <v>1213</v>
      </c>
      <c r="D7572" s="280" t="s">
        <v>1215</v>
      </c>
      <c r="E7572" s="80">
        <v>1.0214935680755755</v>
      </c>
      <c r="F7572" s="80">
        <v>710550</v>
      </c>
      <c r="G7572" s="80">
        <v>6</v>
      </c>
      <c r="H7572" s="280" t="s">
        <v>1342</v>
      </c>
      <c r="I7572" s="80"/>
    </row>
    <row r="7573" spans="1:9">
      <c r="A7573" s="280" t="s">
        <v>8972</v>
      </c>
      <c r="B7573" s="280" t="s">
        <v>1457</v>
      </c>
      <c r="C7573" s="280" t="s">
        <v>1213</v>
      </c>
      <c r="D7573" s="280" t="s">
        <v>1216</v>
      </c>
      <c r="E7573" s="80">
        <v>1.1316999137230022</v>
      </c>
      <c r="F7573" s="80">
        <v>710550</v>
      </c>
      <c r="G7573" s="80">
        <v>6</v>
      </c>
      <c r="H7573" s="280" t="s">
        <v>1342</v>
      </c>
      <c r="I7573" s="80"/>
    </row>
    <row r="7574" spans="1:9">
      <c r="A7574" s="280" t="s">
        <v>8973</v>
      </c>
      <c r="B7574" s="280" t="s">
        <v>1457</v>
      </c>
      <c r="C7574" s="280" t="s">
        <v>1213</v>
      </c>
      <c r="D7574" s="280" t="s">
        <v>1217</v>
      </c>
      <c r="E7574" s="80">
        <v>0.91486511480033139</v>
      </c>
      <c r="F7574" s="80">
        <v>710550</v>
      </c>
      <c r="G7574" s="80">
        <v>6</v>
      </c>
      <c r="H7574" s="280" t="s">
        <v>1342</v>
      </c>
      <c r="I7574" s="80"/>
    </row>
    <row r="7575" spans="1:9">
      <c r="A7575" s="280" t="s">
        <v>8974</v>
      </c>
      <c r="B7575" s="280" t="s">
        <v>1457</v>
      </c>
      <c r="C7575" s="280" t="s">
        <v>1213</v>
      </c>
      <c r="D7575" s="280" t="s">
        <v>1218</v>
      </c>
      <c r="E7575" s="80">
        <v>0.92147070898298766</v>
      </c>
      <c r="F7575" s="80">
        <v>710550</v>
      </c>
      <c r="G7575" s="80">
        <v>6</v>
      </c>
      <c r="H7575" s="280" t="s">
        <v>1342</v>
      </c>
      <c r="I7575" s="80"/>
    </row>
    <row r="7576" spans="1:9">
      <c r="A7576" s="280" t="s">
        <v>8975</v>
      </c>
      <c r="B7576" s="280" t="s">
        <v>1457</v>
      </c>
      <c r="C7576" s="280" t="s">
        <v>1213</v>
      </c>
      <c r="D7576" s="280" t="s">
        <v>1219</v>
      </c>
      <c r="E7576" s="80">
        <v>140534.32004665729</v>
      </c>
      <c r="F7576" s="80">
        <v>710550</v>
      </c>
      <c r="G7576" s="80">
        <v>6</v>
      </c>
      <c r="H7576" s="280" t="s">
        <v>1342</v>
      </c>
      <c r="I7576" s="80"/>
    </row>
    <row r="7577" spans="1:9">
      <c r="A7577" s="280" t="s">
        <v>8976</v>
      </c>
      <c r="B7577" s="280" t="s">
        <v>1457</v>
      </c>
      <c r="C7577" s="280" t="s">
        <v>1213</v>
      </c>
      <c r="D7577" s="280" t="s">
        <v>1347</v>
      </c>
      <c r="E7577" s="80">
        <v>1.8857032424143441</v>
      </c>
      <c r="F7577" s="80">
        <v>710550</v>
      </c>
      <c r="G7577" s="80">
        <v>6</v>
      </c>
      <c r="H7577" s="280" t="s">
        <v>1342</v>
      </c>
      <c r="I7577" s="80"/>
    </row>
    <row r="7578" spans="1:9">
      <c r="A7578" s="280" t="s">
        <v>8977</v>
      </c>
      <c r="B7578" s="280" t="s">
        <v>1393</v>
      </c>
      <c r="C7578" s="280" t="s">
        <v>1213</v>
      </c>
      <c r="D7578" s="280" t="s">
        <v>1347</v>
      </c>
      <c r="E7578" s="80">
        <v>0</v>
      </c>
      <c r="F7578" s="80">
        <v>710550</v>
      </c>
      <c r="G7578" s="80">
        <v>6</v>
      </c>
      <c r="H7578" s="280" t="s">
        <v>1394</v>
      </c>
      <c r="I7578" s="80"/>
    </row>
    <row r="7579" spans="1:9">
      <c r="A7579" s="280" t="s">
        <v>8978</v>
      </c>
      <c r="B7579" s="280" t="s">
        <v>1415</v>
      </c>
      <c r="C7579" s="280" t="s">
        <v>1213</v>
      </c>
      <c r="D7579" s="280" t="s">
        <v>1347</v>
      </c>
      <c r="E7579" s="80">
        <v>0</v>
      </c>
      <c r="F7579" s="80">
        <v>710550</v>
      </c>
      <c r="G7579" s="80">
        <v>6</v>
      </c>
      <c r="H7579" s="280" t="s">
        <v>1394</v>
      </c>
      <c r="I7579" s="80"/>
    </row>
    <row r="7580" spans="1:9">
      <c r="A7580" s="280" t="s">
        <v>8979</v>
      </c>
      <c r="B7580" s="280" t="s">
        <v>1436</v>
      </c>
      <c r="C7580" s="280" t="s">
        <v>1213</v>
      </c>
      <c r="D7580" s="280" t="s">
        <v>1347</v>
      </c>
      <c r="E7580" s="80">
        <v>0</v>
      </c>
      <c r="F7580" s="80">
        <v>710550</v>
      </c>
      <c r="G7580" s="80">
        <v>6</v>
      </c>
      <c r="H7580" s="280" t="s">
        <v>1394</v>
      </c>
      <c r="I7580" s="80"/>
    </row>
    <row r="7581" spans="1:9">
      <c r="A7581" s="280" t="s">
        <v>8980</v>
      </c>
      <c r="B7581" s="280" t="s">
        <v>1457</v>
      </c>
      <c r="C7581" s="280" t="s">
        <v>1213</v>
      </c>
      <c r="D7581" s="280" t="s">
        <v>1344</v>
      </c>
      <c r="E7581" s="80">
        <v>4.570347838028094</v>
      </c>
      <c r="F7581" s="80">
        <v>710550</v>
      </c>
      <c r="G7581" s="80">
        <v>6</v>
      </c>
      <c r="H7581" s="280" t="s">
        <v>1342</v>
      </c>
      <c r="I7581" s="80"/>
    </row>
    <row r="7582" spans="1:9">
      <c r="A7582" s="280" t="s">
        <v>8981</v>
      </c>
      <c r="B7582" s="280" t="s">
        <v>1393</v>
      </c>
      <c r="C7582" s="280" t="s">
        <v>1213</v>
      </c>
      <c r="D7582" s="280" t="s">
        <v>1344</v>
      </c>
      <c r="E7582" s="80">
        <v>0</v>
      </c>
      <c r="F7582" s="80">
        <v>710550</v>
      </c>
      <c r="G7582" s="80">
        <v>6</v>
      </c>
      <c r="H7582" s="280" t="s">
        <v>1394</v>
      </c>
      <c r="I7582" s="80"/>
    </row>
    <row r="7583" spans="1:9">
      <c r="A7583" s="280" t="s">
        <v>8982</v>
      </c>
      <c r="B7583" s="280" t="s">
        <v>1415</v>
      </c>
      <c r="C7583" s="280" t="s">
        <v>1213</v>
      </c>
      <c r="D7583" s="280" t="s">
        <v>1344</v>
      </c>
      <c r="E7583" s="80">
        <v>0</v>
      </c>
      <c r="F7583" s="80">
        <v>710550</v>
      </c>
      <c r="G7583" s="80">
        <v>6</v>
      </c>
      <c r="H7583" s="280" t="s">
        <v>1394</v>
      </c>
      <c r="I7583" s="80"/>
    </row>
    <row r="7584" spans="1:9">
      <c r="A7584" s="280" t="s">
        <v>8983</v>
      </c>
      <c r="B7584" s="280" t="s">
        <v>1436</v>
      </c>
      <c r="C7584" s="280" t="s">
        <v>1213</v>
      </c>
      <c r="D7584" s="280" t="s">
        <v>1344</v>
      </c>
      <c r="E7584" s="80">
        <v>0</v>
      </c>
      <c r="F7584" s="80">
        <v>710550</v>
      </c>
      <c r="G7584" s="80">
        <v>6</v>
      </c>
      <c r="H7584" s="280" t="s">
        <v>1394</v>
      </c>
      <c r="I7584" s="80"/>
    </row>
    <row r="7585" spans="1:9">
      <c r="A7585" s="280" t="s">
        <v>8984</v>
      </c>
      <c r="B7585" s="280" t="s">
        <v>5752</v>
      </c>
      <c r="C7585" s="280" t="s">
        <v>1214</v>
      </c>
      <c r="D7585" s="280" t="s">
        <v>1394</v>
      </c>
      <c r="E7585" s="80">
        <v>1</v>
      </c>
      <c r="F7585" s="80">
        <v>710550</v>
      </c>
      <c r="G7585" s="80">
        <v>6</v>
      </c>
      <c r="H7585" s="280" t="s">
        <v>1394</v>
      </c>
      <c r="I7585" s="80"/>
    </row>
    <row r="7586" spans="1:9">
      <c r="A7586" s="280" t="s">
        <v>8985</v>
      </c>
      <c r="B7586" s="280" t="s">
        <v>5754</v>
      </c>
      <c r="C7586" s="280" t="s">
        <v>1214</v>
      </c>
      <c r="D7586" s="280" t="s">
        <v>1394</v>
      </c>
      <c r="E7586" s="80">
        <v>1158673.9629108261</v>
      </c>
      <c r="F7586" s="80">
        <v>710550</v>
      </c>
      <c r="G7586" s="80">
        <v>6</v>
      </c>
      <c r="H7586" s="280" t="s">
        <v>1394</v>
      </c>
      <c r="I7586" s="80"/>
    </row>
    <row r="7587" spans="1:9">
      <c r="A7587" s="280" t="s">
        <v>8986</v>
      </c>
      <c r="B7587" s="280" t="s">
        <v>1457</v>
      </c>
      <c r="C7587" s="280" t="s">
        <v>1214</v>
      </c>
      <c r="D7587" s="280" t="s">
        <v>1211</v>
      </c>
      <c r="E7587" s="80">
        <v>0.97421844482850461</v>
      </c>
      <c r="F7587" s="80">
        <v>710550</v>
      </c>
      <c r="G7587" s="80">
        <v>6</v>
      </c>
      <c r="H7587" s="280" t="s">
        <v>1342</v>
      </c>
      <c r="I7587" s="80"/>
    </row>
    <row r="7588" spans="1:9">
      <c r="A7588" s="280" t="s">
        <v>8987</v>
      </c>
      <c r="B7588" s="280" t="s">
        <v>1457</v>
      </c>
      <c r="C7588" s="280" t="s">
        <v>1214</v>
      </c>
      <c r="D7588" s="280" t="s">
        <v>1212</v>
      </c>
      <c r="E7588" s="80">
        <v>1.0017612497172688</v>
      </c>
      <c r="F7588" s="80">
        <v>710550</v>
      </c>
      <c r="G7588" s="80">
        <v>6</v>
      </c>
      <c r="H7588" s="280" t="s">
        <v>1342</v>
      </c>
      <c r="I7588" s="80"/>
    </row>
    <row r="7589" spans="1:9">
      <c r="A7589" s="280" t="s">
        <v>8988</v>
      </c>
      <c r="B7589" s="280" t="s">
        <v>1457</v>
      </c>
      <c r="C7589" s="280" t="s">
        <v>1214</v>
      </c>
      <c r="D7589" s="280" t="s">
        <v>1213</v>
      </c>
      <c r="E7589" s="80">
        <v>0.97462730666818309</v>
      </c>
      <c r="F7589" s="80">
        <v>710550</v>
      </c>
      <c r="G7589" s="80">
        <v>6</v>
      </c>
      <c r="H7589" s="280" t="s">
        <v>1342</v>
      </c>
      <c r="I7589" s="80"/>
    </row>
    <row r="7590" spans="1:9">
      <c r="A7590" s="280" t="s">
        <v>8989</v>
      </c>
      <c r="B7590" s="280" t="s">
        <v>1457</v>
      </c>
      <c r="C7590" s="280" t="s">
        <v>1214</v>
      </c>
      <c r="D7590" s="280" t="s">
        <v>1214</v>
      </c>
      <c r="E7590" s="80">
        <v>1</v>
      </c>
      <c r="F7590" s="80">
        <v>710550</v>
      </c>
      <c r="G7590" s="80">
        <v>6</v>
      </c>
      <c r="H7590" s="280" t="s">
        <v>1342</v>
      </c>
      <c r="I7590" s="80"/>
    </row>
    <row r="7591" spans="1:9">
      <c r="A7591" s="280" t="s">
        <v>8990</v>
      </c>
      <c r="B7591" s="280" t="s">
        <v>1457</v>
      </c>
      <c r="C7591" s="280" t="s">
        <v>1214</v>
      </c>
      <c r="D7591" s="280" t="s">
        <v>1215</v>
      </c>
      <c r="E7591" s="80">
        <v>0.99445189709872828</v>
      </c>
      <c r="F7591" s="80">
        <v>710550</v>
      </c>
      <c r="G7591" s="80">
        <v>6</v>
      </c>
      <c r="H7591" s="280" t="s">
        <v>1342</v>
      </c>
      <c r="I7591" s="80"/>
    </row>
    <row r="7592" spans="1:9">
      <c r="A7592" s="280" t="s">
        <v>8991</v>
      </c>
      <c r="B7592" s="280" t="s">
        <v>1457</v>
      </c>
      <c r="C7592" s="280" t="s">
        <v>1214</v>
      </c>
      <c r="D7592" s="280" t="s">
        <v>1216</v>
      </c>
      <c r="E7592" s="80">
        <v>1.1159286454762278</v>
      </c>
      <c r="F7592" s="80">
        <v>710550</v>
      </c>
      <c r="G7592" s="80">
        <v>6</v>
      </c>
      <c r="H7592" s="280" t="s">
        <v>1342</v>
      </c>
      <c r="I7592" s="80"/>
    </row>
    <row r="7593" spans="1:9">
      <c r="A7593" s="280" t="s">
        <v>8992</v>
      </c>
      <c r="B7593" s="280" t="s">
        <v>1457</v>
      </c>
      <c r="C7593" s="280" t="s">
        <v>1214</v>
      </c>
      <c r="D7593" s="280" t="s">
        <v>1217</v>
      </c>
      <c r="E7593" s="80">
        <v>0.89087304388298871</v>
      </c>
      <c r="F7593" s="80">
        <v>710550</v>
      </c>
      <c r="G7593" s="80">
        <v>6</v>
      </c>
      <c r="H7593" s="280" t="s">
        <v>1342</v>
      </c>
      <c r="I7593" s="80"/>
    </row>
    <row r="7594" spans="1:9">
      <c r="A7594" s="280" t="s">
        <v>8993</v>
      </c>
      <c r="B7594" s="280" t="s">
        <v>1457</v>
      </c>
      <c r="C7594" s="280" t="s">
        <v>1214</v>
      </c>
      <c r="D7594" s="280" t="s">
        <v>1218</v>
      </c>
      <c r="E7594" s="80">
        <v>0.90071470122271546</v>
      </c>
      <c r="F7594" s="80">
        <v>710550</v>
      </c>
      <c r="G7594" s="80">
        <v>6</v>
      </c>
      <c r="H7594" s="280" t="s">
        <v>1342</v>
      </c>
      <c r="I7594" s="80"/>
    </row>
    <row r="7595" spans="1:9">
      <c r="A7595" s="280" t="s">
        <v>8994</v>
      </c>
      <c r="B7595" s="280" t="s">
        <v>1457</v>
      </c>
      <c r="C7595" s="280" t="s">
        <v>1214</v>
      </c>
      <c r="D7595" s="280" t="s">
        <v>1219</v>
      </c>
      <c r="E7595" s="80">
        <v>137275.92367868251</v>
      </c>
      <c r="F7595" s="80">
        <v>710550</v>
      </c>
      <c r="G7595" s="80">
        <v>6</v>
      </c>
      <c r="H7595" s="280" t="s">
        <v>1342</v>
      </c>
      <c r="I7595" s="80"/>
    </row>
    <row r="7596" spans="1:9">
      <c r="A7596" s="280" t="s">
        <v>8995</v>
      </c>
      <c r="B7596" s="280" t="s">
        <v>1457</v>
      </c>
      <c r="C7596" s="280" t="s">
        <v>1214</v>
      </c>
      <c r="D7596" s="280" t="s">
        <v>1347</v>
      </c>
      <c r="E7596" s="80">
        <v>1.8388596547553704</v>
      </c>
      <c r="F7596" s="80">
        <v>710550</v>
      </c>
      <c r="G7596" s="80">
        <v>6</v>
      </c>
      <c r="H7596" s="280" t="s">
        <v>1342</v>
      </c>
      <c r="I7596" s="80"/>
    </row>
    <row r="7597" spans="1:9">
      <c r="A7597" s="280" t="s">
        <v>8996</v>
      </c>
      <c r="B7597" s="280" t="s">
        <v>1393</v>
      </c>
      <c r="C7597" s="280" t="s">
        <v>1214</v>
      </c>
      <c r="D7597" s="280" t="s">
        <v>1347</v>
      </c>
      <c r="E7597" s="80">
        <v>0</v>
      </c>
      <c r="F7597" s="80">
        <v>710550</v>
      </c>
      <c r="G7597" s="80">
        <v>6</v>
      </c>
      <c r="H7597" s="280" t="s">
        <v>1394</v>
      </c>
      <c r="I7597" s="80"/>
    </row>
    <row r="7598" spans="1:9">
      <c r="A7598" s="280" t="s">
        <v>8997</v>
      </c>
      <c r="B7598" s="280" t="s">
        <v>1415</v>
      </c>
      <c r="C7598" s="280" t="s">
        <v>1214</v>
      </c>
      <c r="D7598" s="280" t="s">
        <v>1347</v>
      </c>
      <c r="E7598" s="80">
        <v>0</v>
      </c>
      <c r="F7598" s="80">
        <v>710550</v>
      </c>
      <c r="G7598" s="80">
        <v>6</v>
      </c>
      <c r="H7598" s="280" t="s">
        <v>1394</v>
      </c>
      <c r="I7598" s="80"/>
    </row>
    <row r="7599" spans="1:9">
      <c r="A7599" s="280" t="s">
        <v>8998</v>
      </c>
      <c r="B7599" s="280" t="s">
        <v>1436</v>
      </c>
      <c r="C7599" s="280" t="s">
        <v>1214</v>
      </c>
      <c r="D7599" s="280" t="s">
        <v>1347</v>
      </c>
      <c r="E7599" s="80">
        <v>0</v>
      </c>
      <c r="F7599" s="80">
        <v>710550</v>
      </c>
      <c r="G7599" s="80">
        <v>6</v>
      </c>
      <c r="H7599" s="280" t="s">
        <v>1394</v>
      </c>
      <c r="I7599" s="80"/>
    </row>
    <row r="7600" spans="1:9">
      <c r="A7600" s="280" t="s">
        <v>8999</v>
      </c>
      <c r="B7600" s="280" t="s">
        <v>1457</v>
      </c>
      <c r="C7600" s="280" t="s">
        <v>1214</v>
      </c>
      <c r="D7600" s="280" t="s">
        <v>1344</v>
      </c>
      <c r="E7600" s="80">
        <v>4.4553380531019666</v>
      </c>
      <c r="F7600" s="80">
        <v>710550</v>
      </c>
      <c r="G7600" s="80">
        <v>6</v>
      </c>
      <c r="H7600" s="280" t="s">
        <v>1342</v>
      </c>
      <c r="I7600" s="80"/>
    </row>
    <row r="7601" spans="1:9">
      <c r="A7601" s="280" t="s">
        <v>9000</v>
      </c>
      <c r="B7601" s="280" t="s">
        <v>1393</v>
      </c>
      <c r="C7601" s="280" t="s">
        <v>1214</v>
      </c>
      <c r="D7601" s="280" t="s">
        <v>1344</v>
      </c>
      <c r="E7601" s="80">
        <v>0</v>
      </c>
      <c r="F7601" s="80">
        <v>710550</v>
      </c>
      <c r="G7601" s="80">
        <v>6</v>
      </c>
      <c r="H7601" s="280" t="s">
        <v>1394</v>
      </c>
      <c r="I7601" s="80"/>
    </row>
    <row r="7602" spans="1:9">
      <c r="A7602" s="280" t="s">
        <v>9001</v>
      </c>
      <c r="B7602" s="280" t="s">
        <v>1415</v>
      </c>
      <c r="C7602" s="280" t="s">
        <v>1214</v>
      </c>
      <c r="D7602" s="280" t="s">
        <v>1344</v>
      </c>
      <c r="E7602" s="80">
        <v>0</v>
      </c>
      <c r="F7602" s="80">
        <v>710550</v>
      </c>
      <c r="G7602" s="80">
        <v>6</v>
      </c>
      <c r="H7602" s="280" t="s">
        <v>1394</v>
      </c>
      <c r="I7602" s="80"/>
    </row>
    <row r="7603" spans="1:9">
      <c r="A7603" s="280" t="s">
        <v>9002</v>
      </c>
      <c r="B7603" s="280" t="s">
        <v>1436</v>
      </c>
      <c r="C7603" s="280" t="s">
        <v>1214</v>
      </c>
      <c r="D7603" s="280" t="s">
        <v>1344</v>
      </c>
      <c r="E7603" s="80">
        <v>0</v>
      </c>
      <c r="F7603" s="80">
        <v>710550</v>
      </c>
      <c r="G7603" s="80">
        <v>6</v>
      </c>
      <c r="H7603" s="280" t="s">
        <v>1394</v>
      </c>
      <c r="I7603" s="80"/>
    </row>
    <row r="7604" spans="1:9">
      <c r="A7604" s="280" t="s">
        <v>9003</v>
      </c>
      <c r="B7604" s="280" t="s">
        <v>5752</v>
      </c>
      <c r="C7604" s="280" t="s">
        <v>1215</v>
      </c>
      <c r="D7604" s="280" t="s">
        <v>1394</v>
      </c>
      <c r="E7604" s="80">
        <v>1</v>
      </c>
      <c r="F7604" s="80">
        <v>710550</v>
      </c>
      <c r="G7604" s="80">
        <v>6</v>
      </c>
      <c r="H7604" s="280" t="s">
        <v>1394</v>
      </c>
      <c r="I7604" s="80"/>
    </row>
    <row r="7605" spans="1:9">
      <c r="A7605" s="280" t="s">
        <v>9004</v>
      </c>
      <c r="B7605" s="280" t="s">
        <v>5754</v>
      </c>
      <c r="C7605" s="280" t="s">
        <v>1215</v>
      </c>
      <c r="D7605" s="280" t="s">
        <v>1394</v>
      </c>
      <c r="E7605" s="80">
        <v>1165179.5462314957</v>
      </c>
      <c r="F7605" s="80">
        <v>710550</v>
      </c>
      <c r="G7605" s="80">
        <v>6</v>
      </c>
      <c r="H7605" s="280" t="s">
        <v>1394</v>
      </c>
      <c r="I7605" s="80"/>
    </row>
    <row r="7606" spans="1:9">
      <c r="A7606" s="280" t="s">
        <v>9005</v>
      </c>
      <c r="B7606" s="280" t="s">
        <v>1457</v>
      </c>
      <c r="C7606" s="280" t="s">
        <v>1215</v>
      </c>
      <c r="D7606" s="280" t="s">
        <v>1211</v>
      </c>
      <c r="E7606" s="80">
        <v>0.9798289077658312</v>
      </c>
      <c r="F7606" s="80">
        <v>710550</v>
      </c>
      <c r="G7606" s="80">
        <v>6</v>
      </c>
      <c r="H7606" s="280" t="s">
        <v>1342</v>
      </c>
      <c r="I7606" s="80"/>
    </row>
    <row r="7607" spans="1:9">
      <c r="A7607" s="280" t="s">
        <v>9006</v>
      </c>
      <c r="B7607" s="280" t="s">
        <v>1457</v>
      </c>
      <c r="C7607" s="280" t="s">
        <v>1215</v>
      </c>
      <c r="D7607" s="280" t="s">
        <v>1212</v>
      </c>
      <c r="E7607" s="80">
        <v>1.0075733041244179</v>
      </c>
      <c r="F7607" s="80">
        <v>710550</v>
      </c>
      <c r="G7607" s="80">
        <v>6</v>
      </c>
      <c r="H7607" s="280" t="s">
        <v>1342</v>
      </c>
      <c r="I7607" s="80"/>
    </row>
    <row r="7608" spans="1:9">
      <c r="A7608" s="280" t="s">
        <v>9007</v>
      </c>
      <c r="B7608" s="280" t="s">
        <v>1457</v>
      </c>
      <c r="C7608" s="280" t="s">
        <v>1215</v>
      </c>
      <c r="D7608" s="280" t="s">
        <v>1213</v>
      </c>
      <c r="E7608" s="80">
        <v>0.98024009946034718</v>
      </c>
      <c r="F7608" s="80">
        <v>710550</v>
      </c>
      <c r="G7608" s="80">
        <v>6</v>
      </c>
      <c r="H7608" s="280" t="s">
        <v>1342</v>
      </c>
      <c r="I7608" s="80"/>
    </row>
    <row r="7609" spans="1:9">
      <c r="A7609" s="280" t="s">
        <v>9008</v>
      </c>
      <c r="B7609" s="280" t="s">
        <v>1457</v>
      </c>
      <c r="C7609" s="280" t="s">
        <v>1215</v>
      </c>
      <c r="D7609" s="280" t="s">
        <v>1214</v>
      </c>
      <c r="E7609" s="80">
        <v>1.0058389415146869</v>
      </c>
      <c r="F7609" s="80">
        <v>710550</v>
      </c>
      <c r="G7609" s="80">
        <v>6</v>
      </c>
      <c r="H7609" s="280" t="s">
        <v>1342</v>
      </c>
      <c r="I7609" s="80"/>
    </row>
    <row r="7610" spans="1:9">
      <c r="A7610" s="280" t="s">
        <v>9009</v>
      </c>
      <c r="B7610" s="280" t="s">
        <v>1457</v>
      </c>
      <c r="C7610" s="280" t="s">
        <v>1215</v>
      </c>
      <c r="D7610" s="280" t="s">
        <v>1215</v>
      </c>
      <c r="E7610" s="80">
        <v>1</v>
      </c>
      <c r="F7610" s="80">
        <v>710550</v>
      </c>
      <c r="G7610" s="80">
        <v>6</v>
      </c>
      <c r="H7610" s="280" t="s">
        <v>1342</v>
      </c>
      <c r="I7610" s="80"/>
    </row>
    <row r="7611" spans="1:9">
      <c r="A7611" s="280" t="s">
        <v>9010</v>
      </c>
      <c r="B7611" s="280" t="s">
        <v>1457</v>
      </c>
      <c r="C7611" s="280" t="s">
        <v>1215</v>
      </c>
      <c r="D7611" s="280" t="s">
        <v>1216</v>
      </c>
      <c r="E7611" s="80">
        <v>1.1223422224688033</v>
      </c>
      <c r="F7611" s="80">
        <v>710550</v>
      </c>
      <c r="G7611" s="80">
        <v>6</v>
      </c>
      <c r="H7611" s="280" t="s">
        <v>1342</v>
      </c>
      <c r="I7611" s="80"/>
    </row>
    <row r="7612" spans="1:9">
      <c r="A7612" s="280" t="s">
        <v>9011</v>
      </c>
      <c r="B7612" s="280" t="s">
        <v>1457</v>
      </c>
      <c r="C7612" s="280" t="s">
        <v>1215</v>
      </c>
      <c r="D7612" s="280" t="s">
        <v>1217</v>
      </c>
      <c r="E7612" s="80">
        <v>0.89593343605201681</v>
      </c>
      <c r="F7612" s="80">
        <v>710550</v>
      </c>
      <c r="G7612" s="80">
        <v>6</v>
      </c>
      <c r="H7612" s="280" t="s">
        <v>1342</v>
      </c>
      <c r="I7612" s="80"/>
    </row>
    <row r="7613" spans="1:9">
      <c r="A7613" s="280" t="s">
        <v>9012</v>
      </c>
      <c r="B7613" s="280" t="s">
        <v>1457</v>
      </c>
      <c r="C7613" s="280" t="s">
        <v>1215</v>
      </c>
      <c r="D7613" s="280" t="s">
        <v>1218</v>
      </c>
      <c r="E7613" s="80">
        <v>0.90431195231359751</v>
      </c>
      <c r="F7613" s="80">
        <v>710550</v>
      </c>
      <c r="G7613" s="80">
        <v>6</v>
      </c>
      <c r="H7613" s="280" t="s">
        <v>1342</v>
      </c>
      <c r="I7613" s="80"/>
    </row>
    <row r="7614" spans="1:9">
      <c r="A7614" s="280" t="s">
        <v>9013</v>
      </c>
      <c r="B7614" s="280" t="s">
        <v>1457</v>
      </c>
      <c r="C7614" s="280" t="s">
        <v>1215</v>
      </c>
      <c r="D7614" s="280" t="s">
        <v>1219</v>
      </c>
      <c r="E7614" s="80">
        <v>137952.16692762059</v>
      </c>
      <c r="F7614" s="80">
        <v>710550</v>
      </c>
      <c r="G7614" s="80">
        <v>6</v>
      </c>
      <c r="H7614" s="280" t="s">
        <v>1342</v>
      </c>
      <c r="I7614" s="80"/>
    </row>
    <row r="7615" spans="1:9">
      <c r="A7615" s="280" t="s">
        <v>9014</v>
      </c>
      <c r="B7615" s="280" t="s">
        <v>1457</v>
      </c>
      <c r="C7615" s="280" t="s">
        <v>1215</v>
      </c>
      <c r="D7615" s="280" t="s">
        <v>1347</v>
      </c>
      <c r="E7615" s="80">
        <v>1.8487871156231404</v>
      </c>
      <c r="F7615" s="80">
        <v>710550</v>
      </c>
      <c r="G7615" s="80">
        <v>6</v>
      </c>
      <c r="H7615" s="280" t="s">
        <v>1342</v>
      </c>
      <c r="I7615" s="80"/>
    </row>
    <row r="7616" spans="1:9">
      <c r="A7616" s="280" t="s">
        <v>9015</v>
      </c>
      <c r="B7616" s="280" t="s">
        <v>1393</v>
      </c>
      <c r="C7616" s="280" t="s">
        <v>1215</v>
      </c>
      <c r="D7616" s="280" t="s">
        <v>1347</v>
      </c>
      <c r="E7616" s="80">
        <v>0</v>
      </c>
      <c r="F7616" s="80">
        <v>710550</v>
      </c>
      <c r="G7616" s="80">
        <v>6</v>
      </c>
      <c r="H7616" s="280" t="s">
        <v>1394</v>
      </c>
      <c r="I7616" s="80"/>
    </row>
    <row r="7617" spans="1:9">
      <c r="A7617" s="280" t="s">
        <v>9016</v>
      </c>
      <c r="B7617" s="280" t="s">
        <v>1415</v>
      </c>
      <c r="C7617" s="280" t="s">
        <v>1215</v>
      </c>
      <c r="D7617" s="280" t="s">
        <v>1347</v>
      </c>
      <c r="E7617" s="80">
        <v>0</v>
      </c>
      <c r="F7617" s="80">
        <v>710550</v>
      </c>
      <c r="G7617" s="80">
        <v>6</v>
      </c>
      <c r="H7617" s="280" t="s">
        <v>1394</v>
      </c>
      <c r="I7617" s="80"/>
    </row>
    <row r="7618" spans="1:9">
      <c r="A7618" s="280" t="s">
        <v>9017</v>
      </c>
      <c r="B7618" s="280" t="s">
        <v>1436</v>
      </c>
      <c r="C7618" s="280" t="s">
        <v>1215</v>
      </c>
      <c r="D7618" s="280" t="s">
        <v>1347</v>
      </c>
      <c r="E7618" s="80">
        <v>0</v>
      </c>
      <c r="F7618" s="80">
        <v>710550</v>
      </c>
      <c r="G7618" s="80">
        <v>6</v>
      </c>
      <c r="H7618" s="280" t="s">
        <v>1394</v>
      </c>
      <c r="I7618" s="80"/>
    </row>
    <row r="7619" spans="1:9">
      <c r="A7619" s="280" t="s">
        <v>9018</v>
      </c>
      <c r="B7619" s="280" t="s">
        <v>1457</v>
      </c>
      <c r="C7619" s="280" t="s">
        <v>1215</v>
      </c>
      <c r="D7619" s="280" t="s">
        <v>1344</v>
      </c>
      <c r="E7619" s="80">
        <v>4.4801105278249436</v>
      </c>
      <c r="F7619" s="80">
        <v>710550</v>
      </c>
      <c r="G7619" s="80">
        <v>6</v>
      </c>
      <c r="H7619" s="280" t="s">
        <v>1342</v>
      </c>
      <c r="I7619" s="80"/>
    </row>
    <row r="7620" spans="1:9">
      <c r="A7620" s="280" t="s">
        <v>9019</v>
      </c>
      <c r="B7620" s="280" t="s">
        <v>1393</v>
      </c>
      <c r="C7620" s="280" t="s">
        <v>1215</v>
      </c>
      <c r="D7620" s="280" t="s">
        <v>1344</v>
      </c>
      <c r="E7620" s="80">
        <v>0</v>
      </c>
      <c r="F7620" s="80">
        <v>710550</v>
      </c>
      <c r="G7620" s="80">
        <v>6</v>
      </c>
      <c r="H7620" s="280" t="s">
        <v>1394</v>
      </c>
      <c r="I7620" s="80"/>
    </row>
    <row r="7621" spans="1:9">
      <c r="A7621" s="280" t="s">
        <v>9020</v>
      </c>
      <c r="B7621" s="280" t="s">
        <v>1415</v>
      </c>
      <c r="C7621" s="280" t="s">
        <v>1215</v>
      </c>
      <c r="D7621" s="280" t="s">
        <v>1344</v>
      </c>
      <c r="E7621" s="80">
        <v>0</v>
      </c>
      <c r="F7621" s="80">
        <v>710550</v>
      </c>
      <c r="G7621" s="80">
        <v>6</v>
      </c>
      <c r="H7621" s="280" t="s">
        <v>1394</v>
      </c>
      <c r="I7621" s="80"/>
    </row>
    <row r="7622" spans="1:9">
      <c r="A7622" s="280" t="s">
        <v>9021</v>
      </c>
      <c r="B7622" s="280" t="s">
        <v>1436</v>
      </c>
      <c r="C7622" s="280" t="s">
        <v>1215</v>
      </c>
      <c r="D7622" s="280" t="s">
        <v>1344</v>
      </c>
      <c r="E7622" s="80">
        <v>0</v>
      </c>
      <c r="F7622" s="80">
        <v>710550</v>
      </c>
      <c r="G7622" s="80">
        <v>6</v>
      </c>
      <c r="H7622" s="280" t="s">
        <v>1394</v>
      </c>
      <c r="I7622" s="80"/>
    </row>
    <row r="7623" spans="1:9">
      <c r="A7623" s="280" t="s">
        <v>9022</v>
      </c>
      <c r="B7623" s="280" t="s">
        <v>5752</v>
      </c>
      <c r="C7623" s="280" t="s">
        <v>1216</v>
      </c>
      <c r="D7623" s="280" t="s">
        <v>1394</v>
      </c>
      <c r="E7623" s="80">
        <v>0.98102878052213072</v>
      </c>
      <c r="F7623" s="80">
        <v>710550</v>
      </c>
      <c r="G7623" s="80">
        <v>6</v>
      </c>
      <c r="H7623" s="280" t="s">
        <v>1394</v>
      </c>
      <c r="I7623" s="80"/>
    </row>
    <row r="7624" spans="1:9">
      <c r="A7624" s="280" t="s">
        <v>9023</v>
      </c>
      <c r="B7624" s="280" t="s">
        <v>5754</v>
      </c>
      <c r="C7624" s="280" t="s">
        <v>1216</v>
      </c>
      <c r="D7624" s="280" t="s">
        <v>1394</v>
      </c>
      <c r="E7624" s="80">
        <v>926129.68515341589</v>
      </c>
      <c r="F7624" s="80">
        <v>710550</v>
      </c>
      <c r="G7624" s="80">
        <v>6</v>
      </c>
      <c r="H7624" s="280" t="s">
        <v>1394</v>
      </c>
      <c r="I7624" s="80"/>
    </row>
    <row r="7625" spans="1:9">
      <c r="A7625" s="280" t="s">
        <v>9024</v>
      </c>
      <c r="B7625" s="280" t="s">
        <v>1457</v>
      </c>
      <c r="C7625" s="280" t="s">
        <v>1216</v>
      </c>
      <c r="D7625" s="280" t="s">
        <v>1211</v>
      </c>
      <c r="E7625" s="80">
        <v>0.79792974751835066</v>
      </c>
      <c r="F7625" s="80">
        <v>710550</v>
      </c>
      <c r="G7625" s="80">
        <v>6</v>
      </c>
      <c r="H7625" s="280" t="s">
        <v>1342</v>
      </c>
      <c r="I7625" s="80"/>
    </row>
    <row r="7626" spans="1:9">
      <c r="A7626" s="280" t="s">
        <v>9025</v>
      </c>
      <c r="B7626" s="280" t="s">
        <v>1457</v>
      </c>
      <c r="C7626" s="280" t="s">
        <v>1216</v>
      </c>
      <c r="D7626" s="280" t="s">
        <v>1212</v>
      </c>
      <c r="E7626" s="80">
        <v>0.82063447834933767</v>
      </c>
      <c r="F7626" s="80">
        <v>710550</v>
      </c>
      <c r="G7626" s="80">
        <v>6</v>
      </c>
      <c r="H7626" s="280" t="s">
        <v>1342</v>
      </c>
      <c r="I7626" s="80"/>
    </row>
    <row r="7627" spans="1:9">
      <c r="A7627" s="280" t="s">
        <v>9026</v>
      </c>
      <c r="B7627" s="280" t="s">
        <v>1457</v>
      </c>
      <c r="C7627" s="280" t="s">
        <v>1216</v>
      </c>
      <c r="D7627" s="280" t="s">
        <v>1213</v>
      </c>
      <c r="E7627" s="80">
        <v>0.79825734819366045</v>
      </c>
      <c r="F7627" s="80">
        <v>710550</v>
      </c>
      <c r="G7627" s="80">
        <v>6</v>
      </c>
      <c r="H7627" s="280" t="s">
        <v>1342</v>
      </c>
      <c r="I7627" s="80"/>
    </row>
    <row r="7628" spans="1:9">
      <c r="A7628" s="280" t="s">
        <v>9027</v>
      </c>
      <c r="B7628" s="280" t="s">
        <v>1457</v>
      </c>
      <c r="C7628" s="280" t="s">
        <v>1216</v>
      </c>
      <c r="D7628" s="280" t="s">
        <v>1214</v>
      </c>
      <c r="E7628" s="80">
        <v>0.81921160260917614</v>
      </c>
      <c r="F7628" s="80">
        <v>710550</v>
      </c>
      <c r="G7628" s="80">
        <v>6</v>
      </c>
      <c r="H7628" s="280" t="s">
        <v>1342</v>
      </c>
      <c r="I7628" s="80"/>
    </row>
    <row r="7629" spans="1:9">
      <c r="A7629" s="280" t="s">
        <v>9028</v>
      </c>
      <c r="B7629" s="280" t="s">
        <v>1457</v>
      </c>
      <c r="C7629" s="280" t="s">
        <v>1216</v>
      </c>
      <c r="D7629" s="280" t="s">
        <v>1215</v>
      </c>
      <c r="E7629" s="80">
        <v>0.81439251501234367</v>
      </c>
      <c r="F7629" s="80">
        <v>710550</v>
      </c>
      <c r="G7629" s="80">
        <v>6</v>
      </c>
      <c r="H7629" s="280" t="s">
        <v>1342</v>
      </c>
      <c r="I7629" s="80"/>
    </row>
    <row r="7630" spans="1:9">
      <c r="A7630" s="280" t="s">
        <v>9029</v>
      </c>
      <c r="B7630" s="280" t="s">
        <v>1457</v>
      </c>
      <c r="C7630" s="280" t="s">
        <v>1216</v>
      </c>
      <c r="D7630" s="280" t="s">
        <v>1216</v>
      </c>
      <c r="E7630" s="80">
        <v>1</v>
      </c>
      <c r="F7630" s="80">
        <v>710550</v>
      </c>
      <c r="G7630" s="80">
        <v>6</v>
      </c>
      <c r="H7630" s="280" t="s">
        <v>1342</v>
      </c>
      <c r="I7630" s="80"/>
    </row>
    <row r="7631" spans="1:9">
      <c r="A7631" s="280" t="s">
        <v>9030</v>
      </c>
      <c r="B7631" s="280" t="s">
        <v>1457</v>
      </c>
      <c r="C7631" s="280" t="s">
        <v>1216</v>
      </c>
      <c r="D7631" s="280" t="s">
        <v>1217</v>
      </c>
      <c r="E7631" s="80">
        <v>0.72834673284156137</v>
      </c>
      <c r="F7631" s="80">
        <v>710550</v>
      </c>
      <c r="G7631" s="80">
        <v>6</v>
      </c>
      <c r="H7631" s="280" t="s">
        <v>1342</v>
      </c>
      <c r="I7631" s="80"/>
    </row>
    <row r="7632" spans="1:9">
      <c r="A7632" s="280" t="s">
        <v>9031</v>
      </c>
      <c r="B7632" s="280" t="s">
        <v>1457</v>
      </c>
      <c r="C7632" s="280" t="s">
        <v>1216</v>
      </c>
      <c r="D7632" s="280" t="s">
        <v>1218</v>
      </c>
      <c r="E7632" s="80">
        <v>0.68618488224707752</v>
      </c>
      <c r="F7632" s="80">
        <v>710550</v>
      </c>
      <c r="G7632" s="80">
        <v>6</v>
      </c>
      <c r="H7632" s="280" t="s">
        <v>1342</v>
      </c>
      <c r="I7632" s="80"/>
    </row>
    <row r="7633" spans="1:9">
      <c r="A7633" s="280" t="s">
        <v>9032</v>
      </c>
      <c r="B7633" s="280" t="s">
        <v>1457</v>
      </c>
      <c r="C7633" s="280" t="s">
        <v>1216</v>
      </c>
      <c r="D7633" s="280" t="s">
        <v>1219</v>
      </c>
      <c r="E7633" s="80">
        <v>115243.01456112211</v>
      </c>
      <c r="F7633" s="80">
        <v>710550</v>
      </c>
      <c r="G7633" s="80">
        <v>6</v>
      </c>
      <c r="H7633" s="280" t="s">
        <v>1342</v>
      </c>
      <c r="I7633" s="80"/>
    </row>
    <row r="7634" spans="1:9">
      <c r="A7634" s="280" t="s">
        <v>9033</v>
      </c>
      <c r="B7634" s="280" t="s">
        <v>1457</v>
      </c>
      <c r="C7634" s="280" t="s">
        <v>1216</v>
      </c>
      <c r="D7634" s="280" t="s">
        <v>1347</v>
      </c>
      <c r="E7634" s="80">
        <v>1.5068349980438027</v>
      </c>
      <c r="F7634" s="80">
        <v>710550</v>
      </c>
      <c r="G7634" s="80">
        <v>6</v>
      </c>
      <c r="H7634" s="280" t="s">
        <v>1342</v>
      </c>
      <c r="I7634" s="80"/>
    </row>
    <row r="7635" spans="1:9">
      <c r="A7635" s="280" t="s">
        <v>9034</v>
      </c>
      <c r="B7635" s="280" t="s">
        <v>1393</v>
      </c>
      <c r="C7635" s="280" t="s">
        <v>1216</v>
      </c>
      <c r="D7635" s="280" t="s">
        <v>1347</v>
      </c>
      <c r="E7635" s="80">
        <v>0.12029976778551826</v>
      </c>
      <c r="F7635" s="80">
        <v>710550</v>
      </c>
      <c r="G7635" s="80">
        <v>6</v>
      </c>
      <c r="H7635" s="280" t="s">
        <v>1394</v>
      </c>
      <c r="I7635" s="80"/>
    </row>
    <row r="7636" spans="1:9">
      <c r="A7636" s="280" t="s">
        <v>9035</v>
      </c>
      <c r="B7636" s="280" t="s">
        <v>1415</v>
      </c>
      <c r="C7636" s="280" t="s">
        <v>1216</v>
      </c>
      <c r="D7636" s="280" t="s">
        <v>1347</v>
      </c>
      <c r="E7636" s="80">
        <v>5.0261796239595598E-2</v>
      </c>
      <c r="F7636" s="80">
        <v>710550</v>
      </c>
      <c r="G7636" s="80">
        <v>6</v>
      </c>
      <c r="H7636" s="280" t="s">
        <v>1394</v>
      </c>
      <c r="I7636" s="80"/>
    </row>
    <row r="7637" spans="1:9">
      <c r="A7637" s="280" t="s">
        <v>9036</v>
      </c>
      <c r="B7637" s="280" t="s">
        <v>1436</v>
      </c>
      <c r="C7637" s="280" t="s">
        <v>1216</v>
      </c>
      <c r="D7637" s="280" t="s">
        <v>1347</v>
      </c>
      <c r="E7637" s="80">
        <v>4.9667896801887892E-2</v>
      </c>
      <c r="F7637" s="80">
        <v>710550</v>
      </c>
      <c r="G7637" s="80">
        <v>6</v>
      </c>
      <c r="H7637" s="280" t="s">
        <v>1394</v>
      </c>
      <c r="I7637" s="80"/>
    </row>
    <row r="7638" spans="1:9">
      <c r="A7638" s="280" t="s">
        <v>9037</v>
      </c>
      <c r="B7638" s="280" t="s">
        <v>1457</v>
      </c>
      <c r="C7638" s="280" t="s">
        <v>1216</v>
      </c>
      <c r="D7638" s="280" t="s">
        <v>1344</v>
      </c>
      <c r="E7638" s="80">
        <v>3.6471347107102399</v>
      </c>
      <c r="F7638" s="80">
        <v>710550</v>
      </c>
      <c r="G7638" s="80">
        <v>6</v>
      </c>
      <c r="H7638" s="280" t="s">
        <v>1342</v>
      </c>
      <c r="I7638" s="80"/>
    </row>
    <row r="7639" spans="1:9">
      <c r="A7639" s="280" t="s">
        <v>9038</v>
      </c>
      <c r="B7639" s="280" t="s">
        <v>1393</v>
      </c>
      <c r="C7639" s="280" t="s">
        <v>1216</v>
      </c>
      <c r="D7639" s="280" t="s">
        <v>1344</v>
      </c>
      <c r="E7639" s="80">
        <v>2.7788332981493209E-2</v>
      </c>
      <c r="F7639" s="80">
        <v>710550</v>
      </c>
      <c r="G7639" s="80">
        <v>6</v>
      </c>
      <c r="H7639" s="280" t="s">
        <v>1394</v>
      </c>
      <c r="I7639" s="80"/>
    </row>
    <row r="7640" spans="1:9">
      <c r="A7640" s="280" t="s">
        <v>9039</v>
      </c>
      <c r="B7640" s="280" t="s">
        <v>1415</v>
      </c>
      <c r="C7640" s="280" t="s">
        <v>1216</v>
      </c>
      <c r="D7640" s="280" t="s">
        <v>1344</v>
      </c>
      <c r="E7640" s="80">
        <v>3.8924992396472319E-2</v>
      </c>
      <c r="F7640" s="80">
        <v>710550</v>
      </c>
      <c r="G7640" s="80">
        <v>6</v>
      </c>
      <c r="H7640" s="280" t="s">
        <v>1394</v>
      </c>
      <c r="I7640" s="80"/>
    </row>
    <row r="7641" spans="1:9">
      <c r="A7641" s="280" t="s">
        <v>9040</v>
      </c>
      <c r="B7641" s="280" t="s">
        <v>1436</v>
      </c>
      <c r="C7641" s="280" t="s">
        <v>1216</v>
      </c>
      <c r="D7641" s="280" t="s">
        <v>1344</v>
      </c>
      <c r="E7641" s="80">
        <v>7.9291913929767546E-2</v>
      </c>
      <c r="F7641" s="80">
        <v>710550</v>
      </c>
      <c r="G7641" s="80">
        <v>6</v>
      </c>
      <c r="H7641" s="280" t="s">
        <v>1394</v>
      </c>
      <c r="I7641" s="80"/>
    </row>
    <row r="7642" spans="1:9">
      <c r="A7642" s="280" t="s">
        <v>9041</v>
      </c>
      <c r="B7642" s="280" t="s">
        <v>5752</v>
      </c>
      <c r="C7642" s="280" t="s">
        <v>1217</v>
      </c>
      <c r="D7642" s="280" t="s">
        <v>1394</v>
      </c>
      <c r="E7642" s="80">
        <v>1</v>
      </c>
      <c r="F7642" s="80">
        <v>710550</v>
      </c>
      <c r="G7642" s="80">
        <v>6</v>
      </c>
      <c r="H7642" s="280" t="s">
        <v>1394</v>
      </c>
      <c r="I7642" s="80"/>
    </row>
    <row r="7643" spans="1:9">
      <c r="A7643" s="280" t="s">
        <v>9042</v>
      </c>
      <c r="B7643" s="280" t="s">
        <v>5754</v>
      </c>
      <c r="C7643" s="280" t="s">
        <v>1217</v>
      </c>
      <c r="D7643" s="280" t="s">
        <v>1394</v>
      </c>
      <c r="E7643" s="80">
        <v>1301830.4721673911</v>
      </c>
      <c r="F7643" s="80">
        <v>710550</v>
      </c>
      <c r="G7643" s="80">
        <v>6</v>
      </c>
      <c r="H7643" s="280" t="s">
        <v>1394</v>
      </c>
      <c r="I7643" s="80"/>
    </row>
    <row r="7644" spans="1:9">
      <c r="A7644" s="280" t="s">
        <v>9043</v>
      </c>
      <c r="B7644" s="280" t="s">
        <v>1457</v>
      </c>
      <c r="C7644" s="280" t="s">
        <v>1217</v>
      </c>
      <c r="D7644" s="280" t="s">
        <v>1211</v>
      </c>
      <c r="E7644" s="80">
        <v>1.0952333384240927</v>
      </c>
      <c r="F7644" s="80">
        <v>710550</v>
      </c>
      <c r="G7644" s="80">
        <v>6</v>
      </c>
      <c r="H7644" s="280" t="s">
        <v>1342</v>
      </c>
      <c r="I7644" s="80"/>
    </row>
    <row r="7645" spans="1:9">
      <c r="A7645" s="280" t="s">
        <v>9044</v>
      </c>
      <c r="B7645" s="280" t="s">
        <v>1457</v>
      </c>
      <c r="C7645" s="280" t="s">
        <v>1217</v>
      </c>
      <c r="D7645" s="280" t="s">
        <v>1212</v>
      </c>
      <c r="E7645" s="80">
        <v>1.1265188963684671</v>
      </c>
      <c r="F7645" s="80">
        <v>710550</v>
      </c>
      <c r="G7645" s="80">
        <v>6</v>
      </c>
      <c r="H7645" s="280" t="s">
        <v>1342</v>
      </c>
      <c r="I7645" s="80"/>
    </row>
    <row r="7646" spans="1:9">
      <c r="A7646" s="280" t="s">
        <v>9045</v>
      </c>
      <c r="B7646" s="280" t="s">
        <v>1457</v>
      </c>
      <c r="C7646" s="280" t="s">
        <v>1217</v>
      </c>
      <c r="D7646" s="280" t="s">
        <v>1213</v>
      </c>
      <c r="E7646" s="80">
        <v>1.0956901289804588</v>
      </c>
      <c r="F7646" s="80">
        <v>710550</v>
      </c>
      <c r="G7646" s="80">
        <v>6</v>
      </c>
      <c r="H7646" s="280" t="s">
        <v>1342</v>
      </c>
      <c r="I7646" s="80"/>
    </row>
    <row r="7647" spans="1:9">
      <c r="A7647" s="280" t="s">
        <v>9046</v>
      </c>
      <c r="B7647" s="280" t="s">
        <v>1457</v>
      </c>
      <c r="C7647" s="280" t="s">
        <v>1217</v>
      </c>
      <c r="D7647" s="280" t="s">
        <v>1214</v>
      </c>
      <c r="E7647" s="80">
        <v>1.1245788236049101</v>
      </c>
      <c r="F7647" s="80">
        <v>710550</v>
      </c>
      <c r="G7647" s="80">
        <v>6</v>
      </c>
      <c r="H7647" s="280" t="s">
        <v>1342</v>
      </c>
      <c r="I7647" s="80"/>
    </row>
    <row r="7648" spans="1:9">
      <c r="A7648" s="280" t="s">
        <v>9047</v>
      </c>
      <c r="B7648" s="280" t="s">
        <v>1457</v>
      </c>
      <c r="C7648" s="280" t="s">
        <v>1217</v>
      </c>
      <c r="D7648" s="280" t="s">
        <v>1215</v>
      </c>
      <c r="E7648" s="80">
        <v>1.1181683205676303</v>
      </c>
      <c r="F7648" s="80">
        <v>710550</v>
      </c>
      <c r="G7648" s="80">
        <v>6</v>
      </c>
      <c r="H7648" s="280" t="s">
        <v>1342</v>
      </c>
      <c r="I7648" s="80"/>
    </row>
    <row r="7649" spans="1:9">
      <c r="A7649" s="280" t="s">
        <v>9048</v>
      </c>
      <c r="B7649" s="280" t="s">
        <v>1457</v>
      </c>
      <c r="C7649" s="280" t="s">
        <v>1217</v>
      </c>
      <c r="D7649" s="280" t="s">
        <v>1216</v>
      </c>
      <c r="E7649" s="80">
        <v>1.2537107590627805</v>
      </c>
      <c r="F7649" s="80">
        <v>710550</v>
      </c>
      <c r="G7649" s="80">
        <v>6</v>
      </c>
      <c r="H7649" s="280" t="s">
        <v>1342</v>
      </c>
      <c r="I7649" s="80"/>
    </row>
    <row r="7650" spans="1:9">
      <c r="A7650" s="280" t="s">
        <v>9049</v>
      </c>
      <c r="B7650" s="280" t="s">
        <v>1457</v>
      </c>
      <c r="C7650" s="280" t="s">
        <v>1217</v>
      </c>
      <c r="D7650" s="280" t="s">
        <v>1217</v>
      </c>
      <c r="E7650" s="80">
        <v>1</v>
      </c>
      <c r="F7650" s="80">
        <v>710550</v>
      </c>
      <c r="G7650" s="80">
        <v>6</v>
      </c>
      <c r="H7650" s="280" t="s">
        <v>1342</v>
      </c>
      <c r="I7650" s="80"/>
    </row>
    <row r="7651" spans="1:9">
      <c r="A7651" s="280" t="s">
        <v>9050</v>
      </c>
      <c r="B7651" s="280" t="s">
        <v>1457</v>
      </c>
      <c r="C7651" s="280" t="s">
        <v>1217</v>
      </c>
      <c r="D7651" s="280" t="s">
        <v>1218</v>
      </c>
      <c r="E7651" s="80">
        <v>1.0104758174942192</v>
      </c>
      <c r="F7651" s="80">
        <v>710550</v>
      </c>
      <c r="G7651" s="80">
        <v>6</v>
      </c>
      <c r="H7651" s="280" t="s">
        <v>1342</v>
      </c>
      <c r="I7651" s="80"/>
    </row>
    <row r="7652" spans="1:9">
      <c r="A7652" s="280" t="s">
        <v>9051</v>
      </c>
      <c r="B7652" s="280" t="s">
        <v>1457</v>
      </c>
      <c r="C7652" s="280" t="s">
        <v>1217</v>
      </c>
      <c r="D7652" s="280" t="s">
        <v>1219</v>
      </c>
      <c r="E7652" s="80">
        <v>153178.37844563395</v>
      </c>
      <c r="F7652" s="80">
        <v>710550</v>
      </c>
      <c r="G7652" s="80">
        <v>6</v>
      </c>
      <c r="H7652" s="280" t="s">
        <v>1342</v>
      </c>
      <c r="I7652" s="80"/>
    </row>
    <row r="7653" spans="1:9">
      <c r="A7653" s="280" t="s">
        <v>9052</v>
      </c>
      <c r="B7653" s="280" t="s">
        <v>1457</v>
      </c>
      <c r="C7653" s="280" t="s">
        <v>1217</v>
      </c>
      <c r="D7653" s="280" t="s">
        <v>1347</v>
      </c>
      <c r="E7653" s="80">
        <v>2.0663410022922051</v>
      </c>
      <c r="F7653" s="80">
        <v>710550</v>
      </c>
      <c r="G7653" s="80">
        <v>6</v>
      </c>
      <c r="H7653" s="280" t="s">
        <v>1342</v>
      </c>
      <c r="I7653" s="80"/>
    </row>
    <row r="7654" spans="1:9">
      <c r="A7654" s="280" t="s">
        <v>9053</v>
      </c>
      <c r="B7654" s="280" t="s">
        <v>1393</v>
      </c>
      <c r="C7654" s="280" t="s">
        <v>1217</v>
      </c>
      <c r="D7654" s="280" t="s">
        <v>1347</v>
      </c>
      <c r="E7654" s="80">
        <v>0</v>
      </c>
      <c r="F7654" s="80">
        <v>710550</v>
      </c>
      <c r="G7654" s="80">
        <v>6</v>
      </c>
      <c r="H7654" s="280" t="s">
        <v>1394</v>
      </c>
      <c r="I7654" s="80"/>
    </row>
    <row r="7655" spans="1:9">
      <c r="A7655" s="280" t="s">
        <v>9054</v>
      </c>
      <c r="B7655" s="280" t="s">
        <v>1415</v>
      </c>
      <c r="C7655" s="280" t="s">
        <v>1217</v>
      </c>
      <c r="D7655" s="280" t="s">
        <v>1347</v>
      </c>
      <c r="E7655" s="80">
        <v>0</v>
      </c>
      <c r="F7655" s="80">
        <v>710550</v>
      </c>
      <c r="G7655" s="80">
        <v>6</v>
      </c>
      <c r="H7655" s="280" t="s">
        <v>1394</v>
      </c>
      <c r="I7655" s="80"/>
    </row>
    <row r="7656" spans="1:9">
      <c r="A7656" s="280" t="s">
        <v>9055</v>
      </c>
      <c r="B7656" s="280" t="s">
        <v>1436</v>
      </c>
      <c r="C7656" s="280" t="s">
        <v>1217</v>
      </c>
      <c r="D7656" s="280" t="s">
        <v>1347</v>
      </c>
      <c r="E7656" s="80">
        <v>0</v>
      </c>
      <c r="F7656" s="80">
        <v>710550</v>
      </c>
      <c r="G7656" s="80">
        <v>6</v>
      </c>
      <c r="H7656" s="280" t="s">
        <v>1394</v>
      </c>
      <c r="I7656" s="80"/>
    </row>
    <row r="7657" spans="1:9">
      <c r="A7657" s="280" t="s">
        <v>9056</v>
      </c>
      <c r="B7657" s="280" t="s">
        <v>1457</v>
      </c>
      <c r="C7657" s="280" t="s">
        <v>1217</v>
      </c>
      <c r="D7657" s="280" t="s">
        <v>1344</v>
      </c>
      <c r="E7657" s="80">
        <v>5.0059792554745917</v>
      </c>
      <c r="F7657" s="80">
        <v>710550</v>
      </c>
      <c r="G7657" s="80">
        <v>6</v>
      </c>
      <c r="H7657" s="280" t="s">
        <v>1342</v>
      </c>
      <c r="I7657" s="80"/>
    </row>
    <row r="7658" spans="1:9">
      <c r="A7658" s="280" t="s">
        <v>9057</v>
      </c>
      <c r="B7658" s="280" t="s">
        <v>1393</v>
      </c>
      <c r="C7658" s="280" t="s">
        <v>1217</v>
      </c>
      <c r="D7658" s="280" t="s">
        <v>1344</v>
      </c>
      <c r="E7658" s="80">
        <v>0</v>
      </c>
      <c r="F7658" s="80">
        <v>710550</v>
      </c>
      <c r="G7658" s="80">
        <v>6</v>
      </c>
      <c r="H7658" s="280" t="s">
        <v>1394</v>
      </c>
      <c r="I7658" s="80"/>
    </row>
    <row r="7659" spans="1:9">
      <c r="A7659" s="280" t="s">
        <v>9058</v>
      </c>
      <c r="B7659" s="280" t="s">
        <v>1415</v>
      </c>
      <c r="C7659" s="280" t="s">
        <v>1217</v>
      </c>
      <c r="D7659" s="280" t="s">
        <v>1344</v>
      </c>
      <c r="E7659" s="80">
        <v>0</v>
      </c>
      <c r="F7659" s="80">
        <v>710550</v>
      </c>
      <c r="G7659" s="80">
        <v>6</v>
      </c>
      <c r="H7659" s="280" t="s">
        <v>1394</v>
      </c>
      <c r="I7659" s="80"/>
    </row>
    <row r="7660" spans="1:9">
      <c r="A7660" s="280" t="s">
        <v>9059</v>
      </c>
      <c r="B7660" s="280" t="s">
        <v>1436</v>
      </c>
      <c r="C7660" s="280" t="s">
        <v>1217</v>
      </c>
      <c r="D7660" s="280" t="s">
        <v>1344</v>
      </c>
      <c r="E7660" s="80">
        <v>0</v>
      </c>
      <c r="F7660" s="80">
        <v>710550</v>
      </c>
      <c r="G7660" s="80">
        <v>6</v>
      </c>
      <c r="H7660" s="280" t="s">
        <v>1394</v>
      </c>
      <c r="I7660" s="80"/>
    </row>
    <row r="7661" spans="1:9">
      <c r="A7661" s="280" t="s">
        <v>9060</v>
      </c>
      <c r="B7661" s="280" t="s">
        <v>5752</v>
      </c>
      <c r="C7661" s="280" t="s">
        <v>1218</v>
      </c>
      <c r="D7661" s="280" t="s">
        <v>1394</v>
      </c>
      <c r="E7661" s="80">
        <v>0.9929983815354303</v>
      </c>
      <c r="F7661" s="80">
        <v>710550</v>
      </c>
      <c r="G7661" s="80">
        <v>6</v>
      </c>
      <c r="H7661" s="280" t="s">
        <v>1394</v>
      </c>
      <c r="I7661" s="80"/>
    </row>
    <row r="7662" spans="1:9">
      <c r="A7662" s="280" t="s">
        <v>9061</v>
      </c>
      <c r="B7662" s="280" t="s">
        <v>5754</v>
      </c>
      <c r="C7662" s="280" t="s">
        <v>1218</v>
      </c>
      <c r="D7662" s="280" t="s">
        <v>1394</v>
      </c>
      <c r="E7662" s="80">
        <v>1519363.5153445667</v>
      </c>
      <c r="F7662" s="80">
        <v>710550</v>
      </c>
      <c r="G7662" s="80">
        <v>6</v>
      </c>
      <c r="H7662" s="280" t="s">
        <v>1394</v>
      </c>
      <c r="I7662" s="80"/>
    </row>
    <row r="7663" spans="1:9">
      <c r="A7663" s="280" t="s">
        <v>9062</v>
      </c>
      <c r="B7663" s="280" t="s">
        <v>1457</v>
      </c>
      <c r="C7663" s="280" t="s">
        <v>1218</v>
      </c>
      <c r="D7663" s="280" t="s">
        <v>1211</v>
      </c>
      <c r="E7663" s="80">
        <v>1.290606394889938</v>
      </c>
      <c r="F7663" s="80">
        <v>710550</v>
      </c>
      <c r="G7663" s="80">
        <v>6</v>
      </c>
      <c r="H7663" s="280" t="s">
        <v>1342</v>
      </c>
      <c r="I7663" s="80"/>
    </row>
    <row r="7664" spans="1:9">
      <c r="A7664" s="280" t="s">
        <v>9063</v>
      </c>
      <c r="B7664" s="280" t="s">
        <v>1457</v>
      </c>
      <c r="C7664" s="280" t="s">
        <v>1218</v>
      </c>
      <c r="D7664" s="280" t="s">
        <v>1212</v>
      </c>
      <c r="E7664" s="80">
        <v>1.3325300125126465</v>
      </c>
      <c r="F7664" s="80">
        <v>710550</v>
      </c>
      <c r="G7664" s="80">
        <v>6</v>
      </c>
      <c r="H7664" s="280" t="s">
        <v>1342</v>
      </c>
      <c r="I7664" s="80"/>
    </row>
    <row r="7665" spans="1:9">
      <c r="A7665" s="280" t="s">
        <v>9064</v>
      </c>
      <c r="B7665" s="280" t="s">
        <v>1457</v>
      </c>
      <c r="C7665" s="280" t="s">
        <v>1218</v>
      </c>
      <c r="D7665" s="280" t="s">
        <v>1213</v>
      </c>
      <c r="E7665" s="80">
        <v>1.2910884730964129</v>
      </c>
      <c r="F7665" s="80">
        <v>710550</v>
      </c>
      <c r="G7665" s="80">
        <v>6</v>
      </c>
      <c r="H7665" s="280" t="s">
        <v>1342</v>
      </c>
      <c r="I7665" s="80"/>
    </row>
    <row r="7666" spans="1:9">
      <c r="A7666" s="280" t="s">
        <v>9065</v>
      </c>
      <c r="B7666" s="280" t="s">
        <v>1457</v>
      </c>
      <c r="C7666" s="280" t="s">
        <v>1218</v>
      </c>
      <c r="D7666" s="280" t="s">
        <v>1214</v>
      </c>
      <c r="E7666" s="80">
        <v>1.3300450586987203</v>
      </c>
      <c r="F7666" s="80">
        <v>710550</v>
      </c>
      <c r="G7666" s="80">
        <v>6</v>
      </c>
      <c r="H7666" s="280" t="s">
        <v>1342</v>
      </c>
      <c r="I7666" s="80"/>
    </row>
    <row r="7667" spans="1:9">
      <c r="A7667" s="280" t="s">
        <v>9066</v>
      </c>
      <c r="B7667" s="280" t="s">
        <v>1457</v>
      </c>
      <c r="C7667" s="280" t="s">
        <v>1218</v>
      </c>
      <c r="D7667" s="280" t="s">
        <v>1215</v>
      </c>
      <c r="E7667" s="80">
        <v>1.3200817101254567</v>
      </c>
      <c r="F7667" s="80">
        <v>710550</v>
      </c>
      <c r="G7667" s="80">
        <v>6</v>
      </c>
      <c r="H7667" s="280" t="s">
        <v>1342</v>
      </c>
      <c r="I7667" s="80"/>
    </row>
    <row r="7668" spans="1:9">
      <c r="A7668" s="280" t="s">
        <v>9067</v>
      </c>
      <c r="B7668" s="280" t="s">
        <v>1457</v>
      </c>
      <c r="C7668" s="280" t="s">
        <v>1218</v>
      </c>
      <c r="D7668" s="280" t="s">
        <v>1216</v>
      </c>
      <c r="E7668" s="80">
        <v>1.5552395297958246</v>
      </c>
      <c r="F7668" s="80">
        <v>710550</v>
      </c>
      <c r="G7668" s="80">
        <v>6</v>
      </c>
      <c r="H7668" s="280" t="s">
        <v>1342</v>
      </c>
      <c r="I7668" s="80"/>
    </row>
    <row r="7669" spans="1:9">
      <c r="A7669" s="280" t="s">
        <v>9068</v>
      </c>
      <c r="B7669" s="280" t="s">
        <v>1457</v>
      </c>
      <c r="C7669" s="280" t="s">
        <v>1218</v>
      </c>
      <c r="D7669" s="280" t="s">
        <v>1217</v>
      </c>
      <c r="E7669" s="80">
        <v>1.1835120787228308</v>
      </c>
      <c r="F7669" s="80">
        <v>710550</v>
      </c>
      <c r="G7669" s="80">
        <v>6</v>
      </c>
      <c r="H7669" s="280" t="s">
        <v>1342</v>
      </c>
      <c r="I7669" s="80"/>
    </row>
    <row r="7670" spans="1:9">
      <c r="A7670" s="280" t="s">
        <v>9069</v>
      </c>
      <c r="B7670" s="280" t="s">
        <v>1457</v>
      </c>
      <c r="C7670" s="280" t="s">
        <v>1218</v>
      </c>
      <c r="D7670" s="280" t="s">
        <v>1218</v>
      </c>
      <c r="E7670" s="80">
        <v>1</v>
      </c>
      <c r="F7670" s="80">
        <v>710550</v>
      </c>
      <c r="G7670" s="80">
        <v>6</v>
      </c>
      <c r="H7670" s="280" t="s">
        <v>1342</v>
      </c>
      <c r="I7670" s="80"/>
    </row>
    <row r="7671" spans="1:9">
      <c r="A7671" s="280" t="s">
        <v>9070</v>
      </c>
      <c r="B7671" s="280" t="s">
        <v>1457</v>
      </c>
      <c r="C7671" s="280" t="s">
        <v>1218</v>
      </c>
      <c r="D7671" s="280" t="s">
        <v>1219</v>
      </c>
      <c r="E7671" s="80">
        <v>166335.27302436676</v>
      </c>
      <c r="F7671" s="80">
        <v>710550</v>
      </c>
      <c r="G7671" s="80">
        <v>6</v>
      </c>
      <c r="H7671" s="280" t="s">
        <v>1342</v>
      </c>
      <c r="I7671" s="80"/>
    </row>
    <row r="7672" spans="1:9">
      <c r="A7672" s="280" t="s">
        <v>9071</v>
      </c>
      <c r="B7672" s="280" t="s">
        <v>1457</v>
      </c>
      <c r="C7672" s="280" t="s">
        <v>1218</v>
      </c>
      <c r="D7672" s="280" t="s">
        <v>1347</v>
      </c>
      <c r="E7672" s="80">
        <v>2.4060945134721545</v>
      </c>
      <c r="F7672" s="80">
        <v>710550</v>
      </c>
      <c r="G7672" s="80">
        <v>6</v>
      </c>
      <c r="H7672" s="280" t="s">
        <v>1342</v>
      </c>
      <c r="I7672" s="80"/>
    </row>
    <row r="7673" spans="1:9">
      <c r="A7673" s="280" t="s">
        <v>9072</v>
      </c>
      <c r="B7673" s="280" t="s">
        <v>1393</v>
      </c>
      <c r="C7673" s="280" t="s">
        <v>1218</v>
      </c>
      <c r="D7673" s="280" t="s">
        <v>1347</v>
      </c>
      <c r="E7673" s="80">
        <v>3.9438463162339031E-2</v>
      </c>
      <c r="F7673" s="80">
        <v>710550</v>
      </c>
      <c r="G7673" s="80">
        <v>6</v>
      </c>
      <c r="H7673" s="280" t="s">
        <v>1394</v>
      </c>
      <c r="I7673" s="80"/>
    </row>
    <row r="7674" spans="1:9">
      <c r="A7674" s="280" t="s">
        <v>9073</v>
      </c>
      <c r="B7674" s="280" t="s">
        <v>1415</v>
      </c>
      <c r="C7674" s="280" t="s">
        <v>1218</v>
      </c>
      <c r="D7674" s="280" t="s">
        <v>1347</v>
      </c>
      <c r="E7674" s="80">
        <v>2.3393935642789951E-2</v>
      </c>
      <c r="F7674" s="80">
        <v>710550</v>
      </c>
      <c r="G7674" s="80">
        <v>6</v>
      </c>
      <c r="H7674" s="280" t="s">
        <v>1394</v>
      </c>
      <c r="I7674" s="80"/>
    </row>
    <row r="7675" spans="1:9">
      <c r="A7675" s="280" t="s">
        <v>9074</v>
      </c>
      <c r="B7675" s="280" t="s">
        <v>1436</v>
      </c>
      <c r="C7675" s="280" t="s">
        <v>1218</v>
      </c>
      <c r="D7675" s="280" t="s">
        <v>1347</v>
      </c>
      <c r="E7675" s="80">
        <v>2.6573841054971549E-2</v>
      </c>
      <c r="F7675" s="80">
        <v>710550</v>
      </c>
      <c r="G7675" s="80">
        <v>6</v>
      </c>
      <c r="H7675" s="280" t="s">
        <v>1394</v>
      </c>
      <c r="I7675" s="80"/>
    </row>
    <row r="7676" spans="1:9">
      <c r="A7676" s="280" t="s">
        <v>9075</v>
      </c>
      <c r="B7676" s="280" t="s">
        <v>1457</v>
      </c>
      <c r="C7676" s="280" t="s">
        <v>1218</v>
      </c>
      <c r="D7676" s="280" t="s">
        <v>1344</v>
      </c>
      <c r="E7676" s="80">
        <v>5.8786809923036536</v>
      </c>
      <c r="F7676" s="80">
        <v>710550</v>
      </c>
      <c r="G7676" s="80">
        <v>6</v>
      </c>
      <c r="H7676" s="280" t="s">
        <v>1342</v>
      </c>
      <c r="I7676" s="80"/>
    </row>
    <row r="7677" spans="1:9">
      <c r="A7677" s="280" t="s">
        <v>9076</v>
      </c>
      <c r="B7677" s="280" t="s">
        <v>1393</v>
      </c>
      <c r="C7677" s="280" t="s">
        <v>1218</v>
      </c>
      <c r="D7677" s="280" t="s">
        <v>1344</v>
      </c>
      <c r="E7677" s="80">
        <v>7.6391527689817747E-3</v>
      </c>
      <c r="F7677" s="80">
        <v>710550</v>
      </c>
      <c r="G7677" s="80">
        <v>6</v>
      </c>
      <c r="H7677" s="280" t="s">
        <v>1394</v>
      </c>
      <c r="I7677" s="80"/>
    </row>
    <row r="7678" spans="1:9">
      <c r="A7678" s="280" t="s">
        <v>9077</v>
      </c>
      <c r="B7678" s="280" t="s">
        <v>1415</v>
      </c>
      <c r="C7678" s="280" t="s">
        <v>1218</v>
      </c>
      <c r="D7678" s="280" t="s">
        <v>1344</v>
      </c>
      <c r="E7678" s="80">
        <v>1.931186677250115E-2</v>
      </c>
      <c r="F7678" s="80">
        <v>710550</v>
      </c>
      <c r="G7678" s="80">
        <v>6</v>
      </c>
      <c r="H7678" s="280" t="s">
        <v>1394</v>
      </c>
      <c r="I7678" s="80"/>
    </row>
    <row r="7679" spans="1:9">
      <c r="A7679" s="280" t="s">
        <v>9078</v>
      </c>
      <c r="B7679" s="280" t="s">
        <v>1436</v>
      </c>
      <c r="C7679" s="280" t="s">
        <v>1218</v>
      </c>
      <c r="D7679" s="280" t="s">
        <v>1344</v>
      </c>
      <c r="E7679" s="80">
        <v>5.4142469694927975E-2</v>
      </c>
      <c r="F7679" s="80">
        <v>710550</v>
      </c>
      <c r="G7679" s="80">
        <v>6</v>
      </c>
      <c r="H7679" s="280" t="s">
        <v>1394</v>
      </c>
      <c r="I7679" s="80"/>
    </row>
    <row r="7680" spans="1:9">
      <c r="A7680" s="280" t="s">
        <v>9079</v>
      </c>
      <c r="B7680" s="280" t="s">
        <v>5752</v>
      </c>
      <c r="C7680" s="280" t="s">
        <v>1219</v>
      </c>
      <c r="D7680" s="280" t="s">
        <v>1394</v>
      </c>
      <c r="E7680" s="80">
        <v>1</v>
      </c>
      <c r="F7680" s="80">
        <v>710550</v>
      </c>
      <c r="G7680" s="80">
        <v>6</v>
      </c>
      <c r="H7680" s="280" t="s">
        <v>1394</v>
      </c>
      <c r="I7680" s="80"/>
    </row>
    <row r="7681" spans="1:9">
      <c r="A7681" s="280" t="s">
        <v>9080</v>
      </c>
      <c r="B7681" s="280" t="s">
        <v>5754</v>
      </c>
      <c r="C7681" s="280" t="s">
        <v>1219</v>
      </c>
      <c r="D7681" s="280" t="s">
        <v>1394</v>
      </c>
      <c r="E7681" s="80">
        <v>1130951.9094401866</v>
      </c>
      <c r="F7681" s="80">
        <v>710550</v>
      </c>
      <c r="G7681" s="80">
        <v>6</v>
      </c>
      <c r="H7681" s="280" t="s">
        <v>1394</v>
      </c>
      <c r="I7681" s="80"/>
    </row>
    <row r="7682" spans="1:9">
      <c r="A7682" s="280" t="s">
        <v>9081</v>
      </c>
      <c r="B7682" s="280" t="s">
        <v>1457</v>
      </c>
      <c r="C7682" s="280" t="s">
        <v>1219</v>
      </c>
      <c r="D7682" s="280" t="s">
        <v>1211</v>
      </c>
      <c r="E7682" s="80">
        <v>0.95006955296117113</v>
      </c>
      <c r="F7682" s="80">
        <v>710550</v>
      </c>
      <c r="G7682" s="80">
        <v>6</v>
      </c>
      <c r="H7682" s="280" t="s">
        <v>1342</v>
      </c>
      <c r="I7682" s="80"/>
    </row>
    <row r="7683" spans="1:9">
      <c r="A7683" s="280" t="s">
        <v>9082</v>
      </c>
      <c r="B7683" s="280" t="s">
        <v>1457</v>
      </c>
      <c r="C7683" s="280" t="s">
        <v>1219</v>
      </c>
      <c r="D7683" s="280" t="s">
        <v>1212</v>
      </c>
      <c r="E7683" s="80">
        <v>0.97658049785355328</v>
      </c>
      <c r="F7683" s="80">
        <v>710550</v>
      </c>
      <c r="G7683" s="80">
        <v>6</v>
      </c>
      <c r="H7683" s="280" t="s">
        <v>1342</v>
      </c>
      <c r="I7683" s="80"/>
    </row>
    <row r="7684" spans="1:9">
      <c r="A7684" s="280" t="s">
        <v>9083</v>
      </c>
      <c r="B7684" s="280" t="s">
        <v>1457</v>
      </c>
      <c r="C7684" s="280" t="s">
        <v>1219</v>
      </c>
      <c r="D7684" s="280" t="s">
        <v>1213</v>
      </c>
      <c r="E7684" s="80">
        <v>0.95049911724431579</v>
      </c>
      <c r="F7684" s="80">
        <v>710550</v>
      </c>
      <c r="G7684" s="80">
        <v>6</v>
      </c>
      <c r="H7684" s="280" t="s">
        <v>1342</v>
      </c>
      <c r="I7684" s="80"/>
    </row>
    <row r="7685" spans="1:9">
      <c r="A7685" s="280" t="s">
        <v>9084</v>
      </c>
      <c r="B7685" s="280" t="s">
        <v>1457</v>
      </c>
      <c r="C7685" s="280" t="s">
        <v>1219</v>
      </c>
      <c r="D7685" s="280" t="s">
        <v>1214</v>
      </c>
      <c r="E7685" s="80">
        <v>0.97472560489952831</v>
      </c>
      <c r="F7685" s="80">
        <v>710550</v>
      </c>
      <c r="G7685" s="80">
        <v>6</v>
      </c>
      <c r="H7685" s="280" t="s">
        <v>1342</v>
      </c>
      <c r="I7685" s="80"/>
    </row>
    <row r="7686" spans="1:9">
      <c r="A7686" s="280" t="s">
        <v>9085</v>
      </c>
      <c r="B7686" s="280" t="s">
        <v>1457</v>
      </c>
      <c r="C7686" s="280" t="s">
        <v>1219</v>
      </c>
      <c r="D7686" s="280" t="s">
        <v>1215</v>
      </c>
      <c r="E7686" s="80">
        <v>0.96937198874816788</v>
      </c>
      <c r="F7686" s="80">
        <v>710550</v>
      </c>
      <c r="G7686" s="80">
        <v>6</v>
      </c>
      <c r="H7686" s="280" t="s">
        <v>1342</v>
      </c>
      <c r="I7686" s="80"/>
    </row>
    <row r="7687" spans="1:9">
      <c r="A7687" s="280" t="s">
        <v>9086</v>
      </c>
      <c r="B7687" s="280" t="s">
        <v>1457</v>
      </c>
      <c r="C7687" s="280" t="s">
        <v>1219</v>
      </c>
      <c r="D7687" s="280" t="s">
        <v>1216</v>
      </c>
      <c r="E7687" s="80">
        <v>1.166430754308875</v>
      </c>
      <c r="F7687" s="80">
        <v>710550</v>
      </c>
      <c r="G7687" s="80">
        <v>6</v>
      </c>
      <c r="H7687" s="280" t="s">
        <v>1342</v>
      </c>
      <c r="I7687" s="80"/>
    </row>
    <row r="7688" spans="1:9">
      <c r="A7688" s="280" t="s">
        <v>9087</v>
      </c>
      <c r="B7688" s="280" t="s">
        <v>1457</v>
      </c>
      <c r="C7688" s="280" t="s">
        <v>1219</v>
      </c>
      <c r="D7688" s="280" t="s">
        <v>1217</v>
      </c>
      <c r="E7688" s="80">
        <v>0.86794296163554419</v>
      </c>
      <c r="F7688" s="80">
        <v>710550</v>
      </c>
      <c r="G7688" s="80">
        <v>6</v>
      </c>
      <c r="H7688" s="280" t="s">
        <v>1342</v>
      </c>
      <c r="I7688" s="80"/>
    </row>
    <row r="7689" spans="1:9">
      <c r="A7689" s="280" t="s">
        <v>9088</v>
      </c>
      <c r="B7689" s="280" t="s">
        <v>1457</v>
      </c>
      <c r="C7689" s="280" t="s">
        <v>1219</v>
      </c>
      <c r="D7689" s="280" t="s">
        <v>1218</v>
      </c>
      <c r="E7689" s="80">
        <v>0.89162016948289691</v>
      </c>
      <c r="F7689" s="80">
        <v>710550</v>
      </c>
      <c r="G7689" s="80">
        <v>6</v>
      </c>
      <c r="H7689" s="280" t="s">
        <v>1342</v>
      </c>
      <c r="I7689" s="80"/>
    </row>
    <row r="7690" spans="1:9">
      <c r="A7690" s="280" t="s">
        <v>9089</v>
      </c>
      <c r="B7690" s="280" t="s">
        <v>1457</v>
      </c>
      <c r="C7690" s="280" t="s">
        <v>1219</v>
      </c>
      <c r="D7690" s="280" t="s">
        <v>1219</v>
      </c>
      <c r="E7690" s="80">
        <v>1</v>
      </c>
      <c r="F7690" s="80">
        <v>710550</v>
      </c>
      <c r="G7690" s="80">
        <v>6</v>
      </c>
      <c r="H7690" s="280" t="s">
        <v>1342</v>
      </c>
      <c r="I7690" s="80"/>
    </row>
    <row r="7691" spans="1:9">
      <c r="A7691" s="280" t="s">
        <v>9090</v>
      </c>
      <c r="B7691" s="280" t="s">
        <v>1457</v>
      </c>
      <c r="C7691" s="280" t="s">
        <v>1219</v>
      </c>
      <c r="D7691" s="280" t="s">
        <v>1347</v>
      </c>
      <c r="E7691" s="80">
        <v>1.7622932327910226</v>
      </c>
      <c r="F7691" s="80">
        <v>710550</v>
      </c>
      <c r="G7691" s="80">
        <v>6</v>
      </c>
      <c r="H7691" s="280" t="s">
        <v>1342</v>
      </c>
      <c r="I7691" s="80"/>
    </row>
    <row r="7692" spans="1:9">
      <c r="A7692" s="280" t="s">
        <v>9091</v>
      </c>
      <c r="B7692" s="280" t="s">
        <v>1393</v>
      </c>
      <c r="C7692" s="280" t="s">
        <v>1219</v>
      </c>
      <c r="D7692" s="280" t="s">
        <v>1347</v>
      </c>
      <c r="E7692" s="80">
        <v>7.3516290197734147E-2</v>
      </c>
      <c r="F7692" s="80">
        <v>710550</v>
      </c>
      <c r="G7692" s="80">
        <v>6</v>
      </c>
      <c r="H7692" s="280" t="s">
        <v>1394</v>
      </c>
      <c r="I7692" s="80"/>
    </row>
    <row r="7693" spans="1:9">
      <c r="A7693" s="280" t="s">
        <v>9092</v>
      </c>
      <c r="B7693" s="280" t="s">
        <v>1415</v>
      </c>
      <c r="C7693" s="280" t="s">
        <v>1219</v>
      </c>
      <c r="D7693" s="280" t="s">
        <v>1347</v>
      </c>
      <c r="E7693" s="80">
        <v>7.3516198177574543E-2</v>
      </c>
      <c r="F7693" s="80">
        <v>710550</v>
      </c>
      <c r="G7693" s="80">
        <v>6</v>
      </c>
      <c r="H7693" s="280" t="s">
        <v>1394</v>
      </c>
      <c r="I7693" s="80"/>
    </row>
    <row r="7694" spans="1:9">
      <c r="A7694" s="280" t="s">
        <v>9093</v>
      </c>
      <c r="B7694" s="280" t="s">
        <v>1436</v>
      </c>
      <c r="C7694" s="280" t="s">
        <v>1219</v>
      </c>
      <c r="D7694" s="280" t="s">
        <v>1347</v>
      </c>
      <c r="E7694" s="80">
        <v>7.3516110539327287E-2</v>
      </c>
      <c r="F7694" s="80">
        <v>710550</v>
      </c>
      <c r="G7694" s="80">
        <v>6</v>
      </c>
      <c r="H7694" s="280" t="s">
        <v>1394</v>
      </c>
      <c r="I7694" s="80"/>
    </row>
    <row r="7695" spans="1:9">
      <c r="A7695" s="280" t="s">
        <v>9094</v>
      </c>
      <c r="B7695" s="280" t="s">
        <v>1457</v>
      </c>
      <c r="C7695" s="280" t="s">
        <v>1219</v>
      </c>
      <c r="D7695" s="280" t="s">
        <v>1344</v>
      </c>
      <c r="E7695" s="80">
        <v>4.3288270129934245</v>
      </c>
      <c r="F7695" s="80">
        <v>710550</v>
      </c>
      <c r="G7695" s="80">
        <v>6</v>
      </c>
      <c r="H7695" s="280" t="s">
        <v>1342</v>
      </c>
      <c r="I7695" s="80"/>
    </row>
    <row r="7696" spans="1:9">
      <c r="A7696" s="280" t="s">
        <v>9095</v>
      </c>
      <c r="B7696" s="280" t="s">
        <v>1393</v>
      </c>
      <c r="C7696" s="280" t="s">
        <v>1219</v>
      </c>
      <c r="D7696" s="280" t="s">
        <v>1344</v>
      </c>
      <c r="E7696" s="80">
        <v>7.3516290197734147E-2</v>
      </c>
      <c r="F7696" s="80">
        <v>710550</v>
      </c>
      <c r="G7696" s="80">
        <v>6</v>
      </c>
      <c r="H7696" s="280" t="s">
        <v>1394</v>
      </c>
      <c r="I7696" s="80"/>
    </row>
    <row r="7697" spans="1:9">
      <c r="A7697" s="280" t="s">
        <v>9096</v>
      </c>
      <c r="B7697" s="280" t="s">
        <v>1415</v>
      </c>
      <c r="C7697" s="280" t="s">
        <v>1219</v>
      </c>
      <c r="D7697" s="280" t="s">
        <v>1344</v>
      </c>
      <c r="E7697" s="80">
        <v>7.3516106157414926E-2</v>
      </c>
      <c r="F7697" s="80">
        <v>710550</v>
      </c>
      <c r="G7697" s="80">
        <v>6</v>
      </c>
      <c r="H7697" s="280" t="s">
        <v>1394</v>
      </c>
      <c r="I7697" s="80"/>
    </row>
    <row r="7698" spans="1:9">
      <c r="A7698" s="280" t="s">
        <v>9097</v>
      </c>
      <c r="B7698" s="280" t="s">
        <v>1436</v>
      </c>
      <c r="C7698" s="280" t="s">
        <v>1219</v>
      </c>
      <c r="D7698" s="280" t="s">
        <v>1344</v>
      </c>
      <c r="E7698" s="80">
        <v>7.3515922117095706E-2</v>
      </c>
      <c r="F7698" s="80">
        <v>710550</v>
      </c>
      <c r="G7698" s="80">
        <v>6</v>
      </c>
      <c r="H7698" s="280" t="s">
        <v>1394</v>
      </c>
      <c r="I7698" s="80"/>
    </row>
    <row r="7699" spans="1:9">
      <c r="A7699" s="280" t="s">
        <v>9098</v>
      </c>
      <c r="B7699" s="280" t="s">
        <v>1457</v>
      </c>
      <c r="C7699" s="280" t="s">
        <v>1183</v>
      </c>
      <c r="D7699" s="280" t="s">
        <v>1211</v>
      </c>
      <c r="E7699" s="80">
        <v>0.2826670027562142</v>
      </c>
      <c r="F7699" s="80">
        <v>710550</v>
      </c>
      <c r="G7699" s="80">
        <v>6</v>
      </c>
      <c r="H7699" s="280" t="s">
        <v>1342</v>
      </c>
      <c r="I7699" s="80"/>
    </row>
    <row r="7700" spans="1:9">
      <c r="A7700" s="280" t="s">
        <v>9099</v>
      </c>
      <c r="B7700" s="280" t="s">
        <v>1457</v>
      </c>
      <c r="C7700" s="280" t="s">
        <v>1183</v>
      </c>
      <c r="D7700" s="280" t="s">
        <v>1212</v>
      </c>
      <c r="E7700" s="80">
        <v>0.29088206491173646</v>
      </c>
      <c r="F7700" s="80">
        <v>710550</v>
      </c>
      <c r="G7700" s="80">
        <v>6</v>
      </c>
      <c r="H7700" s="280" t="s">
        <v>1342</v>
      </c>
      <c r="I7700" s="80"/>
    </row>
    <row r="7701" spans="1:9">
      <c r="A7701" s="280" t="s">
        <v>9100</v>
      </c>
      <c r="B7701" s="280" t="s">
        <v>1457</v>
      </c>
      <c r="C7701" s="280" t="s">
        <v>1183</v>
      </c>
      <c r="D7701" s="280" t="s">
        <v>1213</v>
      </c>
      <c r="E7701" s="80">
        <v>0.28279230085914903</v>
      </c>
      <c r="F7701" s="80">
        <v>710550</v>
      </c>
      <c r="G7701" s="80">
        <v>6</v>
      </c>
      <c r="H7701" s="280" t="s">
        <v>1342</v>
      </c>
      <c r="I7701" s="80"/>
    </row>
    <row r="7702" spans="1:9">
      <c r="A7702" s="280" t="s">
        <v>9101</v>
      </c>
      <c r="B7702" s="280" t="s">
        <v>1457</v>
      </c>
      <c r="C7702" s="280" t="s">
        <v>1183</v>
      </c>
      <c r="D7702" s="280" t="s">
        <v>1214</v>
      </c>
      <c r="E7702" s="80">
        <v>0.29039409992129789</v>
      </c>
      <c r="F7702" s="80">
        <v>710550</v>
      </c>
      <c r="G7702" s="80">
        <v>6</v>
      </c>
      <c r="H7702" s="280" t="s">
        <v>1342</v>
      </c>
      <c r="I7702" s="80"/>
    </row>
    <row r="7703" spans="1:9">
      <c r="A7703" s="280" t="s">
        <v>9102</v>
      </c>
      <c r="B7703" s="280" t="s">
        <v>1457</v>
      </c>
      <c r="C7703" s="280" t="s">
        <v>1183</v>
      </c>
      <c r="D7703" s="280" t="s">
        <v>1215</v>
      </c>
      <c r="E7703" s="80">
        <v>0.28889659069075246</v>
      </c>
      <c r="F7703" s="80">
        <v>710550</v>
      </c>
      <c r="G7703" s="80">
        <v>6</v>
      </c>
      <c r="H7703" s="280" t="s">
        <v>1342</v>
      </c>
      <c r="I7703" s="80"/>
    </row>
    <row r="7704" spans="1:9">
      <c r="A7704" s="280" t="s">
        <v>9103</v>
      </c>
      <c r="B7704" s="280" t="s">
        <v>1457</v>
      </c>
      <c r="C7704" s="280" t="s">
        <v>1183</v>
      </c>
      <c r="D7704" s="280" t="s">
        <v>1216</v>
      </c>
      <c r="E7704" s="80">
        <v>0.21578019394689366</v>
      </c>
      <c r="F7704" s="80">
        <v>710550</v>
      </c>
      <c r="G7704" s="80">
        <v>6</v>
      </c>
      <c r="H7704" s="280" t="s">
        <v>1342</v>
      </c>
      <c r="I7704" s="80"/>
    </row>
    <row r="7705" spans="1:9">
      <c r="A7705" s="280" t="s">
        <v>9104</v>
      </c>
      <c r="B7705" s="280" t="s">
        <v>1457</v>
      </c>
      <c r="C7705" s="280" t="s">
        <v>1183</v>
      </c>
      <c r="D7705" s="280" t="s">
        <v>1217</v>
      </c>
      <c r="E7705" s="80">
        <v>0.25846261127358411</v>
      </c>
      <c r="F7705" s="80">
        <v>710550</v>
      </c>
      <c r="G7705" s="80">
        <v>6</v>
      </c>
      <c r="H7705" s="280" t="s">
        <v>1342</v>
      </c>
      <c r="I7705" s="80"/>
    </row>
    <row r="7706" spans="1:9">
      <c r="A7706" s="280" t="s">
        <v>9105</v>
      </c>
      <c r="B7706" s="280" t="s">
        <v>1457</v>
      </c>
      <c r="C7706" s="280" t="s">
        <v>1183</v>
      </c>
      <c r="D7706" s="280" t="s">
        <v>1218</v>
      </c>
      <c r="E7706" s="80">
        <v>0.29945302273839758</v>
      </c>
      <c r="F7706" s="80">
        <v>710550</v>
      </c>
      <c r="G7706" s="80">
        <v>6</v>
      </c>
      <c r="H7706" s="280" t="s">
        <v>1342</v>
      </c>
      <c r="I7706" s="80"/>
    </row>
    <row r="7707" spans="1:9">
      <c r="A7707" s="280" t="s">
        <v>9106</v>
      </c>
      <c r="B7707" s="280" t="s">
        <v>1457</v>
      </c>
      <c r="C7707" s="280" t="s">
        <v>1183</v>
      </c>
      <c r="D7707" s="280" t="s">
        <v>1219</v>
      </c>
      <c r="E7707" s="80">
        <v>36451.637592992352</v>
      </c>
      <c r="F7707" s="80">
        <v>710550</v>
      </c>
      <c r="G7707" s="80">
        <v>6</v>
      </c>
      <c r="H7707" s="280" t="s">
        <v>1342</v>
      </c>
      <c r="I7707" s="80"/>
    </row>
    <row r="7708" spans="1:9">
      <c r="A7708" s="280" t="s">
        <v>9107</v>
      </c>
      <c r="B7708" s="280" t="s">
        <v>1457</v>
      </c>
      <c r="C7708" s="280" t="s">
        <v>1183</v>
      </c>
      <c r="D7708" s="280" t="s">
        <v>1347</v>
      </c>
      <c r="E7708" s="80">
        <v>0.53182241622831272</v>
      </c>
      <c r="F7708" s="80">
        <v>710550</v>
      </c>
      <c r="G7708" s="80">
        <v>6</v>
      </c>
      <c r="H7708" s="280" t="s">
        <v>1342</v>
      </c>
      <c r="I7708" s="80"/>
    </row>
    <row r="7709" spans="1:9">
      <c r="A7709" s="280" t="s">
        <v>9108</v>
      </c>
      <c r="B7709" s="280" t="s">
        <v>1457</v>
      </c>
      <c r="C7709" s="280" t="s">
        <v>1183</v>
      </c>
      <c r="D7709" s="280" t="s">
        <v>1344</v>
      </c>
      <c r="E7709" s="80">
        <v>1.2917366076175185</v>
      </c>
      <c r="F7709" s="80">
        <v>710550</v>
      </c>
      <c r="G7709" s="80">
        <v>6</v>
      </c>
      <c r="H7709" s="280" t="s">
        <v>1342</v>
      </c>
      <c r="I7709" s="80"/>
    </row>
    <row r="7710" spans="1:9">
      <c r="A7710" s="280" t="s">
        <v>9109</v>
      </c>
      <c r="B7710" s="280" t="s">
        <v>5748</v>
      </c>
      <c r="C7710" s="280" t="s">
        <v>1184</v>
      </c>
      <c r="D7710" s="280" t="s">
        <v>1394</v>
      </c>
      <c r="E7710" s="80">
        <v>710550</v>
      </c>
      <c r="F7710" s="80">
        <v>710550</v>
      </c>
      <c r="G7710" s="80">
        <v>6</v>
      </c>
      <c r="H7710" s="280" t="s">
        <v>1394</v>
      </c>
      <c r="I7710" s="80"/>
    </row>
    <row r="7711" spans="1:9">
      <c r="A7711" s="280" t="s">
        <v>9110</v>
      </c>
      <c r="B7711" s="280" t="s">
        <v>5750</v>
      </c>
      <c r="C7711" s="280" t="s">
        <v>1184</v>
      </c>
      <c r="D7711" s="280" t="s">
        <v>1394</v>
      </c>
      <c r="E7711" s="80">
        <v>14879739322.32959</v>
      </c>
      <c r="F7711" s="80">
        <v>710550</v>
      </c>
      <c r="G7711" s="80">
        <v>6</v>
      </c>
      <c r="H7711" s="280" t="s">
        <v>1394</v>
      </c>
      <c r="I7711" s="80"/>
    </row>
    <row r="7712" spans="1:9">
      <c r="A7712" s="280" t="s">
        <v>9111</v>
      </c>
      <c r="B7712" s="280" t="s">
        <v>5752</v>
      </c>
      <c r="C7712" s="280" t="s">
        <v>1184</v>
      </c>
      <c r="D7712" s="280" t="s">
        <v>1394</v>
      </c>
      <c r="E7712" s="80">
        <v>1</v>
      </c>
      <c r="F7712" s="80">
        <v>710550</v>
      </c>
      <c r="G7712" s="80">
        <v>6</v>
      </c>
      <c r="H7712" s="280" t="s">
        <v>1394</v>
      </c>
      <c r="I7712" s="80"/>
    </row>
    <row r="7713" spans="1:9">
      <c r="A7713" s="280" t="s">
        <v>9112</v>
      </c>
      <c r="B7713" s="280" t="s">
        <v>5754</v>
      </c>
      <c r="C7713" s="280" t="s">
        <v>1184</v>
      </c>
      <c r="D7713" s="280" t="s">
        <v>1394</v>
      </c>
      <c r="E7713" s="80">
        <v>20941.157303961143</v>
      </c>
      <c r="F7713" s="80">
        <v>710550</v>
      </c>
      <c r="G7713" s="80">
        <v>6</v>
      </c>
      <c r="H7713" s="280" t="s">
        <v>1394</v>
      </c>
      <c r="I7713" s="80"/>
    </row>
    <row r="7714" spans="1:9">
      <c r="A7714" s="280" t="s">
        <v>9113</v>
      </c>
      <c r="B7714" s="280" t="s">
        <v>1393</v>
      </c>
      <c r="C7714" s="280" t="s">
        <v>1383</v>
      </c>
      <c r="D7714" s="280" t="s">
        <v>1347</v>
      </c>
      <c r="E7714" s="80">
        <v>7.3516290197734147E-2</v>
      </c>
      <c r="F7714" s="80">
        <v>710550</v>
      </c>
      <c r="G7714" s="80">
        <v>6</v>
      </c>
      <c r="H7714" s="280" t="s">
        <v>1394</v>
      </c>
      <c r="I7714" s="80"/>
    </row>
    <row r="7715" spans="1:9">
      <c r="A7715" s="280" t="s">
        <v>9114</v>
      </c>
      <c r="B7715" s="280" t="s">
        <v>1415</v>
      </c>
      <c r="C7715" s="280" t="s">
        <v>1383</v>
      </c>
      <c r="D7715" s="280" t="s">
        <v>1347</v>
      </c>
      <c r="E7715" s="80">
        <v>7.1209913878494208E-2</v>
      </c>
      <c r="F7715" s="80">
        <v>710550</v>
      </c>
      <c r="G7715" s="80">
        <v>6</v>
      </c>
      <c r="H7715" s="280" t="s">
        <v>1394</v>
      </c>
      <c r="I7715" s="80"/>
    </row>
    <row r="7716" spans="1:9">
      <c r="A7716" s="280" t="s">
        <v>9115</v>
      </c>
      <c r="B7716" s="280" t="s">
        <v>1436</v>
      </c>
      <c r="C7716" s="280" t="s">
        <v>1383</v>
      </c>
      <c r="D7716" s="280" t="s">
        <v>1347</v>
      </c>
      <c r="E7716" s="80">
        <v>6.9067036530359338E-2</v>
      </c>
      <c r="F7716" s="80">
        <v>710550</v>
      </c>
      <c r="G7716" s="80">
        <v>6</v>
      </c>
      <c r="H7716" s="280" t="s">
        <v>1394</v>
      </c>
      <c r="I7716" s="80"/>
    </row>
    <row r="7717" spans="1:9">
      <c r="A7717" s="280" t="s">
        <v>9116</v>
      </c>
      <c r="B7717" s="280" t="s">
        <v>1393</v>
      </c>
      <c r="C7717" s="280" t="s">
        <v>1383</v>
      </c>
      <c r="D7717" s="280" t="s">
        <v>1344</v>
      </c>
      <c r="E7717" s="80">
        <v>7.3516290197734147E-2</v>
      </c>
      <c r="F7717" s="80">
        <v>710550</v>
      </c>
      <c r="G7717" s="80">
        <v>6</v>
      </c>
      <c r="H7717" s="280" t="s">
        <v>1394</v>
      </c>
      <c r="I7717" s="80"/>
    </row>
    <row r="7718" spans="1:9">
      <c r="A7718" s="280" t="s">
        <v>9117</v>
      </c>
      <c r="B7718" s="280" t="s">
        <v>1415</v>
      </c>
      <c r="C7718" s="280" t="s">
        <v>1383</v>
      </c>
      <c r="D7718" s="280" t="s">
        <v>1344</v>
      </c>
      <c r="E7718" s="80">
        <v>6.8810443453295178E-2</v>
      </c>
      <c r="F7718" s="80">
        <v>710550</v>
      </c>
      <c r="G7718" s="80">
        <v>6</v>
      </c>
      <c r="H7718" s="280" t="s">
        <v>1394</v>
      </c>
      <c r="I7718" s="80"/>
    </row>
    <row r="7719" spans="1:9">
      <c r="A7719" s="280" t="s">
        <v>9118</v>
      </c>
      <c r="B7719" s="280" t="s">
        <v>1436</v>
      </c>
      <c r="C7719" s="280" t="s">
        <v>1383</v>
      </c>
      <c r="D7719" s="280" t="s">
        <v>1344</v>
      </c>
      <c r="E7719" s="80">
        <v>6.4785254214685895E-2</v>
      </c>
      <c r="F7719" s="80">
        <v>710550</v>
      </c>
      <c r="G7719" s="80">
        <v>6</v>
      </c>
      <c r="H7719" s="280" t="s">
        <v>1394</v>
      </c>
      <c r="I7719" s="80"/>
    </row>
    <row r="7720" spans="1:9">
      <c r="A7720" s="280" t="s">
        <v>9119</v>
      </c>
      <c r="B7720" s="280" t="s">
        <v>1457</v>
      </c>
      <c r="C7720" s="280" t="s">
        <v>1184</v>
      </c>
      <c r="D7720" s="280" t="s">
        <v>1211</v>
      </c>
      <c r="E7720" s="80">
        <v>1.7609471733793618E-2</v>
      </c>
      <c r="F7720" s="80">
        <v>710550</v>
      </c>
      <c r="G7720" s="80">
        <v>6</v>
      </c>
      <c r="H7720" s="280" t="s">
        <v>1342</v>
      </c>
      <c r="I7720" s="80"/>
    </row>
    <row r="7721" spans="1:9">
      <c r="A7721" s="280" t="s">
        <v>9120</v>
      </c>
      <c r="B7721" s="280" t="s">
        <v>1457</v>
      </c>
      <c r="C7721" s="280" t="s">
        <v>1184</v>
      </c>
      <c r="D7721" s="280" t="s">
        <v>1212</v>
      </c>
      <c r="E7721" s="80">
        <v>1.8130468376738644E-2</v>
      </c>
      <c r="F7721" s="80">
        <v>710550</v>
      </c>
      <c r="G7721" s="80">
        <v>6</v>
      </c>
      <c r="H7721" s="280" t="s">
        <v>1342</v>
      </c>
      <c r="I7721" s="80"/>
    </row>
    <row r="7722" spans="1:9">
      <c r="A7722" s="280" t="s">
        <v>9121</v>
      </c>
      <c r="B7722" s="280" t="s">
        <v>1457</v>
      </c>
      <c r="C7722" s="280" t="s">
        <v>1184</v>
      </c>
      <c r="D7722" s="280" t="s">
        <v>1213</v>
      </c>
      <c r="E7722" s="80">
        <v>1.7615489445706348E-2</v>
      </c>
      <c r="F7722" s="80">
        <v>710550</v>
      </c>
      <c r="G7722" s="80">
        <v>6</v>
      </c>
      <c r="H7722" s="280" t="s">
        <v>1342</v>
      </c>
      <c r="I7722" s="80"/>
    </row>
    <row r="7723" spans="1:9">
      <c r="A7723" s="280" t="s">
        <v>9122</v>
      </c>
      <c r="B7723" s="280" t="s">
        <v>1457</v>
      </c>
      <c r="C7723" s="280" t="s">
        <v>1184</v>
      </c>
      <c r="D7723" s="280" t="s">
        <v>1214</v>
      </c>
      <c r="E7723" s="80">
        <v>1.809400896632047E-2</v>
      </c>
      <c r="F7723" s="80">
        <v>710550</v>
      </c>
      <c r="G7723" s="80">
        <v>6</v>
      </c>
      <c r="H7723" s="280" t="s">
        <v>1342</v>
      </c>
      <c r="I7723" s="80"/>
    </row>
    <row r="7724" spans="1:9">
      <c r="A7724" s="280" t="s">
        <v>9123</v>
      </c>
      <c r="B7724" s="280" t="s">
        <v>1457</v>
      </c>
      <c r="C7724" s="280" t="s">
        <v>1184</v>
      </c>
      <c r="D7724" s="280" t="s">
        <v>1215</v>
      </c>
      <c r="E7724" s="80">
        <v>1.8000695577494251E-2</v>
      </c>
      <c r="F7724" s="80">
        <v>710550</v>
      </c>
      <c r="G7724" s="80">
        <v>6</v>
      </c>
      <c r="H7724" s="280" t="s">
        <v>1342</v>
      </c>
      <c r="I7724" s="80"/>
    </row>
    <row r="7725" spans="1:9">
      <c r="A7725" s="280" t="s">
        <v>9124</v>
      </c>
      <c r="B7725" s="280" t="s">
        <v>1457</v>
      </c>
      <c r="C7725" s="280" t="s">
        <v>1184</v>
      </c>
      <c r="D7725" s="280" t="s">
        <v>1216</v>
      </c>
      <c r="E7725" s="80">
        <v>1.9386818795051476E-2</v>
      </c>
      <c r="F7725" s="80">
        <v>710550</v>
      </c>
      <c r="G7725" s="80">
        <v>6</v>
      </c>
      <c r="H7725" s="280" t="s">
        <v>1342</v>
      </c>
      <c r="I7725" s="80"/>
    </row>
    <row r="7726" spans="1:9">
      <c r="A7726" s="280" t="s">
        <v>9125</v>
      </c>
      <c r="B7726" s="280" t="s">
        <v>1457</v>
      </c>
      <c r="C7726" s="280" t="s">
        <v>1184</v>
      </c>
      <c r="D7726" s="280" t="s">
        <v>1217</v>
      </c>
      <c r="E7726" s="80">
        <v>1.6128729226339983E-2</v>
      </c>
      <c r="F7726" s="80">
        <v>710550</v>
      </c>
      <c r="G7726" s="80">
        <v>6</v>
      </c>
      <c r="H7726" s="280" t="s">
        <v>1342</v>
      </c>
      <c r="I7726" s="80"/>
    </row>
    <row r="7727" spans="1:9">
      <c r="A7727" s="280" t="s">
        <v>9126</v>
      </c>
      <c r="B7727" s="280" t="s">
        <v>1457</v>
      </c>
      <c r="C7727" s="280" t="s">
        <v>1184</v>
      </c>
      <c r="D7727" s="280" t="s">
        <v>1218</v>
      </c>
      <c r="E7727" s="80">
        <v>1.8833916198043529E-2</v>
      </c>
      <c r="F7727" s="80">
        <v>710550</v>
      </c>
      <c r="G7727" s="80">
        <v>6</v>
      </c>
      <c r="H7727" s="280" t="s">
        <v>1342</v>
      </c>
      <c r="I7727" s="80"/>
    </row>
    <row r="7728" spans="1:9">
      <c r="A7728" s="280" t="s">
        <v>9127</v>
      </c>
      <c r="B7728" s="280" t="s">
        <v>1457</v>
      </c>
      <c r="C7728" s="280" t="s">
        <v>1184</v>
      </c>
      <c r="D7728" s="280" t="s">
        <v>1219</v>
      </c>
      <c r="E7728" s="80">
        <v>2909.7764088281997</v>
      </c>
      <c r="F7728" s="80">
        <v>710550</v>
      </c>
      <c r="G7728" s="80">
        <v>6</v>
      </c>
      <c r="H7728" s="280" t="s">
        <v>1342</v>
      </c>
      <c r="I7728" s="80"/>
    </row>
    <row r="7729" spans="1:9">
      <c r="A7729" s="280" t="s">
        <v>9128</v>
      </c>
      <c r="B7729" s="280" t="s">
        <v>1457</v>
      </c>
      <c r="C7729" s="280" t="s">
        <v>1184</v>
      </c>
      <c r="D7729" s="280" t="s">
        <v>1347</v>
      </c>
      <c r="E7729" s="80">
        <v>3.3564694103212923E-2</v>
      </c>
      <c r="F7729" s="80">
        <v>710550</v>
      </c>
      <c r="G7729" s="80">
        <v>6</v>
      </c>
      <c r="H7729" s="280" t="s">
        <v>1342</v>
      </c>
      <c r="I7729" s="80"/>
    </row>
    <row r="7730" spans="1:9">
      <c r="A7730" s="280" t="s">
        <v>9129</v>
      </c>
      <c r="B7730" s="280" t="s">
        <v>1457</v>
      </c>
      <c r="C7730" s="280" t="s">
        <v>1184</v>
      </c>
      <c r="D7730" s="280" t="s">
        <v>1344</v>
      </c>
      <c r="E7730" s="80">
        <v>8.0724965951620584E-2</v>
      </c>
      <c r="F7730" s="80">
        <v>710550</v>
      </c>
      <c r="G7730" s="80">
        <v>6</v>
      </c>
      <c r="H7730" s="280" t="s">
        <v>1342</v>
      </c>
      <c r="I7730" s="80"/>
    </row>
    <row r="7731" spans="1:9">
      <c r="A7731" s="280" t="s">
        <v>9130</v>
      </c>
      <c r="B7731" s="280" t="s">
        <v>5748</v>
      </c>
      <c r="C7731" s="280" t="s">
        <v>1185</v>
      </c>
      <c r="D7731" s="280" t="s">
        <v>1394</v>
      </c>
      <c r="E7731" s="80">
        <v>328257</v>
      </c>
      <c r="F7731" s="80">
        <v>710550</v>
      </c>
      <c r="G7731" s="80">
        <v>6</v>
      </c>
      <c r="H7731" s="280" t="s">
        <v>1394</v>
      </c>
      <c r="I7731" s="80"/>
    </row>
    <row r="7732" spans="1:9">
      <c r="A7732" s="280" t="s">
        <v>9131</v>
      </c>
      <c r="B7732" s="280" t="s">
        <v>5750</v>
      </c>
      <c r="C7732" s="280" t="s">
        <v>1185</v>
      </c>
      <c r="D7732" s="280" t="s">
        <v>1394</v>
      </c>
      <c r="E7732" s="80">
        <v>21346888552.607048</v>
      </c>
      <c r="F7732" s="80">
        <v>710550</v>
      </c>
      <c r="G7732" s="80">
        <v>6</v>
      </c>
      <c r="H7732" s="280" t="s">
        <v>1394</v>
      </c>
      <c r="I7732" s="80"/>
    </row>
    <row r="7733" spans="1:9">
      <c r="A7733" s="280" t="s">
        <v>9132</v>
      </c>
      <c r="B7733" s="280" t="s">
        <v>5752</v>
      </c>
      <c r="C7733" s="280" t="s">
        <v>1185</v>
      </c>
      <c r="D7733" s="280" t="s">
        <v>1394</v>
      </c>
      <c r="E7733" s="80">
        <v>0.46197593413552884</v>
      </c>
      <c r="F7733" s="80">
        <v>710550</v>
      </c>
      <c r="G7733" s="80">
        <v>6</v>
      </c>
      <c r="H7733" s="280" t="s">
        <v>1394</v>
      </c>
      <c r="I7733" s="80"/>
    </row>
    <row r="7734" spans="1:9">
      <c r="A7734" s="280" t="s">
        <v>9133</v>
      </c>
      <c r="B7734" s="280" t="s">
        <v>5754</v>
      </c>
      <c r="C7734" s="280" t="s">
        <v>1185</v>
      </c>
      <c r="D7734" s="280" t="s">
        <v>1394</v>
      </c>
      <c r="E7734" s="80">
        <v>30042.767648451267</v>
      </c>
      <c r="F7734" s="80">
        <v>710550</v>
      </c>
      <c r="G7734" s="80">
        <v>6</v>
      </c>
      <c r="H7734" s="280" t="s">
        <v>1394</v>
      </c>
      <c r="I7734" s="80"/>
    </row>
    <row r="7735" spans="1:9">
      <c r="A7735" s="280" t="s">
        <v>9134</v>
      </c>
      <c r="B7735" s="280" t="s">
        <v>1457</v>
      </c>
      <c r="C7735" s="280" t="s">
        <v>1185</v>
      </c>
      <c r="D7735" s="280" t="s">
        <v>1211</v>
      </c>
      <c r="E7735" s="80">
        <v>5.4917745329706474E-2</v>
      </c>
      <c r="F7735" s="80">
        <v>710550</v>
      </c>
      <c r="G7735" s="80">
        <v>6</v>
      </c>
      <c r="H7735" s="280" t="s">
        <v>1342</v>
      </c>
      <c r="I7735" s="80"/>
    </row>
    <row r="7736" spans="1:9">
      <c r="A7736" s="280" t="s">
        <v>9135</v>
      </c>
      <c r="B7736" s="280" t="s">
        <v>1457</v>
      </c>
      <c r="C7736" s="280" t="s">
        <v>1185</v>
      </c>
      <c r="D7736" s="280" t="s">
        <v>1212</v>
      </c>
      <c r="E7736" s="80">
        <v>5.9083009270590361E-2</v>
      </c>
      <c r="F7736" s="80">
        <v>710550</v>
      </c>
      <c r="G7736" s="80">
        <v>6</v>
      </c>
      <c r="H7736" s="280" t="s">
        <v>1342</v>
      </c>
      <c r="I7736" s="80"/>
    </row>
    <row r="7737" spans="1:9">
      <c r="A7737" s="280" t="s">
        <v>9136</v>
      </c>
      <c r="B7737" s="280" t="s">
        <v>1457</v>
      </c>
      <c r="C7737" s="280" t="s">
        <v>1185</v>
      </c>
      <c r="D7737" s="280" t="s">
        <v>1213</v>
      </c>
      <c r="E7737" s="80">
        <v>5.4922110562524121E-2</v>
      </c>
      <c r="F7737" s="80">
        <v>710550</v>
      </c>
      <c r="G7737" s="80">
        <v>6</v>
      </c>
      <c r="H7737" s="280" t="s">
        <v>1342</v>
      </c>
      <c r="I7737" s="80"/>
    </row>
    <row r="7738" spans="1:9">
      <c r="A7738" s="280" t="s">
        <v>9137</v>
      </c>
      <c r="B7738" s="280" t="s">
        <v>1457</v>
      </c>
      <c r="C7738" s="280" t="s">
        <v>1185</v>
      </c>
      <c r="D7738" s="280" t="s">
        <v>1214</v>
      </c>
      <c r="E7738" s="80">
        <v>5.9035969559900557E-2</v>
      </c>
      <c r="F7738" s="80">
        <v>710550</v>
      </c>
      <c r="G7738" s="80">
        <v>6</v>
      </c>
      <c r="H7738" s="280" t="s">
        <v>1342</v>
      </c>
      <c r="I7738" s="80"/>
    </row>
    <row r="7739" spans="1:9">
      <c r="A7739" s="280" t="s">
        <v>9138</v>
      </c>
      <c r="B7739" s="280" t="s">
        <v>1457</v>
      </c>
      <c r="C7739" s="280" t="s">
        <v>1185</v>
      </c>
      <c r="D7739" s="280" t="s">
        <v>1215</v>
      </c>
      <c r="E7739" s="80">
        <v>5.8534804475148215E-2</v>
      </c>
      <c r="F7739" s="80">
        <v>710550</v>
      </c>
      <c r="G7739" s="80">
        <v>6</v>
      </c>
      <c r="H7739" s="280" t="s">
        <v>1342</v>
      </c>
      <c r="I7739" s="80"/>
    </row>
    <row r="7740" spans="1:9">
      <c r="A7740" s="280" t="s">
        <v>9139</v>
      </c>
      <c r="B7740" s="280" t="s">
        <v>1457</v>
      </c>
      <c r="C7740" s="280" t="s">
        <v>1185</v>
      </c>
      <c r="D7740" s="280" t="s">
        <v>1216</v>
      </c>
      <c r="E7740" s="80">
        <v>3.4138722564166224E-2</v>
      </c>
      <c r="F7740" s="80">
        <v>710550</v>
      </c>
      <c r="G7740" s="80">
        <v>6</v>
      </c>
      <c r="H7740" s="280" t="s">
        <v>1342</v>
      </c>
      <c r="I7740" s="80"/>
    </row>
    <row r="7741" spans="1:9">
      <c r="A7741" s="280" t="s">
        <v>9140</v>
      </c>
      <c r="B7741" s="280" t="s">
        <v>1457</v>
      </c>
      <c r="C7741" s="280" t="s">
        <v>1185</v>
      </c>
      <c r="D7741" s="280" t="s">
        <v>1217</v>
      </c>
      <c r="E7741" s="80">
        <v>5.1933594684402014E-2</v>
      </c>
      <c r="F7741" s="80">
        <v>710550</v>
      </c>
      <c r="G7741" s="80">
        <v>6</v>
      </c>
      <c r="H7741" s="280" t="s">
        <v>1342</v>
      </c>
      <c r="I7741" s="80"/>
    </row>
    <row r="7742" spans="1:9">
      <c r="A7742" s="280" t="s">
        <v>9141</v>
      </c>
      <c r="B7742" s="280" t="s">
        <v>1457</v>
      </c>
      <c r="C7742" s="280" t="s">
        <v>1185</v>
      </c>
      <c r="D7742" s="280" t="s">
        <v>1218</v>
      </c>
      <c r="E7742" s="80">
        <v>4.4928764090518616E-2</v>
      </c>
      <c r="F7742" s="80">
        <v>710550</v>
      </c>
      <c r="G7742" s="80">
        <v>6</v>
      </c>
      <c r="H7742" s="280" t="s">
        <v>1342</v>
      </c>
      <c r="I7742" s="80"/>
    </row>
    <row r="7743" spans="1:9">
      <c r="A7743" s="280" t="s">
        <v>9142</v>
      </c>
      <c r="B7743" s="280" t="s">
        <v>1457</v>
      </c>
      <c r="C7743" s="280" t="s">
        <v>1185</v>
      </c>
      <c r="D7743" s="280" t="s">
        <v>1219</v>
      </c>
      <c r="E7743" s="80">
        <v>7053.1733954324118</v>
      </c>
      <c r="F7743" s="80">
        <v>710550</v>
      </c>
      <c r="G7743" s="80">
        <v>6</v>
      </c>
      <c r="H7743" s="280" t="s">
        <v>1342</v>
      </c>
      <c r="I7743" s="80"/>
    </row>
    <row r="7744" spans="1:9">
      <c r="A7744" s="280" t="s">
        <v>9143</v>
      </c>
      <c r="B7744" s="280" t="s">
        <v>1457</v>
      </c>
      <c r="C7744" s="280" t="s">
        <v>1185</v>
      </c>
      <c r="D7744" s="280" t="s">
        <v>1347</v>
      </c>
      <c r="E7744" s="80">
        <v>0.10139832878227609</v>
      </c>
      <c r="F7744" s="80">
        <v>710550</v>
      </c>
      <c r="G7744" s="80">
        <v>6</v>
      </c>
      <c r="H7744" s="280" t="s">
        <v>1342</v>
      </c>
      <c r="I7744" s="80"/>
    </row>
    <row r="7745" spans="1:9">
      <c r="A7745" s="280" t="s">
        <v>9144</v>
      </c>
      <c r="B7745" s="280" t="s">
        <v>1457</v>
      </c>
      <c r="C7745" s="280" t="s">
        <v>1185</v>
      </c>
      <c r="D7745" s="280" t="s">
        <v>1344</v>
      </c>
      <c r="E7745" s="80">
        <v>0.24895189646910768</v>
      </c>
      <c r="F7745" s="80">
        <v>710550</v>
      </c>
      <c r="G7745" s="80">
        <v>6</v>
      </c>
      <c r="H7745" s="280" t="s">
        <v>1342</v>
      </c>
      <c r="I7745" s="80"/>
    </row>
    <row r="7746" spans="1:9">
      <c r="A7746" s="280" t="s">
        <v>9145</v>
      </c>
      <c r="B7746" s="280" t="s">
        <v>5748</v>
      </c>
      <c r="C7746" s="280" t="s">
        <v>1186</v>
      </c>
      <c r="D7746" s="280" t="s">
        <v>1394</v>
      </c>
      <c r="E7746" s="80">
        <v>7775</v>
      </c>
      <c r="F7746" s="80">
        <v>710550</v>
      </c>
      <c r="G7746" s="80">
        <v>6</v>
      </c>
      <c r="H7746" s="280" t="s">
        <v>1394</v>
      </c>
      <c r="I7746" s="80"/>
    </row>
    <row r="7747" spans="1:9">
      <c r="A7747" s="280" t="s">
        <v>9146</v>
      </c>
      <c r="B7747" s="280" t="s">
        <v>5750</v>
      </c>
      <c r="C7747" s="280" t="s">
        <v>1186</v>
      </c>
      <c r="D7747" s="280" t="s">
        <v>1394</v>
      </c>
      <c r="E7747" s="80">
        <v>89860000</v>
      </c>
      <c r="F7747" s="80">
        <v>710550</v>
      </c>
      <c r="G7747" s="80">
        <v>6</v>
      </c>
      <c r="H7747" s="280" t="s">
        <v>1394</v>
      </c>
      <c r="I7747" s="80"/>
    </row>
    <row r="7748" spans="1:9">
      <c r="A7748" s="280" t="s">
        <v>9147</v>
      </c>
      <c r="B7748" s="280" t="s">
        <v>5752</v>
      </c>
      <c r="C7748" s="280" t="s">
        <v>1186</v>
      </c>
      <c r="D7748" s="280" t="s">
        <v>1394</v>
      </c>
      <c r="E7748" s="80">
        <v>1.0942227851664203E-2</v>
      </c>
      <c r="F7748" s="80">
        <v>710550</v>
      </c>
      <c r="G7748" s="80">
        <v>6</v>
      </c>
      <c r="H7748" s="280" t="s">
        <v>1394</v>
      </c>
      <c r="I7748" s="80"/>
    </row>
    <row r="7749" spans="1:9">
      <c r="A7749" s="280" t="s">
        <v>9148</v>
      </c>
      <c r="B7749" s="280" t="s">
        <v>5754</v>
      </c>
      <c r="C7749" s="280" t="s">
        <v>1186</v>
      </c>
      <c r="D7749" s="280" t="s">
        <v>1394</v>
      </c>
      <c r="E7749" s="80">
        <v>126.46541411582577</v>
      </c>
      <c r="F7749" s="80">
        <v>710550</v>
      </c>
      <c r="G7749" s="80">
        <v>6</v>
      </c>
      <c r="H7749" s="280" t="s">
        <v>1394</v>
      </c>
      <c r="I7749" s="80"/>
    </row>
    <row r="7750" spans="1:9">
      <c r="A7750" s="280" t="s">
        <v>9149</v>
      </c>
      <c r="B7750" s="280" t="s">
        <v>1457</v>
      </c>
      <c r="C7750" s="280" t="s">
        <v>1186</v>
      </c>
      <c r="D7750" s="280" t="s">
        <v>1211</v>
      </c>
      <c r="E7750" s="80">
        <v>1.0359204669689745E-2</v>
      </c>
      <c r="F7750" s="80">
        <v>710550</v>
      </c>
      <c r="G7750" s="80">
        <v>6</v>
      </c>
      <c r="H7750" s="280" t="s">
        <v>1342</v>
      </c>
      <c r="I7750" s="80"/>
    </row>
    <row r="7751" spans="1:9">
      <c r="A7751" s="280" t="s">
        <v>9150</v>
      </c>
      <c r="B7751" s="280" t="s">
        <v>1457</v>
      </c>
      <c r="C7751" s="280" t="s">
        <v>1186</v>
      </c>
      <c r="D7751" s="280" t="s">
        <v>1212</v>
      </c>
      <c r="E7751" s="80">
        <v>1.0640594422458944E-2</v>
      </c>
      <c r="F7751" s="80">
        <v>710550</v>
      </c>
      <c r="G7751" s="80">
        <v>6</v>
      </c>
      <c r="H7751" s="280" t="s">
        <v>1342</v>
      </c>
      <c r="I7751" s="80"/>
    </row>
    <row r="7752" spans="1:9">
      <c r="A7752" s="280" t="s">
        <v>9151</v>
      </c>
      <c r="B7752" s="280" t="s">
        <v>1457</v>
      </c>
      <c r="C7752" s="280" t="s">
        <v>1186</v>
      </c>
      <c r="D7752" s="280" t="s">
        <v>1213</v>
      </c>
      <c r="E7752" s="80">
        <v>1.0359204669689745E-2</v>
      </c>
      <c r="F7752" s="80">
        <v>710550</v>
      </c>
      <c r="G7752" s="80">
        <v>6</v>
      </c>
      <c r="H7752" s="280" t="s">
        <v>1342</v>
      </c>
      <c r="I7752" s="80"/>
    </row>
    <row r="7753" spans="1:9">
      <c r="A7753" s="280" t="s">
        <v>9152</v>
      </c>
      <c r="B7753" s="280" t="s">
        <v>1457</v>
      </c>
      <c r="C7753" s="280" t="s">
        <v>1186</v>
      </c>
      <c r="D7753" s="280" t="s">
        <v>1214</v>
      </c>
      <c r="E7753" s="80">
        <v>1.0359204669689745E-2</v>
      </c>
      <c r="F7753" s="80">
        <v>710550</v>
      </c>
      <c r="G7753" s="80">
        <v>6</v>
      </c>
      <c r="H7753" s="280" t="s">
        <v>1342</v>
      </c>
      <c r="I7753" s="80"/>
    </row>
    <row r="7754" spans="1:9">
      <c r="A7754" s="280" t="s">
        <v>9153</v>
      </c>
      <c r="B7754" s="280" t="s">
        <v>1457</v>
      </c>
      <c r="C7754" s="280" t="s">
        <v>1186</v>
      </c>
      <c r="D7754" s="280" t="s">
        <v>1215</v>
      </c>
      <c r="E7754" s="80">
        <v>1.062083949677778E-2</v>
      </c>
      <c r="F7754" s="80">
        <v>710550</v>
      </c>
      <c r="G7754" s="80">
        <v>6</v>
      </c>
      <c r="H7754" s="280" t="s">
        <v>1342</v>
      </c>
      <c r="I7754" s="80"/>
    </row>
    <row r="7755" spans="1:9">
      <c r="A7755" s="280" t="s">
        <v>9154</v>
      </c>
      <c r="B7755" s="280" t="s">
        <v>1457</v>
      </c>
      <c r="C7755" s="280" t="s">
        <v>1186</v>
      </c>
      <c r="D7755" s="280" t="s">
        <v>1216</v>
      </c>
      <c r="E7755" s="80">
        <v>-3.4997502037770914E-3</v>
      </c>
      <c r="F7755" s="80">
        <v>710550</v>
      </c>
      <c r="G7755" s="80">
        <v>6</v>
      </c>
      <c r="H7755" s="280" t="s">
        <v>1342</v>
      </c>
      <c r="I7755" s="80"/>
    </row>
    <row r="7756" spans="1:9">
      <c r="A7756" s="280" t="s">
        <v>9155</v>
      </c>
      <c r="B7756" s="280" t="s">
        <v>1457</v>
      </c>
      <c r="C7756" s="280" t="s">
        <v>1186</v>
      </c>
      <c r="D7756" s="280" t="s">
        <v>1217</v>
      </c>
      <c r="E7756" s="80">
        <v>9.466975517363127E-3</v>
      </c>
      <c r="F7756" s="80">
        <v>710550</v>
      </c>
      <c r="G7756" s="80">
        <v>6</v>
      </c>
      <c r="H7756" s="280" t="s">
        <v>1342</v>
      </c>
      <c r="I7756" s="80"/>
    </row>
    <row r="7757" spans="1:9">
      <c r="A7757" s="280" t="s">
        <v>9156</v>
      </c>
      <c r="B7757" s="280" t="s">
        <v>1457</v>
      </c>
      <c r="C7757" s="280" t="s">
        <v>1186</v>
      </c>
      <c r="D7757" s="280" t="s">
        <v>1218</v>
      </c>
      <c r="E7757" s="80">
        <v>1.1235797543823188E-2</v>
      </c>
      <c r="F7757" s="80">
        <v>710550</v>
      </c>
      <c r="G7757" s="80">
        <v>6</v>
      </c>
      <c r="H7757" s="280" t="s">
        <v>1342</v>
      </c>
      <c r="I7757" s="80"/>
    </row>
    <row r="7758" spans="1:9">
      <c r="A7758" s="280" t="s">
        <v>9157</v>
      </c>
      <c r="B7758" s="280" t="s">
        <v>1457</v>
      </c>
      <c r="C7758" s="280" t="s">
        <v>1186</v>
      </c>
      <c r="D7758" s="280" t="s">
        <v>1219</v>
      </c>
      <c r="E7758" s="80">
        <v>1.0291857806417337E-2</v>
      </c>
      <c r="F7758" s="80">
        <v>710550</v>
      </c>
      <c r="G7758" s="80">
        <v>6</v>
      </c>
      <c r="H7758" s="280" t="s">
        <v>1342</v>
      </c>
      <c r="I7758" s="80"/>
    </row>
    <row r="7759" spans="1:9">
      <c r="A7759" s="280" t="s">
        <v>9158</v>
      </c>
      <c r="B7759" s="280" t="s">
        <v>1457</v>
      </c>
      <c r="C7759" s="280" t="s">
        <v>1186</v>
      </c>
      <c r="D7759" s="280" t="s">
        <v>1347</v>
      </c>
      <c r="E7759" s="80">
        <v>1.9026480347380047E-2</v>
      </c>
      <c r="F7759" s="80">
        <v>710550</v>
      </c>
      <c r="G7759" s="80">
        <v>6</v>
      </c>
      <c r="H7759" s="280" t="s">
        <v>1342</v>
      </c>
      <c r="I7759" s="80"/>
    </row>
    <row r="7760" spans="1:9">
      <c r="A7760" s="280" t="s">
        <v>9159</v>
      </c>
      <c r="B7760" s="280" t="s">
        <v>1457</v>
      </c>
      <c r="C7760" s="280" t="s">
        <v>1186</v>
      </c>
      <c r="D7760" s="280" t="s">
        <v>1344</v>
      </c>
      <c r="E7760" s="80">
        <v>4.4859494216545039E-2</v>
      </c>
      <c r="F7760" s="80">
        <v>710550</v>
      </c>
      <c r="G7760" s="80">
        <v>6</v>
      </c>
      <c r="H7760" s="280" t="s">
        <v>1342</v>
      </c>
      <c r="I7760" s="80"/>
    </row>
    <row r="7761" spans="1:9">
      <c r="A7761" s="280" t="s">
        <v>9160</v>
      </c>
      <c r="B7761" s="280" t="s">
        <v>5748</v>
      </c>
      <c r="C7761" s="280" t="s">
        <v>1187</v>
      </c>
      <c r="D7761" s="280" t="s">
        <v>1394</v>
      </c>
      <c r="E7761" s="80">
        <v>67868</v>
      </c>
      <c r="F7761" s="80">
        <v>710550</v>
      </c>
      <c r="G7761" s="80">
        <v>6</v>
      </c>
      <c r="H7761" s="280" t="s">
        <v>1394</v>
      </c>
      <c r="I7761" s="80"/>
    </row>
    <row r="7762" spans="1:9">
      <c r="A7762" s="280" t="s">
        <v>9161</v>
      </c>
      <c r="B7762" s="280" t="s">
        <v>5750</v>
      </c>
      <c r="C7762" s="280" t="s">
        <v>1187</v>
      </c>
      <c r="D7762" s="280" t="s">
        <v>1394</v>
      </c>
      <c r="E7762" s="80">
        <v>1452515877.65044</v>
      </c>
      <c r="F7762" s="80">
        <v>710550</v>
      </c>
      <c r="G7762" s="80">
        <v>6</v>
      </c>
      <c r="H7762" s="280" t="s">
        <v>1394</v>
      </c>
      <c r="I7762" s="80"/>
    </row>
    <row r="7763" spans="1:9">
      <c r="A7763" s="280" t="s">
        <v>9162</v>
      </c>
      <c r="B7763" s="280" t="s">
        <v>5752</v>
      </c>
      <c r="C7763" s="280" t="s">
        <v>1187</v>
      </c>
      <c r="D7763" s="280" t="s">
        <v>1394</v>
      </c>
      <c r="E7763" s="80">
        <v>9.5514742101189223E-2</v>
      </c>
      <c r="F7763" s="80">
        <v>710550</v>
      </c>
      <c r="G7763" s="80">
        <v>6</v>
      </c>
      <c r="H7763" s="280" t="s">
        <v>1394</v>
      </c>
      <c r="I7763" s="80"/>
    </row>
    <row r="7764" spans="1:9">
      <c r="A7764" s="280" t="s">
        <v>9163</v>
      </c>
      <c r="B7764" s="280" t="s">
        <v>5754</v>
      </c>
      <c r="C7764" s="280" t="s">
        <v>1187</v>
      </c>
      <c r="D7764" s="280" t="s">
        <v>1394</v>
      </c>
      <c r="E7764" s="80">
        <v>2044.2134651332628</v>
      </c>
      <c r="F7764" s="80">
        <v>710550</v>
      </c>
      <c r="G7764" s="80">
        <v>6</v>
      </c>
      <c r="H7764" s="280" t="s">
        <v>1394</v>
      </c>
      <c r="I7764" s="80"/>
    </row>
    <row r="7765" spans="1:9">
      <c r="A7765" s="280" t="s">
        <v>9164</v>
      </c>
      <c r="B7765" s="280" t="s">
        <v>1457</v>
      </c>
      <c r="C7765" s="280" t="s">
        <v>1187</v>
      </c>
      <c r="D7765" s="280" t="s">
        <v>1211</v>
      </c>
      <c r="E7765" s="80">
        <v>1.7821932210592414E-2</v>
      </c>
      <c r="F7765" s="80">
        <v>710550</v>
      </c>
      <c r="G7765" s="80">
        <v>6</v>
      </c>
      <c r="H7765" s="280" t="s">
        <v>1342</v>
      </c>
      <c r="I7765" s="80"/>
    </row>
    <row r="7766" spans="1:9">
      <c r="A7766" s="280" t="s">
        <v>9165</v>
      </c>
      <c r="B7766" s="280" t="s">
        <v>1457</v>
      </c>
      <c r="C7766" s="280" t="s">
        <v>1187</v>
      </c>
      <c r="D7766" s="280" t="s">
        <v>1212</v>
      </c>
      <c r="E7766" s="80">
        <v>1.8439558946857559E-2</v>
      </c>
      <c r="F7766" s="80">
        <v>710550</v>
      </c>
      <c r="G7766" s="80">
        <v>6</v>
      </c>
      <c r="H7766" s="280" t="s">
        <v>1342</v>
      </c>
      <c r="I7766" s="80"/>
    </row>
    <row r="7767" spans="1:9">
      <c r="A7767" s="280" t="s">
        <v>9166</v>
      </c>
      <c r="B7767" s="280" t="s">
        <v>1457</v>
      </c>
      <c r="C7767" s="280" t="s">
        <v>1187</v>
      </c>
      <c r="D7767" s="280" t="s">
        <v>1213</v>
      </c>
      <c r="E7767" s="80">
        <v>1.7828351371847535E-2</v>
      </c>
      <c r="F7767" s="80">
        <v>710550</v>
      </c>
      <c r="G7767" s="80">
        <v>6</v>
      </c>
      <c r="H7767" s="280" t="s">
        <v>1342</v>
      </c>
      <c r="I7767" s="80"/>
    </row>
    <row r="7768" spans="1:9">
      <c r="A7768" s="280" t="s">
        <v>9167</v>
      </c>
      <c r="B7768" s="280" t="s">
        <v>1457</v>
      </c>
      <c r="C7768" s="280" t="s">
        <v>1187</v>
      </c>
      <c r="D7768" s="280" t="s">
        <v>1214</v>
      </c>
      <c r="E7768" s="80">
        <v>1.8036383252622381E-2</v>
      </c>
      <c r="F7768" s="80">
        <v>710550</v>
      </c>
      <c r="G7768" s="80">
        <v>6</v>
      </c>
      <c r="H7768" s="280" t="s">
        <v>1342</v>
      </c>
      <c r="I7768" s="80"/>
    </row>
    <row r="7769" spans="1:9">
      <c r="A7769" s="280" t="s">
        <v>9168</v>
      </c>
      <c r="B7769" s="280" t="s">
        <v>1457</v>
      </c>
      <c r="C7769" s="280" t="s">
        <v>1187</v>
      </c>
      <c r="D7769" s="280" t="s">
        <v>1215</v>
      </c>
      <c r="E7769" s="80">
        <v>1.8317469635570297E-2</v>
      </c>
      <c r="F7769" s="80">
        <v>710550</v>
      </c>
      <c r="G7769" s="80">
        <v>6</v>
      </c>
      <c r="H7769" s="280" t="s">
        <v>1342</v>
      </c>
      <c r="I7769" s="80"/>
    </row>
    <row r="7770" spans="1:9">
      <c r="A7770" s="280" t="s">
        <v>9169</v>
      </c>
      <c r="B7770" s="280" t="s">
        <v>1457</v>
      </c>
      <c r="C7770" s="280" t="s">
        <v>1187</v>
      </c>
      <c r="D7770" s="280" t="s">
        <v>1216</v>
      </c>
      <c r="E7770" s="80">
        <v>1.5131022489108734E-2</v>
      </c>
      <c r="F7770" s="80">
        <v>710550</v>
      </c>
      <c r="G7770" s="80">
        <v>6</v>
      </c>
      <c r="H7770" s="280" t="s">
        <v>1342</v>
      </c>
      <c r="I7770" s="80"/>
    </row>
    <row r="7771" spans="1:9">
      <c r="A7771" s="280" t="s">
        <v>9170</v>
      </c>
      <c r="B7771" s="280" t="s">
        <v>1457</v>
      </c>
      <c r="C7771" s="280" t="s">
        <v>1187</v>
      </c>
      <c r="D7771" s="280" t="s">
        <v>1217</v>
      </c>
      <c r="E7771" s="80">
        <v>1.6400153915164223E-2</v>
      </c>
      <c r="F7771" s="80">
        <v>710550</v>
      </c>
      <c r="G7771" s="80">
        <v>6</v>
      </c>
      <c r="H7771" s="280" t="s">
        <v>1342</v>
      </c>
      <c r="I7771" s="80"/>
    </row>
    <row r="7772" spans="1:9">
      <c r="A7772" s="280" t="s">
        <v>9171</v>
      </c>
      <c r="B7772" s="280" t="s">
        <v>1457</v>
      </c>
      <c r="C7772" s="280" t="s">
        <v>1187</v>
      </c>
      <c r="D7772" s="280" t="s">
        <v>1218</v>
      </c>
      <c r="E7772" s="80">
        <v>1.6480335457149244E-2</v>
      </c>
      <c r="F7772" s="80">
        <v>710550</v>
      </c>
      <c r="G7772" s="80">
        <v>6</v>
      </c>
      <c r="H7772" s="280" t="s">
        <v>1342</v>
      </c>
      <c r="I7772" s="80"/>
    </row>
    <row r="7773" spans="1:9">
      <c r="A7773" s="280" t="s">
        <v>9172</v>
      </c>
      <c r="B7773" s="280" t="s">
        <v>1457</v>
      </c>
      <c r="C7773" s="280" t="s">
        <v>1187</v>
      </c>
      <c r="D7773" s="280" t="s">
        <v>1219</v>
      </c>
      <c r="E7773" s="80">
        <v>1.7207288901021901E-2</v>
      </c>
      <c r="F7773" s="80">
        <v>710550</v>
      </c>
      <c r="G7773" s="80">
        <v>6</v>
      </c>
      <c r="H7773" s="280" t="s">
        <v>1342</v>
      </c>
      <c r="I7773" s="80"/>
    </row>
    <row r="7774" spans="1:9">
      <c r="A7774" s="280" t="s">
        <v>9173</v>
      </c>
      <c r="B7774" s="280" t="s">
        <v>1457</v>
      </c>
      <c r="C7774" s="280" t="s">
        <v>1187</v>
      </c>
      <c r="D7774" s="280" t="s">
        <v>1347</v>
      </c>
      <c r="E7774" s="80">
        <v>3.2370304665230942E-2</v>
      </c>
      <c r="F7774" s="80">
        <v>710550</v>
      </c>
      <c r="G7774" s="80">
        <v>6</v>
      </c>
      <c r="H7774" s="280" t="s">
        <v>1342</v>
      </c>
      <c r="I7774" s="80"/>
    </row>
    <row r="7775" spans="1:9">
      <c r="A7775" s="280" t="s">
        <v>9174</v>
      </c>
      <c r="B7775" s="280" t="s">
        <v>1457</v>
      </c>
      <c r="C7775" s="280" t="s">
        <v>1187</v>
      </c>
      <c r="D7775" s="280" t="s">
        <v>1344</v>
      </c>
      <c r="E7775" s="80">
        <v>8.1319767840913146E-2</v>
      </c>
      <c r="F7775" s="80">
        <v>710550</v>
      </c>
      <c r="G7775" s="80">
        <v>6</v>
      </c>
      <c r="H7775" s="280" t="s">
        <v>1342</v>
      </c>
      <c r="I7775" s="80"/>
    </row>
    <row r="7776" spans="1:9">
      <c r="A7776" s="280" t="s">
        <v>9175</v>
      </c>
      <c r="B7776" s="280" t="s">
        <v>5748</v>
      </c>
      <c r="C7776" s="280" t="s">
        <v>1188</v>
      </c>
      <c r="D7776" s="280" t="s">
        <v>1394</v>
      </c>
      <c r="E7776" s="80">
        <v>935</v>
      </c>
      <c r="F7776" s="80">
        <v>710550</v>
      </c>
      <c r="G7776" s="80">
        <v>6</v>
      </c>
      <c r="H7776" s="280" t="s">
        <v>1394</v>
      </c>
      <c r="I7776" s="80"/>
    </row>
    <row r="7777" spans="1:9">
      <c r="A7777" s="280" t="s">
        <v>9176</v>
      </c>
      <c r="B7777" s="280" t="s">
        <v>5750</v>
      </c>
      <c r="C7777" s="280" t="s">
        <v>1188</v>
      </c>
      <c r="D7777" s="280" t="s">
        <v>1394</v>
      </c>
      <c r="E7777" s="80">
        <v>74689605.588604927</v>
      </c>
      <c r="F7777" s="80">
        <v>710550</v>
      </c>
      <c r="G7777" s="80">
        <v>6</v>
      </c>
      <c r="H7777" s="280" t="s">
        <v>1394</v>
      </c>
      <c r="I7777" s="80"/>
    </row>
    <row r="7778" spans="1:9">
      <c r="A7778" s="280" t="s">
        <v>9177</v>
      </c>
      <c r="B7778" s="280" t="s">
        <v>5752</v>
      </c>
      <c r="C7778" s="280" t="s">
        <v>1188</v>
      </c>
      <c r="D7778" s="280" t="s">
        <v>1394</v>
      </c>
      <c r="E7778" s="80">
        <v>1.3158820631904863E-3</v>
      </c>
      <c r="F7778" s="80">
        <v>710550</v>
      </c>
      <c r="G7778" s="80">
        <v>6</v>
      </c>
      <c r="H7778" s="280" t="s">
        <v>1394</v>
      </c>
      <c r="I7778" s="80"/>
    </row>
    <row r="7779" spans="1:9">
      <c r="A7779" s="280" t="s">
        <v>9178</v>
      </c>
      <c r="B7779" s="280" t="s">
        <v>5754</v>
      </c>
      <c r="C7779" s="280" t="s">
        <v>1188</v>
      </c>
      <c r="D7779" s="280" t="s">
        <v>1394</v>
      </c>
      <c r="E7779" s="80">
        <v>105.11520032172955</v>
      </c>
      <c r="F7779" s="80">
        <v>710550</v>
      </c>
      <c r="G7779" s="80">
        <v>6</v>
      </c>
      <c r="H7779" s="280" t="s">
        <v>1394</v>
      </c>
      <c r="I7779" s="80"/>
    </row>
    <row r="7780" spans="1:9">
      <c r="A7780" s="280" t="s">
        <v>9179</v>
      </c>
      <c r="B7780" s="280" t="s">
        <v>1457</v>
      </c>
      <c r="C7780" s="280" t="s">
        <v>1188</v>
      </c>
      <c r="D7780" s="280" t="s">
        <v>1211</v>
      </c>
      <c r="E7780" s="80">
        <v>6.284889776761958E-2</v>
      </c>
      <c r="F7780" s="80">
        <v>710550</v>
      </c>
      <c r="G7780" s="80">
        <v>6</v>
      </c>
      <c r="H7780" s="280" t="s">
        <v>1342</v>
      </c>
      <c r="I7780" s="80"/>
    </row>
    <row r="7781" spans="1:9">
      <c r="A7781" s="280" t="s">
        <v>9180</v>
      </c>
      <c r="B7781" s="280" t="s">
        <v>1457</v>
      </c>
      <c r="C7781" s="280" t="s">
        <v>1188</v>
      </c>
      <c r="D7781" s="280" t="s">
        <v>1212</v>
      </c>
      <c r="E7781" s="80">
        <v>6.7956964002472905E-2</v>
      </c>
      <c r="F7781" s="80">
        <v>710550</v>
      </c>
      <c r="G7781" s="80">
        <v>6</v>
      </c>
      <c r="H7781" s="280" t="s">
        <v>1342</v>
      </c>
      <c r="I7781" s="80"/>
    </row>
    <row r="7782" spans="1:9">
      <c r="A7782" s="280" t="s">
        <v>9181</v>
      </c>
      <c r="B7782" s="280" t="s">
        <v>1457</v>
      </c>
      <c r="C7782" s="280" t="s">
        <v>1188</v>
      </c>
      <c r="D7782" s="280" t="s">
        <v>1213</v>
      </c>
      <c r="E7782" s="80">
        <v>6.7956964002472905E-2</v>
      </c>
      <c r="F7782" s="80">
        <v>710550</v>
      </c>
      <c r="G7782" s="80">
        <v>6</v>
      </c>
      <c r="H7782" s="280" t="s">
        <v>1342</v>
      </c>
      <c r="I7782" s="80"/>
    </row>
    <row r="7783" spans="1:9">
      <c r="A7783" s="280" t="s">
        <v>9182</v>
      </c>
      <c r="B7783" s="280" t="s">
        <v>1457</v>
      </c>
      <c r="C7783" s="280" t="s">
        <v>1188</v>
      </c>
      <c r="D7783" s="280" t="s">
        <v>1214</v>
      </c>
      <c r="E7783" s="80">
        <v>6.7956964002472905E-2</v>
      </c>
      <c r="F7783" s="80">
        <v>710550</v>
      </c>
      <c r="G7783" s="80">
        <v>6</v>
      </c>
      <c r="H7783" s="280" t="s">
        <v>1342</v>
      </c>
      <c r="I7783" s="80"/>
    </row>
    <row r="7784" spans="1:9">
      <c r="A7784" s="280" t="s">
        <v>9183</v>
      </c>
      <c r="B7784" s="280" t="s">
        <v>1457</v>
      </c>
      <c r="C7784" s="280" t="s">
        <v>1188</v>
      </c>
      <c r="D7784" s="280" t="s">
        <v>1215</v>
      </c>
      <c r="E7784" s="80">
        <v>6.7956964002472905E-2</v>
      </c>
      <c r="F7784" s="80">
        <v>710550</v>
      </c>
      <c r="G7784" s="80">
        <v>6</v>
      </c>
      <c r="H7784" s="280" t="s">
        <v>1342</v>
      </c>
      <c r="I7784" s="80"/>
    </row>
    <row r="7785" spans="1:9">
      <c r="A7785" s="280" t="s">
        <v>9184</v>
      </c>
      <c r="B7785" s="280" t="s">
        <v>1457</v>
      </c>
      <c r="C7785" s="280" t="s">
        <v>1188</v>
      </c>
      <c r="D7785" s="280" t="s">
        <v>1216</v>
      </c>
      <c r="E7785" s="80">
        <v>9.4395487514007975E-2</v>
      </c>
      <c r="F7785" s="80">
        <v>710550</v>
      </c>
      <c r="G7785" s="80">
        <v>6</v>
      </c>
      <c r="H7785" s="280" t="s">
        <v>1342</v>
      </c>
      <c r="I7785" s="80"/>
    </row>
    <row r="7786" spans="1:9">
      <c r="A7786" s="280" t="s">
        <v>9185</v>
      </c>
      <c r="B7786" s="280" t="s">
        <v>1457</v>
      </c>
      <c r="C7786" s="280" t="s">
        <v>1188</v>
      </c>
      <c r="D7786" s="280" t="s">
        <v>1217</v>
      </c>
      <c r="E7786" s="80">
        <v>6.1665426859152481E-2</v>
      </c>
      <c r="F7786" s="80">
        <v>710550</v>
      </c>
      <c r="G7786" s="80">
        <v>6</v>
      </c>
      <c r="H7786" s="280" t="s">
        <v>1342</v>
      </c>
      <c r="I7786" s="80"/>
    </row>
    <row r="7787" spans="1:9">
      <c r="A7787" s="280" t="s">
        <v>9186</v>
      </c>
      <c r="B7787" s="280" t="s">
        <v>1457</v>
      </c>
      <c r="C7787" s="280" t="s">
        <v>1188</v>
      </c>
      <c r="D7787" s="280" t="s">
        <v>1218</v>
      </c>
      <c r="E7787" s="80">
        <v>9.382361100488075E-2</v>
      </c>
      <c r="F7787" s="80">
        <v>710550</v>
      </c>
      <c r="G7787" s="80">
        <v>6</v>
      </c>
      <c r="H7787" s="280" t="s">
        <v>1342</v>
      </c>
      <c r="I7787" s="80"/>
    </row>
    <row r="7788" spans="1:9">
      <c r="A7788" s="280" t="s">
        <v>9187</v>
      </c>
      <c r="B7788" s="280" t="s">
        <v>1457</v>
      </c>
      <c r="C7788" s="280" t="s">
        <v>1188</v>
      </c>
      <c r="D7788" s="280" t="s">
        <v>1219</v>
      </c>
      <c r="E7788" s="80">
        <v>6.3793497229820834E-2</v>
      </c>
      <c r="F7788" s="80">
        <v>710550</v>
      </c>
      <c r="G7788" s="80">
        <v>6</v>
      </c>
      <c r="H7788" s="280" t="s">
        <v>1342</v>
      </c>
      <c r="I7788" s="80"/>
    </row>
    <row r="7789" spans="1:9">
      <c r="A7789" s="280" t="s">
        <v>9188</v>
      </c>
      <c r="B7789" s="280" t="s">
        <v>1457</v>
      </c>
      <c r="C7789" s="280" t="s">
        <v>1188</v>
      </c>
      <c r="D7789" s="280" t="s">
        <v>1347</v>
      </c>
      <c r="E7789" s="80">
        <v>0.11816701606472292</v>
      </c>
      <c r="F7789" s="80">
        <v>710550</v>
      </c>
      <c r="G7789" s="80">
        <v>6</v>
      </c>
      <c r="H7789" s="280" t="s">
        <v>1342</v>
      </c>
      <c r="I7789" s="80"/>
    </row>
    <row r="7790" spans="1:9">
      <c r="A7790" s="280" t="s">
        <v>9189</v>
      </c>
      <c r="B7790" s="280" t="s">
        <v>1457</v>
      </c>
      <c r="C7790" s="280" t="s">
        <v>1188</v>
      </c>
      <c r="D7790" s="280" t="s">
        <v>1344</v>
      </c>
      <c r="E7790" s="80">
        <v>0.30189888297032474</v>
      </c>
      <c r="F7790" s="80">
        <v>710550</v>
      </c>
      <c r="G7790" s="80">
        <v>6</v>
      </c>
      <c r="H7790" s="280" t="s">
        <v>1342</v>
      </c>
      <c r="I7790" s="80"/>
    </row>
    <row r="7791" spans="1:9">
      <c r="A7791" s="280" t="s">
        <v>9190</v>
      </c>
      <c r="B7791" s="280" t="s">
        <v>5748</v>
      </c>
      <c r="C7791" s="280" t="s">
        <v>1189</v>
      </c>
      <c r="D7791" s="280" t="s">
        <v>1394</v>
      </c>
      <c r="E7791" s="80">
        <v>19656</v>
      </c>
      <c r="F7791" s="80">
        <v>710550</v>
      </c>
      <c r="G7791" s="80">
        <v>6</v>
      </c>
      <c r="H7791" s="280" t="s">
        <v>1394</v>
      </c>
      <c r="I7791" s="80"/>
    </row>
    <row r="7792" spans="1:9">
      <c r="A7792" s="280" t="s">
        <v>9191</v>
      </c>
      <c r="B7792" s="280" t="s">
        <v>5750</v>
      </c>
      <c r="C7792" s="280" t="s">
        <v>1189</v>
      </c>
      <c r="D7792" s="280" t="s">
        <v>1394</v>
      </c>
      <c r="E7792" s="80">
        <v>140577055.18895972</v>
      </c>
      <c r="F7792" s="80">
        <v>710550</v>
      </c>
      <c r="G7792" s="80">
        <v>6</v>
      </c>
      <c r="H7792" s="280" t="s">
        <v>1394</v>
      </c>
      <c r="I7792" s="80"/>
    </row>
    <row r="7793" spans="1:9">
      <c r="A7793" s="280" t="s">
        <v>9192</v>
      </c>
      <c r="B7793" s="280" t="s">
        <v>5752</v>
      </c>
      <c r="C7793" s="280" t="s">
        <v>1189</v>
      </c>
      <c r="D7793" s="280" t="s">
        <v>1394</v>
      </c>
      <c r="E7793" s="80">
        <v>2.766307789740342E-2</v>
      </c>
      <c r="F7793" s="80">
        <v>710550</v>
      </c>
      <c r="G7793" s="80">
        <v>6</v>
      </c>
      <c r="H7793" s="280" t="s">
        <v>1394</v>
      </c>
      <c r="I7793" s="80"/>
    </row>
    <row r="7794" spans="1:9">
      <c r="A7794" s="280" t="s">
        <v>9193</v>
      </c>
      <c r="B7794" s="280" t="s">
        <v>5754</v>
      </c>
      <c r="C7794" s="280" t="s">
        <v>1189</v>
      </c>
      <c r="D7794" s="280" t="s">
        <v>1394</v>
      </c>
      <c r="E7794" s="80">
        <v>197.84259403132745</v>
      </c>
      <c r="F7794" s="80">
        <v>710550</v>
      </c>
      <c r="G7794" s="80">
        <v>6</v>
      </c>
      <c r="H7794" s="280" t="s">
        <v>1394</v>
      </c>
      <c r="I7794" s="80"/>
    </row>
    <row r="7795" spans="1:9">
      <c r="A7795" s="280" t="s">
        <v>9194</v>
      </c>
      <c r="B7795" s="280" t="s">
        <v>1457</v>
      </c>
      <c r="C7795" s="280" t="s">
        <v>1189</v>
      </c>
      <c r="D7795" s="280" t="s">
        <v>1211</v>
      </c>
      <c r="E7795" s="80">
        <v>5.8522976097878706E-3</v>
      </c>
      <c r="F7795" s="80">
        <v>710550</v>
      </c>
      <c r="G7795" s="80">
        <v>6</v>
      </c>
      <c r="H7795" s="280" t="s">
        <v>1342</v>
      </c>
      <c r="I7795" s="80"/>
    </row>
    <row r="7796" spans="1:9">
      <c r="A7796" s="280" t="s">
        <v>9195</v>
      </c>
      <c r="B7796" s="280" t="s">
        <v>1457</v>
      </c>
      <c r="C7796" s="280" t="s">
        <v>1189</v>
      </c>
      <c r="D7796" s="280" t="s">
        <v>1212</v>
      </c>
      <c r="E7796" s="80">
        <v>6.0385985650760502E-3</v>
      </c>
      <c r="F7796" s="80">
        <v>710550</v>
      </c>
      <c r="G7796" s="80">
        <v>6</v>
      </c>
      <c r="H7796" s="280" t="s">
        <v>1342</v>
      </c>
      <c r="I7796" s="80"/>
    </row>
    <row r="7797" spans="1:9">
      <c r="A7797" s="280" t="s">
        <v>9196</v>
      </c>
      <c r="B7797" s="280" t="s">
        <v>1457</v>
      </c>
      <c r="C7797" s="280" t="s">
        <v>1189</v>
      </c>
      <c r="D7797" s="280" t="s">
        <v>1213</v>
      </c>
      <c r="E7797" s="80">
        <v>5.9375029805551881E-3</v>
      </c>
      <c r="F7797" s="80">
        <v>710550</v>
      </c>
      <c r="G7797" s="80">
        <v>6</v>
      </c>
      <c r="H7797" s="280" t="s">
        <v>1342</v>
      </c>
      <c r="I7797" s="80"/>
    </row>
    <row r="7798" spans="1:9">
      <c r="A7798" s="280" t="s">
        <v>9197</v>
      </c>
      <c r="B7798" s="280" t="s">
        <v>1457</v>
      </c>
      <c r="C7798" s="280" t="s">
        <v>1189</v>
      </c>
      <c r="D7798" s="280" t="s">
        <v>1214</v>
      </c>
      <c r="E7798" s="80">
        <v>6.0145457067149648E-3</v>
      </c>
      <c r="F7798" s="80">
        <v>710550</v>
      </c>
      <c r="G7798" s="80">
        <v>6</v>
      </c>
      <c r="H7798" s="280" t="s">
        <v>1342</v>
      </c>
      <c r="I7798" s="80"/>
    </row>
    <row r="7799" spans="1:9">
      <c r="A7799" s="280" t="s">
        <v>9198</v>
      </c>
      <c r="B7799" s="280" t="s">
        <v>1457</v>
      </c>
      <c r="C7799" s="280" t="s">
        <v>1189</v>
      </c>
      <c r="D7799" s="280" t="s">
        <v>1215</v>
      </c>
      <c r="E7799" s="80">
        <v>5.9992546457163856E-3</v>
      </c>
      <c r="F7799" s="80">
        <v>710550</v>
      </c>
      <c r="G7799" s="80">
        <v>6</v>
      </c>
      <c r="H7799" s="280" t="s">
        <v>1342</v>
      </c>
      <c r="I7799" s="80"/>
    </row>
    <row r="7800" spans="1:9">
      <c r="A7800" s="280" t="s">
        <v>9199</v>
      </c>
      <c r="B7800" s="280" t="s">
        <v>1457</v>
      </c>
      <c r="C7800" s="280" t="s">
        <v>1189</v>
      </c>
      <c r="D7800" s="280" t="s">
        <v>1216</v>
      </c>
      <c r="E7800" s="80">
        <v>7.8827125613865293E-3</v>
      </c>
      <c r="F7800" s="80">
        <v>710550</v>
      </c>
      <c r="G7800" s="80">
        <v>6</v>
      </c>
      <c r="H7800" s="280" t="s">
        <v>1342</v>
      </c>
      <c r="I7800" s="80"/>
    </row>
    <row r="7801" spans="1:9">
      <c r="A7801" s="280" t="s">
        <v>9200</v>
      </c>
      <c r="B7801" s="280" t="s">
        <v>1457</v>
      </c>
      <c r="C7801" s="280" t="s">
        <v>1189</v>
      </c>
      <c r="D7801" s="280" t="s">
        <v>1217</v>
      </c>
      <c r="E7801" s="80">
        <v>5.3732766168766068E-3</v>
      </c>
      <c r="F7801" s="80">
        <v>710550</v>
      </c>
      <c r="G7801" s="80">
        <v>6</v>
      </c>
      <c r="H7801" s="280" t="s">
        <v>1342</v>
      </c>
      <c r="I7801" s="80"/>
    </row>
    <row r="7802" spans="1:9">
      <c r="A7802" s="280" t="s">
        <v>9201</v>
      </c>
      <c r="B7802" s="280" t="s">
        <v>1457</v>
      </c>
      <c r="C7802" s="280" t="s">
        <v>1189</v>
      </c>
      <c r="D7802" s="280" t="s">
        <v>1218</v>
      </c>
      <c r="E7802" s="80">
        <v>5.531590673716954E-3</v>
      </c>
      <c r="F7802" s="80">
        <v>710550</v>
      </c>
      <c r="G7802" s="80">
        <v>6</v>
      </c>
      <c r="H7802" s="280" t="s">
        <v>1342</v>
      </c>
      <c r="I7802" s="80"/>
    </row>
    <row r="7803" spans="1:9">
      <c r="A7803" s="280" t="s">
        <v>9202</v>
      </c>
      <c r="B7803" s="280" t="s">
        <v>1457</v>
      </c>
      <c r="C7803" s="280" t="s">
        <v>1189</v>
      </c>
      <c r="D7803" s="280" t="s">
        <v>1219</v>
      </c>
      <c r="E7803" s="80">
        <v>5.5785365237635545E-3</v>
      </c>
      <c r="F7803" s="80">
        <v>710550</v>
      </c>
      <c r="G7803" s="80">
        <v>6</v>
      </c>
      <c r="H7803" s="280" t="s">
        <v>1342</v>
      </c>
      <c r="I7803" s="80"/>
    </row>
    <row r="7804" spans="1:9">
      <c r="A7804" s="280" t="s">
        <v>9203</v>
      </c>
      <c r="B7804" s="280" t="s">
        <v>1457</v>
      </c>
      <c r="C7804" s="280" t="s">
        <v>1189</v>
      </c>
      <c r="D7804" s="280" t="s">
        <v>1347</v>
      </c>
      <c r="E7804" s="80">
        <v>1.1745018073932939E-2</v>
      </c>
      <c r="F7804" s="80">
        <v>710550</v>
      </c>
      <c r="G7804" s="80">
        <v>6</v>
      </c>
      <c r="H7804" s="280" t="s">
        <v>1342</v>
      </c>
      <c r="I7804" s="80"/>
    </row>
    <row r="7805" spans="1:9">
      <c r="A7805" s="280" t="s">
        <v>9204</v>
      </c>
      <c r="B7805" s="280" t="s">
        <v>1457</v>
      </c>
      <c r="C7805" s="280" t="s">
        <v>1189</v>
      </c>
      <c r="D7805" s="280" t="s">
        <v>1344</v>
      </c>
      <c r="E7805" s="80">
        <v>2.7741729041439778E-2</v>
      </c>
      <c r="F7805" s="80">
        <v>710550</v>
      </c>
      <c r="G7805" s="80">
        <v>6</v>
      </c>
      <c r="H7805" s="280" t="s">
        <v>1342</v>
      </c>
      <c r="I7805" s="80"/>
    </row>
    <row r="7806" spans="1:9">
      <c r="A7806" s="280" t="s">
        <v>9205</v>
      </c>
      <c r="B7806" s="280" t="s">
        <v>5748</v>
      </c>
      <c r="C7806" s="280" t="s">
        <v>1181</v>
      </c>
      <c r="D7806" s="280" t="s">
        <v>1394</v>
      </c>
      <c r="E7806" s="80">
        <v>0</v>
      </c>
      <c r="F7806" s="80">
        <v>707903</v>
      </c>
      <c r="G7806" s="80">
        <v>7</v>
      </c>
      <c r="H7806" s="280" t="s">
        <v>1394</v>
      </c>
      <c r="I7806" s="80"/>
    </row>
    <row r="7807" spans="1:9">
      <c r="A7807" s="280" t="s">
        <v>9206</v>
      </c>
      <c r="B7807" s="280" t="s">
        <v>5750</v>
      </c>
      <c r="C7807" s="280" t="s">
        <v>1181</v>
      </c>
      <c r="D7807" s="280" t="s">
        <v>1394</v>
      </c>
      <c r="E7807" s="80">
        <v>0</v>
      </c>
      <c r="F7807" s="80">
        <v>707903</v>
      </c>
      <c r="G7807" s="80">
        <v>7</v>
      </c>
      <c r="H7807" s="280" t="s">
        <v>1394</v>
      </c>
      <c r="I7807" s="80"/>
    </row>
    <row r="7808" spans="1:9">
      <c r="A7808" s="280" t="s">
        <v>9207</v>
      </c>
      <c r="B7808" s="280" t="s">
        <v>5752</v>
      </c>
      <c r="C7808" s="280" t="s">
        <v>1181</v>
      </c>
      <c r="D7808" s="280" t="s">
        <v>1394</v>
      </c>
      <c r="E7808" s="80">
        <v>0</v>
      </c>
      <c r="F7808" s="80">
        <v>707903</v>
      </c>
      <c r="G7808" s="80">
        <v>7</v>
      </c>
      <c r="H7808" s="280" t="s">
        <v>1394</v>
      </c>
      <c r="I7808" s="80"/>
    </row>
    <row r="7809" spans="1:9">
      <c r="A7809" s="280" t="s">
        <v>9208</v>
      </c>
      <c r="B7809" s="280" t="s">
        <v>5754</v>
      </c>
      <c r="C7809" s="280" t="s">
        <v>1181</v>
      </c>
      <c r="D7809" s="280" t="s">
        <v>1394</v>
      </c>
      <c r="E7809" s="80">
        <v>0</v>
      </c>
      <c r="F7809" s="80">
        <v>707903</v>
      </c>
      <c r="G7809" s="80">
        <v>7</v>
      </c>
      <c r="H7809" s="280" t="s">
        <v>1394</v>
      </c>
      <c r="I7809" s="80"/>
    </row>
    <row r="7810" spans="1:9">
      <c r="A7810" s="280" t="s">
        <v>9209</v>
      </c>
      <c r="B7810" s="280" t="s">
        <v>5748</v>
      </c>
      <c r="C7810" s="280" t="s">
        <v>1190</v>
      </c>
      <c r="D7810" s="280" t="s">
        <v>1394</v>
      </c>
      <c r="E7810" s="80">
        <v>12004</v>
      </c>
      <c r="F7810" s="80">
        <v>707903</v>
      </c>
      <c r="G7810" s="80">
        <v>7</v>
      </c>
      <c r="H7810" s="280" t="s">
        <v>1394</v>
      </c>
      <c r="I7810" s="80"/>
    </row>
    <row r="7811" spans="1:9">
      <c r="A7811" s="280" t="s">
        <v>9210</v>
      </c>
      <c r="B7811" s="280" t="s">
        <v>5750</v>
      </c>
      <c r="C7811" s="280" t="s">
        <v>1190</v>
      </c>
      <c r="D7811" s="280" t="s">
        <v>1394</v>
      </c>
      <c r="E7811" s="80">
        <v>144033385.2043643</v>
      </c>
      <c r="F7811" s="80">
        <v>707903</v>
      </c>
      <c r="G7811" s="80">
        <v>7</v>
      </c>
      <c r="H7811" s="280" t="s">
        <v>1394</v>
      </c>
      <c r="I7811" s="80"/>
    </row>
    <row r="7812" spans="1:9">
      <c r="A7812" s="280" t="s">
        <v>9211</v>
      </c>
      <c r="B7812" s="280" t="s">
        <v>5752</v>
      </c>
      <c r="C7812" s="280" t="s">
        <v>1190</v>
      </c>
      <c r="D7812" s="280" t="s">
        <v>1394</v>
      </c>
      <c r="E7812" s="80">
        <v>1.6957125481880993E-2</v>
      </c>
      <c r="F7812" s="80">
        <v>707903</v>
      </c>
      <c r="G7812" s="80">
        <v>7</v>
      </c>
      <c r="H7812" s="280" t="s">
        <v>1394</v>
      </c>
      <c r="I7812" s="80"/>
    </row>
    <row r="7813" spans="1:9">
      <c r="A7813" s="280" t="s">
        <v>9212</v>
      </c>
      <c r="B7813" s="280" t="s">
        <v>5754</v>
      </c>
      <c r="C7813" s="280" t="s">
        <v>1190</v>
      </c>
      <c r="D7813" s="280" t="s">
        <v>1394</v>
      </c>
      <c r="E7813" s="80">
        <v>203.46486058734644</v>
      </c>
      <c r="F7813" s="80">
        <v>707903</v>
      </c>
      <c r="G7813" s="80">
        <v>7</v>
      </c>
      <c r="H7813" s="280" t="s">
        <v>1394</v>
      </c>
      <c r="I7813" s="80"/>
    </row>
    <row r="7814" spans="1:9">
      <c r="A7814" s="280" t="s">
        <v>9213</v>
      </c>
      <c r="B7814" s="280" t="s">
        <v>1457</v>
      </c>
      <c r="C7814" s="280" t="s">
        <v>1190</v>
      </c>
      <c r="D7814" s="280" t="s">
        <v>1211</v>
      </c>
      <c r="E7814" s="80">
        <v>7.7465578192184841E-3</v>
      </c>
      <c r="F7814" s="80">
        <v>707903</v>
      </c>
      <c r="G7814" s="80">
        <v>7</v>
      </c>
      <c r="H7814" s="280" t="s">
        <v>1342</v>
      </c>
      <c r="I7814" s="80"/>
    </row>
    <row r="7815" spans="1:9">
      <c r="A7815" s="280" t="s">
        <v>9214</v>
      </c>
      <c r="B7815" s="280" t="s">
        <v>1457</v>
      </c>
      <c r="C7815" s="280" t="s">
        <v>1190</v>
      </c>
      <c r="D7815" s="280" t="s">
        <v>1212</v>
      </c>
      <c r="E7815" s="80">
        <v>7.9615261163540098E-3</v>
      </c>
      <c r="F7815" s="80">
        <v>707903</v>
      </c>
      <c r="G7815" s="80">
        <v>7</v>
      </c>
      <c r="H7815" s="280" t="s">
        <v>1342</v>
      </c>
      <c r="I7815" s="80"/>
    </row>
    <row r="7816" spans="1:9">
      <c r="A7816" s="280" t="s">
        <v>9215</v>
      </c>
      <c r="B7816" s="280" t="s">
        <v>1457</v>
      </c>
      <c r="C7816" s="280" t="s">
        <v>1190</v>
      </c>
      <c r="D7816" s="280" t="s">
        <v>1213</v>
      </c>
      <c r="E7816" s="80">
        <v>7.8377023911038925E-3</v>
      </c>
      <c r="F7816" s="80">
        <v>707903</v>
      </c>
      <c r="G7816" s="80">
        <v>7</v>
      </c>
      <c r="H7816" s="280" t="s">
        <v>1342</v>
      </c>
      <c r="I7816" s="80"/>
    </row>
    <row r="7817" spans="1:9">
      <c r="A7817" s="280" t="s">
        <v>9216</v>
      </c>
      <c r="B7817" s="280" t="s">
        <v>1457</v>
      </c>
      <c r="C7817" s="280" t="s">
        <v>1190</v>
      </c>
      <c r="D7817" s="280" t="s">
        <v>1214</v>
      </c>
      <c r="E7817" s="80">
        <v>7.9339231916332829E-3</v>
      </c>
      <c r="F7817" s="80">
        <v>707903</v>
      </c>
      <c r="G7817" s="80">
        <v>7</v>
      </c>
      <c r="H7817" s="280" t="s">
        <v>1342</v>
      </c>
      <c r="I7817" s="80"/>
    </row>
    <row r="7818" spans="1:9">
      <c r="A7818" s="280" t="s">
        <v>9217</v>
      </c>
      <c r="B7818" s="280" t="s">
        <v>1457</v>
      </c>
      <c r="C7818" s="280" t="s">
        <v>1190</v>
      </c>
      <c r="D7818" s="280" t="s">
        <v>1215</v>
      </c>
      <c r="E7818" s="80">
        <v>7.9516416694720409E-3</v>
      </c>
      <c r="F7818" s="80">
        <v>707903</v>
      </c>
      <c r="G7818" s="80">
        <v>7</v>
      </c>
      <c r="H7818" s="280" t="s">
        <v>1342</v>
      </c>
      <c r="I7818" s="80"/>
    </row>
    <row r="7819" spans="1:9">
      <c r="A7819" s="280" t="s">
        <v>9218</v>
      </c>
      <c r="B7819" s="280" t="s">
        <v>1457</v>
      </c>
      <c r="C7819" s="280" t="s">
        <v>1190</v>
      </c>
      <c r="D7819" s="280" t="s">
        <v>1216</v>
      </c>
      <c r="E7819" s="80">
        <v>9.1359681028706369E-3</v>
      </c>
      <c r="F7819" s="80">
        <v>707903</v>
      </c>
      <c r="G7819" s="80">
        <v>7</v>
      </c>
      <c r="H7819" s="280" t="s">
        <v>1342</v>
      </c>
      <c r="I7819" s="80"/>
    </row>
    <row r="7820" spans="1:9">
      <c r="A7820" s="280" t="s">
        <v>9219</v>
      </c>
      <c r="B7820" s="280" t="s">
        <v>1457</v>
      </c>
      <c r="C7820" s="280" t="s">
        <v>1190</v>
      </c>
      <c r="D7820" s="280" t="s">
        <v>1217</v>
      </c>
      <c r="E7820" s="80">
        <v>7.3442258439628165E-3</v>
      </c>
      <c r="F7820" s="80">
        <v>707903</v>
      </c>
      <c r="G7820" s="80">
        <v>7</v>
      </c>
      <c r="H7820" s="280" t="s">
        <v>1342</v>
      </c>
      <c r="I7820" s="80"/>
    </row>
    <row r="7821" spans="1:9">
      <c r="A7821" s="280" t="s">
        <v>9220</v>
      </c>
      <c r="B7821" s="280" t="s">
        <v>1457</v>
      </c>
      <c r="C7821" s="280" t="s">
        <v>1190</v>
      </c>
      <c r="D7821" s="280" t="s">
        <v>1218</v>
      </c>
      <c r="E7821" s="80">
        <v>8.1623776914574505E-3</v>
      </c>
      <c r="F7821" s="80">
        <v>707903</v>
      </c>
      <c r="G7821" s="80">
        <v>7</v>
      </c>
      <c r="H7821" s="280" t="s">
        <v>1342</v>
      </c>
      <c r="I7821" s="80"/>
    </row>
    <row r="7822" spans="1:9">
      <c r="A7822" s="280" t="s">
        <v>9221</v>
      </c>
      <c r="B7822" s="280" t="s">
        <v>1457</v>
      </c>
      <c r="C7822" s="280" t="s">
        <v>1190</v>
      </c>
      <c r="D7822" s="280" t="s">
        <v>1219</v>
      </c>
      <c r="E7822" s="80">
        <v>795.03417979111271</v>
      </c>
      <c r="F7822" s="80">
        <v>707903</v>
      </c>
      <c r="G7822" s="80">
        <v>7</v>
      </c>
      <c r="H7822" s="280" t="s">
        <v>1342</v>
      </c>
      <c r="I7822" s="80"/>
    </row>
    <row r="7823" spans="1:9">
      <c r="A7823" s="280" t="s">
        <v>9222</v>
      </c>
      <c r="B7823" s="280" t="s">
        <v>1457</v>
      </c>
      <c r="C7823" s="280" t="s">
        <v>1190</v>
      </c>
      <c r="D7823" s="280" t="s">
        <v>1347</v>
      </c>
      <c r="E7823" s="80">
        <v>1.8208551999704607E-2</v>
      </c>
      <c r="F7823" s="80">
        <v>707903</v>
      </c>
      <c r="G7823" s="80">
        <v>7</v>
      </c>
      <c r="H7823" s="280" t="s">
        <v>1342</v>
      </c>
      <c r="I7823" s="80"/>
    </row>
    <row r="7824" spans="1:9">
      <c r="A7824" s="280" t="s">
        <v>9223</v>
      </c>
      <c r="B7824" s="280" t="s">
        <v>1457</v>
      </c>
      <c r="C7824" s="280" t="s">
        <v>1190</v>
      </c>
      <c r="D7824" s="280" t="s">
        <v>1344</v>
      </c>
      <c r="E7824" s="80">
        <v>4.5627866168694048E-2</v>
      </c>
      <c r="F7824" s="80">
        <v>707903</v>
      </c>
      <c r="G7824" s="80">
        <v>7</v>
      </c>
      <c r="H7824" s="280" t="s">
        <v>1342</v>
      </c>
      <c r="I7824" s="80"/>
    </row>
    <row r="7825" spans="1:9">
      <c r="A7825" s="280" t="s">
        <v>9224</v>
      </c>
      <c r="B7825" s="280" t="s">
        <v>5748</v>
      </c>
      <c r="C7825" s="280" t="s">
        <v>1191</v>
      </c>
      <c r="D7825" s="280" t="s">
        <v>1394</v>
      </c>
      <c r="E7825" s="80">
        <v>37051</v>
      </c>
      <c r="F7825" s="80">
        <v>707903</v>
      </c>
      <c r="G7825" s="80">
        <v>7</v>
      </c>
      <c r="H7825" s="280" t="s">
        <v>1394</v>
      </c>
      <c r="I7825" s="80"/>
    </row>
    <row r="7826" spans="1:9">
      <c r="A7826" s="280" t="s">
        <v>9225</v>
      </c>
      <c r="B7826" s="280" t="s">
        <v>5750</v>
      </c>
      <c r="C7826" s="280" t="s">
        <v>1191</v>
      </c>
      <c r="D7826" s="280" t="s">
        <v>1394</v>
      </c>
      <c r="E7826" s="80">
        <v>489613385.2043643</v>
      </c>
      <c r="F7826" s="80">
        <v>707903</v>
      </c>
      <c r="G7826" s="80">
        <v>7</v>
      </c>
      <c r="H7826" s="280" t="s">
        <v>1394</v>
      </c>
      <c r="I7826" s="80"/>
    </row>
    <row r="7827" spans="1:9">
      <c r="A7827" s="280" t="s">
        <v>9226</v>
      </c>
      <c r="B7827" s="280" t="s">
        <v>5752</v>
      </c>
      <c r="C7827" s="280" t="s">
        <v>1191</v>
      </c>
      <c r="D7827" s="280" t="s">
        <v>1394</v>
      </c>
      <c r="E7827" s="80">
        <v>5.2339091655212652E-2</v>
      </c>
      <c r="F7827" s="80">
        <v>707903</v>
      </c>
      <c r="G7827" s="80">
        <v>7</v>
      </c>
      <c r="H7827" s="280" t="s">
        <v>1394</v>
      </c>
      <c r="I7827" s="80"/>
    </row>
    <row r="7828" spans="1:9">
      <c r="A7828" s="280" t="s">
        <v>9227</v>
      </c>
      <c r="B7828" s="280" t="s">
        <v>5754</v>
      </c>
      <c r="C7828" s="280" t="s">
        <v>1191</v>
      </c>
      <c r="D7828" s="280" t="s">
        <v>1394</v>
      </c>
      <c r="E7828" s="80">
        <v>691.63908784729585</v>
      </c>
      <c r="F7828" s="80">
        <v>707903</v>
      </c>
      <c r="G7828" s="80">
        <v>7</v>
      </c>
      <c r="H7828" s="280" t="s">
        <v>1394</v>
      </c>
      <c r="I7828" s="80"/>
    </row>
    <row r="7829" spans="1:9">
      <c r="A7829" s="280" t="s">
        <v>9228</v>
      </c>
      <c r="B7829" s="280" t="s">
        <v>1457</v>
      </c>
      <c r="C7829" s="280" t="s">
        <v>1191</v>
      </c>
      <c r="D7829" s="280" t="s">
        <v>1211</v>
      </c>
      <c r="E7829" s="80">
        <v>8.5795910058897966E-3</v>
      </c>
      <c r="F7829" s="80">
        <v>707903</v>
      </c>
      <c r="G7829" s="80">
        <v>7</v>
      </c>
      <c r="H7829" s="280" t="s">
        <v>1342</v>
      </c>
      <c r="I7829" s="80"/>
    </row>
    <row r="7830" spans="1:9">
      <c r="A7830" s="280" t="s">
        <v>9229</v>
      </c>
      <c r="B7830" s="280" t="s">
        <v>1457</v>
      </c>
      <c r="C7830" s="280" t="s">
        <v>1191</v>
      </c>
      <c r="D7830" s="280" t="s">
        <v>1212</v>
      </c>
      <c r="E7830" s="80">
        <v>8.8631220963660776E-3</v>
      </c>
      <c r="F7830" s="80">
        <v>707903</v>
      </c>
      <c r="G7830" s="80">
        <v>7</v>
      </c>
      <c r="H7830" s="280" t="s">
        <v>1342</v>
      </c>
      <c r="I7830" s="80"/>
    </row>
    <row r="7831" spans="1:9">
      <c r="A7831" s="280" t="s">
        <v>9230</v>
      </c>
      <c r="B7831" s="280" t="s">
        <v>1457</v>
      </c>
      <c r="C7831" s="280" t="s">
        <v>1191</v>
      </c>
      <c r="D7831" s="280" t="s">
        <v>1213</v>
      </c>
      <c r="E7831" s="80">
        <v>8.6091205581532299E-3</v>
      </c>
      <c r="F7831" s="80">
        <v>707903</v>
      </c>
      <c r="G7831" s="80">
        <v>7</v>
      </c>
      <c r="H7831" s="280" t="s">
        <v>1342</v>
      </c>
      <c r="I7831" s="80"/>
    </row>
    <row r="7832" spans="1:9">
      <c r="A7832" s="280" t="s">
        <v>9231</v>
      </c>
      <c r="B7832" s="280" t="s">
        <v>1457</v>
      </c>
      <c r="C7832" s="280" t="s">
        <v>1191</v>
      </c>
      <c r="D7832" s="280" t="s">
        <v>1214</v>
      </c>
      <c r="E7832" s="80">
        <v>8.6670900293666867E-3</v>
      </c>
      <c r="F7832" s="80">
        <v>707903</v>
      </c>
      <c r="G7832" s="80">
        <v>7</v>
      </c>
      <c r="H7832" s="280" t="s">
        <v>1342</v>
      </c>
      <c r="I7832" s="80"/>
    </row>
    <row r="7833" spans="1:9">
      <c r="A7833" s="280" t="s">
        <v>9232</v>
      </c>
      <c r="B7833" s="280" t="s">
        <v>1457</v>
      </c>
      <c r="C7833" s="280" t="s">
        <v>1191</v>
      </c>
      <c r="D7833" s="280" t="s">
        <v>1215</v>
      </c>
      <c r="E7833" s="80">
        <v>8.8421917405377849E-3</v>
      </c>
      <c r="F7833" s="80">
        <v>707903</v>
      </c>
      <c r="G7833" s="80">
        <v>7</v>
      </c>
      <c r="H7833" s="280" t="s">
        <v>1342</v>
      </c>
      <c r="I7833" s="80"/>
    </row>
    <row r="7834" spans="1:9">
      <c r="A7834" s="280" t="s">
        <v>9233</v>
      </c>
      <c r="B7834" s="280" t="s">
        <v>1457</v>
      </c>
      <c r="C7834" s="280" t="s">
        <v>1191</v>
      </c>
      <c r="D7834" s="280" t="s">
        <v>1216</v>
      </c>
      <c r="E7834" s="80">
        <v>1.1153005373466843E-2</v>
      </c>
      <c r="F7834" s="80">
        <v>707903</v>
      </c>
      <c r="G7834" s="80">
        <v>7</v>
      </c>
      <c r="H7834" s="280" t="s">
        <v>1342</v>
      </c>
      <c r="I7834" s="80"/>
    </row>
    <row r="7835" spans="1:9">
      <c r="A7835" s="280" t="s">
        <v>9234</v>
      </c>
      <c r="B7835" s="280" t="s">
        <v>1457</v>
      </c>
      <c r="C7835" s="280" t="s">
        <v>1191</v>
      </c>
      <c r="D7835" s="280" t="s">
        <v>1217</v>
      </c>
      <c r="E7835" s="80">
        <v>7.9915177265951608E-3</v>
      </c>
      <c r="F7835" s="80">
        <v>707903</v>
      </c>
      <c r="G7835" s="80">
        <v>7</v>
      </c>
      <c r="H7835" s="280" t="s">
        <v>1342</v>
      </c>
      <c r="I7835" s="80"/>
    </row>
    <row r="7836" spans="1:9">
      <c r="A7836" s="280" t="s">
        <v>9235</v>
      </c>
      <c r="B7836" s="280" t="s">
        <v>1457</v>
      </c>
      <c r="C7836" s="280" t="s">
        <v>1191</v>
      </c>
      <c r="D7836" s="280" t="s">
        <v>1218</v>
      </c>
      <c r="E7836" s="80">
        <v>8.8718512917350389E-3</v>
      </c>
      <c r="F7836" s="80">
        <v>707903</v>
      </c>
      <c r="G7836" s="80">
        <v>7</v>
      </c>
      <c r="H7836" s="280" t="s">
        <v>1342</v>
      </c>
      <c r="I7836" s="80"/>
    </row>
    <row r="7837" spans="1:9">
      <c r="A7837" s="280" t="s">
        <v>9236</v>
      </c>
      <c r="B7837" s="280" t="s">
        <v>1457</v>
      </c>
      <c r="C7837" s="280" t="s">
        <v>1191</v>
      </c>
      <c r="D7837" s="280" t="s">
        <v>1219</v>
      </c>
      <c r="E7837" s="80">
        <v>257.58600361390558</v>
      </c>
      <c r="F7837" s="80">
        <v>707903</v>
      </c>
      <c r="G7837" s="80">
        <v>7</v>
      </c>
      <c r="H7837" s="280" t="s">
        <v>1342</v>
      </c>
      <c r="I7837" s="80"/>
    </row>
    <row r="7838" spans="1:9">
      <c r="A7838" s="280" t="s">
        <v>9237</v>
      </c>
      <c r="B7838" s="280" t="s">
        <v>1457</v>
      </c>
      <c r="C7838" s="280" t="s">
        <v>1191</v>
      </c>
      <c r="D7838" s="280" t="s">
        <v>1347</v>
      </c>
      <c r="E7838" s="80">
        <v>1.9230774732838841E-2</v>
      </c>
      <c r="F7838" s="80">
        <v>707903</v>
      </c>
      <c r="G7838" s="80">
        <v>7</v>
      </c>
      <c r="H7838" s="280" t="s">
        <v>1342</v>
      </c>
      <c r="I7838" s="80"/>
    </row>
    <row r="7839" spans="1:9">
      <c r="A7839" s="280" t="s">
        <v>9238</v>
      </c>
      <c r="B7839" s="280" t="s">
        <v>1457</v>
      </c>
      <c r="C7839" s="280" t="s">
        <v>1191</v>
      </c>
      <c r="D7839" s="280" t="s">
        <v>1344</v>
      </c>
      <c r="E7839" s="80">
        <v>4.9748120941460493E-2</v>
      </c>
      <c r="F7839" s="80">
        <v>707903</v>
      </c>
      <c r="G7839" s="80">
        <v>7</v>
      </c>
      <c r="H7839" s="280" t="s">
        <v>1342</v>
      </c>
      <c r="I7839" s="80"/>
    </row>
    <row r="7840" spans="1:9">
      <c r="A7840" s="280" t="s">
        <v>9239</v>
      </c>
      <c r="B7840" s="280" t="s">
        <v>5748</v>
      </c>
      <c r="C7840" s="280" t="s">
        <v>1192</v>
      </c>
      <c r="D7840" s="280" t="s">
        <v>1394</v>
      </c>
      <c r="E7840" s="80">
        <v>119155</v>
      </c>
      <c r="F7840" s="80">
        <v>707903</v>
      </c>
      <c r="G7840" s="80">
        <v>7</v>
      </c>
      <c r="H7840" s="280" t="s">
        <v>1394</v>
      </c>
      <c r="I7840" s="80"/>
    </row>
    <row r="7841" spans="1:9">
      <c r="A7841" s="280" t="s">
        <v>9240</v>
      </c>
      <c r="B7841" s="280" t="s">
        <v>5750</v>
      </c>
      <c r="C7841" s="280" t="s">
        <v>1192</v>
      </c>
      <c r="D7841" s="280" t="s">
        <v>1394</v>
      </c>
      <c r="E7841" s="80">
        <v>2996409475.6081696</v>
      </c>
      <c r="F7841" s="80">
        <v>707903</v>
      </c>
      <c r="G7841" s="80">
        <v>7</v>
      </c>
      <c r="H7841" s="280" t="s">
        <v>1394</v>
      </c>
      <c r="I7841" s="80"/>
    </row>
    <row r="7842" spans="1:9">
      <c r="A7842" s="280" t="s">
        <v>9241</v>
      </c>
      <c r="B7842" s="280" t="s">
        <v>5752</v>
      </c>
      <c r="C7842" s="280" t="s">
        <v>1192</v>
      </c>
      <c r="D7842" s="280" t="s">
        <v>1394</v>
      </c>
      <c r="E7842" s="80">
        <v>0.16832108353828137</v>
      </c>
      <c r="F7842" s="80">
        <v>707903</v>
      </c>
      <c r="G7842" s="80">
        <v>7</v>
      </c>
      <c r="H7842" s="280" t="s">
        <v>1394</v>
      </c>
      <c r="I7842" s="80"/>
    </row>
    <row r="7843" spans="1:9">
      <c r="A7843" s="280" t="s">
        <v>9242</v>
      </c>
      <c r="B7843" s="280" t="s">
        <v>5754</v>
      </c>
      <c r="C7843" s="280" t="s">
        <v>1192</v>
      </c>
      <c r="D7843" s="280" t="s">
        <v>1394</v>
      </c>
      <c r="E7843" s="80">
        <v>4232.7966905185731</v>
      </c>
      <c r="F7843" s="80">
        <v>707903</v>
      </c>
      <c r="G7843" s="80">
        <v>7</v>
      </c>
      <c r="H7843" s="280" t="s">
        <v>1394</v>
      </c>
      <c r="I7843" s="80"/>
    </row>
    <row r="7844" spans="1:9">
      <c r="A7844" s="280" t="s">
        <v>9243</v>
      </c>
      <c r="B7844" s="280" t="s">
        <v>1457</v>
      </c>
      <c r="C7844" s="280" t="s">
        <v>1192</v>
      </c>
      <c r="D7844" s="280" t="s">
        <v>1211</v>
      </c>
      <c r="E7844" s="80">
        <v>1.6524353085358462E-2</v>
      </c>
      <c r="F7844" s="80">
        <v>707903</v>
      </c>
      <c r="G7844" s="80">
        <v>7</v>
      </c>
      <c r="H7844" s="280" t="s">
        <v>1342</v>
      </c>
      <c r="I7844" s="80"/>
    </row>
    <row r="7845" spans="1:9">
      <c r="A7845" s="280" t="s">
        <v>9244</v>
      </c>
      <c r="B7845" s="280" t="s">
        <v>1457</v>
      </c>
      <c r="C7845" s="280" t="s">
        <v>1192</v>
      </c>
      <c r="D7845" s="280" t="s">
        <v>1212</v>
      </c>
      <c r="E7845" s="80">
        <v>1.7103735123658148E-2</v>
      </c>
      <c r="F7845" s="80">
        <v>707903</v>
      </c>
      <c r="G7845" s="80">
        <v>7</v>
      </c>
      <c r="H7845" s="280" t="s">
        <v>1342</v>
      </c>
      <c r="I7845" s="80"/>
    </row>
    <row r="7846" spans="1:9">
      <c r="A7846" s="280" t="s">
        <v>9245</v>
      </c>
      <c r="B7846" s="280" t="s">
        <v>1457</v>
      </c>
      <c r="C7846" s="280" t="s">
        <v>1192</v>
      </c>
      <c r="D7846" s="280" t="s">
        <v>1213</v>
      </c>
      <c r="E7846" s="80">
        <v>1.6536230469460317E-2</v>
      </c>
      <c r="F7846" s="80">
        <v>707903</v>
      </c>
      <c r="G7846" s="80">
        <v>7</v>
      </c>
      <c r="H7846" s="280" t="s">
        <v>1342</v>
      </c>
      <c r="I7846" s="80"/>
    </row>
    <row r="7847" spans="1:9">
      <c r="A7847" s="280" t="s">
        <v>9246</v>
      </c>
      <c r="B7847" s="280" t="s">
        <v>1457</v>
      </c>
      <c r="C7847" s="280" t="s">
        <v>1192</v>
      </c>
      <c r="D7847" s="280" t="s">
        <v>1214</v>
      </c>
      <c r="E7847" s="80">
        <v>1.675095905808752E-2</v>
      </c>
      <c r="F7847" s="80">
        <v>707903</v>
      </c>
      <c r="G7847" s="80">
        <v>7</v>
      </c>
      <c r="H7847" s="280" t="s">
        <v>1342</v>
      </c>
      <c r="I7847" s="80"/>
    </row>
    <row r="7848" spans="1:9">
      <c r="A7848" s="280" t="s">
        <v>9247</v>
      </c>
      <c r="B7848" s="280" t="s">
        <v>1457</v>
      </c>
      <c r="C7848" s="280" t="s">
        <v>1192</v>
      </c>
      <c r="D7848" s="280" t="s">
        <v>1215</v>
      </c>
      <c r="E7848" s="80">
        <v>1.7044940351201725E-2</v>
      </c>
      <c r="F7848" s="80">
        <v>707903</v>
      </c>
      <c r="G7848" s="80">
        <v>7</v>
      </c>
      <c r="H7848" s="280" t="s">
        <v>1342</v>
      </c>
      <c r="I7848" s="80"/>
    </row>
    <row r="7849" spans="1:9">
      <c r="A7849" s="280" t="s">
        <v>9248</v>
      </c>
      <c r="B7849" s="280" t="s">
        <v>1457</v>
      </c>
      <c r="C7849" s="280" t="s">
        <v>1192</v>
      </c>
      <c r="D7849" s="280" t="s">
        <v>1216</v>
      </c>
      <c r="E7849" s="80">
        <v>2.2008140810127707E-2</v>
      </c>
      <c r="F7849" s="80">
        <v>707903</v>
      </c>
      <c r="G7849" s="80">
        <v>7</v>
      </c>
      <c r="H7849" s="280" t="s">
        <v>1342</v>
      </c>
      <c r="I7849" s="80"/>
    </row>
    <row r="7850" spans="1:9">
      <c r="A7850" s="280" t="s">
        <v>9249</v>
      </c>
      <c r="B7850" s="280" t="s">
        <v>1457</v>
      </c>
      <c r="C7850" s="280" t="s">
        <v>1192</v>
      </c>
      <c r="D7850" s="280" t="s">
        <v>1217</v>
      </c>
      <c r="E7850" s="80">
        <v>1.5544293049512842E-2</v>
      </c>
      <c r="F7850" s="80">
        <v>707903</v>
      </c>
      <c r="G7850" s="80">
        <v>7</v>
      </c>
      <c r="H7850" s="280" t="s">
        <v>1342</v>
      </c>
      <c r="I7850" s="80"/>
    </row>
    <row r="7851" spans="1:9">
      <c r="A7851" s="280" t="s">
        <v>9250</v>
      </c>
      <c r="B7851" s="280" t="s">
        <v>1457</v>
      </c>
      <c r="C7851" s="280" t="s">
        <v>1192</v>
      </c>
      <c r="D7851" s="280" t="s">
        <v>1218</v>
      </c>
      <c r="E7851" s="80">
        <v>1.6095710767137325E-2</v>
      </c>
      <c r="F7851" s="80">
        <v>707903</v>
      </c>
      <c r="G7851" s="80">
        <v>7</v>
      </c>
      <c r="H7851" s="280" t="s">
        <v>1342</v>
      </c>
      <c r="I7851" s="80"/>
    </row>
    <row r="7852" spans="1:9">
      <c r="A7852" s="280" t="s">
        <v>9251</v>
      </c>
      <c r="B7852" s="280" t="s">
        <v>1457</v>
      </c>
      <c r="C7852" s="280" t="s">
        <v>1192</v>
      </c>
      <c r="D7852" s="280" t="s">
        <v>1219</v>
      </c>
      <c r="E7852" s="80">
        <v>367.75203691527355</v>
      </c>
      <c r="F7852" s="80">
        <v>707903</v>
      </c>
      <c r="G7852" s="80">
        <v>7</v>
      </c>
      <c r="H7852" s="280" t="s">
        <v>1342</v>
      </c>
      <c r="I7852" s="80"/>
    </row>
    <row r="7853" spans="1:9">
      <c r="A7853" s="280" t="s">
        <v>9252</v>
      </c>
      <c r="B7853" s="280" t="s">
        <v>1457</v>
      </c>
      <c r="C7853" s="280" t="s">
        <v>1192</v>
      </c>
      <c r="D7853" s="280" t="s">
        <v>1347</v>
      </c>
      <c r="E7853" s="80">
        <v>3.7537424766283502E-2</v>
      </c>
      <c r="F7853" s="80">
        <v>707903</v>
      </c>
      <c r="G7853" s="80">
        <v>7</v>
      </c>
      <c r="H7853" s="280" t="s">
        <v>1342</v>
      </c>
      <c r="I7853" s="80"/>
    </row>
    <row r="7854" spans="1:9">
      <c r="A7854" s="280" t="s">
        <v>9253</v>
      </c>
      <c r="B7854" s="280" t="s">
        <v>1457</v>
      </c>
      <c r="C7854" s="280" t="s">
        <v>1192</v>
      </c>
      <c r="D7854" s="280" t="s">
        <v>1344</v>
      </c>
      <c r="E7854" s="80">
        <v>9.5245634879819713E-2</v>
      </c>
      <c r="F7854" s="80">
        <v>707903</v>
      </c>
      <c r="G7854" s="80">
        <v>7</v>
      </c>
      <c r="H7854" s="280" t="s">
        <v>1342</v>
      </c>
      <c r="I7854" s="80"/>
    </row>
    <row r="7855" spans="1:9">
      <c r="A7855" s="280" t="s">
        <v>9254</v>
      </c>
      <c r="B7855" s="280" t="s">
        <v>5748</v>
      </c>
      <c r="C7855" s="280" t="s">
        <v>1193</v>
      </c>
      <c r="D7855" s="280" t="s">
        <v>1394</v>
      </c>
      <c r="E7855" s="80">
        <v>0</v>
      </c>
      <c r="F7855" s="80">
        <v>707903</v>
      </c>
      <c r="G7855" s="80">
        <v>7</v>
      </c>
      <c r="H7855" s="280" t="s">
        <v>1394</v>
      </c>
      <c r="I7855" s="80"/>
    </row>
    <row r="7856" spans="1:9">
      <c r="A7856" s="280" t="s">
        <v>9255</v>
      </c>
      <c r="B7856" s="280" t="s">
        <v>5750</v>
      </c>
      <c r="C7856" s="280" t="s">
        <v>1193</v>
      </c>
      <c r="D7856" s="280" t="s">
        <v>1394</v>
      </c>
      <c r="E7856" s="80">
        <v>0</v>
      </c>
      <c r="F7856" s="80">
        <v>707903</v>
      </c>
      <c r="G7856" s="80">
        <v>7</v>
      </c>
      <c r="H7856" s="280" t="s">
        <v>1394</v>
      </c>
      <c r="I7856" s="80"/>
    </row>
    <row r="7857" spans="1:9">
      <c r="A7857" s="280" t="s">
        <v>9256</v>
      </c>
      <c r="B7857" s="280" t="s">
        <v>5752</v>
      </c>
      <c r="C7857" s="280" t="s">
        <v>1193</v>
      </c>
      <c r="D7857" s="280" t="s">
        <v>1394</v>
      </c>
      <c r="E7857" s="80">
        <v>0</v>
      </c>
      <c r="F7857" s="80">
        <v>707903</v>
      </c>
      <c r="G7857" s="80">
        <v>7</v>
      </c>
      <c r="H7857" s="280" t="s">
        <v>1394</v>
      </c>
      <c r="I7857" s="80"/>
    </row>
    <row r="7858" spans="1:9">
      <c r="A7858" s="280" t="s">
        <v>9257</v>
      </c>
      <c r="B7858" s="280" t="s">
        <v>5754</v>
      </c>
      <c r="C7858" s="280" t="s">
        <v>1193</v>
      </c>
      <c r="D7858" s="280" t="s">
        <v>1394</v>
      </c>
      <c r="E7858" s="80">
        <v>0</v>
      </c>
      <c r="F7858" s="80">
        <v>707903</v>
      </c>
      <c r="G7858" s="80">
        <v>7</v>
      </c>
      <c r="H7858" s="280" t="s">
        <v>1394</v>
      </c>
      <c r="I7858" s="80"/>
    </row>
    <row r="7859" spans="1:9">
      <c r="A7859" s="280" t="s">
        <v>9258</v>
      </c>
      <c r="B7859" s="280" t="s">
        <v>5748</v>
      </c>
      <c r="C7859" s="280" t="s">
        <v>1194</v>
      </c>
      <c r="D7859" s="280" t="s">
        <v>1394</v>
      </c>
      <c r="E7859" s="80">
        <v>108547</v>
      </c>
      <c r="F7859" s="80">
        <v>707903</v>
      </c>
      <c r="G7859" s="80">
        <v>7</v>
      </c>
      <c r="H7859" s="280" t="s">
        <v>1394</v>
      </c>
      <c r="I7859" s="80"/>
    </row>
    <row r="7860" spans="1:9">
      <c r="A7860" s="280" t="s">
        <v>9259</v>
      </c>
      <c r="B7860" s="280" t="s">
        <v>5750</v>
      </c>
      <c r="C7860" s="280" t="s">
        <v>1194</v>
      </c>
      <c r="D7860" s="280" t="s">
        <v>1394</v>
      </c>
      <c r="E7860" s="80">
        <v>2506796090.4038053</v>
      </c>
      <c r="F7860" s="80">
        <v>707903</v>
      </c>
      <c r="G7860" s="80">
        <v>7</v>
      </c>
      <c r="H7860" s="280" t="s">
        <v>1394</v>
      </c>
      <c r="I7860" s="80"/>
    </row>
    <row r="7861" spans="1:9">
      <c r="A7861" s="280" t="s">
        <v>9260</v>
      </c>
      <c r="B7861" s="280" t="s">
        <v>5752</v>
      </c>
      <c r="C7861" s="280" t="s">
        <v>1194</v>
      </c>
      <c r="D7861" s="280" t="s">
        <v>1394</v>
      </c>
      <c r="E7861" s="80">
        <v>0.15333597964692902</v>
      </c>
      <c r="F7861" s="80">
        <v>707903</v>
      </c>
      <c r="G7861" s="80">
        <v>7</v>
      </c>
      <c r="H7861" s="280" t="s">
        <v>1394</v>
      </c>
      <c r="I7861" s="80"/>
    </row>
    <row r="7862" spans="1:9">
      <c r="A7862" s="280" t="s">
        <v>9261</v>
      </c>
      <c r="B7862" s="280" t="s">
        <v>5754</v>
      </c>
      <c r="C7862" s="280" t="s">
        <v>1194</v>
      </c>
      <c r="D7862" s="280" t="s">
        <v>1394</v>
      </c>
      <c r="E7862" s="80">
        <v>3541.1576026712773</v>
      </c>
      <c r="F7862" s="80">
        <v>707903</v>
      </c>
      <c r="G7862" s="80">
        <v>7</v>
      </c>
      <c r="H7862" s="280" t="s">
        <v>1394</v>
      </c>
      <c r="I7862" s="80"/>
    </row>
    <row r="7863" spans="1:9">
      <c r="A7863" s="280" t="s">
        <v>9262</v>
      </c>
      <c r="B7863" s="280" t="s">
        <v>1457</v>
      </c>
      <c r="C7863" s="280" t="s">
        <v>1194</v>
      </c>
      <c r="D7863" s="280" t="s">
        <v>1211</v>
      </c>
      <c r="E7863" s="80">
        <v>1.5210709328923549E-2</v>
      </c>
      <c r="F7863" s="80">
        <v>707903</v>
      </c>
      <c r="G7863" s="80">
        <v>7</v>
      </c>
      <c r="H7863" s="280" t="s">
        <v>1342</v>
      </c>
      <c r="I7863" s="80"/>
    </row>
    <row r="7864" spans="1:9">
      <c r="A7864" s="280" t="s">
        <v>9263</v>
      </c>
      <c r="B7864" s="280" t="s">
        <v>1457</v>
      </c>
      <c r="C7864" s="280" t="s">
        <v>1194</v>
      </c>
      <c r="D7864" s="280" t="s">
        <v>1212</v>
      </c>
      <c r="E7864" s="80">
        <v>1.5749933410108313E-2</v>
      </c>
      <c r="F7864" s="80">
        <v>707903</v>
      </c>
      <c r="G7864" s="80">
        <v>7</v>
      </c>
      <c r="H7864" s="280" t="s">
        <v>1342</v>
      </c>
      <c r="I7864" s="80"/>
    </row>
    <row r="7865" spans="1:9">
      <c r="A7865" s="280" t="s">
        <v>9264</v>
      </c>
      <c r="B7865" s="280" t="s">
        <v>1457</v>
      </c>
      <c r="C7865" s="280" t="s">
        <v>1194</v>
      </c>
      <c r="D7865" s="280" t="s">
        <v>1213</v>
      </c>
      <c r="E7865" s="80">
        <v>1.5213667957552107E-2</v>
      </c>
      <c r="F7865" s="80">
        <v>707903</v>
      </c>
      <c r="G7865" s="80">
        <v>7</v>
      </c>
      <c r="H7865" s="280" t="s">
        <v>1342</v>
      </c>
      <c r="I7865" s="80"/>
    </row>
    <row r="7866" spans="1:9">
      <c r="A7866" s="280" t="s">
        <v>9265</v>
      </c>
      <c r="B7866" s="280" t="s">
        <v>1457</v>
      </c>
      <c r="C7866" s="280" t="s">
        <v>1194</v>
      </c>
      <c r="D7866" s="280" t="s">
        <v>1214</v>
      </c>
      <c r="E7866" s="80">
        <v>1.542959431295525E-2</v>
      </c>
      <c r="F7866" s="80">
        <v>707903</v>
      </c>
      <c r="G7866" s="80">
        <v>7</v>
      </c>
      <c r="H7866" s="280" t="s">
        <v>1342</v>
      </c>
      <c r="I7866" s="80"/>
    </row>
    <row r="7867" spans="1:9">
      <c r="A7867" s="280" t="s">
        <v>9266</v>
      </c>
      <c r="B7867" s="280" t="s">
        <v>1457</v>
      </c>
      <c r="C7867" s="280" t="s">
        <v>1194</v>
      </c>
      <c r="D7867" s="280" t="s">
        <v>1215</v>
      </c>
      <c r="E7867" s="80">
        <v>1.5692537070290072E-2</v>
      </c>
      <c r="F7867" s="80">
        <v>707903</v>
      </c>
      <c r="G7867" s="80">
        <v>7</v>
      </c>
      <c r="H7867" s="280" t="s">
        <v>1342</v>
      </c>
      <c r="I7867" s="80"/>
    </row>
    <row r="7868" spans="1:9">
      <c r="A7868" s="280" t="s">
        <v>9267</v>
      </c>
      <c r="B7868" s="280" t="s">
        <v>1457</v>
      </c>
      <c r="C7868" s="280" t="s">
        <v>1194</v>
      </c>
      <c r="D7868" s="280" t="s">
        <v>1216</v>
      </c>
      <c r="E7868" s="80">
        <v>2.0352013562221404E-2</v>
      </c>
      <c r="F7868" s="80">
        <v>707903</v>
      </c>
      <c r="G7868" s="80">
        <v>7</v>
      </c>
      <c r="H7868" s="280" t="s">
        <v>1342</v>
      </c>
      <c r="I7868" s="80"/>
    </row>
    <row r="7869" spans="1:9">
      <c r="A7869" s="280" t="s">
        <v>9268</v>
      </c>
      <c r="B7869" s="280" t="s">
        <v>1457</v>
      </c>
      <c r="C7869" s="280" t="s">
        <v>1194</v>
      </c>
      <c r="D7869" s="280" t="s">
        <v>1217</v>
      </c>
      <c r="E7869" s="80">
        <v>1.4335601306591849E-2</v>
      </c>
      <c r="F7869" s="80">
        <v>707903</v>
      </c>
      <c r="G7869" s="80">
        <v>7</v>
      </c>
      <c r="H7869" s="280" t="s">
        <v>1342</v>
      </c>
      <c r="I7869" s="80"/>
    </row>
    <row r="7870" spans="1:9">
      <c r="A7870" s="280" t="s">
        <v>9269</v>
      </c>
      <c r="B7870" s="280" t="s">
        <v>1457</v>
      </c>
      <c r="C7870" s="280" t="s">
        <v>1194</v>
      </c>
      <c r="D7870" s="280" t="s">
        <v>1218</v>
      </c>
      <c r="E7870" s="80">
        <v>1.4640418014760181E-2</v>
      </c>
      <c r="F7870" s="80">
        <v>707903</v>
      </c>
      <c r="G7870" s="80">
        <v>7</v>
      </c>
      <c r="H7870" s="280" t="s">
        <v>1342</v>
      </c>
      <c r="I7870" s="80"/>
    </row>
    <row r="7871" spans="1:9">
      <c r="A7871" s="280" t="s">
        <v>9270</v>
      </c>
      <c r="B7871" s="280" t="s">
        <v>1457</v>
      </c>
      <c r="C7871" s="280" t="s">
        <v>1194</v>
      </c>
      <c r="D7871" s="280" t="s">
        <v>1219</v>
      </c>
      <c r="E7871" s="80">
        <v>315.7680538268271</v>
      </c>
      <c r="F7871" s="80">
        <v>707903</v>
      </c>
      <c r="G7871" s="80">
        <v>7</v>
      </c>
      <c r="H7871" s="280" t="s">
        <v>1342</v>
      </c>
      <c r="I7871" s="80"/>
    </row>
    <row r="7872" spans="1:9">
      <c r="A7872" s="280" t="s">
        <v>9271</v>
      </c>
      <c r="B7872" s="280" t="s">
        <v>1457</v>
      </c>
      <c r="C7872" s="280" t="s">
        <v>1194</v>
      </c>
      <c r="D7872" s="280" t="s">
        <v>1347</v>
      </c>
      <c r="E7872" s="80">
        <v>3.4641698189725172E-2</v>
      </c>
      <c r="F7872" s="80">
        <v>707903</v>
      </c>
      <c r="G7872" s="80">
        <v>7</v>
      </c>
      <c r="H7872" s="280" t="s">
        <v>1342</v>
      </c>
      <c r="I7872" s="80"/>
    </row>
    <row r="7873" spans="1:9">
      <c r="A7873" s="280" t="s">
        <v>9272</v>
      </c>
      <c r="B7873" s="280" t="s">
        <v>1457</v>
      </c>
      <c r="C7873" s="280" t="s">
        <v>1194</v>
      </c>
      <c r="D7873" s="280" t="s">
        <v>1344</v>
      </c>
      <c r="E7873" s="80">
        <v>8.7572903858262927E-2</v>
      </c>
      <c r="F7873" s="80">
        <v>707903</v>
      </c>
      <c r="G7873" s="80">
        <v>7</v>
      </c>
      <c r="H7873" s="280" t="s">
        <v>1342</v>
      </c>
      <c r="I7873" s="80"/>
    </row>
    <row r="7874" spans="1:9">
      <c r="A7874" s="280" t="s">
        <v>9273</v>
      </c>
      <c r="B7874" s="280" t="s">
        <v>5748</v>
      </c>
      <c r="C7874" s="280" t="s">
        <v>1195</v>
      </c>
      <c r="D7874" s="280" t="s">
        <v>1394</v>
      </c>
      <c r="E7874" s="80">
        <v>21832</v>
      </c>
      <c r="F7874" s="80">
        <v>707903</v>
      </c>
      <c r="G7874" s="80">
        <v>7</v>
      </c>
      <c r="H7874" s="280" t="s">
        <v>1394</v>
      </c>
      <c r="I7874" s="80"/>
    </row>
    <row r="7875" spans="1:9">
      <c r="A7875" s="280" t="s">
        <v>9274</v>
      </c>
      <c r="B7875" s="280" t="s">
        <v>5750</v>
      </c>
      <c r="C7875" s="280" t="s">
        <v>1195</v>
      </c>
      <c r="D7875" s="280" t="s">
        <v>1394</v>
      </c>
      <c r="E7875" s="80">
        <v>793205640.04522181</v>
      </c>
      <c r="F7875" s="80">
        <v>707903</v>
      </c>
      <c r="G7875" s="80">
        <v>7</v>
      </c>
      <c r="H7875" s="280" t="s">
        <v>1394</v>
      </c>
      <c r="I7875" s="80"/>
    </row>
    <row r="7876" spans="1:9">
      <c r="A7876" s="280" t="s">
        <v>9275</v>
      </c>
      <c r="B7876" s="280" t="s">
        <v>5752</v>
      </c>
      <c r="C7876" s="280" t="s">
        <v>1195</v>
      </c>
      <c r="D7876" s="280" t="s">
        <v>1394</v>
      </c>
      <c r="E7876" s="80">
        <v>3.0840383498869195E-2</v>
      </c>
      <c r="F7876" s="80">
        <v>707903</v>
      </c>
      <c r="G7876" s="80">
        <v>7</v>
      </c>
      <c r="H7876" s="280" t="s">
        <v>1394</v>
      </c>
      <c r="I7876" s="80"/>
    </row>
    <row r="7877" spans="1:9">
      <c r="A7877" s="280" t="s">
        <v>9276</v>
      </c>
      <c r="B7877" s="280" t="s">
        <v>5754</v>
      </c>
      <c r="C7877" s="280" t="s">
        <v>1195</v>
      </c>
      <c r="D7877" s="280" t="s">
        <v>1394</v>
      </c>
      <c r="E7877" s="80">
        <v>1120.5004641105093</v>
      </c>
      <c r="F7877" s="80">
        <v>707903</v>
      </c>
      <c r="G7877" s="80">
        <v>7</v>
      </c>
      <c r="H7877" s="280" t="s">
        <v>1394</v>
      </c>
      <c r="I7877" s="80"/>
    </row>
    <row r="7878" spans="1:9">
      <c r="A7878" s="280" t="s">
        <v>9277</v>
      </c>
      <c r="B7878" s="280" t="s">
        <v>1457</v>
      </c>
      <c r="C7878" s="280" t="s">
        <v>1195</v>
      </c>
      <c r="D7878" s="280" t="s">
        <v>1211</v>
      </c>
      <c r="E7878" s="80">
        <v>2.4928287184945438E-2</v>
      </c>
      <c r="F7878" s="80">
        <v>707903</v>
      </c>
      <c r="G7878" s="80">
        <v>7</v>
      </c>
      <c r="H7878" s="280" t="s">
        <v>1342</v>
      </c>
      <c r="I7878" s="80"/>
    </row>
    <row r="7879" spans="1:9">
      <c r="A7879" s="280" t="s">
        <v>9278</v>
      </c>
      <c r="B7879" s="280" t="s">
        <v>1457</v>
      </c>
      <c r="C7879" s="280" t="s">
        <v>1195</v>
      </c>
      <c r="D7879" s="280" t="s">
        <v>1212</v>
      </c>
      <c r="E7879" s="80">
        <v>2.5541587551340342E-2</v>
      </c>
      <c r="F7879" s="80">
        <v>707903</v>
      </c>
      <c r="G7879" s="80">
        <v>7</v>
      </c>
      <c r="H7879" s="280" t="s">
        <v>1342</v>
      </c>
      <c r="I7879" s="80"/>
    </row>
    <row r="7880" spans="1:9">
      <c r="A7880" s="280" t="s">
        <v>9279</v>
      </c>
      <c r="B7880" s="280" t="s">
        <v>1457</v>
      </c>
      <c r="C7880" s="280" t="s">
        <v>1195</v>
      </c>
      <c r="D7880" s="280" t="s">
        <v>1213</v>
      </c>
      <c r="E7880" s="80">
        <v>2.4928287184945438E-2</v>
      </c>
      <c r="F7880" s="80">
        <v>707903</v>
      </c>
      <c r="G7880" s="80">
        <v>7</v>
      </c>
      <c r="H7880" s="280" t="s">
        <v>1342</v>
      </c>
      <c r="I7880" s="80"/>
    </row>
    <row r="7881" spans="1:9">
      <c r="A7881" s="280" t="s">
        <v>9280</v>
      </c>
      <c r="B7881" s="280" t="s">
        <v>1457</v>
      </c>
      <c r="C7881" s="280" t="s">
        <v>1195</v>
      </c>
      <c r="D7881" s="280" t="s">
        <v>1214</v>
      </c>
      <c r="E7881" s="80">
        <v>2.5541587551340342E-2</v>
      </c>
      <c r="F7881" s="80">
        <v>707903</v>
      </c>
      <c r="G7881" s="80">
        <v>7</v>
      </c>
      <c r="H7881" s="280" t="s">
        <v>1342</v>
      </c>
      <c r="I7881" s="80"/>
    </row>
    <row r="7882" spans="1:9">
      <c r="A7882" s="280" t="s">
        <v>9281</v>
      </c>
      <c r="B7882" s="280" t="s">
        <v>1457</v>
      </c>
      <c r="C7882" s="280" t="s">
        <v>1195</v>
      </c>
      <c r="D7882" s="280" t="s">
        <v>1215</v>
      </c>
      <c r="E7882" s="80">
        <v>2.5394212379041423E-2</v>
      </c>
      <c r="F7882" s="80">
        <v>707903</v>
      </c>
      <c r="G7882" s="80">
        <v>7</v>
      </c>
      <c r="H7882" s="280" t="s">
        <v>1342</v>
      </c>
      <c r="I7882" s="80"/>
    </row>
    <row r="7883" spans="1:9">
      <c r="A7883" s="280" t="s">
        <v>9282</v>
      </c>
      <c r="B7883" s="280" t="s">
        <v>1457</v>
      </c>
      <c r="C7883" s="280" t="s">
        <v>1195</v>
      </c>
      <c r="D7883" s="280" t="s">
        <v>1216</v>
      </c>
      <c r="E7883" s="80">
        <v>3.8749330290242794E-2</v>
      </c>
      <c r="F7883" s="80">
        <v>707903</v>
      </c>
      <c r="G7883" s="80">
        <v>7</v>
      </c>
      <c r="H7883" s="280" t="s">
        <v>1342</v>
      </c>
      <c r="I7883" s="80"/>
    </row>
    <row r="7884" spans="1:9">
      <c r="A7884" s="280" t="s">
        <v>9283</v>
      </c>
      <c r="B7884" s="280" t="s">
        <v>1457</v>
      </c>
      <c r="C7884" s="280" t="s">
        <v>1195</v>
      </c>
      <c r="D7884" s="280" t="s">
        <v>1217</v>
      </c>
      <c r="E7884" s="80">
        <v>2.3226654451845043E-2</v>
      </c>
      <c r="F7884" s="80">
        <v>707903</v>
      </c>
      <c r="G7884" s="80">
        <v>7</v>
      </c>
      <c r="H7884" s="280" t="s">
        <v>1342</v>
      </c>
      <c r="I7884" s="80"/>
    </row>
    <row r="7885" spans="1:9">
      <c r="A7885" s="280" t="s">
        <v>9284</v>
      </c>
      <c r="B7885" s="280" t="s">
        <v>1457</v>
      </c>
      <c r="C7885" s="280" t="s">
        <v>1195</v>
      </c>
      <c r="D7885" s="280" t="s">
        <v>1218</v>
      </c>
      <c r="E7885" s="80">
        <v>3.195406130755013E-2</v>
      </c>
      <c r="F7885" s="80">
        <v>707903</v>
      </c>
      <c r="G7885" s="80">
        <v>7</v>
      </c>
      <c r="H7885" s="280" t="s">
        <v>1342</v>
      </c>
      <c r="I7885" s="80"/>
    </row>
    <row r="7886" spans="1:9">
      <c r="A7886" s="280" t="s">
        <v>9285</v>
      </c>
      <c r="B7886" s="280" t="s">
        <v>1457</v>
      </c>
      <c r="C7886" s="280" t="s">
        <v>1195</v>
      </c>
      <c r="D7886" s="280" t="s">
        <v>1219</v>
      </c>
      <c r="E7886" s="80">
        <v>10748.724826426496</v>
      </c>
      <c r="F7886" s="80">
        <v>707903</v>
      </c>
      <c r="G7886" s="80">
        <v>7</v>
      </c>
      <c r="H7886" s="280" t="s">
        <v>1342</v>
      </c>
      <c r="I7886" s="80"/>
    </row>
    <row r="7887" spans="1:9">
      <c r="A7887" s="280" t="s">
        <v>9286</v>
      </c>
      <c r="B7887" s="280" t="s">
        <v>1457</v>
      </c>
      <c r="C7887" s="280" t="s">
        <v>1195</v>
      </c>
      <c r="D7887" s="280" t="s">
        <v>1347</v>
      </c>
      <c r="E7887" s="80">
        <v>6.3680923877694459E-2</v>
      </c>
      <c r="F7887" s="80">
        <v>707903</v>
      </c>
      <c r="G7887" s="80">
        <v>7</v>
      </c>
      <c r="H7887" s="280" t="s">
        <v>1342</v>
      </c>
      <c r="I7887" s="80"/>
    </row>
    <row r="7888" spans="1:9">
      <c r="A7888" s="280" t="s">
        <v>9287</v>
      </c>
      <c r="B7888" s="280" t="s">
        <v>1457</v>
      </c>
      <c r="C7888" s="280" t="s">
        <v>1195</v>
      </c>
      <c r="D7888" s="280" t="s">
        <v>1344</v>
      </c>
      <c r="E7888" s="80">
        <v>0.14338579638853244</v>
      </c>
      <c r="F7888" s="80">
        <v>707903</v>
      </c>
      <c r="G7888" s="80">
        <v>7</v>
      </c>
      <c r="H7888" s="280" t="s">
        <v>1342</v>
      </c>
      <c r="I7888" s="80"/>
    </row>
    <row r="7889" spans="1:9">
      <c r="A7889" s="280" t="s">
        <v>9288</v>
      </c>
      <c r="B7889" s="280" t="s">
        <v>5748</v>
      </c>
      <c r="C7889" s="280" t="s">
        <v>1196</v>
      </c>
      <c r="D7889" s="280" t="s">
        <v>1394</v>
      </c>
      <c r="E7889" s="80">
        <v>175904</v>
      </c>
      <c r="F7889" s="80">
        <v>707903</v>
      </c>
      <c r="G7889" s="80">
        <v>7</v>
      </c>
      <c r="H7889" s="280" t="s">
        <v>1394</v>
      </c>
      <c r="I7889" s="80"/>
    </row>
    <row r="7890" spans="1:9">
      <c r="A7890" s="280" t="s">
        <v>9289</v>
      </c>
      <c r="B7890" s="280" t="s">
        <v>5750</v>
      </c>
      <c r="C7890" s="280" t="s">
        <v>1196</v>
      </c>
      <c r="D7890" s="280" t="s">
        <v>1394</v>
      </c>
      <c r="E7890" s="80">
        <v>45134033970.398438</v>
      </c>
      <c r="F7890" s="80">
        <v>707903</v>
      </c>
      <c r="G7890" s="80">
        <v>7</v>
      </c>
      <c r="H7890" s="280" t="s">
        <v>1394</v>
      </c>
      <c r="I7890" s="80"/>
    </row>
    <row r="7891" spans="1:9">
      <c r="A7891" s="280" t="s">
        <v>9290</v>
      </c>
      <c r="B7891" s="280" t="s">
        <v>5752</v>
      </c>
      <c r="C7891" s="280" t="s">
        <v>1196</v>
      </c>
      <c r="D7891" s="280" t="s">
        <v>1394</v>
      </c>
      <c r="E7891" s="80">
        <v>0.2484860213899362</v>
      </c>
      <c r="F7891" s="80">
        <v>707903</v>
      </c>
      <c r="G7891" s="80">
        <v>7</v>
      </c>
      <c r="H7891" s="280" t="s">
        <v>1394</v>
      </c>
      <c r="I7891" s="80"/>
    </row>
    <row r="7892" spans="1:9">
      <c r="A7892" s="280" t="s">
        <v>9291</v>
      </c>
      <c r="B7892" s="280" t="s">
        <v>5754</v>
      </c>
      <c r="C7892" s="280" t="s">
        <v>1196</v>
      </c>
      <c r="D7892" s="280" t="s">
        <v>1394</v>
      </c>
      <c r="E7892" s="80">
        <v>63757.37067140334</v>
      </c>
      <c r="F7892" s="80">
        <v>707903</v>
      </c>
      <c r="G7892" s="80">
        <v>7</v>
      </c>
      <c r="H7892" s="280" t="s">
        <v>1394</v>
      </c>
      <c r="I7892" s="80"/>
    </row>
    <row r="7893" spans="1:9">
      <c r="A7893" s="280" t="s">
        <v>9292</v>
      </c>
      <c r="B7893" s="280" t="s">
        <v>1457</v>
      </c>
      <c r="C7893" s="280" t="s">
        <v>1196</v>
      </c>
      <c r="D7893" s="280" t="s">
        <v>1211</v>
      </c>
      <c r="E7893" s="80">
        <v>0.16963647130643275</v>
      </c>
      <c r="F7893" s="80">
        <v>707903</v>
      </c>
      <c r="G7893" s="80">
        <v>7</v>
      </c>
      <c r="H7893" s="280" t="s">
        <v>1342</v>
      </c>
      <c r="I7893" s="80"/>
    </row>
    <row r="7894" spans="1:9">
      <c r="A7894" s="280" t="s">
        <v>9293</v>
      </c>
      <c r="B7894" s="280" t="s">
        <v>1457</v>
      </c>
      <c r="C7894" s="280" t="s">
        <v>1196</v>
      </c>
      <c r="D7894" s="280" t="s">
        <v>1212</v>
      </c>
      <c r="E7894" s="80">
        <v>0.17181352444659978</v>
      </c>
      <c r="F7894" s="80">
        <v>707903</v>
      </c>
      <c r="G7894" s="80">
        <v>7</v>
      </c>
      <c r="H7894" s="280" t="s">
        <v>1342</v>
      </c>
      <c r="I7894" s="80"/>
    </row>
    <row r="7895" spans="1:9">
      <c r="A7895" s="280" t="s">
        <v>9294</v>
      </c>
      <c r="B7895" s="280" t="s">
        <v>1457</v>
      </c>
      <c r="C7895" s="280" t="s">
        <v>1196</v>
      </c>
      <c r="D7895" s="280" t="s">
        <v>1213</v>
      </c>
      <c r="E7895" s="80">
        <v>0.16967377101694564</v>
      </c>
      <c r="F7895" s="80">
        <v>707903</v>
      </c>
      <c r="G7895" s="80">
        <v>7</v>
      </c>
      <c r="H7895" s="280" t="s">
        <v>1342</v>
      </c>
      <c r="I7895" s="80"/>
    </row>
    <row r="7896" spans="1:9">
      <c r="A7896" s="280" t="s">
        <v>9295</v>
      </c>
      <c r="B7896" s="280" t="s">
        <v>1457</v>
      </c>
      <c r="C7896" s="280" t="s">
        <v>1196</v>
      </c>
      <c r="D7896" s="280" t="s">
        <v>1214</v>
      </c>
      <c r="E7896" s="80">
        <v>0.17175441873524389</v>
      </c>
      <c r="F7896" s="80">
        <v>707903</v>
      </c>
      <c r="G7896" s="80">
        <v>7</v>
      </c>
      <c r="H7896" s="280" t="s">
        <v>1342</v>
      </c>
      <c r="I7896" s="80"/>
    </row>
    <row r="7897" spans="1:9">
      <c r="A7897" s="280" t="s">
        <v>9296</v>
      </c>
      <c r="B7897" s="280" t="s">
        <v>1457</v>
      </c>
      <c r="C7897" s="280" t="s">
        <v>1196</v>
      </c>
      <c r="D7897" s="280" t="s">
        <v>1215</v>
      </c>
      <c r="E7897" s="80">
        <v>0.17118648206172185</v>
      </c>
      <c r="F7897" s="80">
        <v>707903</v>
      </c>
      <c r="G7897" s="80">
        <v>7</v>
      </c>
      <c r="H7897" s="280" t="s">
        <v>1342</v>
      </c>
      <c r="I7897" s="80"/>
    </row>
    <row r="7898" spans="1:9">
      <c r="A7898" s="280" t="s">
        <v>9297</v>
      </c>
      <c r="B7898" s="280" t="s">
        <v>1457</v>
      </c>
      <c r="C7898" s="280" t="s">
        <v>1196</v>
      </c>
      <c r="D7898" s="280" t="s">
        <v>1216</v>
      </c>
      <c r="E7898" s="80">
        <v>0.2608769002406191</v>
      </c>
      <c r="F7898" s="80">
        <v>707903</v>
      </c>
      <c r="G7898" s="80">
        <v>7</v>
      </c>
      <c r="H7898" s="280" t="s">
        <v>1342</v>
      </c>
      <c r="I7898" s="80"/>
    </row>
    <row r="7899" spans="1:9">
      <c r="A7899" s="280" t="s">
        <v>9298</v>
      </c>
      <c r="B7899" s="280" t="s">
        <v>1457</v>
      </c>
      <c r="C7899" s="280" t="s">
        <v>1196</v>
      </c>
      <c r="D7899" s="280" t="s">
        <v>1217</v>
      </c>
      <c r="E7899" s="80">
        <v>0.15586813035340552</v>
      </c>
      <c r="F7899" s="80">
        <v>707903</v>
      </c>
      <c r="G7899" s="80">
        <v>7</v>
      </c>
      <c r="H7899" s="280" t="s">
        <v>1342</v>
      </c>
      <c r="I7899" s="80"/>
    </row>
    <row r="7900" spans="1:9">
      <c r="A7900" s="280" t="s">
        <v>9299</v>
      </c>
      <c r="B7900" s="280" t="s">
        <v>1457</v>
      </c>
      <c r="C7900" s="280" t="s">
        <v>1196</v>
      </c>
      <c r="D7900" s="280" t="s">
        <v>1218</v>
      </c>
      <c r="E7900" s="80">
        <v>0.19049926800779737</v>
      </c>
      <c r="F7900" s="80">
        <v>707903</v>
      </c>
      <c r="G7900" s="80">
        <v>7</v>
      </c>
      <c r="H7900" s="280" t="s">
        <v>1342</v>
      </c>
      <c r="I7900" s="80"/>
    </row>
    <row r="7901" spans="1:9">
      <c r="A7901" s="280" t="s">
        <v>9300</v>
      </c>
      <c r="B7901" s="280" t="s">
        <v>1457</v>
      </c>
      <c r="C7901" s="280" t="s">
        <v>1196</v>
      </c>
      <c r="D7901" s="280" t="s">
        <v>1219</v>
      </c>
      <c r="E7901" s="80">
        <v>10164.248065627335</v>
      </c>
      <c r="F7901" s="80">
        <v>707903</v>
      </c>
      <c r="G7901" s="80">
        <v>7</v>
      </c>
      <c r="H7901" s="280" t="s">
        <v>1342</v>
      </c>
      <c r="I7901" s="80"/>
    </row>
    <row r="7902" spans="1:9">
      <c r="A7902" s="280" t="s">
        <v>9301</v>
      </c>
      <c r="B7902" s="280" t="s">
        <v>1457</v>
      </c>
      <c r="C7902" s="280" t="s">
        <v>1196</v>
      </c>
      <c r="D7902" s="280" t="s">
        <v>1347</v>
      </c>
      <c r="E7902" s="80">
        <v>0.39509347034501607</v>
      </c>
      <c r="F7902" s="80">
        <v>707903</v>
      </c>
      <c r="G7902" s="80">
        <v>7</v>
      </c>
      <c r="H7902" s="280" t="s">
        <v>1342</v>
      </c>
      <c r="I7902" s="80"/>
    </row>
    <row r="7903" spans="1:9">
      <c r="A7903" s="280" t="s">
        <v>9302</v>
      </c>
      <c r="B7903" s="280" t="s">
        <v>1457</v>
      </c>
      <c r="C7903" s="280" t="s">
        <v>1196</v>
      </c>
      <c r="D7903" s="280" t="s">
        <v>1344</v>
      </c>
      <c r="E7903" s="80">
        <v>0.97920860473166071</v>
      </c>
      <c r="F7903" s="80">
        <v>707903</v>
      </c>
      <c r="G7903" s="80">
        <v>7</v>
      </c>
      <c r="H7903" s="280" t="s">
        <v>1342</v>
      </c>
      <c r="I7903" s="80"/>
    </row>
    <row r="7904" spans="1:9">
      <c r="A7904" s="280" t="s">
        <v>9303</v>
      </c>
      <c r="B7904" s="280" t="s">
        <v>5748</v>
      </c>
      <c r="C7904" s="280" t="s">
        <v>1197</v>
      </c>
      <c r="D7904" s="280" t="s">
        <v>1394</v>
      </c>
      <c r="E7904" s="80">
        <v>23834</v>
      </c>
      <c r="F7904" s="80">
        <v>707903</v>
      </c>
      <c r="G7904" s="80">
        <v>7</v>
      </c>
      <c r="H7904" s="280" t="s">
        <v>1394</v>
      </c>
      <c r="I7904" s="80"/>
    </row>
    <row r="7905" spans="1:9">
      <c r="A7905" s="280" t="s">
        <v>9304</v>
      </c>
      <c r="B7905" s="280" t="s">
        <v>5750</v>
      </c>
      <c r="C7905" s="280" t="s">
        <v>1197</v>
      </c>
      <c r="D7905" s="280" t="s">
        <v>1394</v>
      </c>
      <c r="E7905" s="80">
        <v>4082863481.8606296</v>
      </c>
      <c r="F7905" s="80">
        <v>707903</v>
      </c>
      <c r="G7905" s="80">
        <v>7</v>
      </c>
      <c r="H7905" s="280" t="s">
        <v>1394</v>
      </c>
      <c r="I7905" s="80"/>
    </row>
    <row r="7906" spans="1:9">
      <c r="A7906" s="280" t="s">
        <v>9305</v>
      </c>
      <c r="B7906" s="280" t="s">
        <v>5752</v>
      </c>
      <c r="C7906" s="280" t="s">
        <v>1197</v>
      </c>
      <c r="D7906" s="280" t="s">
        <v>1394</v>
      </c>
      <c r="E7906" s="80">
        <v>3.3668454576403828E-2</v>
      </c>
      <c r="F7906" s="80">
        <v>707903</v>
      </c>
      <c r="G7906" s="80">
        <v>7</v>
      </c>
      <c r="H7906" s="280" t="s">
        <v>1394</v>
      </c>
      <c r="I7906" s="80"/>
    </row>
    <row r="7907" spans="1:9">
      <c r="A7907" s="280" t="s">
        <v>9306</v>
      </c>
      <c r="B7907" s="280" t="s">
        <v>5754</v>
      </c>
      <c r="C7907" s="280" t="s">
        <v>1197</v>
      </c>
      <c r="D7907" s="280" t="s">
        <v>1394</v>
      </c>
      <c r="E7907" s="80">
        <v>5767.5465167694292</v>
      </c>
      <c r="F7907" s="80">
        <v>707903</v>
      </c>
      <c r="G7907" s="80">
        <v>7</v>
      </c>
      <c r="H7907" s="280" t="s">
        <v>1394</v>
      </c>
      <c r="I7907" s="80"/>
    </row>
    <row r="7908" spans="1:9">
      <c r="A7908" s="280" t="s">
        <v>9307</v>
      </c>
      <c r="B7908" s="280" t="s">
        <v>1457</v>
      </c>
      <c r="C7908" s="280" t="s">
        <v>1197</v>
      </c>
      <c r="D7908" s="280" t="s">
        <v>1211</v>
      </c>
      <c r="E7908" s="80">
        <v>0.11327354159590104</v>
      </c>
      <c r="F7908" s="80">
        <v>707903</v>
      </c>
      <c r="G7908" s="80">
        <v>7</v>
      </c>
      <c r="H7908" s="280" t="s">
        <v>1342</v>
      </c>
      <c r="I7908" s="80"/>
    </row>
    <row r="7909" spans="1:9">
      <c r="A7909" s="280" t="s">
        <v>9308</v>
      </c>
      <c r="B7909" s="280" t="s">
        <v>1457</v>
      </c>
      <c r="C7909" s="280" t="s">
        <v>1197</v>
      </c>
      <c r="D7909" s="280" t="s">
        <v>1212</v>
      </c>
      <c r="E7909" s="80">
        <v>0.11501442230369668</v>
      </c>
      <c r="F7909" s="80">
        <v>707903</v>
      </c>
      <c r="G7909" s="80">
        <v>7</v>
      </c>
      <c r="H7909" s="280" t="s">
        <v>1342</v>
      </c>
      <c r="I7909" s="80"/>
    </row>
    <row r="7910" spans="1:9">
      <c r="A7910" s="280" t="s">
        <v>9309</v>
      </c>
      <c r="B7910" s="280" t="s">
        <v>1457</v>
      </c>
      <c r="C7910" s="280" t="s">
        <v>1197</v>
      </c>
      <c r="D7910" s="280" t="s">
        <v>1213</v>
      </c>
      <c r="E7910" s="80">
        <v>0.11328492663235808</v>
      </c>
      <c r="F7910" s="80">
        <v>707903</v>
      </c>
      <c r="G7910" s="80">
        <v>7</v>
      </c>
      <c r="H7910" s="280" t="s">
        <v>1342</v>
      </c>
      <c r="I7910" s="80"/>
    </row>
    <row r="7911" spans="1:9">
      <c r="A7911" s="280" t="s">
        <v>9310</v>
      </c>
      <c r="B7911" s="280" t="s">
        <v>1457</v>
      </c>
      <c r="C7911" s="280" t="s">
        <v>1197</v>
      </c>
      <c r="D7911" s="280" t="s">
        <v>1214</v>
      </c>
      <c r="E7911" s="80">
        <v>0.11490450245771237</v>
      </c>
      <c r="F7911" s="80">
        <v>707903</v>
      </c>
      <c r="G7911" s="80">
        <v>7</v>
      </c>
      <c r="H7911" s="280" t="s">
        <v>1342</v>
      </c>
      <c r="I7911" s="80"/>
    </row>
    <row r="7912" spans="1:9">
      <c r="A7912" s="280" t="s">
        <v>9311</v>
      </c>
      <c r="B7912" s="280" t="s">
        <v>1457</v>
      </c>
      <c r="C7912" s="280" t="s">
        <v>1197</v>
      </c>
      <c r="D7912" s="280" t="s">
        <v>1215</v>
      </c>
      <c r="E7912" s="80">
        <v>0.11496024980633633</v>
      </c>
      <c r="F7912" s="80">
        <v>707903</v>
      </c>
      <c r="G7912" s="80">
        <v>7</v>
      </c>
      <c r="H7912" s="280" t="s">
        <v>1342</v>
      </c>
      <c r="I7912" s="80"/>
    </row>
    <row r="7913" spans="1:9">
      <c r="A7913" s="280" t="s">
        <v>9312</v>
      </c>
      <c r="B7913" s="280" t="s">
        <v>1457</v>
      </c>
      <c r="C7913" s="280" t="s">
        <v>1197</v>
      </c>
      <c r="D7913" s="280" t="s">
        <v>1216</v>
      </c>
      <c r="E7913" s="80">
        <v>0.22180955427915014</v>
      </c>
      <c r="F7913" s="80">
        <v>707903</v>
      </c>
      <c r="G7913" s="80">
        <v>7</v>
      </c>
      <c r="H7913" s="280" t="s">
        <v>1342</v>
      </c>
      <c r="I7913" s="80"/>
    </row>
    <row r="7914" spans="1:9">
      <c r="A7914" s="280" t="s">
        <v>9313</v>
      </c>
      <c r="B7914" s="280" t="s">
        <v>1457</v>
      </c>
      <c r="C7914" s="280" t="s">
        <v>1197</v>
      </c>
      <c r="D7914" s="280" t="s">
        <v>1217</v>
      </c>
      <c r="E7914" s="80">
        <v>0.1048096918640693</v>
      </c>
      <c r="F7914" s="80">
        <v>707903</v>
      </c>
      <c r="G7914" s="80">
        <v>7</v>
      </c>
      <c r="H7914" s="280" t="s">
        <v>1342</v>
      </c>
      <c r="I7914" s="80"/>
    </row>
    <row r="7915" spans="1:9">
      <c r="A7915" s="280" t="s">
        <v>9314</v>
      </c>
      <c r="B7915" s="280" t="s">
        <v>1457</v>
      </c>
      <c r="C7915" s="280" t="s">
        <v>1197</v>
      </c>
      <c r="D7915" s="280" t="s">
        <v>1218</v>
      </c>
      <c r="E7915" s="80">
        <v>0.19038051636387476</v>
      </c>
      <c r="F7915" s="80">
        <v>707903</v>
      </c>
      <c r="G7915" s="80">
        <v>7</v>
      </c>
      <c r="H7915" s="280" t="s">
        <v>1342</v>
      </c>
      <c r="I7915" s="80"/>
    </row>
    <row r="7916" spans="1:9">
      <c r="A7916" s="280" t="s">
        <v>9315</v>
      </c>
      <c r="B7916" s="280" t="s">
        <v>1457</v>
      </c>
      <c r="C7916" s="280" t="s">
        <v>1197</v>
      </c>
      <c r="D7916" s="280" t="s">
        <v>1219</v>
      </c>
      <c r="E7916" s="80">
        <v>9.828633726888486E-2</v>
      </c>
      <c r="F7916" s="80">
        <v>707903</v>
      </c>
      <c r="G7916" s="80">
        <v>7</v>
      </c>
      <c r="H7916" s="280" t="s">
        <v>1342</v>
      </c>
      <c r="I7916" s="80"/>
    </row>
    <row r="7917" spans="1:9">
      <c r="A7917" s="280" t="s">
        <v>9316</v>
      </c>
      <c r="B7917" s="280" t="s">
        <v>1457</v>
      </c>
      <c r="C7917" s="280" t="s">
        <v>1197</v>
      </c>
      <c r="D7917" s="280" t="s">
        <v>1347</v>
      </c>
      <c r="E7917" s="80">
        <v>0.27785807755309616</v>
      </c>
      <c r="F7917" s="80">
        <v>707903</v>
      </c>
      <c r="G7917" s="80">
        <v>7</v>
      </c>
      <c r="H7917" s="280" t="s">
        <v>1342</v>
      </c>
      <c r="I7917" s="80"/>
    </row>
    <row r="7918" spans="1:9">
      <c r="A7918" s="280" t="s">
        <v>9317</v>
      </c>
      <c r="B7918" s="280" t="s">
        <v>1457</v>
      </c>
      <c r="C7918" s="280" t="s">
        <v>1197</v>
      </c>
      <c r="D7918" s="280" t="s">
        <v>1344</v>
      </c>
      <c r="E7918" s="80">
        <v>0.66236301532569675</v>
      </c>
      <c r="F7918" s="80">
        <v>707903</v>
      </c>
      <c r="G7918" s="80">
        <v>7</v>
      </c>
      <c r="H7918" s="280" t="s">
        <v>1342</v>
      </c>
      <c r="I7918" s="80"/>
    </row>
    <row r="7919" spans="1:9">
      <c r="A7919" s="280" t="s">
        <v>9318</v>
      </c>
      <c r="B7919" s="280" t="s">
        <v>5748</v>
      </c>
      <c r="C7919" s="280" t="s">
        <v>1198</v>
      </c>
      <c r="D7919" s="280" t="s">
        <v>1394</v>
      </c>
      <c r="E7919" s="80">
        <v>6852</v>
      </c>
      <c r="F7919" s="80">
        <v>707903</v>
      </c>
      <c r="G7919" s="80">
        <v>7</v>
      </c>
      <c r="H7919" s="280" t="s">
        <v>1394</v>
      </c>
      <c r="I7919" s="80"/>
    </row>
    <row r="7920" spans="1:9">
      <c r="A7920" s="280" t="s">
        <v>9319</v>
      </c>
      <c r="B7920" s="280" t="s">
        <v>5750</v>
      </c>
      <c r="C7920" s="280" t="s">
        <v>1198</v>
      </c>
      <c r="D7920" s="280" t="s">
        <v>1394</v>
      </c>
      <c r="E7920" s="80">
        <v>89497571.118512556</v>
      </c>
      <c r="F7920" s="80">
        <v>707903</v>
      </c>
      <c r="G7920" s="80">
        <v>7</v>
      </c>
      <c r="H7920" s="280" t="s">
        <v>1394</v>
      </c>
      <c r="I7920" s="80"/>
    </row>
    <row r="7921" spans="1:9">
      <c r="A7921" s="280" t="s">
        <v>9320</v>
      </c>
      <c r="B7921" s="280" t="s">
        <v>5752</v>
      </c>
      <c r="C7921" s="280" t="s">
        <v>1198</v>
      </c>
      <c r="D7921" s="280" t="s">
        <v>1394</v>
      </c>
      <c r="E7921" s="80">
        <v>9.679292219414241E-3</v>
      </c>
      <c r="F7921" s="80">
        <v>707903</v>
      </c>
      <c r="G7921" s="80">
        <v>7</v>
      </c>
      <c r="H7921" s="280" t="s">
        <v>1394</v>
      </c>
      <c r="I7921" s="80"/>
    </row>
    <row r="7922" spans="1:9">
      <c r="A7922" s="280" t="s">
        <v>9321</v>
      </c>
      <c r="B7922" s="280" t="s">
        <v>5754</v>
      </c>
      <c r="C7922" s="280" t="s">
        <v>1198</v>
      </c>
      <c r="D7922" s="280" t="s">
        <v>1394</v>
      </c>
      <c r="E7922" s="80">
        <v>126.42631987505712</v>
      </c>
      <c r="F7922" s="80">
        <v>707903</v>
      </c>
      <c r="G7922" s="80">
        <v>7</v>
      </c>
      <c r="H7922" s="280" t="s">
        <v>1394</v>
      </c>
      <c r="I7922" s="80"/>
    </row>
    <row r="7923" spans="1:9">
      <c r="A7923" s="280" t="s">
        <v>9322</v>
      </c>
      <c r="B7923" s="280" t="s">
        <v>1457</v>
      </c>
      <c r="C7923" s="280" t="s">
        <v>1198</v>
      </c>
      <c r="D7923" s="280" t="s">
        <v>1211</v>
      </c>
      <c r="E7923" s="80">
        <v>9.0144715048250477E-3</v>
      </c>
      <c r="F7923" s="80">
        <v>707903</v>
      </c>
      <c r="G7923" s="80">
        <v>7</v>
      </c>
      <c r="H7923" s="280" t="s">
        <v>1342</v>
      </c>
      <c r="I7923" s="80"/>
    </row>
    <row r="7924" spans="1:9">
      <c r="A7924" s="280" t="s">
        <v>9323</v>
      </c>
      <c r="B7924" s="280" t="s">
        <v>1457</v>
      </c>
      <c r="C7924" s="280" t="s">
        <v>1198</v>
      </c>
      <c r="D7924" s="280" t="s">
        <v>1212</v>
      </c>
      <c r="E7924" s="80">
        <v>9.1405393697248719E-3</v>
      </c>
      <c r="F7924" s="80">
        <v>707903</v>
      </c>
      <c r="G7924" s="80">
        <v>7</v>
      </c>
      <c r="H7924" s="280" t="s">
        <v>1342</v>
      </c>
      <c r="I7924" s="80"/>
    </row>
    <row r="7925" spans="1:9">
      <c r="A7925" s="280" t="s">
        <v>9324</v>
      </c>
      <c r="B7925" s="280" t="s">
        <v>1457</v>
      </c>
      <c r="C7925" s="280" t="s">
        <v>1198</v>
      </c>
      <c r="D7925" s="280" t="s">
        <v>1213</v>
      </c>
      <c r="E7925" s="80">
        <v>9.0144715048250477E-3</v>
      </c>
      <c r="F7925" s="80">
        <v>707903</v>
      </c>
      <c r="G7925" s="80">
        <v>7</v>
      </c>
      <c r="H7925" s="280" t="s">
        <v>1342</v>
      </c>
      <c r="I7925" s="80"/>
    </row>
    <row r="7926" spans="1:9">
      <c r="A7926" s="280" t="s">
        <v>9325</v>
      </c>
      <c r="B7926" s="280" t="s">
        <v>1457</v>
      </c>
      <c r="C7926" s="280" t="s">
        <v>1198</v>
      </c>
      <c r="D7926" s="280" t="s">
        <v>1214</v>
      </c>
      <c r="E7926" s="80">
        <v>9.1405393697248719E-3</v>
      </c>
      <c r="F7926" s="80">
        <v>707903</v>
      </c>
      <c r="G7926" s="80">
        <v>7</v>
      </c>
      <c r="H7926" s="280" t="s">
        <v>1342</v>
      </c>
      <c r="I7926" s="80"/>
    </row>
    <row r="7927" spans="1:9">
      <c r="A7927" s="280" t="s">
        <v>9326</v>
      </c>
      <c r="B7927" s="280" t="s">
        <v>1457</v>
      </c>
      <c r="C7927" s="280" t="s">
        <v>1198</v>
      </c>
      <c r="D7927" s="280" t="s">
        <v>1215</v>
      </c>
      <c r="E7927" s="80">
        <v>9.1218520599161915E-3</v>
      </c>
      <c r="F7927" s="80">
        <v>707903</v>
      </c>
      <c r="G7927" s="80">
        <v>7</v>
      </c>
      <c r="H7927" s="280" t="s">
        <v>1342</v>
      </c>
      <c r="I7927" s="80"/>
    </row>
    <row r="7928" spans="1:9">
      <c r="A7928" s="280" t="s">
        <v>9327</v>
      </c>
      <c r="B7928" s="280" t="s">
        <v>1457</v>
      </c>
      <c r="C7928" s="280" t="s">
        <v>1198</v>
      </c>
      <c r="D7928" s="280" t="s">
        <v>1216</v>
      </c>
      <c r="E7928" s="80">
        <v>1.1400997302036997E-2</v>
      </c>
      <c r="F7928" s="80">
        <v>707903</v>
      </c>
      <c r="G7928" s="80">
        <v>7</v>
      </c>
      <c r="H7928" s="280" t="s">
        <v>1342</v>
      </c>
      <c r="I7928" s="80"/>
    </row>
    <row r="7929" spans="1:9">
      <c r="A7929" s="280" t="s">
        <v>9328</v>
      </c>
      <c r="B7929" s="280" t="s">
        <v>1457</v>
      </c>
      <c r="C7929" s="280" t="s">
        <v>1198</v>
      </c>
      <c r="D7929" s="280" t="s">
        <v>1217</v>
      </c>
      <c r="E7929" s="80">
        <v>8.7300916681986654E-3</v>
      </c>
      <c r="F7929" s="80">
        <v>707903</v>
      </c>
      <c r="G7929" s="80">
        <v>7</v>
      </c>
      <c r="H7929" s="280" t="s">
        <v>1342</v>
      </c>
      <c r="I7929" s="80"/>
    </row>
    <row r="7930" spans="1:9">
      <c r="A7930" s="280" t="s">
        <v>9329</v>
      </c>
      <c r="B7930" s="280" t="s">
        <v>1457</v>
      </c>
      <c r="C7930" s="280" t="s">
        <v>1198</v>
      </c>
      <c r="D7930" s="280" t="s">
        <v>1218</v>
      </c>
      <c r="E7930" s="80">
        <v>1.0373335651311525E-2</v>
      </c>
      <c r="F7930" s="80">
        <v>707903</v>
      </c>
      <c r="G7930" s="80">
        <v>7</v>
      </c>
      <c r="H7930" s="280" t="s">
        <v>1342</v>
      </c>
      <c r="I7930" s="80"/>
    </row>
    <row r="7931" spans="1:9">
      <c r="A7931" s="280" t="s">
        <v>9330</v>
      </c>
      <c r="B7931" s="280" t="s">
        <v>1457</v>
      </c>
      <c r="C7931" s="280" t="s">
        <v>1198</v>
      </c>
      <c r="D7931" s="280" t="s">
        <v>1219</v>
      </c>
      <c r="E7931" s="80">
        <v>1013.4560692897843</v>
      </c>
      <c r="F7931" s="80">
        <v>707903</v>
      </c>
      <c r="G7931" s="80">
        <v>7</v>
      </c>
      <c r="H7931" s="280" t="s">
        <v>1342</v>
      </c>
      <c r="I7931" s="80"/>
    </row>
    <row r="7932" spans="1:9">
      <c r="A7932" s="280" t="s">
        <v>9331</v>
      </c>
      <c r="B7932" s="280" t="s">
        <v>1457</v>
      </c>
      <c r="C7932" s="280" t="s">
        <v>1198</v>
      </c>
      <c r="D7932" s="280" t="s">
        <v>1347</v>
      </c>
      <c r="E7932" s="80">
        <v>2.1104663623977265E-2</v>
      </c>
      <c r="F7932" s="80">
        <v>707903</v>
      </c>
      <c r="G7932" s="80">
        <v>7</v>
      </c>
      <c r="H7932" s="280" t="s">
        <v>1342</v>
      </c>
      <c r="I7932" s="80"/>
    </row>
    <row r="7933" spans="1:9">
      <c r="A7933" s="280" t="s">
        <v>9332</v>
      </c>
      <c r="B7933" s="280" t="s">
        <v>1457</v>
      </c>
      <c r="C7933" s="280" t="s">
        <v>1198</v>
      </c>
      <c r="D7933" s="280" t="s">
        <v>1344</v>
      </c>
      <c r="E7933" s="80">
        <v>5.0453834974626174E-2</v>
      </c>
      <c r="F7933" s="80">
        <v>707903</v>
      </c>
      <c r="G7933" s="80">
        <v>7</v>
      </c>
      <c r="H7933" s="280" t="s">
        <v>1342</v>
      </c>
      <c r="I7933" s="80"/>
    </row>
    <row r="7934" spans="1:9">
      <c r="A7934" s="280" t="s">
        <v>9333</v>
      </c>
      <c r="B7934" s="280" t="s">
        <v>5748</v>
      </c>
      <c r="C7934" s="280" t="s">
        <v>1199</v>
      </c>
      <c r="D7934" s="280" t="s">
        <v>1394</v>
      </c>
      <c r="E7934" s="80">
        <v>59863</v>
      </c>
      <c r="F7934" s="80">
        <v>707903</v>
      </c>
      <c r="G7934" s="80">
        <v>7</v>
      </c>
      <c r="H7934" s="280" t="s">
        <v>1394</v>
      </c>
      <c r="I7934" s="80"/>
    </row>
    <row r="7935" spans="1:9">
      <c r="A7935" s="280" t="s">
        <v>9334</v>
      </c>
      <c r="B7935" s="280" t="s">
        <v>5750</v>
      </c>
      <c r="C7935" s="280" t="s">
        <v>1199</v>
      </c>
      <c r="D7935" s="280" t="s">
        <v>1394</v>
      </c>
      <c r="E7935" s="80">
        <v>273194609.16796875</v>
      </c>
      <c r="F7935" s="80">
        <v>707903</v>
      </c>
      <c r="G7935" s="80">
        <v>7</v>
      </c>
      <c r="H7935" s="280" t="s">
        <v>1394</v>
      </c>
      <c r="I7935" s="80"/>
    </row>
    <row r="7936" spans="1:9">
      <c r="A7936" s="280" t="s">
        <v>9335</v>
      </c>
      <c r="B7936" s="280" t="s">
        <v>5752</v>
      </c>
      <c r="C7936" s="280" t="s">
        <v>1199</v>
      </c>
      <c r="D7936" s="280" t="s">
        <v>1394</v>
      </c>
      <c r="E7936" s="80">
        <v>8.4563845611616284E-2</v>
      </c>
      <c r="F7936" s="80">
        <v>707903</v>
      </c>
      <c r="G7936" s="80">
        <v>7</v>
      </c>
      <c r="H7936" s="280" t="s">
        <v>1394</v>
      </c>
      <c r="I7936" s="80"/>
    </row>
    <row r="7937" spans="1:9">
      <c r="A7937" s="280" t="s">
        <v>9336</v>
      </c>
      <c r="B7937" s="280" t="s">
        <v>5754</v>
      </c>
      <c r="C7937" s="280" t="s">
        <v>1199</v>
      </c>
      <c r="D7937" s="280" t="s">
        <v>1394</v>
      </c>
      <c r="E7937" s="80">
        <v>385.92096539775753</v>
      </c>
      <c r="F7937" s="80">
        <v>707903</v>
      </c>
      <c r="G7937" s="80">
        <v>7</v>
      </c>
      <c r="H7937" s="280" t="s">
        <v>1394</v>
      </c>
      <c r="I7937" s="80"/>
    </row>
    <row r="7938" spans="1:9">
      <c r="A7938" s="280" t="s">
        <v>9337</v>
      </c>
      <c r="B7938" s="280" t="s">
        <v>1457</v>
      </c>
      <c r="C7938" s="280" t="s">
        <v>1199</v>
      </c>
      <c r="D7938" s="280" t="s">
        <v>1211</v>
      </c>
      <c r="E7938" s="80">
        <v>3.0997238479710523E-3</v>
      </c>
      <c r="F7938" s="80">
        <v>707903</v>
      </c>
      <c r="G7938" s="80">
        <v>7</v>
      </c>
      <c r="H7938" s="280" t="s">
        <v>1342</v>
      </c>
      <c r="I7938" s="80"/>
    </row>
    <row r="7939" spans="1:9">
      <c r="A7939" s="280" t="s">
        <v>9338</v>
      </c>
      <c r="B7939" s="280" t="s">
        <v>1457</v>
      </c>
      <c r="C7939" s="280" t="s">
        <v>1199</v>
      </c>
      <c r="D7939" s="280" t="s">
        <v>1212</v>
      </c>
      <c r="E7939" s="80">
        <v>3.1902643114078487E-3</v>
      </c>
      <c r="F7939" s="80">
        <v>707903</v>
      </c>
      <c r="G7939" s="80">
        <v>7</v>
      </c>
      <c r="H7939" s="280" t="s">
        <v>1342</v>
      </c>
      <c r="I7939" s="80"/>
    </row>
    <row r="7940" spans="1:9">
      <c r="A7940" s="280" t="s">
        <v>9339</v>
      </c>
      <c r="B7940" s="280" t="s">
        <v>1457</v>
      </c>
      <c r="C7940" s="280" t="s">
        <v>1199</v>
      </c>
      <c r="D7940" s="280" t="s">
        <v>1213</v>
      </c>
      <c r="E7940" s="80">
        <v>3.0997238479710523E-3</v>
      </c>
      <c r="F7940" s="80">
        <v>707903</v>
      </c>
      <c r="G7940" s="80">
        <v>7</v>
      </c>
      <c r="H7940" s="280" t="s">
        <v>1342</v>
      </c>
      <c r="I7940" s="80"/>
    </row>
    <row r="7941" spans="1:9">
      <c r="A7941" s="280" t="s">
        <v>9340</v>
      </c>
      <c r="B7941" s="280" t="s">
        <v>1457</v>
      </c>
      <c r="C7941" s="280" t="s">
        <v>1199</v>
      </c>
      <c r="D7941" s="280" t="s">
        <v>1214</v>
      </c>
      <c r="E7941" s="80">
        <v>3.1885244897635E-3</v>
      </c>
      <c r="F7941" s="80">
        <v>707903</v>
      </c>
      <c r="G7941" s="80">
        <v>7</v>
      </c>
      <c r="H7941" s="280" t="s">
        <v>1342</v>
      </c>
      <c r="I7941" s="80"/>
    </row>
    <row r="7942" spans="1:9">
      <c r="A7942" s="280" t="s">
        <v>9341</v>
      </c>
      <c r="B7942" s="280" t="s">
        <v>1457</v>
      </c>
      <c r="C7942" s="280" t="s">
        <v>1199</v>
      </c>
      <c r="D7942" s="280" t="s">
        <v>1215</v>
      </c>
      <c r="E7942" s="80">
        <v>3.1746687197326943E-3</v>
      </c>
      <c r="F7942" s="80">
        <v>707903</v>
      </c>
      <c r="G7942" s="80">
        <v>7</v>
      </c>
      <c r="H7942" s="280" t="s">
        <v>1342</v>
      </c>
      <c r="I7942" s="80"/>
    </row>
    <row r="7943" spans="1:9">
      <c r="A7943" s="280" t="s">
        <v>9342</v>
      </c>
      <c r="B7943" s="280" t="s">
        <v>1457</v>
      </c>
      <c r="C7943" s="280" t="s">
        <v>1199</v>
      </c>
      <c r="D7943" s="280" t="s">
        <v>1216</v>
      </c>
      <c r="E7943" s="80">
        <v>4.67767628097388E-3</v>
      </c>
      <c r="F7943" s="80">
        <v>707903</v>
      </c>
      <c r="G7943" s="80">
        <v>7</v>
      </c>
      <c r="H7943" s="280" t="s">
        <v>1342</v>
      </c>
      <c r="I7943" s="80"/>
    </row>
    <row r="7944" spans="1:9">
      <c r="A7944" s="280" t="s">
        <v>9343</v>
      </c>
      <c r="B7944" s="280" t="s">
        <v>1457</v>
      </c>
      <c r="C7944" s="280" t="s">
        <v>1199</v>
      </c>
      <c r="D7944" s="280" t="s">
        <v>1217</v>
      </c>
      <c r="E7944" s="80">
        <v>2.8951450200422222E-3</v>
      </c>
      <c r="F7944" s="80">
        <v>707903</v>
      </c>
      <c r="G7944" s="80">
        <v>7</v>
      </c>
      <c r="H7944" s="280" t="s">
        <v>1342</v>
      </c>
      <c r="I7944" s="80"/>
    </row>
    <row r="7945" spans="1:9">
      <c r="A7945" s="280" t="s">
        <v>9344</v>
      </c>
      <c r="B7945" s="280" t="s">
        <v>1457</v>
      </c>
      <c r="C7945" s="280" t="s">
        <v>1199</v>
      </c>
      <c r="D7945" s="280" t="s">
        <v>1218</v>
      </c>
      <c r="E7945" s="80">
        <v>3.5236414546600241E-3</v>
      </c>
      <c r="F7945" s="80">
        <v>707903</v>
      </c>
      <c r="G7945" s="80">
        <v>7</v>
      </c>
      <c r="H7945" s="280" t="s">
        <v>1342</v>
      </c>
      <c r="I7945" s="80"/>
    </row>
    <row r="7946" spans="1:9">
      <c r="A7946" s="280" t="s">
        <v>9345</v>
      </c>
      <c r="B7946" s="280" t="s">
        <v>1457</v>
      </c>
      <c r="C7946" s="280" t="s">
        <v>1199</v>
      </c>
      <c r="D7946" s="280" t="s">
        <v>1219</v>
      </c>
      <c r="E7946" s="80">
        <v>1026.8833368571152</v>
      </c>
      <c r="F7946" s="80">
        <v>707903</v>
      </c>
      <c r="G7946" s="80">
        <v>7</v>
      </c>
      <c r="H7946" s="280" t="s">
        <v>1342</v>
      </c>
      <c r="I7946" s="80"/>
    </row>
    <row r="7947" spans="1:9">
      <c r="A7947" s="280" t="s">
        <v>9346</v>
      </c>
      <c r="B7947" s="280" t="s">
        <v>1457</v>
      </c>
      <c r="C7947" s="280" t="s">
        <v>1199</v>
      </c>
      <c r="D7947" s="280" t="s">
        <v>1347</v>
      </c>
      <c r="E7947" s="80">
        <v>7.6691473557992359E-3</v>
      </c>
      <c r="F7947" s="80">
        <v>707903</v>
      </c>
      <c r="G7947" s="80">
        <v>7</v>
      </c>
      <c r="H7947" s="280" t="s">
        <v>1342</v>
      </c>
      <c r="I7947" s="80"/>
    </row>
    <row r="7948" spans="1:9">
      <c r="A7948" s="280" t="s">
        <v>9347</v>
      </c>
      <c r="B7948" s="280" t="s">
        <v>1457</v>
      </c>
      <c r="C7948" s="280" t="s">
        <v>1199</v>
      </c>
      <c r="D7948" s="280" t="s">
        <v>1344</v>
      </c>
      <c r="E7948" s="80">
        <v>1.7808951120948466E-2</v>
      </c>
      <c r="F7948" s="80">
        <v>707903</v>
      </c>
      <c r="G7948" s="80">
        <v>7</v>
      </c>
      <c r="H7948" s="280" t="s">
        <v>1342</v>
      </c>
      <c r="I7948" s="80"/>
    </row>
    <row r="7949" spans="1:9">
      <c r="A7949" s="280" t="s">
        <v>9348</v>
      </c>
      <c r="B7949" s="280" t="s">
        <v>5748</v>
      </c>
      <c r="C7949" s="280" t="s">
        <v>1182</v>
      </c>
      <c r="D7949" s="280" t="s">
        <v>1394</v>
      </c>
      <c r="E7949" s="80">
        <v>5022</v>
      </c>
      <c r="F7949" s="80">
        <v>707903</v>
      </c>
      <c r="G7949" s="80">
        <v>7</v>
      </c>
      <c r="H7949" s="280" t="s">
        <v>1394</v>
      </c>
      <c r="I7949" s="80"/>
    </row>
    <row r="7950" spans="1:9">
      <c r="A7950" s="280" t="s">
        <v>9349</v>
      </c>
      <c r="B7950" s="280" t="s">
        <v>5750</v>
      </c>
      <c r="C7950" s="280" t="s">
        <v>1182</v>
      </c>
      <c r="D7950" s="280" t="s">
        <v>1394</v>
      </c>
      <c r="E7950" s="80">
        <v>7919620402.5570946</v>
      </c>
      <c r="F7950" s="80">
        <v>707903</v>
      </c>
      <c r="G7950" s="80">
        <v>7</v>
      </c>
      <c r="H7950" s="280" t="s">
        <v>1394</v>
      </c>
      <c r="I7950" s="80"/>
    </row>
    <row r="7951" spans="1:9">
      <c r="A7951" s="280" t="s">
        <v>9350</v>
      </c>
      <c r="B7951" s="280" t="s">
        <v>5752</v>
      </c>
      <c r="C7951" s="280" t="s">
        <v>1182</v>
      </c>
      <c r="D7951" s="280" t="s">
        <v>1394</v>
      </c>
      <c r="E7951" s="80">
        <v>7.0941922834060599E-3</v>
      </c>
      <c r="F7951" s="80">
        <v>707903</v>
      </c>
      <c r="G7951" s="80">
        <v>7</v>
      </c>
      <c r="H7951" s="280" t="s">
        <v>1394</v>
      </c>
      <c r="I7951" s="80"/>
    </row>
    <row r="7952" spans="1:9">
      <c r="A7952" s="280" t="s">
        <v>9351</v>
      </c>
      <c r="B7952" s="280" t="s">
        <v>5754</v>
      </c>
      <c r="C7952" s="280" t="s">
        <v>1182</v>
      </c>
      <c r="D7952" s="280" t="s">
        <v>1394</v>
      </c>
      <c r="E7952" s="80">
        <v>11187.437265496959</v>
      </c>
      <c r="F7952" s="80">
        <v>707903</v>
      </c>
      <c r="G7952" s="80">
        <v>7</v>
      </c>
      <c r="H7952" s="280" t="s">
        <v>1394</v>
      </c>
      <c r="I7952" s="80"/>
    </row>
    <row r="7953" spans="1:9">
      <c r="A7953" s="280" t="s">
        <v>9352</v>
      </c>
      <c r="B7953" s="280" t="s">
        <v>5748</v>
      </c>
      <c r="C7953" s="280" t="s">
        <v>1200</v>
      </c>
      <c r="D7953" s="280" t="s">
        <v>1394</v>
      </c>
      <c r="E7953" s="80">
        <v>302535</v>
      </c>
      <c r="F7953" s="80">
        <v>707903</v>
      </c>
      <c r="G7953" s="80">
        <v>7</v>
      </c>
      <c r="H7953" s="280" t="s">
        <v>1394</v>
      </c>
      <c r="I7953" s="80"/>
    </row>
    <row r="7954" spans="1:9">
      <c r="A7954" s="280" t="s">
        <v>9353</v>
      </c>
      <c r="B7954" s="280" t="s">
        <v>5750</v>
      </c>
      <c r="C7954" s="280" t="s">
        <v>1200</v>
      </c>
      <c r="D7954" s="280" t="s">
        <v>1394</v>
      </c>
      <c r="E7954" s="80">
        <v>3186495400</v>
      </c>
      <c r="F7954" s="80">
        <v>707903</v>
      </c>
      <c r="G7954" s="80">
        <v>7</v>
      </c>
      <c r="H7954" s="280" t="s">
        <v>1394</v>
      </c>
      <c r="I7954" s="80"/>
    </row>
    <row r="7955" spans="1:9">
      <c r="A7955" s="280" t="s">
        <v>9354</v>
      </c>
      <c r="B7955" s="280" t="s">
        <v>5752</v>
      </c>
      <c r="C7955" s="280" t="s">
        <v>1200</v>
      </c>
      <c r="D7955" s="280" t="s">
        <v>1394</v>
      </c>
      <c r="E7955" s="80">
        <v>0.4273678738471231</v>
      </c>
      <c r="F7955" s="80">
        <v>707903</v>
      </c>
      <c r="G7955" s="80">
        <v>7</v>
      </c>
      <c r="H7955" s="280" t="s">
        <v>1394</v>
      </c>
      <c r="I7955" s="80"/>
    </row>
    <row r="7956" spans="1:9">
      <c r="A7956" s="280" t="s">
        <v>9355</v>
      </c>
      <c r="B7956" s="280" t="s">
        <v>5754</v>
      </c>
      <c r="C7956" s="280" t="s">
        <v>1200</v>
      </c>
      <c r="D7956" s="280" t="s">
        <v>1394</v>
      </c>
      <c r="E7956" s="80">
        <v>4501.3164232952822</v>
      </c>
      <c r="F7956" s="80">
        <v>707903</v>
      </c>
      <c r="G7956" s="80">
        <v>7</v>
      </c>
      <c r="H7956" s="280" t="s">
        <v>1394</v>
      </c>
      <c r="I7956" s="80"/>
    </row>
    <row r="7957" spans="1:9">
      <c r="A7957" s="280" t="s">
        <v>9356</v>
      </c>
      <c r="B7957" s="280" t="s">
        <v>1457</v>
      </c>
      <c r="C7957" s="280" t="s">
        <v>1200</v>
      </c>
      <c r="D7957" s="280" t="s">
        <v>1211</v>
      </c>
      <c r="E7957" s="80">
        <v>7.0030943612208714E-3</v>
      </c>
      <c r="F7957" s="80">
        <v>707903</v>
      </c>
      <c r="G7957" s="80">
        <v>7</v>
      </c>
      <c r="H7957" s="280" t="s">
        <v>1342</v>
      </c>
      <c r="I7957" s="80"/>
    </row>
    <row r="7958" spans="1:9">
      <c r="A7958" s="280" t="s">
        <v>9357</v>
      </c>
      <c r="B7958" s="280" t="s">
        <v>1457</v>
      </c>
      <c r="C7958" s="280" t="s">
        <v>1200</v>
      </c>
      <c r="D7958" s="280" t="s">
        <v>1212</v>
      </c>
      <c r="E7958" s="80">
        <v>7.249345484318586E-3</v>
      </c>
      <c r="F7958" s="80">
        <v>707903</v>
      </c>
      <c r="G7958" s="80">
        <v>7</v>
      </c>
      <c r="H7958" s="280" t="s">
        <v>1342</v>
      </c>
      <c r="I7958" s="80"/>
    </row>
    <row r="7959" spans="1:9">
      <c r="A7959" s="280" t="s">
        <v>9358</v>
      </c>
      <c r="B7959" s="280" t="s">
        <v>1457</v>
      </c>
      <c r="C7959" s="280" t="s">
        <v>1200</v>
      </c>
      <c r="D7959" s="280" t="s">
        <v>1213</v>
      </c>
      <c r="E7959" s="80">
        <v>7.0032584598036752E-3</v>
      </c>
      <c r="F7959" s="80">
        <v>707903</v>
      </c>
      <c r="G7959" s="80">
        <v>7</v>
      </c>
      <c r="H7959" s="280" t="s">
        <v>1342</v>
      </c>
      <c r="I7959" s="80"/>
    </row>
    <row r="7960" spans="1:9">
      <c r="A7960" s="280" t="s">
        <v>9359</v>
      </c>
      <c r="B7960" s="280" t="s">
        <v>1457</v>
      </c>
      <c r="C7960" s="280" t="s">
        <v>1200</v>
      </c>
      <c r="D7960" s="280" t="s">
        <v>1214</v>
      </c>
      <c r="E7960" s="80">
        <v>7.220474463742751E-3</v>
      </c>
      <c r="F7960" s="80">
        <v>707903</v>
      </c>
      <c r="G7960" s="80">
        <v>7</v>
      </c>
      <c r="H7960" s="280" t="s">
        <v>1342</v>
      </c>
      <c r="I7960" s="80"/>
    </row>
    <row r="7961" spans="1:9">
      <c r="A7961" s="280" t="s">
        <v>9360</v>
      </c>
      <c r="B7961" s="280" t="s">
        <v>1457</v>
      </c>
      <c r="C7961" s="280" t="s">
        <v>1200</v>
      </c>
      <c r="D7961" s="280" t="s">
        <v>1215</v>
      </c>
      <c r="E7961" s="80">
        <v>7.2165744906153165E-3</v>
      </c>
      <c r="F7961" s="80">
        <v>707903</v>
      </c>
      <c r="G7961" s="80">
        <v>7</v>
      </c>
      <c r="H7961" s="280" t="s">
        <v>1342</v>
      </c>
      <c r="I7961" s="80"/>
    </row>
    <row r="7962" spans="1:9">
      <c r="A7962" s="280" t="s">
        <v>9361</v>
      </c>
      <c r="B7962" s="280" t="s">
        <v>1457</v>
      </c>
      <c r="C7962" s="280" t="s">
        <v>1200</v>
      </c>
      <c r="D7962" s="280" t="s">
        <v>1216</v>
      </c>
      <c r="E7962" s="80">
        <v>9.7895393259480948E-3</v>
      </c>
      <c r="F7962" s="80">
        <v>707903</v>
      </c>
      <c r="G7962" s="80">
        <v>7</v>
      </c>
      <c r="H7962" s="280" t="s">
        <v>1342</v>
      </c>
      <c r="I7962" s="80"/>
    </row>
    <row r="7963" spans="1:9">
      <c r="A7963" s="280" t="s">
        <v>9362</v>
      </c>
      <c r="B7963" s="280" t="s">
        <v>1457</v>
      </c>
      <c r="C7963" s="280" t="s">
        <v>1200</v>
      </c>
      <c r="D7963" s="280" t="s">
        <v>1217</v>
      </c>
      <c r="E7963" s="80">
        <v>6.6261798345043582E-3</v>
      </c>
      <c r="F7963" s="80">
        <v>707903</v>
      </c>
      <c r="G7963" s="80">
        <v>7</v>
      </c>
      <c r="H7963" s="280" t="s">
        <v>1342</v>
      </c>
      <c r="I7963" s="80"/>
    </row>
    <row r="7964" spans="1:9">
      <c r="A7964" s="280" t="s">
        <v>9363</v>
      </c>
      <c r="B7964" s="280" t="s">
        <v>1457</v>
      </c>
      <c r="C7964" s="280" t="s">
        <v>1200</v>
      </c>
      <c r="D7964" s="280" t="s">
        <v>1218</v>
      </c>
      <c r="E7964" s="80">
        <v>6.4104421731195202E-3</v>
      </c>
      <c r="F7964" s="80">
        <v>707903</v>
      </c>
      <c r="G7964" s="80">
        <v>7</v>
      </c>
      <c r="H7964" s="280" t="s">
        <v>1342</v>
      </c>
      <c r="I7964" s="80"/>
    </row>
    <row r="7965" spans="1:9">
      <c r="A7965" s="280" t="s">
        <v>9364</v>
      </c>
      <c r="B7965" s="280" t="s">
        <v>1457</v>
      </c>
      <c r="C7965" s="280" t="s">
        <v>1200</v>
      </c>
      <c r="D7965" s="280" t="s">
        <v>1219</v>
      </c>
      <c r="E7965" s="80">
        <v>7.1286092686451957E-3</v>
      </c>
      <c r="F7965" s="80">
        <v>707903</v>
      </c>
      <c r="G7965" s="80">
        <v>7</v>
      </c>
      <c r="H7965" s="280" t="s">
        <v>1342</v>
      </c>
      <c r="I7965" s="80"/>
    </row>
    <row r="7966" spans="1:9">
      <c r="A7966" s="280" t="s">
        <v>9365</v>
      </c>
      <c r="B7966" s="280" t="s">
        <v>1457</v>
      </c>
      <c r="C7966" s="280" t="s">
        <v>1200</v>
      </c>
      <c r="D7966" s="280" t="s">
        <v>1347</v>
      </c>
      <c r="E7966" s="80">
        <v>1.5054514842245381E-2</v>
      </c>
      <c r="F7966" s="80">
        <v>707903</v>
      </c>
      <c r="G7966" s="80">
        <v>7</v>
      </c>
      <c r="H7966" s="280" t="s">
        <v>1342</v>
      </c>
      <c r="I7966" s="80"/>
    </row>
    <row r="7967" spans="1:9">
      <c r="A7967" s="280" t="s">
        <v>9366</v>
      </c>
      <c r="B7967" s="280" t="s">
        <v>1457</v>
      </c>
      <c r="C7967" s="280" t="s">
        <v>1200</v>
      </c>
      <c r="D7967" s="280" t="s">
        <v>1344</v>
      </c>
      <c r="E7967" s="80">
        <v>3.9484507962915291E-2</v>
      </c>
      <c r="F7967" s="80">
        <v>707903</v>
      </c>
      <c r="G7967" s="80">
        <v>7</v>
      </c>
      <c r="H7967" s="280" t="s">
        <v>1342</v>
      </c>
      <c r="I7967" s="80"/>
    </row>
    <row r="7968" spans="1:9">
      <c r="A7968" s="280" t="s">
        <v>9367</v>
      </c>
      <c r="B7968" s="280" t="s">
        <v>5748</v>
      </c>
      <c r="C7968" s="280" t="s">
        <v>1201</v>
      </c>
      <c r="D7968" s="280" t="s">
        <v>1394</v>
      </c>
      <c r="E7968" s="80">
        <v>646404</v>
      </c>
      <c r="F7968" s="80">
        <v>707903</v>
      </c>
      <c r="G7968" s="80">
        <v>7</v>
      </c>
      <c r="H7968" s="280" t="s">
        <v>1394</v>
      </c>
      <c r="I7968" s="80"/>
    </row>
    <row r="7969" spans="1:9">
      <c r="A7969" s="280" t="s">
        <v>9368</v>
      </c>
      <c r="B7969" s="280" t="s">
        <v>5750</v>
      </c>
      <c r="C7969" s="280" t="s">
        <v>1201</v>
      </c>
      <c r="D7969" s="280" t="s">
        <v>1394</v>
      </c>
      <c r="E7969" s="80">
        <v>81210511572</v>
      </c>
      <c r="F7969" s="80">
        <v>707903</v>
      </c>
      <c r="G7969" s="80">
        <v>7</v>
      </c>
      <c r="H7969" s="280" t="s">
        <v>1394</v>
      </c>
      <c r="I7969" s="80"/>
    </row>
    <row r="7970" spans="1:9">
      <c r="A7970" s="280" t="s">
        <v>9369</v>
      </c>
      <c r="B7970" s="280" t="s">
        <v>5752</v>
      </c>
      <c r="C7970" s="280" t="s">
        <v>1201</v>
      </c>
      <c r="D7970" s="280" t="s">
        <v>1394</v>
      </c>
      <c r="E7970" s="80">
        <v>0.91312510329805074</v>
      </c>
      <c r="F7970" s="80">
        <v>707903</v>
      </c>
      <c r="G7970" s="80">
        <v>7</v>
      </c>
      <c r="H7970" s="280" t="s">
        <v>1394</v>
      </c>
      <c r="I7970" s="80"/>
    </row>
    <row r="7971" spans="1:9">
      <c r="A7971" s="280" t="s">
        <v>9370</v>
      </c>
      <c r="B7971" s="280" t="s">
        <v>5754</v>
      </c>
      <c r="C7971" s="280" t="s">
        <v>1201</v>
      </c>
      <c r="D7971" s="280" t="s">
        <v>1394</v>
      </c>
      <c r="E7971" s="80">
        <v>114719.82965462783</v>
      </c>
      <c r="F7971" s="80">
        <v>707903</v>
      </c>
      <c r="G7971" s="80">
        <v>7</v>
      </c>
      <c r="H7971" s="280" t="s">
        <v>1394</v>
      </c>
      <c r="I7971" s="80"/>
    </row>
    <row r="7972" spans="1:9">
      <c r="A7972" s="280" t="s">
        <v>9371</v>
      </c>
      <c r="B7972" s="280" t="s">
        <v>1457</v>
      </c>
      <c r="C7972" s="280" t="s">
        <v>1201</v>
      </c>
      <c r="D7972" s="280" t="s">
        <v>1211</v>
      </c>
      <c r="E7972" s="80">
        <v>8.3338923678886859E-2</v>
      </c>
      <c r="F7972" s="80">
        <v>707903</v>
      </c>
      <c r="G7972" s="80">
        <v>7</v>
      </c>
      <c r="H7972" s="280" t="s">
        <v>1342</v>
      </c>
      <c r="I7972" s="80"/>
    </row>
    <row r="7973" spans="1:9">
      <c r="A7973" s="280" t="s">
        <v>9372</v>
      </c>
      <c r="B7973" s="280" t="s">
        <v>1457</v>
      </c>
      <c r="C7973" s="280" t="s">
        <v>1201</v>
      </c>
      <c r="D7973" s="280" t="s">
        <v>1212</v>
      </c>
      <c r="E7973" s="80">
        <v>8.6488995581331649E-2</v>
      </c>
      <c r="F7973" s="80">
        <v>707903</v>
      </c>
      <c r="G7973" s="80">
        <v>7</v>
      </c>
      <c r="H7973" s="280" t="s">
        <v>1342</v>
      </c>
      <c r="I7973" s="80"/>
    </row>
    <row r="7974" spans="1:9">
      <c r="A7974" s="280" t="s">
        <v>9373</v>
      </c>
      <c r="B7974" s="280" t="s">
        <v>1457</v>
      </c>
      <c r="C7974" s="280" t="s">
        <v>1201</v>
      </c>
      <c r="D7974" s="280" t="s">
        <v>1213</v>
      </c>
      <c r="E7974" s="80">
        <v>8.3349666836528252E-2</v>
      </c>
      <c r="F7974" s="80">
        <v>707903</v>
      </c>
      <c r="G7974" s="80">
        <v>7</v>
      </c>
      <c r="H7974" s="280" t="s">
        <v>1342</v>
      </c>
      <c r="I7974" s="80"/>
    </row>
    <row r="7975" spans="1:9">
      <c r="A7975" s="280" t="s">
        <v>9374</v>
      </c>
      <c r="B7975" s="280" t="s">
        <v>1457</v>
      </c>
      <c r="C7975" s="280" t="s">
        <v>1201</v>
      </c>
      <c r="D7975" s="280" t="s">
        <v>1214</v>
      </c>
      <c r="E7975" s="80">
        <v>8.6255924033654702E-2</v>
      </c>
      <c r="F7975" s="80">
        <v>707903</v>
      </c>
      <c r="G7975" s="80">
        <v>7</v>
      </c>
      <c r="H7975" s="280" t="s">
        <v>1342</v>
      </c>
      <c r="I7975" s="80"/>
    </row>
    <row r="7976" spans="1:9">
      <c r="A7976" s="280" t="s">
        <v>9375</v>
      </c>
      <c r="B7976" s="280" t="s">
        <v>1457</v>
      </c>
      <c r="C7976" s="280" t="s">
        <v>1201</v>
      </c>
      <c r="D7976" s="280" t="s">
        <v>1215</v>
      </c>
      <c r="E7976" s="80">
        <v>8.6146282193207926E-2</v>
      </c>
      <c r="F7976" s="80">
        <v>707903</v>
      </c>
      <c r="G7976" s="80">
        <v>7</v>
      </c>
      <c r="H7976" s="280" t="s">
        <v>1342</v>
      </c>
      <c r="I7976" s="80"/>
    </row>
    <row r="7977" spans="1:9">
      <c r="A7977" s="280" t="s">
        <v>9376</v>
      </c>
      <c r="B7977" s="280" t="s">
        <v>1457</v>
      </c>
      <c r="C7977" s="280" t="s">
        <v>1201</v>
      </c>
      <c r="D7977" s="280" t="s">
        <v>1216</v>
      </c>
      <c r="E7977" s="80">
        <v>0.11876387249427035</v>
      </c>
      <c r="F7977" s="80">
        <v>707903</v>
      </c>
      <c r="G7977" s="80">
        <v>7</v>
      </c>
      <c r="H7977" s="280" t="s">
        <v>1342</v>
      </c>
      <c r="I7977" s="80"/>
    </row>
    <row r="7978" spans="1:9">
      <c r="A7978" s="280" t="s">
        <v>9377</v>
      </c>
      <c r="B7978" s="280" t="s">
        <v>1457</v>
      </c>
      <c r="C7978" s="280" t="s">
        <v>1201</v>
      </c>
      <c r="D7978" s="280" t="s">
        <v>1217</v>
      </c>
      <c r="E7978" s="80">
        <v>7.764907995857373E-2</v>
      </c>
      <c r="F7978" s="80">
        <v>707903</v>
      </c>
      <c r="G7978" s="80">
        <v>7</v>
      </c>
      <c r="H7978" s="280" t="s">
        <v>1342</v>
      </c>
      <c r="I7978" s="80"/>
    </row>
    <row r="7979" spans="1:9">
      <c r="A7979" s="280" t="s">
        <v>9378</v>
      </c>
      <c r="B7979" s="280" t="s">
        <v>1457</v>
      </c>
      <c r="C7979" s="280" t="s">
        <v>1201</v>
      </c>
      <c r="D7979" s="280" t="s">
        <v>1218</v>
      </c>
      <c r="E7979" s="80">
        <v>8.6531265371265334E-2</v>
      </c>
      <c r="F7979" s="80">
        <v>707903</v>
      </c>
      <c r="G7979" s="80">
        <v>7</v>
      </c>
      <c r="H7979" s="280" t="s">
        <v>1342</v>
      </c>
      <c r="I7979" s="80"/>
    </row>
    <row r="7980" spans="1:9">
      <c r="A7980" s="280" t="s">
        <v>9379</v>
      </c>
      <c r="B7980" s="280" t="s">
        <v>1457</v>
      </c>
      <c r="C7980" s="280" t="s">
        <v>1201</v>
      </c>
      <c r="D7980" s="280" t="s">
        <v>1219</v>
      </c>
      <c r="E7980" s="80">
        <v>17508.876432767694</v>
      </c>
      <c r="F7980" s="80">
        <v>707903</v>
      </c>
      <c r="G7980" s="80">
        <v>7</v>
      </c>
      <c r="H7980" s="280" t="s">
        <v>1342</v>
      </c>
      <c r="I7980" s="80"/>
    </row>
    <row r="7981" spans="1:9">
      <c r="A7981" s="280" t="s">
        <v>9380</v>
      </c>
      <c r="B7981" s="280" t="s">
        <v>1457</v>
      </c>
      <c r="C7981" s="280" t="s">
        <v>1201</v>
      </c>
      <c r="D7981" s="280" t="s">
        <v>1347</v>
      </c>
      <c r="E7981" s="80">
        <v>0.19797779835044588</v>
      </c>
      <c r="F7981" s="80">
        <v>707903</v>
      </c>
      <c r="G7981" s="80">
        <v>7</v>
      </c>
      <c r="H7981" s="280" t="s">
        <v>1342</v>
      </c>
      <c r="I7981" s="80"/>
    </row>
    <row r="7982" spans="1:9">
      <c r="A7982" s="280" t="s">
        <v>9381</v>
      </c>
      <c r="B7982" s="280" t="s">
        <v>1457</v>
      </c>
      <c r="C7982" s="280" t="s">
        <v>1201</v>
      </c>
      <c r="D7982" s="280" t="s">
        <v>1344</v>
      </c>
      <c r="E7982" s="80">
        <v>0.48222828532720269</v>
      </c>
      <c r="F7982" s="80">
        <v>707903</v>
      </c>
      <c r="G7982" s="80">
        <v>7</v>
      </c>
      <c r="H7982" s="280" t="s">
        <v>1342</v>
      </c>
      <c r="I7982" s="80"/>
    </row>
    <row r="7983" spans="1:9">
      <c r="A7983" s="280" t="s">
        <v>9382</v>
      </c>
      <c r="B7983" s="280" t="s">
        <v>5748</v>
      </c>
      <c r="C7983" s="280" t="s">
        <v>1202</v>
      </c>
      <c r="D7983" s="280" t="s">
        <v>1394</v>
      </c>
      <c r="E7983" s="80">
        <v>0</v>
      </c>
      <c r="F7983" s="80">
        <v>707903</v>
      </c>
      <c r="G7983" s="80">
        <v>7</v>
      </c>
      <c r="H7983" s="280" t="s">
        <v>1394</v>
      </c>
      <c r="I7983" s="80"/>
    </row>
    <row r="7984" spans="1:9">
      <c r="A7984" s="280" t="s">
        <v>9383</v>
      </c>
      <c r="B7984" s="280" t="s">
        <v>5750</v>
      </c>
      <c r="C7984" s="280" t="s">
        <v>1202</v>
      </c>
      <c r="D7984" s="280" t="s">
        <v>1394</v>
      </c>
      <c r="E7984" s="80">
        <v>0</v>
      </c>
      <c r="F7984" s="80">
        <v>707903</v>
      </c>
      <c r="G7984" s="80">
        <v>7</v>
      </c>
      <c r="H7984" s="280" t="s">
        <v>1394</v>
      </c>
      <c r="I7984" s="80"/>
    </row>
    <row r="7985" spans="1:9">
      <c r="A7985" s="280" t="s">
        <v>9384</v>
      </c>
      <c r="B7985" s="280" t="s">
        <v>5752</v>
      </c>
      <c r="C7985" s="280" t="s">
        <v>1202</v>
      </c>
      <c r="D7985" s="280" t="s">
        <v>1394</v>
      </c>
      <c r="E7985" s="80">
        <v>0</v>
      </c>
      <c r="F7985" s="80">
        <v>707903</v>
      </c>
      <c r="G7985" s="80">
        <v>7</v>
      </c>
      <c r="H7985" s="280" t="s">
        <v>1394</v>
      </c>
      <c r="I7985" s="80"/>
    </row>
    <row r="7986" spans="1:9">
      <c r="A7986" s="280" t="s">
        <v>9385</v>
      </c>
      <c r="B7986" s="280" t="s">
        <v>5754</v>
      </c>
      <c r="C7986" s="280" t="s">
        <v>1202</v>
      </c>
      <c r="D7986" s="280" t="s">
        <v>1394</v>
      </c>
      <c r="E7986" s="80">
        <v>0</v>
      </c>
      <c r="F7986" s="80">
        <v>707903</v>
      </c>
      <c r="G7986" s="80">
        <v>7</v>
      </c>
      <c r="H7986" s="280" t="s">
        <v>1394</v>
      </c>
      <c r="I7986" s="80"/>
    </row>
    <row r="7987" spans="1:9">
      <c r="A7987" s="280" t="s">
        <v>9386</v>
      </c>
      <c r="B7987" s="280" t="s">
        <v>5748</v>
      </c>
      <c r="C7987" s="280" t="s">
        <v>1203</v>
      </c>
      <c r="D7987" s="280" t="s">
        <v>1394</v>
      </c>
      <c r="E7987" s="80">
        <v>87813</v>
      </c>
      <c r="F7987" s="80">
        <v>707903</v>
      </c>
      <c r="G7987" s="80">
        <v>7</v>
      </c>
      <c r="H7987" s="280" t="s">
        <v>1394</v>
      </c>
      <c r="I7987" s="80"/>
    </row>
    <row r="7988" spans="1:9">
      <c r="A7988" s="280" t="s">
        <v>9387</v>
      </c>
      <c r="B7988" s="280" t="s">
        <v>5750</v>
      </c>
      <c r="C7988" s="280" t="s">
        <v>1203</v>
      </c>
      <c r="D7988" s="280" t="s">
        <v>1394</v>
      </c>
      <c r="E7988" s="80">
        <v>430726366.70507813</v>
      </c>
      <c r="F7988" s="80">
        <v>707903</v>
      </c>
      <c r="G7988" s="80">
        <v>7</v>
      </c>
      <c r="H7988" s="280" t="s">
        <v>1394</v>
      </c>
      <c r="I7988" s="80"/>
    </row>
    <row r="7989" spans="1:9">
      <c r="A7989" s="280" t="s">
        <v>9388</v>
      </c>
      <c r="B7989" s="280" t="s">
        <v>5752</v>
      </c>
      <c r="C7989" s="280" t="s">
        <v>1203</v>
      </c>
      <c r="D7989" s="280" t="s">
        <v>1394</v>
      </c>
      <c r="E7989" s="80">
        <v>0.12404665610966474</v>
      </c>
      <c r="F7989" s="80">
        <v>707903</v>
      </c>
      <c r="G7989" s="80">
        <v>7</v>
      </c>
      <c r="H7989" s="280" t="s">
        <v>1394</v>
      </c>
      <c r="I7989" s="80"/>
    </row>
    <row r="7990" spans="1:9">
      <c r="A7990" s="280" t="s">
        <v>9389</v>
      </c>
      <c r="B7990" s="280" t="s">
        <v>5754</v>
      </c>
      <c r="C7990" s="280" t="s">
        <v>1203</v>
      </c>
      <c r="D7990" s="280" t="s">
        <v>1394</v>
      </c>
      <c r="E7990" s="80">
        <v>608.45393606903508</v>
      </c>
      <c r="F7990" s="80">
        <v>707903</v>
      </c>
      <c r="G7990" s="80">
        <v>7</v>
      </c>
      <c r="H7990" s="280" t="s">
        <v>1394</v>
      </c>
      <c r="I7990" s="80"/>
    </row>
    <row r="7991" spans="1:9">
      <c r="A7991" s="280" t="s">
        <v>9390</v>
      </c>
      <c r="B7991" s="280" t="s">
        <v>1457</v>
      </c>
      <c r="C7991" s="280" t="s">
        <v>1203</v>
      </c>
      <c r="D7991" s="280" t="s">
        <v>1211</v>
      </c>
      <c r="E7991" s="80">
        <v>3.2603164537951487E-3</v>
      </c>
      <c r="F7991" s="80">
        <v>707903</v>
      </c>
      <c r="G7991" s="80">
        <v>7</v>
      </c>
      <c r="H7991" s="280" t="s">
        <v>1342</v>
      </c>
      <c r="I7991" s="80"/>
    </row>
    <row r="7992" spans="1:9">
      <c r="A7992" s="280" t="s">
        <v>9391</v>
      </c>
      <c r="B7992" s="280" t="s">
        <v>1457</v>
      </c>
      <c r="C7992" s="280" t="s">
        <v>1203</v>
      </c>
      <c r="D7992" s="280" t="s">
        <v>1212</v>
      </c>
      <c r="E7992" s="80">
        <v>3.3831022088146559E-3</v>
      </c>
      <c r="F7992" s="80">
        <v>707903</v>
      </c>
      <c r="G7992" s="80">
        <v>7</v>
      </c>
      <c r="H7992" s="280" t="s">
        <v>1342</v>
      </c>
      <c r="I7992" s="80"/>
    </row>
    <row r="7993" spans="1:9">
      <c r="A7993" s="280" t="s">
        <v>9392</v>
      </c>
      <c r="B7993" s="280" t="s">
        <v>1457</v>
      </c>
      <c r="C7993" s="280" t="s">
        <v>1203</v>
      </c>
      <c r="D7993" s="280" t="s">
        <v>1213</v>
      </c>
      <c r="E7993" s="80">
        <v>3.2604915318436727E-3</v>
      </c>
      <c r="F7993" s="80">
        <v>707903</v>
      </c>
      <c r="G7993" s="80">
        <v>7</v>
      </c>
      <c r="H7993" s="280" t="s">
        <v>1342</v>
      </c>
      <c r="I7993" s="80"/>
    </row>
    <row r="7994" spans="1:9">
      <c r="A7994" s="280" t="s">
        <v>9393</v>
      </c>
      <c r="B7994" s="280" t="s">
        <v>1457</v>
      </c>
      <c r="C7994" s="280" t="s">
        <v>1203</v>
      </c>
      <c r="D7994" s="280" t="s">
        <v>1214</v>
      </c>
      <c r="E7994" s="80">
        <v>3.3789457930022736E-3</v>
      </c>
      <c r="F7994" s="80">
        <v>707903</v>
      </c>
      <c r="G7994" s="80">
        <v>7</v>
      </c>
      <c r="H7994" s="280" t="s">
        <v>1342</v>
      </c>
      <c r="I7994" s="80"/>
    </row>
    <row r="7995" spans="1:9">
      <c r="A7995" s="280" t="s">
        <v>9394</v>
      </c>
      <c r="B7995" s="280" t="s">
        <v>1457</v>
      </c>
      <c r="C7995" s="280" t="s">
        <v>1203</v>
      </c>
      <c r="D7995" s="280" t="s">
        <v>1215</v>
      </c>
      <c r="E7995" s="80">
        <v>3.3451879553018718E-3</v>
      </c>
      <c r="F7995" s="80">
        <v>707903</v>
      </c>
      <c r="G7995" s="80">
        <v>7</v>
      </c>
      <c r="H7995" s="280" t="s">
        <v>1342</v>
      </c>
      <c r="I7995" s="80"/>
    </row>
    <row r="7996" spans="1:9">
      <c r="A7996" s="280" t="s">
        <v>9395</v>
      </c>
      <c r="B7996" s="280" t="s">
        <v>1457</v>
      </c>
      <c r="C7996" s="280" t="s">
        <v>1203</v>
      </c>
      <c r="D7996" s="280" t="s">
        <v>1216</v>
      </c>
      <c r="E7996" s="80">
        <v>4.3094546546045207E-3</v>
      </c>
      <c r="F7996" s="80">
        <v>707903</v>
      </c>
      <c r="G7996" s="80">
        <v>7</v>
      </c>
      <c r="H7996" s="280" t="s">
        <v>1342</v>
      </c>
      <c r="I7996" s="80"/>
    </row>
    <row r="7997" spans="1:9">
      <c r="A7997" s="280" t="s">
        <v>9396</v>
      </c>
      <c r="B7997" s="280" t="s">
        <v>1457</v>
      </c>
      <c r="C7997" s="280" t="s">
        <v>1203</v>
      </c>
      <c r="D7997" s="280" t="s">
        <v>1217</v>
      </c>
      <c r="E7997" s="80">
        <v>3.0533439047843096E-3</v>
      </c>
      <c r="F7997" s="80">
        <v>707903</v>
      </c>
      <c r="G7997" s="80">
        <v>7</v>
      </c>
      <c r="H7997" s="280" t="s">
        <v>1342</v>
      </c>
      <c r="I7997" s="80"/>
    </row>
    <row r="7998" spans="1:9">
      <c r="A7998" s="280" t="s">
        <v>9397</v>
      </c>
      <c r="B7998" s="280" t="s">
        <v>1457</v>
      </c>
      <c r="C7998" s="280" t="s">
        <v>1203</v>
      </c>
      <c r="D7998" s="280" t="s">
        <v>1218</v>
      </c>
      <c r="E7998" s="80">
        <v>3.1723821812084975E-3</v>
      </c>
      <c r="F7998" s="80">
        <v>707903</v>
      </c>
      <c r="G7998" s="80">
        <v>7</v>
      </c>
      <c r="H7998" s="280" t="s">
        <v>1342</v>
      </c>
      <c r="I7998" s="80"/>
    </row>
    <row r="7999" spans="1:9">
      <c r="A7999" s="280" t="s">
        <v>9398</v>
      </c>
      <c r="B7999" s="280" t="s">
        <v>1457</v>
      </c>
      <c r="C7999" s="280" t="s">
        <v>1203</v>
      </c>
      <c r="D7999" s="280" t="s">
        <v>1219</v>
      </c>
      <c r="E7999" s="80">
        <v>1422.3789898790269</v>
      </c>
      <c r="F7999" s="80">
        <v>707903</v>
      </c>
      <c r="G7999" s="80">
        <v>7</v>
      </c>
      <c r="H7999" s="280" t="s">
        <v>1342</v>
      </c>
      <c r="I7999" s="80"/>
    </row>
    <row r="8000" spans="1:9">
      <c r="A8000" s="280" t="s">
        <v>9399</v>
      </c>
      <c r="B8000" s="280" t="s">
        <v>1457</v>
      </c>
      <c r="C8000" s="280" t="s">
        <v>1203</v>
      </c>
      <c r="D8000" s="280" t="s">
        <v>1347</v>
      </c>
      <c r="E8000" s="80">
        <v>8.1912650232434069E-3</v>
      </c>
      <c r="F8000" s="80">
        <v>707903</v>
      </c>
      <c r="G8000" s="80">
        <v>7</v>
      </c>
      <c r="H8000" s="280" t="s">
        <v>1342</v>
      </c>
      <c r="I8000" s="80"/>
    </row>
    <row r="8001" spans="1:9">
      <c r="A8001" s="280" t="s">
        <v>9400</v>
      </c>
      <c r="B8001" s="280" t="s">
        <v>1457</v>
      </c>
      <c r="C8001" s="280" t="s">
        <v>1203</v>
      </c>
      <c r="D8001" s="280" t="s">
        <v>1344</v>
      </c>
      <c r="E8001" s="80">
        <v>1.9109595082842171E-2</v>
      </c>
      <c r="F8001" s="80">
        <v>707903</v>
      </c>
      <c r="G8001" s="80">
        <v>7</v>
      </c>
      <c r="H8001" s="280" t="s">
        <v>1342</v>
      </c>
      <c r="I8001" s="80"/>
    </row>
    <row r="8002" spans="1:9">
      <c r="A8002" s="280" t="s">
        <v>9401</v>
      </c>
      <c r="B8002" s="280" t="s">
        <v>5748</v>
      </c>
      <c r="C8002" s="280" t="s">
        <v>1204</v>
      </c>
      <c r="D8002" s="280" t="s">
        <v>1394</v>
      </c>
      <c r="E8002" s="80">
        <v>311991</v>
      </c>
      <c r="F8002" s="80">
        <v>707903</v>
      </c>
      <c r="G8002" s="80">
        <v>7</v>
      </c>
      <c r="H8002" s="280" t="s">
        <v>1394</v>
      </c>
      <c r="I8002" s="80"/>
    </row>
    <row r="8003" spans="1:9">
      <c r="A8003" s="280" t="s">
        <v>9402</v>
      </c>
      <c r="B8003" s="280" t="s">
        <v>5750</v>
      </c>
      <c r="C8003" s="280" t="s">
        <v>1204</v>
      </c>
      <c r="D8003" s="280" t="s">
        <v>1394</v>
      </c>
      <c r="E8003" s="80">
        <v>111810621254.5</v>
      </c>
      <c r="F8003" s="80">
        <v>707903</v>
      </c>
      <c r="G8003" s="80">
        <v>7</v>
      </c>
      <c r="H8003" s="280" t="s">
        <v>1394</v>
      </c>
      <c r="I8003" s="80"/>
    </row>
    <row r="8004" spans="1:9">
      <c r="A8004" s="280" t="s">
        <v>9403</v>
      </c>
      <c r="B8004" s="280" t="s">
        <v>5752</v>
      </c>
      <c r="C8004" s="280" t="s">
        <v>1204</v>
      </c>
      <c r="D8004" s="280" t="s">
        <v>1394</v>
      </c>
      <c r="E8004" s="80">
        <v>0.44072563613941457</v>
      </c>
      <c r="F8004" s="80">
        <v>707903</v>
      </c>
      <c r="G8004" s="80">
        <v>7</v>
      </c>
      <c r="H8004" s="280" t="s">
        <v>1394</v>
      </c>
      <c r="I8004" s="80"/>
    </row>
    <row r="8005" spans="1:9">
      <c r="A8005" s="280" t="s">
        <v>9404</v>
      </c>
      <c r="B8005" s="280" t="s">
        <v>5754</v>
      </c>
      <c r="C8005" s="280" t="s">
        <v>1204</v>
      </c>
      <c r="D8005" s="280" t="s">
        <v>1394</v>
      </c>
      <c r="E8005" s="80">
        <v>157946.24581969564</v>
      </c>
      <c r="F8005" s="80">
        <v>707903</v>
      </c>
      <c r="G8005" s="80">
        <v>7</v>
      </c>
      <c r="H8005" s="280" t="s">
        <v>1394</v>
      </c>
      <c r="I8005" s="80"/>
    </row>
    <row r="8006" spans="1:9">
      <c r="A8006" s="280" t="s">
        <v>9405</v>
      </c>
      <c r="B8006" s="280" t="s">
        <v>1457</v>
      </c>
      <c r="C8006" s="280" t="s">
        <v>1204</v>
      </c>
      <c r="D8006" s="280" t="s">
        <v>1211</v>
      </c>
      <c r="E8006" s="80">
        <v>0.24019813857474359</v>
      </c>
      <c r="F8006" s="80">
        <v>707903</v>
      </c>
      <c r="G8006" s="80">
        <v>7</v>
      </c>
      <c r="H8006" s="280" t="s">
        <v>1342</v>
      </c>
      <c r="I8006" s="80"/>
    </row>
    <row r="8007" spans="1:9">
      <c r="A8007" s="280" t="s">
        <v>9406</v>
      </c>
      <c r="B8007" s="280" t="s">
        <v>1457</v>
      </c>
      <c r="C8007" s="280" t="s">
        <v>1204</v>
      </c>
      <c r="D8007" s="280" t="s">
        <v>1212</v>
      </c>
      <c r="E8007" s="80">
        <v>0.25271403038645163</v>
      </c>
      <c r="F8007" s="80">
        <v>707903</v>
      </c>
      <c r="G8007" s="80">
        <v>7</v>
      </c>
      <c r="H8007" s="280" t="s">
        <v>1342</v>
      </c>
      <c r="I8007" s="80"/>
    </row>
    <row r="8008" spans="1:9">
      <c r="A8008" s="280" t="s">
        <v>9407</v>
      </c>
      <c r="B8008" s="280" t="s">
        <v>1457</v>
      </c>
      <c r="C8008" s="280" t="s">
        <v>1204</v>
      </c>
      <c r="D8008" s="280" t="s">
        <v>1213</v>
      </c>
      <c r="E8008" s="80">
        <v>0.24020968460370992</v>
      </c>
      <c r="F8008" s="80">
        <v>707903</v>
      </c>
      <c r="G8008" s="80">
        <v>7</v>
      </c>
      <c r="H8008" s="280" t="s">
        <v>1342</v>
      </c>
      <c r="I8008" s="80"/>
    </row>
    <row r="8009" spans="1:9">
      <c r="A8009" s="280" t="s">
        <v>9408</v>
      </c>
      <c r="B8009" s="280" t="s">
        <v>1457</v>
      </c>
      <c r="C8009" s="280" t="s">
        <v>1204</v>
      </c>
      <c r="D8009" s="280" t="s">
        <v>1214</v>
      </c>
      <c r="E8009" s="80">
        <v>0.25182423424157868</v>
      </c>
      <c r="F8009" s="80">
        <v>707903</v>
      </c>
      <c r="G8009" s="80">
        <v>7</v>
      </c>
      <c r="H8009" s="280" t="s">
        <v>1342</v>
      </c>
      <c r="I8009" s="80"/>
    </row>
    <row r="8010" spans="1:9">
      <c r="A8010" s="280" t="s">
        <v>9409</v>
      </c>
      <c r="B8010" s="280" t="s">
        <v>1457</v>
      </c>
      <c r="C8010" s="280" t="s">
        <v>1204</v>
      </c>
      <c r="D8010" s="280" t="s">
        <v>1215</v>
      </c>
      <c r="E8010" s="80">
        <v>0.25050946321850748</v>
      </c>
      <c r="F8010" s="80">
        <v>707903</v>
      </c>
      <c r="G8010" s="80">
        <v>7</v>
      </c>
      <c r="H8010" s="280" t="s">
        <v>1342</v>
      </c>
      <c r="I8010" s="80"/>
    </row>
    <row r="8011" spans="1:9">
      <c r="A8011" s="280" t="s">
        <v>9410</v>
      </c>
      <c r="B8011" s="280" t="s">
        <v>1457</v>
      </c>
      <c r="C8011" s="280" t="s">
        <v>1204</v>
      </c>
      <c r="D8011" s="280" t="s">
        <v>1216</v>
      </c>
      <c r="E8011" s="80">
        <v>0.31695404501149044</v>
      </c>
      <c r="F8011" s="80">
        <v>707903</v>
      </c>
      <c r="G8011" s="80">
        <v>7</v>
      </c>
      <c r="H8011" s="280" t="s">
        <v>1342</v>
      </c>
      <c r="I8011" s="80"/>
    </row>
    <row r="8012" spans="1:9">
      <c r="A8012" s="280" t="s">
        <v>9411</v>
      </c>
      <c r="B8012" s="280" t="s">
        <v>1457</v>
      </c>
      <c r="C8012" s="280" t="s">
        <v>1204</v>
      </c>
      <c r="D8012" s="280" t="s">
        <v>1217</v>
      </c>
      <c r="E8012" s="80">
        <v>0.2286149847790106</v>
      </c>
      <c r="F8012" s="80">
        <v>707903</v>
      </c>
      <c r="G8012" s="80">
        <v>7</v>
      </c>
      <c r="H8012" s="280" t="s">
        <v>1342</v>
      </c>
      <c r="I8012" s="80"/>
    </row>
    <row r="8013" spans="1:9">
      <c r="A8013" s="280" t="s">
        <v>9412</v>
      </c>
      <c r="B8013" s="280" t="s">
        <v>1457</v>
      </c>
      <c r="C8013" s="280" t="s">
        <v>1204</v>
      </c>
      <c r="D8013" s="280" t="s">
        <v>1218</v>
      </c>
      <c r="E8013" s="80">
        <v>0.20234570610166652</v>
      </c>
      <c r="F8013" s="80">
        <v>707903</v>
      </c>
      <c r="G8013" s="80">
        <v>7</v>
      </c>
      <c r="H8013" s="280" t="s">
        <v>1342</v>
      </c>
      <c r="I8013" s="80"/>
    </row>
    <row r="8014" spans="1:9">
      <c r="A8014" s="280" t="s">
        <v>9413</v>
      </c>
      <c r="B8014" s="280" t="s">
        <v>1457</v>
      </c>
      <c r="C8014" s="280" t="s">
        <v>1204</v>
      </c>
      <c r="D8014" s="280" t="s">
        <v>1219</v>
      </c>
      <c r="E8014" s="80">
        <v>35805.062761071844</v>
      </c>
      <c r="F8014" s="80">
        <v>707903</v>
      </c>
      <c r="G8014" s="80">
        <v>7</v>
      </c>
      <c r="H8014" s="280" t="s">
        <v>1342</v>
      </c>
      <c r="I8014" s="80"/>
    </row>
    <row r="8015" spans="1:9">
      <c r="A8015" s="280" t="s">
        <v>9414</v>
      </c>
      <c r="B8015" s="280" t="s">
        <v>1457</v>
      </c>
      <c r="C8015" s="280" t="s">
        <v>1204</v>
      </c>
      <c r="D8015" s="280" t="s">
        <v>1347</v>
      </c>
      <c r="E8015" s="80">
        <v>0.55370283828803191</v>
      </c>
      <c r="F8015" s="80">
        <v>707903</v>
      </c>
      <c r="G8015" s="80">
        <v>7</v>
      </c>
      <c r="H8015" s="280" t="s">
        <v>1342</v>
      </c>
      <c r="I8015" s="80"/>
    </row>
    <row r="8016" spans="1:9">
      <c r="A8016" s="280" t="s">
        <v>9415</v>
      </c>
      <c r="B8016" s="280" t="s">
        <v>1457</v>
      </c>
      <c r="C8016" s="280" t="s">
        <v>1204</v>
      </c>
      <c r="D8016" s="280" t="s">
        <v>1344</v>
      </c>
      <c r="E8016" s="80">
        <v>1.3688299030804751</v>
      </c>
      <c r="F8016" s="80">
        <v>707903</v>
      </c>
      <c r="G8016" s="80">
        <v>7</v>
      </c>
      <c r="H8016" s="280" t="s">
        <v>1342</v>
      </c>
      <c r="I8016" s="80"/>
    </row>
    <row r="8017" spans="1:9">
      <c r="A8017" s="280" t="s">
        <v>9416</v>
      </c>
      <c r="B8017" s="280" t="s">
        <v>5748</v>
      </c>
      <c r="C8017" s="280" t="s">
        <v>1205</v>
      </c>
      <c r="D8017" s="280" t="s">
        <v>1394</v>
      </c>
      <c r="E8017" s="80">
        <v>152656</v>
      </c>
      <c r="F8017" s="80">
        <v>707903</v>
      </c>
      <c r="G8017" s="80">
        <v>7</v>
      </c>
      <c r="H8017" s="280" t="s">
        <v>1394</v>
      </c>
      <c r="I8017" s="80"/>
    </row>
    <row r="8018" spans="1:9">
      <c r="A8018" s="280" t="s">
        <v>9417</v>
      </c>
      <c r="B8018" s="280" t="s">
        <v>5750</v>
      </c>
      <c r="C8018" s="280" t="s">
        <v>1205</v>
      </c>
      <c r="D8018" s="280" t="s">
        <v>1394</v>
      </c>
      <c r="E8018" s="80">
        <v>69930983850</v>
      </c>
      <c r="F8018" s="80">
        <v>707903</v>
      </c>
      <c r="G8018" s="80">
        <v>7</v>
      </c>
      <c r="H8018" s="280" t="s">
        <v>1394</v>
      </c>
      <c r="I8018" s="80"/>
    </row>
    <row r="8019" spans="1:9">
      <c r="A8019" s="280" t="s">
        <v>9418</v>
      </c>
      <c r="B8019" s="280" t="s">
        <v>5752</v>
      </c>
      <c r="C8019" s="280" t="s">
        <v>1205</v>
      </c>
      <c r="D8019" s="280" t="s">
        <v>1394</v>
      </c>
      <c r="E8019" s="80">
        <v>0.21564536384222133</v>
      </c>
      <c r="F8019" s="80">
        <v>707903</v>
      </c>
      <c r="G8019" s="80">
        <v>7</v>
      </c>
      <c r="H8019" s="280" t="s">
        <v>1394</v>
      </c>
      <c r="I8019" s="80"/>
    </row>
    <row r="8020" spans="1:9">
      <c r="A8020" s="280" t="s">
        <v>9419</v>
      </c>
      <c r="B8020" s="280" t="s">
        <v>5754</v>
      </c>
      <c r="C8020" s="280" t="s">
        <v>1205</v>
      </c>
      <c r="D8020" s="280" t="s">
        <v>1394</v>
      </c>
      <c r="E8020" s="80">
        <v>98786.110314548743</v>
      </c>
      <c r="F8020" s="80">
        <v>707903</v>
      </c>
      <c r="G8020" s="80">
        <v>7</v>
      </c>
      <c r="H8020" s="280" t="s">
        <v>1394</v>
      </c>
      <c r="I8020" s="80"/>
    </row>
    <row r="8021" spans="1:9">
      <c r="A8021" s="280" t="s">
        <v>9420</v>
      </c>
      <c r="B8021" s="280" t="s">
        <v>1457</v>
      </c>
      <c r="C8021" s="280" t="s">
        <v>1205</v>
      </c>
      <c r="D8021" s="280" t="s">
        <v>1211</v>
      </c>
      <c r="E8021" s="80">
        <v>0.30412513595381502</v>
      </c>
      <c r="F8021" s="80">
        <v>707903</v>
      </c>
      <c r="G8021" s="80">
        <v>7</v>
      </c>
      <c r="H8021" s="280" t="s">
        <v>1342</v>
      </c>
      <c r="I8021" s="80"/>
    </row>
    <row r="8022" spans="1:9">
      <c r="A8022" s="280" t="s">
        <v>9421</v>
      </c>
      <c r="B8022" s="280" t="s">
        <v>1457</v>
      </c>
      <c r="C8022" s="280" t="s">
        <v>1205</v>
      </c>
      <c r="D8022" s="280" t="s">
        <v>1212</v>
      </c>
      <c r="E8022" s="80">
        <v>0.31579631144894588</v>
      </c>
      <c r="F8022" s="80">
        <v>707903</v>
      </c>
      <c r="G8022" s="80">
        <v>7</v>
      </c>
      <c r="H8022" s="280" t="s">
        <v>1342</v>
      </c>
      <c r="I8022" s="80"/>
    </row>
    <row r="8023" spans="1:9">
      <c r="A8023" s="280" t="s">
        <v>9422</v>
      </c>
      <c r="B8023" s="280" t="s">
        <v>1457</v>
      </c>
      <c r="C8023" s="280" t="s">
        <v>1205</v>
      </c>
      <c r="D8023" s="280" t="s">
        <v>1213</v>
      </c>
      <c r="E8023" s="80">
        <v>0.30413556617072068</v>
      </c>
      <c r="F8023" s="80">
        <v>707903</v>
      </c>
      <c r="G8023" s="80">
        <v>7</v>
      </c>
      <c r="H8023" s="280" t="s">
        <v>1342</v>
      </c>
      <c r="I8023" s="80"/>
    </row>
    <row r="8024" spans="1:9">
      <c r="A8024" s="280" t="s">
        <v>9423</v>
      </c>
      <c r="B8024" s="280" t="s">
        <v>1457</v>
      </c>
      <c r="C8024" s="280" t="s">
        <v>1205</v>
      </c>
      <c r="D8024" s="280" t="s">
        <v>1214</v>
      </c>
      <c r="E8024" s="80">
        <v>0.31454446692537807</v>
      </c>
      <c r="F8024" s="80">
        <v>707903</v>
      </c>
      <c r="G8024" s="80">
        <v>7</v>
      </c>
      <c r="H8024" s="280" t="s">
        <v>1342</v>
      </c>
      <c r="I8024" s="80"/>
    </row>
    <row r="8025" spans="1:9">
      <c r="A8025" s="280" t="s">
        <v>9424</v>
      </c>
      <c r="B8025" s="280" t="s">
        <v>1457</v>
      </c>
      <c r="C8025" s="280" t="s">
        <v>1205</v>
      </c>
      <c r="D8025" s="280" t="s">
        <v>1215</v>
      </c>
      <c r="E8025" s="80">
        <v>0.31438490472617586</v>
      </c>
      <c r="F8025" s="80">
        <v>707903</v>
      </c>
      <c r="G8025" s="80">
        <v>7</v>
      </c>
      <c r="H8025" s="280" t="s">
        <v>1342</v>
      </c>
      <c r="I8025" s="80"/>
    </row>
    <row r="8026" spans="1:9">
      <c r="A8026" s="280" t="s">
        <v>9425</v>
      </c>
      <c r="B8026" s="280" t="s">
        <v>1457</v>
      </c>
      <c r="C8026" s="280" t="s">
        <v>1205</v>
      </c>
      <c r="D8026" s="280" t="s">
        <v>1216</v>
      </c>
      <c r="E8026" s="80">
        <v>0.41215835298050052</v>
      </c>
      <c r="F8026" s="80">
        <v>707903</v>
      </c>
      <c r="G8026" s="80">
        <v>7</v>
      </c>
      <c r="H8026" s="280" t="s">
        <v>1342</v>
      </c>
      <c r="I8026" s="80"/>
    </row>
    <row r="8027" spans="1:9">
      <c r="A8027" s="280" t="s">
        <v>9426</v>
      </c>
      <c r="B8027" s="280" t="s">
        <v>1457</v>
      </c>
      <c r="C8027" s="280" t="s">
        <v>1205</v>
      </c>
      <c r="D8027" s="280" t="s">
        <v>1217</v>
      </c>
      <c r="E8027" s="80">
        <v>0.28595614678111664</v>
      </c>
      <c r="F8027" s="80">
        <v>707903</v>
      </c>
      <c r="G8027" s="80">
        <v>7</v>
      </c>
      <c r="H8027" s="280" t="s">
        <v>1342</v>
      </c>
      <c r="I8027" s="80"/>
    </row>
    <row r="8028" spans="1:9">
      <c r="A8028" s="280" t="s">
        <v>9427</v>
      </c>
      <c r="B8028" s="280" t="s">
        <v>1457</v>
      </c>
      <c r="C8028" s="280" t="s">
        <v>1205</v>
      </c>
      <c r="D8028" s="280" t="s">
        <v>1218</v>
      </c>
      <c r="E8028" s="80">
        <v>0.2254755813689637</v>
      </c>
      <c r="F8028" s="80">
        <v>707903</v>
      </c>
      <c r="G8028" s="80">
        <v>7</v>
      </c>
      <c r="H8028" s="280" t="s">
        <v>1342</v>
      </c>
      <c r="I8028" s="80"/>
    </row>
    <row r="8029" spans="1:9">
      <c r="A8029" s="280" t="s">
        <v>9428</v>
      </c>
      <c r="B8029" s="280" t="s">
        <v>1457</v>
      </c>
      <c r="C8029" s="280" t="s">
        <v>1205</v>
      </c>
      <c r="D8029" s="280" t="s">
        <v>1219</v>
      </c>
      <c r="E8029" s="80">
        <v>41045.465261469311</v>
      </c>
      <c r="F8029" s="80">
        <v>707903</v>
      </c>
      <c r="G8029" s="80">
        <v>7</v>
      </c>
      <c r="H8029" s="280" t="s">
        <v>1342</v>
      </c>
      <c r="I8029" s="80"/>
    </row>
    <row r="8030" spans="1:9">
      <c r="A8030" s="280" t="s">
        <v>9429</v>
      </c>
      <c r="B8030" s="280" t="s">
        <v>1457</v>
      </c>
      <c r="C8030" s="280" t="s">
        <v>1205</v>
      </c>
      <c r="D8030" s="280" t="s">
        <v>1347</v>
      </c>
      <c r="E8030" s="80">
        <v>0.69377340600381643</v>
      </c>
      <c r="F8030" s="80">
        <v>707903</v>
      </c>
      <c r="G8030" s="80">
        <v>7</v>
      </c>
      <c r="H8030" s="280" t="s">
        <v>1342</v>
      </c>
      <c r="I8030" s="80"/>
    </row>
    <row r="8031" spans="1:9">
      <c r="A8031" s="280" t="s">
        <v>9430</v>
      </c>
      <c r="B8031" s="280" t="s">
        <v>1457</v>
      </c>
      <c r="C8031" s="280" t="s">
        <v>1205</v>
      </c>
      <c r="D8031" s="280" t="s">
        <v>1344</v>
      </c>
      <c r="E8031" s="80">
        <v>1.7411455512310117</v>
      </c>
      <c r="F8031" s="80">
        <v>707903</v>
      </c>
      <c r="G8031" s="80">
        <v>7</v>
      </c>
      <c r="H8031" s="280" t="s">
        <v>1342</v>
      </c>
      <c r="I8031" s="80"/>
    </row>
    <row r="8032" spans="1:9">
      <c r="A8032" s="280" t="s">
        <v>9431</v>
      </c>
      <c r="B8032" s="280" t="s">
        <v>5748</v>
      </c>
      <c r="C8032" s="280" t="s">
        <v>1206</v>
      </c>
      <c r="D8032" s="280" t="s">
        <v>1394</v>
      </c>
      <c r="E8032" s="80">
        <v>32693</v>
      </c>
      <c r="F8032" s="80">
        <v>707903</v>
      </c>
      <c r="G8032" s="80">
        <v>7</v>
      </c>
      <c r="H8032" s="280" t="s">
        <v>1394</v>
      </c>
      <c r="I8032" s="80"/>
    </row>
    <row r="8033" spans="1:9">
      <c r="A8033" s="280" t="s">
        <v>9432</v>
      </c>
      <c r="B8033" s="280" t="s">
        <v>5750</v>
      </c>
      <c r="C8033" s="280" t="s">
        <v>1206</v>
      </c>
      <c r="D8033" s="280" t="s">
        <v>1394</v>
      </c>
      <c r="E8033" s="80">
        <v>55894266806.1875</v>
      </c>
      <c r="F8033" s="80">
        <v>707903</v>
      </c>
      <c r="G8033" s="80">
        <v>7</v>
      </c>
      <c r="H8033" s="280" t="s">
        <v>1394</v>
      </c>
      <c r="I8033" s="80"/>
    </row>
    <row r="8034" spans="1:9">
      <c r="A8034" s="280" t="s">
        <v>9433</v>
      </c>
      <c r="B8034" s="280" t="s">
        <v>5752</v>
      </c>
      <c r="C8034" s="280" t="s">
        <v>1206</v>
      </c>
      <c r="D8034" s="280" t="s">
        <v>1394</v>
      </c>
      <c r="E8034" s="80">
        <v>4.6182880987931961E-2</v>
      </c>
      <c r="F8034" s="80">
        <v>707903</v>
      </c>
      <c r="G8034" s="80">
        <v>7</v>
      </c>
      <c r="H8034" s="280" t="s">
        <v>1394</v>
      </c>
      <c r="I8034" s="80"/>
    </row>
    <row r="8035" spans="1:9">
      <c r="A8035" s="280" t="s">
        <v>9434</v>
      </c>
      <c r="B8035" s="280" t="s">
        <v>5754</v>
      </c>
      <c r="C8035" s="280" t="s">
        <v>1206</v>
      </c>
      <c r="D8035" s="280" t="s">
        <v>1394</v>
      </c>
      <c r="E8035" s="80">
        <v>78957.522155136365</v>
      </c>
      <c r="F8035" s="80">
        <v>707903</v>
      </c>
      <c r="G8035" s="80">
        <v>7</v>
      </c>
      <c r="H8035" s="280" t="s">
        <v>1394</v>
      </c>
      <c r="I8035" s="80"/>
    </row>
    <row r="8036" spans="1:9">
      <c r="A8036" s="280" t="s">
        <v>9435</v>
      </c>
      <c r="B8036" s="280" t="s">
        <v>1457</v>
      </c>
      <c r="C8036" s="280" t="s">
        <v>1206</v>
      </c>
      <c r="D8036" s="280" t="s">
        <v>1211</v>
      </c>
      <c r="E8036" s="80">
        <v>1.1527519968804198</v>
      </c>
      <c r="F8036" s="80">
        <v>707903</v>
      </c>
      <c r="G8036" s="80">
        <v>7</v>
      </c>
      <c r="H8036" s="280" t="s">
        <v>1342</v>
      </c>
      <c r="I8036" s="80"/>
    </row>
    <row r="8037" spans="1:9">
      <c r="A8037" s="280" t="s">
        <v>9436</v>
      </c>
      <c r="B8037" s="280" t="s">
        <v>1457</v>
      </c>
      <c r="C8037" s="280" t="s">
        <v>1206</v>
      </c>
      <c r="D8037" s="280" t="s">
        <v>1212</v>
      </c>
      <c r="E8037" s="80">
        <v>1.1844287357608703</v>
      </c>
      <c r="F8037" s="80">
        <v>707903</v>
      </c>
      <c r="G8037" s="80">
        <v>7</v>
      </c>
      <c r="H8037" s="280" t="s">
        <v>1342</v>
      </c>
      <c r="I8037" s="80"/>
    </row>
    <row r="8038" spans="1:9">
      <c r="A8038" s="280" t="s">
        <v>9437</v>
      </c>
      <c r="B8038" s="280" t="s">
        <v>1457</v>
      </c>
      <c r="C8038" s="280" t="s">
        <v>1206</v>
      </c>
      <c r="D8038" s="280" t="s">
        <v>1213</v>
      </c>
      <c r="E8038" s="80">
        <v>1.1527519968804198</v>
      </c>
      <c r="F8038" s="80">
        <v>707903</v>
      </c>
      <c r="G8038" s="80">
        <v>7</v>
      </c>
      <c r="H8038" s="280" t="s">
        <v>1342</v>
      </c>
      <c r="I8038" s="80"/>
    </row>
    <row r="8039" spans="1:9">
      <c r="A8039" s="280" t="s">
        <v>9438</v>
      </c>
      <c r="B8039" s="280" t="s">
        <v>1457</v>
      </c>
      <c r="C8039" s="280" t="s">
        <v>1206</v>
      </c>
      <c r="D8039" s="280" t="s">
        <v>1214</v>
      </c>
      <c r="E8039" s="80">
        <v>1.1819437965912871</v>
      </c>
      <c r="F8039" s="80">
        <v>707903</v>
      </c>
      <c r="G8039" s="80">
        <v>7</v>
      </c>
      <c r="H8039" s="280" t="s">
        <v>1342</v>
      </c>
      <c r="I8039" s="80"/>
    </row>
    <row r="8040" spans="1:9">
      <c r="A8040" s="280" t="s">
        <v>9439</v>
      </c>
      <c r="B8040" s="280" t="s">
        <v>1457</v>
      </c>
      <c r="C8040" s="280" t="s">
        <v>1206</v>
      </c>
      <c r="D8040" s="280" t="s">
        <v>1215</v>
      </c>
      <c r="E8040" s="80">
        <v>1.1800185965197389</v>
      </c>
      <c r="F8040" s="80">
        <v>707903</v>
      </c>
      <c r="G8040" s="80">
        <v>7</v>
      </c>
      <c r="H8040" s="280" t="s">
        <v>1342</v>
      </c>
      <c r="I8040" s="80"/>
    </row>
    <row r="8041" spans="1:9">
      <c r="A8041" s="280" t="s">
        <v>9440</v>
      </c>
      <c r="B8041" s="280" t="s">
        <v>1457</v>
      </c>
      <c r="C8041" s="280" t="s">
        <v>1206</v>
      </c>
      <c r="D8041" s="280" t="s">
        <v>1216</v>
      </c>
      <c r="E8041" s="80">
        <v>1.8870304857622704</v>
      </c>
      <c r="F8041" s="80">
        <v>707903</v>
      </c>
      <c r="G8041" s="80">
        <v>7</v>
      </c>
      <c r="H8041" s="280" t="s">
        <v>1342</v>
      </c>
      <c r="I8041" s="80"/>
    </row>
    <row r="8042" spans="1:9">
      <c r="A8042" s="280" t="s">
        <v>9441</v>
      </c>
      <c r="B8042" s="280" t="s">
        <v>1457</v>
      </c>
      <c r="C8042" s="280" t="s">
        <v>1206</v>
      </c>
      <c r="D8042" s="280" t="s">
        <v>1217</v>
      </c>
      <c r="E8042" s="80">
        <v>1.0923543111753555</v>
      </c>
      <c r="F8042" s="80">
        <v>707903</v>
      </c>
      <c r="G8042" s="80">
        <v>7</v>
      </c>
      <c r="H8042" s="280" t="s">
        <v>1342</v>
      </c>
      <c r="I8042" s="80"/>
    </row>
    <row r="8043" spans="1:9">
      <c r="A8043" s="280" t="s">
        <v>9442</v>
      </c>
      <c r="B8043" s="280" t="s">
        <v>1457</v>
      </c>
      <c r="C8043" s="280" t="s">
        <v>1206</v>
      </c>
      <c r="D8043" s="280" t="s">
        <v>1218</v>
      </c>
      <c r="E8043" s="80">
        <v>0.52775022143581118</v>
      </c>
      <c r="F8043" s="80">
        <v>707903</v>
      </c>
      <c r="G8043" s="80">
        <v>7</v>
      </c>
      <c r="H8043" s="280" t="s">
        <v>1342</v>
      </c>
      <c r="I8043" s="80"/>
    </row>
    <row r="8044" spans="1:9">
      <c r="A8044" s="280" t="s">
        <v>9443</v>
      </c>
      <c r="B8044" s="280" t="s">
        <v>1457</v>
      </c>
      <c r="C8044" s="280" t="s">
        <v>1206</v>
      </c>
      <c r="D8044" s="280" t="s">
        <v>1219</v>
      </c>
      <c r="E8044" s="80">
        <v>1.1727765807235369</v>
      </c>
      <c r="F8044" s="80">
        <v>707903</v>
      </c>
      <c r="G8044" s="80">
        <v>7</v>
      </c>
      <c r="H8044" s="280" t="s">
        <v>1342</v>
      </c>
      <c r="I8044" s="80"/>
    </row>
    <row r="8045" spans="1:9">
      <c r="A8045" s="280" t="s">
        <v>9444</v>
      </c>
      <c r="B8045" s="280" t="s">
        <v>1457</v>
      </c>
      <c r="C8045" s="280" t="s">
        <v>1206</v>
      </c>
      <c r="D8045" s="280" t="s">
        <v>1347</v>
      </c>
      <c r="E8045" s="80">
        <v>2.4436645158280865</v>
      </c>
      <c r="F8045" s="80">
        <v>707903</v>
      </c>
      <c r="G8045" s="80">
        <v>7</v>
      </c>
      <c r="H8045" s="280" t="s">
        <v>1342</v>
      </c>
      <c r="I8045" s="80"/>
    </row>
    <row r="8046" spans="1:9">
      <c r="A8046" s="280" t="s">
        <v>9445</v>
      </c>
      <c r="B8046" s="280" t="s">
        <v>1457</v>
      </c>
      <c r="C8046" s="280" t="s">
        <v>1206</v>
      </c>
      <c r="D8046" s="280" t="s">
        <v>1344</v>
      </c>
      <c r="E8046" s="80">
        <v>6.4091664224973854</v>
      </c>
      <c r="F8046" s="80">
        <v>707903</v>
      </c>
      <c r="G8046" s="80">
        <v>7</v>
      </c>
      <c r="H8046" s="280" t="s">
        <v>1342</v>
      </c>
      <c r="I8046" s="80"/>
    </row>
    <row r="8047" spans="1:9">
      <c r="A8047" s="280" t="s">
        <v>9446</v>
      </c>
      <c r="B8047" s="280" t="s">
        <v>5748</v>
      </c>
      <c r="C8047" s="280" t="s">
        <v>1207</v>
      </c>
      <c r="D8047" s="280" t="s">
        <v>1394</v>
      </c>
      <c r="E8047" s="80">
        <v>251665</v>
      </c>
      <c r="F8047" s="80">
        <v>707903</v>
      </c>
      <c r="G8047" s="80">
        <v>7</v>
      </c>
      <c r="H8047" s="280" t="s">
        <v>1394</v>
      </c>
      <c r="I8047" s="80"/>
    </row>
    <row r="8048" spans="1:9">
      <c r="A8048" s="280" t="s">
        <v>9447</v>
      </c>
      <c r="B8048" s="280" t="s">
        <v>5750</v>
      </c>
      <c r="C8048" s="280" t="s">
        <v>1207</v>
      </c>
      <c r="D8048" s="280" t="s">
        <v>1394</v>
      </c>
      <c r="E8048" s="80">
        <v>1600687910.2573242</v>
      </c>
      <c r="F8048" s="80">
        <v>707903</v>
      </c>
      <c r="G8048" s="80">
        <v>7</v>
      </c>
      <c r="H8048" s="280" t="s">
        <v>1394</v>
      </c>
      <c r="I8048" s="80"/>
    </row>
    <row r="8049" spans="1:9">
      <c r="A8049" s="280" t="s">
        <v>9448</v>
      </c>
      <c r="B8049" s="280" t="s">
        <v>5752</v>
      </c>
      <c r="C8049" s="280" t="s">
        <v>1207</v>
      </c>
      <c r="D8049" s="280" t="s">
        <v>1394</v>
      </c>
      <c r="E8049" s="80">
        <v>0.35550774611775909</v>
      </c>
      <c r="F8049" s="80">
        <v>707903</v>
      </c>
      <c r="G8049" s="80">
        <v>7</v>
      </c>
      <c r="H8049" s="280" t="s">
        <v>1394</v>
      </c>
      <c r="I8049" s="80"/>
    </row>
    <row r="8050" spans="1:9">
      <c r="A8050" s="280" t="s">
        <v>9449</v>
      </c>
      <c r="B8050" s="280" t="s">
        <v>5754</v>
      </c>
      <c r="C8050" s="280" t="s">
        <v>1207</v>
      </c>
      <c r="D8050" s="280" t="s">
        <v>1394</v>
      </c>
      <c r="E8050" s="80">
        <v>2261.1684231558902</v>
      </c>
      <c r="F8050" s="80">
        <v>707903</v>
      </c>
      <c r="G8050" s="80">
        <v>7</v>
      </c>
      <c r="H8050" s="280" t="s">
        <v>1394</v>
      </c>
      <c r="I8050" s="80"/>
    </row>
    <row r="8051" spans="1:9">
      <c r="A8051" s="280" t="s">
        <v>9450</v>
      </c>
      <c r="B8051" s="280" t="s">
        <v>1457</v>
      </c>
      <c r="C8051" s="280" t="s">
        <v>1207</v>
      </c>
      <c r="D8051" s="280" t="s">
        <v>1211</v>
      </c>
      <c r="E8051" s="80">
        <v>4.2347223482870396E-3</v>
      </c>
      <c r="F8051" s="80">
        <v>707903</v>
      </c>
      <c r="G8051" s="80">
        <v>7</v>
      </c>
      <c r="H8051" s="280" t="s">
        <v>1342</v>
      </c>
      <c r="I8051" s="80"/>
    </row>
    <row r="8052" spans="1:9">
      <c r="A8052" s="280" t="s">
        <v>9451</v>
      </c>
      <c r="B8052" s="280" t="s">
        <v>1457</v>
      </c>
      <c r="C8052" s="280" t="s">
        <v>1207</v>
      </c>
      <c r="D8052" s="280" t="s">
        <v>1212</v>
      </c>
      <c r="E8052" s="80">
        <v>4.453607694243222E-3</v>
      </c>
      <c r="F8052" s="80">
        <v>707903</v>
      </c>
      <c r="G8052" s="80">
        <v>7</v>
      </c>
      <c r="H8052" s="280" t="s">
        <v>1342</v>
      </c>
      <c r="I8052" s="80"/>
    </row>
    <row r="8053" spans="1:9">
      <c r="A8053" s="280" t="s">
        <v>9452</v>
      </c>
      <c r="B8053" s="280" t="s">
        <v>1457</v>
      </c>
      <c r="C8053" s="280" t="s">
        <v>1207</v>
      </c>
      <c r="D8053" s="280" t="s">
        <v>1213</v>
      </c>
      <c r="E8053" s="80">
        <v>4.2347706583047437E-3</v>
      </c>
      <c r="F8053" s="80">
        <v>707903</v>
      </c>
      <c r="G8053" s="80">
        <v>7</v>
      </c>
      <c r="H8053" s="280" t="s">
        <v>1342</v>
      </c>
      <c r="I8053" s="80"/>
    </row>
    <row r="8054" spans="1:9">
      <c r="A8054" s="280" t="s">
        <v>9453</v>
      </c>
      <c r="B8054" s="280" t="s">
        <v>1457</v>
      </c>
      <c r="C8054" s="280" t="s">
        <v>1207</v>
      </c>
      <c r="D8054" s="280" t="s">
        <v>1214</v>
      </c>
      <c r="E8054" s="80">
        <v>4.4435532734317827E-3</v>
      </c>
      <c r="F8054" s="80">
        <v>707903</v>
      </c>
      <c r="G8054" s="80">
        <v>7</v>
      </c>
      <c r="H8054" s="280" t="s">
        <v>1342</v>
      </c>
      <c r="I8054" s="80"/>
    </row>
    <row r="8055" spans="1:9">
      <c r="A8055" s="280" t="s">
        <v>9454</v>
      </c>
      <c r="B8055" s="280" t="s">
        <v>1457</v>
      </c>
      <c r="C8055" s="280" t="s">
        <v>1207</v>
      </c>
      <c r="D8055" s="280" t="s">
        <v>1215</v>
      </c>
      <c r="E8055" s="80">
        <v>4.3992269995353824E-3</v>
      </c>
      <c r="F8055" s="80">
        <v>707903</v>
      </c>
      <c r="G8055" s="80">
        <v>7</v>
      </c>
      <c r="H8055" s="280" t="s">
        <v>1342</v>
      </c>
      <c r="I8055" s="80"/>
    </row>
    <row r="8056" spans="1:9">
      <c r="A8056" s="280" t="s">
        <v>9455</v>
      </c>
      <c r="B8056" s="280" t="s">
        <v>1457</v>
      </c>
      <c r="C8056" s="280" t="s">
        <v>1207</v>
      </c>
      <c r="D8056" s="280" t="s">
        <v>1216</v>
      </c>
      <c r="E8056" s="80">
        <v>5.8615026496190263E-3</v>
      </c>
      <c r="F8056" s="80">
        <v>707903</v>
      </c>
      <c r="G8056" s="80">
        <v>7</v>
      </c>
      <c r="H8056" s="280" t="s">
        <v>1342</v>
      </c>
      <c r="I8056" s="80"/>
    </row>
    <row r="8057" spans="1:9">
      <c r="A8057" s="280" t="s">
        <v>9456</v>
      </c>
      <c r="B8057" s="280" t="s">
        <v>1457</v>
      </c>
      <c r="C8057" s="280" t="s">
        <v>1207</v>
      </c>
      <c r="D8057" s="280" t="s">
        <v>1217</v>
      </c>
      <c r="E8057" s="80">
        <v>4.0418422693145224E-3</v>
      </c>
      <c r="F8057" s="80">
        <v>707903</v>
      </c>
      <c r="G8057" s="80">
        <v>7</v>
      </c>
      <c r="H8057" s="280" t="s">
        <v>1342</v>
      </c>
      <c r="I8057" s="80"/>
    </row>
    <row r="8058" spans="1:9">
      <c r="A8058" s="280" t="s">
        <v>9457</v>
      </c>
      <c r="B8058" s="280" t="s">
        <v>1457</v>
      </c>
      <c r="C8058" s="280" t="s">
        <v>1207</v>
      </c>
      <c r="D8058" s="280" t="s">
        <v>1218</v>
      </c>
      <c r="E8058" s="80">
        <v>4.062575865137876E-3</v>
      </c>
      <c r="F8058" s="80">
        <v>707903</v>
      </c>
      <c r="G8058" s="80">
        <v>7</v>
      </c>
      <c r="H8058" s="280" t="s">
        <v>1342</v>
      </c>
      <c r="I8058" s="80"/>
    </row>
    <row r="8059" spans="1:9">
      <c r="A8059" s="280" t="s">
        <v>9458</v>
      </c>
      <c r="B8059" s="280" t="s">
        <v>1457</v>
      </c>
      <c r="C8059" s="280" t="s">
        <v>1207</v>
      </c>
      <c r="D8059" s="280" t="s">
        <v>1219</v>
      </c>
      <c r="E8059" s="80">
        <v>874.44453583890288</v>
      </c>
      <c r="F8059" s="80">
        <v>707903</v>
      </c>
      <c r="G8059" s="80">
        <v>7</v>
      </c>
      <c r="H8059" s="280" t="s">
        <v>1342</v>
      </c>
      <c r="I8059" s="80"/>
    </row>
    <row r="8060" spans="1:9">
      <c r="A8060" s="280" t="s">
        <v>9459</v>
      </c>
      <c r="B8060" s="280" t="s">
        <v>1457</v>
      </c>
      <c r="C8060" s="280" t="s">
        <v>1207</v>
      </c>
      <c r="D8060" s="280" t="s">
        <v>1347</v>
      </c>
      <c r="E8060" s="80">
        <v>1.0096814339551593E-2</v>
      </c>
      <c r="F8060" s="80">
        <v>707903</v>
      </c>
      <c r="G8060" s="80">
        <v>7</v>
      </c>
      <c r="H8060" s="280" t="s">
        <v>1342</v>
      </c>
      <c r="I8060" s="80"/>
    </row>
    <row r="8061" spans="1:9">
      <c r="A8061" s="280" t="s">
        <v>9460</v>
      </c>
      <c r="B8061" s="280" t="s">
        <v>1457</v>
      </c>
      <c r="C8061" s="280" t="s">
        <v>1207</v>
      </c>
      <c r="D8061" s="280" t="s">
        <v>1344</v>
      </c>
      <c r="E8061" s="80">
        <v>2.4458612957431066E-2</v>
      </c>
      <c r="F8061" s="80">
        <v>707903</v>
      </c>
      <c r="G8061" s="80">
        <v>7</v>
      </c>
      <c r="H8061" s="280" t="s">
        <v>1342</v>
      </c>
      <c r="I8061" s="80"/>
    </row>
    <row r="8062" spans="1:9">
      <c r="A8062" s="280" t="s">
        <v>9461</v>
      </c>
      <c r="B8062" s="280" t="s">
        <v>5748</v>
      </c>
      <c r="C8062" s="280" t="s">
        <v>1208</v>
      </c>
      <c r="D8062" s="280" t="s">
        <v>1394</v>
      </c>
      <c r="E8062" s="80">
        <v>289535</v>
      </c>
      <c r="F8062" s="80">
        <v>707903</v>
      </c>
      <c r="G8062" s="80">
        <v>7</v>
      </c>
      <c r="H8062" s="280" t="s">
        <v>1394</v>
      </c>
      <c r="I8062" s="80"/>
    </row>
    <row r="8063" spans="1:9">
      <c r="A8063" s="280" t="s">
        <v>9462</v>
      </c>
      <c r="B8063" s="280" t="s">
        <v>5750</v>
      </c>
      <c r="C8063" s="280" t="s">
        <v>1208</v>
      </c>
      <c r="D8063" s="280" t="s">
        <v>1394</v>
      </c>
      <c r="E8063" s="80">
        <v>2417895252.9204102</v>
      </c>
      <c r="F8063" s="80">
        <v>707903</v>
      </c>
      <c r="G8063" s="80">
        <v>7</v>
      </c>
      <c r="H8063" s="280" t="s">
        <v>1394</v>
      </c>
      <c r="I8063" s="80"/>
    </row>
    <row r="8064" spans="1:9">
      <c r="A8064" s="280" t="s">
        <v>9463</v>
      </c>
      <c r="B8064" s="280" t="s">
        <v>5752</v>
      </c>
      <c r="C8064" s="280" t="s">
        <v>1208</v>
      </c>
      <c r="D8064" s="280" t="s">
        <v>1394</v>
      </c>
      <c r="E8064" s="80">
        <v>0.40900377594105408</v>
      </c>
      <c r="F8064" s="80">
        <v>707903</v>
      </c>
      <c r="G8064" s="80">
        <v>7</v>
      </c>
      <c r="H8064" s="280" t="s">
        <v>1394</v>
      </c>
      <c r="I8064" s="80"/>
    </row>
    <row r="8065" spans="1:9">
      <c r="A8065" s="280" t="s">
        <v>9464</v>
      </c>
      <c r="B8065" s="280" t="s">
        <v>5754</v>
      </c>
      <c r="C8065" s="280" t="s">
        <v>1208</v>
      </c>
      <c r="D8065" s="280" t="s">
        <v>1394</v>
      </c>
      <c r="E8065" s="80">
        <v>3415.5742424038467</v>
      </c>
      <c r="F8065" s="80">
        <v>707903</v>
      </c>
      <c r="G8065" s="80">
        <v>7</v>
      </c>
      <c r="H8065" s="280" t="s">
        <v>1394</v>
      </c>
      <c r="I8065" s="80"/>
    </row>
    <row r="8066" spans="1:9">
      <c r="A8066" s="280" t="s">
        <v>9465</v>
      </c>
      <c r="B8066" s="280" t="s">
        <v>1457</v>
      </c>
      <c r="C8066" s="280" t="s">
        <v>1208</v>
      </c>
      <c r="D8066" s="280" t="s">
        <v>1211</v>
      </c>
      <c r="E8066" s="80">
        <v>5.5843489060746982E-3</v>
      </c>
      <c r="F8066" s="80">
        <v>707903</v>
      </c>
      <c r="G8066" s="80">
        <v>7</v>
      </c>
      <c r="H8066" s="280" t="s">
        <v>1342</v>
      </c>
      <c r="I8066" s="80"/>
    </row>
    <row r="8067" spans="1:9">
      <c r="A8067" s="280" t="s">
        <v>9466</v>
      </c>
      <c r="B8067" s="280" t="s">
        <v>1457</v>
      </c>
      <c r="C8067" s="280" t="s">
        <v>1208</v>
      </c>
      <c r="D8067" s="280" t="s">
        <v>1212</v>
      </c>
      <c r="E8067" s="80">
        <v>5.8165446127569137E-3</v>
      </c>
      <c r="F8067" s="80">
        <v>707903</v>
      </c>
      <c r="G8067" s="80">
        <v>7</v>
      </c>
      <c r="H8067" s="280" t="s">
        <v>1342</v>
      </c>
      <c r="I8067" s="80"/>
    </row>
    <row r="8068" spans="1:9">
      <c r="A8068" s="280" t="s">
        <v>9467</v>
      </c>
      <c r="B8068" s="280" t="s">
        <v>1457</v>
      </c>
      <c r="C8068" s="280" t="s">
        <v>1208</v>
      </c>
      <c r="D8068" s="280" t="s">
        <v>1213</v>
      </c>
      <c r="E8068" s="80">
        <v>5.5847010052611102E-3</v>
      </c>
      <c r="F8068" s="80">
        <v>707903</v>
      </c>
      <c r="G8068" s="80">
        <v>7</v>
      </c>
      <c r="H8068" s="280" t="s">
        <v>1342</v>
      </c>
      <c r="I8068" s="80"/>
    </row>
    <row r="8069" spans="1:9">
      <c r="A8069" s="280" t="s">
        <v>9468</v>
      </c>
      <c r="B8069" s="280" t="s">
        <v>1457</v>
      </c>
      <c r="C8069" s="280" t="s">
        <v>1208</v>
      </c>
      <c r="D8069" s="280" t="s">
        <v>1214</v>
      </c>
      <c r="E8069" s="80">
        <v>5.8017850902119623E-3</v>
      </c>
      <c r="F8069" s="80">
        <v>707903</v>
      </c>
      <c r="G8069" s="80">
        <v>7</v>
      </c>
      <c r="H8069" s="280" t="s">
        <v>1342</v>
      </c>
      <c r="I8069" s="80"/>
    </row>
    <row r="8070" spans="1:9">
      <c r="A8070" s="280" t="s">
        <v>9469</v>
      </c>
      <c r="B8070" s="280" t="s">
        <v>1457</v>
      </c>
      <c r="C8070" s="280" t="s">
        <v>1208</v>
      </c>
      <c r="D8070" s="280" t="s">
        <v>1215</v>
      </c>
      <c r="E8070" s="80">
        <v>5.7538270971986619E-3</v>
      </c>
      <c r="F8070" s="80">
        <v>707903</v>
      </c>
      <c r="G8070" s="80">
        <v>7</v>
      </c>
      <c r="H8070" s="280" t="s">
        <v>1342</v>
      </c>
      <c r="I8070" s="80"/>
    </row>
    <row r="8071" spans="1:9">
      <c r="A8071" s="280" t="s">
        <v>9470</v>
      </c>
      <c r="B8071" s="280" t="s">
        <v>1457</v>
      </c>
      <c r="C8071" s="280" t="s">
        <v>1208</v>
      </c>
      <c r="D8071" s="280" t="s">
        <v>1216</v>
      </c>
      <c r="E8071" s="80">
        <v>7.4621404149078805E-3</v>
      </c>
      <c r="F8071" s="80">
        <v>707903</v>
      </c>
      <c r="G8071" s="80">
        <v>7</v>
      </c>
      <c r="H8071" s="280" t="s">
        <v>1342</v>
      </c>
      <c r="I8071" s="80"/>
    </row>
    <row r="8072" spans="1:9">
      <c r="A8072" s="280" t="s">
        <v>9471</v>
      </c>
      <c r="B8072" s="280" t="s">
        <v>1457</v>
      </c>
      <c r="C8072" s="280" t="s">
        <v>1208</v>
      </c>
      <c r="D8072" s="280" t="s">
        <v>1217</v>
      </c>
      <c r="E8072" s="80">
        <v>5.2480261814851848E-3</v>
      </c>
      <c r="F8072" s="80">
        <v>707903</v>
      </c>
      <c r="G8072" s="80">
        <v>7</v>
      </c>
      <c r="H8072" s="280" t="s">
        <v>1342</v>
      </c>
      <c r="I8072" s="80"/>
    </row>
    <row r="8073" spans="1:9">
      <c r="A8073" s="280" t="s">
        <v>9472</v>
      </c>
      <c r="B8073" s="280" t="s">
        <v>1457</v>
      </c>
      <c r="C8073" s="280" t="s">
        <v>1208</v>
      </c>
      <c r="D8073" s="280" t="s">
        <v>1218</v>
      </c>
      <c r="E8073" s="80">
        <v>4.9740016349468456E-3</v>
      </c>
      <c r="F8073" s="80">
        <v>707903</v>
      </c>
      <c r="G8073" s="80">
        <v>7</v>
      </c>
      <c r="H8073" s="280" t="s">
        <v>1342</v>
      </c>
      <c r="I8073" s="80"/>
    </row>
    <row r="8074" spans="1:9">
      <c r="A8074" s="280" t="s">
        <v>9473</v>
      </c>
      <c r="B8074" s="280" t="s">
        <v>1457</v>
      </c>
      <c r="C8074" s="280" t="s">
        <v>1208</v>
      </c>
      <c r="D8074" s="280" t="s">
        <v>1219</v>
      </c>
      <c r="E8074" s="80">
        <v>1164.8742348832286</v>
      </c>
      <c r="F8074" s="80">
        <v>707903</v>
      </c>
      <c r="G8074" s="80">
        <v>7</v>
      </c>
      <c r="H8074" s="280" t="s">
        <v>1342</v>
      </c>
      <c r="I8074" s="80"/>
    </row>
    <row r="8075" spans="1:9">
      <c r="A8075" s="280" t="s">
        <v>9474</v>
      </c>
      <c r="B8075" s="280" t="s">
        <v>1457</v>
      </c>
      <c r="C8075" s="280" t="s">
        <v>1208</v>
      </c>
      <c r="D8075" s="280" t="s">
        <v>1347</v>
      </c>
      <c r="E8075" s="80">
        <v>1.3179398666043939E-2</v>
      </c>
      <c r="F8075" s="80">
        <v>707903</v>
      </c>
      <c r="G8075" s="80">
        <v>7</v>
      </c>
      <c r="H8075" s="280" t="s">
        <v>1342</v>
      </c>
      <c r="I8075" s="80"/>
    </row>
    <row r="8076" spans="1:9">
      <c r="A8076" s="280" t="s">
        <v>9475</v>
      </c>
      <c r="B8076" s="280" t="s">
        <v>1457</v>
      </c>
      <c r="C8076" s="280" t="s">
        <v>1208</v>
      </c>
      <c r="D8076" s="280" t="s">
        <v>1344</v>
      </c>
      <c r="E8076" s="80">
        <v>3.2065968403558909E-2</v>
      </c>
      <c r="F8076" s="80">
        <v>707903</v>
      </c>
      <c r="G8076" s="80">
        <v>7</v>
      </c>
      <c r="H8076" s="280" t="s">
        <v>1342</v>
      </c>
      <c r="I8076" s="80"/>
    </row>
    <row r="8077" spans="1:9">
      <c r="A8077" s="280" t="s">
        <v>9476</v>
      </c>
      <c r="B8077" s="280" t="s">
        <v>5748</v>
      </c>
      <c r="C8077" s="280" t="s">
        <v>1209</v>
      </c>
      <c r="D8077" s="280" t="s">
        <v>1394</v>
      </c>
      <c r="E8077" s="80">
        <v>87792</v>
      </c>
      <c r="F8077" s="80">
        <v>707903</v>
      </c>
      <c r="G8077" s="80">
        <v>7</v>
      </c>
      <c r="H8077" s="280" t="s">
        <v>1394</v>
      </c>
      <c r="I8077" s="80"/>
    </row>
    <row r="8078" spans="1:9">
      <c r="A8078" s="280" t="s">
        <v>9477</v>
      </c>
      <c r="B8078" s="280" t="s">
        <v>5750</v>
      </c>
      <c r="C8078" s="280" t="s">
        <v>1209</v>
      </c>
      <c r="D8078" s="280" t="s">
        <v>1394</v>
      </c>
      <c r="E8078" s="80">
        <v>11909561028</v>
      </c>
      <c r="F8078" s="80">
        <v>707903</v>
      </c>
      <c r="G8078" s="80">
        <v>7</v>
      </c>
      <c r="H8078" s="280" t="s">
        <v>1394</v>
      </c>
      <c r="I8078" s="80"/>
    </row>
    <row r="8079" spans="1:9">
      <c r="A8079" s="280" t="s">
        <v>9478</v>
      </c>
      <c r="B8079" s="280" t="s">
        <v>5752</v>
      </c>
      <c r="C8079" s="280" t="s">
        <v>1209</v>
      </c>
      <c r="D8079" s="280" t="s">
        <v>1394</v>
      </c>
      <c r="E8079" s="80">
        <v>0.12401699102843186</v>
      </c>
      <c r="F8079" s="80">
        <v>707903</v>
      </c>
      <c r="G8079" s="80">
        <v>7</v>
      </c>
      <c r="H8079" s="280" t="s">
        <v>1394</v>
      </c>
      <c r="I8079" s="80"/>
    </row>
    <row r="8080" spans="1:9">
      <c r="A8080" s="280" t="s">
        <v>9479</v>
      </c>
      <c r="B8080" s="280" t="s">
        <v>5754</v>
      </c>
      <c r="C8080" s="280" t="s">
        <v>1209</v>
      </c>
      <c r="D8080" s="280" t="s">
        <v>1394</v>
      </c>
      <c r="E8080" s="80">
        <v>16823.718825884338</v>
      </c>
      <c r="F8080" s="80">
        <v>707903</v>
      </c>
      <c r="G8080" s="80">
        <v>7</v>
      </c>
      <c r="H8080" s="280" t="s">
        <v>1394</v>
      </c>
      <c r="I8080" s="80"/>
    </row>
    <row r="8081" spans="1:9">
      <c r="A8081" s="280" t="s">
        <v>9480</v>
      </c>
      <c r="B8081" s="280" t="s">
        <v>1457</v>
      </c>
      <c r="C8081" s="280" t="s">
        <v>1209</v>
      </c>
      <c r="D8081" s="280" t="s">
        <v>1211</v>
      </c>
      <c r="E8081" s="80">
        <v>8.9946833463402931E-2</v>
      </c>
      <c r="F8081" s="80">
        <v>707903</v>
      </c>
      <c r="G8081" s="80">
        <v>7</v>
      </c>
      <c r="H8081" s="280" t="s">
        <v>1342</v>
      </c>
      <c r="I8081" s="80"/>
    </row>
    <row r="8082" spans="1:9">
      <c r="A8082" s="280" t="s">
        <v>9481</v>
      </c>
      <c r="B8082" s="280" t="s">
        <v>1457</v>
      </c>
      <c r="C8082" s="280" t="s">
        <v>1209</v>
      </c>
      <c r="D8082" s="280" t="s">
        <v>1212</v>
      </c>
      <c r="E8082" s="80">
        <v>9.2103282895038302E-2</v>
      </c>
      <c r="F8082" s="80">
        <v>707903</v>
      </c>
      <c r="G8082" s="80">
        <v>7</v>
      </c>
      <c r="H8082" s="280" t="s">
        <v>1342</v>
      </c>
      <c r="I8082" s="80"/>
    </row>
    <row r="8083" spans="1:9">
      <c r="A8083" s="280" t="s">
        <v>9482</v>
      </c>
      <c r="B8083" s="280" t="s">
        <v>1457</v>
      </c>
      <c r="C8083" s="280" t="s">
        <v>1209</v>
      </c>
      <c r="D8083" s="280" t="s">
        <v>1213</v>
      </c>
      <c r="E8083" s="80">
        <v>8.9977492294434414E-2</v>
      </c>
      <c r="F8083" s="80">
        <v>707903</v>
      </c>
      <c r="G8083" s="80">
        <v>7</v>
      </c>
      <c r="H8083" s="280" t="s">
        <v>1342</v>
      </c>
      <c r="I8083" s="80"/>
    </row>
    <row r="8084" spans="1:9">
      <c r="A8084" s="280" t="s">
        <v>9483</v>
      </c>
      <c r="B8084" s="280" t="s">
        <v>1457</v>
      </c>
      <c r="C8084" s="280" t="s">
        <v>1209</v>
      </c>
      <c r="D8084" s="280" t="s">
        <v>1214</v>
      </c>
      <c r="E8084" s="80">
        <v>9.1974901813948268E-2</v>
      </c>
      <c r="F8084" s="80">
        <v>707903</v>
      </c>
      <c r="G8084" s="80">
        <v>7</v>
      </c>
      <c r="H8084" s="280" t="s">
        <v>1342</v>
      </c>
      <c r="I8084" s="80"/>
    </row>
    <row r="8085" spans="1:9">
      <c r="A8085" s="280" t="s">
        <v>9484</v>
      </c>
      <c r="B8085" s="280" t="s">
        <v>1457</v>
      </c>
      <c r="C8085" s="280" t="s">
        <v>1209</v>
      </c>
      <c r="D8085" s="280" t="s">
        <v>1215</v>
      </c>
      <c r="E8085" s="80">
        <v>9.1955826764434145E-2</v>
      </c>
      <c r="F8085" s="80">
        <v>707903</v>
      </c>
      <c r="G8085" s="80">
        <v>7</v>
      </c>
      <c r="H8085" s="280" t="s">
        <v>1342</v>
      </c>
      <c r="I8085" s="80"/>
    </row>
    <row r="8086" spans="1:9">
      <c r="A8086" s="280" t="s">
        <v>9485</v>
      </c>
      <c r="B8086" s="280" t="s">
        <v>1457</v>
      </c>
      <c r="C8086" s="280" t="s">
        <v>1209</v>
      </c>
      <c r="D8086" s="280" t="s">
        <v>1216</v>
      </c>
      <c r="E8086" s="80">
        <v>0.16195684860755616</v>
      </c>
      <c r="F8086" s="80">
        <v>707903</v>
      </c>
      <c r="G8086" s="80">
        <v>7</v>
      </c>
      <c r="H8086" s="280" t="s">
        <v>1342</v>
      </c>
      <c r="I8086" s="80"/>
    </row>
    <row r="8087" spans="1:9">
      <c r="A8087" s="280" t="s">
        <v>9486</v>
      </c>
      <c r="B8087" s="280" t="s">
        <v>1457</v>
      </c>
      <c r="C8087" s="280" t="s">
        <v>1209</v>
      </c>
      <c r="D8087" s="280" t="s">
        <v>1217</v>
      </c>
      <c r="E8087" s="80">
        <v>8.4071670803125553E-2</v>
      </c>
      <c r="F8087" s="80">
        <v>707903</v>
      </c>
      <c r="G8087" s="80">
        <v>7</v>
      </c>
      <c r="H8087" s="280" t="s">
        <v>1342</v>
      </c>
      <c r="I8087" s="80"/>
    </row>
    <row r="8088" spans="1:9">
      <c r="A8088" s="280" t="s">
        <v>9487</v>
      </c>
      <c r="B8088" s="280" t="s">
        <v>1457</v>
      </c>
      <c r="C8088" s="280" t="s">
        <v>1209</v>
      </c>
      <c r="D8088" s="280" t="s">
        <v>1218</v>
      </c>
      <c r="E8088" s="80">
        <v>0.12435483598840401</v>
      </c>
      <c r="F8088" s="80">
        <v>707903</v>
      </c>
      <c r="G8088" s="80">
        <v>7</v>
      </c>
      <c r="H8088" s="280" t="s">
        <v>1342</v>
      </c>
      <c r="I8088" s="80"/>
    </row>
    <row r="8089" spans="1:9">
      <c r="A8089" s="280" t="s">
        <v>9488</v>
      </c>
      <c r="B8089" s="280" t="s">
        <v>1457</v>
      </c>
      <c r="C8089" s="280" t="s">
        <v>1209</v>
      </c>
      <c r="D8089" s="280" t="s">
        <v>1219</v>
      </c>
      <c r="E8089" s="80">
        <v>3350.6144319451378</v>
      </c>
      <c r="F8089" s="80">
        <v>707903</v>
      </c>
      <c r="G8089" s="80">
        <v>7</v>
      </c>
      <c r="H8089" s="280" t="s">
        <v>1342</v>
      </c>
      <c r="I8089" s="80"/>
    </row>
    <row r="8090" spans="1:9">
      <c r="A8090" s="280" t="s">
        <v>9489</v>
      </c>
      <c r="B8090" s="280" t="s">
        <v>1457</v>
      </c>
      <c r="C8090" s="280" t="s">
        <v>1209</v>
      </c>
      <c r="D8090" s="280" t="s">
        <v>1347</v>
      </c>
      <c r="E8090" s="80">
        <v>0.21407052852017422</v>
      </c>
      <c r="F8090" s="80">
        <v>707903</v>
      </c>
      <c r="G8090" s="80">
        <v>7</v>
      </c>
      <c r="H8090" s="280" t="s">
        <v>1342</v>
      </c>
      <c r="I8090" s="80"/>
    </row>
    <row r="8091" spans="1:9">
      <c r="A8091" s="280" t="s">
        <v>9490</v>
      </c>
      <c r="B8091" s="280" t="s">
        <v>1457</v>
      </c>
      <c r="C8091" s="280" t="s">
        <v>1209</v>
      </c>
      <c r="D8091" s="280" t="s">
        <v>1344</v>
      </c>
      <c r="E8091" s="80">
        <v>0.52088029171127759</v>
      </c>
      <c r="F8091" s="80">
        <v>707903</v>
      </c>
      <c r="G8091" s="80">
        <v>7</v>
      </c>
      <c r="H8091" s="280" t="s">
        <v>1342</v>
      </c>
      <c r="I8091" s="80"/>
    </row>
    <row r="8092" spans="1:9">
      <c r="A8092" s="280" t="s">
        <v>9491</v>
      </c>
      <c r="B8092" s="280" t="s">
        <v>1457</v>
      </c>
      <c r="C8092" s="280" t="s">
        <v>1182</v>
      </c>
      <c r="D8092" s="280" t="s">
        <v>1211</v>
      </c>
      <c r="E8092" s="80">
        <v>1.0226980988657268</v>
      </c>
      <c r="F8092" s="80">
        <v>707903</v>
      </c>
      <c r="G8092" s="80">
        <v>7</v>
      </c>
      <c r="H8092" s="280" t="s">
        <v>1342</v>
      </c>
      <c r="I8092" s="80"/>
    </row>
    <row r="8093" spans="1:9">
      <c r="A8093" s="280" t="s">
        <v>9492</v>
      </c>
      <c r="B8093" s="280" t="s">
        <v>1457</v>
      </c>
      <c r="C8093" s="280" t="s">
        <v>1182</v>
      </c>
      <c r="D8093" s="280" t="s">
        <v>1212</v>
      </c>
      <c r="E8093" s="80">
        <v>1.0847413356564732</v>
      </c>
      <c r="F8093" s="80">
        <v>707903</v>
      </c>
      <c r="G8093" s="80">
        <v>7</v>
      </c>
      <c r="H8093" s="280" t="s">
        <v>1342</v>
      </c>
      <c r="I8093" s="80"/>
    </row>
    <row r="8094" spans="1:9">
      <c r="A8094" s="280" t="s">
        <v>9493</v>
      </c>
      <c r="B8094" s="280" t="s">
        <v>1457</v>
      </c>
      <c r="C8094" s="280" t="s">
        <v>1182</v>
      </c>
      <c r="D8094" s="280" t="s">
        <v>1213</v>
      </c>
      <c r="E8094" s="80">
        <v>1.0226980988657268</v>
      </c>
      <c r="F8094" s="80">
        <v>707903</v>
      </c>
      <c r="G8094" s="80">
        <v>7</v>
      </c>
      <c r="H8094" s="280" t="s">
        <v>1342</v>
      </c>
      <c r="I8094" s="80"/>
    </row>
    <row r="8095" spans="1:9">
      <c r="A8095" s="280" t="s">
        <v>9494</v>
      </c>
      <c r="B8095" s="280" t="s">
        <v>1457</v>
      </c>
      <c r="C8095" s="280" t="s">
        <v>1182</v>
      </c>
      <c r="D8095" s="280" t="s">
        <v>1214</v>
      </c>
      <c r="E8095" s="80">
        <v>1.0847413356564732</v>
      </c>
      <c r="F8095" s="80">
        <v>707903</v>
      </c>
      <c r="G8095" s="80">
        <v>7</v>
      </c>
      <c r="H8095" s="280" t="s">
        <v>1342</v>
      </c>
      <c r="I8095" s="80"/>
    </row>
    <row r="8096" spans="1:9">
      <c r="A8096" s="280" t="s">
        <v>9495</v>
      </c>
      <c r="B8096" s="280" t="s">
        <v>1457</v>
      </c>
      <c r="C8096" s="280" t="s">
        <v>1182</v>
      </c>
      <c r="D8096" s="280" t="s">
        <v>1215</v>
      </c>
      <c r="E8096" s="80">
        <v>1.0766478744990069</v>
      </c>
      <c r="F8096" s="80">
        <v>707903</v>
      </c>
      <c r="G8096" s="80">
        <v>7</v>
      </c>
      <c r="H8096" s="280" t="s">
        <v>1342</v>
      </c>
      <c r="I8096" s="80"/>
    </row>
    <row r="8097" spans="1:9">
      <c r="A8097" s="280" t="s">
        <v>9496</v>
      </c>
      <c r="B8097" s="280" t="s">
        <v>1457</v>
      </c>
      <c r="C8097" s="280" t="s">
        <v>1182</v>
      </c>
      <c r="D8097" s="280" t="s">
        <v>1216</v>
      </c>
      <c r="E8097" s="80">
        <v>1.2492023039296805</v>
      </c>
      <c r="F8097" s="80">
        <v>707903</v>
      </c>
      <c r="G8097" s="80">
        <v>7</v>
      </c>
      <c r="H8097" s="280" t="s">
        <v>1342</v>
      </c>
      <c r="I8097" s="80"/>
    </row>
    <row r="8098" spans="1:9">
      <c r="A8098" s="280" t="s">
        <v>9497</v>
      </c>
      <c r="B8098" s="280" t="s">
        <v>1457</v>
      </c>
      <c r="C8098" s="280" t="s">
        <v>1182</v>
      </c>
      <c r="D8098" s="280" t="s">
        <v>1217</v>
      </c>
      <c r="E8098" s="80">
        <v>0.99322186751696706</v>
      </c>
      <c r="F8098" s="80">
        <v>707903</v>
      </c>
      <c r="G8098" s="80">
        <v>7</v>
      </c>
      <c r="H8098" s="280" t="s">
        <v>1342</v>
      </c>
      <c r="I8098" s="80"/>
    </row>
    <row r="8099" spans="1:9">
      <c r="A8099" s="280" t="s">
        <v>9498</v>
      </c>
      <c r="B8099" s="280" t="s">
        <v>1457</v>
      </c>
      <c r="C8099" s="280" t="s">
        <v>1182</v>
      </c>
      <c r="D8099" s="280" t="s">
        <v>1218</v>
      </c>
      <c r="E8099" s="80">
        <v>0.7391325237343993</v>
      </c>
      <c r="F8099" s="80">
        <v>707903</v>
      </c>
      <c r="G8099" s="80">
        <v>7</v>
      </c>
      <c r="H8099" s="280" t="s">
        <v>1342</v>
      </c>
      <c r="I8099" s="80"/>
    </row>
    <row r="8100" spans="1:9">
      <c r="A8100" s="280" t="s">
        <v>9499</v>
      </c>
      <c r="B8100" s="280" t="s">
        <v>1457</v>
      </c>
      <c r="C8100" s="280" t="s">
        <v>1182</v>
      </c>
      <c r="D8100" s="280" t="s">
        <v>1219</v>
      </c>
      <c r="E8100" s="80">
        <v>1.1038472559031469</v>
      </c>
      <c r="F8100" s="80">
        <v>707903</v>
      </c>
      <c r="G8100" s="80">
        <v>7</v>
      </c>
      <c r="H8100" s="280" t="s">
        <v>1342</v>
      </c>
      <c r="I8100" s="80"/>
    </row>
    <row r="8101" spans="1:9">
      <c r="A8101" s="280" t="s">
        <v>9500</v>
      </c>
      <c r="B8101" s="280" t="s">
        <v>1457</v>
      </c>
      <c r="C8101" s="280" t="s">
        <v>1182</v>
      </c>
      <c r="D8101" s="280" t="s">
        <v>1347</v>
      </c>
      <c r="E8101" s="80">
        <v>2.7049625303335723</v>
      </c>
      <c r="F8101" s="80">
        <v>707903</v>
      </c>
      <c r="G8101" s="80">
        <v>7</v>
      </c>
      <c r="H8101" s="280" t="s">
        <v>1342</v>
      </c>
      <c r="I8101" s="80"/>
    </row>
    <row r="8102" spans="1:9">
      <c r="A8102" s="280" t="s">
        <v>9501</v>
      </c>
      <c r="B8102" s="280" t="s">
        <v>1457</v>
      </c>
      <c r="C8102" s="280" t="s">
        <v>1182</v>
      </c>
      <c r="D8102" s="280" t="s">
        <v>1344</v>
      </c>
      <c r="E8102" s="80">
        <v>6.1874753148864832</v>
      </c>
      <c r="F8102" s="80">
        <v>707903</v>
      </c>
      <c r="G8102" s="80">
        <v>7</v>
      </c>
      <c r="H8102" s="280" t="s">
        <v>1342</v>
      </c>
      <c r="I8102" s="80"/>
    </row>
    <row r="8103" spans="1:9">
      <c r="A8103" s="280" t="s">
        <v>9502</v>
      </c>
      <c r="B8103" s="280" t="s">
        <v>5748</v>
      </c>
      <c r="C8103" s="280" t="s">
        <v>1183</v>
      </c>
      <c r="D8103" s="280" t="s">
        <v>1394</v>
      </c>
      <c r="E8103" s="80">
        <v>707903</v>
      </c>
      <c r="F8103" s="80">
        <v>707903</v>
      </c>
      <c r="G8103" s="80">
        <v>7</v>
      </c>
      <c r="H8103" s="280" t="s">
        <v>1394</v>
      </c>
      <c r="I8103" s="80"/>
    </row>
    <row r="8104" spans="1:9">
      <c r="A8104" s="280" t="s">
        <v>9503</v>
      </c>
      <c r="B8104" s="280" t="s">
        <v>5750</v>
      </c>
      <c r="C8104" s="280" t="s">
        <v>1183</v>
      </c>
      <c r="D8104" s="280" t="s">
        <v>1394</v>
      </c>
      <c r="E8104" s="80">
        <v>302255789544.06494</v>
      </c>
      <c r="F8104" s="80">
        <v>707903</v>
      </c>
      <c r="G8104" s="80">
        <v>7</v>
      </c>
      <c r="H8104" s="280" t="s">
        <v>1394</v>
      </c>
      <c r="I8104" s="80"/>
    </row>
    <row r="8105" spans="1:9">
      <c r="A8105" s="280" t="s">
        <v>9504</v>
      </c>
      <c r="B8105" s="280" t="s">
        <v>5752</v>
      </c>
      <c r="C8105" s="280" t="s">
        <v>1183</v>
      </c>
      <c r="D8105" s="280" t="s">
        <v>1394</v>
      </c>
      <c r="E8105" s="80">
        <v>1</v>
      </c>
      <c r="F8105" s="80">
        <v>707903</v>
      </c>
      <c r="G8105" s="80">
        <v>7</v>
      </c>
      <c r="H8105" s="280" t="s">
        <v>1394</v>
      </c>
      <c r="I8105" s="80"/>
    </row>
    <row r="8106" spans="1:9">
      <c r="A8106" s="280" t="s">
        <v>9505</v>
      </c>
      <c r="B8106" s="280" t="s">
        <v>5754</v>
      </c>
      <c r="C8106" s="280" t="s">
        <v>1183</v>
      </c>
      <c r="D8106" s="280" t="s">
        <v>1394</v>
      </c>
      <c r="E8106" s="80">
        <v>426973.45475872391</v>
      </c>
      <c r="F8106" s="80">
        <v>707903</v>
      </c>
      <c r="G8106" s="80">
        <v>7</v>
      </c>
      <c r="H8106" s="280" t="s">
        <v>1394</v>
      </c>
      <c r="I8106" s="80"/>
    </row>
    <row r="8107" spans="1:9">
      <c r="A8107" s="280" t="s">
        <v>9506</v>
      </c>
      <c r="B8107" s="280" t="s">
        <v>5748</v>
      </c>
      <c r="C8107" s="280" t="s">
        <v>1210</v>
      </c>
      <c r="D8107" s="280" t="s">
        <v>1394</v>
      </c>
      <c r="E8107" s="80">
        <v>636392</v>
      </c>
      <c r="F8107" s="80">
        <v>707903</v>
      </c>
      <c r="G8107" s="80">
        <v>7</v>
      </c>
      <c r="H8107" s="280" t="s">
        <v>1394</v>
      </c>
      <c r="I8107" s="80"/>
    </row>
    <row r="8108" spans="1:9">
      <c r="A8108" s="280" t="s">
        <v>9507</v>
      </c>
      <c r="B8108" s="280" t="s">
        <v>5750</v>
      </c>
      <c r="C8108" s="280" t="s">
        <v>1210</v>
      </c>
      <c r="D8108" s="280" t="s">
        <v>1394</v>
      </c>
      <c r="E8108" s="80">
        <v>11520967037.71344</v>
      </c>
      <c r="F8108" s="80">
        <v>707903</v>
      </c>
      <c r="G8108" s="80">
        <v>7</v>
      </c>
      <c r="H8108" s="280" t="s">
        <v>1394</v>
      </c>
      <c r="I8108" s="80"/>
    </row>
    <row r="8109" spans="1:9">
      <c r="A8109" s="280" t="s">
        <v>9508</v>
      </c>
      <c r="B8109" s="280" t="s">
        <v>5752</v>
      </c>
      <c r="C8109" s="280" t="s">
        <v>1210</v>
      </c>
      <c r="D8109" s="280" t="s">
        <v>1394</v>
      </c>
      <c r="E8109" s="80">
        <v>0.8989819226645458</v>
      </c>
      <c r="F8109" s="80">
        <v>707903</v>
      </c>
      <c r="G8109" s="80">
        <v>7</v>
      </c>
      <c r="H8109" s="280" t="s">
        <v>1394</v>
      </c>
      <c r="I8109" s="80"/>
    </row>
    <row r="8110" spans="1:9">
      <c r="A8110" s="280" t="s">
        <v>9509</v>
      </c>
      <c r="B8110" s="280" t="s">
        <v>5754</v>
      </c>
      <c r="C8110" s="280" t="s">
        <v>1210</v>
      </c>
      <c r="D8110" s="280" t="s">
        <v>1394</v>
      </c>
      <c r="E8110" s="80">
        <v>16274.782050243381</v>
      </c>
      <c r="F8110" s="80">
        <v>707903</v>
      </c>
      <c r="G8110" s="80">
        <v>7</v>
      </c>
      <c r="H8110" s="280" t="s">
        <v>1394</v>
      </c>
      <c r="I8110" s="80"/>
    </row>
    <row r="8111" spans="1:9">
      <c r="A8111" s="280" t="s">
        <v>9510</v>
      </c>
      <c r="B8111" s="280" t="s">
        <v>1457</v>
      </c>
      <c r="C8111" s="280" t="s">
        <v>1210</v>
      </c>
      <c r="D8111" s="280" t="s">
        <v>1211</v>
      </c>
      <c r="E8111" s="80">
        <v>1.2122036755139535E-2</v>
      </c>
      <c r="F8111" s="80">
        <v>707903</v>
      </c>
      <c r="G8111" s="80">
        <v>7</v>
      </c>
      <c r="H8111" s="280" t="s">
        <v>1342</v>
      </c>
      <c r="I8111" s="80"/>
    </row>
    <row r="8112" spans="1:9">
      <c r="A8112" s="280" t="s">
        <v>9511</v>
      </c>
      <c r="B8112" s="280" t="s">
        <v>1457</v>
      </c>
      <c r="C8112" s="280" t="s">
        <v>1210</v>
      </c>
      <c r="D8112" s="280" t="s">
        <v>1212</v>
      </c>
      <c r="E8112" s="80">
        <v>1.2578295275009253E-2</v>
      </c>
      <c r="F8112" s="80">
        <v>707903</v>
      </c>
      <c r="G8112" s="80">
        <v>7</v>
      </c>
      <c r="H8112" s="280" t="s">
        <v>1342</v>
      </c>
      <c r="I8112" s="80"/>
    </row>
    <row r="8113" spans="1:9">
      <c r="A8113" s="280" t="s">
        <v>9512</v>
      </c>
      <c r="B8113" s="280" t="s">
        <v>1457</v>
      </c>
      <c r="C8113" s="280" t="s">
        <v>1210</v>
      </c>
      <c r="D8113" s="280" t="s">
        <v>1213</v>
      </c>
      <c r="E8113" s="80">
        <v>1.2123013628511294E-2</v>
      </c>
      <c r="F8113" s="80">
        <v>707903</v>
      </c>
      <c r="G8113" s="80">
        <v>7</v>
      </c>
      <c r="H8113" s="280" t="s">
        <v>1342</v>
      </c>
      <c r="I8113" s="80"/>
    </row>
    <row r="8114" spans="1:9">
      <c r="A8114" s="280" t="s">
        <v>9513</v>
      </c>
      <c r="B8114" s="280" t="s">
        <v>1457</v>
      </c>
      <c r="C8114" s="280" t="s">
        <v>1210</v>
      </c>
      <c r="D8114" s="280" t="s">
        <v>1214</v>
      </c>
      <c r="E8114" s="80">
        <v>1.2531530587994858E-2</v>
      </c>
      <c r="F8114" s="80">
        <v>707903</v>
      </c>
      <c r="G8114" s="80">
        <v>7</v>
      </c>
      <c r="H8114" s="280" t="s">
        <v>1342</v>
      </c>
      <c r="I8114" s="80"/>
    </row>
    <row r="8115" spans="1:9">
      <c r="A8115" s="280" t="s">
        <v>9514</v>
      </c>
      <c r="B8115" s="280" t="s">
        <v>1457</v>
      </c>
      <c r="C8115" s="280" t="s">
        <v>1210</v>
      </c>
      <c r="D8115" s="280" t="s">
        <v>1215</v>
      </c>
      <c r="E8115" s="80">
        <v>1.2525524877728353E-2</v>
      </c>
      <c r="F8115" s="80">
        <v>707903</v>
      </c>
      <c r="G8115" s="80">
        <v>7</v>
      </c>
      <c r="H8115" s="280" t="s">
        <v>1342</v>
      </c>
      <c r="I8115" s="80"/>
    </row>
    <row r="8116" spans="1:9">
      <c r="A8116" s="280" t="s">
        <v>9515</v>
      </c>
      <c r="B8116" s="280" t="s">
        <v>1457</v>
      </c>
      <c r="C8116" s="280" t="s">
        <v>1210</v>
      </c>
      <c r="D8116" s="280" t="s">
        <v>1216</v>
      </c>
      <c r="E8116" s="80">
        <v>1.7206896874376505E-2</v>
      </c>
      <c r="F8116" s="80">
        <v>707903</v>
      </c>
      <c r="G8116" s="80">
        <v>7</v>
      </c>
      <c r="H8116" s="280" t="s">
        <v>1342</v>
      </c>
      <c r="I8116" s="80"/>
    </row>
    <row r="8117" spans="1:9">
      <c r="A8117" s="280" t="s">
        <v>9516</v>
      </c>
      <c r="B8117" s="280" t="s">
        <v>1457</v>
      </c>
      <c r="C8117" s="280" t="s">
        <v>1210</v>
      </c>
      <c r="D8117" s="280" t="s">
        <v>1217</v>
      </c>
      <c r="E8117" s="80">
        <v>1.1302083200258538E-2</v>
      </c>
      <c r="F8117" s="80">
        <v>707903</v>
      </c>
      <c r="G8117" s="80">
        <v>7</v>
      </c>
      <c r="H8117" s="280" t="s">
        <v>1342</v>
      </c>
      <c r="I8117" s="80"/>
    </row>
    <row r="8118" spans="1:9">
      <c r="A8118" s="280" t="s">
        <v>9517</v>
      </c>
      <c r="B8118" s="280" t="s">
        <v>1457</v>
      </c>
      <c r="C8118" s="280" t="s">
        <v>1210</v>
      </c>
      <c r="D8118" s="280" t="s">
        <v>1218</v>
      </c>
      <c r="E8118" s="80">
        <v>1.3011977366283001E-2</v>
      </c>
      <c r="F8118" s="80">
        <v>707903</v>
      </c>
      <c r="G8118" s="80">
        <v>7</v>
      </c>
      <c r="H8118" s="280" t="s">
        <v>1342</v>
      </c>
      <c r="I8118" s="80"/>
    </row>
    <row r="8119" spans="1:9">
      <c r="A8119" s="280" t="s">
        <v>9518</v>
      </c>
      <c r="B8119" s="280" t="s">
        <v>1457</v>
      </c>
      <c r="C8119" s="280" t="s">
        <v>1210</v>
      </c>
      <c r="D8119" s="280" t="s">
        <v>1219</v>
      </c>
      <c r="E8119" s="80">
        <v>2266.1691592141769</v>
      </c>
      <c r="F8119" s="80">
        <v>707903</v>
      </c>
      <c r="G8119" s="80">
        <v>7</v>
      </c>
      <c r="H8119" s="280" t="s">
        <v>1342</v>
      </c>
      <c r="I8119" s="80"/>
    </row>
    <row r="8120" spans="1:9">
      <c r="A8120" s="280" t="s">
        <v>9519</v>
      </c>
      <c r="B8120" s="280" t="s">
        <v>1457</v>
      </c>
      <c r="C8120" s="280" t="s">
        <v>1210</v>
      </c>
      <c r="D8120" s="280" t="s">
        <v>1347</v>
      </c>
      <c r="E8120" s="80">
        <v>2.8254778019407539E-2</v>
      </c>
      <c r="F8120" s="80">
        <v>707903</v>
      </c>
      <c r="G8120" s="80">
        <v>7</v>
      </c>
      <c r="H8120" s="280" t="s">
        <v>1342</v>
      </c>
      <c r="I8120" s="80"/>
    </row>
    <row r="8121" spans="1:9">
      <c r="A8121" s="280" t="s">
        <v>9520</v>
      </c>
      <c r="B8121" s="280" t="s">
        <v>1457</v>
      </c>
      <c r="C8121" s="280" t="s">
        <v>1210</v>
      </c>
      <c r="D8121" s="280" t="s">
        <v>1344</v>
      </c>
      <c r="E8121" s="80">
        <v>6.9320721476320138E-2</v>
      </c>
      <c r="F8121" s="80">
        <v>707903</v>
      </c>
      <c r="G8121" s="80">
        <v>7</v>
      </c>
      <c r="H8121" s="280" t="s">
        <v>1342</v>
      </c>
      <c r="I8121" s="80"/>
    </row>
    <row r="8122" spans="1:9">
      <c r="A8122" s="280" t="s">
        <v>9521</v>
      </c>
      <c r="B8122" s="280" t="s">
        <v>5752</v>
      </c>
      <c r="C8122" s="280" t="s">
        <v>1211</v>
      </c>
      <c r="D8122" s="280" t="s">
        <v>1394</v>
      </c>
      <c r="E8122" s="80">
        <v>1</v>
      </c>
      <c r="F8122" s="80">
        <v>707903</v>
      </c>
      <c r="G8122" s="80">
        <v>7</v>
      </c>
      <c r="H8122" s="280" t="s">
        <v>1394</v>
      </c>
      <c r="I8122" s="80"/>
    </row>
    <row r="8123" spans="1:9">
      <c r="A8123" s="280" t="s">
        <v>9522</v>
      </c>
      <c r="B8123" s="280" t="s">
        <v>5754</v>
      </c>
      <c r="C8123" s="280" t="s">
        <v>1211</v>
      </c>
      <c r="D8123" s="280" t="s">
        <v>1394</v>
      </c>
      <c r="E8123" s="80">
        <v>1515407.6683566875</v>
      </c>
      <c r="F8123" s="80">
        <v>707903</v>
      </c>
      <c r="G8123" s="80">
        <v>7</v>
      </c>
      <c r="H8123" s="280" t="s">
        <v>1394</v>
      </c>
      <c r="I8123" s="80"/>
    </row>
    <row r="8124" spans="1:9">
      <c r="A8124" s="280" t="s">
        <v>9523</v>
      </c>
      <c r="B8124" s="280" t="s">
        <v>1457</v>
      </c>
      <c r="C8124" s="280" t="s">
        <v>1211</v>
      </c>
      <c r="D8124" s="280" t="s">
        <v>1211</v>
      </c>
      <c r="E8124" s="80">
        <v>1</v>
      </c>
      <c r="F8124" s="80">
        <v>707903</v>
      </c>
      <c r="G8124" s="80">
        <v>7</v>
      </c>
      <c r="H8124" s="280" t="s">
        <v>1342</v>
      </c>
      <c r="I8124" s="80"/>
    </row>
    <row r="8125" spans="1:9">
      <c r="A8125" s="280" t="s">
        <v>9524</v>
      </c>
      <c r="B8125" s="280" t="s">
        <v>1457</v>
      </c>
      <c r="C8125" s="280" t="s">
        <v>1211</v>
      </c>
      <c r="D8125" s="280" t="s">
        <v>1212</v>
      </c>
      <c r="E8125" s="80">
        <v>1.0369266210041574</v>
      </c>
      <c r="F8125" s="80">
        <v>707903</v>
      </c>
      <c r="G8125" s="80">
        <v>7</v>
      </c>
      <c r="H8125" s="280" t="s">
        <v>1342</v>
      </c>
      <c r="I8125" s="80"/>
    </row>
    <row r="8126" spans="1:9">
      <c r="A8126" s="280" t="s">
        <v>9525</v>
      </c>
      <c r="B8126" s="280" t="s">
        <v>1457</v>
      </c>
      <c r="C8126" s="280" t="s">
        <v>1211</v>
      </c>
      <c r="D8126" s="280" t="s">
        <v>1213</v>
      </c>
      <c r="E8126" s="80">
        <v>1.0001329049029355</v>
      </c>
      <c r="F8126" s="80">
        <v>707903</v>
      </c>
      <c r="G8126" s="80">
        <v>7</v>
      </c>
      <c r="H8126" s="280" t="s">
        <v>1342</v>
      </c>
      <c r="I8126" s="80"/>
    </row>
    <row r="8127" spans="1:9">
      <c r="A8127" s="280" t="s">
        <v>9526</v>
      </c>
      <c r="B8127" s="280" t="s">
        <v>1457</v>
      </c>
      <c r="C8127" s="280" t="s">
        <v>1211</v>
      </c>
      <c r="D8127" s="280" t="s">
        <v>1214</v>
      </c>
      <c r="E8127" s="80">
        <v>1.0341447555595553</v>
      </c>
      <c r="F8127" s="80">
        <v>707903</v>
      </c>
      <c r="G8127" s="80">
        <v>7</v>
      </c>
      <c r="H8127" s="280" t="s">
        <v>1342</v>
      </c>
      <c r="I8127" s="80"/>
    </row>
    <row r="8128" spans="1:9">
      <c r="A8128" s="280" t="s">
        <v>9527</v>
      </c>
      <c r="B8128" s="280" t="s">
        <v>1457</v>
      </c>
      <c r="C8128" s="280" t="s">
        <v>1211</v>
      </c>
      <c r="D8128" s="280" t="s">
        <v>1215</v>
      </c>
      <c r="E8128" s="80">
        <v>1.0328209069806058</v>
      </c>
      <c r="F8128" s="80">
        <v>707903</v>
      </c>
      <c r="G8128" s="80">
        <v>7</v>
      </c>
      <c r="H8128" s="280" t="s">
        <v>1342</v>
      </c>
      <c r="I8128" s="80"/>
    </row>
    <row r="8129" spans="1:9">
      <c r="A8129" s="280" t="s">
        <v>9528</v>
      </c>
      <c r="B8129" s="280" t="s">
        <v>1457</v>
      </c>
      <c r="C8129" s="280" t="s">
        <v>1211</v>
      </c>
      <c r="D8129" s="280" t="s">
        <v>1216</v>
      </c>
      <c r="E8129" s="80">
        <v>1.4599496022721596</v>
      </c>
      <c r="F8129" s="80">
        <v>707903</v>
      </c>
      <c r="G8129" s="80">
        <v>7</v>
      </c>
      <c r="H8129" s="280" t="s">
        <v>1342</v>
      </c>
      <c r="I8129" s="80"/>
    </row>
    <row r="8130" spans="1:9">
      <c r="A8130" s="280" t="s">
        <v>9529</v>
      </c>
      <c r="B8130" s="280" t="s">
        <v>1457</v>
      </c>
      <c r="C8130" s="280" t="s">
        <v>1211</v>
      </c>
      <c r="D8130" s="280" t="s">
        <v>1217</v>
      </c>
      <c r="E8130" s="80">
        <v>0.9457365831606418</v>
      </c>
      <c r="F8130" s="80">
        <v>707903</v>
      </c>
      <c r="G8130" s="80">
        <v>7</v>
      </c>
      <c r="H8130" s="280" t="s">
        <v>1342</v>
      </c>
      <c r="I8130" s="80"/>
    </row>
    <row r="8131" spans="1:9">
      <c r="A8131" s="280" t="s">
        <v>9530</v>
      </c>
      <c r="B8131" s="280" t="s">
        <v>1457</v>
      </c>
      <c r="C8131" s="280" t="s">
        <v>1211</v>
      </c>
      <c r="D8131" s="280" t="s">
        <v>1218</v>
      </c>
      <c r="E8131" s="80">
        <v>1.0548510708165177</v>
      </c>
      <c r="F8131" s="80">
        <v>707903</v>
      </c>
      <c r="G8131" s="80">
        <v>7</v>
      </c>
      <c r="H8131" s="280" t="s">
        <v>1342</v>
      </c>
      <c r="I8131" s="80"/>
    </row>
    <row r="8132" spans="1:9">
      <c r="A8132" s="280" t="s">
        <v>9531</v>
      </c>
      <c r="B8132" s="280" t="s">
        <v>1457</v>
      </c>
      <c r="C8132" s="280" t="s">
        <v>1211</v>
      </c>
      <c r="D8132" s="280" t="s">
        <v>1219</v>
      </c>
      <c r="E8132" s="80">
        <v>200152.37249398927</v>
      </c>
      <c r="F8132" s="80">
        <v>707903</v>
      </c>
      <c r="G8132" s="80">
        <v>7</v>
      </c>
      <c r="H8132" s="280" t="s">
        <v>1342</v>
      </c>
      <c r="I8132" s="80"/>
    </row>
    <row r="8133" spans="1:9">
      <c r="A8133" s="280" t="s">
        <v>9532</v>
      </c>
      <c r="B8133" s="280" t="s">
        <v>1457</v>
      </c>
      <c r="C8133" s="280" t="s">
        <v>1211</v>
      </c>
      <c r="D8133" s="280" t="s">
        <v>1347</v>
      </c>
      <c r="E8133" s="80">
        <v>2.3654823561894003</v>
      </c>
      <c r="F8133" s="80">
        <v>707903</v>
      </c>
      <c r="G8133" s="80">
        <v>7</v>
      </c>
      <c r="H8133" s="280" t="s">
        <v>1342</v>
      </c>
      <c r="I8133" s="80"/>
    </row>
    <row r="8134" spans="1:9">
      <c r="A8134" s="280" t="s">
        <v>9533</v>
      </c>
      <c r="B8134" s="280" t="s">
        <v>1393</v>
      </c>
      <c r="C8134" s="280" t="s">
        <v>1211</v>
      </c>
      <c r="D8134" s="280" t="s">
        <v>1347</v>
      </c>
      <c r="E8134" s="80">
        <v>0</v>
      </c>
      <c r="F8134" s="80">
        <v>707903</v>
      </c>
      <c r="G8134" s="80">
        <v>7</v>
      </c>
      <c r="H8134" s="280" t="s">
        <v>1394</v>
      </c>
      <c r="I8134" s="80"/>
    </row>
    <row r="8135" spans="1:9">
      <c r="A8135" s="280" t="s">
        <v>9534</v>
      </c>
      <c r="B8135" s="280" t="s">
        <v>1415</v>
      </c>
      <c r="C8135" s="280" t="s">
        <v>1211</v>
      </c>
      <c r="D8135" s="280" t="s">
        <v>1347</v>
      </c>
      <c r="E8135" s="80">
        <v>0</v>
      </c>
      <c r="F8135" s="80">
        <v>707903</v>
      </c>
      <c r="G8135" s="80">
        <v>7</v>
      </c>
      <c r="H8135" s="280" t="s">
        <v>1394</v>
      </c>
      <c r="I8135" s="80"/>
    </row>
    <row r="8136" spans="1:9">
      <c r="A8136" s="280" t="s">
        <v>9535</v>
      </c>
      <c r="B8136" s="280" t="s">
        <v>1436</v>
      </c>
      <c r="C8136" s="280" t="s">
        <v>1211</v>
      </c>
      <c r="D8136" s="280" t="s">
        <v>1347</v>
      </c>
      <c r="E8136" s="80">
        <v>0</v>
      </c>
      <c r="F8136" s="80">
        <v>707903</v>
      </c>
      <c r="G8136" s="80">
        <v>7</v>
      </c>
      <c r="H8136" s="280" t="s">
        <v>1394</v>
      </c>
      <c r="I8136" s="80"/>
    </row>
    <row r="8137" spans="1:9">
      <c r="A8137" s="280" t="s">
        <v>9536</v>
      </c>
      <c r="B8137" s="280" t="s">
        <v>1457</v>
      </c>
      <c r="C8137" s="280" t="s">
        <v>1211</v>
      </c>
      <c r="D8137" s="280" t="s">
        <v>1344</v>
      </c>
      <c r="E8137" s="80">
        <v>5.8028844452331958</v>
      </c>
      <c r="F8137" s="80">
        <v>707903</v>
      </c>
      <c r="G8137" s="80">
        <v>7</v>
      </c>
      <c r="H8137" s="280" t="s">
        <v>1342</v>
      </c>
      <c r="I8137" s="80"/>
    </row>
    <row r="8138" spans="1:9">
      <c r="A8138" s="280" t="s">
        <v>9537</v>
      </c>
      <c r="B8138" s="280" t="s">
        <v>1393</v>
      </c>
      <c r="C8138" s="280" t="s">
        <v>1211</v>
      </c>
      <c r="D8138" s="280" t="s">
        <v>1344</v>
      </c>
      <c r="E8138" s="80">
        <v>0</v>
      </c>
      <c r="F8138" s="80">
        <v>707903</v>
      </c>
      <c r="G8138" s="80">
        <v>7</v>
      </c>
      <c r="H8138" s="280" t="s">
        <v>1394</v>
      </c>
      <c r="I8138" s="80"/>
    </row>
    <row r="8139" spans="1:9">
      <c r="A8139" s="280" t="s">
        <v>9538</v>
      </c>
      <c r="B8139" s="280" t="s">
        <v>1415</v>
      </c>
      <c r="C8139" s="280" t="s">
        <v>1211</v>
      </c>
      <c r="D8139" s="280" t="s">
        <v>1344</v>
      </c>
      <c r="E8139" s="80">
        <v>0</v>
      </c>
      <c r="F8139" s="80">
        <v>707903</v>
      </c>
      <c r="G8139" s="80">
        <v>7</v>
      </c>
      <c r="H8139" s="280" t="s">
        <v>1394</v>
      </c>
      <c r="I8139" s="80"/>
    </row>
    <row r="8140" spans="1:9">
      <c r="A8140" s="280" t="s">
        <v>9539</v>
      </c>
      <c r="B8140" s="280" t="s">
        <v>1436</v>
      </c>
      <c r="C8140" s="280" t="s">
        <v>1211</v>
      </c>
      <c r="D8140" s="280" t="s">
        <v>1344</v>
      </c>
      <c r="E8140" s="80">
        <v>0</v>
      </c>
      <c r="F8140" s="80">
        <v>707903</v>
      </c>
      <c r="G8140" s="80">
        <v>7</v>
      </c>
      <c r="H8140" s="280" t="s">
        <v>1394</v>
      </c>
      <c r="I8140" s="80"/>
    </row>
    <row r="8141" spans="1:9">
      <c r="A8141" s="280" t="s">
        <v>9540</v>
      </c>
      <c r="B8141" s="280" t="s">
        <v>5752</v>
      </c>
      <c r="C8141" s="280" t="s">
        <v>1212</v>
      </c>
      <c r="D8141" s="280" t="s">
        <v>1394</v>
      </c>
      <c r="E8141" s="80">
        <v>1</v>
      </c>
      <c r="F8141" s="80">
        <v>707903</v>
      </c>
      <c r="G8141" s="80">
        <v>7</v>
      </c>
      <c r="H8141" s="280" t="s">
        <v>1394</v>
      </c>
      <c r="I8141" s="80"/>
    </row>
    <row r="8142" spans="1:9">
      <c r="A8142" s="280" t="s">
        <v>9541</v>
      </c>
      <c r="B8142" s="280" t="s">
        <v>5754</v>
      </c>
      <c r="C8142" s="280" t="s">
        <v>1212</v>
      </c>
      <c r="D8142" s="280" t="s">
        <v>1394</v>
      </c>
      <c r="E8142" s="80">
        <v>1463832.4977496956</v>
      </c>
      <c r="F8142" s="80">
        <v>707903</v>
      </c>
      <c r="G8142" s="80">
        <v>7</v>
      </c>
      <c r="H8142" s="280" t="s">
        <v>1394</v>
      </c>
      <c r="I8142" s="80"/>
    </row>
    <row r="8143" spans="1:9">
      <c r="A8143" s="280" t="s">
        <v>9542</v>
      </c>
      <c r="B8143" s="280" t="s">
        <v>1457</v>
      </c>
      <c r="C8143" s="280" t="s">
        <v>1212</v>
      </c>
      <c r="D8143" s="280" t="s">
        <v>1211</v>
      </c>
      <c r="E8143" s="80">
        <v>0.96600946705962731</v>
      </c>
      <c r="F8143" s="80">
        <v>707903</v>
      </c>
      <c r="G8143" s="80">
        <v>7</v>
      </c>
      <c r="H8143" s="280" t="s">
        <v>1342</v>
      </c>
      <c r="I8143" s="80"/>
    </row>
    <row r="8144" spans="1:9">
      <c r="A8144" s="280" t="s">
        <v>9543</v>
      </c>
      <c r="B8144" s="280" t="s">
        <v>1457</v>
      </c>
      <c r="C8144" s="280" t="s">
        <v>1212</v>
      </c>
      <c r="D8144" s="280" t="s">
        <v>1212</v>
      </c>
      <c r="E8144" s="80">
        <v>1</v>
      </c>
      <c r="F8144" s="80">
        <v>707903</v>
      </c>
      <c r="G8144" s="80">
        <v>7</v>
      </c>
      <c r="H8144" s="280" t="s">
        <v>1342</v>
      </c>
      <c r="I8144" s="80"/>
    </row>
    <row r="8145" spans="1:9">
      <c r="A8145" s="280" t="s">
        <v>9544</v>
      </c>
      <c r="B8145" s="280" t="s">
        <v>1457</v>
      </c>
      <c r="C8145" s="280" t="s">
        <v>1212</v>
      </c>
      <c r="D8145" s="280" t="s">
        <v>1213</v>
      </c>
      <c r="E8145" s="80">
        <v>0.96613885772356467</v>
      </c>
      <c r="F8145" s="80">
        <v>707903</v>
      </c>
      <c r="G8145" s="80">
        <v>7</v>
      </c>
      <c r="H8145" s="280" t="s">
        <v>1342</v>
      </c>
      <c r="I8145" s="80"/>
    </row>
    <row r="8146" spans="1:9">
      <c r="A8146" s="280" t="s">
        <v>9545</v>
      </c>
      <c r="B8146" s="280" t="s">
        <v>1457</v>
      </c>
      <c r="C8146" s="280" t="s">
        <v>1212</v>
      </c>
      <c r="D8146" s="280" t="s">
        <v>1214</v>
      </c>
      <c r="E8146" s="80">
        <v>0.99731499695216153</v>
      </c>
      <c r="F8146" s="80">
        <v>707903</v>
      </c>
      <c r="G8146" s="80">
        <v>7</v>
      </c>
      <c r="H8146" s="280" t="s">
        <v>1342</v>
      </c>
      <c r="I8146" s="80"/>
    </row>
    <row r="8147" spans="1:9">
      <c r="A8147" s="280" t="s">
        <v>9546</v>
      </c>
      <c r="B8147" s="280" t="s">
        <v>1457</v>
      </c>
      <c r="C8147" s="280" t="s">
        <v>1212</v>
      </c>
      <c r="D8147" s="280" t="s">
        <v>1215</v>
      </c>
      <c r="E8147" s="80">
        <v>0.99608270371586849</v>
      </c>
      <c r="F8147" s="80">
        <v>707903</v>
      </c>
      <c r="G8147" s="80">
        <v>7</v>
      </c>
      <c r="H8147" s="280" t="s">
        <v>1342</v>
      </c>
      <c r="I8147" s="80"/>
    </row>
    <row r="8148" spans="1:9">
      <c r="A8148" s="280" t="s">
        <v>9547</v>
      </c>
      <c r="B8148" s="280" t="s">
        <v>1457</v>
      </c>
      <c r="C8148" s="280" t="s">
        <v>1212</v>
      </c>
      <c r="D8148" s="280" t="s">
        <v>1216</v>
      </c>
      <c r="E8148" s="80">
        <v>1.4059209258310683</v>
      </c>
      <c r="F8148" s="80">
        <v>707903</v>
      </c>
      <c r="G8148" s="80">
        <v>7</v>
      </c>
      <c r="H8148" s="280" t="s">
        <v>1342</v>
      </c>
      <c r="I8148" s="80"/>
    </row>
    <row r="8149" spans="1:9">
      <c r="A8149" s="280" t="s">
        <v>9548</v>
      </c>
      <c r="B8149" s="280" t="s">
        <v>1457</v>
      </c>
      <c r="C8149" s="280" t="s">
        <v>1212</v>
      </c>
      <c r="D8149" s="280" t="s">
        <v>1217</v>
      </c>
      <c r="E8149" s="80">
        <v>0.91227629761245432</v>
      </c>
      <c r="F8149" s="80">
        <v>707903</v>
      </c>
      <c r="G8149" s="80">
        <v>7</v>
      </c>
      <c r="H8149" s="280" t="s">
        <v>1342</v>
      </c>
      <c r="I8149" s="80"/>
    </row>
    <row r="8150" spans="1:9">
      <c r="A8150" s="280" t="s">
        <v>9549</v>
      </c>
      <c r="B8150" s="280" t="s">
        <v>1457</v>
      </c>
      <c r="C8150" s="280" t="s">
        <v>1212</v>
      </c>
      <c r="D8150" s="280" t="s">
        <v>1218</v>
      </c>
      <c r="E8150" s="80">
        <v>1.0202312158293714</v>
      </c>
      <c r="F8150" s="80">
        <v>707903</v>
      </c>
      <c r="G8150" s="80">
        <v>7</v>
      </c>
      <c r="H8150" s="280" t="s">
        <v>1342</v>
      </c>
      <c r="I8150" s="80"/>
    </row>
    <row r="8151" spans="1:9">
      <c r="A8151" s="280" t="s">
        <v>9550</v>
      </c>
      <c r="B8151" s="280" t="s">
        <v>1457</v>
      </c>
      <c r="C8151" s="280" t="s">
        <v>1212</v>
      </c>
      <c r="D8151" s="280" t="s">
        <v>1219</v>
      </c>
      <c r="E8151" s="80">
        <v>193512.81354250695</v>
      </c>
      <c r="F8151" s="80">
        <v>707903</v>
      </c>
      <c r="G8151" s="80">
        <v>7</v>
      </c>
      <c r="H8151" s="280" t="s">
        <v>1342</v>
      </c>
      <c r="I8151" s="80"/>
    </row>
    <row r="8152" spans="1:9">
      <c r="A8152" s="280" t="s">
        <v>9551</v>
      </c>
      <c r="B8152" s="280" t="s">
        <v>1457</v>
      </c>
      <c r="C8152" s="280" t="s">
        <v>1212</v>
      </c>
      <c r="D8152" s="280" t="s">
        <v>1347</v>
      </c>
      <c r="E8152" s="80">
        <v>2.28536020547249</v>
      </c>
      <c r="F8152" s="80">
        <v>707903</v>
      </c>
      <c r="G8152" s="80">
        <v>7</v>
      </c>
      <c r="H8152" s="280" t="s">
        <v>1342</v>
      </c>
      <c r="I8152" s="80"/>
    </row>
    <row r="8153" spans="1:9">
      <c r="A8153" s="280" t="s">
        <v>9552</v>
      </c>
      <c r="B8153" s="280" t="s">
        <v>1393</v>
      </c>
      <c r="C8153" s="280" t="s">
        <v>1212</v>
      </c>
      <c r="D8153" s="280" t="s">
        <v>1347</v>
      </c>
      <c r="E8153" s="80">
        <v>0</v>
      </c>
      <c r="F8153" s="80">
        <v>707903</v>
      </c>
      <c r="G8153" s="80">
        <v>7</v>
      </c>
      <c r="H8153" s="280" t="s">
        <v>1394</v>
      </c>
      <c r="I8153" s="80"/>
    </row>
    <row r="8154" spans="1:9">
      <c r="A8154" s="280" t="s">
        <v>9553</v>
      </c>
      <c r="B8154" s="280" t="s">
        <v>1415</v>
      </c>
      <c r="C8154" s="280" t="s">
        <v>1212</v>
      </c>
      <c r="D8154" s="280" t="s">
        <v>1347</v>
      </c>
      <c r="E8154" s="80">
        <v>0</v>
      </c>
      <c r="F8154" s="80">
        <v>707903</v>
      </c>
      <c r="G8154" s="80">
        <v>7</v>
      </c>
      <c r="H8154" s="280" t="s">
        <v>1394</v>
      </c>
      <c r="I8154" s="80"/>
    </row>
    <row r="8155" spans="1:9">
      <c r="A8155" s="280" t="s">
        <v>9554</v>
      </c>
      <c r="B8155" s="280" t="s">
        <v>1436</v>
      </c>
      <c r="C8155" s="280" t="s">
        <v>1212</v>
      </c>
      <c r="D8155" s="280" t="s">
        <v>1347</v>
      </c>
      <c r="E8155" s="80">
        <v>0</v>
      </c>
      <c r="F8155" s="80">
        <v>707903</v>
      </c>
      <c r="G8155" s="80">
        <v>7</v>
      </c>
      <c r="H8155" s="280" t="s">
        <v>1394</v>
      </c>
      <c r="I8155" s="80"/>
    </row>
    <row r="8156" spans="1:9">
      <c r="A8156" s="280" t="s">
        <v>9555</v>
      </c>
      <c r="B8156" s="280" t="s">
        <v>1457</v>
      </c>
      <c r="C8156" s="280" t="s">
        <v>1212</v>
      </c>
      <c r="D8156" s="280" t="s">
        <v>1344</v>
      </c>
      <c r="E8156" s="80">
        <v>5.6056248878392845</v>
      </c>
      <c r="F8156" s="80">
        <v>707903</v>
      </c>
      <c r="G8156" s="80">
        <v>7</v>
      </c>
      <c r="H8156" s="280" t="s">
        <v>1342</v>
      </c>
      <c r="I8156" s="80"/>
    </row>
    <row r="8157" spans="1:9">
      <c r="A8157" s="280" t="s">
        <v>9556</v>
      </c>
      <c r="B8157" s="280" t="s">
        <v>1393</v>
      </c>
      <c r="C8157" s="280" t="s">
        <v>1212</v>
      </c>
      <c r="D8157" s="280" t="s">
        <v>1344</v>
      </c>
      <c r="E8157" s="80">
        <v>0</v>
      </c>
      <c r="F8157" s="80">
        <v>707903</v>
      </c>
      <c r="G8157" s="80">
        <v>7</v>
      </c>
      <c r="H8157" s="280" t="s">
        <v>1394</v>
      </c>
      <c r="I8157" s="80"/>
    </row>
    <row r="8158" spans="1:9">
      <c r="A8158" s="280" t="s">
        <v>9557</v>
      </c>
      <c r="B8158" s="280" t="s">
        <v>1415</v>
      </c>
      <c r="C8158" s="280" t="s">
        <v>1212</v>
      </c>
      <c r="D8158" s="280" t="s">
        <v>1344</v>
      </c>
      <c r="E8158" s="80">
        <v>0</v>
      </c>
      <c r="F8158" s="80">
        <v>707903</v>
      </c>
      <c r="G8158" s="80">
        <v>7</v>
      </c>
      <c r="H8158" s="280" t="s">
        <v>1394</v>
      </c>
      <c r="I8158" s="80"/>
    </row>
    <row r="8159" spans="1:9">
      <c r="A8159" s="280" t="s">
        <v>9558</v>
      </c>
      <c r="B8159" s="280" t="s">
        <v>1436</v>
      </c>
      <c r="C8159" s="280" t="s">
        <v>1212</v>
      </c>
      <c r="D8159" s="280" t="s">
        <v>1344</v>
      </c>
      <c r="E8159" s="80">
        <v>0</v>
      </c>
      <c r="F8159" s="80">
        <v>707903</v>
      </c>
      <c r="G8159" s="80">
        <v>7</v>
      </c>
      <c r="H8159" s="280" t="s">
        <v>1394</v>
      </c>
      <c r="I8159" s="80"/>
    </row>
    <row r="8160" spans="1:9">
      <c r="A8160" s="280" t="s">
        <v>9559</v>
      </c>
      <c r="B8160" s="280" t="s">
        <v>5752</v>
      </c>
      <c r="C8160" s="280" t="s">
        <v>1213</v>
      </c>
      <c r="D8160" s="280" t="s">
        <v>1394</v>
      </c>
      <c r="E8160" s="80">
        <v>1</v>
      </c>
      <c r="F8160" s="80">
        <v>707903</v>
      </c>
      <c r="G8160" s="80">
        <v>7</v>
      </c>
      <c r="H8160" s="280" t="s">
        <v>1394</v>
      </c>
      <c r="I8160" s="80"/>
    </row>
    <row r="8161" spans="1:9">
      <c r="A8161" s="280" t="s">
        <v>9560</v>
      </c>
      <c r="B8161" s="280" t="s">
        <v>5754</v>
      </c>
      <c r="C8161" s="280" t="s">
        <v>1213</v>
      </c>
      <c r="D8161" s="280" t="s">
        <v>1394</v>
      </c>
      <c r="E8161" s="80">
        <v>1515204.2034961004</v>
      </c>
      <c r="F8161" s="80">
        <v>707903</v>
      </c>
      <c r="G8161" s="80">
        <v>7</v>
      </c>
      <c r="H8161" s="280" t="s">
        <v>1394</v>
      </c>
      <c r="I8161" s="80"/>
    </row>
    <row r="8162" spans="1:9">
      <c r="A8162" s="280" t="s">
        <v>9561</v>
      </c>
      <c r="B8162" s="280" t="s">
        <v>1457</v>
      </c>
      <c r="C8162" s="280" t="s">
        <v>1213</v>
      </c>
      <c r="D8162" s="280" t="s">
        <v>1211</v>
      </c>
      <c r="E8162" s="80">
        <v>0.99986864064700687</v>
      </c>
      <c r="F8162" s="80">
        <v>707903</v>
      </c>
      <c r="G8162" s="80">
        <v>7</v>
      </c>
      <c r="H8162" s="280" t="s">
        <v>1342</v>
      </c>
      <c r="I8162" s="80"/>
    </row>
    <row r="8163" spans="1:9">
      <c r="A8163" s="280" t="s">
        <v>9562</v>
      </c>
      <c r="B8163" s="280" t="s">
        <v>1457</v>
      </c>
      <c r="C8163" s="280" t="s">
        <v>1213</v>
      </c>
      <c r="D8163" s="280" t="s">
        <v>1212</v>
      </c>
      <c r="E8163" s="80">
        <v>1.036791616406775</v>
      </c>
      <c r="F8163" s="80">
        <v>707903</v>
      </c>
      <c r="G8163" s="80">
        <v>7</v>
      </c>
      <c r="H8163" s="280" t="s">
        <v>1342</v>
      </c>
      <c r="I8163" s="80"/>
    </row>
    <row r="8164" spans="1:9">
      <c r="A8164" s="280" t="s">
        <v>9563</v>
      </c>
      <c r="B8164" s="280" t="s">
        <v>1457</v>
      </c>
      <c r="C8164" s="280" t="s">
        <v>1213</v>
      </c>
      <c r="D8164" s="280" t="s">
        <v>1213</v>
      </c>
      <c r="E8164" s="80">
        <v>1</v>
      </c>
      <c r="F8164" s="80">
        <v>707903</v>
      </c>
      <c r="G8164" s="80">
        <v>7</v>
      </c>
      <c r="H8164" s="280" t="s">
        <v>1342</v>
      </c>
      <c r="I8164" s="80"/>
    </row>
    <row r="8165" spans="1:9">
      <c r="A8165" s="280" t="s">
        <v>9564</v>
      </c>
      <c r="B8165" s="280" t="s">
        <v>1457</v>
      </c>
      <c r="C8165" s="280" t="s">
        <v>1213</v>
      </c>
      <c r="D8165" s="280" t="s">
        <v>1214</v>
      </c>
      <c r="E8165" s="80">
        <v>1.0340102190284313</v>
      </c>
      <c r="F8165" s="80">
        <v>707903</v>
      </c>
      <c r="G8165" s="80">
        <v>7</v>
      </c>
      <c r="H8165" s="280" t="s">
        <v>1342</v>
      </c>
      <c r="I8165" s="80"/>
    </row>
    <row r="8166" spans="1:9">
      <c r="A8166" s="280" t="s">
        <v>9565</v>
      </c>
      <c r="B8166" s="280" t="s">
        <v>1457</v>
      </c>
      <c r="C8166" s="280" t="s">
        <v>1213</v>
      </c>
      <c r="D8166" s="280" t="s">
        <v>1215</v>
      </c>
      <c r="E8166" s="80">
        <v>1.0326860699950298</v>
      </c>
      <c r="F8166" s="80">
        <v>707903</v>
      </c>
      <c r="G8166" s="80">
        <v>7</v>
      </c>
      <c r="H8166" s="280" t="s">
        <v>1342</v>
      </c>
      <c r="I8166" s="80"/>
    </row>
    <row r="8167" spans="1:9">
      <c r="A8167" s="280" t="s">
        <v>9566</v>
      </c>
      <c r="B8167" s="280" t="s">
        <v>1457</v>
      </c>
      <c r="C8167" s="280" t="s">
        <v>1213</v>
      </c>
      <c r="D8167" s="280" t="s">
        <v>1216</v>
      </c>
      <c r="E8167" s="80">
        <v>1.4597946825146408</v>
      </c>
      <c r="F8167" s="80">
        <v>707903</v>
      </c>
      <c r="G8167" s="80">
        <v>7</v>
      </c>
      <c r="H8167" s="280" t="s">
        <v>1342</v>
      </c>
      <c r="I8167" s="80"/>
    </row>
    <row r="8168" spans="1:9">
      <c r="A8168" s="280" t="s">
        <v>9567</v>
      </c>
      <c r="B8168" s="280" t="s">
        <v>1457</v>
      </c>
      <c r="C8168" s="280" t="s">
        <v>1213</v>
      </c>
      <c r="D8168" s="280" t="s">
        <v>1217</v>
      </c>
      <c r="E8168" s="80">
        <v>0.94561204620143846</v>
      </c>
      <c r="F8168" s="80">
        <v>707903</v>
      </c>
      <c r="G8168" s="80">
        <v>7</v>
      </c>
      <c r="H8168" s="280" t="s">
        <v>1342</v>
      </c>
      <c r="I8168" s="80"/>
    </row>
    <row r="8169" spans="1:9">
      <c r="A8169" s="280" t="s">
        <v>9568</v>
      </c>
      <c r="B8169" s="280" t="s">
        <v>1457</v>
      </c>
      <c r="C8169" s="280" t="s">
        <v>1213</v>
      </c>
      <c r="D8169" s="280" t="s">
        <v>1218</v>
      </c>
      <c r="E8169" s="80">
        <v>1.0547126603537731</v>
      </c>
      <c r="F8169" s="80">
        <v>707903</v>
      </c>
      <c r="G8169" s="80">
        <v>7</v>
      </c>
      <c r="H8169" s="280" t="s">
        <v>1342</v>
      </c>
      <c r="I8169" s="80"/>
    </row>
    <row r="8170" spans="1:9">
      <c r="A8170" s="280" t="s">
        <v>9569</v>
      </c>
      <c r="B8170" s="280" t="s">
        <v>1457</v>
      </c>
      <c r="C8170" s="280" t="s">
        <v>1213</v>
      </c>
      <c r="D8170" s="280" t="s">
        <v>1219</v>
      </c>
      <c r="E8170" s="80">
        <v>200138.89099964016</v>
      </c>
      <c r="F8170" s="80">
        <v>707903</v>
      </c>
      <c r="G8170" s="80">
        <v>7</v>
      </c>
      <c r="H8170" s="280" t="s">
        <v>1342</v>
      </c>
      <c r="I8170" s="80"/>
    </row>
    <row r="8171" spans="1:9">
      <c r="A8171" s="280" t="s">
        <v>9570</v>
      </c>
      <c r="B8171" s="280" t="s">
        <v>1457</v>
      </c>
      <c r="C8171" s="280" t="s">
        <v>1213</v>
      </c>
      <c r="D8171" s="280" t="s">
        <v>1347</v>
      </c>
      <c r="E8171" s="80">
        <v>2.3651735914882979</v>
      </c>
      <c r="F8171" s="80">
        <v>707903</v>
      </c>
      <c r="G8171" s="80">
        <v>7</v>
      </c>
      <c r="H8171" s="280" t="s">
        <v>1342</v>
      </c>
      <c r="I8171" s="80"/>
    </row>
    <row r="8172" spans="1:9">
      <c r="A8172" s="280" t="s">
        <v>9571</v>
      </c>
      <c r="B8172" s="280" t="s">
        <v>1393</v>
      </c>
      <c r="C8172" s="280" t="s">
        <v>1213</v>
      </c>
      <c r="D8172" s="280" t="s">
        <v>1347</v>
      </c>
      <c r="E8172" s="80">
        <v>0</v>
      </c>
      <c r="F8172" s="80">
        <v>707903</v>
      </c>
      <c r="G8172" s="80">
        <v>7</v>
      </c>
      <c r="H8172" s="280" t="s">
        <v>1394</v>
      </c>
      <c r="I8172" s="80"/>
    </row>
    <row r="8173" spans="1:9">
      <c r="A8173" s="280" t="s">
        <v>9572</v>
      </c>
      <c r="B8173" s="280" t="s">
        <v>1415</v>
      </c>
      <c r="C8173" s="280" t="s">
        <v>1213</v>
      </c>
      <c r="D8173" s="280" t="s">
        <v>1347</v>
      </c>
      <c r="E8173" s="80">
        <v>0</v>
      </c>
      <c r="F8173" s="80">
        <v>707903</v>
      </c>
      <c r="G8173" s="80">
        <v>7</v>
      </c>
      <c r="H8173" s="280" t="s">
        <v>1394</v>
      </c>
      <c r="I8173" s="80"/>
    </row>
    <row r="8174" spans="1:9">
      <c r="A8174" s="280" t="s">
        <v>9573</v>
      </c>
      <c r="B8174" s="280" t="s">
        <v>1436</v>
      </c>
      <c r="C8174" s="280" t="s">
        <v>1213</v>
      </c>
      <c r="D8174" s="280" t="s">
        <v>1347</v>
      </c>
      <c r="E8174" s="80">
        <v>0</v>
      </c>
      <c r="F8174" s="80">
        <v>707903</v>
      </c>
      <c r="G8174" s="80">
        <v>7</v>
      </c>
      <c r="H8174" s="280" t="s">
        <v>1394</v>
      </c>
      <c r="I8174" s="80"/>
    </row>
    <row r="8175" spans="1:9">
      <c r="A8175" s="280" t="s">
        <v>9574</v>
      </c>
      <c r="B8175" s="280" t="s">
        <v>1457</v>
      </c>
      <c r="C8175" s="280" t="s">
        <v>1213</v>
      </c>
      <c r="D8175" s="280" t="s">
        <v>1344</v>
      </c>
      <c r="E8175" s="80">
        <v>5.8021107277811028</v>
      </c>
      <c r="F8175" s="80">
        <v>707903</v>
      </c>
      <c r="G8175" s="80">
        <v>7</v>
      </c>
      <c r="H8175" s="280" t="s">
        <v>1342</v>
      </c>
      <c r="I8175" s="80"/>
    </row>
    <row r="8176" spans="1:9">
      <c r="A8176" s="280" t="s">
        <v>9575</v>
      </c>
      <c r="B8176" s="280" t="s">
        <v>1393</v>
      </c>
      <c r="C8176" s="280" t="s">
        <v>1213</v>
      </c>
      <c r="D8176" s="280" t="s">
        <v>1344</v>
      </c>
      <c r="E8176" s="80">
        <v>0</v>
      </c>
      <c r="F8176" s="80">
        <v>707903</v>
      </c>
      <c r="G8176" s="80">
        <v>7</v>
      </c>
      <c r="H8176" s="280" t="s">
        <v>1394</v>
      </c>
      <c r="I8176" s="80"/>
    </row>
    <row r="8177" spans="1:9">
      <c r="A8177" s="280" t="s">
        <v>9576</v>
      </c>
      <c r="B8177" s="280" t="s">
        <v>1415</v>
      </c>
      <c r="C8177" s="280" t="s">
        <v>1213</v>
      </c>
      <c r="D8177" s="280" t="s">
        <v>1344</v>
      </c>
      <c r="E8177" s="80">
        <v>0</v>
      </c>
      <c r="F8177" s="80">
        <v>707903</v>
      </c>
      <c r="G8177" s="80">
        <v>7</v>
      </c>
      <c r="H8177" s="280" t="s">
        <v>1394</v>
      </c>
      <c r="I8177" s="80"/>
    </row>
    <row r="8178" spans="1:9">
      <c r="A8178" s="280" t="s">
        <v>9577</v>
      </c>
      <c r="B8178" s="280" t="s">
        <v>1436</v>
      </c>
      <c r="C8178" s="280" t="s">
        <v>1213</v>
      </c>
      <c r="D8178" s="280" t="s">
        <v>1344</v>
      </c>
      <c r="E8178" s="80">
        <v>0</v>
      </c>
      <c r="F8178" s="80">
        <v>707903</v>
      </c>
      <c r="G8178" s="80">
        <v>7</v>
      </c>
      <c r="H8178" s="280" t="s">
        <v>1394</v>
      </c>
      <c r="I8178" s="80"/>
    </row>
    <row r="8179" spans="1:9">
      <c r="A8179" s="280" t="s">
        <v>9578</v>
      </c>
      <c r="B8179" s="280" t="s">
        <v>5752</v>
      </c>
      <c r="C8179" s="280" t="s">
        <v>1214</v>
      </c>
      <c r="D8179" s="280" t="s">
        <v>1394</v>
      </c>
      <c r="E8179" s="80">
        <v>1</v>
      </c>
      <c r="F8179" s="80">
        <v>707903</v>
      </c>
      <c r="G8179" s="80">
        <v>7</v>
      </c>
      <c r="H8179" s="280" t="s">
        <v>1394</v>
      </c>
      <c r="I8179" s="80"/>
    </row>
    <row r="8180" spans="1:9">
      <c r="A8180" s="280" t="s">
        <v>9579</v>
      </c>
      <c r="B8180" s="280" t="s">
        <v>5754</v>
      </c>
      <c r="C8180" s="280" t="s">
        <v>1214</v>
      </c>
      <c r="D8180" s="280" t="s">
        <v>1394</v>
      </c>
      <c r="E8180" s="80">
        <v>1467861.8295796269</v>
      </c>
      <c r="F8180" s="80">
        <v>707903</v>
      </c>
      <c r="G8180" s="80">
        <v>7</v>
      </c>
      <c r="H8180" s="280" t="s">
        <v>1394</v>
      </c>
      <c r="I8180" s="80"/>
    </row>
    <row r="8181" spans="1:9">
      <c r="A8181" s="280" t="s">
        <v>9580</v>
      </c>
      <c r="B8181" s="280" t="s">
        <v>1457</v>
      </c>
      <c r="C8181" s="280" t="s">
        <v>1214</v>
      </c>
      <c r="D8181" s="280" t="s">
        <v>1211</v>
      </c>
      <c r="E8181" s="80">
        <v>0.96865950472273088</v>
      </c>
      <c r="F8181" s="80">
        <v>707903</v>
      </c>
      <c r="G8181" s="80">
        <v>7</v>
      </c>
      <c r="H8181" s="280" t="s">
        <v>1342</v>
      </c>
      <c r="I8181" s="80"/>
    </row>
    <row r="8182" spans="1:9">
      <c r="A8182" s="280" t="s">
        <v>9581</v>
      </c>
      <c r="B8182" s="280" t="s">
        <v>1457</v>
      </c>
      <c r="C8182" s="280" t="s">
        <v>1214</v>
      </c>
      <c r="D8182" s="280" t="s">
        <v>1212</v>
      </c>
      <c r="E8182" s="80">
        <v>1.0027439146311836</v>
      </c>
      <c r="F8182" s="80">
        <v>707903</v>
      </c>
      <c r="G8182" s="80">
        <v>7</v>
      </c>
      <c r="H8182" s="280" t="s">
        <v>1342</v>
      </c>
      <c r="I8182" s="80"/>
    </row>
    <row r="8183" spans="1:9">
      <c r="A8183" s="280" t="s">
        <v>9582</v>
      </c>
      <c r="B8183" s="280" t="s">
        <v>1457</v>
      </c>
      <c r="C8183" s="280" t="s">
        <v>1214</v>
      </c>
      <c r="D8183" s="280" t="s">
        <v>1213</v>
      </c>
      <c r="E8183" s="80">
        <v>0.96878934905088743</v>
      </c>
      <c r="F8183" s="80">
        <v>707903</v>
      </c>
      <c r="G8183" s="80">
        <v>7</v>
      </c>
      <c r="H8183" s="280" t="s">
        <v>1342</v>
      </c>
      <c r="I8183" s="80"/>
    </row>
    <row r="8184" spans="1:9">
      <c r="A8184" s="280" t="s">
        <v>9583</v>
      </c>
      <c r="B8184" s="280" t="s">
        <v>1457</v>
      </c>
      <c r="C8184" s="280" t="s">
        <v>1214</v>
      </c>
      <c r="D8184" s="280" t="s">
        <v>1214</v>
      </c>
      <c r="E8184" s="80">
        <v>1</v>
      </c>
      <c r="F8184" s="80">
        <v>707903</v>
      </c>
      <c r="G8184" s="80">
        <v>7</v>
      </c>
      <c r="H8184" s="280" t="s">
        <v>1342</v>
      </c>
      <c r="I8184" s="80"/>
    </row>
    <row r="8185" spans="1:9">
      <c r="A8185" s="280" t="s">
        <v>9584</v>
      </c>
      <c r="B8185" s="280" t="s">
        <v>1457</v>
      </c>
      <c r="C8185" s="280" t="s">
        <v>1214</v>
      </c>
      <c r="D8185" s="280" t="s">
        <v>1215</v>
      </c>
      <c r="E8185" s="80">
        <v>0.99881688955905201</v>
      </c>
      <c r="F8185" s="80">
        <v>707903</v>
      </c>
      <c r="G8185" s="80">
        <v>7</v>
      </c>
      <c r="H8185" s="280" t="s">
        <v>1342</v>
      </c>
      <c r="I8185" s="80"/>
    </row>
    <row r="8186" spans="1:9">
      <c r="A8186" s="280" t="s">
        <v>9585</v>
      </c>
      <c r="B8186" s="280" t="s">
        <v>1457</v>
      </c>
      <c r="C8186" s="280" t="s">
        <v>1214</v>
      </c>
      <c r="D8186" s="280" t="s">
        <v>1216</v>
      </c>
      <c r="E8186" s="80">
        <v>1.4094704401813734</v>
      </c>
      <c r="F8186" s="80">
        <v>707903</v>
      </c>
      <c r="G8186" s="80">
        <v>7</v>
      </c>
      <c r="H8186" s="280" t="s">
        <v>1342</v>
      </c>
      <c r="I8186" s="80"/>
    </row>
    <row r="8187" spans="1:9">
      <c r="A8187" s="280" t="s">
        <v>9586</v>
      </c>
      <c r="B8187" s="280" t="s">
        <v>1457</v>
      </c>
      <c r="C8187" s="280" t="s">
        <v>1214</v>
      </c>
      <c r="D8187" s="280" t="s">
        <v>1217</v>
      </c>
      <c r="E8187" s="80">
        <v>0.91476819290218148</v>
      </c>
      <c r="F8187" s="80">
        <v>707903</v>
      </c>
      <c r="G8187" s="80">
        <v>7</v>
      </c>
      <c r="H8187" s="280" t="s">
        <v>1342</v>
      </c>
      <c r="I8187" s="80"/>
    </row>
    <row r="8188" spans="1:9">
      <c r="A8188" s="280" t="s">
        <v>9587</v>
      </c>
      <c r="B8188" s="280" t="s">
        <v>1457</v>
      </c>
      <c r="C8188" s="280" t="s">
        <v>1214</v>
      </c>
      <c r="D8188" s="280" t="s">
        <v>1218</v>
      </c>
      <c r="E8188" s="80">
        <v>1.0228020528432702</v>
      </c>
      <c r="F8188" s="80">
        <v>707903</v>
      </c>
      <c r="G8188" s="80">
        <v>7</v>
      </c>
      <c r="H8188" s="280" t="s">
        <v>1342</v>
      </c>
      <c r="I8188" s="80"/>
    </row>
    <row r="8189" spans="1:9">
      <c r="A8189" s="280" t="s">
        <v>9588</v>
      </c>
      <c r="B8189" s="280" t="s">
        <v>1457</v>
      </c>
      <c r="C8189" s="280" t="s">
        <v>1214</v>
      </c>
      <c r="D8189" s="280" t="s">
        <v>1219</v>
      </c>
      <c r="E8189" s="80">
        <v>193561.23246948485</v>
      </c>
      <c r="F8189" s="80">
        <v>707903</v>
      </c>
      <c r="G8189" s="80">
        <v>7</v>
      </c>
      <c r="H8189" s="280" t="s">
        <v>1342</v>
      </c>
      <c r="I8189" s="80"/>
    </row>
    <row r="8190" spans="1:9">
      <c r="A8190" s="280" t="s">
        <v>9589</v>
      </c>
      <c r="B8190" s="280" t="s">
        <v>1457</v>
      </c>
      <c r="C8190" s="280" t="s">
        <v>1214</v>
      </c>
      <c r="D8190" s="280" t="s">
        <v>1347</v>
      </c>
      <c r="E8190" s="80">
        <v>2.2913697807812854</v>
      </c>
      <c r="F8190" s="80">
        <v>707903</v>
      </c>
      <c r="G8190" s="80">
        <v>7</v>
      </c>
      <c r="H8190" s="280" t="s">
        <v>1342</v>
      </c>
      <c r="I8190" s="80"/>
    </row>
    <row r="8191" spans="1:9">
      <c r="A8191" s="280" t="s">
        <v>9590</v>
      </c>
      <c r="B8191" s="280" t="s">
        <v>1393</v>
      </c>
      <c r="C8191" s="280" t="s">
        <v>1214</v>
      </c>
      <c r="D8191" s="280" t="s">
        <v>1347</v>
      </c>
      <c r="E8191" s="80">
        <v>0</v>
      </c>
      <c r="F8191" s="80">
        <v>707903</v>
      </c>
      <c r="G8191" s="80">
        <v>7</v>
      </c>
      <c r="H8191" s="280" t="s">
        <v>1394</v>
      </c>
      <c r="I8191" s="80"/>
    </row>
    <row r="8192" spans="1:9">
      <c r="A8192" s="280" t="s">
        <v>9591</v>
      </c>
      <c r="B8192" s="280" t="s">
        <v>1415</v>
      </c>
      <c r="C8192" s="280" t="s">
        <v>1214</v>
      </c>
      <c r="D8192" s="280" t="s">
        <v>1347</v>
      </c>
      <c r="E8192" s="80">
        <v>0</v>
      </c>
      <c r="F8192" s="80">
        <v>707903</v>
      </c>
      <c r="G8192" s="80">
        <v>7</v>
      </c>
      <c r="H8192" s="280" t="s">
        <v>1394</v>
      </c>
      <c r="I8192" s="80"/>
    </row>
    <row r="8193" spans="1:9">
      <c r="A8193" s="280" t="s">
        <v>9592</v>
      </c>
      <c r="B8193" s="280" t="s">
        <v>1436</v>
      </c>
      <c r="C8193" s="280" t="s">
        <v>1214</v>
      </c>
      <c r="D8193" s="280" t="s">
        <v>1347</v>
      </c>
      <c r="E8193" s="80">
        <v>0</v>
      </c>
      <c r="F8193" s="80">
        <v>707903</v>
      </c>
      <c r="G8193" s="80">
        <v>7</v>
      </c>
      <c r="H8193" s="280" t="s">
        <v>1394</v>
      </c>
      <c r="I8193" s="80"/>
    </row>
    <row r="8194" spans="1:9">
      <c r="A8194" s="280" t="s">
        <v>9593</v>
      </c>
      <c r="B8194" s="280" t="s">
        <v>1457</v>
      </c>
      <c r="C8194" s="280" t="s">
        <v>1214</v>
      </c>
      <c r="D8194" s="280" t="s">
        <v>1344</v>
      </c>
      <c r="E8194" s="80">
        <v>5.6208830188524548</v>
      </c>
      <c r="F8194" s="80">
        <v>707903</v>
      </c>
      <c r="G8194" s="80">
        <v>7</v>
      </c>
      <c r="H8194" s="280" t="s">
        <v>1342</v>
      </c>
      <c r="I8194" s="80"/>
    </row>
    <row r="8195" spans="1:9">
      <c r="A8195" s="280" t="s">
        <v>9594</v>
      </c>
      <c r="B8195" s="280" t="s">
        <v>1393</v>
      </c>
      <c r="C8195" s="280" t="s">
        <v>1214</v>
      </c>
      <c r="D8195" s="280" t="s">
        <v>1344</v>
      </c>
      <c r="E8195" s="80">
        <v>0</v>
      </c>
      <c r="F8195" s="80">
        <v>707903</v>
      </c>
      <c r="G8195" s="80">
        <v>7</v>
      </c>
      <c r="H8195" s="280" t="s">
        <v>1394</v>
      </c>
      <c r="I8195" s="80"/>
    </row>
    <row r="8196" spans="1:9">
      <c r="A8196" s="280" t="s">
        <v>9595</v>
      </c>
      <c r="B8196" s="280" t="s">
        <v>1415</v>
      </c>
      <c r="C8196" s="280" t="s">
        <v>1214</v>
      </c>
      <c r="D8196" s="280" t="s">
        <v>1344</v>
      </c>
      <c r="E8196" s="80">
        <v>0</v>
      </c>
      <c r="F8196" s="80">
        <v>707903</v>
      </c>
      <c r="G8196" s="80">
        <v>7</v>
      </c>
      <c r="H8196" s="280" t="s">
        <v>1394</v>
      </c>
      <c r="I8196" s="80"/>
    </row>
    <row r="8197" spans="1:9">
      <c r="A8197" s="280" t="s">
        <v>9596</v>
      </c>
      <c r="B8197" s="280" t="s">
        <v>1436</v>
      </c>
      <c r="C8197" s="280" t="s">
        <v>1214</v>
      </c>
      <c r="D8197" s="280" t="s">
        <v>1344</v>
      </c>
      <c r="E8197" s="80">
        <v>0</v>
      </c>
      <c r="F8197" s="80">
        <v>707903</v>
      </c>
      <c r="G8197" s="80">
        <v>7</v>
      </c>
      <c r="H8197" s="280" t="s">
        <v>1394</v>
      </c>
      <c r="I8197" s="80"/>
    </row>
    <row r="8198" spans="1:9">
      <c r="A8198" s="280" t="s">
        <v>9597</v>
      </c>
      <c r="B8198" s="280" t="s">
        <v>5752</v>
      </c>
      <c r="C8198" s="280" t="s">
        <v>1215</v>
      </c>
      <c r="D8198" s="280" t="s">
        <v>1394</v>
      </c>
      <c r="E8198" s="80">
        <v>1</v>
      </c>
      <c r="F8198" s="80">
        <v>707903</v>
      </c>
      <c r="G8198" s="80">
        <v>7</v>
      </c>
      <c r="H8198" s="280" t="s">
        <v>1394</v>
      </c>
      <c r="I8198" s="80"/>
    </row>
    <row r="8199" spans="1:9">
      <c r="A8199" s="280" t="s">
        <v>9598</v>
      </c>
      <c r="B8199" s="280" t="s">
        <v>5754</v>
      </c>
      <c r="C8199" s="280" t="s">
        <v>1215</v>
      </c>
      <c r="D8199" s="280" t="s">
        <v>1394</v>
      </c>
      <c r="E8199" s="80">
        <v>1469509.2404152553</v>
      </c>
      <c r="F8199" s="80">
        <v>707903</v>
      </c>
      <c r="G8199" s="80">
        <v>7</v>
      </c>
      <c r="H8199" s="280" t="s">
        <v>1394</v>
      </c>
      <c r="I8199" s="80"/>
    </row>
    <row r="8200" spans="1:9">
      <c r="A8200" s="280" t="s">
        <v>9599</v>
      </c>
      <c r="B8200" s="280" t="s">
        <v>1457</v>
      </c>
      <c r="C8200" s="280" t="s">
        <v>1215</v>
      </c>
      <c r="D8200" s="280" t="s">
        <v>1211</v>
      </c>
      <c r="E8200" s="80">
        <v>0.96979896344585825</v>
      </c>
      <c r="F8200" s="80">
        <v>707903</v>
      </c>
      <c r="G8200" s="80">
        <v>7</v>
      </c>
      <c r="H8200" s="280" t="s">
        <v>1342</v>
      </c>
      <c r="I8200" s="80"/>
    </row>
    <row r="8201" spans="1:9">
      <c r="A8201" s="280" t="s">
        <v>9600</v>
      </c>
      <c r="B8201" s="280" t="s">
        <v>1457</v>
      </c>
      <c r="C8201" s="280" t="s">
        <v>1215</v>
      </c>
      <c r="D8201" s="280" t="s">
        <v>1212</v>
      </c>
      <c r="E8201" s="80">
        <v>1.0039622807430204</v>
      </c>
      <c r="F8201" s="80">
        <v>707903</v>
      </c>
      <c r="G8201" s="80">
        <v>7</v>
      </c>
      <c r="H8201" s="280" t="s">
        <v>1342</v>
      </c>
      <c r="I8201" s="80"/>
    </row>
    <row r="8202" spans="1:9">
      <c r="A8202" s="280" t="s">
        <v>9601</v>
      </c>
      <c r="B8202" s="280" t="s">
        <v>1457</v>
      </c>
      <c r="C8202" s="280" t="s">
        <v>1215</v>
      </c>
      <c r="D8202" s="280" t="s">
        <v>1213</v>
      </c>
      <c r="E8202" s="80">
        <v>0.96992851529427782</v>
      </c>
      <c r="F8202" s="80">
        <v>707903</v>
      </c>
      <c r="G8202" s="80">
        <v>7</v>
      </c>
      <c r="H8202" s="280" t="s">
        <v>1342</v>
      </c>
      <c r="I8202" s="80"/>
    </row>
    <row r="8203" spans="1:9">
      <c r="A8203" s="280" t="s">
        <v>9602</v>
      </c>
      <c r="B8203" s="280" t="s">
        <v>1457</v>
      </c>
      <c r="C8203" s="280" t="s">
        <v>1215</v>
      </c>
      <c r="D8203" s="280" t="s">
        <v>1214</v>
      </c>
      <c r="E8203" s="80">
        <v>1.0012676665702487</v>
      </c>
      <c r="F8203" s="80">
        <v>707903</v>
      </c>
      <c r="G8203" s="80">
        <v>7</v>
      </c>
      <c r="H8203" s="280" t="s">
        <v>1342</v>
      </c>
      <c r="I8203" s="80"/>
    </row>
    <row r="8204" spans="1:9">
      <c r="A8204" s="280" t="s">
        <v>9603</v>
      </c>
      <c r="B8204" s="280" t="s">
        <v>1457</v>
      </c>
      <c r="C8204" s="280" t="s">
        <v>1215</v>
      </c>
      <c r="D8204" s="280" t="s">
        <v>1215</v>
      </c>
      <c r="E8204" s="80">
        <v>1</v>
      </c>
      <c r="F8204" s="80">
        <v>707903</v>
      </c>
      <c r="G8204" s="80">
        <v>7</v>
      </c>
      <c r="H8204" s="280" t="s">
        <v>1342</v>
      </c>
      <c r="I8204" s="80"/>
    </row>
    <row r="8205" spans="1:9">
      <c r="A8205" s="280" t="s">
        <v>9604</v>
      </c>
      <c r="B8205" s="280" t="s">
        <v>1457</v>
      </c>
      <c r="C8205" s="280" t="s">
        <v>1215</v>
      </c>
      <c r="D8205" s="280" t="s">
        <v>1216</v>
      </c>
      <c r="E8205" s="80">
        <v>1.4110567790331972</v>
      </c>
      <c r="F8205" s="80">
        <v>707903</v>
      </c>
      <c r="G8205" s="80">
        <v>7</v>
      </c>
      <c r="H8205" s="280" t="s">
        <v>1342</v>
      </c>
      <c r="I8205" s="80"/>
    </row>
    <row r="8206" spans="1:9">
      <c r="A8206" s="280" t="s">
        <v>9605</v>
      </c>
      <c r="B8206" s="280" t="s">
        <v>1457</v>
      </c>
      <c r="C8206" s="280" t="s">
        <v>1215</v>
      </c>
      <c r="D8206" s="280" t="s">
        <v>1217</v>
      </c>
      <c r="E8206" s="80">
        <v>0.91585966637224692</v>
      </c>
      <c r="F8206" s="80">
        <v>707903</v>
      </c>
      <c r="G8206" s="80">
        <v>7</v>
      </c>
      <c r="H8206" s="280" t="s">
        <v>1342</v>
      </c>
      <c r="I8206" s="80"/>
    </row>
    <row r="8207" spans="1:9">
      <c r="A8207" s="280" t="s">
        <v>9606</v>
      </c>
      <c r="B8207" s="280" t="s">
        <v>1457</v>
      </c>
      <c r="C8207" s="280" t="s">
        <v>1215</v>
      </c>
      <c r="D8207" s="280" t="s">
        <v>1218</v>
      </c>
      <c r="E8207" s="80">
        <v>1.0237098784688492</v>
      </c>
      <c r="F8207" s="80">
        <v>707903</v>
      </c>
      <c r="G8207" s="80">
        <v>7</v>
      </c>
      <c r="H8207" s="280" t="s">
        <v>1342</v>
      </c>
      <c r="I8207" s="80"/>
    </row>
    <row r="8208" spans="1:9">
      <c r="A8208" s="280" t="s">
        <v>9607</v>
      </c>
      <c r="B8208" s="280" t="s">
        <v>1457</v>
      </c>
      <c r="C8208" s="280" t="s">
        <v>1215</v>
      </c>
      <c r="D8208" s="280" t="s">
        <v>1219</v>
      </c>
      <c r="E8208" s="80">
        <v>194300.12330911175</v>
      </c>
      <c r="F8208" s="80">
        <v>707903</v>
      </c>
      <c r="G8208" s="80">
        <v>7</v>
      </c>
      <c r="H8208" s="280" t="s">
        <v>1342</v>
      </c>
      <c r="I8208" s="80"/>
    </row>
    <row r="8209" spans="1:9">
      <c r="A8209" s="280" t="s">
        <v>9608</v>
      </c>
      <c r="B8209" s="280" t="s">
        <v>1457</v>
      </c>
      <c r="C8209" s="280" t="s">
        <v>1215</v>
      </c>
      <c r="D8209" s="280" t="s">
        <v>1347</v>
      </c>
      <c r="E8209" s="80">
        <v>2.2943401250003581</v>
      </c>
      <c r="F8209" s="80">
        <v>707903</v>
      </c>
      <c r="G8209" s="80">
        <v>7</v>
      </c>
      <c r="H8209" s="280" t="s">
        <v>1342</v>
      </c>
      <c r="I8209" s="80"/>
    </row>
    <row r="8210" spans="1:9">
      <c r="A8210" s="280" t="s">
        <v>9609</v>
      </c>
      <c r="B8210" s="280" t="s">
        <v>1393</v>
      </c>
      <c r="C8210" s="280" t="s">
        <v>1215</v>
      </c>
      <c r="D8210" s="280" t="s">
        <v>1347</v>
      </c>
      <c r="E8210" s="80">
        <v>0</v>
      </c>
      <c r="F8210" s="80">
        <v>707903</v>
      </c>
      <c r="G8210" s="80">
        <v>7</v>
      </c>
      <c r="H8210" s="280" t="s">
        <v>1394</v>
      </c>
      <c r="I8210" s="80"/>
    </row>
    <row r="8211" spans="1:9">
      <c r="A8211" s="280" t="s">
        <v>9610</v>
      </c>
      <c r="B8211" s="280" t="s">
        <v>1415</v>
      </c>
      <c r="C8211" s="280" t="s">
        <v>1215</v>
      </c>
      <c r="D8211" s="280" t="s">
        <v>1347</v>
      </c>
      <c r="E8211" s="80">
        <v>0</v>
      </c>
      <c r="F8211" s="80">
        <v>707903</v>
      </c>
      <c r="G8211" s="80">
        <v>7</v>
      </c>
      <c r="H8211" s="280" t="s">
        <v>1394</v>
      </c>
      <c r="I8211" s="80"/>
    </row>
    <row r="8212" spans="1:9">
      <c r="A8212" s="280" t="s">
        <v>9611</v>
      </c>
      <c r="B8212" s="280" t="s">
        <v>1436</v>
      </c>
      <c r="C8212" s="280" t="s">
        <v>1215</v>
      </c>
      <c r="D8212" s="280" t="s">
        <v>1347</v>
      </c>
      <c r="E8212" s="80">
        <v>0</v>
      </c>
      <c r="F8212" s="80">
        <v>707903</v>
      </c>
      <c r="G8212" s="80">
        <v>7</v>
      </c>
      <c r="H8212" s="280" t="s">
        <v>1394</v>
      </c>
      <c r="I8212" s="80"/>
    </row>
    <row r="8213" spans="1:9">
      <c r="A8213" s="280" t="s">
        <v>9612</v>
      </c>
      <c r="B8213" s="280" t="s">
        <v>1457</v>
      </c>
      <c r="C8213" s="280" t="s">
        <v>1215</v>
      </c>
      <c r="D8213" s="280" t="s">
        <v>1344</v>
      </c>
      <c r="E8213" s="80">
        <v>5.62743521636121</v>
      </c>
      <c r="F8213" s="80">
        <v>707903</v>
      </c>
      <c r="G8213" s="80">
        <v>7</v>
      </c>
      <c r="H8213" s="280" t="s">
        <v>1342</v>
      </c>
      <c r="I8213" s="80"/>
    </row>
    <row r="8214" spans="1:9">
      <c r="A8214" s="280" t="s">
        <v>9613</v>
      </c>
      <c r="B8214" s="280" t="s">
        <v>1393</v>
      </c>
      <c r="C8214" s="280" t="s">
        <v>1215</v>
      </c>
      <c r="D8214" s="280" t="s">
        <v>1344</v>
      </c>
      <c r="E8214" s="80">
        <v>0</v>
      </c>
      <c r="F8214" s="80">
        <v>707903</v>
      </c>
      <c r="G8214" s="80">
        <v>7</v>
      </c>
      <c r="H8214" s="280" t="s">
        <v>1394</v>
      </c>
      <c r="I8214" s="80"/>
    </row>
    <row r="8215" spans="1:9">
      <c r="A8215" s="280" t="s">
        <v>9614</v>
      </c>
      <c r="B8215" s="280" t="s">
        <v>1415</v>
      </c>
      <c r="C8215" s="280" t="s">
        <v>1215</v>
      </c>
      <c r="D8215" s="280" t="s">
        <v>1344</v>
      </c>
      <c r="E8215" s="80">
        <v>0</v>
      </c>
      <c r="F8215" s="80">
        <v>707903</v>
      </c>
      <c r="G8215" s="80">
        <v>7</v>
      </c>
      <c r="H8215" s="280" t="s">
        <v>1394</v>
      </c>
      <c r="I8215" s="80"/>
    </row>
    <row r="8216" spans="1:9">
      <c r="A8216" s="280" t="s">
        <v>9615</v>
      </c>
      <c r="B8216" s="280" t="s">
        <v>1436</v>
      </c>
      <c r="C8216" s="280" t="s">
        <v>1215</v>
      </c>
      <c r="D8216" s="280" t="s">
        <v>1344</v>
      </c>
      <c r="E8216" s="80">
        <v>0</v>
      </c>
      <c r="F8216" s="80">
        <v>707903</v>
      </c>
      <c r="G8216" s="80">
        <v>7</v>
      </c>
      <c r="H8216" s="280" t="s">
        <v>1394</v>
      </c>
      <c r="I8216" s="80"/>
    </row>
    <row r="8217" spans="1:9">
      <c r="A8217" s="280" t="s">
        <v>9616</v>
      </c>
      <c r="B8217" s="280" t="s">
        <v>5752</v>
      </c>
      <c r="C8217" s="280" t="s">
        <v>1216</v>
      </c>
      <c r="D8217" s="280" t="s">
        <v>1394</v>
      </c>
      <c r="E8217" s="80">
        <v>0.99615342780013649</v>
      </c>
      <c r="F8217" s="80">
        <v>707903</v>
      </c>
      <c r="G8217" s="80">
        <v>7</v>
      </c>
      <c r="H8217" s="280" t="s">
        <v>1394</v>
      </c>
      <c r="I8217" s="80"/>
    </row>
    <row r="8218" spans="1:9">
      <c r="A8218" s="280" t="s">
        <v>9617</v>
      </c>
      <c r="B8218" s="280" t="s">
        <v>5754</v>
      </c>
      <c r="C8218" s="280" t="s">
        <v>1216</v>
      </c>
      <c r="D8218" s="280" t="s">
        <v>1394</v>
      </c>
      <c r="E8218" s="80">
        <v>1138547.1241924197</v>
      </c>
      <c r="F8218" s="80">
        <v>707903</v>
      </c>
      <c r="G8218" s="80">
        <v>7</v>
      </c>
      <c r="H8218" s="280" t="s">
        <v>1394</v>
      </c>
      <c r="I8218" s="80"/>
    </row>
    <row r="8219" spans="1:9">
      <c r="A8219" s="280" t="s">
        <v>9618</v>
      </c>
      <c r="B8219" s="280" t="s">
        <v>1457</v>
      </c>
      <c r="C8219" s="280" t="s">
        <v>1216</v>
      </c>
      <c r="D8219" s="280" t="s">
        <v>1211</v>
      </c>
      <c r="E8219" s="80">
        <v>0.75552410739994003</v>
      </c>
      <c r="F8219" s="80">
        <v>707903</v>
      </c>
      <c r="G8219" s="80">
        <v>7</v>
      </c>
      <c r="H8219" s="280" t="s">
        <v>1342</v>
      </c>
      <c r="I8219" s="80"/>
    </row>
    <row r="8220" spans="1:9">
      <c r="A8220" s="280" t="s">
        <v>9619</v>
      </c>
      <c r="B8220" s="280" t="s">
        <v>1457</v>
      </c>
      <c r="C8220" s="280" t="s">
        <v>1216</v>
      </c>
      <c r="D8220" s="280" t="s">
        <v>1212</v>
      </c>
      <c r="E8220" s="80">
        <v>0.78235949920139802</v>
      </c>
      <c r="F8220" s="80">
        <v>707903</v>
      </c>
      <c r="G8220" s="80">
        <v>7</v>
      </c>
      <c r="H8220" s="280" t="s">
        <v>1342</v>
      </c>
      <c r="I8220" s="80"/>
    </row>
    <row r="8221" spans="1:9">
      <c r="A8221" s="280" t="s">
        <v>9620</v>
      </c>
      <c r="B8221" s="280" t="s">
        <v>1457</v>
      </c>
      <c r="C8221" s="280" t="s">
        <v>1216</v>
      </c>
      <c r="D8221" s="280" t="s">
        <v>1213</v>
      </c>
      <c r="E8221" s="80">
        <v>0.75564022030911115</v>
      </c>
      <c r="F8221" s="80">
        <v>707903</v>
      </c>
      <c r="G8221" s="80">
        <v>7</v>
      </c>
      <c r="H8221" s="280" t="s">
        <v>1342</v>
      </c>
      <c r="I8221" s="80"/>
    </row>
    <row r="8222" spans="1:9">
      <c r="A8222" s="280" t="s">
        <v>9621</v>
      </c>
      <c r="B8222" s="280" t="s">
        <v>1457</v>
      </c>
      <c r="C8222" s="280" t="s">
        <v>1216</v>
      </c>
      <c r="D8222" s="280" t="s">
        <v>1214</v>
      </c>
      <c r="E8222" s="80">
        <v>0.78011824186423095</v>
      </c>
      <c r="F8222" s="80">
        <v>707903</v>
      </c>
      <c r="G8222" s="80">
        <v>7</v>
      </c>
      <c r="H8222" s="280" t="s">
        <v>1342</v>
      </c>
      <c r="I8222" s="80"/>
    </row>
    <row r="8223" spans="1:9">
      <c r="A8223" s="280" t="s">
        <v>9622</v>
      </c>
      <c r="B8223" s="280" t="s">
        <v>1457</v>
      </c>
      <c r="C8223" s="280" t="s">
        <v>1216</v>
      </c>
      <c r="D8223" s="280" t="s">
        <v>1215</v>
      </c>
      <c r="E8223" s="80">
        <v>0.77922491432276131</v>
      </c>
      <c r="F8223" s="80">
        <v>707903</v>
      </c>
      <c r="G8223" s="80">
        <v>7</v>
      </c>
      <c r="H8223" s="280" t="s">
        <v>1342</v>
      </c>
      <c r="I8223" s="80"/>
    </row>
    <row r="8224" spans="1:9">
      <c r="A8224" s="280" t="s">
        <v>9623</v>
      </c>
      <c r="B8224" s="280" t="s">
        <v>1457</v>
      </c>
      <c r="C8224" s="280" t="s">
        <v>1216</v>
      </c>
      <c r="D8224" s="280" t="s">
        <v>1216</v>
      </c>
      <c r="E8224" s="80">
        <v>1</v>
      </c>
      <c r="F8224" s="80">
        <v>707903</v>
      </c>
      <c r="G8224" s="80">
        <v>7</v>
      </c>
      <c r="H8224" s="280" t="s">
        <v>1342</v>
      </c>
      <c r="I8224" s="80"/>
    </row>
    <row r="8225" spans="1:9">
      <c r="A8225" s="280" t="s">
        <v>9624</v>
      </c>
      <c r="B8225" s="280" t="s">
        <v>1457</v>
      </c>
      <c r="C8225" s="280" t="s">
        <v>1216</v>
      </c>
      <c r="D8225" s="280" t="s">
        <v>1217</v>
      </c>
      <c r="E8225" s="80">
        <v>0.71245730654258299</v>
      </c>
      <c r="F8225" s="80">
        <v>707903</v>
      </c>
      <c r="G8225" s="80">
        <v>7</v>
      </c>
      <c r="H8225" s="280" t="s">
        <v>1342</v>
      </c>
      <c r="I8225" s="80"/>
    </row>
    <row r="8226" spans="1:9">
      <c r="A8226" s="280" t="s">
        <v>9625</v>
      </c>
      <c r="B8226" s="280" t="s">
        <v>1457</v>
      </c>
      <c r="C8226" s="280" t="s">
        <v>1216</v>
      </c>
      <c r="D8226" s="280" t="s">
        <v>1218</v>
      </c>
      <c r="E8226" s="80">
        <v>0.74090658872715531</v>
      </c>
      <c r="F8226" s="80">
        <v>707903</v>
      </c>
      <c r="G8226" s="80">
        <v>7</v>
      </c>
      <c r="H8226" s="280" t="s">
        <v>1342</v>
      </c>
      <c r="I8226" s="80"/>
    </row>
    <row r="8227" spans="1:9">
      <c r="A8227" s="280" t="s">
        <v>9626</v>
      </c>
      <c r="B8227" s="280" t="s">
        <v>1457</v>
      </c>
      <c r="C8227" s="280" t="s">
        <v>1216</v>
      </c>
      <c r="D8227" s="280" t="s">
        <v>1219</v>
      </c>
      <c r="E8227" s="80">
        <v>153318.62826689577</v>
      </c>
      <c r="F8227" s="80">
        <v>707903</v>
      </c>
      <c r="G8227" s="80">
        <v>7</v>
      </c>
      <c r="H8227" s="280" t="s">
        <v>1342</v>
      </c>
      <c r="I8227" s="80"/>
    </row>
    <row r="8228" spans="1:9">
      <c r="A8228" s="280" t="s">
        <v>9627</v>
      </c>
      <c r="B8228" s="280" t="s">
        <v>1457</v>
      </c>
      <c r="C8228" s="280" t="s">
        <v>1216</v>
      </c>
      <c r="D8228" s="280" t="s">
        <v>1347</v>
      </c>
      <c r="E8228" s="80">
        <v>1.7840854931331698</v>
      </c>
      <c r="F8228" s="80">
        <v>707903</v>
      </c>
      <c r="G8228" s="80">
        <v>7</v>
      </c>
      <c r="H8228" s="280" t="s">
        <v>1342</v>
      </c>
      <c r="I8228" s="80"/>
    </row>
    <row r="8229" spans="1:9">
      <c r="A8229" s="280" t="s">
        <v>9628</v>
      </c>
      <c r="B8229" s="280" t="s">
        <v>1393</v>
      </c>
      <c r="C8229" s="280" t="s">
        <v>1216</v>
      </c>
      <c r="D8229" s="280" t="s">
        <v>1347</v>
      </c>
      <c r="E8229" s="80">
        <v>7.2115812477133168E-2</v>
      </c>
      <c r="F8229" s="80">
        <v>707903</v>
      </c>
      <c r="G8229" s="80">
        <v>7</v>
      </c>
      <c r="H8229" s="280" t="s">
        <v>1394</v>
      </c>
      <c r="I8229" s="80"/>
    </row>
    <row r="8230" spans="1:9">
      <c r="A8230" s="280" t="s">
        <v>9629</v>
      </c>
      <c r="B8230" s="280" t="s">
        <v>1415</v>
      </c>
      <c r="C8230" s="280" t="s">
        <v>1216</v>
      </c>
      <c r="D8230" s="280" t="s">
        <v>1347</v>
      </c>
      <c r="E8230" s="80">
        <v>2.3142698877424466E-2</v>
      </c>
      <c r="F8230" s="80">
        <v>707903</v>
      </c>
      <c r="G8230" s="80">
        <v>7</v>
      </c>
      <c r="H8230" s="280" t="s">
        <v>1394</v>
      </c>
      <c r="I8230" s="80"/>
    </row>
    <row r="8231" spans="1:9">
      <c r="A8231" s="280" t="s">
        <v>9630</v>
      </c>
      <c r="B8231" s="280" t="s">
        <v>1436</v>
      </c>
      <c r="C8231" s="280" t="s">
        <v>1216</v>
      </c>
      <c r="D8231" s="280" t="s">
        <v>1347</v>
      </c>
      <c r="E8231" s="80">
        <v>1.4689410075380559E-2</v>
      </c>
      <c r="F8231" s="80">
        <v>707903</v>
      </c>
      <c r="G8231" s="80">
        <v>7</v>
      </c>
      <c r="H8231" s="280" t="s">
        <v>1394</v>
      </c>
      <c r="I8231" s="80"/>
    </row>
    <row r="8232" spans="1:9">
      <c r="A8232" s="280" t="s">
        <v>9631</v>
      </c>
      <c r="B8232" s="280" t="s">
        <v>1457</v>
      </c>
      <c r="C8232" s="280" t="s">
        <v>1216</v>
      </c>
      <c r="D8232" s="280" t="s">
        <v>1344</v>
      </c>
      <c r="E8232" s="80">
        <v>4.3781684207422034</v>
      </c>
      <c r="F8232" s="80">
        <v>707903</v>
      </c>
      <c r="G8232" s="80">
        <v>7</v>
      </c>
      <c r="H8232" s="280" t="s">
        <v>1342</v>
      </c>
      <c r="I8232" s="80"/>
    </row>
    <row r="8233" spans="1:9">
      <c r="A8233" s="280" t="s">
        <v>9632</v>
      </c>
      <c r="B8233" s="280" t="s">
        <v>1393</v>
      </c>
      <c r="C8233" s="280" t="s">
        <v>1216</v>
      </c>
      <c r="D8233" s="280" t="s">
        <v>1344</v>
      </c>
      <c r="E8233" s="80">
        <v>9.9123750005297336E-3</v>
      </c>
      <c r="F8233" s="80">
        <v>707903</v>
      </c>
      <c r="G8233" s="80">
        <v>7</v>
      </c>
      <c r="H8233" s="280" t="s">
        <v>1394</v>
      </c>
      <c r="I8233" s="80"/>
    </row>
    <row r="8234" spans="1:9">
      <c r="A8234" s="280" t="s">
        <v>9633</v>
      </c>
      <c r="B8234" s="280" t="s">
        <v>1415</v>
      </c>
      <c r="C8234" s="280" t="s">
        <v>1216</v>
      </c>
      <c r="D8234" s="280" t="s">
        <v>1344</v>
      </c>
      <c r="E8234" s="80">
        <v>8.8053195489419464E-3</v>
      </c>
      <c r="F8234" s="80">
        <v>707903</v>
      </c>
      <c r="G8234" s="80">
        <v>7</v>
      </c>
      <c r="H8234" s="280" t="s">
        <v>1394</v>
      </c>
      <c r="I8234" s="80"/>
    </row>
    <row r="8235" spans="1:9">
      <c r="A8235" s="280" t="s">
        <v>9634</v>
      </c>
      <c r="B8235" s="280" t="s">
        <v>1436</v>
      </c>
      <c r="C8235" s="280" t="s">
        <v>1216</v>
      </c>
      <c r="D8235" s="280" t="s">
        <v>1344</v>
      </c>
      <c r="E8235" s="80">
        <v>1.0984174265541798E-2</v>
      </c>
      <c r="F8235" s="80">
        <v>707903</v>
      </c>
      <c r="G8235" s="80">
        <v>7</v>
      </c>
      <c r="H8235" s="280" t="s">
        <v>1394</v>
      </c>
      <c r="I8235" s="80"/>
    </row>
    <row r="8236" spans="1:9">
      <c r="A8236" s="280" t="s">
        <v>9635</v>
      </c>
      <c r="B8236" s="280" t="s">
        <v>5752</v>
      </c>
      <c r="C8236" s="280" t="s">
        <v>1217</v>
      </c>
      <c r="D8236" s="280" t="s">
        <v>1394</v>
      </c>
      <c r="E8236" s="80">
        <v>1</v>
      </c>
      <c r="F8236" s="80">
        <v>707903</v>
      </c>
      <c r="G8236" s="80">
        <v>7</v>
      </c>
      <c r="H8236" s="280" t="s">
        <v>1394</v>
      </c>
      <c r="I8236" s="80"/>
    </row>
    <row r="8237" spans="1:9">
      <c r="A8237" s="280" t="s">
        <v>9636</v>
      </c>
      <c r="B8237" s="280" t="s">
        <v>5754</v>
      </c>
      <c r="C8237" s="280" t="s">
        <v>1217</v>
      </c>
      <c r="D8237" s="280" t="s">
        <v>1394</v>
      </c>
      <c r="E8237" s="80">
        <v>1605391.0895088196</v>
      </c>
      <c r="F8237" s="80">
        <v>707903</v>
      </c>
      <c r="G8237" s="80">
        <v>7</v>
      </c>
      <c r="H8237" s="280" t="s">
        <v>1394</v>
      </c>
      <c r="I8237" s="80"/>
    </row>
    <row r="8238" spans="1:9">
      <c r="A8238" s="280" t="s">
        <v>9637</v>
      </c>
      <c r="B8238" s="280" t="s">
        <v>1457</v>
      </c>
      <c r="C8238" s="280" t="s">
        <v>1217</v>
      </c>
      <c r="D8238" s="280" t="s">
        <v>1211</v>
      </c>
      <c r="E8238" s="80">
        <v>1.06005034076406</v>
      </c>
      <c r="F8238" s="80">
        <v>707903</v>
      </c>
      <c r="G8238" s="80">
        <v>7</v>
      </c>
      <c r="H8238" s="280" t="s">
        <v>1342</v>
      </c>
      <c r="I8238" s="80"/>
    </row>
    <row r="8239" spans="1:9">
      <c r="A8239" s="280" t="s">
        <v>9638</v>
      </c>
      <c r="B8239" s="280" t="s">
        <v>1457</v>
      </c>
      <c r="C8239" s="280" t="s">
        <v>1217</v>
      </c>
      <c r="D8239" s="280" t="s">
        <v>1212</v>
      </c>
      <c r="E8239" s="80">
        <v>1.0976131322226452</v>
      </c>
      <c r="F8239" s="80">
        <v>707903</v>
      </c>
      <c r="G8239" s="80">
        <v>7</v>
      </c>
      <c r="H8239" s="280" t="s">
        <v>1342</v>
      </c>
      <c r="I8239" s="80"/>
    </row>
    <row r="8240" spans="1:9">
      <c r="A8240" s="280" t="s">
        <v>9639</v>
      </c>
      <c r="B8240" s="280" t="s">
        <v>1457</v>
      </c>
      <c r="C8240" s="280" t="s">
        <v>1217</v>
      </c>
      <c r="D8240" s="280" t="s">
        <v>1213</v>
      </c>
      <c r="E8240" s="80">
        <v>1.060190650781375</v>
      </c>
      <c r="F8240" s="80">
        <v>707903</v>
      </c>
      <c r="G8240" s="80">
        <v>7</v>
      </c>
      <c r="H8240" s="280" t="s">
        <v>1342</v>
      </c>
      <c r="I8240" s="80"/>
    </row>
    <row r="8241" spans="1:9">
      <c r="A8241" s="280" t="s">
        <v>9640</v>
      </c>
      <c r="B8241" s="280" t="s">
        <v>1457</v>
      </c>
      <c r="C8241" s="280" t="s">
        <v>1217</v>
      </c>
      <c r="D8241" s="280" t="s">
        <v>1214</v>
      </c>
      <c r="E8241" s="80">
        <v>1.0946511682878919</v>
      </c>
      <c r="F8241" s="80">
        <v>707903</v>
      </c>
      <c r="G8241" s="80">
        <v>7</v>
      </c>
      <c r="H8241" s="280" t="s">
        <v>1342</v>
      </c>
      <c r="I8241" s="80"/>
    </row>
    <row r="8242" spans="1:9">
      <c r="A8242" s="280" t="s">
        <v>9641</v>
      </c>
      <c r="B8242" s="280" t="s">
        <v>1457</v>
      </c>
      <c r="C8242" s="280" t="s">
        <v>1217</v>
      </c>
      <c r="D8242" s="280" t="s">
        <v>1215</v>
      </c>
      <c r="E8242" s="80">
        <v>1.0932751475553759</v>
      </c>
      <c r="F8242" s="80">
        <v>707903</v>
      </c>
      <c r="G8242" s="80">
        <v>7</v>
      </c>
      <c r="H8242" s="280" t="s">
        <v>1342</v>
      </c>
      <c r="I8242" s="80"/>
    </row>
    <row r="8243" spans="1:9">
      <c r="A8243" s="280" t="s">
        <v>9642</v>
      </c>
      <c r="B8243" s="280" t="s">
        <v>1457</v>
      </c>
      <c r="C8243" s="280" t="s">
        <v>1217</v>
      </c>
      <c r="D8243" s="280" t="s">
        <v>1216</v>
      </c>
      <c r="E8243" s="80">
        <v>1.5395510385103406</v>
      </c>
      <c r="F8243" s="80">
        <v>707903</v>
      </c>
      <c r="G8243" s="80">
        <v>7</v>
      </c>
      <c r="H8243" s="280" t="s">
        <v>1342</v>
      </c>
      <c r="I8243" s="80"/>
    </row>
    <row r="8244" spans="1:9">
      <c r="A8244" s="280" t="s">
        <v>9643</v>
      </c>
      <c r="B8244" s="280" t="s">
        <v>1457</v>
      </c>
      <c r="C8244" s="280" t="s">
        <v>1217</v>
      </c>
      <c r="D8244" s="280" t="s">
        <v>1217</v>
      </c>
      <c r="E8244" s="80">
        <v>1</v>
      </c>
      <c r="F8244" s="80">
        <v>707903</v>
      </c>
      <c r="G8244" s="80">
        <v>7</v>
      </c>
      <c r="H8244" s="280" t="s">
        <v>1342</v>
      </c>
      <c r="I8244" s="80"/>
    </row>
    <row r="8245" spans="1:9">
      <c r="A8245" s="280" t="s">
        <v>9644</v>
      </c>
      <c r="B8245" s="280" t="s">
        <v>1457</v>
      </c>
      <c r="C8245" s="280" t="s">
        <v>1217</v>
      </c>
      <c r="D8245" s="280" t="s">
        <v>1218</v>
      </c>
      <c r="E8245" s="80">
        <v>1.1174588712438143</v>
      </c>
      <c r="F8245" s="80">
        <v>707903</v>
      </c>
      <c r="G8245" s="80">
        <v>7</v>
      </c>
      <c r="H8245" s="280" t="s">
        <v>1342</v>
      </c>
      <c r="I8245" s="80"/>
    </row>
    <row r="8246" spans="1:9">
      <c r="A8246" s="280" t="s">
        <v>9645</v>
      </c>
      <c r="B8246" s="280" t="s">
        <v>1457</v>
      </c>
      <c r="C8246" s="280" t="s">
        <v>1217</v>
      </c>
      <c r="D8246" s="280" t="s">
        <v>1219</v>
      </c>
      <c r="E8246" s="80">
        <v>212412.00326874669</v>
      </c>
      <c r="F8246" s="80">
        <v>707903</v>
      </c>
      <c r="G8246" s="80">
        <v>7</v>
      </c>
      <c r="H8246" s="280" t="s">
        <v>1342</v>
      </c>
      <c r="I8246" s="80"/>
    </row>
    <row r="8247" spans="1:9">
      <c r="A8247" s="280" t="s">
        <v>9646</v>
      </c>
      <c r="B8247" s="280" t="s">
        <v>1457</v>
      </c>
      <c r="C8247" s="280" t="s">
        <v>1217</v>
      </c>
      <c r="D8247" s="280" t="s">
        <v>1347</v>
      </c>
      <c r="E8247" s="80">
        <v>2.5076015058310754</v>
      </c>
      <c r="F8247" s="80">
        <v>707903</v>
      </c>
      <c r="G8247" s="80">
        <v>7</v>
      </c>
      <c r="H8247" s="280" t="s">
        <v>1342</v>
      </c>
      <c r="I8247" s="80"/>
    </row>
    <row r="8248" spans="1:9">
      <c r="A8248" s="280" t="s">
        <v>9647</v>
      </c>
      <c r="B8248" s="280" t="s">
        <v>1393</v>
      </c>
      <c r="C8248" s="280" t="s">
        <v>1217</v>
      </c>
      <c r="D8248" s="280" t="s">
        <v>1347</v>
      </c>
      <c r="E8248" s="80">
        <v>0</v>
      </c>
      <c r="F8248" s="80">
        <v>707903</v>
      </c>
      <c r="G8248" s="80">
        <v>7</v>
      </c>
      <c r="H8248" s="280" t="s">
        <v>1394</v>
      </c>
      <c r="I8248" s="80"/>
    </row>
    <row r="8249" spans="1:9">
      <c r="A8249" s="280" t="s">
        <v>9648</v>
      </c>
      <c r="B8249" s="280" t="s">
        <v>1415</v>
      </c>
      <c r="C8249" s="280" t="s">
        <v>1217</v>
      </c>
      <c r="D8249" s="280" t="s">
        <v>1347</v>
      </c>
      <c r="E8249" s="80">
        <v>0</v>
      </c>
      <c r="F8249" s="80">
        <v>707903</v>
      </c>
      <c r="G8249" s="80">
        <v>7</v>
      </c>
      <c r="H8249" s="280" t="s">
        <v>1394</v>
      </c>
      <c r="I8249" s="80"/>
    </row>
    <row r="8250" spans="1:9">
      <c r="A8250" s="280" t="s">
        <v>9649</v>
      </c>
      <c r="B8250" s="280" t="s">
        <v>1436</v>
      </c>
      <c r="C8250" s="280" t="s">
        <v>1217</v>
      </c>
      <c r="D8250" s="280" t="s">
        <v>1347</v>
      </c>
      <c r="E8250" s="80">
        <v>0</v>
      </c>
      <c r="F8250" s="80">
        <v>707903</v>
      </c>
      <c r="G8250" s="80">
        <v>7</v>
      </c>
      <c r="H8250" s="280" t="s">
        <v>1394</v>
      </c>
      <c r="I8250" s="80"/>
    </row>
    <row r="8251" spans="1:9">
      <c r="A8251" s="280" t="s">
        <v>9650</v>
      </c>
      <c r="B8251" s="280" t="s">
        <v>1457</v>
      </c>
      <c r="C8251" s="280" t="s">
        <v>1217</v>
      </c>
      <c r="D8251" s="280" t="s">
        <v>1344</v>
      </c>
      <c r="E8251" s="80">
        <v>6.148468448298237</v>
      </c>
      <c r="F8251" s="80">
        <v>707903</v>
      </c>
      <c r="G8251" s="80">
        <v>7</v>
      </c>
      <c r="H8251" s="280" t="s">
        <v>1342</v>
      </c>
      <c r="I8251" s="80"/>
    </row>
    <row r="8252" spans="1:9">
      <c r="A8252" s="280" t="s">
        <v>9651</v>
      </c>
      <c r="B8252" s="280" t="s">
        <v>1393</v>
      </c>
      <c r="C8252" s="280" t="s">
        <v>1217</v>
      </c>
      <c r="D8252" s="280" t="s">
        <v>1344</v>
      </c>
      <c r="E8252" s="80">
        <v>0</v>
      </c>
      <c r="F8252" s="80">
        <v>707903</v>
      </c>
      <c r="G8252" s="80">
        <v>7</v>
      </c>
      <c r="H8252" s="280" t="s">
        <v>1394</v>
      </c>
      <c r="I8252" s="80"/>
    </row>
    <row r="8253" spans="1:9">
      <c r="A8253" s="280" t="s">
        <v>9652</v>
      </c>
      <c r="B8253" s="280" t="s">
        <v>1415</v>
      </c>
      <c r="C8253" s="280" t="s">
        <v>1217</v>
      </c>
      <c r="D8253" s="280" t="s">
        <v>1344</v>
      </c>
      <c r="E8253" s="80">
        <v>0</v>
      </c>
      <c r="F8253" s="80">
        <v>707903</v>
      </c>
      <c r="G8253" s="80">
        <v>7</v>
      </c>
      <c r="H8253" s="280" t="s">
        <v>1394</v>
      </c>
      <c r="I8253" s="80"/>
    </row>
    <row r="8254" spans="1:9">
      <c r="A8254" s="280" t="s">
        <v>9653</v>
      </c>
      <c r="B8254" s="280" t="s">
        <v>1436</v>
      </c>
      <c r="C8254" s="280" t="s">
        <v>1217</v>
      </c>
      <c r="D8254" s="280" t="s">
        <v>1344</v>
      </c>
      <c r="E8254" s="80">
        <v>0</v>
      </c>
      <c r="F8254" s="80">
        <v>707903</v>
      </c>
      <c r="G8254" s="80">
        <v>7</v>
      </c>
      <c r="H8254" s="280" t="s">
        <v>1394</v>
      </c>
      <c r="I8254" s="80"/>
    </row>
    <row r="8255" spans="1:9">
      <c r="A8255" s="280" t="s">
        <v>9654</v>
      </c>
      <c r="B8255" s="280" t="s">
        <v>5752</v>
      </c>
      <c r="C8255" s="280" t="s">
        <v>1218</v>
      </c>
      <c r="D8255" s="280" t="s">
        <v>1394</v>
      </c>
      <c r="E8255" s="80">
        <v>0.99798418709907999</v>
      </c>
      <c r="F8255" s="80">
        <v>707903</v>
      </c>
      <c r="G8255" s="80">
        <v>7</v>
      </c>
      <c r="H8255" s="280" t="s">
        <v>1394</v>
      </c>
      <c r="I8255" s="80"/>
    </row>
    <row r="8256" spans="1:9">
      <c r="A8256" s="280" t="s">
        <v>9655</v>
      </c>
      <c r="B8256" s="280" t="s">
        <v>5754</v>
      </c>
      <c r="C8256" s="280" t="s">
        <v>1218</v>
      </c>
      <c r="D8256" s="280" t="s">
        <v>1394</v>
      </c>
      <c r="E8256" s="80">
        <v>1630298.2001481517</v>
      </c>
      <c r="F8256" s="80">
        <v>707903</v>
      </c>
      <c r="G8256" s="80">
        <v>7</v>
      </c>
      <c r="H8256" s="280" t="s">
        <v>1394</v>
      </c>
      <c r="I8256" s="80"/>
    </row>
    <row r="8257" spans="1:9">
      <c r="A8257" s="280" t="s">
        <v>9656</v>
      </c>
      <c r="B8257" s="280" t="s">
        <v>1457</v>
      </c>
      <c r="C8257" s="280" t="s">
        <v>1218</v>
      </c>
      <c r="D8257" s="280" t="s">
        <v>1211</v>
      </c>
      <c r="E8257" s="80">
        <v>1.0827925687188036</v>
      </c>
      <c r="F8257" s="80">
        <v>707903</v>
      </c>
      <c r="G8257" s="80">
        <v>7</v>
      </c>
      <c r="H8257" s="280" t="s">
        <v>1342</v>
      </c>
      <c r="I8257" s="80"/>
    </row>
    <row r="8258" spans="1:9">
      <c r="A8258" s="280" t="s">
        <v>9657</v>
      </c>
      <c r="B8258" s="280" t="s">
        <v>1457</v>
      </c>
      <c r="C8258" s="280" t="s">
        <v>1218</v>
      </c>
      <c r="D8258" s="280" t="s">
        <v>1212</v>
      </c>
      <c r="E8258" s="80">
        <v>1.1250449181185602</v>
      </c>
      <c r="F8258" s="80">
        <v>707903</v>
      </c>
      <c r="G8258" s="80">
        <v>7</v>
      </c>
      <c r="H8258" s="280" t="s">
        <v>1342</v>
      </c>
      <c r="I8258" s="80"/>
    </row>
    <row r="8259" spans="1:9">
      <c r="A8259" s="280" t="s">
        <v>9658</v>
      </c>
      <c r="B8259" s="280" t="s">
        <v>1457</v>
      </c>
      <c r="C8259" s="280" t="s">
        <v>1218</v>
      </c>
      <c r="D8259" s="280" t="s">
        <v>1213</v>
      </c>
      <c r="E8259" s="80">
        <v>1.082922610921881</v>
      </c>
      <c r="F8259" s="80">
        <v>707903</v>
      </c>
      <c r="G8259" s="80">
        <v>7</v>
      </c>
      <c r="H8259" s="280" t="s">
        <v>1342</v>
      </c>
      <c r="I8259" s="80"/>
    </row>
    <row r="8260" spans="1:9">
      <c r="A8260" s="280" t="s">
        <v>9659</v>
      </c>
      <c r="B8260" s="280" t="s">
        <v>1457</v>
      </c>
      <c r="C8260" s="280" t="s">
        <v>1218</v>
      </c>
      <c r="D8260" s="280" t="s">
        <v>1214</v>
      </c>
      <c r="E8260" s="80">
        <v>1.121819255195639</v>
      </c>
      <c r="F8260" s="80">
        <v>707903</v>
      </c>
      <c r="G8260" s="80">
        <v>7</v>
      </c>
      <c r="H8260" s="280" t="s">
        <v>1342</v>
      </c>
      <c r="I8260" s="80"/>
    </row>
    <row r="8261" spans="1:9">
      <c r="A8261" s="280" t="s">
        <v>9660</v>
      </c>
      <c r="B8261" s="280" t="s">
        <v>1457</v>
      </c>
      <c r="C8261" s="280" t="s">
        <v>1218</v>
      </c>
      <c r="D8261" s="280" t="s">
        <v>1215</v>
      </c>
      <c r="E8261" s="80">
        <v>1.1199504066165773</v>
      </c>
      <c r="F8261" s="80">
        <v>707903</v>
      </c>
      <c r="G8261" s="80">
        <v>7</v>
      </c>
      <c r="H8261" s="280" t="s">
        <v>1342</v>
      </c>
      <c r="I8261" s="80"/>
    </row>
    <row r="8262" spans="1:9">
      <c r="A8262" s="280" t="s">
        <v>9661</v>
      </c>
      <c r="B8262" s="280" t="s">
        <v>1457</v>
      </c>
      <c r="C8262" s="280" t="s">
        <v>1218</v>
      </c>
      <c r="D8262" s="280" t="s">
        <v>1216</v>
      </c>
      <c r="E8262" s="80">
        <v>1.4700308233958335</v>
      </c>
      <c r="F8262" s="80">
        <v>707903</v>
      </c>
      <c r="G8262" s="80">
        <v>7</v>
      </c>
      <c r="H8262" s="280" t="s">
        <v>1342</v>
      </c>
      <c r="I8262" s="80"/>
    </row>
    <row r="8263" spans="1:9">
      <c r="A8263" s="280" t="s">
        <v>9662</v>
      </c>
      <c r="B8263" s="280" t="s">
        <v>1457</v>
      </c>
      <c r="C8263" s="280" t="s">
        <v>1218</v>
      </c>
      <c r="D8263" s="280" t="s">
        <v>1217</v>
      </c>
      <c r="E8263" s="80">
        <v>1.0243857071748201</v>
      </c>
      <c r="F8263" s="80">
        <v>707903</v>
      </c>
      <c r="G8263" s="80">
        <v>7</v>
      </c>
      <c r="H8263" s="280" t="s">
        <v>1342</v>
      </c>
      <c r="I8263" s="80"/>
    </row>
    <row r="8264" spans="1:9">
      <c r="A8264" s="280" t="s">
        <v>9663</v>
      </c>
      <c r="B8264" s="280" t="s">
        <v>1457</v>
      </c>
      <c r="C8264" s="280" t="s">
        <v>1218</v>
      </c>
      <c r="D8264" s="280" t="s">
        <v>1218</v>
      </c>
      <c r="E8264" s="80">
        <v>1</v>
      </c>
      <c r="F8264" s="80">
        <v>707903</v>
      </c>
      <c r="G8264" s="80">
        <v>7</v>
      </c>
      <c r="H8264" s="280" t="s">
        <v>1342</v>
      </c>
      <c r="I8264" s="80"/>
    </row>
    <row r="8265" spans="1:9">
      <c r="A8265" s="280" t="s">
        <v>9664</v>
      </c>
      <c r="B8265" s="280" t="s">
        <v>1457</v>
      </c>
      <c r="C8265" s="280" t="s">
        <v>1218</v>
      </c>
      <c r="D8265" s="280" t="s">
        <v>1219</v>
      </c>
      <c r="E8265" s="80">
        <v>198367.76315452828</v>
      </c>
      <c r="F8265" s="80">
        <v>707903</v>
      </c>
      <c r="G8265" s="80">
        <v>7</v>
      </c>
      <c r="H8265" s="280" t="s">
        <v>1342</v>
      </c>
      <c r="I8265" s="80"/>
    </row>
    <row r="8266" spans="1:9">
      <c r="A8266" s="280" t="s">
        <v>9665</v>
      </c>
      <c r="B8266" s="280" t="s">
        <v>1457</v>
      </c>
      <c r="C8266" s="280" t="s">
        <v>1218</v>
      </c>
      <c r="D8266" s="280" t="s">
        <v>1347</v>
      </c>
      <c r="E8266" s="80">
        <v>2.5280967285140883</v>
      </c>
      <c r="F8266" s="80">
        <v>707903</v>
      </c>
      <c r="G8266" s="80">
        <v>7</v>
      </c>
      <c r="H8266" s="280" t="s">
        <v>1342</v>
      </c>
      <c r="I8266" s="80"/>
    </row>
    <row r="8267" spans="1:9">
      <c r="A8267" s="280" t="s">
        <v>9666</v>
      </c>
      <c r="B8267" s="280" t="s">
        <v>1393</v>
      </c>
      <c r="C8267" s="280" t="s">
        <v>1218</v>
      </c>
      <c r="D8267" s="280" t="s">
        <v>1347</v>
      </c>
      <c r="E8267" s="80">
        <v>2.027255146538438E-2</v>
      </c>
      <c r="F8267" s="80">
        <v>707903</v>
      </c>
      <c r="G8267" s="80">
        <v>7</v>
      </c>
      <c r="H8267" s="280" t="s">
        <v>1394</v>
      </c>
      <c r="I8267" s="80"/>
    </row>
    <row r="8268" spans="1:9">
      <c r="A8268" s="280" t="s">
        <v>9667</v>
      </c>
      <c r="B8268" s="280" t="s">
        <v>1415</v>
      </c>
      <c r="C8268" s="280" t="s">
        <v>1218</v>
      </c>
      <c r="D8268" s="280" t="s">
        <v>1347</v>
      </c>
      <c r="E8268" s="80">
        <v>8.8312735550271273E-3</v>
      </c>
      <c r="F8268" s="80">
        <v>707903</v>
      </c>
      <c r="G8268" s="80">
        <v>7</v>
      </c>
      <c r="H8268" s="280" t="s">
        <v>1394</v>
      </c>
      <c r="I8268" s="80"/>
    </row>
    <row r="8269" spans="1:9">
      <c r="A8269" s="280" t="s">
        <v>9668</v>
      </c>
      <c r="B8269" s="280" t="s">
        <v>1436</v>
      </c>
      <c r="C8269" s="280" t="s">
        <v>1218</v>
      </c>
      <c r="D8269" s="280" t="s">
        <v>1347</v>
      </c>
      <c r="E8269" s="80">
        <v>6.1171282768613137E-3</v>
      </c>
      <c r="F8269" s="80">
        <v>707903</v>
      </c>
      <c r="G8269" s="80">
        <v>7</v>
      </c>
      <c r="H8269" s="280" t="s">
        <v>1394</v>
      </c>
      <c r="I8269" s="80"/>
    </row>
    <row r="8270" spans="1:9">
      <c r="A8270" s="280" t="s">
        <v>9669</v>
      </c>
      <c r="B8270" s="280" t="s">
        <v>1457</v>
      </c>
      <c r="C8270" s="280" t="s">
        <v>1218</v>
      </c>
      <c r="D8270" s="280" t="s">
        <v>1344</v>
      </c>
      <c r="E8270" s="80">
        <v>6.2427341070765472</v>
      </c>
      <c r="F8270" s="80">
        <v>707903</v>
      </c>
      <c r="G8270" s="80">
        <v>7</v>
      </c>
      <c r="H8270" s="280" t="s">
        <v>1342</v>
      </c>
      <c r="I8270" s="80"/>
    </row>
    <row r="8271" spans="1:9">
      <c r="A8271" s="280" t="s">
        <v>9670</v>
      </c>
      <c r="B8271" s="280" t="s">
        <v>1393</v>
      </c>
      <c r="C8271" s="280" t="s">
        <v>1218</v>
      </c>
      <c r="D8271" s="280" t="s">
        <v>1344</v>
      </c>
      <c r="E8271" s="80">
        <v>7.8301688225646728E-3</v>
      </c>
      <c r="F8271" s="80">
        <v>707903</v>
      </c>
      <c r="G8271" s="80">
        <v>7</v>
      </c>
      <c r="H8271" s="280" t="s">
        <v>1394</v>
      </c>
      <c r="I8271" s="80"/>
    </row>
    <row r="8272" spans="1:9">
      <c r="A8272" s="280" t="s">
        <v>9671</v>
      </c>
      <c r="B8272" s="280" t="s">
        <v>1415</v>
      </c>
      <c r="C8272" s="280" t="s">
        <v>1218</v>
      </c>
      <c r="D8272" s="280" t="s">
        <v>1344</v>
      </c>
      <c r="E8272" s="80">
        <v>3.9978624243842912E-3</v>
      </c>
      <c r="F8272" s="80">
        <v>707903</v>
      </c>
      <c r="G8272" s="80">
        <v>7</v>
      </c>
      <c r="H8272" s="280" t="s">
        <v>1394</v>
      </c>
      <c r="I8272" s="80"/>
    </row>
    <row r="8273" spans="1:9">
      <c r="A8273" s="280" t="s">
        <v>9672</v>
      </c>
      <c r="B8273" s="280" t="s">
        <v>1436</v>
      </c>
      <c r="C8273" s="280" t="s">
        <v>1218</v>
      </c>
      <c r="D8273" s="280" t="s">
        <v>1344</v>
      </c>
      <c r="E8273" s="80">
        <v>4.6785143006230897E-3</v>
      </c>
      <c r="F8273" s="80">
        <v>707903</v>
      </c>
      <c r="G8273" s="80">
        <v>7</v>
      </c>
      <c r="H8273" s="280" t="s">
        <v>1394</v>
      </c>
      <c r="I8273" s="80"/>
    </row>
    <row r="8274" spans="1:9">
      <c r="A8274" s="280" t="s">
        <v>9673</v>
      </c>
      <c r="B8274" s="280" t="s">
        <v>5752</v>
      </c>
      <c r="C8274" s="280" t="s">
        <v>1219</v>
      </c>
      <c r="D8274" s="280" t="s">
        <v>1394</v>
      </c>
      <c r="E8274" s="80">
        <v>1</v>
      </c>
      <c r="F8274" s="80">
        <v>707903</v>
      </c>
      <c r="G8274" s="80">
        <v>7</v>
      </c>
      <c r="H8274" s="280" t="s">
        <v>1394</v>
      </c>
      <c r="I8274" s="80"/>
    </row>
    <row r="8275" spans="1:9">
      <c r="A8275" s="280" t="s">
        <v>9674</v>
      </c>
      <c r="B8275" s="280" t="s">
        <v>5754</v>
      </c>
      <c r="C8275" s="280" t="s">
        <v>1219</v>
      </c>
      <c r="D8275" s="280" t="s">
        <v>1394</v>
      </c>
      <c r="E8275" s="80">
        <v>1373983.1442017965</v>
      </c>
      <c r="F8275" s="80">
        <v>707903</v>
      </c>
      <c r="G8275" s="80">
        <v>7</v>
      </c>
      <c r="H8275" s="280" t="s">
        <v>1394</v>
      </c>
      <c r="I8275" s="80"/>
    </row>
    <row r="8276" spans="1:9">
      <c r="A8276" s="280" t="s">
        <v>9675</v>
      </c>
      <c r="B8276" s="280" t="s">
        <v>1457</v>
      </c>
      <c r="C8276" s="280" t="s">
        <v>1219</v>
      </c>
      <c r="D8276" s="280" t="s">
        <v>1211</v>
      </c>
      <c r="E8276" s="80">
        <v>0.90521358445474065</v>
      </c>
      <c r="F8276" s="80">
        <v>707903</v>
      </c>
      <c r="G8276" s="80">
        <v>7</v>
      </c>
      <c r="H8276" s="280" t="s">
        <v>1342</v>
      </c>
      <c r="I8276" s="80"/>
    </row>
    <row r="8277" spans="1:9">
      <c r="A8277" s="280" t="s">
        <v>9676</v>
      </c>
      <c r="B8277" s="280" t="s">
        <v>1457</v>
      </c>
      <c r="C8277" s="280" t="s">
        <v>1219</v>
      </c>
      <c r="D8277" s="280" t="s">
        <v>1212</v>
      </c>
      <c r="E8277" s="80">
        <v>0.93671529270695042</v>
      </c>
      <c r="F8277" s="80">
        <v>707903</v>
      </c>
      <c r="G8277" s="80">
        <v>7</v>
      </c>
      <c r="H8277" s="280" t="s">
        <v>1342</v>
      </c>
      <c r="I8277" s="80"/>
    </row>
    <row r="8278" spans="1:9">
      <c r="A8278" s="280" t="s">
        <v>9677</v>
      </c>
      <c r="B8278" s="280" t="s">
        <v>1457</v>
      </c>
      <c r="C8278" s="280" t="s">
        <v>1219</v>
      </c>
      <c r="D8278" s="280" t="s">
        <v>1213</v>
      </c>
      <c r="E8278" s="80">
        <v>0.90534293618577988</v>
      </c>
      <c r="F8278" s="80">
        <v>707903</v>
      </c>
      <c r="G8278" s="80">
        <v>7</v>
      </c>
      <c r="H8278" s="280" t="s">
        <v>1342</v>
      </c>
      <c r="I8278" s="80"/>
    </row>
    <row r="8279" spans="1:9">
      <c r="A8279" s="280" t="s">
        <v>9678</v>
      </c>
      <c r="B8279" s="280" t="s">
        <v>1457</v>
      </c>
      <c r="C8279" s="280" t="s">
        <v>1219</v>
      </c>
      <c r="D8279" s="280" t="s">
        <v>1214</v>
      </c>
      <c r="E8279" s="80">
        <v>0.93396264603772383</v>
      </c>
      <c r="F8279" s="80">
        <v>707903</v>
      </c>
      <c r="G8279" s="80">
        <v>7</v>
      </c>
      <c r="H8279" s="280" t="s">
        <v>1342</v>
      </c>
      <c r="I8279" s="80"/>
    </row>
    <row r="8280" spans="1:9">
      <c r="A8280" s="280" t="s">
        <v>9679</v>
      </c>
      <c r="B8280" s="280" t="s">
        <v>1457</v>
      </c>
      <c r="C8280" s="280" t="s">
        <v>1219</v>
      </c>
      <c r="D8280" s="280" t="s">
        <v>1215</v>
      </c>
      <c r="E8280" s="80">
        <v>0.93303512420118218</v>
      </c>
      <c r="F8280" s="80">
        <v>707903</v>
      </c>
      <c r="G8280" s="80">
        <v>7</v>
      </c>
      <c r="H8280" s="280" t="s">
        <v>1342</v>
      </c>
      <c r="I8280" s="80"/>
    </row>
    <row r="8281" spans="1:9">
      <c r="A8281" s="280" t="s">
        <v>9680</v>
      </c>
      <c r="B8281" s="280" t="s">
        <v>1457</v>
      </c>
      <c r="C8281" s="280" t="s">
        <v>1219</v>
      </c>
      <c r="D8281" s="280" t="s">
        <v>1216</v>
      </c>
      <c r="E8281" s="80">
        <v>1.3165337227112079</v>
      </c>
      <c r="F8281" s="80">
        <v>707903</v>
      </c>
      <c r="G8281" s="80">
        <v>7</v>
      </c>
      <c r="H8281" s="280" t="s">
        <v>1342</v>
      </c>
      <c r="I8281" s="80"/>
    </row>
    <row r="8282" spans="1:9">
      <c r="A8282" s="280" t="s">
        <v>9681</v>
      </c>
      <c r="B8282" s="280" t="s">
        <v>1457</v>
      </c>
      <c r="C8282" s="280" t="s">
        <v>1219</v>
      </c>
      <c r="D8282" s="280" t="s">
        <v>1217</v>
      </c>
      <c r="E8282" s="80">
        <v>0.85446701600215746</v>
      </c>
      <c r="F8282" s="80">
        <v>707903</v>
      </c>
      <c r="G8282" s="80">
        <v>7</v>
      </c>
      <c r="H8282" s="280" t="s">
        <v>1342</v>
      </c>
      <c r="I8282" s="80"/>
    </row>
    <row r="8283" spans="1:9">
      <c r="A8283" s="280" t="s">
        <v>9682</v>
      </c>
      <c r="B8283" s="280" t="s">
        <v>1457</v>
      </c>
      <c r="C8283" s="280" t="s">
        <v>1219</v>
      </c>
      <c r="D8283" s="280" t="s">
        <v>1218</v>
      </c>
      <c r="E8283" s="80">
        <v>0.94914065841166573</v>
      </c>
      <c r="F8283" s="80">
        <v>707903</v>
      </c>
      <c r="G8283" s="80">
        <v>7</v>
      </c>
      <c r="H8283" s="280" t="s">
        <v>1342</v>
      </c>
      <c r="I8283" s="80"/>
    </row>
    <row r="8284" spans="1:9">
      <c r="A8284" s="280" t="s">
        <v>9683</v>
      </c>
      <c r="B8284" s="280" t="s">
        <v>1457</v>
      </c>
      <c r="C8284" s="280" t="s">
        <v>1219</v>
      </c>
      <c r="D8284" s="280" t="s">
        <v>1219</v>
      </c>
      <c r="E8284" s="80">
        <v>1</v>
      </c>
      <c r="F8284" s="80">
        <v>707903</v>
      </c>
      <c r="G8284" s="80">
        <v>7</v>
      </c>
      <c r="H8284" s="280" t="s">
        <v>1342</v>
      </c>
      <c r="I8284" s="80"/>
    </row>
    <row r="8285" spans="1:9">
      <c r="A8285" s="280" t="s">
        <v>9684</v>
      </c>
      <c r="B8285" s="280" t="s">
        <v>1457</v>
      </c>
      <c r="C8285" s="280" t="s">
        <v>1219</v>
      </c>
      <c r="D8285" s="280" t="s">
        <v>1347</v>
      </c>
      <c r="E8285" s="80">
        <v>2.0938270366168013</v>
      </c>
      <c r="F8285" s="80">
        <v>707903</v>
      </c>
      <c r="G8285" s="80">
        <v>7</v>
      </c>
      <c r="H8285" s="280" t="s">
        <v>1342</v>
      </c>
      <c r="I8285" s="80"/>
    </row>
    <row r="8286" spans="1:9">
      <c r="A8286" s="280" t="s">
        <v>9685</v>
      </c>
      <c r="B8286" s="280" t="s">
        <v>1393</v>
      </c>
      <c r="C8286" s="280" t="s">
        <v>1219</v>
      </c>
      <c r="D8286" s="280" t="s">
        <v>1347</v>
      </c>
      <c r="E8286" s="80">
        <v>8.262855221689977E-2</v>
      </c>
      <c r="F8286" s="80">
        <v>707903</v>
      </c>
      <c r="G8286" s="80">
        <v>7</v>
      </c>
      <c r="H8286" s="280" t="s">
        <v>1394</v>
      </c>
      <c r="I8286" s="80"/>
    </row>
    <row r="8287" spans="1:9">
      <c r="A8287" s="280" t="s">
        <v>9686</v>
      </c>
      <c r="B8287" s="280" t="s">
        <v>1415</v>
      </c>
      <c r="C8287" s="280" t="s">
        <v>1219</v>
      </c>
      <c r="D8287" s="280" t="s">
        <v>1347</v>
      </c>
      <c r="E8287" s="80">
        <v>8.2628448790944206E-2</v>
      </c>
      <c r="F8287" s="80">
        <v>707903</v>
      </c>
      <c r="G8287" s="80">
        <v>7</v>
      </c>
      <c r="H8287" s="280" t="s">
        <v>1394</v>
      </c>
      <c r="I8287" s="80"/>
    </row>
    <row r="8288" spans="1:9">
      <c r="A8288" s="280" t="s">
        <v>9687</v>
      </c>
      <c r="B8288" s="280" t="s">
        <v>1436</v>
      </c>
      <c r="C8288" s="280" t="s">
        <v>1219</v>
      </c>
      <c r="D8288" s="280" t="s">
        <v>1347</v>
      </c>
      <c r="E8288" s="80">
        <v>8.2628350290034139E-2</v>
      </c>
      <c r="F8288" s="80">
        <v>707903</v>
      </c>
      <c r="G8288" s="80">
        <v>7</v>
      </c>
      <c r="H8288" s="280" t="s">
        <v>1394</v>
      </c>
      <c r="I8288" s="80"/>
    </row>
    <row r="8289" spans="1:9">
      <c r="A8289" s="280" t="s">
        <v>9688</v>
      </c>
      <c r="B8289" s="280" t="s">
        <v>1457</v>
      </c>
      <c r="C8289" s="280" t="s">
        <v>1219</v>
      </c>
      <c r="D8289" s="280" t="s">
        <v>1344</v>
      </c>
      <c r="E8289" s="80">
        <v>5.2302138246844141</v>
      </c>
      <c r="F8289" s="80">
        <v>707903</v>
      </c>
      <c r="G8289" s="80">
        <v>7</v>
      </c>
      <c r="H8289" s="280" t="s">
        <v>1342</v>
      </c>
      <c r="I8289" s="80"/>
    </row>
    <row r="8290" spans="1:9">
      <c r="A8290" s="280" t="s">
        <v>9689</v>
      </c>
      <c r="B8290" s="280" t="s">
        <v>1393</v>
      </c>
      <c r="C8290" s="280" t="s">
        <v>1219</v>
      </c>
      <c r="D8290" s="280" t="s">
        <v>1344</v>
      </c>
      <c r="E8290" s="80">
        <v>8.262855221689977E-2</v>
      </c>
      <c r="F8290" s="80">
        <v>707903</v>
      </c>
      <c r="G8290" s="80">
        <v>7</v>
      </c>
      <c r="H8290" s="280" t="s">
        <v>1394</v>
      </c>
      <c r="I8290" s="80"/>
    </row>
    <row r="8291" spans="1:9">
      <c r="A8291" s="280" t="s">
        <v>9690</v>
      </c>
      <c r="B8291" s="280" t="s">
        <v>1415</v>
      </c>
      <c r="C8291" s="280" t="s">
        <v>1219</v>
      </c>
      <c r="D8291" s="280" t="s">
        <v>1344</v>
      </c>
      <c r="E8291" s="80">
        <v>8.2628345364988642E-2</v>
      </c>
      <c r="F8291" s="80">
        <v>707903</v>
      </c>
      <c r="G8291" s="80">
        <v>7</v>
      </c>
      <c r="H8291" s="280" t="s">
        <v>1394</v>
      </c>
      <c r="I8291" s="80"/>
    </row>
    <row r="8292" spans="1:9">
      <c r="A8292" s="280" t="s">
        <v>9691</v>
      </c>
      <c r="B8292" s="280" t="s">
        <v>1436</v>
      </c>
      <c r="C8292" s="280" t="s">
        <v>1219</v>
      </c>
      <c r="D8292" s="280" t="s">
        <v>1344</v>
      </c>
      <c r="E8292" s="80">
        <v>8.2628138513077501E-2</v>
      </c>
      <c r="F8292" s="80">
        <v>707903</v>
      </c>
      <c r="G8292" s="80">
        <v>7</v>
      </c>
      <c r="H8292" s="280" t="s">
        <v>1394</v>
      </c>
      <c r="I8292" s="80"/>
    </row>
    <row r="8293" spans="1:9">
      <c r="A8293" s="280" t="s">
        <v>9692</v>
      </c>
      <c r="B8293" s="280" t="s">
        <v>1457</v>
      </c>
      <c r="C8293" s="280" t="s">
        <v>1183</v>
      </c>
      <c r="D8293" s="280" t="s">
        <v>1211</v>
      </c>
      <c r="E8293" s="80">
        <v>0.28134817356351904</v>
      </c>
      <c r="F8293" s="80">
        <v>707903</v>
      </c>
      <c r="G8293" s="80">
        <v>7</v>
      </c>
      <c r="H8293" s="280" t="s">
        <v>1342</v>
      </c>
      <c r="I8293" s="80"/>
    </row>
    <row r="8294" spans="1:9">
      <c r="A8294" s="280" t="s">
        <v>9693</v>
      </c>
      <c r="B8294" s="280" t="s">
        <v>1457</v>
      </c>
      <c r="C8294" s="280" t="s">
        <v>1183</v>
      </c>
      <c r="D8294" s="280" t="s">
        <v>1212</v>
      </c>
      <c r="E8294" s="80">
        <v>0.29124609687262021</v>
      </c>
      <c r="F8294" s="80">
        <v>707903</v>
      </c>
      <c r="G8294" s="80">
        <v>7</v>
      </c>
      <c r="H8294" s="280" t="s">
        <v>1342</v>
      </c>
      <c r="I8294" s="80"/>
    </row>
    <row r="8295" spans="1:9">
      <c r="A8295" s="280" t="s">
        <v>9694</v>
      </c>
      <c r="B8295" s="280" t="s">
        <v>1457</v>
      </c>
      <c r="C8295" s="280" t="s">
        <v>1183</v>
      </c>
      <c r="D8295" s="280" t="s">
        <v>1213</v>
      </c>
      <c r="E8295" s="80">
        <v>0.28137007918817675</v>
      </c>
      <c r="F8295" s="80">
        <v>707903</v>
      </c>
      <c r="G8295" s="80">
        <v>7</v>
      </c>
      <c r="H8295" s="280" t="s">
        <v>1342</v>
      </c>
      <c r="I8295" s="80"/>
    </row>
    <row r="8296" spans="1:9">
      <c r="A8296" s="280" t="s">
        <v>9695</v>
      </c>
      <c r="B8296" s="280" t="s">
        <v>1457</v>
      </c>
      <c r="C8296" s="280" t="s">
        <v>1183</v>
      </c>
      <c r="D8296" s="280" t="s">
        <v>1214</v>
      </c>
      <c r="E8296" s="80">
        <v>0.29060066400995144</v>
      </c>
      <c r="F8296" s="80">
        <v>707903</v>
      </c>
      <c r="G8296" s="80">
        <v>7</v>
      </c>
      <c r="H8296" s="280" t="s">
        <v>1342</v>
      </c>
      <c r="I8296" s="80"/>
    </row>
    <row r="8297" spans="1:9">
      <c r="A8297" s="280" t="s">
        <v>9696</v>
      </c>
      <c r="B8297" s="280" t="s">
        <v>1457</v>
      </c>
      <c r="C8297" s="280" t="s">
        <v>1183</v>
      </c>
      <c r="D8297" s="280" t="s">
        <v>1215</v>
      </c>
      <c r="E8297" s="80">
        <v>0.29013084602903622</v>
      </c>
      <c r="F8297" s="80">
        <v>707903</v>
      </c>
      <c r="G8297" s="80">
        <v>7</v>
      </c>
      <c r="H8297" s="280" t="s">
        <v>1342</v>
      </c>
      <c r="I8297" s="80"/>
    </row>
    <row r="8298" spans="1:9">
      <c r="A8298" s="280" t="s">
        <v>9697</v>
      </c>
      <c r="B8298" s="280" t="s">
        <v>1457</v>
      </c>
      <c r="C8298" s="280" t="s">
        <v>1183</v>
      </c>
      <c r="D8298" s="280" t="s">
        <v>1216</v>
      </c>
      <c r="E8298" s="80">
        <v>0.4990145668306894</v>
      </c>
      <c r="F8298" s="80">
        <v>707903</v>
      </c>
      <c r="G8298" s="80">
        <v>7</v>
      </c>
      <c r="H8298" s="280" t="s">
        <v>1342</v>
      </c>
      <c r="I8298" s="80"/>
    </row>
    <row r="8299" spans="1:9">
      <c r="A8299" s="280" t="s">
        <v>9698</v>
      </c>
      <c r="B8299" s="280" t="s">
        <v>1457</v>
      </c>
      <c r="C8299" s="280" t="s">
        <v>1183</v>
      </c>
      <c r="D8299" s="280" t="s">
        <v>1217</v>
      </c>
      <c r="E8299" s="80">
        <v>0.26575337315479053</v>
      </c>
      <c r="F8299" s="80">
        <v>707903</v>
      </c>
      <c r="G8299" s="80">
        <v>7</v>
      </c>
      <c r="H8299" s="280" t="s">
        <v>1342</v>
      </c>
      <c r="I8299" s="80"/>
    </row>
    <row r="8300" spans="1:9">
      <c r="A8300" s="280" t="s">
        <v>9699</v>
      </c>
      <c r="B8300" s="280" t="s">
        <v>1457</v>
      </c>
      <c r="C8300" s="280" t="s">
        <v>1183</v>
      </c>
      <c r="D8300" s="280" t="s">
        <v>1218</v>
      </c>
      <c r="E8300" s="80">
        <v>0.34699069744975009</v>
      </c>
      <c r="F8300" s="80">
        <v>707903</v>
      </c>
      <c r="G8300" s="80">
        <v>7</v>
      </c>
      <c r="H8300" s="280" t="s">
        <v>1342</v>
      </c>
      <c r="I8300" s="80"/>
    </row>
    <row r="8301" spans="1:9">
      <c r="A8301" s="280" t="s">
        <v>9700</v>
      </c>
      <c r="B8301" s="280" t="s">
        <v>1457</v>
      </c>
      <c r="C8301" s="280" t="s">
        <v>1183</v>
      </c>
      <c r="D8301" s="280" t="s">
        <v>1219</v>
      </c>
      <c r="E8301" s="80">
        <v>55466.28046423522</v>
      </c>
      <c r="F8301" s="80">
        <v>707903</v>
      </c>
      <c r="G8301" s="80">
        <v>7</v>
      </c>
      <c r="H8301" s="280" t="s">
        <v>1342</v>
      </c>
      <c r="I8301" s="80"/>
    </row>
    <row r="8302" spans="1:9">
      <c r="A8302" s="280" t="s">
        <v>9701</v>
      </c>
      <c r="B8302" s="280" t="s">
        <v>1457</v>
      </c>
      <c r="C8302" s="280" t="s">
        <v>1183</v>
      </c>
      <c r="D8302" s="280" t="s">
        <v>1347</v>
      </c>
      <c r="E8302" s="80">
        <v>0.66932636864793282</v>
      </c>
      <c r="F8302" s="80">
        <v>707903</v>
      </c>
      <c r="G8302" s="80">
        <v>7</v>
      </c>
      <c r="H8302" s="280" t="s">
        <v>1342</v>
      </c>
      <c r="I8302" s="80"/>
    </row>
    <row r="8303" spans="1:9">
      <c r="A8303" s="280" t="s">
        <v>9702</v>
      </c>
      <c r="B8303" s="280" t="s">
        <v>1457</v>
      </c>
      <c r="C8303" s="280" t="s">
        <v>1183</v>
      </c>
      <c r="D8303" s="280" t="s">
        <v>1344</v>
      </c>
      <c r="E8303" s="80">
        <v>1.6367273880204198</v>
      </c>
      <c r="F8303" s="80">
        <v>707903</v>
      </c>
      <c r="G8303" s="80">
        <v>7</v>
      </c>
      <c r="H8303" s="280" t="s">
        <v>1342</v>
      </c>
      <c r="I8303" s="80"/>
    </row>
    <row r="8304" spans="1:9">
      <c r="A8304" s="280" t="s">
        <v>9703</v>
      </c>
      <c r="B8304" s="280" t="s">
        <v>5748</v>
      </c>
      <c r="C8304" s="280" t="s">
        <v>1184</v>
      </c>
      <c r="D8304" s="280" t="s">
        <v>1394</v>
      </c>
      <c r="E8304" s="80">
        <v>707903</v>
      </c>
      <c r="F8304" s="80">
        <v>707903</v>
      </c>
      <c r="G8304" s="80">
        <v>7</v>
      </c>
      <c r="H8304" s="280" t="s">
        <v>1394</v>
      </c>
      <c r="I8304" s="80"/>
    </row>
    <row r="8305" spans="1:9">
      <c r="A8305" s="280" t="s">
        <v>9704</v>
      </c>
      <c r="B8305" s="280" t="s">
        <v>5750</v>
      </c>
      <c r="C8305" s="280" t="s">
        <v>1184</v>
      </c>
      <c r="D8305" s="280" t="s">
        <v>1394</v>
      </c>
      <c r="E8305" s="80">
        <v>16703486997.597015</v>
      </c>
      <c r="F8305" s="80">
        <v>707903</v>
      </c>
      <c r="G8305" s="80">
        <v>7</v>
      </c>
      <c r="H8305" s="280" t="s">
        <v>1394</v>
      </c>
      <c r="I8305" s="80"/>
    </row>
    <row r="8306" spans="1:9">
      <c r="A8306" s="280" t="s">
        <v>9705</v>
      </c>
      <c r="B8306" s="280" t="s">
        <v>5752</v>
      </c>
      <c r="C8306" s="280" t="s">
        <v>1184</v>
      </c>
      <c r="D8306" s="280" t="s">
        <v>1394</v>
      </c>
      <c r="E8306" s="80">
        <v>1</v>
      </c>
      <c r="F8306" s="80">
        <v>707903</v>
      </c>
      <c r="G8306" s="80">
        <v>7</v>
      </c>
      <c r="H8306" s="280" t="s">
        <v>1394</v>
      </c>
      <c r="I8306" s="80"/>
    </row>
    <row r="8307" spans="1:9">
      <c r="A8307" s="280" t="s">
        <v>9706</v>
      </c>
      <c r="B8307" s="280" t="s">
        <v>5754</v>
      </c>
      <c r="C8307" s="280" t="s">
        <v>1184</v>
      </c>
      <c r="D8307" s="280" t="s">
        <v>1394</v>
      </c>
      <c r="E8307" s="80">
        <v>23595.728507432537</v>
      </c>
      <c r="F8307" s="80">
        <v>707903</v>
      </c>
      <c r="G8307" s="80">
        <v>7</v>
      </c>
      <c r="H8307" s="280" t="s">
        <v>1394</v>
      </c>
      <c r="I8307" s="80"/>
    </row>
    <row r="8308" spans="1:9">
      <c r="A8308" s="280" t="s">
        <v>9707</v>
      </c>
      <c r="B8308" s="280" t="s">
        <v>1393</v>
      </c>
      <c r="C8308" s="280" t="s">
        <v>1383</v>
      </c>
      <c r="D8308" s="280" t="s">
        <v>1347</v>
      </c>
      <c r="E8308" s="80">
        <v>8.262855221689977E-2</v>
      </c>
      <c r="F8308" s="80">
        <v>707903</v>
      </c>
      <c r="G8308" s="80">
        <v>7</v>
      </c>
      <c r="H8308" s="280" t="s">
        <v>1394</v>
      </c>
      <c r="I8308" s="80"/>
    </row>
    <row r="8309" spans="1:9">
      <c r="A8309" s="280" t="s">
        <v>9708</v>
      </c>
      <c r="B8309" s="280" t="s">
        <v>1415</v>
      </c>
      <c r="C8309" s="280" t="s">
        <v>1383</v>
      </c>
      <c r="D8309" s="280" t="s">
        <v>1347</v>
      </c>
      <c r="E8309" s="80">
        <v>8.0129907411048598E-2</v>
      </c>
      <c r="F8309" s="80">
        <v>707903</v>
      </c>
      <c r="G8309" s="80">
        <v>7</v>
      </c>
      <c r="H8309" s="280" t="s">
        <v>1394</v>
      </c>
      <c r="I8309" s="80"/>
    </row>
    <row r="8310" spans="1:9">
      <c r="A8310" s="280" t="s">
        <v>9709</v>
      </c>
      <c r="B8310" s="280" t="s">
        <v>1436</v>
      </c>
      <c r="C8310" s="280" t="s">
        <v>1383</v>
      </c>
      <c r="D8310" s="280" t="s">
        <v>1347</v>
      </c>
      <c r="E8310" s="80">
        <v>7.7789010076062648E-2</v>
      </c>
      <c r="F8310" s="80">
        <v>707903</v>
      </c>
      <c r="G8310" s="80">
        <v>7</v>
      </c>
      <c r="H8310" s="280" t="s">
        <v>1394</v>
      </c>
      <c r="I8310" s="80"/>
    </row>
    <row r="8311" spans="1:9">
      <c r="A8311" s="280" t="s">
        <v>9710</v>
      </c>
      <c r="B8311" s="280" t="s">
        <v>1393</v>
      </c>
      <c r="C8311" s="280" t="s">
        <v>1383</v>
      </c>
      <c r="D8311" s="280" t="s">
        <v>1344</v>
      </c>
      <c r="E8311" s="80">
        <v>8.262855221689977E-2</v>
      </c>
      <c r="F8311" s="80">
        <v>707903</v>
      </c>
      <c r="G8311" s="80">
        <v>7</v>
      </c>
      <c r="H8311" s="280" t="s">
        <v>1394</v>
      </c>
      <c r="I8311" s="80"/>
    </row>
    <row r="8312" spans="1:9">
      <c r="A8312" s="280" t="s">
        <v>9711</v>
      </c>
      <c r="B8312" s="280" t="s">
        <v>1415</v>
      </c>
      <c r="C8312" s="280" t="s">
        <v>1383</v>
      </c>
      <c r="D8312" s="280" t="s">
        <v>1344</v>
      </c>
      <c r="E8312" s="80">
        <v>7.7530407727902123E-2</v>
      </c>
      <c r="F8312" s="80">
        <v>707903</v>
      </c>
      <c r="G8312" s="80">
        <v>7</v>
      </c>
      <c r="H8312" s="280" t="s">
        <v>1394</v>
      </c>
      <c r="I8312" s="80"/>
    </row>
    <row r="8313" spans="1:9">
      <c r="A8313" s="280" t="s">
        <v>9712</v>
      </c>
      <c r="B8313" s="280" t="s">
        <v>1436</v>
      </c>
      <c r="C8313" s="280" t="s">
        <v>1383</v>
      </c>
      <c r="D8313" s="280" t="s">
        <v>1344</v>
      </c>
      <c r="E8313" s="80">
        <v>7.3088976711228562E-2</v>
      </c>
      <c r="F8313" s="80">
        <v>707903</v>
      </c>
      <c r="G8313" s="80">
        <v>7</v>
      </c>
      <c r="H8313" s="280" t="s">
        <v>1394</v>
      </c>
      <c r="I8313" s="80"/>
    </row>
    <row r="8314" spans="1:9">
      <c r="A8314" s="280" t="s">
        <v>9713</v>
      </c>
      <c r="B8314" s="280" t="s">
        <v>1457</v>
      </c>
      <c r="C8314" s="280" t="s">
        <v>1184</v>
      </c>
      <c r="D8314" s="280" t="s">
        <v>1211</v>
      </c>
      <c r="E8314" s="80">
        <v>1.5547399013699266E-2</v>
      </c>
      <c r="F8314" s="80">
        <v>707903</v>
      </c>
      <c r="G8314" s="80">
        <v>7</v>
      </c>
      <c r="H8314" s="280" t="s">
        <v>1342</v>
      </c>
      <c r="I8314" s="80"/>
    </row>
    <row r="8315" spans="1:9">
      <c r="A8315" s="280" t="s">
        <v>9714</v>
      </c>
      <c r="B8315" s="280" t="s">
        <v>1457</v>
      </c>
      <c r="C8315" s="280" t="s">
        <v>1184</v>
      </c>
      <c r="D8315" s="280" t="s">
        <v>1212</v>
      </c>
      <c r="E8315" s="80">
        <v>1.6069931472376661E-2</v>
      </c>
      <c r="F8315" s="80">
        <v>707903</v>
      </c>
      <c r="G8315" s="80">
        <v>7</v>
      </c>
      <c r="H8315" s="280" t="s">
        <v>1342</v>
      </c>
      <c r="I8315" s="80"/>
    </row>
    <row r="8316" spans="1:9">
      <c r="A8316" s="280" t="s">
        <v>9715</v>
      </c>
      <c r="B8316" s="280" t="s">
        <v>1457</v>
      </c>
      <c r="C8316" s="280" t="s">
        <v>1184</v>
      </c>
      <c r="D8316" s="280" t="s">
        <v>1213</v>
      </c>
      <c r="E8316" s="80">
        <v>1.5549258942371963E-2</v>
      </c>
      <c r="F8316" s="80">
        <v>707903</v>
      </c>
      <c r="G8316" s="80">
        <v>7</v>
      </c>
      <c r="H8316" s="280" t="s">
        <v>1342</v>
      </c>
      <c r="I8316" s="80"/>
    </row>
    <row r="8317" spans="1:9">
      <c r="A8317" s="280" t="s">
        <v>9716</v>
      </c>
      <c r="B8317" s="280" t="s">
        <v>1457</v>
      </c>
      <c r="C8317" s="280" t="s">
        <v>1184</v>
      </c>
      <c r="D8317" s="280" t="s">
        <v>1214</v>
      </c>
      <c r="E8317" s="80">
        <v>1.6028077187538351E-2</v>
      </c>
      <c r="F8317" s="80">
        <v>707903</v>
      </c>
      <c r="G8317" s="80">
        <v>7</v>
      </c>
      <c r="H8317" s="280" t="s">
        <v>1342</v>
      </c>
      <c r="I8317" s="80"/>
    </row>
    <row r="8318" spans="1:9">
      <c r="A8318" s="280" t="s">
        <v>9717</v>
      </c>
      <c r="B8318" s="280" t="s">
        <v>1457</v>
      </c>
      <c r="C8318" s="280" t="s">
        <v>1184</v>
      </c>
      <c r="D8318" s="280" t="s">
        <v>1215</v>
      </c>
      <c r="E8318" s="80">
        <v>1.601599707327327E-2</v>
      </c>
      <c r="F8318" s="80">
        <v>707903</v>
      </c>
      <c r="G8318" s="80">
        <v>7</v>
      </c>
      <c r="H8318" s="280" t="s">
        <v>1342</v>
      </c>
      <c r="I8318" s="80"/>
    </row>
    <row r="8319" spans="1:9">
      <c r="A8319" s="280" t="s">
        <v>9718</v>
      </c>
      <c r="B8319" s="280" t="s">
        <v>1457</v>
      </c>
      <c r="C8319" s="280" t="s">
        <v>1184</v>
      </c>
      <c r="D8319" s="280" t="s">
        <v>1216</v>
      </c>
      <c r="E8319" s="80">
        <v>2.5067782444433653E-2</v>
      </c>
      <c r="F8319" s="80">
        <v>707903</v>
      </c>
      <c r="G8319" s="80">
        <v>7</v>
      </c>
      <c r="H8319" s="280" t="s">
        <v>1342</v>
      </c>
      <c r="I8319" s="80"/>
    </row>
    <row r="8320" spans="1:9">
      <c r="A8320" s="280" t="s">
        <v>9719</v>
      </c>
      <c r="B8320" s="280" t="s">
        <v>1457</v>
      </c>
      <c r="C8320" s="280" t="s">
        <v>1184</v>
      </c>
      <c r="D8320" s="280" t="s">
        <v>1217</v>
      </c>
      <c r="E8320" s="80">
        <v>1.4698677462910942E-2</v>
      </c>
      <c r="F8320" s="80">
        <v>707903</v>
      </c>
      <c r="G8320" s="80">
        <v>7</v>
      </c>
      <c r="H8320" s="280" t="s">
        <v>1342</v>
      </c>
      <c r="I8320" s="80"/>
    </row>
    <row r="8321" spans="1:9">
      <c r="A8321" s="280" t="s">
        <v>9720</v>
      </c>
      <c r="B8321" s="280" t="s">
        <v>1457</v>
      </c>
      <c r="C8321" s="280" t="s">
        <v>1184</v>
      </c>
      <c r="D8321" s="280" t="s">
        <v>1218</v>
      </c>
      <c r="E8321" s="80">
        <v>1.8484673061211862E-2</v>
      </c>
      <c r="F8321" s="80">
        <v>707903</v>
      </c>
      <c r="G8321" s="80">
        <v>7</v>
      </c>
      <c r="H8321" s="280" t="s">
        <v>1342</v>
      </c>
      <c r="I8321" s="80"/>
    </row>
    <row r="8322" spans="1:9">
      <c r="A8322" s="280" t="s">
        <v>9721</v>
      </c>
      <c r="B8322" s="280" t="s">
        <v>1457</v>
      </c>
      <c r="C8322" s="280" t="s">
        <v>1184</v>
      </c>
      <c r="D8322" s="280" t="s">
        <v>1219</v>
      </c>
      <c r="E8322" s="80">
        <v>2179.6009620979326</v>
      </c>
      <c r="F8322" s="80">
        <v>707903</v>
      </c>
      <c r="G8322" s="80">
        <v>7</v>
      </c>
      <c r="H8322" s="280" t="s">
        <v>1342</v>
      </c>
      <c r="I8322" s="80"/>
    </row>
    <row r="8323" spans="1:9">
      <c r="A8323" s="280" t="s">
        <v>9722</v>
      </c>
      <c r="B8323" s="280" t="s">
        <v>1457</v>
      </c>
      <c r="C8323" s="280" t="s">
        <v>1184</v>
      </c>
      <c r="D8323" s="280" t="s">
        <v>1347</v>
      </c>
      <c r="E8323" s="80">
        <v>3.6573631395294862E-2</v>
      </c>
      <c r="F8323" s="80">
        <v>707903</v>
      </c>
      <c r="G8323" s="80">
        <v>7</v>
      </c>
      <c r="H8323" s="280" t="s">
        <v>1342</v>
      </c>
      <c r="I8323" s="80"/>
    </row>
    <row r="8324" spans="1:9">
      <c r="A8324" s="280" t="s">
        <v>9723</v>
      </c>
      <c r="B8324" s="280" t="s">
        <v>1457</v>
      </c>
      <c r="C8324" s="280" t="s">
        <v>1184</v>
      </c>
      <c r="D8324" s="280" t="s">
        <v>1344</v>
      </c>
      <c r="E8324" s="80">
        <v>9.0196209895182622E-2</v>
      </c>
      <c r="F8324" s="80">
        <v>707903</v>
      </c>
      <c r="G8324" s="80">
        <v>7</v>
      </c>
      <c r="H8324" s="280" t="s">
        <v>1342</v>
      </c>
      <c r="I8324" s="80"/>
    </row>
    <row r="8325" spans="1:9">
      <c r="A8325" s="280" t="s">
        <v>9724</v>
      </c>
      <c r="B8325" s="280" t="s">
        <v>5748</v>
      </c>
      <c r="C8325" s="280" t="s">
        <v>1185</v>
      </c>
      <c r="D8325" s="280" t="s">
        <v>1394</v>
      </c>
      <c r="E8325" s="80">
        <v>348567</v>
      </c>
      <c r="F8325" s="80">
        <v>707903</v>
      </c>
      <c r="G8325" s="80">
        <v>7</v>
      </c>
      <c r="H8325" s="280" t="s">
        <v>1394</v>
      </c>
      <c r="I8325" s="80"/>
    </row>
    <row r="8326" spans="1:9">
      <c r="A8326" s="280" t="s">
        <v>9725</v>
      </c>
      <c r="B8326" s="280" t="s">
        <v>5750</v>
      </c>
      <c r="C8326" s="280" t="s">
        <v>1185</v>
      </c>
      <c r="D8326" s="280" t="s">
        <v>1394</v>
      </c>
      <c r="E8326" s="80">
        <v>33513808522.593307</v>
      </c>
      <c r="F8326" s="80">
        <v>707903</v>
      </c>
      <c r="G8326" s="80">
        <v>7</v>
      </c>
      <c r="H8326" s="280" t="s">
        <v>1394</v>
      </c>
      <c r="I8326" s="80"/>
    </row>
    <row r="8327" spans="1:9">
      <c r="A8327" s="280" t="s">
        <v>9726</v>
      </c>
      <c r="B8327" s="280" t="s">
        <v>5752</v>
      </c>
      <c r="C8327" s="280" t="s">
        <v>1185</v>
      </c>
      <c r="D8327" s="280" t="s">
        <v>1394</v>
      </c>
      <c r="E8327" s="80">
        <v>0.49239373190959779</v>
      </c>
      <c r="F8327" s="80">
        <v>707903</v>
      </c>
      <c r="G8327" s="80">
        <v>7</v>
      </c>
      <c r="H8327" s="280" t="s">
        <v>1394</v>
      </c>
      <c r="I8327" s="80"/>
    </row>
    <row r="8328" spans="1:9">
      <c r="A8328" s="280" t="s">
        <v>9727</v>
      </c>
      <c r="B8328" s="280" t="s">
        <v>5754</v>
      </c>
      <c r="C8328" s="280" t="s">
        <v>1185</v>
      </c>
      <c r="D8328" s="280" t="s">
        <v>1394</v>
      </c>
      <c r="E8328" s="80">
        <v>47342.373916473451</v>
      </c>
      <c r="F8328" s="80">
        <v>707903</v>
      </c>
      <c r="G8328" s="80">
        <v>7</v>
      </c>
      <c r="H8328" s="280" t="s">
        <v>1394</v>
      </c>
      <c r="I8328" s="80"/>
    </row>
    <row r="8329" spans="1:9">
      <c r="A8329" s="280" t="s">
        <v>9728</v>
      </c>
      <c r="B8329" s="280" t="s">
        <v>1457</v>
      </c>
      <c r="C8329" s="280" t="s">
        <v>1185</v>
      </c>
      <c r="D8329" s="280" t="s">
        <v>1211</v>
      </c>
      <c r="E8329" s="80">
        <v>6.3382480120615953E-2</v>
      </c>
      <c r="F8329" s="80">
        <v>707903</v>
      </c>
      <c r="G8329" s="80">
        <v>7</v>
      </c>
      <c r="H8329" s="280" t="s">
        <v>1342</v>
      </c>
      <c r="I8329" s="80"/>
    </row>
    <row r="8330" spans="1:9">
      <c r="A8330" s="280" t="s">
        <v>9729</v>
      </c>
      <c r="B8330" s="280" t="s">
        <v>1457</v>
      </c>
      <c r="C8330" s="280" t="s">
        <v>1185</v>
      </c>
      <c r="D8330" s="280" t="s">
        <v>1212</v>
      </c>
      <c r="E8330" s="80">
        <v>6.9147309498737874E-2</v>
      </c>
      <c r="F8330" s="80">
        <v>707903</v>
      </c>
      <c r="G8330" s="80">
        <v>7</v>
      </c>
      <c r="H8330" s="280" t="s">
        <v>1342</v>
      </c>
      <c r="I8330" s="80"/>
    </row>
    <row r="8331" spans="1:9">
      <c r="A8331" s="280" t="s">
        <v>9730</v>
      </c>
      <c r="B8331" s="280" t="s">
        <v>1457</v>
      </c>
      <c r="C8331" s="280" t="s">
        <v>1185</v>
      </c>
      <c r="D8331" s="280" t="s">
        <v>1213</v>
      </c>
      <c r="E8331" s="80">
        <v>6.338555697707951E-2</v>
      </c>
      <c r="F8331" s="80">
        <v>707903</v>
      </c>
      <c r="G8331" s="80">
        <v>7</v>
      </c>
      <c r="H8331" s="280" t="s">
        <v>1342</v>
      </c>
      <c r="I8331" s="80"/>
    </row>
    <row r="8332" spans="1:9">
      <c r="A8332" s="280" t="s">
        <v>9731</v>
      </c>
      <c r="B8332" s="280" t="s">
        <v>1457</v>
      </c>
      <c r="C8332" s="280" t="s">
        <v>1185</v>
      </c>
      <c r="D8332" s="280" t="s">
        <v>1214</v>
      </c>
      <c r="E8332" s="80">
        <v>6.9071185972520571E-2</v>
      </c>
      <c r="F8332" s="80">
        <v>707903</v>
      </c>
      <c r="G8332" s="80">
        <v>7</v>
      </c>
      <c r="H8332" s="280" t="s">
        <v>1342</v>
      </c>
      <c r="I8332" s="80"/>
    </row>
    <row r="8333" spans="1:9">
      <c r="A8333" s="280" t="s">
        <v>9732</v>
      </c>
      <c r="B8333" s="280" t="s">
        <v>1457</v>
      </c>
      <c r="C8333" s="280" t="s">
        <v>1185</v>
      </c>
      <c r="D8333" s="280" t="s">
        <v>1215</v>
      </c>
      <c r="E8333" s="80">
        <v>6.8784751391181453E-2</v>
      </c>
      <c r="F8333" s="80">
        <v>707903</v>
      </c>
      <c r="G8333" s="80">
        <v>7</v>
      </c>
      <c r="H8333" s="280" t="s">
        <v>1342</v>
      </c>
      <c r="I8333" s="80"/>
    </row>
    <row r="8334" spans="1:9">
      <c r="A8334" s="280" t="s">
        <v>9733</v>
      </c>
      <c r="B8334" s="280" t="s">
        <v>1457</v>
      </c>
      <c r="C8334" s="280" t="s">
        <v>1185</v>
      </c>
      <c r="D8334" s="280" t="s">
        <v>1216</v>
      </c>
      <c r="E8334" s="80">
        <v>0.10220325538690446</v>
      </c>
      <c r="F8334" s="80">
        <v>707903</v>
      </c>
      <c r="G8334" s="80">
        <v>7</v>
      </c>
      <c r="H8334" s="280" t="s">
        <v>1342</v>
      </c>
      <c r="I8334" s="80"/>
    </row>
    <row r="8335" spans="1:9">
      <c r="A8335" s="280" t="s">
        <v>9734</v>
      </c>
      <c r="B8335" s="280" t="s">
        <v>1457</v>
      </c>
      <c r="C8335" s="280" t="s">
        <v>1185</v>
      </c>
      <c r="D8335" s="280" t="s">
        <v>1217</v>
      </c>
      <c r="E8335" s="80">
        <v>6.2640629440262247E-2</v>
      </c>
      <c r="F8335" s="80">
        <v>707903</v>
      </c>
      <c r="G8335" s="80">
        <v>7</v>
      </c>
      <c r="H8335" s="280" t="s">
        <v>1342</v>
      </c>
      <c r="I8335" s="80"/>
    </row>
    <row r="8336" spans="1:9">
      <c r="A8336" s="280" t="s">
        <v>9735</v>
      </c>
      <c r="B8336" s="280" t="s">
        <v>1457</v>
      </c>
      <c r="C8336" s="280" t="s">
        <v>1185</v>
      </c>
      <c r="D8336" s="280" t="s">
        <v>1218</v>
      </c>
      <c r="E8336" s="80">
        <v>6.480709530307685E-2</v>
      </c>
      <c r="F8336" s="80">
        <v>707903</v>
      </c>
      <c r="G8336" s="80">
        <v>7</v>
      </c>
      <c r="H8336" s="280" t="s">
        <v>1342</v>
      </c>
      <c r="I8336" s="80"/>
    </row>
    <row r="8337" spans="1:9">
      <c r="A8337" s="280" t="s">
        <v>9736</v>
      </c>
      <c r="B8337" s="280" t="s">
        <v>1457</v>
      </c>
      <c r="C8337" s="280" t="s">
        <v>1185</v>
      </c>
      <c r="D8337" s="280" t="s">
        <v>1219</v>
      </c>
      <c r="E8337" s="80">
        <v>13358.534245848126</v>
      </c>
      <c r="F8337" s="80">
        <v>707903</v>
      </c>
      <c r="G8337" s="80">
        <v>7</v>
      </c>
      <c r="H8337" s="280" t="s">
        <v>1342</v>
      </c>
      <c r="I8337" s="80"/>
    </row>
    <row r="8338" spans="1:9">
      <c r="A8338" s="280" t="s">
        <v>9737</v>
      </c>
      <c r="B8338" s="280" t="s">
        <v>1457</v>
      </c>
      <c r="C8338" s="280" t="s">
        <v>1185</v>
      </c>
      <c r="D8338" s="280" t="s">
        <v>1347</v>
      </c>
      <c r="E8338" s="80">
        <v>0.14988779491726464</v>
      </c>
      <c r="F8338" s="80">
        <v>707903</v>
      </c>
      <c r="G8338" s="80">
        <v>7</v>
      </c>
      <c r="H8338" s="280" t="s">
        <v>1342</v>
      </c>
      <c r="I8338" s="80"/>
    </row>
    <row r="8339" spans="1:9">
      <c r="A8339" s="280" t="s">
        <v>9738</v>
      </c>
      <c r="B8339" s="280" t="s">
        <v>1457</v>
      </c>
      <c r="C8339" s="280" t="s">
        <v>1185</v>
      </c>
      <c r="D8339" s="280" t="s">
        <v>1344</v>
      </c>
      <c r="E8339" s="80">
        <v>0.36805445964109218</v>
      </c>
      <c r="F8339" s="80">
        <v>707903</v>
      </c>
      <c r="G8339" s="80">
        <v>7</v>
      </c>
      <c r="H8339" s="280" t="s">
        <v>1342</v>
      </c>
      <c r="I8339" s="80"/>
    </row>
    <row r="8340" spans="1:9">
      <c r="A8340" s="280" t="s">
        <v>9739</v>
      </c>
      <c r="B8340" s="280" t="s">
        <v>5748</v>
      </c>
      <c r="C8340" s="280" t="s">
        <v>1186</v>
      </c>
      <c r="D8340" s="280" t="s">
        <v>1394</v>
      </c>
      <c r="E8340" s="80">
        <v>25047</v>
      </c>
      <c r="F8340" s="80">
        <v>707903</v>
      </c>
      <c r="G8340" s="80">
        <v>7</v>
      </c>
      <c r="H8340" s="280" t="s">
        <v>1394</v>
      </c>
      <c r="I8340" s="80"/>
    </row>
    <row r="8341" spans="1:9">
      <c r="A8341" s="280" t="s">
        <v>9740</v>
      </c>
      <c r="B8341" s="280" t="s">
        <v>5750</v>
      </c>
      <c r="C8341" s="280" t="s">
        <v>1186</v>
      </c>
      <c r="D8341" s="280" t="s">
        <v>1394</v>
      </c>
      <c r="E8341" s="80">
        <v>345580000</v>
      </c>
      <c r="F8341" s="80">
        <v>707903</v>
      </c>
      <c r="G8341" s="80">
        <v>7</v>
      </c>
      <c r="H8341" s="280" t="s">
        <v>1394</v>
      </c>
      <c r="I8341" s="80"/>
    </row>
    <row r="8342" spans="1:9">
      <c r="A8342" s="280" t="s">
        <v>9741</v>
      </c>
      <c r="B8342" s="280" t="s">
        <v>5752</v>
      </c>
      <c r="C8342" s="280" t="s">
        <v>1186</v>
      </c>
      <c r="D8342" s="280" t="s">
        <v>1394</v>
      </c>
      <c r="E8342" s="80">
        <v>3.5381966173331655E-2</v>
      </c>
      <c r="F8342" s="80">
        <v>707903</v>
      </c>
      <c r="G8342" s="80">
        <v>7</v>
      </c>
      <c r="H8342" s="280" t="s">
        <v>1394</v>
      </c>
      <c r="I8342" s="80"/>
    </row>
    <row r="8343" spans="1:9">
      <c r="A8343" s="280" t="s">
        <v>9742</v>
      </c>
      <c r="B8343" s="280" t="s">
        <v>5754</v>
      </c>
      <c r="C8343" s="280" t="s">
        <v>1186</v>
      </c>
      <c r="D8343" s="280" t="s">
        <v>1394</v>
      </c>
      <c r="E8343" s="80">
        <v>488.17422725994948</v>
      </c>
      <c r="F8343" s="80">
        <v>707903</v>
      </c>
      <c r="G8343" s="80">
        <v>7</v>
      </c>
      <c r="H8343" s="280" t="s">
        <v>1394</v>
      </c>
      <c r="I8343" s="80"/>
    </row>
    <row r="8344" spans="1:9">
      <c r="A8344" s="280" t="s">
        <v>9743</v>
      </c>
      <c r="B8344" s="280" t="s">
        <v>1457</v>
      </c>
      <c r="C8344" s="280" t="s">
        <v>1186</v>
      </c>
      <c r="D8344" s="280" t="s">
        <v>1211</v>
      </c>
      <c r="E8344" s="80">
        <v>8.9788296521469326E-3</v>
      </c>
      <c r="F8344" s="80">
        <v>707903</v>
      </c>
      <c r="G8344" s="80">
        <v>7</v>
      </c>
      <c r="H8344" s="280" t="s">
        <v>1342</v>
      </c>
      <c r="I8344" s="80"/>
    </row>
    <row r="8345" spans="1:9">
      <c r="A8345" s="280" t="s">
        <v>9744</v>
      </c>
      <c r="B8345" s="280" t="s">
        <v>1457</v>
      </c>
      <c r="C8345" s="280" t="s">
        <v>1186</v>
      </c>
      <c r="D8345" s="280" t="s">
        <v>1212</v>
      </c>
      <c r="E8345" s="80">
        <v>9.2952200779233465E-3</v>
      </c>
      <c r="F8345" s="80">
        <v>707903</v>
      </c>
      <c r="G8345" s="80">
        <v>7</v>
      </c>
      <c r="H8345" s="280" t="s">
        <v>1342</v>
      </c>
      <c r="I8345" s="80"/>
    </row>
    <row r="8346" spans="1:9">
      <c r="A8346" s="280" t="s">
        <v>9745</v>
      </c>
      <c r="B8346" s="280" t="s">
        <v>1457</v>
      </c>
      <c r="C8346" s="280" t="s">
        <v>1186</v>
      </c>
      <c r="D8346" s="280" t="s">
        <v>1213</v>
      </c>
      <c r="E8346" s="80">
        <v>8.9788296521469326E-3</v>
      </c>
      <c r="F8346" s="80">
        <v>707903</v>
      </c>
      <c r="G8346" s="80">
        <v>7</v>
      </c>
      <c r="H8346" s="280" t="s">
        <v>1342</v>
      </c>
      <c r="I8346" s="80"/>
    </row>
    <row r="8347" spans="1:9">
      <c r="A8347" s="280" t="s">
        <v>9746</v>
      </c>
      <c r="B8347" s="280" t="s">
        <v>1457</v>
      </c>
      <c r="C8347" s="280" t="s">
        <v>1186</v>
      </c>
      <c r="D8347" s="280" t="s">
        <v>1214</v>
      </c>
      <c r="E8347" s="80">
        <v>9.0184668297879651E-3</v>
      </c>
      <c r="F8347" s="80">
        <v>707903</v>
      </c>
      <c r="G8347" s="80">
        <v>7</v>
      </c>
      <c r="H8347" s="280" t="s">
        <v>1342</v>
      </c>
      <c r="I8347" s="80"/>
    </row>
    <row r="8348" spans="1:9">
      <c r="A8348" s="280" t="s">
        <v>9747</v>
      </c>
      <c r="B8348" s="280" t="s">
        <v>1457</v>
      </c>
      <c r="C8348" s="280" t="s">
        <v>1186</v>
      </c>
      <c r="D8348" s="280" t="s">
        <v>1215</v>
      </c>
      <c r="E8348" s="80">
        <v>9.2689958708956407E-3</v>
      </c>
      <c r="F8348" s="80">
        <v>707903</v>
      </c>
      <c r="G8348" s="80">
        <v>7</v>
      </c>
      <c r="H8348" s="280" t="s">
        <v>1342</v>
      </c>
      <c r="I8348" s="80"/>
    </row>
    <row r="8349" spans="1:9">
      <c r="A8349" s="280" t="s">
        <v>9748</v>
      </c>
      <c r="B8349" s="280" t="s">
        <v>1457</v>
      </c>
      <c r="C8349" s="280" t="s">
        <v>1186</v>
      </c>
      <c r="D8349" s="280" t="s">
        <v>1216</v>
      </c>
      <c r="E8349" s="80">
        <v>1.2119688624803804E-2</v>
      </c>
      <c r="F8349" s="80">
        <v>707903</v>
      </c>
      <c r="G8349" s="80">
        <v>7</v>
      </c>
      <c r="H8349" s="280" t="s">
        <v>1342</v>
      </c>
      <c r="I8349" s="80"/>
    </row>
    <row r="8350" spans="1:9">
      <c r="A8350" s="280" t="s">
        <v>9749</v>
      </c>
      <c r="B8350" s="280" t="s">
        <v>1457</v>
      </c>
      <c r="C8350" s="280" t="s">
        <v>1186</v>
      </c>
      <c r="D8350" s="280" t="s">
        <v>1217</v>
      </c>
      <c r="E8350" s="80">
        <v>8.3017381825028023E-3</v>
      </c>
      <c r="F8350" s="80">
        <v>707903</v>
      </c>
      <c r="G8350" s="80">
        <v>7</v>
      </c>
      <c r="H8350" s="280" t="s">
        <v>1342</v>
      </c>
      <c r="I8350" s="80"/>
    </row>
    <row r="8351" spans="1:9">
      <c r="A8351" s="280" t="s">
        <v>9750</v>
      </c>
      <c r="B8351" s="280" t="s">
        <v>1457</v>
      </c>
      <c r="C8351" s="280" t="s">
        <v>1186</v>
      </c>
      <c r="D8351" s="280" t="s">
        <v>1218</v>
      </c>
      <c r="E8351" s="80">
        <v>9.2118728950301293E-3</v>
      </c>
      <c r="F8351" s="80">
        <v>707903</v>
      </c>
      <c r="G8351" s="80">
        <v>7</v>
      </c>
      <c r="H8351" s="280" t="s">
        <v>1342</v>
      </c>
      <c r="I8351" s="80"/>
    </row>
    <row r="8352" spans="1:9">
      <c r="A8352" s="280" t="s">
        <v>9751</v>
      </c>
      <c r="B8352" s="280" t="s">
        <v>1457</v>
      </c>
      <c r="C8352" s="280" t="s">
        <v>1186</v>
      </c>
      <c r="D8352" s="280" t="s">
        <v>1219</v>
      </c>
      <c r="E8352" s="80">
        <v>9.1318595559359284E-3</v>
      </c>
      <c r="F8352" s="80">
        <v>707903</v>
      </c>
      <c r="G8352" s="80">
        <v>7</v>
      </c>
      <c r="H8352" s="280" t="s">
        <v>1342</v>
      </c>
      <c r="I8352" s="80"/>
    </row>
    <row r="8353" spans="1:9">
      <c r="A8353" s="280" t="s">
        <v>9752</v>
      </c>
      <c r="B8353" s="280" t="s">
        <v>1457</v>
      </c>
      <c r="C8353" s="280" t="s">
        <v>1186</v>
      </c>
      <c r="D8353" s="280" t="s">
        <v>1347</v>
      </c>
      <c r="E8353" s="80">
        <v>1.9720684170637513E-2</v>
      </c>
      <c r="F8353" s="80">
        <v>707903</v>
      </c>
      <c r="G8353" s="80">
        <v>7</v>
      </c>
      <c r="H8353" s="280" t="s">
        <v>1342</v>
      </c>
      <c r="I8353" s="80"/>
    </row>
    <row r="8354" spans="1:9">
      <c r="A8354" s="280" t="s">
        <v>9753</v>
      </c>
      <c r="B8354" s="280" t="s">
        <v>1457</v>
      </c>
      <c r="C8354" s="280" t="s">
        <v>1186</v>
      </c>
      <c r="D8354" s="280" t="s">
        <v>1344</v>
      </c>
      <c r="E8354" s="80">
        <v>5.1722790095143113E-2</v>
      </c>
      <c r="F8354" s="80">
        <v>707903</v>
      </c>
      <c r="G8354" s="80">
        <v>7</v>
      </c>
      <c r="H8354" s="280" t="s">
        <v>1342</v>
      </c>
      <c r="I8354" s="80"/>
    </row>
    <row r="8355" spans="1:9">
      <c r="A8355" s="280" t="s">
        <v>9754</v>
      </c>
      <c r="B8355" s="280" t="s">
        <v>5748</v>
      </c>
      <c r="C8355" s="280" t="s">
        <v>1187</v>
      </c>
      <c r="D8355" s="280" t="s">
        <v>1394</v>
      </c>
      <c r="E8355" s="80">
        <v>108547</v>
      </c>
      <c r="F8355" s="80">
        <v>707903</v>
      </c>
      <c r="G8355" s="80">
        <v>7</v>
      </c>
      <c r="H8355" s="280" t="s">
        <v>1394</v>
      </c>
      <c r="I8355" s="80"/>
    </row>
    <row r="8356" spans="1:9">
      <c r="A8356" s="280" t="s">
        <v>9755</v>
      </c>
      <c r="B8356" s="280" t="s">
        <v>5750</v>
      </c>
      <c r="C8356" s="280" t="s">
        <v>1187</v>
      </c>
      <c r="D8356" s="280" t="s">
        <v>1394</v>
      </c>
      <c r="E8356" s="80">
        <v>2852376090.4038053</v>
      </c>
      <c r="F8356" s="80">
        <v>707903</v>
      </c>
      <c r="G8356" s="80">
        <v>7</v>
      </c>
      <c r="H8356" s="280" t="s">
        <v>1394</v>
      </c>
      <c r="I8356" s="80"/>
    </row>
    <row r="8357" spans="1:9">
      <c r="A8357" s="280" t="s">
        <v>9756</v>
      </c>
      <c r="B8357" s="280" t="s">
        <v>5752</v>
      </c>
      <c r="C8357" s="280" t="s">
        <v>1187</v>
      </c>
      <c r="D8357" s="280" t="s">
        <v>1394</v>
      </c>
      <c r="E8357" s="80">
        <v>0.15333597964692902</v>
      </c>
      <c r="F8357" s="80">
        <v>707903</v>
      </c>
      <c r="G8357" s="80">
        <v>7</v>
      </c>
      <c r="H8357" s="280" t="s">
        <v>1394</v>
      </c>
      <c r="I8357" s="80"/>
    </row>
    <row r="8358" spans="1:9">
      <c r="A8358" s="280" t="s">
        <v>9757</v>
      </c>
      <c r="B8358" s="280" t="s">
        <v>5754</v>
      </c>
      <c r="C8358" s="280" t="s">
        <v>1187</v>
      </c>
      <c r="D8358" s="280" t="s">
        <v>1394</v>
      </c>
      <c r="E8358" s="80">
        <v>4029.3318299312268</v>
      </c>
      <c r="F8358" s="80">
        <v>707903</v>
      </c>
      <c r="G8358" s="80">
        <v>7</v>
      </c>
      <c r="H8358" s="280" t="s">
        <v>1394</v>
      </c>
      <c r="I8358" s="80"/>
    </row>
    <row r="8359" spans="1:9">
      <c r="A8359" s="280" t="s">
        <v>9758</v>
      </c>
      <c r="B8359" s="280" t="s">
        <v>1457</v>
      </c>
      <c r="C8359" s="280" t="s">
        <v>1187</v>
      </c>
      <c r="D8359" s="280" t="s">
        <v>1211</v>
      </c>
      <c r="E8359" s="80">
        <v>1.728255605243801E-2</v>
      </c>
      <c r="F8359" s="80">
        <v>707903</v>
      </c>
      <c r="G8359" s="80">
        <v>7</v>
      </c>
      <c r="H8359" s="280" t="s">
        <v>1342</v>
      </c>
      <c r="I8359" s="80"/>
    </row>
    <row r="8360" spans="1:9">
      <c r="A8360" s="280" t="s">
        <v>9759</v>
      </c>
      <c r="B8360" s="280" t="s">
        <v>1457</v>
      </c>
      <c r="C8360" s="280" t="s">
        <v>1187</v>
      </c>
      <c r="D8360" s="280" t="s">
        <v>1212</v>
      </c>
      <c r="E8360" s="80">
        <v>1.7894786582390788E-2</v>
      </c>
      <c r="F8360" s="80">
        <v>707903</v>
      </c>
      <c r="G8360" s="80">
        <v>7</v>
      </c>
      <c r="H8360" s="280" t="s">
        <v>1342</v>
      </c>
      <c r="I8360" s="80"/>
    </row>
    <row r="8361" spans="1:9">
      <c r="A8361" s="280" t="s">
        <v>9760</v>
      </c>
      <c r="B8361" s="280" t="s">
        <v>1457</v>
      </c>
      <c r="C8361" s="280" t="s">
        <v>1187</v>
      </c>
      <c r="D8361" s="280" t="s">
        <v>1213</v>
      </c>
      <c r="E8361" s="80">
        <v>1.7285514681066566E-2</v>
      </c>
      <c r="F8361" s="80">
        <v>707903</v>
      </c>
      <c r="G8361" s="80">
        <v>7</v>
      </c>
      <c r="H8361" s="280" t="s">
        <v>1342</v>
      </c>
      <c r="I8361" s="80"/>
    </row>
    <row r="8362" spans="1:9">
      <c r="A8362" s="280" t="s">
        <v>9761</v>
      </c>
      <c r="B8362" s="280" t="s">
        <v>1457</v>
      </c>
      <c r="C8362" s="280" t="s">
        <v>1187</v>
      </c>
      <c r="D8362" s="280" t="s">
        <v>1214</v>
      </c>
      <c r="E8362" s="80">
        <v>1.7510587234783576E-2</v>
      </c>
      <c r="F8362" s="80">
        <v>707903</v>
      </c>
      <c r="G8362" s="80">
        <v>7</v>
      </c>
      <c r="H8362" s="280" t="s">
        <v>1342</v>
      </c>
      <c r="I8362" s="80"/>
    </row>
    <row r="8363" spans="1:9">
      <c r="A8363" s="280" t="s">
        <v>9762</v>
      </c>
      <c r="B8363" s="280" t="s">
        <v>1457</v>
      </c>
      <c r="C8363" s="280" t="s">
        <v>1187</v>
      </c>
      <c r="D8363" s="280" t="s">
        <v>1215</v>
      </c>
      <c r="E8363" s="80">
        <v>1.7831339060011785E-2</v>
      </c>
      <c r="F8363" s="80">
        <v>707903</v>
      </c>
      <c r="G8363" s="80">
        <v>7</v>
      </c>
      <c r="H8363" s="280" t="s">
        <v>1342</v>
      </c>
      <c r="I8363" s="80"/>
    </row>
    <row r="8364" spans="1:9">
      <c r="A8364" s="280" t="s">
        <v>9763</v>
      </c>
      <c r="B8364" s="280" t="s">
        <v>1457</v>
      </c>
      <c r="C8364" s="280" t="s">
        <v>1187</v>
      </c>
      <c r="D8364" s="280" t="s">
        <v>1216</v>
      </c>
      <c r="E8364" s="80">
        <v>2.3148607120638133E-2</v>
      </c>
      <c r="F8364" s="80">
        <v>707903</v>
      </c>
      <c r="G8364" s="80">
        <v>7</v>
      </c>
      <c r="H8364" s="280" t="s">
        <v>1342</v>
      </c>
      <c r="I8364" s="80"/>
    </row>
    <row r="8365" spans="1:9">
      <c r="A8365" s="280" t="s">
        <v>9764</v>
      </c>
      <c r="B8365" s="280" t="s">
        <v>1457</v>
      </c>
      <c r="C8365" s="280" t="s">
        <v>1187</v>
      </c>
      <c r="D8365" s="280" t="s">
        <v>1217</v>
      </c>
      <c r="E8365" s="80">
        <v>1.6251210547355278E-2</v>
      </c>
      <c r="F8365" s="80">
        <v>707903</v>
      </c>
      <c r="G8365" s="80">
        <v>7</v>
      </c>
      <c r="H8365" s="280" t="s">
        <v>1342</v>
      </c>
      <c r="I8365" s="80"/>
    </row>
    <row r="8366" spans="1:9">
      <c r="A8366" s="280" t="s">
        <v>9765</v>
      </c>
      <c r="B8366" s="280" t="s">
        <v>1457</v>
      </c>
      <c r="C8366" s="280" t="s">
        <v>1187</v>
      </c>
      <c r="D8366" s="280" t="s">
        <v>1218</v>
      </c>
      <c r="E8366" s="80">
        <v>1.6766038993707728E-2</v>
      </c>
      <c r="F8366" s="80">
        <v>707903</v>
      </c>
      <c r="G8366" s="80">
        <v>7</v>
      </c>
      <c r="H8366" s="280" t="s">
        <v>1342</v>
      </c>
      <c r="I8366" s="80"/>
    </row>
    <row r="8367" spans="1:9">
      <c r="A8367" s="280" t="s">
        <v>9766</v>
      </c>
      <c r="B8367" s="280" t="s">
        <v>1457</v>
      </c>
      <c r="C8367" s="280" t="s">
        <v>1187</v>
      </c>
      <c r="D8367" s="280" t="s">
        <v>1219</v>
      </c>
      <c r="E8367" s="80">
        <v>315.77016098489042</v>
      </c>
      <c r="F8367" s="80">
        <v>707903</v>
      </c>
      <c r="G8367" s="80">
        <v>7</v>
      </c>
      <c r="H8367" s="280" t="s">
        <v>1342</v>
      </c>
      <c r="I8367" s="80"/>
    </row>
    <row r="8368" spans="1:9">
      <c r="A8368" s="280" t="s">
        <v>9767</v>
      </c>
      <c r="B8368" s="280" t="s">
        <v>1457</v>
      </c>
      <c r="C8368" s="280" t="s">
        <v>1187</v>
      </c>
      <c r="D8368" s="280" t="s">
        <v>1347</v>
      </c>
      <c r="E8368" s="80">
        <v>3.9192206047353274E-2</v>
      </c>
      <c r="F8368" s="80">
        <v>707903</v>
      </c>
      <c r="G8368" s="80">
        <v>7</v>
      </c>
      <c r="H8368" s="280" t="s">
        <v>1342</v>
      </c>
      <c r="I8368" s="80"/>
    </row>
    <row r="8369" spans="1:9">
      <c r="A8369" s="280" t="s">
        <v>9768</v>
      </c>
      <c r="B8369" s="280" t="s">
        <v>1457</v>
      </c>
      <c r="C8369" s="280" t="s">
        <v>1187</v>
      </c>
      <c r="D8369" s="280" t="s">
        <v>1344</v>
      </c>
      <c r="E8369" s="80">
        <v>9.95078327232988E-2</v>
      </c>
      <c r="F8369" s="80">
        <v>707903</v>
      </c>
      <c r="G8369" s="80">
        <v>7</v>
      </c>
      <c r="H8369" s="280" t="s">
        <v>1342</v>
      </c>
      <c r="I8369" s="80"/>
    </row>
    <row r="8370" spans="1:9">
      <c r="A8370" s="280" t="s">
        <v>9769</v>
      </c>
      <c r="B8370" s="280" t="s">
        <v>5748</v>
      </c>
      <c r="C8370" s="280" t="s">
        <v>1188</v>
      </c>
      <c r="D8370" s="280" t="s">
        <v>1394</v>
      </c>
      <c r="E8370" s="80">
        <v>0</v>
      </c>
      <c r="F8370" s="80">
        <v>707903</v>
      </c>
      <c r="G8370" s="80">
        <v>7</v>
      </c>
      <c r="H8370" s="280" t="s">
        <v>1394</v>
      </c>
      <c r="I8370" s="80"/>
    </row>
    <row r="8371" spans="1:9">
      <c r="A8371" s="280" t="s">
        <v>9770</v>
      </c>
      <c r="B8371" s="280" t="s">
        <v>5750</v>
      </c>
      <c r="C8371" s="280" t="s">
        <v>1188</v>
      </c>
      <c r="D8371" s="280" t="s">
        <v>1394</v>
      </c>
      <c r="E8371" s="80">
        <v>0</v>
      </c>
      <c r="F8371" s="80">
        <v>707903</v>
      </c>
      <c r="G8371" s="80">
        <v>7</v>
      </c>
      <c r="H8371" s="280" t="s">
        <v>1394</v>
      </c>
      <c r="I8371" s="80"/>
    </row>
    <row r="8372" spans="1:9">
      <c r="A8372" s="280" t="s">
        <v>9771</v>
      </c>
      <c r="B8372" s="280" t="s">
        <v>5752</v>
      </c>
      <c r="C8372" s="280" t="s">
        <v>1188</v>
      </c>
      <c r="D8372" s="280" t="s">
        <v>1394</v>
      </c>
      <c r="E8372" s="80">
        <v>0</v>
      </c>
      <c r="F8372" s="80">
        <v>707903</v>
      </c>
      <c r="G8372" s="80">
        <v>7</v>
      </c>
      <c r="H8372" s="280" t="s">
        <v>1394</v>
      </c>
      <c r="I8372" s="80"/>
    </row>
    <row r="8373" spans="1:9">
      <c r="A8373" s="280" t="s">
        <v>9772</v>
      </c>
      <c r="B8373" s="280" t="s">
        <v>5754</v>
      </c>
      <c r="C8373" s="280" t="s">
        <v>1188</v>
      </c>
      <c r="D8373" s="280" t="s">
        <v>1394</v>
      </c>
      <c r="E8373" s="80">
        <v>0</v>
      </c>
      <c r="F8373" s="80">
        <v>707903</v>
      </c>
      <c r="G8373" s="80">
        <v>7</v>
      </c>
      <c r="H8373" s="280" t="s">
        <v>1394</v>
      </c>
      <c r="I8373" s="80"/>
    </row>
    <row r="8374" spans="1:9">
      <c r="A8374" s="280" t="s">
        <v>9773</v>
      </c>
      <c r="B8374" s="280" t="s">
        <v>5748</v>
      </c>
      <c r="C8374" s="280" t="s">
        <v>1189</v>
      </c>
      <c r="D8374" s="280" t="s">
        <v>1394</v>
      </c>
      <c r="E8374" s="80">
        <v>12004</v>
      </c>
      <c r="F8374" s="80">
        <v>707903</v>
      </c>
      <c r="G8374" s="80">
        <v>7</v>
      </c>
      <c r="H8374" s="280" t="s">
        <v>1394</v>
      </c>
      <c r="I8374" s="80"/>
    </row>
    <row r="8375" spans="1:9">
      <c r="A8375" s="280" t="s">
        <v>9774</v>
      </c>
      <c r="B8375" s="280" t="s">
        <v>5750</v>
      </c>
      <c r="C8375" s="280" t="s">
        <v>1189</v>
      </c>
      <c r="D8375" s="280" t="s">
        <v>1394</v>
      </c>
      <c r="E8375" s="80">
        <v>144033385.2043643</v>
      </c>
      <c r="F8375" s="80">
        <v>707903</v>
      </c>
      <c r="G8375" s="80">
        <v>7</v>
      </c>
      <c r="H8375" s="280" t="s">
        <v>1394</v>
      </c>
      <c r="I8375" s="80"/>
    </row>
    <row r="8376" spans="1:9">
      <c r="A8376" s="280" t="s">
        <v>9775</v>
      </c>
      <c r="B8376" s="280" t="s">
        <v>5752</v>
      </c>
      <c r="C8376" s="280" t="s">
        <v>1189</v>
      </c>
      <c r="D8376" s="280" t="s">
        <v>1394</v>
      </c>
      <c r="E8376" s="80">
        <v>1.6957125481880993E-2</v>
      </c>
      <c r="F8376" s="80">
        <v>707903</v>
      </c>
      <c r="G8376" s="80">
        <v>7</v>
      </c>
      <c r="H8376" s="280" t="s">
        <v>1394</v>
      </c>
      <c r="I8376" s="80"/>
    </row>
    <row r="8377" spans="1:9">
      <c r="A8377" s="280" t="s">
        <v>9776</v>
      </c>
      <c r="B8377" s="280" t="s">
        <v>5754</v>
      </c>
      <c r="C8377" s="280" t="s">
        <v>1189</v>
      </c>
      <c r="D8377" s="280" t="s">
        <v>1394</v>
      </c>
      <c r="E8377" s="80">
        <v>203.46486058734644</v>
      </c>
      <c r="F8377" s="80">
        <v>707903</v>
      </c>
      <c r="G8377" s="80">
        <v>7</v>
      </c>
      <c r="H8377" s="280" t="s">
        <v>1394</v>
      </c>
      <c r="I8377" s="80"/>
    </row>
    <row r="8378" spans="1:9">
      <c r="A8378" s="280" t="s">
        <v>9777</v>
      </c>
      <c r="B8378" s="280" t="s">
        <v>1457</v>
      </c>
      <c r="C8378" s="280" t="s">
        <v>1189</v>
      </c>
      <c r="D8378" s="280" t="s">
        <v>1211</v>
      </c>
      <c r="E8378" s="80">
        <v>7.7465578192184841E-3</v>
      </c>
      <c r="F8378" s="80">
        <v>707903</v>
      </c>
      <c r="G8378" s="80">
        <v>7</v>
      </c>
      <c r="H8378" s="280" t="s">
        <v>1342</v>
      </c>
      <c r="I8378" s="80"/>
    </row>
    <row r="8379" spans="1:9">
      <c r="A8379" s="280" t="s">
        <v>9778</v>
      </c>
      <c r="B8379" s="280" t="s">
        <v>1457</v>
      </c>
      <c r="C8379" s="280" t="s">
        <v>1189</v>
      </c>
      <c r="D8379" s="280" t="s">
        <v>1212</v>
      </c>
      <c r="E8379" s="80">
        <v>7.9615261163540098E-3</v>
      </c>
      <c r="F8379" s="80">
        <v>707903</v>
      </c>
      <c r="G8379" s="80">
        <v>7</v>
      </c>
      <c r="H8379" s="280" t="s">
        <v>1342</v>
      </c>
      <c r="I8379" s="80"/>
    </row>
    <row r="8380" spans="1:9">
      <c r="A8380" s="280" t="s">
        <v>9779</v>
      </c>
      <c r="B8380" s="280" t="s">
        <v>1457</v>
      </c>
      <c r="C8380" s="280" t="s">
        <v>1189</v>
      </c>
      <c r="D8380" s="280" t="s">
        <v>1213</v>
      </c>
      <c r="E8380" s="80">
        <v>7.8377023911038925E-3</v>
      </c>
      <c r="F8380" s="80">
        <v>707903</v>
      </c>
      <c r="G8380" s="80">
        <v>7</v>
      </c>
      <c r="H8380" s="280" t="s">
        <v>1342</v>
      </c>
      <c r="I8380" s="80"/>
    </row>
    <row r="8381" spans="1:9">
      <c r="A8381" s="280" t="s">
        <v>9780</v>
      </c>
      <c r="B8381" s="280" t="s">
        <v>1457</v>
      </c>
      <c r="C8381" s="280" t="s">
        <v>1189</v>
      </c>
      <c r="D8381" s="280" t="s">
        <v>1214</v>
      </c>
      <c r="E8381" s="80">
        <v>7.9339231916332829E-3</v>
      </c>
      <c r="F8381" s="80">
        <v>707903</v>
      </c>
      <c r="G8381" s="80">
        <v>7</v>
      </c>
      <c r="H8381" s="280" t="s">
        <v>1342</v>
      </c>
      <c r="I8381" s="80"/>
    </row>
    <row r="8382" spans="1:9">
      <c r="A8382" s="280" t="s">
        <v>9781</v>
      </c>
      <c r="B8382" s="280" t="s">
        <v>1457</v>
      </c>
      <c r="C8382" s="280" t="s">
        <v>1189</v>
      </c>
      <c r="D8382" s="280" t="s">
        <v>1215</v>
      </c>
      <c r="E8382" s="80">
        <v>7.9516416694720409E-3</v>
      </c>
      <c r="F8382" s="80">
        <v>707903</v>
      </c>
      <c r="G8382" s="80">
        <v>7</v>
      </c>
      <c r="H8382" s="280" t="s">
        <v>1342</v>
      </c>
      <c r="I8382" s="80"/>
    </row>
    <row r="8383" spans="1:9">
      <c r="A8383" s="280" t="s">
        <v>9782</v>
      </c>
      <c r="B8383" s="280" t="s">
        <v>1457</v>
      </c>
      <c r="C8383" s="280" t="s">
        <v>1189</v>
      </c>
      <c r="D8383" s="280" t="s">
        <v>1216</v>
      </c>
      <c r="E8383" s="80">
        <v>9.1359681028706369E-3</v>
      </c>
      <c r="F8383" s="80">
        <v>707903</v>
      </c>
      <c r="G8383" s="80">
        <v>7</v>
      </c>
      <c r="H8383" s="280" t="s">
        <v>1342</v>
      </c>
      <c r="I8383" s="80"/>
    </row>
    <row r="8384" spans="1:9">
      <c r="A8384" s="280" t="s">
        <v>9783</v>
      </c>
      <c r="B8384" s="280" t="s">
        <v>1457</v>
      </c>
      <c r="C8384" s="280" t="s">
        <v>1189</v>
      </c>
      <c r="D8384" s="280" t="s">
        <v>1217</v>
      </c>
      <c r="E8384" s="80">
        <v>7.3442258439628165E-3</v>
      </c>
      <c r="F8384" s="80">
        <v>707903</v>
      </c>
      <c r="G8384" s="80">
        <v>7</v>
      </c>
      <c r="H8384" s="280" t="s">
        <v>1342</v>
      </c>
      <c r="I8384" s="80"/>
    </row>
    <row r="8385" spans="1:9">
      <c r="A8385" s="280" t="s">
        <v>9784</v>
      </c>
      <c r="B8385" s="280" t="s">
        <v>1457</v>
      </c>
      <c r="C8385" s="280" t="s">
        <v>1189</v>
      </c>
      <c r="D8385" s="280" t="s">
        <v>1218</v>
      </c>
      <c r="E8385" s="80">
        <v>8.1623776914574505E-3</v>
      </c>
      <c r="F8385" s="80">
        <v>707903</v>
      </c>
      <c r="G8385" s="80">
        <v>7</v>
      </c>
      <c r="H8385" s="280" t="s">
        <v>1342</v>
      </c>
      <c r="I8385" s="80"/>
    </row>
    <row r="8386" spans="1:9">
      <c r="A8386" s="280" t="s">
        <v>9785</v>
      </c>
      <c r="B8386" s="280" t="s">
        <v>1457</v>
      </c>
      <c r="C8386" s="280" t="s">
        <v>1189</v>
      </c>
      <c r="D8386" s="280" t="s">
        <v>1219</v>
      </c>
      <c r="E8386" s="80">
        <v>795.03417979111271</v>
      </c>
      <c r="F8386" s="80">
        <v>707903</v>
      </c>
      <c r="G8386" s="80">
        <v>7</v>
      </c>
      <c r="H8386" s="280" t="s">
        <v>1342</v>
      </c>
      <c r="I8386" s="80"/>
    </row>
    <row r="8387" spans="1:9">
      <c r="A8387" s="280" t="s">
        <v>9786</v>
      </c>
      <c r="B8387" s="280" t="s">
        <v>1457</v>
      </c>
      <c r="C8387" s="280" t="s">
        <v>1189</v>
      </c>
      <c r="D8387" s="280" t="s">
        <v>1347</v>
      </c>
      <c r="E8387" s="80">
        <v>1.8208551999704607E-2</v>
      </c>
      <c r="F8387" s="80">
        <v>707903</v>
      </c>
      <c r="G8387" s="80">
        <v>7</v>
      </c>
      <c r="H8387" s="280" t="s">
        <v>1342</v>
      </c>
      <c r="I8387" s="80"/>
    </row>
    <row r="8388" spans="1:9">
      <c r="A8388" s="280" t="s">
        <v>9787</v>
      </c>
      <c r="B8388" s="280" t="s">
        <v>1457</v>
      </c>
      <c r="C8388" s="280" t="s">
        <v>1189</v>
      </c>
      <c r="D8388" s="280" t="s">
        <v>1344</v>
      </c>
      <c r="E8388" s="80">
        <v>4.5627866168694048E-2</v>
      </c>
      <c r="F8388" s="80">
        <v>707903</v>
      </c>
      <c r="G8388" s="80">
        <v>7</v>
      </c>
      <c r="H8388" s="280" t="s">
        <v>1342</v>
      </c>
      <c r="I8388" s="80"/>
    </row>
    <row r="8389" spans="1:9">
      <c r="A8389" s="280" t="s">
        <v>9788</v>
      </c>
      <c r="B8389" s="280" t="s">
        <v>5748</v>
      </c>
      <c r="C8389" s="280" t="s">
        <v>1181</v>
      </c>
      <c r="D8389" s="280" t="s">
        <v>1394</v>
      </c>
      <c r="E8389" s="80">
        <v>13922</v>
      </c>
      <c r="F8389" s="80">
        <v>707054</v>
      </c>
      <c r="G8389" s="80">
        <v>8</v>
      </c>
      <c r="H8389" s="280" t="s">
        <v>1394</v>
      </c>
      <c r="I8389" s="80"/>
    </row>
    <row r="8390" spans="1:9">
      <c r="A8390" s="280" t="s">
        <v>9789</v>
      </c>
      <c r="B8390" s="280" t="s">
        <v>5750</v>
      </c>
      <c r="C8390" s="280" t="s">
        <v>1181</v>
      </c>
      <c r="D8390" s="280" t="s">
        <v>1394</v>
      </c>
      <c r="E8390" s="80">
        <v>345234264.07238978</v>
      </c>
      <c r="F8390" s="80">
        <v>707054</v>
      </c>
      <c r="G8390" s="80">
        <v>8</v>
      </c>
      <c r="H8390" s="280" t="s">
        <v>1394</v>
      </c>
      <c r="I8390" s="80"/>
    </row>
    <row r="8391" spans="1:9">
      <c r="A8391" s="280" t="s">
        <v>9790</v>
      </c>
      <c r="B8391" s="280" t="s">
        <v>5752</v>
      </c>
      <c r="C8391" s="280" t="s">
        <v>1181</v>
      </c>
      <c r="D8391" s="280" t="s">
        <v>1394</v>
      </c>
      <c r="E8391" s="80">
        <v>1.9690150964424218E-2</v>
      </c>
      <c r="F8391" s="80">
        <v>707054</v>
      </c>
      <c r="G8391" s="80">
        <v>8</v>
      </c>
      <c r="H8391" s="280" t="s">
        <v>1394</v>
      </c>
      <c r="I8391" s="80"/>
    </row>
    <row r="8392" spans="1:9">
      <c r="A8392" s="280" t="s">
        <v>9791</v>
      </c>
      <c r="B8392" s="280" t="s">
        <v>5754</v>
      </c>
      <c r="C8392" s="280" t="s">
        <v>1181</v>
      </c>
      <c r="D8392" s="280" t="s">
        <v>1394</v>
      </c>
      <c r="E8392" s="80">
        <v>488.27142491576285</v>
      </c>
      <c r="F8392" s="80">
        <v>707054</v>
      </c>
      <c r="G8392" s="80">
        <v>8</v>
      </c>
      <c r="H8392" s="280" t="s">
        <v>1394</v>
      </c>
      <c r="I8392" s="80"/>
    </row>
    <row r="8393" spans="1:9">
      <c r="A8393" s="280" t="s">
        <v>9792</v>
      </c>
      <c r="B8393" s="280" t="s">
        <v>5748</v>
      </c>
      <c r="C8393" s="280" t="s">
        <v>1190</v>
      </c>
      <c r="D8393" s="280" t="s">
        <v>1394</v>
      </c>
      <c r="E8393" s="80">
        <v>50165</v>
      </c>
      <c r="F8393" s="80">
        <v>707054</v>
      </c>
      <c r="G8393" s="80">
        <v>8</v>
      </c>
      <c r="H8393" s="280" t="s">
        <v>1394</v>
      </c>
      <c r="I8393" s="80"/>
    </row>
    <row r="8394" spans="1:9">
      <c r="A8394" s="280" t="s">
        <v>9793</v>
      </c>
      <c r="B8394" s="280" t="s">
        <v>5750</v>
      </c>
      <c r="C8394" s="280" t="s">
        <v>1190</v>
      </c>
      <c r="D8394" s="280" t="s">
        <v>1394</v>
      </c>
      <c r="E8394" s="80">
        <v>1101879275.183068</v>
      </c>
      <c r="F8394" s="80">
        <v>707054</v>
      </c>
      <c r="G8394" s="80">
        <v>8</v>
      </c>
      <c r="H8394" s="280" t="s">
        <v>1394</v>
      </c>
      <c r="I8394" s="80"/>
    </row>
    <row r="8395" spans="1:9">
      <c r="A8395" s="280" t="s">
        <v>9794</v>
      </c>
      <c r="B8395" s="280" t="s">
        <v>5752</v>
      </c>
      <c r="C8395" s="280" t="s">
        <v>1190</v>
      </c>
      <c r="D8395" s="280" t="s">
        <v>1394</v>
      </c>
      <c r="E8395" s="80">
        <v>7.0949319288201473E-2</v>
      </c>
      <c r="F8395" s="80">
        <v>707054</v>
      </c>
      <c r="G8395" s="80">
        <v>8</v>
      </c>
      <c r="H8395" s="280" t="s">
        <v>1394</v>
      </c>
      <c r="I8395" s="80"/>
    </row>
    <row r="8396" spans="1:9">
      <c r="A8396" s="280" t="s">
        <v>9795</v>
      </c>
      <c r="B8396" s="280" t="s">
        <v>5754</v>
      </c>
      <c r="C8396" s="280" t="s">
        <v>1190</v>
      </c>
      <c r="D8396" s="280" t="s">
        <v>1394</v>
      </c>
      <c r="E8396" s="80">
        <v>1558.4089407358815</v>
      </c>
      <c r="F8396" s="80">
        <v>707054</v>
      </c>
      <c r="G8396" s="80">
        <v>8</v>
      </c>
      <c r="H8396" s="280" t="s">
        <v>1394</v>
      </c>
      <c r="I8396" s="80"/>
    </row>
    <row r="8397" spans="1:9">
      <c r="A8397" s="280" t="s">
        <v>9796</v>
      </c>
      <c r="B8397" s="280" t="s">
        <v>1457</v>
      </c>
      <c r="C8397" s="280" t="s">
        <v>1190</v>
      </c>
      <c r="D8397" s="280" t="s">
        <v>1211</v>
      </c>
      <c r="E8397" s="80">
        <v>1.1136168418532145E-2</v>
      </c>
      <c r="F8397" s="80">
        <v>707054</v>
      </c>
      <c r="G8397" s="80">
        <v>8</v>
      </c>
      <c r="H8397" s="280" t="s">
        <v>1342</v>
      </c>
      <c r="I8397" s="80"/>
    </row>
    <row r="8398" spans="1:9">
      <c r="A8398" s="280" t="s">
        <v>9797</v>
      </c>
      <c r="B8398" s="280" t="s">
        <v>1457</v>
      </c>
      <c r="C8398" s="280" t="s">
        <v>1190</v>
      </c>
      <c r="D8398" s="280" t="s">
        <v>1212</v>
      </c>
      <c r="E8398" s="80">
        <v>1.4405873059044789E-2</v>
      </c>
      <c r="F8398" s="80">
        <v>707054</v>
      </c>
      <c r="G8398" s="80">
        <v>8</v>
      </c>
      <c r="H8398" s="280" t="s">
        <v>1342</v>
      </c>
      <c r="I8398" s="80"/>
    </row>
    <row r="8399" spans="1:9">
      <c r="A8399" s="280" t="s">
        <v>9798</v>
      </c>
      <c r="B8399" s="280" t="s">
        <v>1457</v>
      </c>
      <c r="C8399" s="280" t="s">
        <v>1190</v>
      </c>
      <c r="D8399" s="280" t="s">
        <v>1213</v>
      </c>
      <c r="E8399" s="80">
        <v>1.1335144864703686E-2</v>
      </c>
      <c r="F8399" s="80">
        <v>707054</v>
      </c>
      <c r="G8399" s="80">
        <v>8</v>
      </c>
      <c r="H8399" s="280" t="s">
        <v>1342</v>
      </c>
      <c r="I8399" s="80"/>
    </row>
    <row r="8400" spans="1:9">
      <c r="A8400" s="280" t="s">
        <v>9799</v>
      </c>
      <c r="B8400" s="280" t="s">
        <v>1457</v>
      </c>
      <c r="C8400" s="280" t="s">
        <v>1190</v>
      </c>
      <c r="D8400" s="280" t="s">
        <v>1214</v>
      </c>
      <c r="E8400" s="80">
        <v>1.1710955719427719E-2</v>
      </c>
      <c r="F8400" s="80">
        <v>707054</v>
      </c>
      <c r="G8400" s="80">
        <v>8</v>
      </c>
      <c r="H8400" s="280" t="s">
        <v>1342</v>
      </c>
      <c r="I8400" s="80"/>
    </row>
    <row r="8401" spans="1:9">
      <c r="A8401" s="280" t="s">
        <v>9800</v>
      </c>
      <c r="B8401" s="280" t="s">
        <v>1457</v>
      </c>
      <c r="C8401" s="280" t="s">
        <v>1190</v>
      </c>
      <c r="D8401" s="280" t="s">
        <v>1215</v>
      </c>
      <c r="E8401" s="80">
        <v>1.4357711331093247E-2</v>
      </c>
      <c r="F8401" s="80">
        <v>707054</v>
      </c>
      <c r="G8401" s="80">
        <v>8</v>
      </c>
      <c r="H8401" s="280" t="s">
        <v>1342</v>
      </c>
      <c r="I8401" s="80"/>
    </row>
    <row r="8402" spans="1:9">
      <c r="A8402" s="280" t="s">
        <v>9801</v>
      </c>
      <c r="B8402" s="280" t="s">
        <v>1457</v>
      </c>
      <c r="C8402" s="280" t="s">
        <v>1190</v>
      </c>
      <c r="D8402" s="280" t="s">
        <v>1216</v>
      </c>
      <c r="E8402" s="80">
        <v>2.0493675315598009E-2</v>
      </c>
      <c r="F8402" s="80">
        <v>707054</v>
      </c>
      <c r="G8402" s="80">
        <v>8</v>
      </c>
      <c r="H8402" s="280" t="s">
        <v>1342</v>
      </c>
      <c r="I8402" s="80"/>
    </row>
    <row r="8403" spans="1:9">
      <c r="A8403" s="280" t="s">
        <v>9802</v>
      </c>
      <c r="B8403" s="280" t="s">
        <v>1457</v>
      </c>
      <c r="C8403" s="280" t="s">
        <v>1190</v>
      </c>
      <c r="D8403" s="280" t="s">
        <v>1217</v>
      </c>
      <c r="E8403" s="80">
        <v>1.3066678131835086E-2</v>
      </c>
      <c r="F8403" s="80">
        <v>707054</v>
      </c>
      <c r="G8403" s="80">
        <v>8</v>
      </c>
      <c r="H8403" s="280" t="s">
        <v>1342</v>
      </c>
      <c r="I8403" s="80"/>
    </row>
    <row r="8404" spans="1:9">
      <c r="A8404" s="280" t="s">
        <v>9803</v>
      </c>
      <c r="B8404" s="280" t="s">
        <v>1457</v>
      </c>
      <c r="C8404" s="280" t="s">
        <v>1190</v>
      </c>
      <c r="D8404" s="280" t="s">
        <v>1218</v>
      </c>
      <c r="E8404" s="80">
        <v>1.3723825593491506E-2</v>
      </c>
      <c r="F8404" s="80">
        <v>707054</v>
      </c>
      <c r="G8404" s="80">
        <v>8</v>
      </c>
      <c r="H8404" s="280" t="s">
        <v>1342</v>
      </c>
      <c r="I8404" s="80"/>
    </row>
    <row r="8405" spans="1:9">
      <c r="A8405" s="280" t="s">
        <v>9804</v>
      </c>
      <c r="B8405" s="280" t="s">
        <v>1457</v>
      </c>
      <c r="C8405" s="280" t="s">
        <v>1190</v>
      </c>
      <c r="D8405" s="280" t="s">
        <v>1219</v>
      </c>
      <c r="E8405" s="80">
        <v>6475.2314441363187</v>
      </c>
      <c r="F8405" s="80">
        <v>707054</v>
      </c>
      <c r="G8405" s="80">
        <v>8</v>
      </c>
      <c r="H8405" s="280" t="s">
        <v>1342</v>
      </c>
      <c r="I8405" s="80"/>
    </row>
    <row r="8406" spans="1:9">
      <c r="A8406" s="280" t="s">
        <v>9805</v>
      </c>
      <c r="B8406" s="280" t="s">
        <v>1457</v>
      </c>
      <c r="C8406" s="280" t="s">
        <v>1190</v>
      </c>
      <c r="D8406" s="280" t="s">
        <v>1347</v>
      </c>
      <c r="E8406" s="80">
        <v>3.4275651634708817E-2</v>
      </c>
      <c r="F8406" s="80">
        <v>707054</v>
      </c>
      <c r="G8406" s="80">
        <v>8</v>
      </c>
      <c r="H8406" s="280" t="s">
        <v>1342</v>
      </c>
      <c r="I8406" s="80"/>
    </row>
    <row r="8407" spans="1:9">
      <c r="A8407" s="280" t="s">
        <v>9806</v>
      </c>
      <c r="B8407" s="280" t="s">
        <v>1457</v>
      </c>
      <c r="C8407" s="280" t="s">
        <v>1190</v>
      </c>
      <c r="D8407" s="280" t="s">
        <v>1344</v>
      </c>
      <c r="E8407" s="80">
        <v>8.4103355146849801E-2</v>
      </c>
      <c r="F8407" s="80">
        <v>707054</v>
      </c>
      <c r="G8407" s="80">
        <v>8</v>
      </c>
      <c r="H8407" s="280" t="s">
        <v>1342</v>
      </c>
      <c r="I8407" s="80"/>
    </row>
    <row r="8408" spans="1:9">
      <c r="A8408" s="280" t="s">
        <v>9807</v>
      </c>
      <c r="B8408" s="280" t="s">
        <v>5748</v>
      </c>
      <c r="C8408" s="280" t="s">
        <v>1191</v>
      </c>
      <c r="D8408" s="280" t="s">
        <v>1394</v>
      </c>
      <c r="E8408" s="80">
        <v>60761</v>
      </c>
      <c r="F8408" s="80">
        <v>707054</v>
      </c>
      <c r="G8408" s="80">
        <v>8</v>
      </c>
      <c r="H8408" s="280" t="s">
        <v>1394</v>
      </c>
      <c r="I8408" s="80"/>
    </row>
    <row r="8409" spans="1:9">
      <c r="A8409" s="280" t="s">
        <v>9808</v>
      </c>
      <c r="B8409" s="280" t="s">
        <v>5750</v>
      </c>
      <c r="C8409" s="280" t="s">
        <v>1191</v>
      </c>
      <c r="D8409" s="280" t="s">
        <v>1394</v>
      </c>
      <c r="E8409" s="80">
        <v>1337311658.8430681</v>
      </c>
      <c r="F8409" s="80">
        <v>707054</v>
      </c>
      <c r="G8409" s="80">
        <v>8</v>
      </c>
      <c r="H8409" s="280" t="s">
        <v>1394</v>
      </c>
      <c r="I8409" s="80"/>
    </row>
    <row r="8410" spans="1:9">
      <c r="A8410" s="280" t="s">
        <v>9809</v>
      </c>
      <c r="B8410" s="280" t="s">
        <v>5752</v>
      </c>
      <c r="C8410" s="280" t="s">
        <v>1191</v>
      </c>
      <c r="D8410" s="280" t="s">
        <v>1394</v>
      </c>
      <c r="E8410" s="80">
        <v>8.5935444817510406E-2</v>
      </c>
      <c r="F8410" s="80">
        <v>707054</v>
      </c>
      <c r="G8410" s="80">
        <v>8</v>
      </c>
      <c r="H8410" s="280" t="s">
        <v>1394</v>
      </c>
      <c r="I8410" s="80"/>
    </row>
    <row r="8411" spans="1:9">
      <c r="A8411" s="280" t="s">
        <v>9810</v>
      </c>
      <c r="B8411" s="280" t="s">
        <v>5754</v>
      </c>
      <c r="C8411" s="280" t="s">
        <v>1191</v>
      </c>
      <c r="D8411" s="280" t="s">
        <v>1394</v>
      </c>
      <c r="E8411" s="80">
        <v>1891.3854653860499</v>
      </c>
      <c r="F8411" s="80">
        <v>707054</v>
      </c>
      <c r="G8411" s="80">
        <v>8</v>
      </c>
      <c r="H8411" s="280" t="s">
        <v>1394</v>
      </c>
      <c r="I8411" s="80"/>
    </row>
    <row r="8412" spans="1:9">
      <c r="A8412" s="280" t="s">
        <v>9811</v>
      </c>
      <c r="B8412" s="280" t="s">
        <v>1457</v>
      </c>
      <c r="C8412" s="280" t="s">
        <v>1191</v>
      </c>
      <c r="D8412" s="280" t="s">
        <v>1211</v>
      </c>
      <c r="E8412" s="80">
        <v>1.1116618584387424E-2</v>
      </c>
      <c r="F8412" s="80">
        <v>707054</v>
      </c>
      <c r="G8412" s="80">
        <v>8</v>
      </c>
      <c r="H8412" s="280" t="s">
        <v>1342</v>
      </c>
      <c r="I8412" s="80"/>
    </row>
    <row r="8413" spans="1:9">
      <c r="A8413" s="280" t="s">
        <v>9812</v>
      </c>
      <c r="B8413" s="280" t="s">
        <v>1457</v>
      </c>
      <c r="C8413" s="280" t="s">
        <v>1191</v>
      </c>
      <c r="D8413" s="280" t="s">
        <v>1212</v>
      </c>
      <c r="E8413" s="80">
        <v>1.3922022346347731E-2</v>
      </c>
      <c r="F8413" s="80">
        <v>707054</v>
      </c>
      <c r="G8413" s="80">
        <v>8</v>
      </c>
      <c r="H8413" s="280" t="s">
        <v>1342</v>
      </c>
      <c r="I8413" s="80"/>
    </row>
    <row r="8414" spans="1:9">
      <c r="A8414" s="280" t="s">
        <v>9813</v>
      </c>
      <c r="B8414" s="280" t="s">
        <v>1457</v>
      </c>
      <c r="C8414" s="280" t="s">
        <v>1191</v>
      </c>
      <c r="D8414" s="280" t="s">
        <v>1213</v>
      </c>
      <c r="E8414" s="80">
        <v>1.1281940119672025E-2</v>
      </c>
      <c r="F8414" s="80">
        <v>707054</v>
      </c>
      <c r="G8414" s="80">
        <v>8</v>
      </c>
      <c r="H8414" s="280" t="s">
        <v>1342</v>
      </c>
      <c r="I8414" s="80"/>
    </row>
    <row r="8415" spans="1:9">
      <c r="A8415" s="280" t="s">
        <v>9814</v>
      </c>
      <c r="B8415" s="280" t="s">
        <v>1457</v>
      </c>
      <c r="C8415" s="280" t="s">
        <v>1191</v>
      </c>
      <c r="D8415" s="280" t="s">
        <v>1214</v>
      </c>
      <c r="E8415" s="80">
        <v>1.1624582805951822E-2</v>
      </c>
      <c r="F8415" s="80">
        <v>707054</v>
      </c>
      <c r="G8415" s="80">
        <v>8</v>
      </c>
      <c r="H8415" s="280" t="s">
        <v>1342</v>
      </c>
      <c r="I8415" s="80"/>
    </row>
    <row r="8416" spans="1:9">
      <c r="A8416" s="280" t="s">
        <v>9815</v>
      </c>
      <c r="B8416" s="280" t="s">
        <v>1457</v>
      </c>
      <c r="C8416" s="280" t="s">
        <v>1191</v>
      </c>
      <c r="D8416" s="280" t="s">
        <v>1215</v>
      </c>
      <c r="E8416" s="80">
        <v>1.3874987375479564E-2</v>
      </c>
      <c r="F8416" s="80">
        <v>707054</v>
      </c>
      <c r="G8416" s="80">
        <v>8</v>
      </c>
      <c r="H8416" s="280" t="s">
        <v>1342</v>
      </c>
      <c r="I8416" s="80"/>
    </row>
    <row r="8417" spans="1:9">
      <c r="A8417" s="280" t="s">
        <v>9816</v>
      </c>
      <c r="B8417" s="280" t="s">
        <v>1457</v>
      </c>
      <c r="C8417" s="280" t="s">
        <v>1191</v>
      </c>
      <c r="D8417" s="280" t="s">
        <v>1216</v>
      </c>
      <c r="E8417" s="80">
        <v>1.9311562115170596E-2</v>
      </c>
      <c r="F8417" s="80">
        <v>707054</v>
      </c>
      <c r="G8417" s="80">
        <v>8</v>
      </c>
      <c r="H8417" s="280" t="s">
        <v>1342</v>
      </c>
      <c r="I8417" s="80"/>
    </row>
    <row r="8418" spans="1:9">
      <c r="A8418" s="280" t="s">
        <v>9817</v>
      </c>
      <c r="B8418" s="280" t="s">
        <v>1457</v>
      </c>
      <c r="C8418" s="280" t="s">
        <v>1191</v>
      </c>
      <c r="D8418" s="280" t="s">
        <v>1217</v>
      </c>
      <c r="E8418" s="80">
        <v>1.2671437573435758E-2</v>
      </c>
      <c r="F8418" s="80">
        <v>707054</v>
      </c>
      <c r="G8418" s="80">
        <v>8</v>
      </c>
      <c r="H8418" s="280" t="s">
        <v>1342</v>
      </c>
      <c r="I8418" s="80"/>
    </row>
    <row r="8419" spans="1:9">
      <c r="A8419" s="280" t="s">
        <v>9818</v>
      </c>
      <c r="B8419" s="280" t="s">
        <v>1457</v>
      </c>
      <c r="C8419" s="280" t="s">
        <v>1191</v>
      </c>
      <c r="D8419" s="280" t="s">
        <v>1218</v>
      </c>
      <c r="E8419" s="80">
        <v>1.341229826120857E-2</v>
      </c>
      <c r="F8419" s="80">
        <v>707054</v>
      </c>
      <c r="G8419" s="80">
        <v>8</v>
      </c>
      <c r="H8419" s="280" t="s">
        <v>1342</v>
      </c>
      <c r="I8419" s="80"/>
    </row>
    <row r="8420" spans="1:9">
      <c r="A8420" s="280" t="s">
        <v>9819</v>
      </c>
      <c r="B8420" s="280" t="s">
        <v>1457</v>
      </c>
      <c r="C8420" s="280" t="s">
        <v>1191</v>
      </c>
      <c r="D8420" s="280" t="s">
        <v>1219</v>
      </c>
      <c r="E8420" s="80">
        <v>5346.0296127474458</v>
      </c>
      <c r="F8420" s="80">
        <v>707054</v>
      </c>
      <c r="G8420" s="80">
        <v>8</v>
      </c>
      <c r="H8420" s="280" t="s">
        <v>1342</v>
      </c>
      <c r="I8420" s="80"/>
    </row>
    <row r="8421" spans="1:9">
      <c r="A8421" s="280" t="s">
        <v>9820</v>
      </c>
      <c r="B8421" s="280" t="s">
        <v>1457</v>
      </c>
      <c r="C8421" s="280" t="s">
        <v>1191</v>
      </c>
      <c r="D8421" s="280" t="s">
        <v>1347</v>
      </c>
      <c r="E8421" s="80">
        <v>3.3836605495022723E-2</v>
      </c>
      <c r="F8421" s="80">
        <v>707054</v>
      </c>
      <c r="G8421" s="80">
        <v>8</v>
      </c>
      <c r="H8421" s="280" t="s">
        <v>1342</v>
      </c>
      <c r="I8421" s="80"/>
    </row>
    <row r="8422" spans="1:9">
      <c r="A8422" s="280" t="s">
        <v>9821</v>
      </c>
      <c r="B8422" s="280" t="s">
        <v>1457</v>
      </c>
      <c r="C8422" s="280" t="s">
        <v>1191</v>
      </c>
      <c r="D8422" s="280" t="s">
        <v>1344</v>
      </c>
      <c r="E8422" s="80">
        <v>8.3962199501868229E-2</v>
      </c>
      <c r="F8422" s="80">
        <v>707054</v>
      </c>
      <c r="G8422" s="80">
        <v>8</v>
      </c>
      <c r="H8422" s="280" t="s">
        <v>1342</v>
      </c>
      <c r="I8422" s="80"/>
    </row>
    <row r="8423" spans="1:9">
      <c r="A8423" s="280" t="s">
        <v>9822</v>
      </c>
      <c r="B8423" s="280" t="s">
        <v>5748</v>
      </c>
      <c r="C8423" s="280" t="s">
        <v>1192</v>
      </c>
      <c r="D8423" s="280" t="s">
        <v>1394</v>
      </c>
      <c r="E8423" s="80">
        <v>158995</v>
      </c>
      <c r="F8423" s="80">
        <v>707054</v>
      </c>
      <c r="G8423" s="80">
        <v>8</v>
      </c>
      <c r="H8423" s="280" t="s">
        <v>1394</v>
      </c>
      <c r="I8423" s="80"/>
    </row>
    <row r="8424" spans="1:9">
      <c r="A8424" s="280" t="s">
        <v>9823</v>
      </c>
      <c r="B8424" s="280" t="s">
        <v>5750</v>
      </c>
      <c r="C8424" s="280" t="s">
        <v>1192</v>
      </c>
      <c r="D8424" s="280" t="s">
        <v>1394</v>
      </c>
      <c r="E8424" s="80">
        <v>4880096034.3834467</v>
      </c>
      <c r="F8424" s="80">
        <v>707054</v>
      </c>
      <c r="G8424" s="80">
        <v>8</v>
      </c>
      <c r="H8424" s="280" t="s">
        <v>1394</v>
      </c>
      <c r="I8424" s="80"/>
    </row>
    <row r="8425" spans="1:9">
      <c r="A8425" s="280" t="s">
        <v>9824</v>
      </c>
      <c r="B8425" s="280" t="s">
        <v>5752</v>
      </c>
      <c r="C8425" s="280" t="s">
        <v>1192</v>
      </c>
      <c r="D8425" s="280" t="s">
        <v>1394</v>
      </c>
      <c r="E8425" s="80">
        <v>0.22486967049192849</v>
      </c>
      <c r="F8425" s="80">
        <v>707054</v>
      </c>
      <c r="G8425" s="80">
        <v>8</v>
      </c>
      <c r="H8425" s="280" t="s">
        <v>1394</v>
      </c>
      <c r="I8425" s="80"/>
    </row>
    <row r="8426" spans="1:9">
      <c r="A8426" s="280" t="s">
        <v>9825</v>
      </c>
      <c r="B8426" s="280" t="s">
        <v>5754</v>
      </c>
      <c r="C8426" s="280" t="s">
        <v>1192</v>
      </c>
      <c r="D8426" s="280" t="s">
        <v>1394</v>
      </c>
      <c r="E8426" s="80">
        <v>6902.0131904825466</v>
      </c>
      <c r="F8426" s="80">
        <v>707054</v>
      </c>
      <c r="G8426" s="80">
        <v>8</v>
      </c>
      <c r="H8426" s="280" t="s">
        <v>1394</v>
      </c>
      <c r="I8426" s="80"/>
    </row>
    <row r="8427" spans="1:9">
      <c r="A8427" s="280" t="s">
        <v>9826</v>
      </c>
      <c r="B8427" s="280" t="s">
        <v>1457</v>
      </c>
      <c r="C8427" s="280" t="s">
        <v>1192</v>
      </c>
      <c r="D8427" s="280" t="s">
        <v>1211</v>
      </c>
      <c r="E8427" s="80">
        <v>1.5611071097350635E-2</v>
      </c>
      <c r="F8427" s="80">
        <v>707054</v>
      </c>
      <c r="G8427" s="80">
        <v>8</v>
      </c>
      <c r="H8427" s="280" t="s">
        <v>1342</v>
      </c>
      <c r="I8427" s="80"/>
    </row>
    <row r="8428" spans="1:9">
      <c r="A8428" s="280" t="s">
        <v>9827</v>
      </c>
      <c r="B8428" s="280" t="s">
        <v>1457</v>
      </c>
      <c r="C8428" s="280" t="s">
        <v>1192</v>
      </c>
      <c r="D8428" s="280" t="s">
        <v>1212</v>
      </c>
      <c r="E8428" s="80">
        <v>1.7159075280319926E-2</v>
      </c>
      <c r="F8428" s="80">
        <v>707054</v>
      </c>
      <c r="G8428" s="80">
        <v>8</v>
      </c>
      <c r="H8428" s="280" t="s">
        <v>1342</v>
      </c>
      <c r="I8428" s="80"/>
    </row>
    <row r="8429" spans="1:9">
      <c r="A8429" s="280" t="s">
        <v>9828</v>
      </c>
      <c r="B8429" s="280" t="s">
        <v>1457</v>
      </c>
      <c r="C8429" s="280" t="s">
        <v>1192</v>
      </c>
      <c r="D8429" s="280" t="s">
        <v>1213</v>
      </c>
      <c r="E8429" s="80">
        <v>1.567504953687426E-2</v>
      </c>
      <c r="F8429" s="80">
        <v>707054</v>
      </c>
      <c r="G8429" s="80">
        <v>8</v>
      </c>
      <c r="H8429" s="280" t="s">
        <v>1342</v>
      </c>
      <c r="I8429" s="80"/>
    </row>
    <row r="8430" spans="1:9">
      <c r="A8430" s="280" t="s">
        <v>9829</v>
      </c>
      <c r="B8430" s="280" t="s">
        <v>1457</v>
      </c>
      <c r="C8430" s="280" t="s">
        <v>1192</v>
      </c>
      <c r="D8430" s="280" t="s">
        <v>1214</v>
      </c>
      <c r="E8430" s="80">
        <v>1.5957498848165708E-2</v>
      </c>
      <c r="F8430" s="80">
        <v>707054</v>
      </c>
      <c r="G8430" s="80">
        <v>8</v>
      </c>
      <c r="H8430" s="280" t="s">
        <v>1342</v>
      </c>
      <c r="I8430" s="80"/>
    </row>
    <row r="8431" spans="1:9">
      <c r="A8431" s="280" t="s">
        <v>9830</v>
      </c>
      <c r="B8431" s="280" t="s">
        <v>1457</v>
      </c>
      <c r="C8431" s="280" t="s">
        <v>1192</v>
      </c>
      <c r="D8431" s="280" t="s">
        <v>1215</v>
      </c>
      <c r="E8431" s="80">
        <v>1.7099158275216689E-2</v>
      </c>
      <c r="F8431" s="80">
        <v>707054</v>
      </c>
      <c r="G8431" s="80">
        <v>8</v>
      </c>
      <c r="H8431" s="280" t="s">
        <v>1342</v>
      </c>
      <c r="I8431" s="80"/>
    </row>
    <row r="8432" spans="1:9">
      <c r="A8432" s="280" t="s">
        <v>9831</v>
      </c>
      <c r="B8432" s="280" t="s">
        <v>1457</v>
      </c>
      <c r="C8432" s="280" t="s">
        <v>1192</v>
      </c>
      <c r="D8432" s="280" t="s">
        <v>1216</v>
      </c>
      <c r="E8432" s="80">
        <v>2.2757522056274439E-2</v>
      </c>
      <c r="F8432" s="80">
        <v>707054</v>
      </c>
      <c r="G8432" s="80">
        <v>8</v>
      </c>
      <c r="H8432" s="280" t="s">
        <v>1342</v>
      </c>
      <c r="I8432" s="80"/>
    </row>
    <row r="8433" spans="1:9">
      <c r="A8433" s="280" t="s">
        <v>9832</v>
      </c>
      <c r="B8433" s="280" t="s">
        <v>1457</v>
      </c>
      <c r="C8433" s="280" t="s">
        <v>1192</v>
      </c>
      <c r="D8433" s="280" t="s">
        <v>1217</v>
      </c>
      <c r="E8433" s="80">
        <v>1.5895314956044935E-2</v>
      </c>
      <c r="F8433" s="80">
        <v>707054</v>
      </c>
      <c r="G8433" s="80">
        <v>8</v>
      </c>
      <c r="H8433" s="280" t="s">
        <v>1342</v>
      </c>
      <c r="I8433" s="80"/>
    </row>
    <row r="8434" spans="1:9">
      <c r="A8434" s="280" t="s">
        <v>9833</v>
      </c>
      <c r="B8434" s="280" t="s">
        <v>1457</v>
      </c>
      <c r="C8434" s="280" t="s">
        <v>1192</v>
      </c>
      <c r="D8434" s="280" t="s">
        <v>1218</v>
      </c>
      <c r="E8434" s="80">
        <v>1.7628644358057641E-2</v>
      </c>
      <c r="F8434" s="80">
        <v>707054</v>
      </c>
      <c r="G8434" s="80">
        <v>8</v>
      </c>
      <c r="H8434" s="280" t="s">
        <v>1342</v>
      </c>
      <c r="I8434" s="80"/>
    </row>
    <row r="8435" spans="1:9">
      <c r="A8435" s="280" t="s">
        <v>9834</v>
      </c>
      <c r="B8435" s="280" t="s">
        <v>1457</v>
      </c>
      <c r="C8435" s="280" t="s">
        <v>1192</v>
      </c>
      <c r="D8435" s="280" t="s">
        <v>1219</v>
      </c>
      <c r="E8435" s="80">
        <v>2043.0319068351855</v>
      </c>
      <c r="F8435" s="80">
        <v>707054</v>
      </c>
      <c r="G8435" s="80">
        <v>8</v>
      </c>
      <c r="H8435" s="280" t="s">
        <v>1342</v>
      </c>
      <c r="I8435" s="80"/>
    </row>
    <row r="8436" spans="1:9">
      <c r="A8436" s="280" t="s">
        <v>9835</v>
      </c>
      <c r="B8436" s="280" t="s">
        <v>1457</v>
      </c>
      <c r="C8436" s="280" t="s">
        <v>1192</v>
      </c>
      <c r="D8436" s="280" t="s">
        <v>1347</v>
      </c>
      <c r="E8436" s="80">
        <v>4.7194529396846409E-2</v>
      </c>
      <c r="F8436" s="80">
        <v>707054</v>
      </c>
      <c r="G8436" s="80">
        <v>8</v>
      </c>
      <c r="H8436" s="280" t="s">
        <v>1342</v>
      </c>
      <c r="I8436" s="80"/>
    </row>
    <row r="8437" spans="1:9">
      <c r="A8437" s="280" t="s">
        <v>9836</v>
      </c>
      <c r="B8437" s="280" t="s">
        <v>1457</v>
      </c>
      <c r="C8437" s="280" t="s">
        <v>1192</v>
      </c>
      <c r="D8437" s="280" t="s">
        <v>1344</v>
      </c>
      <c r="E8437" s="80">
        <v>0.11709481634475231</v>
      </c>
      <c r="F8437" s="80">
        <v>707054</v>
      </c>
      <c r="G8437" s="80">
        <v>8</v>
      </c>
      <c r="H8437" s="280" t="s">
        <v>1342</v>
      </c>
      <c r="I8437" s="80"/>
    </row>
    <row r="8438" spans="1:9">
      <c r="A8438" s="280" t="s">
        <v>9837</v>
      </c>
      <c r="B8438" s="280" t="s">
        <v>5748</v>
      </c>
      <c r="C8438" s="280" t="s">
        <v>1193</v>
      </c>
      <c r="D8438" s="280" t="s">
        <v>1394</v>
      </c>
      <c r="E8438" s="80">
        <v>2295</v>
      </c>
      <c r="F8438" s="80">
        <v>707054</v>
      </c>
      <c r="G8438" s="80">
        <v>8</v>
      </c>
      <c r="H8438" s="280" t="s">
        <v>1394</v>
      </c>
      <c r="I8438" s="80"/>
    </row>
    <row r="8439" spans="1:9">
      <c r="A8439" s="280" t="s">
        <v>9838</v>
      </c>
      <c r="B8439" s="280" t="s">
        <v>5750</v>
      </c>
      <c r="C8439" s="280" t="s">
        <v>1193</v>
      </c>
      <c r="D8439" s="280" t="s">
        <v>1394</v>
      </c>
      <c r="E8439" s="80">
        <v>213375762.2109375</v>
      </c>
      <c r="F8439" s="80">
        <v>707054</v>
      </c>
      <c r="G8439" s="80">
        <v>8</v>
      </c>
      <c r="H8439" s="280" t="s">
        <v>1394</v>
      </c>
      <c r="I8439" s="80"/>
    </row>
    <row r="8440" spans="1:9">
      <c r="A8440" s="280" t="s">
        <v>9839</v>
      </c>
      <c r="B8440" s="280" t="s">
        <v>5752</v>
      </c>
      <c r="C8440" s="280" t="s">
        <v>1193</v>
      </c>
      <c r="D8440" s="280" t="s">
        <v>1394</v>
      </c>
      <c r="E8440" s="80">
        <v>3.2458624093775015E-3</v>
      </c>
      <c r="F8440" s="80">
        <v>707054</v>
      </c>
      <c r="G8440" s="80">
        <v>8</v>
      </c>
      <c r="H8440" s="280" t="s">
        <v>1394</v>
      </c>
      <c r="I8440" s="80"/>
    </row>
    <row r="8441" spans="1:9">
      <c r="A8441" s="280" t="s">
        <v>9840</v>
      </c>
      <c r="B8441" s="280" t="s">
        <v>5754</v>
      </c>
      <c r="C8441" s="280" t="s">
        <v>1193</v>
      </c>
      <c r="D8441" s="280" t="s">
        <v>1394</v>
      </c>
      <c r="E8441" s="80">
        <v>301.78142293366204</v>
      </c>
      <c r="F8441" s="80">
        <v>707054</v>
      </c>
      <c r="G8441" s="80">
        <v>8</v>
      </c>
      <c r="H8441" s="280" t="s">
        <v>1394</v>
      </c>
      <c r="I8441" s="80"/>
    </row>
    <row r="8442" spans="1:9">
      <c r="A8442" s="280" t="s">
        <v>9841</v>
      </c>
      <c r="B8442" s="280" t="s">
        <v>1457</v>
      </c>
      <c r="C8442" s="280" t="s">
        <v>1193</v>
      </c>
      <c r="D8442" s="280" t="s">
        <v>1211</v>
      </c>
      <c r="E8442" s="80">
        <v>4.5163911327806963E-2</v>
      </c>
      <c r="F8442" s="80">
        <v>707054</v>
      </c>
      <c r="G8442" s="80">
        <v>8</v>
      </c>
      <c r="H8442" s="280" t="s">
        <v>1342</v>
      </c>
      <c r="I8442" s="80"/>
    </row>
    <row r="8443" spans="1:9">
      <c r="A8443" s="280" t="s">
        <v>9842</v>
      </c>
      <c r="B8443" s="280" t="s">
        <v>1457</v>
      </c>
      <c r="C8443" s="280" t="s">
        <v>1193</v>
      </c>
      <c r="D8443" s="280" t="s">
        <v>1212</v>
      </c>
      <c r="E8443" s="80">
        <v>4.7949570229880917E-2</v>
      </c>
      <c r="F8443" s="80">
        <v>707054</v>
      </c>
      <c r="G8443" s="80">
        <v>8</v>
      </c>
      <c r="H8443" s="280" t="s">
        <v>1342</v>
      </c>
      <c r="I8443" s="80"/>
    </row>
    <row r="8444" spans="1:9">
      <c r="A8444" s="280" t="s">
        <v>9843</v>
      </c>
      <c r="B8444" s="280" t="s">
        <v>1457</v>
      </c>
      <c r="C8444" s="280" t="s">
        <v>1193</v>
      </c>
      <c r="D8444" s="280" t="s">
        <v>1213</v>
      </c>
      <c r="E8444" s="80">
        <v>4.5163911327806963E-2</v>
      </c>
      <c r="F8444" s="80">
        <v>707054</v>
      </c>
      <c r="G8444" s="80">
        <v>8</v>
      </c>
      <c r="H8444" s="280" t="s">
        <v>1342</v>
      </c>
      <c r="I8444" s="80"/>
    </row>
    <row r="8445" spans="1:9">
      <c r="A8445" s="280" t="s">
        <v>9844</v>
      </c>
      <c r="B8445" s="280" t="s">
        <v>1457</v>
      </c>
      <c r="C8445" s="280" t="s">
        <v>1193</v>
      </c>
      <c r="D8445" s="280" t="s">
        <v>1214</v>
      </c>
      <c r="E8445" s="80">
        <v>4.5747508324546021E-2</v>
      </c>
      <c r="F8445" s="80">
        <v>707054</v>
      </c>
      <c r="G8445" s="80">
        <v>8</v>
      </c>
      <c r="H8445" s="280" t="s">
        <v>1342</v>
      </c>
      <c r="I8445" s="80"/>
    </row>
    <row r="8446" spans="1:9">
      <c r="A8446" s="280" t="s">
        <v>9845</v>
      </c>
      <c r="B8446" s="280" t="s">
        <v>1457</v>
      </c>
      <c r="C8446" s="280" t="s">
        <v>1193</v>
      </c>
      <c r="D8446" s="280" t="s">
        <v>1215</v>
      </c>
      <c r="E8446" s="80">
        <v>4.759250786637241E-2</v>
      </c>
      <c r="F8446" s="80">
        <v>707054</v>
      </c>
      <c r="G8446" s="80">
        <v>8</v>
      </c>
      <c r="H8446" s="280" t="s">
        <v>1342</v>
      </c>
      <c r="I8446" s="80"/>
    </row>
    <row r="8447" spans="1:9">
      <c r="A8447" s="280" t="s">
        <v>9846</v>
      </c>
      <c r="B8447" s="280" t="s">
        <v>1457</v>
      </c>
      <c r="C8447" s="280" t="s">
        <v>1193</v>
      </c>
      <c r="D8447" s="280" t="s">
        <v>1216</v>
      </c>
      <c r="E8447" s="80">
        <v>7.691528937074131E-2</v>
      </c>
      <c r="F8447" s="80">
        <v>707054</v>
      </c>
      <c r="G8447" s="80">
        <v>8</v>
      </c>
      <c r="H8447" s="280" t="s">
        <v>1342</v>
      </c>
      <c r="I8447" s="80"/>
    </row>
    <row r="8448" spans="1:9">
      <c r="A8448" s="280" t="s">
        <v>9847</v>
      </c>
      <c r="B8448" s="280" t="s">
        <v>1457</v>
      </c>
      <c r="C8448" s="280" t="s">
        <v>1193</v>
      </c>
      <c r="D8448" s="280" t="s">
        <v>1217</v>
      </c>
      <c r="E8448" s="80">
        <v>4.4681430435639775E-2</v>
      </c>
      <c r="F8448" s="80">
        <v>707054</v>
      </c>
      <c r="G8448" s="80">
        <v>8</v>
      </c>
      <c r="H8448" s="280" t="s">
        <v>1342</v>
      </c>
      <c r="I8448" s="80"/>
    </row>
    <row r="8449" spans="1:9">
      <c r="A8449" s="280" t="s">
        <v>9848</v>
      </c>
      <c r="B8449" s="280" t="s">
        <v>1457</v>
      </c>
      <c r="C8449" s="280" t="s">
        <v>1193</v>
      </c>
      <c r="D8449" s="280" t="s">
        <v>1218</v>
      </c>
      <c r="E8449" s="80">
        <v>5.5917151398529159E-2</v>
      </c>
      <c r="F8449" s="80">
        <v>707054</v>
      </c>
      <c r="G8449" s="80">
        <v>8</v>
      </c>
      <c r="H8449" s="280" t="s">
        <v>1342</v>
      </c>
      <c r="I8449" s="80"/>
    </row>
    <row r="8450" spans="1:9">
      <c r="A8450" s="280" t="s">
        <v>9849</v>
      </c>
      <c r="B8450" s="280" t="s">
        <v>1457</v>
      </c>
      <c r="C8450" s="280" t="s">
        <v>1193</v>
      </c>
      <c r="D8450" s="280" t="s">
        <v>1219</v>
      </c>
      <c r="E8450" s="80">
        <v>4.4015461188531099E-2</v>
      </c>
      <c r="F8450" s="80">
        <v>707054</v>
      </c>
      <c r="G8450" s="80">
        <v>8</v>
      </c>
      <c r="H8450" s="280" t="s">
        <v>1342</v>
      </c>
      <c r="I8450" s="80"/>
    </row>
    <row r="8451" spans="1:9">
      <c r="A8451" s="280" t="s">
        <v>9850</v>
      </c>
      <c r="B8451" s="280" t="s">
        <v>1457</v>
      </c>
      <c r="C8451" s="280" t="s">
        <v>1193</v>
      </c>
      <c r="D8451" s="280" t="s">
        <v>1347</v>
      </c>
      <c r="E8451" s="80">
        <v>0.1870523596812505</v>
      </c>
      <c r="F8451" s="80">
        <v>707054</v>
      </c>
      <c r="G8451" s="80">
        <v>8</v>
      </c>
      <c r="H8451" s="280" t="s">
        <v>1342</v>
      </c>
      <c r="I8451" s="80"/>
    </row>
    <row r="8452" spans="1:9">
      <c r="A8452" s="280" t="s">
        <v>9851</v>
      </c>
      <c r="B8452" s="280" t="s">
        <v>1457</v>
      </c>
      <c r="C8452" s="280" t="s">
        <v>1193</v>
      </c>
      <c r="D8452" s="280" t="s">
        <v>1344</v>
      </c>
      <c r="E8452" s="80">
        <v>0.3816549059439997</v>
      </c>
      <c r="F8452" s="80">
        <v>707054</v>
      </c>
      <c r="G8452" s="80">
        <v>8</v>
      </c>
      <c r="H8452" s="280" t="s">
        <v>1342</v>
      </c>
      <c r="I8452" s="80"/>
    </row>
    <row r="8453" spans="1:9">
      <c r="A8453" s="280" t="s">
        <v>9852</v>
      </c>
      <c r="B8453" s="280" t="s">
        <v>5748</v>
      </c>
      <c r="C8453" s="280" t="s">
        <v>1194</v>
      </c>
      <c r="D8453" s="280" t="s">
        <v>1394</v>
      </c>
      <c r="E8453" s="80">
        <v>109751</v>
      </c>
      <c r="F8453" s="80">
        <v>707054</v>
      </c>
      <c r="G8453" s="80">
        <v>8</v>
      </c>
      <c r="H8453" s="280" t="s">
        <v>1394</v>
      </c>
      <c r="I8453" s="80"/>
    </row>
    <row r="8454" spans="1:9">
      <c r="A8454" s="280" t="s">
        <v>9853</v>
      </c>
      <c r="B8454" s="280" t="s">
        <v>5750</v>
      </c>
      <c r="C8454" s="280" t="s">
        <v>1194</v>
      </c>
      <c r="D8454" s="280" t="s">
        <v>1394</v>
      </c>
      <c r="E8454" s="80">
        <v>3329408613.3294411</v>
      </c>
      <c r="F8454" s="80">
        <v>707054</v>
      </c>
      <c r="G8454" s="80">
        <v>8</v>
      </c>
      <c r="H8454" s="280" t="s">
        <v>1394</v>
      </c>
      <c r="I8454" s="80"/>
    </row>
    <row r="8455" spans="1:9">
      <c r="A8455" s="280" t="s">
        <v>9854</v>
      </c>
      <c r="B8455" s="280" t="s">
        <v>5752</v>
      </c>
      <c r="C8455" s="280" t="s">
        <v>1194</v>
      </c>
      <c r="D8455" s="280" t="s">
        <v>1394</v>
      </c>
      <c r="E8455" s="80">
        <v>0.15522293912487589</v>
      </c>
      <c r="F8455" s="80">
        <v>707054</v>
      </c>
      <c r="G8455" s="80">
        <v>8</v>
      </c>
      <c r="H8455" s="280" t="s">
        <v>1394</v>
      </c>
      <c r="I8455" s="80"/>
    </row>
    <row r="8456" spans="1:9">
      <c r="A8456" s="280" t="s">
        <v>9855</v>
      </c>
      <c r="B8456" s="280" t="s">
        <v>5754</v>
      </c>
      <c r="C8456" s="280" t="s">
        <v>1194</v>
      </c>
      <c r="D8456" s="280" t="s">
        <v>1394</v>
      </c>
      <c r="E8456" s="80">
        <v>4708.8463021628349</v>
      </c>
      <c r="F8456" s="80">
        <v>707054</v>
      </c>
      <c r="G8456" s="80">
        <v>8</v>
      </c>
      <c r="H8456" s="280" t="s">
        <v>1394</v>
      </c>
      <c r="I8456" s="80"/>
    </row>
    <row r="8457" spans="1:9">
      <c r="A8457" s="280" t="s">
        <v>9856</v>
      </c>
      <c r="B8457" s="280" t="s">
        <v>1457</v>
      </c>
      <c r="C8457" s="280" t="s">
        <v>1194</v>
      </c>
      <c r="D8457" s="280" t="s">
        <v>1211</v>
      </c>
      <c r="E8457" s="80">
        <v>1.5516707919016531E-2</v>
      </c>
      <c r="F8457" s="80">
        <v>707054</v>
      </c>
      <c r="G8457" s="80">
        <v>8</v>
      </c>
      <c r="H8457" s="280" t="s">
        <v>1342</v>
      </c>
      <c r="I8457" s="80"/>
    </row>
    <row r="8458" spans="1:9">
      <c r="A8458" s="280" t="s">
        <v>9857</v>
      </c>
      <c r="B8458" s="280" t="s">
        <v>1457</v>
      </c>
      <c r="C8458" s="280" t="s">
        <v>1194</v>
      </c>
      <c r="D8458" s="280" t="s">
        <v>1212</v>
      </c>
      <c r="E8458" s="80">
        <v>1.6147888499698913E-2</v>
      </c>
      <c r="F8458" s="80">
        <v>707054</v>
      </c>
      <c r="G8458" s="80">
        <v>8</v>
      </c>
      <c r="H8458" s="280" t="s">
        <v>1342</v>
      </c>
      <c r="I8458" s="80"/>
    </row>
    <row r="8459" spans="1:9">
      <c r="A8459" s="280" t="s">
        <v>9858</v>
      </c>
      <c r="B8459" s="280" t="s">
        <v>1457</v>
      </c>
      <c r="C8459" s="280" t="s">
        <v>1194</v>
      </c>
      <c r="D8459" s="280" t="s">
        <v>1213</v>
      </c>
      <c r="E8459" s="80">
        <v>1.5517866452302156E-2</v>
      </c>
      <c r="F8459" s="80">
        <v>707054</v>
      </c>
      <c r="G8459" s="80">
        <v>8</v>
      </c>
      <c r="H8459" s="280" t="s">
        <v>1342</v>
      </c>
      <c r="I8459" s="80"/>
    </row>
    <row r="8460" spans="1:9">
      <c r="A8460" s="280" t="s">
        <v>9859</v>
      </c>
      <c r="B8460" s="280" t="s">
        <v>1457</v>
      </c>
      <c r="C8460" s="280" t="s">
        <v>1194</v>
      </c>
      <c r="D8460" s="280" t="s">
        <v>1214</v>
      </c>
      <c r="E8460" s="80">
        <v>1.5725148034066525E-2</v>
      </c>
      <c r="F8460" s="80">
        <v>707054</v>
      </c>
      <c r="G8460" s="80">
        <v>8</v>
      </c>
      <c r="H8460" s="280" t="s">
        <v>1342</v>
      </c>
      <c r="I8460" s="80"/>
    </row>
    <row r="8461" spans="1:9">
      <c r="A8461" s="280" t="s">
        <v>9860</v>
      </c>
      <c r="B8461" s="280" t="s">
        <v>1457</v>
      </c>
      <c r="C8461" s="280" t="s">
        <v>1194</v>
      </c>
      <c r="D8461" s="280" t="s">
        <v>1215</v>
      </c>
      <c r="E8461" s="80">
        <v>1.6094593730291651E-2</v>
      </c>
      <c r="F8461" s="80">
        <v>707054</v>
      </c>
      <c r="G8461" s="80">
        <v>8</v>
      </c>
      <c r="H8461" s="280" t="s">
        <v>1342</v>
      </c>
      <c r="I8461" s="80"/>
    </row>
    <row r="8462" spans="1:9">
      <c r="A8462" s="280" t="s">
        <v>9861</v>
      </c>
      <c r="B8462" s="280" t="s">
        <v>1457</v>
      </c>
      <c r="C8462" s="280" t="s">
        <v>1194</v>
      </c>
      <c r="D8462" s="280" t="s">
        <v>1216</v>
      </c>
      <c r="E8462" s="80">
        <v>2.0668803059212419E-2</v>
      </c>
      <c r="F8462" s="80">
        <v>707054</v>
      </c>
      <c r="G8462" s="80">
        <v>8</v>
      </c>
      <c r="H8462" s="280" t="s">
        <v>1342</v>
      </c>
      <c r="I8462" s="80"/>
    </row>
    <row r="8463" spans="1:9">
      <c r="A8463" s="280" t="s">
        <v>9862</v>
      </c>
      <c r="B8463" s="280" t="s">
        <v>1457</v>
      </c>
      <c r="C8463" s="280" t="s">
        <v>1194</v>
      </c>
      <c r="D8463" s="280" t="s">
        <v>1217</v>
      </c>
      <c r="E8463" s="80">
        <v>1.5077789725715858E-2</v>
      </c>
      <c r="F8463" s="80">
        <v>707054</v>
      </c>
      <c r="G8463" s="80">
        <v>8</v>
      </c>
      <c r="H8463" s="280" t="s">
        <v>1342</v>
      </c>
      <c r="I8463" s="80"/>
    </row>
    <row r="8464" spans="1:9">
      <c r="A8464" s="280" t="s">
        <v>9863</v>
      </c>
      <c r="B8464" s="280" t="s">
        <v>1457</v>
      </c>
      <c r="C8464" s="280" t="s">
        <v>1194</v>
      </c>
      <c r="D8464" s="280" t="s">
        <v>1218</v>
      </c>
      <c r="E8464" s="80">
        <v>1.694373438602342E-2</v>
      </c>
      <c r="F8464" s="80">
        <v>707054</v>
      </c>
      <c r="G8464" s="80">
        <v>8</v>
      </c>
      <c r="H8464" s="280" t="s">
        <v>1342</v>
      </c>
      <c r="I8464" s="80"/>
    </row>
    <row r="8465" spans="1:9">
      <c r="A8465" s="280" t="s">
        <v>9864</v>
      </c>
      <c r="B8465" s="280" t="s">
        <v>1457</v>
      </c>
      <c r="C8465" s="280" t="s">
        <v>1194</v>
      </c>
      <c r="D8465" s="280" t="s">
        <v>1219</v>
      </c>
      <c r="E8465" s="80">
        <v>1.5049627149948338E-2</v>
      </c>
      <c r="F8465" s="80">
        <v>707054</v>
      </c>
      <c r="G8465" s="80">
        <v>8</v>
      </c>
      <c r="H8465" s="280" t="s">
        <v>1342</v>
      </c>
      <c r="I8465" s="80"/>
    </row>
    <row r="8466" spans="1:9">
      <c r="A8466" s="280" t="s">
        <v>9865</v>
      </c>
      <c r="B8466" s="280" t="s">
        <v>1457</v>
      </c>
      <c r="C8466" s="280" t="s">
        <v>1194</v>
      </c>
      <c r="D8466" s="280" t="s">
        <v>1347</v>
      </c>
      <c r="E8466" s="80">
        <v>4.5725898164937454E-2</v>
      </c>
      <c r="F8466" s="80">
        <v>707054</v>
      </c>
      <c r="G8466" s="80">
        <v>8</v>
      </c>
      <c r="H8466" s="280" t="s">
        <v>1342</v>
      </c>
      <c r="I8466" s="80"/>
    </row>
    <row r="8467" spans="1:9">
      <c r="A8467" s="280" t="s">
        <v>9866</v>
      </c>
      <c r="B8467" s="280" t="s">
        <v>1457</v>
      </c>
      <c r="C8467" s="280" t="s">
        <v>1194</v>
      </c>
      <c r="D8467" s="280" t="s">
        <v>1344</v>
      </c>
      <c r="E8467" s="80">
        <v>0.11516947555520587</v>
      </c>
      <c r="F8467" s="80">
        <v>707054</v>
      </c>
      <c r="G8467" s="80">
        <v>8</v>
      </c>
      <c r="H8467" s="280" t="s">
        <v>1342</v>
      </c>
      <c r="I8467" s="80"/>
    </row>
    <row r="8468" spans="1:9">
      <c r="A8468" s="280" t="s">
        <v>9867</v>
      </c>
      <c r="B8468" s="280" t="s">
        <v>5748</v>
      </c>
      <c r="C8468" s="280" t="s">
        <v>1195</v>
      </c>
      <c r="D8468" s="280" t="s">
        <v>1394</v>
      </c>
      <c r="E8468" s="80">
        <v>2323</v>
      </c>
      <c r="F8468" s="80">
        <v>707054</v>
      </c>
      <c r="G8468" s="80">
        <v>8</v>
      </c>
      <c r="H8468" s="280" t="s">
        <v>1394</v>
      </c>
      <c r="I8468" s="80"/>
    </row>
    <row r="8469" spans="1:9">
      <c r="A8469" s="280" t="s">
        <v>9868</v>
      </c>
      <c r="B8469" s="280" t="s">
        <v>5750</v>
      </c>
      <c r="C8469" s="280" t="s">
        <v>1195</v>
      </c>
      <c r="D8469" s="280" t="s">
        <v>1394</v>
      </c>
      <c r="E8469" s="80">
        <v>117604258.48485857</v>
      </c>
      <c r="F8469" s="80">
        <v>707054</v>
      </c>
      <c r="G8469" s="80">
        <v>8</v>
      </c>
      <c r="H8469" s="280" t="s">
        <v>1394</v>
      </c>
      <c r="I8469" s="80"/>
    </row>
    <row r="8470" spans="1:9">
      <c r="A8470" s="280" t="s">
        <v>9869</v>
      </c>
      <c r="B8470" s="280" t="s">
        <v>5752</v>
      </c>
      <c r="C8470" s="280" t="s">
        <v>1195</v>
      </c>
      <c r="D8470" s="280" t="s">
        <v>1394</v>
      </c>
      <c r="E8470" s="80">
        <v>3.2854633450910397E-3</v>
      </c>
      <c r="F8470" s="80">
        <v>707054</v>
      </c>
      <c r="G8470" s="80">
        <v>8</v>
      </c>
      <c r="H8470" s="280" t="s">
        <v>1394</v>
      </c>
      <c r="I8470" s="80"/>
    </row>
    <row r="8471" spans="1:9">
      <c r="A8471" s="280" t="s">
        <v>9870</v>
      </c>
      <c r="B8471" s="280" t="s">
        <v>5754</v>
      </c>
      <c r="C8471" s="280" t="s">
        <v>1195</v>
      </c>
      <c r="D8471" s="280" t="s">
        <v>1394</v>
      </c>
      <c r="E8471" s="80">
        <v>166.3299528534717</v>
      </c>
      <c r="F8471" s="80">
        <v>707054</v>
      </c>
      <c r="G8471" s="80">
        <v>8</v>
      </c>
      <c r="H8471" s="280" t="s">
        <v>1394</v>
      </c>
      <c r="I8471" s="80"/>
    </row>
    <row r="8472" spans="1:9">
      <c r="A8472" s="280" t="s">
        <v>9871</v>
      </c>
      <c r="B8472" s="280" t="s">
        <v>1457</v>
      </c>
      <c r="C8472" s="280" t="s">
        <v>1195</v>
      </c>
      <c r="D8472" s="280" t="s">
        <v>1211</v>
      </c>
      <c r="E8472" s="80">
        <v>2.4501591468577017E-2</v>
      </c>
      <c r="F8472" s="80">
        <v>707054</v>
      </c>
      <c r="G8472" s="80">
        <v>8</v>
      </c>
      <c r="H8472" s="280" t="s">
        <v>1342</v>
      </c>
      <c r="I8472" s="80"/>
    </row>
    <row r="8473" spans="1:9">
      <c r="A8473" s="280" t="s">
        <v>9872</v>
      </c>
      <c r="B8473" s="280" t="s">
        <v>1457</v>
      </c>
      <c r="C8473" s="280" t="s">
        <v>1195</v>
      </c>
      <c r="D8473" s="280" t="s">
        <v>1212</v>
      </c>
      <c r="E8473" s="80">
        <v>2.56749524367079E-2</v>
      </c>
      <c r="F8473" s="80">
        <v>707054</v>
      </c>
      <c r="G8473" s="80">
        <v>8</v>
      </c>
      <c r="H8473" s="280" t="s">
        <v>1342</v>
      </c>
      <c r="I8473" s="80"/>
    </row>
    <row r="8474" spans="1:9">
      <c r="A8474" s="280" t="s">
        <v>9873</v>
      </c>
      <c r="B8474" s="280" t="s">
        <v>1457</v>
      </c>
      <c r="C8474" s="280" t="s">
        <v>1195</v>
      </c>
      <c r="D8474" s="280" t="s">
        <v>1213</v>
      </c>
      <c r="E8474" s="80">
        <v>2.4501591468577017E-2</v>
      </c>
      <c r="F8474" s="80">
        <v>707054</v>
      </c>
      <c r="G8474" s="80">
        <v>8</v>
      </c>
      <c r="H8474" s="280" t="s">
        <v>1342</v>
      </c>
      <c r="I8474" s="80"/>
    </row>
    <row r="8475" spans="1:9">
      <c r="A8475" s="280" t="s">
        <v>9874</v>
      </c>
      <c r="B8475" s="280" t="s">
        <v>1457</v>
      </c>
      <c r="C8475" s="280" t="s">
        <v>1195</v>
      </c>
      <c r="D8475" s="280" t="s">
        <v>1214</v>
      </c>
      <c r="E8475" s="80">
        <v>2.56749524367079E-2</v>
      </c>
      <c r="F8475" s="80">
        <v>707054</v>
      </c>
      <c r="G8475" s="80">
        <v>8</v>
      </c>
      <c r="H8475" s="280" t="s">
        <v>1342</v>
      </c>
      <c r="I8475" s="80"/>
    </row>
    <row r="8476" spans="1:9">
      <c r="A8476" s="280" t="s">
        <v>9875</v>
      </c>
      <c r="B8476" s="280" t="s">
        <v>1457</v>
      </c>
      <c r="C8476" s="280" t="s">
        <v>1195</v>
      </c>
      <c r="D8476" s="280" t="s">
        <v>1215</v>
      </c>
      <c r="E8476" s="80">
        <v>2.5595267171155456E-2</v>
      </c>
      <c r="F8476" s="80">
        <v>707054</v>
      </c>
      <c r="G8476" s="80">
        <v>8</v>
      </c>
      <c r="H8476" s="280" t="s">
        <v>1342</v>
      </c>
      <c r="I8476" s="80"/>
    </row>
    <row r="8477" spans="1:9">
      <c r="A8477" s="280" t="s">
        <v>9876</v>
      </c>
      <c r="B8477" s="280" t="s">
        <v>1457</v>
      </c>
      <c r="C8477" s="280" t="s">
        <v>1195</v>
      </c>
      <c r="D8477" s="280" t="s">
        <v>1216</v>
      </c>
      <c r="E8477" s="80">
        <v>4.6753797230508258E-2</v>
      </c>
      <c r="F8477" s="80">
        <v>707054</v>
      </c>
      <c r="G8477" s="80">
        <v>8</v>
      </c>
      <c r="H8477" s="280" t="s">
        <v>1342</v>
      </c>
      <c r="I8477" s="80"/>
    </row>
    <row r="8478" spans="1:9">
      <c r="A8478" s="280" t="s">
        <v>9877</v>
      </c>
      <c r="B8478" s="280" t="s">
        <v>1457</v>
      </c>
      <c r="C8478" s="280" t="s">
        <v>1195</v>
      </c>
      <c r="D8478" s="280" t="s">
        <v>1217</v>
      </c>
      <c r="E8478" s="80">
        <v>2.3827499160651352E-2</v>
      </c>
      <c r="F8478" s="80">
        <v>707054</v>
      </c>
      <c r="G8478" s="80">
        <v>8</v>
      </c>
      <c r="H8478" s="280" t="s">
        <v>1342</v>
      </c>
      <c r="I8478" s="80"/>
    </row>
    <row r="8479" spans="1:9">
      <c r="A8479" s="280" t="s">
        <v>9878</v>
      </c>
      <c r="B8479" s="280" t="s">
        <v>1457</v>
      </c>
      <c r="C8479" s="280" t="s">
        <v>1195</v>
      </c>
      <c r="D8479" s="280" t="s">
        <v>1218</v>
      </c>
      <c r="E8479" s="80">
        <v>3.8551976505090194E-2</v>
      </c>
      <c r="F8479" s="80">
        <v>707054</v>
      </c>
      <c r="G8479" s="80">
        <v>8</v>
      </c>
      <c r="H8479" s="280" t="s">
        <v>1342</v>
      </c>
      <c r="I8479" s="80"/>
    </row>
    <row r="8480" spans="1:9">
      <c r="A8480" s="280" t="s">
        <v>9879</v>
      </c>
      <c r="B8480" s="280" t="s">
        <v>1457</v>
      </c>
      <c r="C8480" s="280" t="s">
        <v>1195</v>
      </c>
      <c r="D8480" s="280" t="s">
        <v>1219</v>
      </c>
      <c r="E8480" s="80">
        <v>44512.708005373592</v>
      </c>
      <c r="F8480" s="80">
        <v>707054</v>
      </c>
      <c r="G8480" s="80">
        <v>8</v>
      </c>
      <c r="H8480" s="280" t="s">
        <v>1342</v>
      </c>
      <c r="I8480" s="80"/>
    </row>
    <row r="8481" spans="1:9">
      <c r="A8481" s="280" t="s">
        <v>9880</v>
      </c>
      <c r="B8481" s="280" t="s">
        <v>1457</v>
      </c>
      <c r="C8481" s="280" t="s">
        <v>1195</v>
      </c>
      <c r="D8481" s="280" t="s">
        <v>1347</v>
      </c>
      <c r="E8481" s="80">
        <v>0.10185318959979942</v>
      </c>
      <c r="F8481" s="80">
        <v>707054</v>
      </c>
      <c r="G8481" s="80">
        <v>8</v>
      </c>
      <c r="H8481" s="280" t="s">
        <v>1342</v>
      </c>
      <c r="I8481" s="80"/>
    </row>
    <row r="8482" spans="1:9">
      <c r="A8482" s="280" t="s">
        <v>9881</v>
      </c>
      <c r="B8482" s="280" t="s">
        <v>1457</v>
      </c>
      <c r="C8482" s="280" t="s">
        <v>1195</v>
      </c>
      <c r="D8482" s="280" t="s">
        <v>1344</v>
      </c>
      <c r="E8482" s="80">
        <v>0.20781758414087673</v>
      </c>
      <c r="F8482" s="80">
        <v>707054</v>
      </c>
      <c r="G8482" s="80">
        <v>8</v>
      </c>
      <c r="H8482" s="280" t="s">
        <v>1342</v>
      </c>
      <c r="I8482" s="80"/>
    </row>
    <row r="8483" spans="1:9">
      <c r="A8483" s="280" t="s">
        <v>9882</v>
      </c>
      <c r="B8483" s="280" t="s">
        <v>5748</v>
      </c>
      <c r="C8483" s="280" t="s">
        <v>1196</v>
      </c>
      <c r="D8483" s="280" t="s">
        <v>1394</v>
      </c>
      <c r="E8483" s="80">
        <v>130871</v>
      </c>
      <c r="F8483" s="80">
        <v>707054</v>
      </c>
      <c r="G8483" s="80">
        <v>8</v>
      </c>
      <c r="H8483" s="280" t="s">
        <v>1394</v>
      </c>
      <c r="I8483" s="80"/>
    </row>
    <row r="8484" spans="1:9">
      <c r="A8484" s="280" t="s">
        <v>9883</v>
      </c>
      <c r="B8484" s="280" t="s">
        <v>5750</v>
      </c>
      <c r="C8484" s="280" t="s">
        <v>1196</v>
      </c>
      <c r="D8484" s="280" t="s">
        <v>1394</v>
      </c>
      <c r="E8484" s="80">
        <v>43745486908.962891</v>
      </c>
      <c r="F8484" s="80">
        <v>707054</v>
      </c>
      <c r="G8484" s="80">
        <v>8</v>
      </c>
      <c r="H8484" s="280" t="s">
        <v>1394</v>
      </c>
      <c r="I8484" s="80"/>
    </row>
    <row r="8485" spans="1:9">
      <c r="A8485" s="280" t="s">
        <v>9884</v>
      </c>
      <c r="B8485" s="280" t="s">
        <v>5752</v>
      </c>
      <c r="C8485" s="280" t="s">
        <v>1196</v>
      </c>
      <c r="D8485" s="280" t="s">
        <v>1394</v>
      </c>
      <c r="E8485" s="80">
        <v>0.18509335920594466</v>
      </c>
      <c r="F8485" s="80">
        <v>707054</v>
      </c>
      <c r="G8485" s="80">
        <v>8</v>
      </c>
      <c r="H8485" s="280" t="s">
        <v>1394</v>
      </c>
      <c r="I8485" s="80"/>
    </row>
    <row r="8486" spans="1:9">
      <c r="A8486" s="280" t="s">
        <v>9885</v>
      </c>
      <c r="B8486" s="280" t="s">
        <v>5754</v>
      </c>
      <c r="C8486" s="280" t="s">
        <v>1196</v>
      </c>
      <c r="D8486" s="280" t="s">
        <v>1394</v>
      </c>
      <c r="E8486" s="80">
        <v>61870.079101402283</v>
      </c>
      <c r="F8486" s="80">
        <v>707054</v>
      </c>
      <c r="G8486" s="80">
        <v>8</v>
      </c>
      <c r="H8486" s="280" t="s">
        <v>1394</v>
      </c>
      <c r="I8486" s="80"/>
    </row>
    <row r="8487" spans="1:9">
      <c r="A8487" s="280" t="s">
        <v>9886</v>
      </c>
      <c r="B8487" s="280" t="s">
        <v>1457</v>
      </c>
      <c r="C8487" s="280" t="s">
        <v>1196</v>
      </c>
      <c r="D8487" s="280" t="s">
        <v>1211</v>
      </c>
      <c r="E8487" s="80">
        <v>0.17044544327384761</v>
      </c>
      <c r="F8487" s="80">
        <v>707054</v>
      </c>
      <c r="G8487" s="80">
        <v>8</v>
      </c>
      <c r="H8487" s="280" t="s">
        <v>1342</v>
      </c>
      <c r="I8487" s="80"/>
    </row>
    <row r="8488" spans="1:9">
      <c r="A8488" s="280" t="s">
        <v>9887</v>
      </c>
      <c r="B8488" s="280" t="s">
        <v>1457</v>
      </c>
      <c r="C8488" s="280" t="s">
        <v>1196</v>
      </c>
      <c r="D8488" s="280" t="s">
        <v>1212</v>
      </c>
      <c r="E8488" s="80">
        <v>0.17538479755808725</v>
      </c>
      <c r="F8488" s="80">
        <v>707054</v>
      </c>
      <c r="G8488" s="80">
        <v>8</v>
      </c>
      <c r="H8488" s="280" t="s">
        <v>1342</v>
      </c>
      <c r="I8488" s="80"/>
    </row>
    <row r="8489" spans="1:9">
      <c r="A8489" s="280" t="s">
        <v>9888</v>
      </c>
      <c r="B8489" s="280" t="s">
        <v>1457</v>
      </c>
      <c r="C8489" s="280" t="s">
        <v>1196</v>
      </c>
      <c r="D8489" s="280" t="s">
        <v>1213</v>
      </c>
      <c r="E8489" s="80">
        <v>0.17055296839745315</v>
      </c>
      <c r="F8489" s="80">
        <v>707054</v>
      </c>
      <c r="G8489" s="80">
        <v>8</v>
      </c>
      <c r="H8489" s="280" t="s">
        <v>1342</v>
      </c>
      <c r="I8489" s="80"/>
    </row>
    <row r="8490" spans="1:9">
      <c r="A8490" s="280" t="s">
        <v>9889</v>
      </c>
      <c r="B8490" s="280" t="s">
        <v>1457</v>
      </c>
      <c r="C8490" s="280" t="s">
        <v>1196</v>
      </c>
      <c r="D8490" s="280" t="s">
        <v>1214</v>
      </c>
      <c r="E8490" s="80">
        <v>0.17390148633432062</v>
      </c>
      <c r="F8490" s="80">
        <v>707054</v>
      </c>
      <c r="G8490" s="80">
        <v>8</v>
      </c>
      <c r="H8490" s="280" t="s">
        <v>1342</v>
      </c>
      <c r="I8490" s="80"/>
    </row>
    <row r="8491" spans="1:9">
      <c r="A8491" s="280" t="s">
        <v>9890</v>
      </c>
      <c r="B8491" s="280" t="s">
        <v>1457</v>
      </c>
      <c r="C8491" s="280" t="s">
        <v>1196</v>
      </c>
      <c r="D8491" s="280" t="s">
        <v>1215</v>
      </c>
      <c r="E8491" s="80">
        <v>0.17507041437788182</v>
      </c>
      <c r="F8491" s="80">
        <v>707054</v>
      </c>
      <c r="G8491" s="80">
        <v>8</v>
      </c>
      <c r="H8491" s="280" t="s">
        <v>1342</v>
      </c>
      <c r="I8491" s="80"/>
    </row>
    <row r="8492" spans="1:9">
      <c r="A8492" s="280" t="s">
        <v>9891</v>
      </c>
      <c r="B8492" s="280" t="s">
        <v>1457</v>
      </c>
      <c r="C8492" s="280" t="s">
        <v>1196</v>
      </c>
      <c r="D8492" s="280" t="s">
        <v>1216</v>
      </c>
      <c r="E8492" s="80">
        <v>0.22339833807592149</v>
      </c>
      <c r="F8492" s="80">
        <v>707054</v>
      </c>
      <c r="G8492" s="80">
        <v>8</v>
      </c>
      <c r="H8492" s="280" t="s">
        <v>1342</v>
      </c>
      <c r="I8492" s="80"/>
    </row>
    <row r="8493" spans="1:9">
      <c r="A8493" s="280" t="s">
        <v>9892</v>
      </c>
      <c r="B8493" s="280" t="s">
        <v>1457</v>
      </c>
      <c r="C8493" s="280" t="s">
        <v>1196</v>
      </c>
      <c r="D8493" s="280" t="s">
        <v>1217</v>
      </c>
      <c r="E8493" s="80">
        <v>0.16508362170090302</v>
      </c>
      <c r="F8493" s="80">
        <v>707054</v>
      </c>
      <c r="G8493" s="80">
        <v>8</v>
      </c>
      <c r="H8493" s="280" t="s">
        <v>1342</v>
      </c>
      <c r="I8493" s="80"/>
    </row>
    <row r="8494" spans="1:9">
      <c r="A8494" s="280" t="s">
        <v>9893</v>
      </c>
      <c r="B8494" s="280" t="s">
        <v>1457</v>
      </c>
      <c r="C8494" s="280" t="s">
        <v>1196</v>
      </c>
      <c r="D8494" s="280" t="s">
        <v>1218</v>
      </c>
      <c r="E8494" s="80">
        <v>0.22070956232439173</v>
      </c>
      <c r="F8494" s="80">
        <v>707054</v>
      </c>
      <c r="G8494" s="80">
        <v>8</v>
      </c>
      <c r="H8494" s="280" t="s">
        <v>1342</v>
      </c>
      <c r="I8494" s="80"/>
    </row>
    <row r="8495" spans="1:9">
      <c r="A8495" s="280" t="s">
        <v>9894</v>
      </c>
      <c r="B8495" s="280" t="s">
        <v>1457</v>
      </c>
      <c r="C8495" s="280" t="s">
        <v>1196</v>
      </c>
      <c r="D8495" s="280" t="s">
        <v>1219</v>
      </c>
      <c r="E8495" s="80">
        <v>15248.136999391818</v>
      </c>
      <c r="F8495" s="80">
        <v>707054</v>
      </c>
      <c r="G8495" s="80">
        <v>8</v>
      </c>
      <c r="H8495" s="280" t="s">
        <v>1342</v>
      </c>
      <c r="I8495" s="80"/>
    </row>
    <row r="8496" spans="1:9">
      <c r="A8496" s="280" t="s">
        <v>9895</v>
      </c>
      <c r="B8496" s="280" t="s">
        <v>1457</v>
      </c>
      <c r="C8496" s="280" t="s">
        <v>1196</v>
      </c>
      <c r="D8496" s="280" t="s">
        <v>1347</v>
      </c>
      <c r="E8496" s="80">
        <v>0.503374365047635</v>
      </c>
      <c r="F8496" s="80">
        <v>707054</v>
      </c>
      <c r="G8496" s="80">
        <v>8</v>
      </c>
      <c r="H8496" s="280" t="s">
        <v>1342</v>
      </c>
      <c r="I8496" s="80"/>
    </row>
    <row r="8497" spans="1:9">
      <c r="A8497" s="280" t="s">
        <v>9896</v>
      </c>
      <c r="B8497" s="280" t="s">
        <v>1457</v>
      </c>
      <c r="C8497" s="280" t="s">
        <v>1196</v>
      </c>
      <c r="D8497" s="280" t="s">
        <v>1344</v>
      </c>
      <c r="E8497" s="80">
        <v>1.2687351399096636</v>
      </c>
      <c r="F8497" s="80">
        <v>707054</v>
      </c>
      <c r="G8497" s="80">
        <v>8</v>
      </c>
      <c r="H8497" s="280" t="s">
        <v>1342</v>
      </c>
      <c r="I8497" s="80"/>
    </row>
    <row r="8498" spans="1:9">
      <c r="A8498" s="280" t="s">
        <v>9897</v>
      </c>
      <c r="B8498" s="280" t="s">
        <v>5748</v>
      </c>
      <c r="C8498" s="280" t="s">
        <v>1197</v>
      </c>
      <c r="D8498" s="280" t="s">
        <v>1394</v>
      </c>
      <c r="E8498" s="80">
        <v>28083</v>
      </c>
      <c r="F8498" s="80">
        <v>707054</v>
      </c>
      <c r="G8498" s="80">
        <v>8</v>
      </c>
      <c r="H8498" s="280" t="s">
        <v>1394</v>
      </c>
      <c r="I8498" s="80"/>
    </row>
    <row r="8499" spans="1:9">
      <c r="A8499" s="280" t="s">
        <v>9898</v>
      </c>
      <c r="B8499" s="280" t="s">
        <v>5750</v>
      </c>
      <c r="C8499" s="280" t="s">
        <v>1197</v>
      </c>
      <c r="D8499" s="280" t="s">
        <v>1394</v>
      </c>
      <c r="E8499" s="80">
        <v>4876727987.7938766</v>
      </c>
      <c r="F8499" s="80">
        <v>707054</v>
      </c>
      <c r="G8499" s="80">
        <v>8</v>
      </c>
      <c r="H8499" s="280" t="s">
        <v>1394</v>
      </c>
      <c r="I8499" s="80"/>
    </row>
    <row r="8500" spans="1:9">
      <c r="A8500" s="280" t="s">
        <v>9899</v>
      </c>
      <c r="B8500" s="280" t="s">
        <v>5752</v>
      </c>
      <c r="C8500" s="280" t="s">
        <v>1197</v>
      </c>
      <c r="D8500" s="280" t="s">
        <v>1394</v>
      </c>
      <c r="E8500" s="80">
        <v>3.9718324201546133E-2</v>
      </c>
      <c r="F8500" s="80">
        <v>707054</v>
      </c>
      <c r="G8500" s="80">
        <v>8</v>
      </c>
      <c r="H8500" s="280" t="s">
        <v>1394</v>
      </c>
      <c r="I8500" s="80"/>
    </row>
    <row r="8501" spans="1:9">
      <c r="A8501" s="280" t="s">
        <v>9900</v>
      </c>
      <c r="B8501" s="280" t="s">
        <v>5754</v>
      </c>
      <c r="C8501" s="280" t="s">
        <v>1197</v>
      </c>
      <c r="D8501" s="280" t="s">
        <v>1394</v>
      </c>
      <c r="E8501" s="80">
        <v>6897.249697751341</v>
      </c>
      <c r="F8501" s="80">
        <v>707054</v>
      </c>
      <c r="G8501" s="80">
        <v>8</v>
      </c>
      <c r="H8501" s="280" t="s">
        <v>1394</v>
      </c>
      <c r="I8501" s="80"/>
    </row>
    <row r="8502" spans="1:9">
      <c r="A8502" s="280" t="s">
        <v>9901</v>
      </c>
      <c r="B8502" s="280" t="s">
        <v>1457</v>
      </c>
      <c r="C8502" s="280" t="s">
        <v>1197</v>
      </c>
      <c r="D8502" s="280" t="s">
        <v>1211</v>
      </c>
      <c r="E8502" s="80">
        <v>8.5006335270689029E-2</v>
      </c>
      <c r="F8502" s="80">
        <v>707054</v>
      </c>
      <c r="G8502" s="80">
        <v>8</v>
      </c>
      <c r="H8502" s="280" t="s">
        <v>1342</v>
      </c>
      <c r="I8502" s="80"/>
    </row>
    <row r="8503" spans="1:9">
      <c r="A8503" s="280" t="s">
        <v>9902</v>
      </c>
      <c r="B8503" s="280" t="s">
        <v>1457</v>
      </c>
      <c r="C8503" s="280" t="s">
        <v>1197</v>
      </c>
      <c r="D8503" s="280" t="s">
        <v>1212</v>
      </c>
      <c r="E8503" s="80">
        <v>8.8154166806816384E-2</v>
      </c>
      <c r="F8503" s="80">
        <v>707054</v>
      </c>
      <c r="G8503" s="80">
        <v>8</v>
      </c>
      <c r="H8503" s="280" t="s">
        <v>1342</v>
      </c>
      <c r="I8503" s="80"/>
    </row>
    <row r="8504" spans="1:9">
      <c r="A8504" s="280" t="s">
        <v>9903</v>
      </c>
      <c r="B8504" s="280" t="s">
        <v>1457</v>
      </c>
      <c r="C8504" s="280" t="s">
        <v>1197</v>
      </c>
      <c r="D8504" s="280" t="s">
        <v>1213</v>
      </c>
      <c r="E8504" s="80">
        <v>8.5015699126329447E-2</v>
      </c>
      <c r="F8504" s="80">
        <v>707054</v>
      </c>
      <c r="G8504" s="80">
        <v>8</v>
      </c>
      <c r="H8504" s="280" t="s">
        <v>1342</v>
      </c>
      <c r="I8504" s="80"/>
    </row>
    <row r="8505" spans="1:9">
      <c r="A8505" s="280" t="s">
        <v>9904</v>
      </c>
      <c r="B8505" s="280" t="s">
        <v>1457</v>
      </c>
      <c r="C8505" s="280" t="s">
        <v>1197</v>
      </c>
      <c r="D8505" s="280" t="s">
        <v>1214</v>
      </c>
      <c r="E8505" s="80">
        <v>8.7986776062684902E-2</v>
      </c>
      <c r="F8505" s="80">
        <v>707054</v>
      </c>
      <c r="G8505" s="80">
        <v>8</v>
      </c>
      <c r="H8505" s="280" t="s">
        <v>1342</v>
      </c>
      <c r="I8505" s="80"/>
    </row>
    <row r="8506" spans="1:9">
      <c r="A8506" s="280" t="s">
        <v>9905</v>
      </c>
      <c r="B8506" s="280" t="s">
        <v>1457</v>
      </c>
      <c r="C8506" s="280" t="s">
        <v>1197</v>
      </c>
      <c r="D8506" s="280" t="s">
        <v>1215</v>
      </c>
      <c r="E8506" s="80">
        <v>8.7948815875354483E-2</v>
      </c>
      <c r="F8506" s="80">
        <v>707054</v>
      </c>
      <c r="G8506" s="80">
        <v>8</v>
      </c>
      <c r="H8506" s="280" t="s">
        <v>1342</v>
      </c>
      <c r="I8506" s="80"/>
    </row>
    <row r="8507" spans="1:9">
      <c r="A8507" s="280" t="s">
        <v>9906</v>
      </c>
      <c r="B8507" s="280" t="s">
        <v>1457</v>
      </c>
      <c r="C8507" s="280" t="s">
        <v>1197</v>
      </c>
      <c r="D8507" s="280" t="s">
        <v>1216</v>
      </c>
      <c r="E8507" s="80">
        <v>-0.61876782568750155</v>
      </c>
      <c r="F8507" s="80">
        <v>707054</v>
      </c>
      <c r="G8507" s="80">
        <v>8</v>
      </c>
      <c r="H8507" s="280" t="s">
        <v>1342</v>
      </c>
      <c r="I8507" s="80"/>
    </row>
    <row r="8508" spans="1:9">
      <c r="A8508" s="280" t="s">
        <v>9907</v>
      </c>
      <c r="B8508" s="280" t="s">
        <v>1457</v>
      </c>
      <c r="C8508" s="280" t="s">
        <v>1197</v>
      </c>
      <c r="D8508" s="280" t="s">
        <v>1217</v>
      </c>
      <c r="E8508" s="80">
        <v>8.1724316879760339E-2</v>
      </c>
      <c r="F8508" s="80">
        <v>707054</v>
      </c>
      <c r="G8508" s="80">
        <v>8</v>
      </c>
      <c r="H8508" s="280" t="s">
        <v>1342</v>
      </c>
      <c r="I8508" s="80"/>
    </row>
    <row r="8509" spans="1:9">
      <c r="A8509" s="280" t="s">
        <v>9908</v>
      </c>
      <c r="B8509" s="280" t="s">
        <v>1457</v>
      </c>
      <c r="C8509" s="280" t="s">
        <v>1197</v>
      </c>
      <c r="D8509" s="280" t="s">
        <v>1218</v>
      </c>
      <c r="E8509" s="80">
        <v>0.49954469490111875</v>
      </c>
      <c r="F8509" s="80">
        <v>707054</v>
      </c>
      <c r="G8509" s="80">
        <v>8</v>
      </c>
      <c r="H8509" s="280" t="s">
        <v>1342</v>
      </c>
      <c r="I8509" s="80"/>
    </row>
    <row r="8510" spans="1:9">
      <c r="A8510" s="280" t="s">
        <v>9909</v>
      </c>
      <c r="B8510" s="280" t="s">
        <v>1457</v>
      </c>
      <c r="C8510" s="280" t="s">
        <v>1197</v>
      </c>
      <c r="D8510" s="280" t="s">
        <v>1219</v>
      </c>
      <c r="E8510" s="80">
        <v>7.914584671505899E-2</v>
      </c>
      <c r="F8510" s="80">
        <v>707054</v>
      </c>
      <c r="G8510" s="80">
        <v>8</v>
      </c>
      <c r="H8510" s="280" t="s">
        <v>1342</v>
      </c>
      <c r="I8510" s="80"/>
    </row>
    <row r="8511" spans="1:9">
      <c r="A8511" s="280" t="s">
        <v>9910</v>
      </c>
      <c r="B8511" s="280" t="s">
        <v>1457</v>
      </c>
      <c r="C8511" s="280" t="s">
        <v>1197</v>
      </c>
      <c r="D8511" s="280" t="s">
        <v>1347</v>
      </c>
      <c r="E8511" s="80">
        <v>0.29990869568778317</v>
      </c>
      <c r="F8511" s="80">
        <v>707054</v>
      </c>
      <c r="G8511" s="80">
        <v>8</v>
      </c>
      <c r="H8511" s="280" t="s">
        <v>1342</v>
      </c>
      <c r="I8511" s="80"/>
    </row>
    <row r="8512" spans="1:9">
      <c r="A8512" s="280" t="s">
        <v>9911</v>
      </c>
      <c r="B8512" s="280" t="s">
        <v>1457</v>
      </c>
      <c r="C8512" s="280" t="s">
        <v>1197</v>
      </c>
      <c r="D8512" s="280" t="s">
        <v>1344</v>
      </c>
      <c r="E8512" s="80">
        <v>0.68260083383933068</v>
      </c>
      <c r="F8512" s="80">
        <v>707054</v>
      </c>
      <c r="G8512" s="80">
        <v>8</v>
      </c>
      <c r="H8512" s="280" t="s">
        <v>1342</v>
      </c>
      <c r="I8512" s="80"/>
    </row>
    <row r="8513" spans="1:9">
      <c r="A8513" s="280" t="s">
        <v>9912</v>
      </c>
      <c r="B8513" s="280" t="s">
        <v>5748</v>
      </c>
      <c r="C8513" s="280" t="s">
        <v>1198</v>
      </c>
      <c r="D8513" s="280" t="s">
        <v>1394</v>
      </c>
      <c r="E8513" s="80">
        <v>7571</v>
      </c>
      <c r="F8513" s="80">
        <v>707054</v>
      </c>
      <c r="G8513" s="80">
        <v>8</v>
      </c>
      <c r="H8513" s="280" t="s">
        <v>1394</v>
      </c>
      <c r="I8513" s="80"/>
    </row>
    <row r="8514" spans="1:9">
      <c r="A8514" s="280" t="s">
        <v>9913</v>
      </c>
      <c r="B8514" s="280" t="s">
        <v>5750</v>
      </c>
      <c r="C8514" s="280" t="s">
        <v>1198</v>
      </c>
      <c r="D8514" s="280" t="s">
        <v>1394</v>
      </c>
      <c r="E8514" s="80">
        <v>51678635.256345518</v>
      </c>
      <c r="F8514" s="80">
        <v>707054</v>
      </c>
      <c r="G8514" s="80">
        <v>8</v>
      </c>
      <c r="H8514" s="280" t="s">
        <v>1394</v>
      </c>
      <c r="I8514" s="80"/>
    </row>
    <row r="8515" spans="1:9">
      <c r="A8515" s="280" t="s">
        <v>9914</v>
      </c>
      <c r="B8515" s="280" t="s">
        <v>5752</v>
      </c>
      <c r="C8515" s="280" t="s">
        <v>1198</v>
      </c>
      <c r="D8515" s="280" t="s">
        <v>1394</v>
      </c>
      <c r="E8515" s="80">
        <v>1.070781015311419E-2</v>
      </c>
      <c r="F8515" s="80">
        <v>707054</v>
      </c>
      <c r="G8515" s="80">
        <v>8</v>
      </c>
      <c r="H8515" s="280" t="s">
        <v>1394</v>
      </c>
      <c r="I8515" s="80"/>
    </row>
    <row r="8516" spans="1:9">
      <c r="A8516" s="280" t="s">
        <v>9915</v>
      </c>
      <c r="B8516" s="280" t="s">
        <v>5754</v>
      </c>
      <c r="C8516" s="280" t="s">
        <v>1198</v>
      </c>
      <c r="D8516" s="280" t="s">
        <v>1394</v>
      </c>
      <c r="E8516" s="80">
        <v>73.090082591068736</v>
      </c>
      <c r="F8516" s="80">
        <v>707054</v>
      </c>
      <c r="G8516" s="80">
        <v>8</v>
      </c>
      <c r="H8516" s="280" t="s">
        <v>1394</v>
      </c>
      <c r="I8516" s="80"/>
    </row>
    <row r="8517" spans="1:9">
      <c r="A8517" s="280" t="s">
        <v>9916</v>
      </c>
      <c r="B8517" s="280" t="s">
        <v>1457</v>
      </c>
      <c r="C8517" s="280" t="s">
        <v>1198</v>
      </c>
      <c r="D8517" s="280" t="s">
        <v>1211</v>
      </c>
      <c r="E8517" s="80">
        <v>3.5496547690705752E-3</v>
      </c>
      <c r="F8517" s="80">
        <v>707054</v>
      </c>
      <c r="G8517" s="80">
        <v>8</v>
      </c>
      <c r="H8517" s="280" t="s">
        <v>1342</v>
      </c>
      <c r="I8517" s="80"/>
    </row>
    <row r="8518" spans="1:9">
      <c r="A8518" s="280" t="s">
        <v>9917</v>
      </c>
      <c r="B8518" s="280" t="s">
        <v>1457</v>
      </c>
      <c r="C8518" s="280" t="s">
        <v>1198</v>
      </c>
      <c r="D8518" s="280" t="s">
        <v>1212</v>
      </c>
      <c r="E8518" s="80">
        <v>3.7402779171801003E-3</v>
      </c>
      <c r="F8518" s="80">
        <v>707054</v>
      </c>
      <c r="G8518" s="80">
        <v>8</v>
      </c>
      <c r="H8518" s="280" t="s">
        <v>1342</v>
      </c>
      <c r="I8518" s="80"/>
    </row>
    <row r="8519" spans="1:9">
      <c r="A8519" s="280" t="s">
        <v>9918</v>
      </c>
      <c r="B8519" s="280" t="s">
        <v>1457</v>
      </c>
      <c r="C8519" s="280" t="s">
        <v>1198</v>
      </c>
      <c r="D8519" s="280" t="s">
        <v>1213</v>
      </c>
      <c r="E8519" s="80">
        <v>3.5496547690705752E-3</v>
      </c>
      <c r="F8519" s="80">
        <v>707054</v>
      </c>
      <c r="G8519" s="80">
        <v>8</v>
      </c>
      <c r="H8519" s="280" t="s">
        <v>1342</v>
      </c>
      <c r="I8519" s="80"/>
    </row>
    <row r="8520" spans="1:9">
      <c r="A8520" s="280" t="s">
        <v>9919</v>
      </c>
      <c r="B8520" s="280" t="s">
        <v>1457</v>
      </c>
      <c r="C8520" s="280" t="s">
        <v>1198</v>
      </c>
      <c r="D8520" s="280" t="s">
        <v>1214</v>
      </c>
      <c r="E8520" s="80">
        <v>3.7402779171801003E-3</v>
      </c>
      <c r="F8520" s="80">
        <v>707054</v>
      </c>
      <c r="G8520" s="80">
        <v>8</v>
      </c>
      <c r="H8520" s="280" t="s">
        <v>1342</v>
      </c>
      <c r="I8520" s="80"/>
    </row>
    <row r="8521" spans="1:9">
      <c r="A8521" s="280" t="s">
        <v>9920</v>
      </c>
      <c r="B8521" s="280" t="s">
        <v>1457</v>
      </c>
      <c r="C8521" s="280" t="s">
        <v>1198</v>
      </c>
      <c r="D8521" s="280" t="s">
        <v>1215</v>
      </c>
      <c r="E8521" s="80">
        <v>3.7363453443738036E-3</v>
      </c>
      <c r="F8521" s="80">
        <v>707054</v>
      </c>
      <c r="G8521" s="80">
        <v>8</v>
      </c>
      <c r="H8521" s="280" t="s">
        <v>1342</v>
      </c>
      <c r="I8521" s="80"/>
    </row>
    <row r="8522" spans="1:9">
      <c r="A8522" s="280" t="s">
        <v>9921</v>
      </c>
      <c r="B8522" s="280" t="s">
        <v>1457</v>
      </c>
      <c r="C8522" s="280" t="s">
        <v>1198</v>
      </c>
      <c r="D8522" s="280" t="s">
        <v>1216</v>
      </c>
      <c r="E8522" s="80">
        <v>6.7910976598914282E-3</v>
      </c>
      <c r="F8522" s="80">
        <v>707054</v>
      </c>
      <c r="G8522" s="80">
        <v>8</v>
      </c>
      <c r="H8522" s="280" t="s">
        <v>1342</v>
      </c>
      <c r="I8522" s="80"/>
    </row>
    <row r="8523" spans="1:9">
      <c r="A8523" s="280" t="s">
        <v>9922</v>
      </c>
      <c r="B8523" s="280" t="s">
        <v>1457</v>
      </c>
      <c r="C8523" s="280" t="s">
        <v>1198</v>
      </c>
      <c r="D8523" s="280" t="s">
        <v>1217</v>
      </c>
      <c r="E8523" s="80">
        <v>3.7060552229021253E-3</v>
      </c>
      <c r="F8523" s="80">
        <v>707054</v>
      </c>
      <c r="G8523" s="80">
        <v>8</v>
      </c>
      <c r="H8523" s="280" t="s">
        <v>1342</v>
      </c>
      <c r="I8523" s="80"/>
    </row>
    <row r="8524" spans="1:9">
      <c r="A8524" s="280" t="s">
        <v>9923</v>
      </c>
      <c r="B8524" s="280" t="s">
        <v>1457</v>
      </c>
      <c r="C8524" s="280" t="s">
        <v>1198</v>
      </c>
      <c r="D8524" s="280" t="s">
        <v>1218</v>
      </c>
      <c r="E8524" s="80">
        <v>5.2840015478760405E-3</v>
      </c>
      <c r="F8524" s="80">
        <v>707054</v>
      </c>
      <c r="G8524" s="80">
        <v>8</v>
      </c>
      <c r="H8524" s="280" t="s">
        <v>1342</v>
      </c>
      <c r="I8524" s="80"/>
    </row>
    <row r="8525" spans="1:9">
      <c r="A8525" s="280" t="s">
        <v>9924</v>
      </c>
      <c r="B8525" s="280" t="s">
        <v>1457</v>
      </c>
      <c r="C8525" s="280" t="s">
        <v>1198</v>
      </c>
      <c r="D8525" s="280" t="s">
        <v>1219</v>
      </c>
      <c r="E8525" s="80">
        <v>1855.5420064751931</v>
      </c>
      <c r="F8525" s="80">
        <v>707054</v>
      </c>
      <c r="G8525" s="80">
        <v>8</v>
      </c>
      <c r="H8525" s="280" t="s">
        <v>1342</v>
      </c>
      <c r="I8525" s="80"/>
    </row>
    <row r="8526" spans="1:9">
      <c r="A8526" s="280" t="s">
        <v>9925</v>
      </c>
      <c r="B8526" s="280" t="s">
        <v>1457</v>
      </c>
      <c r="C8526" s="280" t="s">
        <v>1198</v>
      </c>
      <c r="D8526" s="280" t="s">
        <v>1347</v>
      </c>
      <c r="E8526" s="80">
        <v>1.0696204853970562E-2</v>
      </c>
      <c r="F8526" s="80">
        <v>707054</v>
      </c>
      <c r="G8526" s="80">
        <v>8</v>
      </c>
      <c r="H8526" s="280" t="s">
        <v>1342</v>
      </c>
      <c r="I8526" s="80"/>
    </row>
    <row r="8527" spans="1:9">
      <c r="A8527" s="280" t="s">
        <v>9926</v>
      </c>
      <c r="B8527" s="280" t="s">
        <v>1457</v>
      </c>
      <c r="C8527" s="280" t="s">
        <v>1198</v>
      </c>
      <c r="D8527" s="280" t="s">
        <v>1344</v>
      </c>
      <c r="E8527" s="80">
        <v>2.6163267422310652E-2</v>
      </c>
      <c r="F8527" s="80">
        <v>707054</v>
      </c>
      <c r="G8527" s="80">
        <v>8</v>
      </c>
      <c r="H8527" s="280" t="s">
        <v>1342</v>
      </c>
      <c r="I8527" s="80"/>
    </row>
    <row r="8528" spans="1:9">
      <c r="A8528" s="280" t="s">
        <v>9927</v>
      </c>
      <c r="B8528" s="280" t="s">
        <v>5748</v>
      </c>
      <c r="C8528" s="280" t="s">
        <v>1199</v>
      </c>
      <c r="D8528" s="280" t="s">
        <v>1394</v>
      </c>
      <c r="E8528" s="80">
        <v>32134</v>
      </c>
      <c r="F8528" s="80">
        <v>707054</v>
      </c>
      <c r="G8528" s="80">
        <v>8</v>
      </c>
      <c r="H8528" s="280" t="s">
        <v>1394</v>
      </c>
      <c r="I8528" s="80"/>
    </row>
    <row r="8529" spans="1:9">
      <c r="A8529" s="280" t="s">
        <v>9928</v>
      </c>
      <c r="B8529" s="280" t="s">
        <v>5750</v>
      </c>
      <c r="C8529" s="280" t="s">
        <v>1199</v>
      </c>
      <c r="D8529" s="280" t="s">
        <v>1394</v>
      </c>
      <c r="E8529" s="80">
        <v>136273929.8203125</v>
      </c>
      <c r="F8529" s="80">
        <v>707054</v>
      </c>
      <c r="G8529" s="80">
        <v>8</v>
      </c>
      <c r="H8529" s="280" t="s">
        <v>1394</v>
      </c>
      <c r="I8529" s="80"/>
    </row>
    <row r="8530" spans="1:9">
      <c r="A8530" s="280" t="s">
        <v>9929</v>
      </c>
      <c r="B8530" s="280" t="s">
        <v>5752</v>
      </c>
      <c r="C8530" s="280" t="s">
        <v>1199</v>
      </c>
      <c r="D8530" s="280" t="s">
        <v>1394</v>
      </c>
      <c r="E8530" s="80">
        <v>4.5447731007815524E-2</v>
      </c>
      <c r="F8530" s="80">
        <v>707054</v>
      </c>
      <c r="G8530" s="80">
        <v>8</v>
      </c>
      <c r="H8530" s="280" t="s">
        <v>1394</v>
      </c>
      <c r="I8530" s="80"/>
    </row>
    <row r="8531" spans="1:9">
      <c r="A8531" s="280" t="s">
        <v>9930</v>
      </c>
      <c r="B8531" s="280" t="s">
        <v>5754</v>
      </c>
      <c r="C8531" s="280" t="s">
        <v>1199</v>
      </c>
      <c r="D8531" s="280" t="s">
        <v>1394</v>
      </c>
      <c r="E8531" s="80">
        <v>192.73482622305013</v>
      </c>
      <c r="F8531" s="80">
        <v>707054</v>
      </c>
      <c r="G8531" s="80">
        <v>8</v>
      </c>
      <c r="H8531" s="280" t="s">
        <v>1394</v>
      </c>
      <c r="I8531" s="80"/>
    </row>
    <row r="8532" spans="1:9">
      <c r="A8532" s="280" t="s">
        <v>9931</v>
      </c>
      <c r="B8532" s="280" t="s">
        <v>1457</v>
      </c>
      <c r="C8532" s="280" t="s">
        <v>1199</v>
      </c>
      <c r="D8532" s="280" t="s">
        <v>1211</v>
      </c>
      <c r="E8532" s="80">
        <v>2.1672250928637029E-3</v>
      </c>
      <c r="F8532" s="80">
        <v>707054</v>
      </c>
      <c r="G8532" s="80">
        <v>8</v>
      </c>
      <c r="H8532" s="280" t="s">
        <v>1342</v>
      </c>
      <c r="I8532" s="80"/>
    </row>
    <row r="8533" spans="1:9">
      <c r="A8533" s="280" t="s">
        <v>9932</v>
      </c>
      <c r="B8533" s="280" t="s">
        <v>1457</v>
      </c>
      <c r="C8533" s="280" t="s">
        <v>1199</v>
      </c>
      <c r="D8533" s="280" t="s">
        <v>1212</v>
      </c>
      <c r="E8533" s="80">
        <v>2.272054744866984E-3</v>
      </c>
      <c r="F8533" s="80">
        <v>707054</v>
      </c>
      <c r="G8533" s="80">
        <v>8</v>
      </c>
      <c r="H8533" s="280" t="s">
        <v>1342</v>
      </c>
      <c r="I8533" s="80"/>
    </row>
    <row r="8534" spans="1:9">
      <c r="A8534" s="280" t="s">
        <v>9933</v>
      </c>
      <c r="B8534" s="280" t="s">
        <v>1457</v>
      </c>
      <c r="C8534" s="280" t="s">
        <v>1199</v>
      </c>
      <c r="D8534" s="280" t="s">
        <v>1213</v>
      </c>
      <c r="E8534" s="80">
        <v>2.1672250928637029E-3</v>
      </c>
      <c r="F8534" s="80">
        <v>707054</v>
      </c>
      <c r="G8534" s="80">
        <v>8</v>
      </c>
      <c r="H8534" s="280" t="s">
        <v>1342</v>
      </c>
      <c r="I8534" s="80"/>
    </row>
    <row r="8535" spans="1:9">
      <c r="A8535" s="280" t="s">
        <v>9934</v>
      </c>
      <c r="B8535" s="280" t="s">
        <v>1457</v>
      </c>
      <c r="C8535" s="280" t="s">
        <v>1199</v>
      </c>
      <c r="D8535" s="280" t="s">
        <v>1214</v>
      </c>
      <c r="E8535" s="80">
        <v>2.2706855821193416E-3</v>
      </c>
      <c r="F8535" s="80">
        <v>707054</v>
      </c>
      <c r="G8535" s="80">
        <v>8</v>
      </c>
      <c r="H8535" s="280" t="s">
        <v>1342</v>
      </c>
      <c r="I8535" s="80"/>
    </row>
    <row r="8536" spans="1:9">
      <c r="A8536" s="280" t="s">
        <v>9935</v>
      </c>
      <c r="B8536" s="280" t="s">
        <v>1457</v>
      </c>
      <c r="C8536" s="280" t="s">
        <v>1199</v>
      </c>
      <c r="D8536" s="280" t="s">
        <v>1215</v>
      </c>
      <c r="E8536" s="80">
        <v>2.2598445574914289E-3</v>
      </c>
      <c r="F8536" s="80">
        <v>707054</v>
      </c>
      <c r="G8536" s="80">
        <v>8</v>
      </c>
      <c r="H8536" s="280" t="s">
        <v>1342</v>
      </c>
      <c r="I8536" s="80"/>
    </row>
    <row r="8537" spans="1:9">
      <c r="A8537" s="280" t="s">
        <v>9936</v>
      </c>
      <c r="B8537" s="280" t="s">
        <v>1457</v>
      </c>
      <c r="C8537" s="280" t="s">
        <v>1199</v>
      </c>
      <c r="D8537" s="280" t="s">
        <v>1216</v>
      </c>
      <c r="E8537" s="80">
        <v>3.165298381274515E-3</v>
      </c>
      <c r="F8537" s="80">
        <v>707054</v>
      </c>
      <c r="G8537" s="80">
        <v>8</v>
      </c>
      <c r="H8537" s="280" t="s">
        <v>1342</v>
      </c>
      <c r="I8537" s="80"/>
    </row>
    <row r="8538" spans="1:9">
      <c r="A8538" s="280" t="s">
        <v>9937</v>
      </c>
      <c r="B8538" s="280" t="s">
        <v>1457</v>
      </c>
      <c r="C8538" s="280" t="s">
        <v>1199</v>
      </c>
      <c r="D8538" s="280" t="s">
        <v>1217</v>
      </c>
      <c r="E8538" s="80">
        <v>2.0863923391652452E-3</v>
      </c>
      <c r="F8538" s="80">
        <v>707054</v>
      </c>
      <c r="G8538" s="80">
        <v>8</v>
      </c>
      <c r="H8538" s="280" t="s">
        <v>1342</v>
      </c>
      <c r="I8538" s="80"/>
    </row>
    <row r="8539" spans="1:9">
      <c r="A8539" s="280" t="s">
        <v>9938</v>
      </c>
      <c r="B8539" s="280" t="s">
        <v>1457</v>
      </c>
      <c r="C8539" s="280" t="s">
        <v>1199</v>
      </c>
      <c r="D8539" s="280" t="s">
        <v>1218</v>
      </c>
      <c r="E8539" s="80">
        <v>2.294246248313609E-3</v>
      </c>
      <c r="F8539" s="80">
        <v>707054</v>
      </c>
      <c r="G8539" s="80">
        <v>8</v>
      </c>
      <c r="H8539" s="280" t="s">
        <v>1342</v>
      </c>
      <c r="I8539" s="80"/>
    </row>
    <row r="8540" spans="1:9">
      <c r="A8540" s="280" t="s">
        <v>9939</v>
      </c>
      <c r="B8540" s="280" t="s">
        <v>1457</v>
      </c>
      <c r="C8540" s="280" t="s">
        <v>1199</v>
      </c>
      <c r="D8540" s="280" t="s">
        <v>1219</v>
      </c>
      <c r="E8540" s="80">
        <v>1068.1712925229892</v>
      </c>
      <c r="F8540" s="80">
        <v>707054</v>
      </c>
      <c r="G8540" s="80">
        <v>8</v>
      </c>
      <c r="H8540" s="280" t="s">
        <v>1342</v>
      </c>
      <c r="I8540" s="80"/>
    </row>
    <row r="8541" spans="1:9">
      <c r="A8541" s="280" t="s">
        <v>9940</v>
      </c>
      <c r="B8541" s="280" t="s">
        <v>1457</v>
      </c>
      <c r="C8541" s="280" t="s">
        <v>1199</v>
      </c>
      <c r="D8541" s="280" t="s">
        <v>1347</v>
      </c>
      <c r="E8541" s="80">
        <v>7.0273811967555876E-3</v>
      </c>
      <c r="F8541" s="80">
        <v>707054</v>
      </c>
      <c r="G8541" s="80">
        <v>8</v>
      </c>
      <c r="H8541" s="280" t="s">
        <v>1342</v>
      </c>
      <c r="I8541" s="80"/>
    </row>
    <row r="8542" spans="1:9">
      <c r="A8542" s="280" t="s">
        <v>9941</v>
      </c>
      <c r="B8542" s="280" t="s">
        <v>1457</v>
      </c>
      <c r="C8542" s="280" t="s">
        <v>1199</v>
      </c>
      <c r="D8542" s="280" t="s">
        <v>1344</v>
      </c>
      <c r="E8542" s="80">
        <v>1.6488381116605173E-2</v>
      </c>
      <c r="F8542" s="80">
        <v>707054</v>
      </c>
      <c r="G8542" s="80">
        <v>8</v>
      </c>
      <c r="H8542" s="280" t="s">
        <v>1342</v>
      </c>
      <c r="I8542" s="80"/>
    </row>
    <row r="8543" spans="1:9">
      <c r="A8543" s="280" t="s">
        <v>9942</v>
      </c>
      <c r="B8543" s="280" t="s">
        <v>1457</v>
      </c>
      <c r="C8543" s="280" t="s">
        <v>1181</v>
      </c>
      <c r="D8543" s="280" t="s">
        <v>1211</v>
      </c>
      <c r="E8543" s="80">
        <v>1.2178352455094717E-2</v>
      </c>
      <c r="F8543" s="80">
        <v>707054</v>
      </c>
      <c r="G8543" s="80">
        <v>8</v>
      </c>
      <c r="H8543" s="280" t="s">
        <v>1342</v>
      </c>
      <c r="I8543" s="80"/>
    </row>
    <row r="8544" spans="1:9">
      <c r="A8544" s="280" t="s">
        <v>9943</v>
      </c>
      <c r="B8544" s="280" t="s">
        <v>1457</v>
      </c>
      <c r="C8544" s="280" t="s">
        <v>1181</v>
      </c>
      <c r="D8544" s="280" t="s">
        <v>1212</v>
      </c>
      <c r="E8544" s="80">
        <v>1.3347980443037479E-2</v>
      </c>
      <c r="F8544" s="80">
        <v>707054</v>
      </c>
      <c r="G8544" s="80">
        <v>8</v>
      </c>
      <c r="H8544" s="280" t="s">
        <v>1342</v>
      </c>
      <c r="I8544" s="80"/>
    </row>
    <row r="8545" spans="1:9">
      <c r="A8545" s="280" t="s">
        <v>9944</v>
      </c>
      <c r="B8545" s="280" t="s">
        <v>1457</v>
      </c>
      <c r="C8545" s="280" t="s">
        <v>1181</v>
      </c>
      <c r="D8545" s="280" t="s">
        <v>1213</v>
      </c>
      <c r="E8545" s="80">
        <v>1.2356689429328667E-2</v>
      </c>
      <c r="F8545" s="80">
        <v>707054</v>
      </c>
      <c r="G8545" s="80">
        <v>8</v>
      </c>
      <c r="H8545" s="280" t="s">
        <v>1342</v>
      </c>
      <c r="I8545" s="80"/>
    </row>
    <row r="8546" spans="1:9">
      <c r="A8546" s="280" t="s">
        <v>9945</v>
      </c>
      <c r="B8546" s="280" t="s">
        <v>1457</v>
      </c>
      <c r="C8546" s="280" t="s">
        <v>1181</v>
      </c>
      <c r="D8546" s="280" t="s">
        <v>1214</v>
      </c>
      <c r="E8546" s="80">
        <v>1.3347980443037479E-2</v>
      </c>
      <c r="F8546" s="80">
        <v>707054</v>
      </c>
      <c r="G8546" s="80">
        <v>8</v>
      </c>
      <c r="H8546" s="280" t="s">
        <v>1342</v>
      </c>
      <c r="I8546" s="80"/>
    </row>
    <row r="8547" spans="1:9">
      <c r="A8547" s="280" t="s">
        <v>9946</v>
      </c>
      <c r="B8547" s="280" t="s">
        <v>1457</v>
      </c>
      <c r="C8547" s="280" t="s">
        <v>1181</v>
      </c>
      <c r="D8547" s="280" t="s">
        <v>1215</v>
      </c>
      <c r="E8547" s="80">
        <v>1.3299934809357828E-2</v>
      </c>
      <c r="F8547" s="80">
        <v>707054</v>
      </c>
      <c r="G8547" s="80">
        <v>8</v>
      </c>
      <c r="H8547" s="280" t="s">
        <v>1342</v>
      </c>
      <c r="I8547" s="80"/>
    </row>
    <row r="8548" spans="1:9">
      <c r="A8548" s="280" t="s">
        <v>9947</v>
      </c>
      <c r="B8548" s="280" t="s">
        <v>1457</v>
      </c>
      <c r="C8548" s="280" t="s">
        <v>1181</v>
      </c>
      <c r="D8548" s="280" t="s">
        <v>1216</v>
      </c>
      <c r="E8548" s="80">
        <v>2.9560128298164578E-2</v>
      </c>
      <c r="F8548" s="80">
        <v>707054</v>
      </c>
      <c r="G8548" s="80">
        <v>8</v>
      </c>
      <c r="H8548" s="280" t="s">
        <v>1342</v>
      </c>
      <c r="I8548" s="80"/>
    </row>
    <row r="8549" spans="1:9">
      <c r="A8549" s="280" t="s">
        <v>9948</v>
      </c>
      <c r="B8549" s="280" t="s">
        <v>1457</v>
      </c>
      <c r="C8549" s="280" t="s">
        <v>1181</v>
      </c>
      <c r="D8549" s="280" t="s">
        <v>1217</v>
      </c>
      <c r="E8549" s="80">
        <v>1.2435513189948113E-2</v>
      </c>
      <c r="F8549" s="80">
        <v>707054</v>
      </c>
      <c r="G8549" s="80">
        <v>8</v>
      </c>
      <c r="H8549" s="280" t="s">
        <v>1342</v>
      </c>
      <c r="I8549" s="80"/>
    </row>
    <row r="8550" spans="1:9">
      <c r="A8550" s="280" t="s">
        <v>9949</v>
      </c>
      <c r="B8550" s="280" t="s">
        <v>1457</v>
      </c>
      <c r="C8550" s="280" t="s">
        <v>1181</v>
      </c>
      <c r="D8550" s="280" t="s">
        <v>1218</v>
      </c>
      <c r="E8550" s="80">
        <v>1.6458798339246326E-2</v>
      </c>
      <c r="F8550" s="80">
        <v>707054</v>
      </c>
      <c r="G8550" s="80">
        <v>8</v>
      </c>
      <c r="H8550" s="280" t="s">
        <v>1342</v>
      </c>
      <c r="I8550" s="80"/>
    </row>
    <row r="8551" spans="1:9">
      <c r="A8551" s="280" t="s">
        <v>9950</v>
      </c>
      <c r="B8551" s="280" t="s">
        <v>1457</v>
      </c>
      <c r="C8551" s="280" t="s">
        <v>1181</v>
      </c>
      <c r="D8551" s="280" t="s">
        <v>1219</v>
      </c>
      <c r="E8551" s="80">
        <v>1.328663124965046E-2</v>
      </c>
      <c r="F8551" s="80">
        <v>707054</v>
      </c>
      <c r="G8551" s="80">
        <v>8</v>
      </c>
      <c r="H8551" s="280" t="s">
        <v>1342</v>
      </c>
      <c r="I8551" s="80"/>
    </row>
    <row r="8552" spans="1:9">
      <c r="A8552" s="280" t="s">
        <v>9951</v>
      </c>
      <c r="B8552" s="280" t="s">
        <v>1457</v>
      </c>
      <c r="C8552" s="280" t="s">
        <v>1181</v>
      </c>
      <c r="D8552" s="280" t="s">
        <v>1347</v>
      </c>
      <c r="E8552" s="80">
        <v>3.6432976263660301E-2</v>
      </c>
      <c r="F8552" s="80">
        <v>707054</v>
      </c>
      <c r="G8552" s="80">
        <v>8</v>
      </c>
      <c r="H8552" s="280" t="s">
        <v>1342</v>
      </c>
      <c r="I8552" s="80"/>
    </row>
    <row r="8553" spans="1:9">
      <c r="A8553" s="280" t="s">
        <v>9952</v>
      </c>
      <c r="B8553" s="280" t="s">
        <v>1457</v>
      </c>
      <c r="C8553" s="280" t="s">
        <v>1181</v>
      </c>
      <c r="D8553" s="280" t="s">
        <v>1344</v>
      </c>
      <c r="E8553" s="80">
        <v>9.3565858296693949E-2</v>
      </c>
      <c r="F8553" s="80">
        <v>707054</v>
      </c>
      <c r="G8553" s="80">
        <v>8</v>
      </c>
      <c r="H8553" s="280" t="s">
        <v>1342</v>
      </c>
      <c r="I8553" s="80"/>
    </row>
    <row r="8554" spans="1:9">
      <c r="A8554" s="280" t="s">
        <v>9953</v>
      </c>
      <c r="B8554" s="280" t="s">
        <v>5748</v>
      </c>
      <c r="C8554" s="280" t="s">
        <v>1182</v>
      </c>
      <c r="D8554" s="280" t="s">
        <v>1394</v>
      </c>
      <c r="E8554" s="80">
        <v>26881</v>
      </c>
      <c r="F8554" s="80">
        <v>707054</v>
      </c>
      <c r="G8554" s="80">
        <v>8</v>
      </c>
      <c r="H8554" s="280" t="s">
        <v>1394</v>
      </c>
      <c r="I8554" s="80"/>
    </row>
    <row r="8555" spans="1:9">
      <c r="A8555" s="280" t="s">
        <v>9954</v>
      </c>
      <c r="B8555" s="280" t="s">
        <v>5750</v>
      </c>
      <c r="C8555" s="280" t="s">
        <v>1182</v>
      </c>
      <c r="D8555" s="280" t="s">
        <v>1394</v>
      </c>
      <c r="E8555" s="80">
        <v>44713663491.519974</v>
      </c>
      <c r="F8555" s="80">
        <v>707054</v>
      </c>
      <c r="G8555" s="80">
        <v>8</v>
      </c>
      <c r="H8555" s="280" t="s">
        <v>1394</v>
      </c>
      <c r="I8555" s="80"/>
    </row>
    <row r="8556" spans="1:9">
      <c r="A8556" s="280" t="s">
        <v>9955</v>
      </c>
      <c r="B8556" s="280" t="s">
        <v>5752</v>
      </c>
      <c r="C8556" s="280" t="s">
        <v>1182</v>
      </c>
      <c r="D8556" s="280" t="s">
        <v>1394</v>
      </c>
      <c r="E8556" s="80">
        <v>3.8018312604129245E-2</v>
      </c>
      <c r="F8556" s="80">
        <v>707054</v>
      </c>
      <c r="G8556" s="80">
        <v>8</v>
      </c>
      <c r="H8556" s="280" t="s">
        <v>1394</v>
      </c>
      <c r="I8556" s="80"/>
    </row>
    <row r="8557" spans="1:9">
      <c r="A8557" s="280" t="s">
        <v>9956</v>
      </c>
      <c r="B8557" s="280" t="s">
        <v>5754</v>
      </c>
      <c r="C8557" s="280" t="s">
        <v>1182</v>
      </c>
      <c r="D8557" s="280" t="s">
        <v>1394</v>
      </c>
      <c r="E8557" s="80">
        <v>63239.389765873573</v>
      </c>
      <c r="F8557" s="80">
        <v>707054</v>
      </c>
      <c r="G8557" s="80">
        <v>8</v>
      </c>
      <c r="H8557" s="280" t="s">
        <v>1394</v>
      </c>
      <c r="I8557" s="80"/>
    </row>
    <row r="8558" spans="1:9">
      <c r="A8558" s="280" t="s">
        <v>9957</v>
      </c>
      <c r="B8558" s="280" t="s">
        <v>5748</v>
      </c>
      <c r="C8558" s="280" t="s">
        <v>1200</v>
      </c>
      <c r="D8558" s="280" t="s">
        <v>1394</v>
      </c>
      <c r="E8558" s="80">
        <v>283481</v>
      </c>
      <c r="F8558" s="80">
        <v>707054</v>
      </c>
      <c r="G8558" s="80">
        <v>8</v>
      </c>
      <c r="H8558" s="280" t="s">
        <v>1394</v>
      </c>
      <c r="I8558" s="80"/>
    </row>
    <row r="8559" spans="1:9">
      <c r="A8559" s="280" t="s">
        <v>9958</v>
      </c>
      <c r="B8559" s="280" t="s">
        <v>5750</v>
      </c>
      <c r="C8559" s="280" t="s">
        <v>1200</v>
      </c>
      <c r="D8559" s="280" t="s">
        <v>1394</v>
      </c>
      <c r="E8559" s="80">
        <v>2491401800</v>
      </c>
      <c r="F8559" s="80">
        <v>707054</v>
      </c>
      <c r="G8559" s="80">
        <v>8</v>
      </c>
      <c r="H8559" s="280" t="s">
        <v>1394</v>
      </c>
      <c r="I8559" s="80"/>
    </row>
    <row r="8560" spans="1:9">
      <c r="A8560" s="280" t="s">
        <v>9959</v>
      </c>
      <c r="B8560" s="280" t="s">
        <v>5752</v>
      </c>
      <c r="C8560" s="280" t="s">
        <v>1200</v>
      </c>
      <c r="D8560" s="280" t="s">
        <v>1394</v>
      </c>
      <c r="E8560" s="80">
        <v>0.4009326020360538</v>
      </c>
      <c r="F8560" s="80">
        <v>707054</v>
      </c>
      <c r="G8560" s="80">
        <v>8</v>
      </c>
      <c r="H8560" s="280" t="s">
        <v>1394</v>
      </c>
      <c r="I8560" s="80"/>
    </row>
    <row r="8561" spans="1:9">
      <c r="A8561" s="280" t="s">
        <v>9960</v>
      </c>
      <c r="B8561" s="280" t="s">
        <v>5754</v>
      </c>
      <c r="C8561" s="280" t="s">
        <v>1200</v>
      </c>
      <c r="D8561" s="280" t="s">
        <v>1394</v>
      </c>
      <c r="E8561" s="80">
        <v>3523.6372327997578</v>
      </c>
      <c r="F8561" s="80">
        <v>707054</v>
      </c>
      <c r="G8561" s="80">
        <v>8</v>
      </c>
      <c r="H8561" s="280" t="s">
        <v>1394</v>
      </c>
      <c r="I8561" s="80"/>
    </row>
    <row r="8562" spans="1:9">
      <c r="A8562" s="280" t="s">
        <v>9961</v>
      </c>
      <c r="B8562" s="280" t="s">
        <v>1457</v>
      </c>
      <c r="C8562" s="280" t="s">
        <v>1200</v>
      </c>
      <c r="D8562" s="280" t="s">
        <v>1211</v>
      </c>
      <c r="E8562" s="80">
        <v>4.5422575191293906E-3</v>
      </c>
      <c r="F8562" s="80">
        <v>707054</v>
      </c>
      <c r="G8562" s="80">
        <v>8</v>
      </c>
      <c r="H8562" s="280" t="s">
        <v>1342</v>
      </c>
      <c r="I8562" s="80"/>
    </row>
    <row r="8563" spans="1:9">
      <c r="A8563" s="280" t="s">
        <v>9962</v>
      </c>
      <c r="B8563" s="280" t="s">
        <v>1457</v>
      </c>
      <c r="C8563" s="280" t="s">
        <v>1200</v>
      </c>
      <c r="D8563" s="280" t="s">
        <v>1212</v>
      </c>
      <c r="E8563" s="80">
        <v>4.7992407954303819E-3</v>
      </c>
      <c r="F8563" s="80">
        <v>707054</v>
      </c>
      <c r="G8563" s="80">
        <v>8</v>
      </c>
      <c r="H8563" s="280" t="s">
        <v>1342</v>
      </c>
      <c r="I8563" s="80"/>
    </row>
    <row r="8564" spans="1:9">
      <c r="A8564" s="280" t="s">
        <v>9963</v>
      </c>
      <c r="B8564" s="280" t="s">
        <v>1457</v>
      </c>
      <c r="C8564" s="280" t="s">
        <v>1200</v>
      </c>
      <c r="D8564" s="280" t="s">
        <v>1213</v>
      </c>
      <c r="E8564" s="80">
        <v>4.544241948186355E-3</v>
      </c>
      <c r="F8564" s="80">
        <v>707054</v>
      </c>
      <c r="G8564" s="80">
        <v>8</v>
      </c>
      <c r="H8564" s="280" t="s">
        <v>1342</v>
      </c>
      <c r="I8564" s="80"/>
    </row>
    <row r="8565" spans="1:9">
      <c r="A8565" s="280" t="s">
        <v>9964</v>
      </c>
      <c r="B8565" s="280" t="s">
        <v>1457</v>
      </c>
      <c r="C8565" s="280" t="s">
        <v>1200</v>
      </c>
      <c r="D8565" s="280" t="s">
        <v>1214</v>
      </c>
      <c r="E8565" s="80">
        <v>4.7741777141388003E-3</v>
      </c>
      <c r="F8565" s="80">
        <v>707054</v>
      </c>
      <c r="G8565" s="80">
        <v>8</v>
      </c>
      <c r="H8565" s="280" t="s">
        <v>1342</v>
      </c>
      <c r="I8565" s="80"/>
    </row>
    <row r="8566" spans="1:9">
      <c r="A8566" s="280" t="s">
        <v>9965</v>
      </c>
      <c r="B8566" s="280" t="s">
        <v>1457</v>
      </c>
      <c r="C8566" s="280" t="s">
        <v>1200</v>
      </c>
      <c r="D8566" s="280" t="s">
        <v>1215</v>
      </c>
      <c r="E8566" s="80">
        <v>4.7828571626047037E-3</v>
      </c>
      <c r="F8566" s="80">
        <v>707054</v>
      </c>
      <c r="G8566" s="80">
        <v>8</v>
      </c>
      <c r="H8566" s="280" t="s">
        <v>1342</v>
      </c>
      <c r="I8566" s="80"/>
    </row>
    <row r="8567" spans="1:9">
      <c r="A8567" s="280" t="s">
        <v>9966</v>
      </c>
      <c r="B8567" s="280" t="s">
        <v>1457</v>
      </c>
      <c r="C8567" s="280" t="s">
        <v>1200</v>
      </c>
      <c r="D8567" s="280" t="s">
        <v>1216</v>
      </c>
      <c r="E8567" s="80">
        <v>6.3639143396115126E-3</v>
      </c>
      <c r="F8567" s="80">
        <v>707054</v>
      </c>
      <c r="G8567" s="80">
        <v>8</v>
      </c>
      <c r="H8567" s="280" t="s">
        <v>1342</v>
      </c>
      <c r="I8567" s="80"/>
    </row>
    <row r="8568" spans="1:9">
      <c r="A8568" s="280" t="s">
        <v>9967</v>
      </c>
      <c r="B8568" s="280" t="s">
        <v>1457</v>
      </c>
      <c r="C8568" s="280" t="s">
        <v>1200</v>
      </c>
      <c r="D8568" s="280" t="s">
        <v>1217</v>
      </c>
      <c r="E8568" s="80">
        <v>4.4763837851862298E-3</v>
      </c>
      <c r="F8568" s="80">
        <v>707054</v>
      </c>
      <c r="G8568" s="80">
        <v>8</v>
      </c>
      <c r="H8568" s="280" t="s">
        <v>1342</v>
      </c>
      <c r="I8568" s="80"/>
    </row>
    <row r="8569" spans="1:9">
      <c r="A8569" s="280" t="s">
        <v>9968</v>
      </c>
      <c r="B8569" s="280" t="s">
        <v>1457</v>
      </c>
      <c r="C8569" s="280" t="s">
        <v>1200</v>
      </c>
      <c r="D8569" s="280" t="s">
        <v>1218</v>
      </c>
      <c r="E8569" s="80">
        <v>4.801543305366595E-3</v>
      </c>
      <c r="F8569" s="80">
        <v>707054</v>
      </c>
      <c r="G8569" s="80">
        <v>8</v>
      </c>
      <c r="H8569" s="280" t="s">
        <v>1342</v>
      </c>
      <c r="I8569" s="80"/>
    </row>
    <row r="8570" spans="1:9">
      <c r="A8570" s="280" t="s">
        <v>9969</v>
      </c>
      <c r="B8570" s="280" t="s">
        <v>1457</v>
      </c>
      <c r="C8570" s="280" t="s">
        <v>1200</v>
      </c>
      <c r="D8570" s="280" t="s">
        <v>1219</v>
      </c>
      <c r="E8570" s="80">
        <v>4.729631829007922E-3</v>
      </c>
      <c r="F8570" s="80">
        <v>707054</v>
      </c>
      <c r="G8570" s="80">
        <v>8</v>
      </c>
      <c r="H8570" s="280" t="s">
        <v>1342</v>
      </c>
      <c r="I8570" s="80"/>
    </row>
    <row r="8571" spans="1:9">
      <c r="A8571" s="280" t="s">
        <v>9970</v>
      </c>
      <c r="B8571" s="280" t="s">
        <v>1457</v>
      </c>
      <c r="C8571" s="280" t="s">
        <v>1200</v>
      </c>
      <c r="D8571" s="280" t="s">
        <v>1347</v>
      </c>
      <c r="E8571" s="80">
        <v>1.2561714283101703E-2</v>
      </c>
      <c r="F8571" s="80">
        <v>707054</v>
      </c>
      <c r="G8571" s="80">
        <v>8</v>
      </c>
      <c r="H8571" s="280" t="s">
        <v>1342</v>
      </c>
      <c r="I8571" s="80"/>
    </row>
    <row r="8572" spans="1:9">
      <c r="A8572" s="280" t="s">
        <v>9971</v>
      </c>
      <c r="B8572" s="280" t="s">
        <v>1457</v>
      </c>
      <c r="C8572" s="280" t="s">
        <v>1200</v>
      </c>
      <c r="D8572" s="280" t="s">
        <v>1344</v>
      </c>
      <c r="E8572" s="80">
        <v>3.2946469071667442E-2</v>
      </c>
      <c r="F8572" s="80">
        <v>707054</v>
      </c>
      <c r="G8572" s="80">
        <v>8</v>
      </c>
      <c r="H8572" s="280" t="s">
        <v>1342</v>
      </c>
      <c r="I8572" s="80"/>
    </row>
    <row r="8573" spans="1:9">
      <c r="A8573" s="280" t="s">
        <v>9972</v>
      </c>
      <c r="B8573" s="280" t="s">
        <v>5748</v>
      </c>
      <c r="C8573" s="280" t="s">
        <v>1201</v>
      </c>
      <c r="D8573" s="280" t="s">
        <v>1394</v>
      </c>
      <c r="E8573" s="80">
        <v>638956</v>
      </c>
      <c r="F8573" s="80">
        <v>707054</v>
      </c>
      <c r="G8573" s="80">
        <v>8</v>
      </c>
      <c r="H8573" s="280" t="s">
        <v>1394</v>
      </c>
      <c r="I8573" s="80"/>
    </row>
    <row r="8574" spans="1:9">
      <c r="A8574" s="280" t="s">
        <v>9973</v>
      </c>
      <c r="B8574" s="280" t="s">
        <v>5750</v>
      </c>
      <c r="C8574" s="280" t="s">
        <v>1201</v>
      </c>
      <c r="D8574" s="280" t="s">
        <v>1394</v>
      </c>
      <c r="E8574" s="80">
        <v>77692285050</v>
      </c>
      <c r="F8574" s="80">
        <v>707054</v>
      </c>
      <c r="G8574" s="80">
        <v>8</v>
      </c>
      <c r="H8574" s="280" t="s">
        <v>1394</v>
      </c>
      <c r="I8574" s="80"/>
    </row>
    <row r="8575" spans="1:9">
      <c r="A8575" s="280" t="s">
        <v>9974</v>
      </c>
      <c r="B8575" s="280" t="s">
        <v>5752</v>
      </c>
      <c r="C8575" s="280" t="s">
        <v>1201</v>
      </c>
      <c r="D8575" s="280" t="s">
        <v>1394</v>
      </c>
      <c r="E8575" s="80">
        <v>0.90368769570640994</v>
      </c>
      <c r="F8575" s="80">
        <v>707054</v>
      </c>
      <c r="G8575" s="80">
        <v>8</v>
      </c>
      <c r="H8575" s="280" t="s">
        <v>1394</v>
      </c>
      <c r="I8575" s="80"/>
    </row>
    <row r="8576" spans="1:9">
      <c r="A8576" s="280" t="s">
        <v>9975</v>
      </c>
      <c r="B8576" s="280" t="s">
        <v>5754</v>
      </c>
      <c r="C8576" s="280" t="s">
        <v>1201</v>
      </c>
      <c r="D8576" s="280" t="s">
        <v>1394</v>
      </c>
      <c r="E8576" s="80">
        <v>109881.6852036761</v>
      </c>
      <c r="F8576" s="80">
        <v>707054</v>
      </c>
      <c r="G8576" s="80">
        <v>8</v>
      </c>
      <c r="H8576" s="280" t="s">
        <v>1394</v>
      </c>
      <c r="I8576" s="80"/>
    </row>
    <row r="8577" spans="1:9">
      <c r="A8577" s="280" t="s">
        <v>9976</v>
      </c>
      <c r="B8577" s="280" t="s">
        <v>1457</v>
      </c>
      <c r="C8577" s="280" t="s">
        <v>1201</v>
      </c>
      <c r="D8577" s="280" t="s">
        <v>1211</v>
      </c>
      <c r="E8577" s="80">
        <v>6.1787062975301649E-2</v>
      </c>
      <c r="F8577" s="80">
        <v>707054</v>
      </c>
      <c r="G8577" s="80">
        <v>8</v>
      </c>
      <c r="H8577" s="280" t="s">
        <v>1342</v>
      </c>
      <c r="I8577" s="80"/>
    </row>
    <row r="8578" spans="1:9">
      <c r="A8578" s="280" t="s">
        <v>9977</v>
      </c>
      <c r="B8578" s="280" t="s">
        <v>1457</v>
      </c>
      <c r="C8578" s="280" t="s">
        <v>1201</v>
      </c>
      <c r="D8578" s="280" t="s">
        <v>1212</v>
      </c>
      <c r="E8578" s="80">
        <v>6.5314406973585704E-2</v>
      </c>
      <c r="F8578" s="80">
        <v>707054</v>
      </c>
      <c r="G8578" s="80">
        <v>8</v>
      </c>
      <c r="H8578" s="280" t="s">
        <v>1342</v>
      </c>
      <c r="I8578" s="80"/>
    </row>
    <row r="8579" spans="1:9">
      <c r="A8579" s="280" t="s">
        <v>9978</v>
      </c>
      <c r="B8579" s="280" t="s">
        <v>1457</v>
      </c>
      <c r="C8579" s="280" t="s">
        <v>1201</v>
      </c>
      <c r="D8579" s="280" t="s">
        <v>1213</v>
      </c>
      <c r="E8579" s="80">
        <v>6.1839661289413199E-2</v>
      </c>
      <c r="F8579" s="80">
        <v>707054</v>
      </c>
      <c r="G8579" s="80">
        <v>8</v>
      </c>
      <c r="H8579" s="280" t="s">
        <v>1342</v>
      </c>
      <c r="I8579" s="80"/>
    </row>
    <row r="8580" spans="1:9">
      <c r="A8580" s="280" t="s">
        <v>9979</v>
      </c>
      <c r="B8580" s="280" t="s">
        <v>1457</v>
      </c>
      <c r="C8580" s="280" t="s">
        <v>1201</v>
      </c>
      <c r="D8580" s="280" t="s">
        <v>1214</v>
      </c>
      <c r="E8580" s="80">
        <v>6.4659423192032037E-2</v>
      </c>
      <c r="F8580" s="80">
        <v>707054</v>
      </c>
      <c r="G8580" s="80">
        <v>8</v>
      </c>
      <c r="H8580" s="280" t="s">
        <v>1342</v>
      </c>
      <c r="I8580" s="80"/>
    </row>
    <row r="8581" spans="1:9">
      <c r="A8581" s="280" t="s">
        <v>9980</v>
      </c>
      <c r="B8581" s="280" t="s">
        <v>1457</v>
      </c>
      <c r="C8581" s="280" t="s">
        <v>1201</v>
      </c>
      <c r="D8581" s="280" t="s">
        <v>1215</v>
      </c>
      <c r="E8581" s="80">
        <v>6.5128292346177119E-2</v>
      </c>
      <c r="F8581" s="80">
        <v>707054</v>
      </c>
      <c r="G8581" s="80">
        <v>8</v>
      </c>
      <c r="H8581" s="280" t="s">
        <v>1342</v>
      </c>
      <c r="I8581" s="80"/>
    </row>
    <row r="8582" spans="1:9">
      <c r="A8582" s="280" t="s">
        <v>9981</v>
      </c>
      <c r="B8582" s="280" t="s">
        <v>1457</v>
      </c>
      <c r="C8582" s="280" t="s">
        <v>1201</v>
      </c>
      <c r="D8582" s="280" t="s">
        <v>1216</v>
      </c>
      <c r="E8582" s="80">
        <v>8.1360992826997672E-2</v>
      </c>
      <c r="F8582" s="80">
        <v>707054</v>
      </c>
      <c r="G8582" s="80">
        <v>8</v>
      </c>
      <c r="H8582" s="280" t="s">
        <v>1342</v>
      </c>
      <c r="I8582" s="80"/>
    </row>
    <row r="8583" spans="1:9">
      <c r="A8583" s="280" t="s">
        <v>9982</v>
      </c>
      <c r="B8583" s="280" t="s">
        <v>1457</v>
      </c>
      <c r="C8583" s="280" t="s">
        <v>1201</v>
      </c>
      <c r="D8583" s="280" t="s">
        <v>1217</v>
      </c>
      <c r="E8583" s="80">
        <v>6.0190150857564441E-2</v>
      </c>
      <c r="F8583" s="80">
        <v>707054</v>
      </c>
      <c r="G8583" s="80">
        <v>8</v>
      </c>
      <c r="H8583" s="280" t="s">
        <v>1342</v>
      </c>
      <c r="I8583" s="80"/>
    </row>
    <row r="8584" spans="1:9">
      <c r="A8584" s="280" t="s">
        <v>9983</v>
      </c>
      <c r="B8584" s="280" t="s">
        <v>1457</v>
      </c>
      <c r="C8584" s="280" t="s">
        <v>1201</v>
      </c>
      <c r="D8584" s="280" t="s">
        <v>1218</v>
      </c>
      <c r="E8584" s="80">
        <v>8.1315593044394938E-2</v>
      </c>
      <c r="F8584" s="80">
        <v>707054</v>
      </c>
      <c r="G8584" s="80">
        <v>8</v>
      </c>
      <c r="H8584" s="280" t="s">
        <v>1342</v>
      </c>
      <c r="I8584" s="80"/>
    </row>
    <row r="8585" spans="1:9">
      <c r="A8585" s="280" t="s">
        <v>9984</v>
      </c>
      <c r="B8585" s="280" t="s">
        <v>1457</v>
      </c>
      <c r="C8585" s="280" t="s">
        <v>1201</v>
      </c>
      <c r="D8585" s="280" t="s">
        <v>1219</v>
      </c>
      <c r="E8585" s="80">
        <v>13286.967076915293</v>
      </c>
      <c r="F8585" s="80">
        <v>707054</v>
      </c>
      <c r="G8585" s="80">
        <v>8</v>
      </c>
      <c r="H8585" s="280" t="s">
        <v>1342</v>
      </c>
      <c r="I8585" s="80"/>
    </row>
    <row r="8586" spans="1:9">
      <c r="A8586" s="280" t="s">
        <v>9985</v>
      </c>
      <c r="B8586" s="280" t="s">
        <v>1457</v>
      </c>
      <c r="C8586" s="280" t="s">
        <v>1201</v>
      </c>
      <c r="D8586" s="280" t="s">
        <v>1347</v>
      </c>
      <c r="E8586" s="80">
        <v>0.19073938226350867</v>
      </c>
      <c r="F8586" s="80">
        <v>707054</v>
      </c>
      <c r="G8586" s="80">
        <v>8</v>
      </c>
      <c r="H8586" s="280" t="s">
        <v>1342</v>
      </c>
      <c r="I8586" s="80"/>
    </row>
    <row r="8587" spans="1:9">
      <c r="A8587" s="280" t="s">
        <v>9986</v>
      </c>
      <c r="B8587" s="280" t="s">
        <v>1457</v>
      </c>
      <c r="C8587" s="280" t="s">
        <v>1201</v>
      </c>
      <c r="D8587" s="280" t="s">
        <v>1344</v>
      </c>
      <c r="E8587" s="80">
        <v>0.46618311330562323</v>
      </c>
      <c r="F8587" s="80">
        <v>707054</v>
      </c>
      <c r="G8587" s="80">
        <v>8</v>
      </c>
      <c r="H8587" s="280" t="s">
        <v>1342</v>
      </c>
      <c r="I8587" s="80"/>
    </row>
    <row r="8588" spans="1:9">
      <c r="A8588" s="280" t="s">
        <v>9987</v>
      </c>
      <c r="B8588" s="280" t="s">
        <v>5748</v>
      </c>
      <c r="C8588" s="280" t="s">
        <v>1202</v>
      </c>
      <c r="D8588" s="280" t="s">
        <v>1394</v>
      </c>
      <c r="E8588" s="80">
        <v>0</v>
      </c>
      <c r="F8588" s="80">
        <v>707054</v>
      </c>
      <c r="G8588" s="80">
        <v>8</v>
      </c>
      <c r="H8588" s="280" t="s">
        <v>1394</v>
      </c>
      <c r="I8588" s="80"/>
    </row>
    <row r="8589" spans="1:9">
      <c r="A8589" s="280" t="s">
        <v>9988</v>
      </c>
      <c r="B8589" s="280" t="s">
        <v>5750</v>
      </c>
      <c r="C8589" s="280" t="s">
        <v>1202</v>
      </c>
      <c r="D8589" s="280" t="s">
        <v>1394</v>
      </c>
      <c r="E8589" s="80">
        <v>0</v>
      </c>
      <c r="F8589" s="80">
        <v>707054</v>
      </c>
      <c r="G8589" s="80">
        <v>8</v>
      </c>
      <c r="H8589" s="280" t="s">
        <v>1394</v>
      </c>
      <c r="I8589" s="80"/>
    </row>
    <row r="8590" spans="1:9">
      <c r="A8590" s="280" t="s">
        <v>9989</v>
      </c>
      <c r="B8590" s="280" t="s">
        <v>5752</v>
      </c>
      <c r="C8590" s="280" t="s">
        <v>1202</v>
      </c>
      <c r="D8590" s="280" t="s">
        <v>1394</v>
      </c>
      <c r="E8590" s="80">
        <v>0</v>
      </c>
      <c r="F8590" s="80">
        <v>707054</v>
      </c>
      <c r="G8590" s="80">
        <v>8</v>
      </c>
      <c r="H8590" s="280" t="s">
        <v>1394</v>
      </c>
      <c r="I8590" s="80"/>
    </row>
    <row r="8591" spans="1:9">
      <c r="A8591" s="280" t="s">
        <v>9990</v>
      </c>
      <c r="B8591" s="280" t="s">
        <v>5754</v>
      </c>
      <c r="C8591" s="280" t="s">
        <v>1202</v>
      </c>
      <c r="D8591" s="280" t="s">
        <v>1394</v>
      </c>
      <c r="E8591" s="80">
        <v>0</v>
      </c>
      <c r="F8591" s="80">
        <v>707054</v>
      </c>
      <c r="G8591" s="80">
        <v>8</v>
      </c>
      <c r="H8591" s="280" t="s">
        <v>1394</v>
      </c>
      <c r="I8591" s="80"/>
    </row>
    <row r="8592" spans="1:9">
      <c r="A8592" s="280" t="s">
        <v>9991</v>
      </c>
      <c r="B8592" s="280" t="s">
        <v>5748</v>
      </c>
      <c r="C8592" s="280" t="s">
        <v>1203</v>
      </c>
      <c r="D8592" s="280" t="s">
        <v>1394</v>
      </c>
      <c r="E8592" s="80">
        <v>70166</v>
      </c>
      <c r="F8592" s="80">
        <v>707054</v>
      </c>
      <c r="G8592" s="80">
        <v>8</v>
      </c>
      <c r="H8592" s="280" t="s">
        <v>1394</v>
      </c>
      <c r="I8592" s="80"/>
    </row>
    <row r="8593" spans="1:9">
      <c r="A8593" s="280" t="s">
        <v>9992</v>
      </c>
      <c r="B8593" s="280" t="s">
        <v>5750</v>
      </c>
      <c r="C8593" s="280" t="s">
        <v>1203</v>
      </c>
      <c r="D8593" s="280" t="s">
        <v>1394</v>
      </c>
      <c r="E8593" s="80">
        <v>344167107.90234375</v>
      </c>
      <c r="F8593" s="80">
        <v>707054</v>
      </c>
      <c r="G8593" s="80">
        <v>8</v>
      </c>
      <c r="H8593" s="280" t="s">
        <v>1394</v>
      </c>
      <c r="I8593" s="80"/>
    </row>
    <row r="8594" spans="1:9">
      <c r="A8594" s="280" t="s">
        <v>9993</v>
      </c>
      <c r="B8594" s="280" t="s">
        <v>5752</v>
      </c>
      <c r="C8594" s="280" t="s">
        <v>1203</v>
      </c>
      <c r="D8594" s="280" t="s">
        <v>1394</v>
      </c>
      <c r="E8594" s="80">
        <v>9.9237116259861341E-2</v>
      </c>
      <c r="F8594" s="80">
        <v>707054</v>
      </c>
      <c r="G8594" s="80">
        <v>8</v>
      </c>
      <c r="H8594" s="280" t="s">
        <v>1394</v>
      </c>
      <c r="I8594" s="80"/>
    </row>
    <row r="8595" spans="1:9">
      <c r="A8595" s="280" t="s">
        <v>9994</v>
      </c>
      <c r="B8595" s="280" t="s">
        <v>5754</v>
      </c>
      <c r="C8595" s="280" t="s">
        <v>1203</v>
      </c>
      <c r="D8595" s="280" t="s">
        <v>1394</v>
      </c>
      <c r="E8595" s="80">
        <v>486.76212552696649</v>
      </c>
      <c r="F8595" s="80">
        <v>707054</v>
      </c>
      <c r="G8595" s="80">
        <v>8</v>
      </c>
      <c r="H8595" s="280" t="s">
        <v>1394</v>
      </c>
      <c r="I8595" s="80"/>
    </row>
    <row r="8596" spans="1:9">
      <c r="A8596" s="280" t="s">
        <v>9995</v>
      </c>
      <c r="B8596" s="280" t="s">
        <v>1457</v>
      </c>
      <c r="C8596" s="280" t="s">
        <v>1203</v>
      </c>
      <c r="D8596" s="280" t="s">
        <v>1211</v>
      </c>
      <c r="E8596" s="80">
        <v>2.5123564959971889E-3</v>
      </c>
      <c r="F8596" s="80">
        <v>707054</v>
      </c>
      <c r="G8596" s="80">
        <v>8</v>
      </c>
      <c r="H8596" s="280" t="s">
        <v>1342</v>
      </c>
      <c r="I8596" s="80"/>
    </row>
    <row r="8597" spans="1:9">
      <c r="A8597" s="280" t="s">
        <v>9996</v>
      </c>
      <c r="B8597" s="280" t="s">
        <v>1457</v>
      </c>
      <c r="C8597" s="280" t="s">
        <v>1203</v>
      </c>
      <c r="D8597" s="280" t="s">
        <v>1212</v>
      </c>
      <c r="E8597" s="80">
        <v>2.6871090398029674E-3</v>
      </c>
      <c r="F8597" s="80">
        <v>707054</v>
      </c>
      <c r="G8597" s="80">
        <v>8</v>
      </c>
      <c r="H8597" s="280" t="s">
        <v>1342</v>
      </c>
      <c r="I8597" s="80"/>
    </row>
    <row r="8598" spans="1:9">
      <c r="A8598" s="280" t="s">
        <v>9997</v>
      </c>
      <c r="B8598" s="280" t="s">
        <v>1457</v>
      </c>
      <c r="C8598" s="280" t="s">
        <v>1203</v>
      </c>
      <c r="D8598" s="280" t="s">
        <v>1213</v>
      </c>
      <c r="E8598" s="80">
        <v>2.513373162521002E-3</v>
      </c>
      <c r="F8598" s="80">
        <v>707054</v>
      </c>
      <c r="G8598" s="80">
        <v>8</v>
      </c>
      <c r="H8598" s="280" t="s">
        <v>1342</v>
      </c>
      <c r="I8598" s="80"/>
    </row>
    <row r="8599" spans="1:9">
      <c r="A8599" s="280" t="s">
        <v>9998</v>
      </c>
      <c r="B8599" s="280" t="s">
        <v>1457</v>
      </c>
      <c r="C8599" s="280" t="s">
        <v>1203</v>
      </c>
      <c r="D8599" s="280" t="s">
        <v>1214</v>
      </c>
      <c r="E8599" s="80">
        <v>2.6705658479308889E-3</v>
      </c>
      <c r="F8599" s="80">
        <v>707054</v>
      </c>
      <c r="G8599" s="80">
        <v>8</v>
      </c>
      <c r="H8599" s="280" t="s">
        <v>1342</v>
      </c>
      <c r="I8599" s="80"/>
    </row>
    <row r="8600" spans="1:9">
      <c r="A8600" s="280" t="s">
        <v>9999</v>
      </c>
      <c r="B8600" s="280" t="s">
        <v>1457</v>
      </c>
      <c r="C8600" s="280" t="s">
        <v>1203</v>
      </c>
      <c r="D8600" s="280" t="s">
        <v>1215</v>
      </c>
      <c r="E8600" s="80">
        <v>2.6652142192986989E-3</v>
      </c>
      <c r="F8600" s="80">
        <v>707054</v>
      </c>
      <c r="G8600" s="80">
        <v>8</v>
      </c>
      <c r="H8600" s="280" t="s">
        <v>1342</v>
      </c>
      <c r="I8600" s="80"/>
    </row>
    <row r="8601" spans="1:9">
      <c r="A8601" s="280" t="s">
        <v>10000</v>
      </c>
      <c r="B8601" s="280" t="s">
        <v>1457</v>
      </c>
      <c r="C8601" s="280" t="s">
        <v>1203</v>
      </c>
      <c r="D8601" s="280" t="s">
        <v>1216</v>
      </c>
      <c r="E8601" s="80">
        <v>3.7155156877200588E-3</v>
      </c>
      <c r="F8601" s="80">
        <v>707054</v>
      </c>
      <c r="G8601" s="80">
        <v>8</v>
      </c>
      <c r="H8601" s="280" t="s">
        <v>1342</v>
      </c>
      <c r="I8601" s="80"/>
    </row>
    <row r="8602" spans="1:9">
      <c r="A8602" s="280" t="s">
        <v>10001</v>
      </c>
      <c r="B8602" s="280" t="s">
        <v>1457</v>
      </c>
      <c r="C8602" s="280" t="s">
        <v>1203</v>
      </c>
      <c r="D8602" s="280" t="s">
        <v>1217</v>
      </c>
      <c r="E8602" s="80">
        <v>2.4929086363508746E-3</v>
      </c>
      <c r="F8602" s="80">
        <v>707054</v>
      </c>
      <c r="G8602" s="80">
        <v>8</v>
      </c>
      <c r="H8602" s="280" t="s">
        <v>1342</v>
      </c>
      <c r="I8602" s="80"/>
    </row>
    <row r="8603" spans="1:9">
      <c r="A8603" s="280" t="s">
        <v>10002</v>
      </c>
      <c r="B8603" s="280" t="s">
        <v>1457</v>
      </c>
      <c r="C8603" s="280" t="s">
        <v>1203</v>
      </c>
      <c r="D8603" s="280" t="s">
        <v>1218</v>
      </c>
      <c r="E8603" s="80">
        <v>2.6506542406890387E-3</v>
      </c>
      <c r="F8603" s="80">
        <v>707054</v>
      </c>
      <c r="G8603" s="80">
        <v>8</v>
      </c>
      <c r="H8603" s="280" t="s">
        <v>1342</v>
      </c>
      <c r="I8603" s="80"/>
    </row>
    <row r="8604" spans="1:9">
      <c r="A8604" s="280" t="s">
        <v>10003</v>
      </c>
      <c r="B8604" s="280" t="s">
        <v>1457</v>
      </c>
      <c r="C8604" s="280" t="s">
        <v>1203</v>
      </c>
      <c r="D8604" s="280" t="s">
        <v>1219</v>
      </c>
      <c r="E8604" s="80">
        <v>113.99010015999841</v>
      </c>
      <c r="F8604" s="80">
        <v>707054</v>
      </c>
      <c r="G8604" s="80">
        <v>8</v>
      </c>
      <c r="H8604" s="280" t="s">
        <v>1342</v>
      </c>
      <c r="I8604" s="80"/>
    </row>
    <row r="8605" spans="1:9">
      <c r="A8605" s="280" t="s">
        <v>10004</v>
      </c>
      <c r="B8605" s="280" t="s">
        <v>1457</v>
      </c>
      <c r="C8605" s="280" t="s">
        <v>1203</v>
      </c>
      <c r="D8605" s="280" t="s">
        <v>1347</v>
      </c>
      <c r="E8605" s="80">
        <v>7.6686045006705145E-3</v>
      </c>
      <c r="F8605" s="80">
        <v>707054</v>
      </c>
      <c r="G8605" s="80">
        <v>8</v>
      </c>
      <c r="H8605" s="280" t="s">
        <v>1342</v>
      </c>
      <c r="I8605" s="80"/>
    </row>
    <row r="8606" spans="1:9">
      <c r="A8606" s="280" t="s">
        <v>10005</v>
      </c>
      <c r="B8606" s="280" t="s">
        <v>1457</v>
      </c>
      <c r="C8606" s="280" t="s">
        <v>1203</v>
      </c>
      <c r="D8606" s="280" t="s">
        <v>1344</v>
      </c>
      <c r="E8606" s="80">
        <v>1.8790032453590993E-2</v>
      </c>
      <c r="F8606" s="80">
        <v>707054</v>
      </c>
      <c r="G8606" s="80">
        <v>8</v>
      </c>
      <c r="H8606" s="280" t="s">
        <v>1342</v>
      </c>
      <c r="I8606" s="80"/>
    </row>
    <row r="8607" spans="1:9">
      <c r="A8607" s="280" t="s">
        <v>10006</v>
      </c>
      <c r="B8607" s="280" t="s">
        <v>5748</v>
      </c>
      <c r="C8607" s="280" t="s">
        <v>1204</v>
      </c>
      <c r="D8607" s="280" t="s">
        <v>1394</v>
      </c>
      <c r="E8607" s="80">
        <v>251344</v>
      </c>
      <c r="F8607" s="80">
        <v>707054</v>
      </c>
      <c r="G8607" s="80">
        <v>8</v>
      </c>
      <c r="H8607" s="280" t="s">
        <v>1394</v>
      </c>
      <c r="I8607" s="80"/>
    </row>
    <row r="8608" spans="1:9">
      <c r="A8608" s="280" t="s">
        <v>10007</v>
      </c>
      <c r="B8608" s="280" t="s">
        <v>5750</v>
      </c>
      <c r="C8608" s="280" t="s">
        <v>1204</v>
      </c>
      <c r="D8608" s="280" t="s">
        <v>1394</v>
      </c>
      <c r="E8608" s="80">
        <v>88300507141</v>
      </c>
      <c r="F8608" s="80">
        <v>707054</v>
      </c>
      <c r="G8608" s="80">
        <v>8</v>
      </c>
      <c r="H8608" s="280" t="s">
        <v>1394</v>
      </c>
      <c r="I8608" s="80"/>
    </row>
    <row r="8609" spans="1:9">
      <c r="A8609" s="280" t="s">
        <v>10008</v>
      </c>
      <c r="B8609" s="280" t="s">
        <v>5752</v>
      </c>
      <c r="C8609" s="280" t="s">
        <v>1204</v>
      </c>
      <c r="D8609" s="280" t="s">
        <v>1394</v>
      </c>
      <c r="E8609" s="80">
        <v>0.35548062807084041</v>
      </c>
      <c r="F8609" s="80">
        <v>707054</v>
      </c>
      <c r="G8609" s="80">
        <v>8</v>
      </c>
      <c r="H8609" s="280" t="s">
        <v>1394</v>
      </c>
      <c r="I8609" s="80"/>
    </row>
    <row r="8610" spans="1:9">
      <c r="A8610" s="280" t="s">
        <v>10009</v>
      </c>
      <c r="B8610" s="280" t="s">
        <v>5754</v>
      </c>
      <c r="C8610" s="280" t="s">
        <v>1204</v>
      </c>
      <c r="D8610" s="280" t="s">
        <v>1394</v>
      </c>
      <c r="E8610" s="80">
        <v>124885.09667012704</v>
      </c>
      <c r="F8610" s="80">
        <v>707054</v>
      </c>
      <c r="G8610" s="80">
        <v>8</v>
      </c>
      <c r="H8610" s="280" t="s">
        <v>1394</v>
      </c>
      <c r="I8610" s="80"/>
    </row>
    <row r="8611" spans="1:9">
      <c r="A8611" s="280" t="s">
        <v>10010</v>
      </c>
      <c r="B8611" s="280" t="s">
        <v>1457</v>
      </c>
      <c r="C8611" s="280" t="s">
        <v>1204</v>
      </c>
      <c r="D8611" s="280" t="s">
        <v>1211</v>
      </c>
      <c r="E8611" s="80">
        <v>0.18071549201626497</v>
      </c>
      <c r="F8611" s="80">
        <v>707054</v>
      </c>
      <c r="G8611" s="80">
        <v>8</v>
      </c>
      <c r="H8611" s="280" t="s">
        <v>1342</v>
      </c>
      <c r="I8611" s="80"/>
    </row>
    <row r="8612" spans="1:9">
      <c r="A8612" s="280" t="s">
        <v>10011</v>
      </c>
      <c r="B8612" s="280" t="s">
        <v>1457</v>
      </c>
      <c r="C8612" s="280" t="s">
        <v>1204</v>
      </c>
      <c r="D8612" s="280" t="s">
        <v>1212</v>
      </c>
      <c r="E8612" s="80">
        <v>0.19162180620462435</v>
      </c>
      <c r="F8612" s="80">
        <v>707054</v>
      </c>
      <c r="G8612" s="80">
        <v>8</v>
      </c>
      <c r="H8612" s="280" t="s">
        <v>1342</v>
      </c>
      <c r="I8612" s="80"/>
    </row>
    <row r="8613" spans="1:9">
      <c r="A8613" s="280" t="s">
        <v>10012</v>
      </c>
      <c r="B8613" s="280" t="s">
        <v>1457</v>
      </c>
      <c r="C8613" s="280" t="s">
        <v>1204</v>
      </c>
      <c r="D8613" s="280" t="s">
        <v>1213</v>
      </c>
      <c r="E8613" s="80">
        <v>0.18092818163514041</v>
      </c>
      <c r="F8613" s="80">
        <v>707054</v>
      </c>
      <c r="G8613" s="80">
        <v>8</v>
      </c>
      <c r="H8613" s="280" t="s">
        <v>1342</v>
      </c>
      <c r="I8613" s="80"/>
    </row>
    <row r="8614" spans="1:9">
      <c r="A8614" s="280" t="s">
        <v>10013</v>
      </c>
      <c r="B8614" s="280" t="s">
        <v>1457</v>
      </c>
      <c r="C8614" s="280" t="s">
        <v>1204</v>
      </c>
      <c r="D8614" s="280" t="s">
        <v>1214</v>
      </c>
      <c r="E8614" s="80">
        <v>0.19083654582526657</v>
      </c>
      <c r="F8614" s="80">
        <v>707054</v>
      </c>
      <c r="G8614" s="80">
        <v>8</v>
      </c>
      <c r="H8614" s="280" t="s">
        <v>1342</v>
      </c>
      <c r="I8614" s="80"/>
    </row>
    <row r="8615" spans="1:9">
      <c r="A8615" s="280" t="s">
        <v>10014</v>
      </c>
      <c r="B8615" s="280" t="s">
        <v>1457</v>
      </c>
      <c r="C8615" s="280" t="s">
        <v>1204</v>
      </c>
      <c r="D8615" s="280" t="s">
        <v>1215</v>
      </c>
      <c r="E8615" s="80">
        <v>0.19031553836349613</v>
      </c>
      <c r="F8615" s="80">
        <v>707054</v>
      </c>
      <c r="G8615" s="80">
        <v>8</v>
      </c>
      <c r="H8615" s="280" t="s">
        <v>1342</v>
      </c>
      <c r="I8615" s="80"/>
    </row>
    <row r="8616" spans="1:9">
      <c r="A8616" s="280" t="s">
        <v>10015</v>
      </c>
      <c r="B8616" s="280" t="s">
        <v>1457</v>
      </c>
      <c r="C8616" s="280" t="s">
        <v>1204</v>
      </c>
      <c r="D8616" s="280" t="s">
        <v>1216</v>
      </c>
      <c r="E8616" s="80">
        <v>0.24901915256282975</v>
      </c>
      <c r="F8616" s="80">
        <v>707054</v>
      </c>
      <c r="G8616" s="80">
        <v>8</v>
      </c>
      <c r="H8616" s="280" t="s">
        <v>1342</v>
      </c>
      <c r="I8616" s="80"/>
    </row>
    <row r="8617" spans="1:9">
      <c r="A8617" s="280" t="s">
        <v>10016</v>
      </c>
      <c r="B8617" s="280" t="s">
        <v>1457</v>
      </c>
      <c r="C8617" s="280" t="s">
        <v>1204</v>
      </c>
      <c r="D8617" s="280" t="s">
        <v>1217</v>
      </c>
      <c r="E8617" s="80">
        <v>0.17772244544051838</v>
      </c>
      <c r="F8617" s="80">
        <v>707054</v>
      </c>
      <c r="G8617" s="80">
        <v>8</v>
      </c>
      <c r="H8617" s="280" t="s">
        <v>1342</v>
      </c>
      <c r="I8617" s="80"/>
    </row>
    <row r="8618" spans="1:9">
      <c r="A8618" s="280" t="s">
        <v>10017</v>
      </c>
      <c r="B8618" s="280" t="s">
        <v>1457</v>
      </c>
      <c r="C8618" s="280" t="s">
        <v>1204</v>
      </c>
      <c r="D8618" s="280" t="s">
        <v>1218</v>
      </c>
      <c r="E8618" s="80">
        <v>0.17310860314185592</v>
      </c>
      <c r="F8618" s="80">
        <v>707054</v>
      </c>
      <c r="G8618" s="80">
        <v>8</v>
      </c>
      <c r="H8618" s="280" t="s">
        <v>1342</v>
      </c>
      <c r="I8618" s="80"/>
    </row>
    <row r="8619" spans="1:9">
      <c r="A8619" s="280" t="s">
        <v>10018</v>
      </c>
      <c r="B8619" s="280" t="s">
        <v>1457</v>
      </c>
      <c r="C8619" s="280" t="s">
        <v>1204</v>
      </c>
      <c r="D8619" s="280" t="s">
        <v>1219</v>
      </c>
      <c r="E8619" s="80">
        <v>55322.979701931268</v>
      </c>
      <c r="F8619" s="80">
        <v>707054</v>
      </c>
      <c r="G8619" s="80">
        <v>8</v>
      </c>
      <c r="H8619" s="280" t="s">
        <v>1342</v>
      </c>
      <c r="I8619" s="80"/>
    </row>
    <row r="8620" spans="1:9">
      <c r="A8620" s="280" t="s">
        <v>10019</v>
      </c>
      <c r="B8620" s="280" t="s">
        <v>1457</v>
      </c>
      <c r="C8620" s="280" t="s">
        <v>1204</v>
      </c>
      <c r="D8620" s="280" t="s">
        <v>1347</v>
      </c>
      <c r="E8620" s="80">
        <v>0.5462588477832202</v>
      </c>
      <c r="F8620" s="80">
        <v>707054</v>
      </c>
      <c r="G8620" s="80">
        <v>8</v>
      </c>
      <c r="H8620" s="280" t="s">
        <v>1342</v>
      </c>
      <c r="I8620" s="80"/>
    </row>
    <row r="8621" spans="1:9">
      <c r="A8621" s="280" t="s">
        <v>10020</v>
      </c>
      <c r="B8621" s="280" t="s">
        <v>1457</v>
      </c>
      <c r="C8621" s="280" t="s">
        <v>1204</v>
      </c>
      <c r="D8621" s="280" t="s">
        <v>1344</v>
      </c>
      <c r="E8621" s="80">
        <v>1.3439694935988287</v>
      </c>
      <c r="F8621" s="80">
        <v>707054</v>
      </c>
      <c r="G8621" s="80">
        <v>8</v>
      </c>
      <c r="H8621" s="280" t="s">
        <v>1342</v>
      </c>
      <c r="I8621" s="80"/>
    </row>
    <row r="8622" spans="1:9">
      <c r="A8622" s="280" t="s">
        <v>10021</v>
      </c>
      <c r="B8622" s="280" t="s">
        <v>5748</v>
      </c>
      <c r="C8622" s="280" t="s">
        <v>1205</v>
      </c>
      <c r="D8622" s="280" t="s">
        <v>1394</v>
      </c>
      <c r="E8622" s="80">
        <v>95889</v>
      </c>
      <c r="F8622" s="80">
        <v>707054</v>
      </c>
      <c r="G8622" s="80">
        <v>8</v>
      </c>
      <c r="H8622" s="280" t="s">
        <v>1394</v>
      </c>
      <c r="I8622" s="80"/>
    </row>
    <row r="8623" spans="1:9">
      <c r="A8623" s="280" t="s">
        <v>10022</v>
      </c>
      <c r="B8623" s="280" t="s">
        <v>5750</v>
      </c>
      <c r="C8623" s="280" t="s">
        <v>1205</v>
      </c>
      <c r="D8623" s="280" t="s">
        <v>1394</v>
      </c>
      <c r="E8623" s="80">
        <v>45423994468.125</v>
      </c>
      <c r="F8623" s="80">
        <v>707054</v>
      </c>
      <c r="G8623" s="80">
        <v>8</v>
      </c>
      <c r="H8623" s="280" t="s">
        <v>1394</v>
      </c>
      <c r="I8623" s="80"/>
    </row>
    <row r="8624" spans="1:9">
      <c r="A8624" s="280" t="s">
        <v>10023</v>
      </c>
      <c r="B8624" s="280" t="s">
        <v>5752</v>
      </c>
      <c r="C8624" s="280" t="s">
        <v>1205</v>
      </c>
      <c r="D8624" s="280" t="s">
        <v>1394</v>
      </c>
      <c r="E8624" s="80">
        <v>0.13561764730840925</v>
      </c>
      <c r="F8624" s="80">
        <v>707054</v>
      </c>
      <c r="G8624" s="80">
        <v>8</v>
      </c>
      <c r="H8624" s="280" t="s">
        <v>1394</v>
      </c>
      <c r="I8624" s="80"/>
    </row>
    <row r="8625" spans="1:9">
      <c r="A8625" s="280" t="s">
        <v>10024</v>
      </c>
      <c r="B8625" s="280" t="s">
        <v>5754</v>
      </c>
      <c r="C8625" s="280" t="s">
        <v>1205</v>
      </c>
      <c r="D8625" s="280" t="s">
        <v>1394</v>
      </c>
      <c r="E8625" s="80">
        <v>64244.024456583233</v>
      </c>
      <c r="F8625" s="80">
        <v>707054</v>
      </c>
      <c r="G8625" s="80">
        <v>8</v>
      </c>
      <c r="H8625" s="280" t="s">
        <v>1394</v>
      </c>
      <c r="I8625" s="80"/>
    </row>
    <row r="8626" spans="1:9">
      <c r="A8626" s="280" t="s">
        <v>10025</v>
      </c>
      <c r="B8626" s="280" t="s">
        <v>1457</v>
      </c>
      <c r="C8626" s="280" t="s">
        <v>1205</v>
      </c>
      <c r="D8626" s="280" t="s">
        <v>1211</v>
      </c>
      <c r="E8626" s="80">
        <v>0.24258846197890258</v>
      </c>
      <c r="F8626" s="80">
        <v>707054</v>
      </c>
      <c r="G8626" s="80">
        <v>8</v>
      </c>
      <c r="H8626" s="280" t="s">
        <v>1342</v>
      </c>
      <c r="I8626" s="80"/>
    </row>
    <row r="8627" spans="1:9">
      <c r="A8627" s="280" t="s">
        <v>10026</v>
      </c>
      <c r="B8627" s="280" t="s">
        <v>1457</v>
      </c>
      <c r="C8627" s="280" t="s">
        <v>1205</v>
      </c>
      <c r="D8627" s="280" t="s">
        <v>1212</v>
      </c>
      <c r="E8627" s="80">
        <v>0.26360401748070023</v>
      </c>
      <c r="F8627" s="80">
        <v>707054</v>
      </c>
      <c r="G8627" s="80">
        <v>8</v>
      </c>
      <c r="H8627" s="280" t="s">
        <v>1342</v>
      </c>
      <c r="I8627" s="80"/>
    </row>
    <row r="8628" spans="1:9">
      <c r="A8628" s="280" t="s">
        <v>10027</v>
      </c>
      <c r="B8628" s="280" t="s">
        <v>1457</v>
      </c>
      <c r="C8628" s="280" t="s">
        <v>1205</v>
      </c>
      <c r="D8628" s="280" t="s">
        <v>1213</v>
      </c>
      <c r="E8628" s="80">
        <v>0.24279226847466098</v>
      </c>
      <c r="F8628" s="80">
        <v>707054</v>
      </c>
      <c r="G8628" s="80">
        <v>8</v>
      </c>
      <c r="H8628" s="280" t="s">
        <v>1342</v>
      </c>
      <c r="I8628" s="80"/>
    </row>
    <row r="8629" spans="1:9">
      <c r="A8629" s="280" t="s">
        <v>10028</v>
      </c>
      <c r="B8629" s="280" t="s">
        <v>1457</v>
      </c>
      <c r="C8629" s="280" t="s">
        <v>1205</v>
      </c>
      <c r="D8629" s="280" t="s">
        <v>1214</v>
      </c>
      <c r="E8629" s="80">
        <v>0.25762458772125968</v>
      </c>
      <c r="F8629" s="80">
        <v>707054</v>
      </c>
      <c r="G8629" s="80">
        <v>8</v>
      </c>
      <c r="H8629" s="280" t="s">
        <v>1342</v>
      </c>
      <c r="I8629" s="80"/>
    </row>
    <row r="8630" spans="1:9">
      <c r="A8630" s="280" t="s">
        <v>10029</v>
      </c>
      <c r="B8630" s="280" t="s">
        <v>1457</v>
      </c>
      <c r="C8630" s="280" t="s">
        <v>1205</v>
      </c>
      <c r="D8630" s="280" t="s">
        <v>1215</v>
      </c>
      <c r="E8630" s="80">
        <v>0.26249511073894505</v>
      </c>
      <c r="F8630" s="80">
        <v>707054</v>
      </c>
      <c r="G8630" s="80">
        <v>8</v>
      </c>
      <c r="H8630" s="280" t="s">
        <v>1342</v>
      </c>
      <c r="I8630" s="80"/>
    </row>
    <row r="8631" spans="1:9">
      <c r="A8631" s="280" t="s">
        <v>10030</v>
      </c>
      <c r="B8631" s="280" t="s">
        <v>1457</v>
      </c>
      <c r="C8631" s="280" t="s">
        <v>1205</v>
      </c>
      <c r="D8631" s="280" t="s">
        <v>1216</v>
      </c>
      <c r="E8631" s="80">
        <v>0.33248719546341593</v>
      </c>
      <c r="F8631" s="80">
        <v>707054</v>
      </c>
      <c r="G8631" s="80">
        <v>8</v>
      </c>
      <c r="H8631" s="280" t="s">
        <v>1342</v>
      </c>
      <c r="I8631" s="80"/>
    </row>
    <row r="8632" spans="1:9">
      <c r="A8632" s="280" t="s">
        <v>10031</v>
      </c>
      <c r="B8632" s="280" t="s">
        <v>1457</v>
      </c>
      <c r="C8632" s="280" t="s">
        <v>1205</v>
      </c>
      <c r="D8632" s="280" t="s">
        <v>1217</v>
      </c>
      <c r="E8632" s="80">
        <v>0.24288396572545404</v>
      </c>
      <c r="F8632" s="80">
        <v>707054</v>
      </c>
      <c r="G8632" s="80">
        <v>8</v>
      </c>
      <c r="H8632" s="280" t="s">
        <v>1342</v>
      </c>
      <c r="I8632" s="80"/>
    </row>
    <row r="8633" spans="1:9">
      <c r="A8633" s="280" t="s">
        <v>10032</v>
      </c>
      <c r="B8633" s="280" t="s">
        <v>1457</v>
      </c>
      <c r="C8633" s="280" t="s">
        <v>1205</v>
      </c>
      <c r="D8633" s="280" t="s">
        <v>1218</v>
      </c>
      <c r="E8633" s="80">
        <v>0.20409641051804953</v>
      </c>
      <c r="F8633" s="80">
        <v>707054</v>
      </c>
      <c r="G8633" s="80">
        <v>8</v>
      </c>
      <c r="H8633" s="280" t="s">
        <v>1342</v>
      </c>
      <c r="I8633" s="80"/>
    </row>
    <row r="8634" spans="1:9">
      <c r="A8634" s="280" t="s">
        <v>10033</v>
      </c>
      <c r="B8634" s="280" t="s">
        <v>1457</v>
      </c>
      <c r="C8634" s="280" t="s">
        <v>1205</v>
      </c>
      <c r="D8634" s="280" t="s">
        <v>1219</v>
      </c>
      <c r="E8634" s="80">
        <v>25973.120848605147</v>
      </c>
      <c r="F8634" s="80">
        <v>707054</v>
      </c>
      <c r="G8634" s="80">
        <v>8</v>
      </c>
      <c r="H8634" s="280" t="s">
        <v>1342</v>
      </c>
      <c r="I8634" s="80"/>
    </row>
    <row r="8635" spans="1:9">
      <c r="A8635" s="280" t="s">
        <v>10034</v>
      </c>
      <c r="B8635" s="280" t="s">
        <v>1457</v>
      </c>
      <c r="C8635" s="280" t="s">
        <v>1205</v>
      </c>
      <c r="D8635" s="280" t="s">
        <v>1347</v>
      </c>
      <c r="E8635" s="80">
        <v>0.73281660586664743</v>
      </c>
      <c r="F8635" s="80">
        <v>707054</v>
      </c>
      <c r="G8635" s="80">
        <v>8</v>
      </c>
      <c r="H8635" s="280" t="s">
        <v>1342</v>
      </c>
      <c r="I8635" s="80"/>
    </row>
    <row r="8636" spans="1:9">
      <c r="A8636" s="280" t="s">
        <v>10035</v>
      </c>
      <c r="B8636" s="280" t="s">
        <v>1457</v>
      </c>
      <c r="C8636" s="280" t="s">
        <v>1205</v>
      </c>
      <c r="D8636" s="280" t="s">
        <v>1344</v>
      </c>
      <c r="E8636" s="80">
        <v>1.8099200254205268</v>
      </c>
      <c r="F8636" s="80">
        <v>707054</v>
      </c>
      <c r="G8636" s="80">
        <v>8</v>
      </c>
      <c r="H8636" s="280" t="s">
        <v>1342</v>
      </c>
      <c r="I8636" s="80"/>
    </row>
    <row r="8637" spans="1:9">
      <c r="A8637" s="280" t="s">
        <v>10036</v>
      </c>
      <c r="B8637" s="280" t="s">
        <v>5748</v>
      </c>
      <c r="C8637" s="280" t="s">
        <v>1206</v>
      </c>
      <c r="D8637" s="280" t="s">
        <v>1394</v>
      </c>
      <c r="E8637" s="80">
        <v>64176</v>
      </c>
      <c r="F8637" s="80">
        <v>707054</v>
      </c>
      <c r="G8637" s="80">
        <v>8</v>
      </c>
      <c r="H8637" s="280" t="s">
        <v>1394</v>
      </c>
      <c r="I8637" s="80"/>
    </row>
    <row r="8638" spans="1:9">
      <c r="A8638" s="280" t="s">
        <v>10037</v>
      </c>
      <c r="B8638" s="280" t="s">
        <v>5750</v>
      </c>
      <c r="C8638" s="280" t="s">
        <v>1206</v>
      </c>
      <c r="D8638" s="280" t="s">
        <v>1394</v>
      </c>
      <c r="E8638" s="80">
        <v>105220996261.25</v>
      </c>
      <c r="F8638" s="80">
        <v>707054</v>
      </c>
      <c r="G8638" s="80">
        <v>8</v>
      </c>
      <c r="H8638" s="280" t="s">
        <v>1394</v>
      </c>
      <c r="I8638" s="80"/>
    </row>
    <row r="8639" spans="1:9">
      <c r="A8639" s="280" t="s">
        <v>10038</v>
      </c>
      <c r="B8639" s="280" t="s">
        <v>5752</v>
      </c>
      <c r="C8639" s="280" t="s">
        <v>1206</v>
      </c>
      <c r="D8639" s="280" t="s">
        <v>1394</v>
      </c>
      <c r="E8639" s="80">
        <v>9.0765344655429431E-2</v>
      </c>
      <c r="F8639" s="80">
        <v>707054</v>
      </c>
      <c r="G8639" s="80">
        <v>8</v>
      </c>
      <c r="H8639" s="280" t="s">
        <v>1394</v>
      </c>
      <c r="I8639" s="80"/>
    </row>
    <row r="8640" spans="1:9">
      <c r="A8640" s="280" t="s">
        <v>10039</v>
      </c>
      <c r="B8640" s="280" t="s">
        <v>5754</v>
      </c>
      <c r="C8640" s="280" t="s">
        <v>1206</v>
      </c>
      <c r="D8640" s="280" t="s">
        <v>1394</v>
      </c>
      <c r="E8640" s="80">
        <v>148816.06816629283</v>
      </c>
      <c r="F8640" s="80">
        <v>707054</v>
      </c>
      <c r="G8640" s="80">
        <v>8</v>
      </c>
      <c r="H8640" s="280" t="s">
        <v>1394</v>
      </c>
      <c r="I8640" s="80"/>
    </row>
    <row r="8641" spans="1:9">
      <c r="A8641" s="280" t="s">
        <v>10040</v>
      </c>
      <c r="B8641" s="280" t="s">
        <v>1457</v>
      </c>
      <c r="C8641" s="280" t="s">
        <v>1206</v>
      </c>
      <c r="D8641" s="280" t="s">
        <v>1211</v>
      </c>
      <c r="E8641" s="80">
        <v>0.81678646803637944</v>
      </c>
      <c r="F8641" s="80">
        <v>707054</v>
      </c>
      <c r="G8641" s="80">
        <v>8</v>
      </c>
      <c r="H8641" s="280" t="s">
        <v>1342</v>
      </c>
      <c r="I8641" s="80"/>
    </row>
    <row r="8642" spans="1:9">
      <c r="A8642" s="280" t="s">
        <v>10041</v>
      </c>
      <c r="B8642" s="280" t="s">
        <v>1457</v>
      </c>
      <c r="C8642" s="280" t="s">
        <v>1206</v>
      </c>
      <c r="D8642" s="280" t="s">
        <v>1212</v>
      </c>
      <c r="E8642" s="80">
        <v>0.88924814174136724</v>
      </c>
      <c r="F8642" s="80">
        <v>707054</v>
      </c>
      <c r="G8642" s="80">
        <v>8</v>
      </c>
      <c r="H8642" s="280" t="s">
        <v>1342</v>
      </c>
      <c r="I8642" s="80"/>
    </row>
    <row r="8643" spans="1:9">
      <c r="A8643" s="280" t="s">
        <v>10042</v>
      </c>
      <c r="B8643" s="280" t="s">
        <v>1457</v>
      </c>
      <c r="C8643" s="280" t="s">
        <v>1206</v>
      </c>
      <c r="D8643" s="280" t="s">
        <v>1213</v>
      </c>
      <c r="E8643" s="80">
        <v>0.81710426786211021</v>
      </c>
      <c r="F8643" s="80">
        <v>707054</v>
      </c>
      <c r="G8643" s="80">
        <v>8</v>
      </c>
      <c r="H8643" s="280" t="s">
        <v>1342</v>
      </c>
      <c r="I8643" s="80"/>
    </row>
    <row r="8644" spans="1:9">
      <c r="A8644" s="280" t="s">
        <v>10043</v>
      </c>
      <c r="B8644" s="280" t="s">
        <v>1457</v>
      </c>
      <c r="C8644" s="280" t="s">
        <v>1206</v>
      </c>
      <c r="D8644" s="280" t="s">
        <v>1214</v>
      </c>
      <c r="E8644" s="80">
        <v>0.86445644587966508</v>
      </c>
      <c r="F8644" s="80">
        <v>707054</v>
      </c>
      <c r="G8644" s="80">
        <v>8</v>
      </c>
      <c r="H8644" s="280" t="s">
        <v>1342</v>
      </c>
      <c r="I8644" s="80"/>
    </row>
    <row r="8645" spans="1:9">
      <c r="A8645" s="280" t="s">
        <v>10044</v>
      </c>
      <c r="B8645" s="280" t="s">
        <v>1457</v>
      </c>
      <c r="C8645" s="280" t="s">
        <v>1206</v>
      </c>
      <c r="D8645" s="280" t="s">
        <v>1215</v>
      </c>
      <c r="E8645" s="80">
        <v>0.88801827648907927</v>
      </c>
      <c r="F8645" s="80">
        <v>707054</v>
      </c>
      <c r="G8645" s="80">
        <v>8</v>
      </c>
      <c r="H8645" s="280" t="s">
        <v>1342</v>
      </c>
      <c r="I8645" s="80"/>
    </row>
    <row r="8646" spans="1:9">
      <c r="A8646" s="280" t="s">
        <v>10045</v>
      </c>
      <c r="B8646" s="280" t="s">
        <v>1457</v>
      </c>
      <c r="C8646" s="280" t="s">
        <v>1206</v>
      </c>
      <c r="D8646" s="280" t="s">
        <v>1216</v>
      </c>
      <c r="E8646" s="80">
        <v>1.2844653087233142</v>
      </c>
      <c r="F8646" s="80">
        <v>707054</v>
      </c>
      <c r="G8646" s="80">
        <v>8</v>
      </c>
      <c r="H8646" s="280" t="s">
        <v>1342</v>
      </c>
      <c r="I8646" s="80"/>
    </row>
    <row r="8647" spans="1:9">
      <c r="A8647" s="280" t="s">
        <v>10046</v>
      </c>
      <c r="B8647" s="280" t="s">
        <v>1457</v>
      </c>
      <c r="C8647" s="280" t="s">
        <v>1206</v>
      </c>
      <c r="D8647" s="280" t="s">
        <v>1217</v>
      </c>
      <c r="E8647" s="80">
        <v>0.8299107322337429</v>
      </c>
      <c r="F8647" s="80">
        <v>707054</v>
      </c>
      <c r="G8647" s="80">
        <v>8</v>
      </c>
      <c r="H8647" s="280" t="s">
        <v>1342</v>
      </c>
      <c r="I8647" s="80"/>
    </row>
    <row r="8648" spans="1:9">
      <c r="A8648" s="280" t="s">
        <v>10047</v>
      </c>
      <c r="B8648" s="280" t="s">
        <v>1457</v>
      </c>
      <c r="C8648" s="280" t="s">
        <v>1206</v>
      </c>
      <c r="D8648" s="280" t="s">
        <v>1218</v>
      </c>
      <c r="E8648" s="80">
        <v>0.48877861728641786</v>
      </c>
      <c r="F8648" s="80">
        <v>707054</v>
      </c>
      <c r="G8648" s="80">
        <v>8</v>
      </c>
      <c r="H8648" s="280" t="s">
        <v>1342</v>
      </c>
      <c r="I8648" s="80"/>
    </row>
    <row r="8649" spans="1:9">
      <c r="A8649" s="280" t="s">
        <v>10048</v>
      </c>
      <c r="B8649" s="280" t="s">
        <v>1457</v>
      </c>
      <c r="C8649" s="280" t="s">
        <v>1206</v>
      </c>
      <c r="D8649" s="280" t="s">
        <v>1219</v>
      </c>
      <c r="E8649" s="80">
        <v>0.86323205919578905</v>
      </c>
      <c r="F8649" s="80">
        <v>707054</v>
      </c>
      <c r="G8649" s="80">
        <v>8</v>
      </c>
      <c r="H8649" s="280" t="s">
        <v>1342</v>
      </c>
      <c r="I8649" s="80"/>
    </row>
    <row r="8650" spans="1:9">
      <c r="A8650" s="280" t="s">
        <v>10049</v>
      </c>
      <c r="B8650" s="280" t="s">
        <v>1457</v>
      </c>
      <c r="C8650" s="280" t="s">
        <v>1206</v>
      </c>
      <c r="D8650" s="280" t="s">
        <v>1347</v>
      </c>
      <c r="E8650" s="80">
        <v>2.4143169587671505</v>
      </c>
      <c r="F8650" s="80">
        <v>707054</v>
      </c>
      <c r="G8650" s="80">
        <v>8</v>
      </c>
      <c r="H8650" s="280" t="s">
        <v>1342</v>
      </c>
      <c r="I8650" s="80"/>
    </row>
    <row r="8651" spans="1:9">
      <c r="A8651" s="280" t="s">
        <v>10050</v>
      </c>
      <c r="B8651" s="280" t="s">
        <v>1457</v>
      </c>
      <c r="C8651" s="280" t="s">
        <v>1206</v>
      </c>
      <c r="D8651" s="280" t="s">
        <v>1344</v>
      </c>
      <c r="E8651" s="80">
        <v>6.1896904498500751</v>
      </c>
      <c r="F8651" s="80">
        <v>707054</v>
      </c>
      <c r="G8651" s="80">
        <v>8</v>
      </c>
      <c r="H8651" s="280" t="s">
        <v>1342</v>
      </c>
      <c r="I8651" s="80"/>
    </row>
    <row r="8652" spans="1:9">
      <c r="A8652" s="280" t="s">
        <v>10051</v>
      </c>
      <c r="B8652" s="280" t="s">
        <v>5748</v>
      </c>
      <c r="C8652" s="280" t="s">
        <v>1207</v>
      </c>
      <c r="D8652" s="280" t="s">
        <v>1394</v>
      </c>
      <c r="E8652" s="80">
        <v>219840</v>
      </c>
      <c r="F8652" s="80">
        <v>707054</v>
      </c>
      <c r="G8652" s="80">
        <v>8</v>
      </c>
      <c r="H8652" s="280" t="s">
        <v>1394</v>
      </c>
      <c r="I8652" s="80"/>
    </row>
    <row r="8653" spans="1:9">
      <c r="A8653" s="280" t="s">
        <v>10052</v>
      </c>
      <c r="B8653" s="280" t="s">
        <v>5750</v>
      </c>
      <c r="C8653" s="280" t="s">
        <v>1207</v>
      </c>
      <c r="D8653" s="280" t="s">
        <v>1394</v>
      </c>
      <c r="E8653" s="80">
        <v>1422886318.3815918</v>
      </c>
      <c r="F8653" s="80">
        <v>707054</v>
      </c>
      <c r="G8653" s="80">
        <v>8</v>
      </c>
      <c r="H8653" s="280" t="s">
        <v>1394</v>
      </c>
      <c r="I8653" s="80"/>
    </row>
    <row r="8654" spans="1:9">
      <c r="A8654" s="280" t="s">
        <v>10053</v>
      </c>
      <c r="B8654" s="280" t="s">
        <v>5752</v>
      </c>
      <c r="C8654" s="280" t="s">
        <v>1207</v>
      </c>
      <c r="D8654" s="280" t="s">
        <v>1394</v>
      </c>
      <c r="E8654" s="80">
        <v>0.31092391811657949</v>
      </c>
      <c r="F8654" s="80">
        <v>707054</v>
      </c>
      <c r="G8654" s="80">
        <v>8</v>
      </c>
      <c r="H8654" s="280" t="s">
        <v>1394</v>
      </c>
      <c r="I8654" s="80"/>
    </row>
    <row r="8655" spans="1:9">
      <c r="A8655" s="280" t="s">
        <v>10054</v>
      </c>
      <c r="B8655" s="280" t="s">
        <v>5754</v>
      </c>
      <c r="C8655" s="280" t="s">
        <v>1207</v>
      </c>
      <c r="D8655" s="280" t="s">
        <v>1394</v>
      </c>
      <c r="E8655" s="80">
        <v>2012.415343639371</v>
      </c>
      <c r="F8655" s="80">
        <v>707054</v>
      </c>
      <c r="G8655" s="80">
        <v>8</v>
      </c>
      <c r="H8655" s="280" t="s">
        <v>1394</v>
      </c>
      <c r="I8655" s="80"/>
    </row>
    <row r="8656" spans="1:9">
      <c r="A8656" s="280" t="s">
        <v>10055</v>
      </c>
      <c r="B8656" s="280" t="s">
        <v>1457</v>
      </c>
      <c r="C8656" s="280" t="s">
        <v>1207</v>
      </c>
      <c r="D8656" s="280" t="s">
        <v>1211</v>
      </c>
      <c r="E8656" s="80">
        <v>3.3122385494060579E-3</v>
      </c>
      <c r="F8656" s="80">
        <v>707054</v>
      </c>
      <c r="G8656" s="80">
        <v>8</v>
      </c>
      <c r="H8656" s="280" t="s">
        <v>1342</v>
      </c>
      <c r="I8656" s="80"/>
    </row>
    <row r="8657" spans="1:9">
      <c r="A8657" s="280" t="s">
        <v>10056</v>
      </c>
      <c r="B8657" s="280" t="s">
        <v>1457</v>
      </c>
      <c r="C8657" s="280" t="s">
        <v>1207</v>
      </c>
      <c r="D8657" s="280" t="s">
        <v>1212</v>
      </c>
      <c r="E8657" s="80">
        <v>3.5585657718930166E-3</v>
      </c>
      <c r="F8657" s="80">
        <v>707054</v>
      </c>
      <c r="G8657" s="80">
        <v>8</v>
      </c>
      <c r="H8657" s="280" t="s">
        <v>1342</v>
      </c>
      <c r="I8657" s="80"/>
    </row>
    <row r="8658" spans="1:9">
      <c r="A8658" s="280" t="s">
        <v>10057</v>
      </c>
      <c r="B8658" s="280" t="s">
        <v>1457</v>
      </c>
      <c r="C8658" s="280" t="s">
        <v>1207</v>
      </c>
      <c r="D8658" s="280" t="s">
        <v>1213</v>
      </c>
      <c r="E8658" s="80">
        <v>3.315155513521927E-3</v>
      </c>
      <c r="F8658" s="80">
        <v>707054</v>
      </c>
      <c r="G8658" s="80">
        <v>8</v>
      </c>
      <c r="H8658" s="280" t="s">
        <v>1342</v>
      </c>
      <c r="I8658" s="80"/>
    </row>
    <row r="8659" spans="1:9">
      <c r="A8659" s="280" t="s">
        <v>10058</v>
      </c>
      <c r="B8659" s="280" t="s">
        <v>1457</v>
      </c>
      <c r="C8659" s="280" t="s">
        <v>1207</v>
      </c>
      <c r="D8659" s="280" t="s">
        <v>1214</v>
      </c>
      <c r="E8659" s="80">
        <v>3.5487898182359435E-3</v>
      </c>
      <c r="F8659" s="80">
        <v>707054</v>
      </c>
      <c r="G8659" s="80">
        <v>8</v>
      </c>
      <c r="H8659" s="280" t="s">
        <v>1342</v>
      </c>
      <c r="I8659" s="80"/>
    </row>
    <row r="8660" spans="1:9">
      <c r="A8660" s="280" t="s">
        <v>10059</v>
      </c>
      <c r="B8660" s="280" t="s">
        <v>1457</v>
      </c>
      <c r="C8660" s="280" t="s">
        <v>1207</v>
      </c>
      <c r="D8660" s="280" t="s">
        <v>1215</v>
      </c>
      <c r="E8660" s="80">
        <v>3.5213419015713053E-3</v>
      </c>
      <c r="F8660" s="80">
        <v>707054</v>
      </c>
      <c r="G8660" s="80">
        <v>8</v>
      </c>
      <c r="H8660" s="280" t="s">
        <v>1342</v>
      </c>
      <c r="I8660" s="80"/>
    </row>
    <row r="8661" spans="1:9">
      <c r="A8661" s="280" t="s">
        <v>10060</v>
      </c>
      <c r="B8661" s="280" t="s">
        <v>1457</v>
      </c>
      <c r="C8661" s="280" t="s">
        <v>1207</v>
      </c>
      <c r="D8661" s="280" t="s">
        <v>1216</v>
      </c>
      <c r="E8661" s="80">
        <v>4.4707701904725308E-3</v>
      </c>
      <c r="F8661" s="80">
        <v>707054</v>
      </c>
      <c r="G8661" s="80">
        <v>8</v>
      </c>
      <c r="H8661" s="280" t="s">
        <v>1342</v>
      </c>
      <c r="I8661" s="80"/>
    </row>
    <row r="8662" spans="1:9">
      <c r="A8662" s="280" t="s">
        <v>10061</v>
      </c>
      <c r="B8662" s="280" t="s">
        <v>1457</v>
      </c>
      <c r="C8662" s="280" t="s">
        <v>1207</v>
      </c>
      <c r="D8662" s="280" t="s">
        <v>1217</v>
      </c>
      <c r="E8662" s="80">
        <v>3.3158771603612695E-3</v>
      </c>
      <c r="F8662" s="80">
        <v>707054</v>
      </c>
      <c r="G8662" s="80">
        <v>8</v>
      </c>
      <c r="H8662" s="280" t="s">
        <v>1342</v>
      </c>
      <c r="I8662" s="80"/>
    </row>
    <row r="8663" spans="1:9">
      <c r="A8663" s="280" t="s">
        <v>10062</v>
      </c>
      <c r="B8663" s="280" t="s">
        <v>1457</v>
      </c>
      <c r="C8663" s="280" t="s">
        <v>1207</v>
      </c>
      <c r="D8663" s="280" t="s">
        <v>1218</v>
      </c>
      <c r="E8663" s="80">
        <v>3.2596510969751268E-3</v>
      </c>
      <c r="F8663" s="80">
        <v>707054</v>
      </c>
      <c r="G8663" s="80">
        <v>8</v>
      </c>
      <c r="H8663" s="280" t="s">
        <v>1342</v>
      </c>
      <c r="I8663" s="80"/>
    </row>
    <row r="8664" spans="1:9">
      <c r="A8664" s="280" t="s">
        <v>10063</v>
      </c>
      <c r="B8664" s="280" t="s">
        <v>1457</v>
      </c>
      <c r="C8664" s="280" t="s">
        <v>1207</v>
      </c>
      <c r="D8664" s="280" t="s">
        <v>1219</v>
      </c>
      <c r="E8664" s="80">
        <v>827.35674273851691</v>
      </c>
      <c r="F8664" s="80">
        <v>707054</v>
      </c>
      <c r="G8664" s="80">
        <v>8</v>
      </c>
      <c r="H8664" s="280" t="s">
        <v>1342</v>
      </c>
      <c r="I8664" s="80"/>
    </row>
    <row r="8665" spans="1:9">
      <c r="A8665" s="280" t="s">
        <v>10064</v>
      </c>
      <c r="B8665" s="280" t="s">
        <v>1457</v>
      </c>
      <c r="C8665" s="280" t="s">
        <v>1207</v>
      </c>
      <c r="D8665" s="280" t="s">
        <v>1347</v>
      </c>
      <c r="E8665" s="80">
        <v>1.020426314604315E-2</v>
      </c>
      <c r="F8665" s="80">
        <v>707054</v>
      </c>
      <c r="G8665" s="80">
        <v>8</v>
      </c>
      <c r="H8665" s="280" t="s">
        <v>1342</v>
      </c>
      <c r="I8665" s="80"/>
    </row>
    <row r="8666" spans="1:9">
      <c r="A8666" s="280" t="s">
        <v>10065</v>
      </c>
      <c r="B8666" s="280" t="s">
        <v>1457</v>
      </c>
      <c r="C8666" s="280" t="s">
        <v>1207</v>
      </c>
      <c r="D8666" s="280" t="s">
        <v>1344</v>
      </c>
      <c r="E8666" s="80">
        <v>2.4846238560641123E-2</v>
      </c>
      <c r="F8666" s="80">
        <v>707054</v>
      </c>
      <c r="G8666" s="80">
        <v>8</v>
      </c>
      <c r="H8666" s="280" t="s">
        <v>1342</v>
      </c>
      <c r="I8666" s="80"/>
    </row>
    <row r="8667" spans="1:9">
      <c r="A8667" s="280" t="s">
        <v>10066</v>
      </c>
      <c r="B8667" s="280" t="s">
        <v>5748</v>
      </c>
      <c r="C8667" s="280" t="s">
        <v>1208</v>
      </c>
      <c r="D8667" s="280" t="s">
        <v>1394</v>
      </c>
      <c r="E8667" s="80">
        <v>281806</v>
      </c>
      <c r="F8667" s="80">
        <v>707054</v>
      </c>
      <c r="G8667" s="80">
        <v>8</v>
      </c>
      <c r="H8667" s="280" t="s">
        <v>1394</v>
      </c>
      <c r="I8667" s="80"/>
    </row>
    <row r="8668" spans="1:9">
      <c r="A8668" s="280" t="s">
        <v>10067</v>
      </c>
      <c r="B8668" s="280" t="s">
        <v>5750</v>
      </c>
      <c r="C8668" s="280" t="s">
        <v>1208</v>
      </c>
      <c r="D8668" s="280" t="s">
        <v>1394</v>
      </c>
      <c r="E8668" s="80">
        <v>2180813742.125</v>
      </c>
      <c r="F8668" s="80">
        <v>707054</v>
      </c>
      <c r="G8668" s="80">
        <v>8</v>
      </c>
      <c r="H8668" s="280" t="s">
        <v>1394</v>
      </c>
      <c r="I8668" s="80"/>
    </row>
    <row r="8669" spans="1:9">
      <c r="A8669" s="280" t="s">
        <v>10068</v>
      </c>
      <c r="B8669" s="280" t="s">
        <v>5752</v>
      </c>
      <c r="C8669" s="280" t="s">
        <v>1208</v>
      </c>
      <c r="D8669" s="280" t="s">
        <v>1394</v>
      </c>
      <c r="E8669" s="80">
        <v>0.39856361748890468</v>
      </c>
      <c r="F8669" s="80">
        <v>707054</v>
      </c>
      <c r="G8669" s="80">
        <v>8</v>
      </c>
      <c r="H8669" s="280" t="s">
        <v>1394</v>
      </c>
      <c r="I8669" s="80"/>
    </row>
    <row r="8670" spans="1:9">
      <c r="A8670" s="280" t="s">
        <v>10069</v>
      </c>
      <c r="B8670" s="280" t="s">
        <v>5754</v>
      </c>
      <c r="C8670" s="280" t="s">
        <v>1208</v>
      </c>
      <c r="D8670" s="280" t="s">
        <v>1394</v>
      </c>
      <c r="E8670" s="80">
        <v>3084.3666001818815</v>
      </c>
      <c r="F8670" s="80">
        <v>707054</v>
      </c>
      <c r="G8670" s="80">
        <v>8</v>
      </c>
      <c r="H8670" s="280" t="s">
        <v>1394</v>
      </c>
      <c r="I8670" s="80"/>
    </row>
    <row r="8671" spans="1:9">
      <c r="A8671" s="280" t="s">
        <v>10070</v>
      </c>
      <c r="B8671" s="280" t="s">
        <v>1457</v>
      </c>
      <c r="C8671" s="280" t="s">
        <v>1208</v>
      </c>
      <c r="D8671" s="280" t="s">
        <v>1211</v>
      </c>
      <c r="E8671" s="80">
        <v>3.9766284591133761E-3</v>
      </c>
      <c r="F8671" s="80">
        <v>707054</v>
      </c>
      <c r="G8671" s="80">
        <v>8</v>
      </c>
      <c r="H8671" s="280" t="s">
        <v>1342</v>
      </c>
      <c r="I8671" s="80"/>
    </row>
    <row r="8672" spans="1:9">
      <c r="A8672" s="280" t="s">
        <v>10071</v>
      </c>
      <c r="B8672" s="280" t="s">
        <v>1457</v>
      </c>
      <c r="C8672" s="280" t="s">
        <v>1208</v>
      </c>
      <c r="D8672" s="280" t="s">
        <v>1212</v>
      </c>
      <c r="E8672" s="80">
        <v>4.2620066428880081E-3</v>
      </c>
      <c r="F8672" s="80">
        <v>707054</v>
      </c>
      <c r="G8672" s="80">
        <v>8</v>
      </c>
      <c r="H8672" s="280" t="s">
        <v>1342</v>
      </c>
      <c r="I8672" s="80"/>
    </row>
    <row r="8673" spans="1:9">
      <c r="A8673" s="280" t="s">
        <v>10072</v>
      </c>
      <c r="B8673" s="280" t="s">
        <v>1457</v>
      </c>
      <c r="C8673" s="280" t="s">
        <v>1208</v>
      </c>
      <c r="D8673" s="280" t="s">
        <v>1213</v>
      </c>
      <c r="E8673" s="80">
        <v>3.9801554476319488E-3</v>
      </c>
      <c r="F8673" s="80">
        <v>707054</v>
      </c>
      <c r="G8673" s="80">
        <v>8</v>
      </c>
      <c r="H8673" s="280" t="s">
        <v>1342</v>
      </c>
      <c r="I8673" s="80"/>
    </row>
    <row r="8674" spans="1:9">
      <c r="A8674" s="280" t="s">
        <v>10073</v>
      </c>
      <c r="B8674" s="280" t="s">
        <v>1457</v>
      </c>
      <c r="C8674" s="280" t="s">
        <v>1208</v>
      </c>
      <c r="D8674" s="280" t="s">
        <v>1214</v>
      </c>
      <c r="E8674" s="80">
        <v>4.2166214177610517E-3</v>
      </c>
      <c r="F8674" s="80">
        <v>707054</v>
      </c>
      <c r="G8674" s="80">
        <v>8</v>
      </c>
      <c r="H8674" s="280" t="s">
        <v>1342</v>
      </c>
      <c r="I8674" s="80"/>
    </row>
    <row r="8675" spans="1:9">
      <c r="A8675" s="280" t="s">
        <v>10074</v>
      </c>
      <c r="B8675" s="280" t="s">
        <v>1457</v>
      </c>
      <c r="C8675" s="280" t="s">
        <v>1208</v>
      </c>
      <c r="D8675" s="280" t="s">
        <v>1215</v>
      </c>
      <c r="E8675" s="80">
        <v>4.2294066070335413E-3</v>
      </c>
      <c r="F8675" s="80">
        <v>707054</v>
      </c>
      <c r="G8675" s="80">
        <v>8</v>
      </c>
      <c r="H8675" s="280" t="s">
        <v>1342</v>
      </c>
      <c r="I8675" s="80"/>
    </row>
    <row r="8676" spans="1:9">
      <c r="A8676" s="280" t="s">
        <v>10075</v>
      </c>
      <c r="B8676" s="280" t="s">
        <v>1457</v>
      </c>
      <c r="C8676" s="280" t="s">
        <v>1208</v>
      </c>
      <c r="D8676" s="280" t="s">
        <v>1216</v>
      </c>
      <c r="E8676" s="80">
        <v>5.5079626490206739E-3</v>
      </c>
      <c r="F8676" s="80">
        <v>707054</v>
      </c>
      <c r="G8676" s="80">
        <v>8</v>
      </c>
      <c r="H8676" s="280" t="s">
        <v>1342</v>
      </c>
      <c r="I8676" s="80"/>
    </row>
    <row r="8677" spans="1:9">
      <c r="A8677" s="280" t="s">
        <v>10076</v>
      </c>
      <c r="B8677" s="280" t="s">
        <v>1457</v>
      </c>
      <c r="C8677" s="280" t="s">
        <v>1208</v>
      </c>
      <c r="D8677" s="280" t="s">
        <v>1217</v>
      </c>
      <c r="E8677" s="80">
        <v>3.9366535692151542E-3</v>
      </c>
      <c r="F8677" s="80">
        <v>707054</v>
      </c>
      <c r="G8677" s="80">
        <v>8</v>
      </c>
      <c r="H8677" s="280" t="s">
        <v>1342</v>
      </c>
      <c r="I8677" s="80"/>
    </row>
    <row r="8678" spans="1:9">
      <c r="A8678" s="280" t="s">
        <v>10077</v>
      </c>
      <c r="B8678" s="280" t="s">
        <v>1457</v>
      </c>
      <c r="C8678" s="280" t="s">
        <v>1208</v>
      </c>
      <c r="D8678" s="280" t="s">
        <v>1218</v>
      </c>
      <c r="E8678" s="80">
        <v>3.8607188026875726E-3</v>
      </c>
      <c r="F8678" s="80">
        <v>707054</v>
      </c>
      <c r="G8678" s="80">
        <v>8</v>
      </c>
      <c r="H8678" s="280" t="s">
        <v>1342</v>
      </c>
      <c r="I8678" s="80"/>
    </row>
    <row r="8679" spans="1:9">
      <c r="A8679" s="280" t="s">
        <v>10078</v>
      </c>
      <c r="B8679" s="280" t="s">
        <v>1457</v>
      </c>
      <c r="C8679" s="280" t="s">
        <v>1208</v>
      </c>
      <c r="D8679" s="280" t="s">
        <v>1219</v>
      </c>
      <c r="E8679" s="80">
        <v>804.47535088955783</v>
      </c>
      <c r="F8679" s="80">
        <v>707054</v>
      </c>
      <c r="G8679" s="80">
        <v>8</v>
      </c>
      <c r="H8679" s="280" t="s">
        <v>1342</v>
      </c>
      <c r="I8679" s="80"/>
    </row>
    <row r="8680" spans="1:9">
      <c r="A8680" s="280" t="s">
        <v>10079</v>
      </c>
      <c r="B8680" s="280" t="s">
        <v>1457</v>
      </c>
      <c r="C8680" s="280" t="s">
        <v>1208</v>
      </c>
      <c r="D8680" s="280" t="s">
        <v>1347</v>
      </c>
      <c r="E8680" s="80">
        <v>1.2057162738710903E-2</v>
      </c>
      <c r="F8680" s="80">
        <v>707054</v>
      </c>
      <c r="G8680" s="80">
        <v>8</v>
      </c>
      <c r="H8680" s="280" t="s">
        <v>1342</v>
      </c>
      <c r="I8680" s="80"/>
    </row>
    <row r="8681" spans="1:9">
      <c r="A8681" s="280" t="s">
        <v>10080</v>
      </c>
      <c r="B8681" s="280" t="s">
        <v>1457</v>
      </c>
      <c r="C8681" s="280" t="s">
        <v>1208</v>
      </c>
      <c r="D8681" s="280" t="s">
        <v>1344</v>
      </c>
      <c r="E8681" s="80">
        <v>2.9619667738877246E-2</v>
      </c>
      <c r="F8681" s="80">
        <v>707054</v>
      </c>
      <c r="G8681" s="80">
        <v>8</v>
      </c>
      <c r="H8681" s="280" t="s">
        <v>1342</v>
      </c>
      <c r="I8681" s="80"/>
    </row>
    <row r="8682" spans="1:9">
      <c r="A8682" s="280" t="s">
        <v>10081</v>
      </c>
      <c r="B8682" s="280" t="s">
        <v>5748</v>
      </c>
      <c r="C8682" s="280" t="s">
        <v>1209</v>
      </c>
      <c r="D8682" s="280" t="s">
        <v>1394</v>
      </c>
      <c r="E8682" s="80">
        <v>99073</v>
      </c>
      <c r="F8682" s="80">
        <v>707054</v>
      </c>
      <c r="G8682" s="80">
        <v>8</v>
      </c>
      <c r="H8682" s="280" t="s">
        <v>1394</v>
      </c>
      <c r="I8682" s="80"/>
    </row>
    <row r="8683" spans="1:9">
      <c r="A8683" s="280" t="s">
        <v>10082</v>
      </c>
      <c r="B8683" s="280" t="s">
        <v>5750</v>
      </c>
      <c r="C8683" s="280" t="s">
        <v>1209</v>
      </c>
      <c r="D8683" s="280" t="s">
        <v>1394</v>
      </c>
      <c r="E8683" s="80">
        <v>14227189308</v>
      </c>
      <c r="F8683" s="80">
        <v>707054</v>
      </c>
      <c r="G8683" s="80">
        <v>8</v>
      </c>
      <c r="H8683" s="280" t="s">
        <v>1394</v>
      </c>
      <c r="I8683" s="80"/>
    </row>
    <row r="8684" spans="1:9">
      <c r="A8684" s="280" t="s">
        <v>10083</v>
      </c>
      <c r="B8684" s="280" t="s">
        <v>5752</v>
      </c>
      <c r="C8684" s="280" t="s">
        <v>1209</v>
      </c>
      <c r="D8684" s="280" t="s">
        <v>1394</v>
      </c>
      <c r="E8684" s="80">
        <v>0.1401208394266916</v>
      </c>
      <c r="F8684" s="80">
        <v>707054</v>
      </c>
      <c r="G8684" s="80">
        <v>8</v>
      </c>
      <c r="H8684" s="280" t="s">
        <v>1394</v>
      </c>
      <c r="I8684" s="80"/>
    </row>
    <row r="8685" spans="1:9">
      <c r="A8685" s="280" t="s">
        <v>10084</v>
      </c>
      <c r="B8685" s="280" t="s">
        <v>5754</v>
      </c>
      <c r="C8685" s="280" t="s">
        <v>1209</v>
      </c>
      <c r="D8685" s="280" t="s">
        <v>1394</v>
      </c>
      <c r="E8685" s="80">
        <v>20121.786041801617</v>
      </c>
      <c r="F8685" s="80">
        <v>707054</v>
      </c>
      <c r="G8685" s="80">
        <v>8</v>
      </c>
      <c r="H8685" s="280" t="s">
        <v>1394</v>
      </c>
      <c r="I8685" s="80"/>
    </row>
    <row r="8686" spans="1:9">
      <c r="A8686" s="280" t="s">
        <v>10085</v>
      </c>
      <c r="B8686" s="280" t="s">
        <v>1457</v>
      </c>
      <c r="C8686" s="280" t="s">
        <v>1209</v>
      </c>
      <c r="D8686" s="280" t="s">
        <v>1211</v>
      </c>
      <c r="E8686" s="80">
        <v>7.1739101796630733E-2</v>
      </c>
      <c r="F8686" s="80">
        <v>707054</v>
      </c>
      <c r="G8686" s="80">
        <v>8</v>
      </c>
      <c r="H8686" s="280" t="s">
        <v>1342</v>
      </c>
      <c r="I8686" s="80"/>
    </row>
    <row r="8687" spans="1:9">
      <c r="A8687" s="280" t="s">
        <v>10086</v>
      </c>
      <c r="B8687" s="280" t="s">
        <v>1457</v>
      </c>
      <c r="C8687" s="280" t="s">
        <v>1209</v>
      </c>
      <c r="D8687" s="280" t="s">
        <v>1212</v>
      </c>
      <c r="E8687" s="80">
        <v>7.4455303915919299E-2</v>
      </c>
      <c r="F8687" s="80">
        <v>707054</v>
      </c>
      <c r="G8687" s="80">
        <v>8</v>
      </c>
      <c r="H8687" s="280" t="s">
        <v>1342</v>
      </c>
      <c r="I8687" s="80"/>
    </row>
    <row r="8688" spans="1:9">
      <c r="A8688" s="280" t="s">
        <v>10087</v>
      </c>
      <c r="B8688" s="280" t="s">
        <v>1457</v>
      </c>
      <c r="C8688" s="280" t="s">
        <v>1209</v>
      </c>
      <c r="D8688" s="280" t="s">
        <v>1213</v>
      </c>
      <c r="E8688" s="80">
        <v>7.1854303164409508E-2</v>
      </c>
      <c r="F8688" s="80">
        <v>707054</v>
      </c>
      <c r="G8688" s="80">
        <v>8</v>
      </c>
      <c r="H8688" s="280" t="s">
        <v>1342</v>
      </c>
      <c r="I8688" s="80"/>
    </row>
    <row r="8689" spans="1:9">
      <c r="A8689" s="280" t="s">
        <v>10088</v>
      </c>
      <c r="B8689" s="280" t="s">
        <v>1457</v>
      </c>
      <c r="C8689" s="280" t="s">
        <v>1209</v>
      </c>
      <c r="D8689" s="280" t="s">
        <v>1214</v>
      </c>
      <c r="E8689" s="80">
        <v>7.4208756334457768E-2</v>
      </c>
      <c r="F8689" s="80">
        <v>707054</v>
      </c>
      <c r="G8689" s="80">
        <v>8</v>
      </c>
      <c r="H8689" s="280" t="s">
        <v>1342</v>
      </c>
      <c r="I8689" s="80"/>
    </row>
    <row r="8690" spans="1:9">
      <c r="A8690" s="280" t="s">
        <v>10089</v>
      </c>
      <c r="B8690" s="280" t="s">
        <v>1457</v>
      </c>
      <c r="C8690" s="280" t="s">
        <v>1209</v>
      </c>
      <c r="D8690" s="280" t="s">
        <v>1215</v>
      </c>
      <c r="E8690" s="80">
        <v>7.431437349200197E-2</v>
      </c>
      <c r="F8690" s="80">
        <v>707054</v>
      </c>
      <c r="G8690" s="80">
        <v>8</v>
      </c>
      <c r="H8690" s="280" t="s">
        <v>1342</v>
      </c>
      <c r="I8690" s="80"/>
    </row>
    <row r="8691" spans="1:9">
      <c r="A8691" s="280" t="s">
        <v>10090</v>
      </c>
      <c r="B8691" s="280" t="s">
        <v>1457</v>
      </c>
      <c r="C8691" s="280" t="s">
        <v>1209</v>
      </c>
      <c r="D8691" s="280" t="s">
        <v>1216</v>
      </c>
      <c r="E8691" s="80">
        <v>-8.4925456014843886E-2</v>
      </c>
      <c r="F8691" s="80">
        <v>707054</v>
      </c>
      <c r="G8691" s="80">
        <v>8</v>
      </c>
      <c r="H8691" s="280" t="s">
        <v>1342</v>
      </c>
      <c r="I8691" s="80"/>
    </row>
    <row r="8692" spans="1:9">
      <c r="A8692" s="280" t="s">
        <v>10091</v>
      </c>
      <c r="B8692" s="280" t="s">
        <v>1457</v>
      </c>
      <c r="C8692" s="280" t="s">
        <v>1209</v>
      </c>
      <c r="D8692" s="280" t="s">
        <v>1217</v>
      </c>
      <c r="E8692" s="80">
        <v>6.9633537998541842E-2</v>
      </c>
      <c r="F8692" s="80">
        <v>707054</v>
      </c>
      <c r="G8692" s="80">
        <v>8</v>
      </c>
      <c r="H8692" s="280" t="s">
        <v>1342</v>
      </c>
      <c r="I8692" s="80"/>
    </row>
    <row r="8693" spans="1:9">
      <c r="A8693" s="280" t="s">
        <v>10092</v>
      </c>
      <c r="B8693" s="280" t="s">
        <v>1457</v>
      </c>
      <c r="C8693" s="280" t="s">
        <v>1209</v>
      </c>
      <c r="D8693" s="280" t="s">
        <v>1218</v>
      </c>
      <c r="E8693" s="80">
        <v>0.18625065677074421</v>
      </c>
      <c r="F8693" s="80">
        <v>707054</v>
      </c>
      <c r="G8693" s="80">
        <v>8</v>
      </c>
      <c r="H8693" s="280" t="s">
        <v>1342</v>
      </c>
      <c r="I8693" s="80"/>
    </row>
    <row r="8694" spans="1:9">
      <c r="A8694" s="280" t="s">
        <v>10093</v>
      </c>
      <c r="B8694" s="280" t="s">
        <v>1457</v>
      </c>
      <c r="C8694" s="280" t="s">
        <v>1209</v>
      </c>
      <c r="D8694" s="280" t="s">
        <v>1219</v>
      </c>
      <c r="E8694" s="80">
        <v>2486.6240658492193</v>
      </c>
      <c r="F8694" s="80">
        <v>707054</v>
      </c>
      <c r="G8694" s="80">
        <v>8</v>
      </c>
      <c r="H8694" s="280" t="s">
        <v>1342</v>
      </c>
      <c r="I8694" s="80"/>
    </row>
    <row r="8695" spans="1:9">
      <c r="A8695" s="280" t="s">
        <v>10094</v>
      </c>
      <c r="B8695" s="280" t="s">
        <v>1457</v>
      </c>
      <c r="C8695" s="280" t="s">
        <v>1209</v>
      </c>
      <c r="D8695" s="280" t="s">
        <v>1347</v>
      </c>
      <c r="E8695" s="80">
        <v>0.23117640444517304</v>
      </c>
      <c r="F8695" s="80">
        <v>707054</v>
      </c>
      <c r="G8695" s="80">
        <v>8</v>
      </c>
      <c r="H8695" s="280" t="s">
        <v>1342</v>
      </c>
      <c r="I8695" s="80"/>
    </row>
    <row r="8696" spans="1:9">
      <c r="A8696" s="280" t="s">
        <v>10095</v>
      </c>
      <c r="B8696" s="280" t="s">
        <v>1457</v>
      </c>
      <c r="C8696" s="280" t="s">
        <v>1209</v>
      </c>
      <c r="D8696" s="280" t="s">
        <v>1344</v>
      </c>
      <c r="E8696" s="80">
        <v>0.55418428675688025</v>
      </c>
      <c r="F8696" s="80">
        <v>707054</v>
      </c>
      <c r="G8696" s="80">
        <v>8</v>
      </c>
      <c r="H8696" s="280" t="s">
        <v>1342</v>
      </c>
      <c r="I8696" s="80"/>
    </row>
    <row r="8697" spans="1:9">
      <c r="A8697" s="280" t="s">
        <v>10096</v>
      </c>
      <c r="B8697" s="280" t="s">
        <v>1457</v>
      </c>
      <c r="C8697" s="280" t="s">
        <v>1182</v>
      </c>
      <c r="D8697" s="280" t="s">
        <v>1211</v>
      </c>
      <c r="E8697" s="80">
        <v>0.81407570453417144</v>
      </c>
      <c r="F8697" s="80">
        <v>707054</v>
      </c>
      <c r="G8697" s="80">
        <v>8</v>
      </c>
      <c r="H8697" s="280" t="s">
        <v>1342</v>
      </c>
      <c r="I8697" s="80"/>
    </row>
    <row r="8698" spans="1:9">
      <c r="A8698" s="280" t="s">
        <v>10097</v>
      </c>
      <c r="B8698" s="280" t="s">
        <v>1457</v>
      </c>
      <c r="C8698" s="280" t="s">
        <v>1182</v>
      </c>
      <c r="D8698" s="280" t="s">
        <v>1212</v>
      </c>
      <c r="E8698" s="80">
        <v>0.86063997661357616</v>
      </c>
      <c r="F8698" s="80">
        <v>707054</v>
      </c>
      <c r="G8698" s="80">
        <v>8</v>
      </c>
      <c r="H8698" s="280" t="s">
        <v>1342</v>
      </c>
      <c r="I8698" s="80"/>
    </row>
    <row r="8699" spans="1:9">
      <c r="A8699" s="280" t="s">
        <v>10098</v>
      </c>
      <c r="B8699" s="280" t="s">
        <v>1457</v>
      </c>
      <c r="C8699" s="280" t="s">
        <v>1182</v>
      </c>
      <c r="D8699" s="280" t="s">
        <v>1213</v>
      </c>
      <c r="E8699" s="80">
        <v>0.8183366170101315</v>
      </c>
      <c r="F8699" s="80">
        <v>707054</v>
      </c>
      <c r="G8699" s="80">
        <v>8</v>
      </c>
      <c r="H8699" s="280" t="s">
        <v>1342</v>
      </c>
      <c r="I8699" s="80"/>
    </row>
    <row r="8700" spans="1:9">
      <c r="A8700" s="280" t="s">
        <v>10099</v>
      </c>
      <c r="B8700" s="280" t="s">
        <v>1457</v>
      </c>
      <c r="C8700" s="280" t="s">
        <v>1182</v>
      </c>
      <c r="D8700" s="280" t="s">
        <v>1214</v>
      </c>
      <c r="E8700" s="80">
        <v>0.86063997661357616</v>
      </c>
      <c r="F8700" s="80">
        <v>707054</v>
      </c>
      <c r="G8700" s="80">
        <v>8</v>
      </c>
      <c r="H8700" s="280" t="s">
        <v>1342</v>
      </c>
      <c r="I8700" s="80"/>
    </row>
    <row r="8701" spans="1:9">
      <c r="A8701" s="280" t="s">
        <v>10100</v>
      </c>
      <c r="B8701" s="280" t="s">
        <v>1457</v>
      </c>
      <c r="C8701" s="280" t="s">
        <v>1182</v>
      </c>
      <c r="D8701" s="280" t="s">
        <v>1215</v>
      </c>
      <c r="E8701" s="80">
        <v>0.85862896037611403</v>
      </c>
      <c r="F8701" s="80">
        <v>707054</v>
      </c>
      <c r="G8701" s="80">
        <v>8</v>
      </c>
      <c r="H8701" s="280" t="s">
        <v>1342</v>
      </c>
      <c r="I8701" s="80"/>
    </row>
    <row r="8702" spans="1:9">
      <c r="A8702" s="280" t="s">
        <v>10101</v>
      </c>
      <c r="B8702" s="280" t="s">
        <v>1457</v>
      </c>
      <c r="C8702" s="280" t="s">
        <v>1182</v>
      </c>
      <c r="D8702" s="280" t="s">
        <v>1216</v>
      </c>
      <c r="E8702" s="80">
        <v>1.4448548020543011</v>
      </c>
      <c r="F8702" s="80">
        <v>707054</v>
      </c>
      <c r="G8702" s="80">
        <v>8</v>
      </c>
      <c r="H8702" s="280" t="s">
        <v>1342</v>
      </c>
      <c r="I8702" s="80"/>
    </row>
    <row r="8703" spans="1:9">
      <c r="A8703" s="280" t="s">
        <v>10102</v>
      </c>
      <c r="B8703" s="280" t="s">
        <v>1457</v>
      </c>
      <c r="C8703" s="280" t="s">
        <v>1182</v>
      </c>
      <c r="D8703" s="280" t="s">
        <v>1217</v>
      </c>
      <c r="E8703" s="80">
        <v>0.79160891593159421</v>
      </c>
      <c r="F8703" s="80">
        <v>707054</v>
      </c>
      <c r="G8703" s="80">
        <v>8</v>
      </c>
      <c r="H8703" s="280" t="s">
        <v>1342</v>
      </c>
      <c r="I8703" s="80"/>
    </row>
    <row r="8704" spans="1:9">
      <c r="A8704" s="280" t="s">
        <v>10103</v>
      </c>
      <c r="B8704" s="280" t="s">
        <v>1457</v>
      </c>
      <c r="C8704" s="280" t="s">
        <v>1182</v>
      </c>
      <c r="D8704" s="280" t="s">
        <v>1218</v>
      </c>
      <c r="E8704" s="80">
        <v>0.88075943540399337</v>
      </c>
      <c r="F8704" s="80">
        <v>707054</v>
      </c>
      <c r="G8704" s="80">
        <v>8</v>
      </c>
      <c r="H8704" s="280" t="s">
        <v>1342</v>
      </c>
      <c r="I8704" s="80"/>
    </row>
    <row r="8705" spans="1:9">
      <c r="A8705" s="280" t="s">
        <v>10104</v>
      </c>
      <c r="B8705" s="280" t="s">
        <v>1457</v>
      </c>
      <c r="C8705" s="280" t="s">
        <v>1182</v>
      </c>
      <c r="D8705" s="280" t="s">
        <v>1219</v>
      </c>
      <c r="E8705" s="80">
        <v>221893.17152400958</v>
      </c>
      <c r="F8705" s="80">
        <v>707054</v>
      </c>
      <c r="G8705" s="80">
        <v>8</v>
      </c>
      <c r="H8705" s="280" t="s">
        <v>1342</v>
      </c>
      <c r="I8705" s="80"/>
    </row>
    <row r="8706" spans="1:9">
      <c r="A8706" s="280" t="s">
        <v>10105</v>
      </c>
      <c r="B8706" s="280" t="s">
        <v>1457</v>
      </c>
      <c r="C8706" s="280" t="s">
        <v>1182</v>
      </c>
      <c r="D8706" s="280" t="s">
        <v>1347</v>
      </c>
      <c r="E8706" s="80">
        <v>2.4801717738780091</v>
      </c>
      <c r="F8706" s="80">
        <v>707054</v>
      </c>
      <c r="G8706" s="80">
        <v>8</v>
      </c>
      <c r="H8706" s="280" t="s">
        <v>1342</v>
      </c>
      <c r="I8706" s="80"/>
    </row>
    <row r="8707" spans="1:9">
      <c r="A8707" s="280" t="s">
        <v>10106</v>
      </c>
      <c r="B8707" s="280" t="s">
        <v>1457</v>
      </c>
      <c r="C8707" s="280" t="s">
        <v>1182</v>
      </c>
      <c r="D8707" s="280" t="s">
        <v>1344</v>
      </c>
      <c r="E8707" s="80">
        <v>6.2984447504294891</v>
      </c>
      <c r="F8707" s="80">
        <v>707054</v>
      </c>
      <c r="G8707" s="80">
        <v>8</v>
      </c>
      <c r="H8707" s="280" t="s">
        <v>1342</v>
      </c>
      <c r="I8707" s="80"/>
    </row>
    <row r="8708" spans="1:9">
      <c r="A8708" s="280" t="s">
        <v>10107</v>
      </c>
      <c r="B8708" s="280" t="s">
        <v>5748</v>
      </c>
      <c r="C8708" s="280" t="s">
        <v>1183</v>
      </c>
      <c r="D8708" s="280" t="s">
        <v>1394</v>
      </c>
      <c r="E8708" s="80">
        <v>703616</v>
      </c>
      <c r="F8708" s="80">
        <v>707054</v>
      </c>
      <c r="G8708" s="80">
        <v>8</v>
      </c>
      <c r="H8708" s="280" t="s">
        <v>1394</v>
      </c>
      <c r="I8708" s="80"/>
    </row>
    <row r="8709" spans="1:9">
      <c r="A8709" s="280" t="s">
        <v>10108</v>
      </c>
      <c r="B8709" s="280" t="s">
        <v>5750</v>
      </c>
      <c r="C8709" s="280" t="s">
        <v>1183</v>
      </c>
      <c r="D8709" s="280" t="s">
        <v>1394</v>
      </c>
      <c r="E8709" s="80">
        <v>359302863962.54492</v>
      </c>
      <c r="F8709" s="80">
        <v>707054</v>
      </c>
      <c r="G8709" s="80">
        <v>8</v>
      </c>
      <c r="H8709" s="280" t="s">
        <v>1394</v>
      </c>
      <c r="I8709" s="80"/>
    </row>
    <row r="8710" spans="1:9">
      <c r="A8710" s="280" t="s">
        <v>10109</v>
      </c>
      <c r="B8710" s="280" t="s">
        <v>5752</v>
      </c>
      <c r="C8710" s="280" t="s">
        <v>1183</v>
      </c>
      <c r="D8710" s="280" t="s">
        <v>1394</v>
      </c>
      <c r="E8710" s="80">
        <v>0.99513757082203058</v>
      </c>
      <c r="F8710" s="80">
        <v>707054</v>
      </c>
      <c r="G8710" s="80">
        <v>8</v>
      </c>
      <c r="H8710" s="280" t="s">
        <v>1394</v>
      </c>
      <c r="I8710" s="80"/>
    </row>
    <row r="8711" spans="1:9">
      <c r="A8711" s="280" t="s">
        <v>10110</v>
      </c>
      <c r="B8711" s="280" t="s">
        <v>5754</v>
      </c>
      <c r="C8711" s="280" t="s">
        <v>1183</v>
      </c>
      <c r="D8711" s="280" t="s">
        <v>1394</v>
      </c>
      <c r="E8711" s="80">
        <v>508168.91490967438</v>
      </c>
      <c r="F8711" s="80">
        <v>707054</v>
      </c>
      <c r="G8711" s="80">
        <v>8</v>
      </c>
      <c r="H8711" s="280" t="s">
        <v>1394</v>
      </c>
      <c r="I8711" s="80"/>
    </row>
    <row r="8712" spans="1:9">
      <c r="A8712" s="280" t="s">
        <v>10111</v>
      </c>
      <c r="B8712" s="280" t="s">
        <v>5748</v>
      </c>
      <c r="C8712" s="280" t="s">
        <v>1210</v>
      </c>
      <c r="D8712" s="280" t="s">
        <v>1394</v>
      </c>
      <c r="E8712" s="80">
        <v>628869</v>
      </c>
      <c r="F8712" s="80">
        <v>707054</v>
      </c>
      <c r="G8712" s="80">
        <v>8</v>
      </c>
      <c r="H8712" s="280" t="s">
        <v>1394</v>
      </c>
      <c r="I8712" s="80"/>
    </row>
    <row r="8713" spans="1:9">
      <c r="A8713" s="280" t="s">
        <v>10112</v>
      </c>
      <c r="B8713" s="280" t="s">
        <v>5750</v>
      </c>
      <c r="C8713" s="280" t="s">
        <v>1210</v>
      </c>
      <c r="D8713" s="280" t="s">
        <v>1394</v>
      </c>
      <c r="E8713" s="80">
        <v>12387924636.831848</v>
      </c>
      <c r="F8713" s="80">
        <v>707054</v>
      </c>
      <c r="G8713" s="80">
        <v>8</v>
      </c>
      <c r="H8713" s="280" t="s">
        <v>1394</v>
      </c>
      <c r="I8713" s="80"/>
    </row>
    <row r="8714" spans="1:9">
      <c r="A8714" s="280" t="s">
        <v>10113</v>
      </c>
      <c r="B8714" s="280" t="s">
        <v>5752</v>
      </c>
      <c r="C8714" s="280" t="s">
        <v>1210</v>
      </c>
      <c r="D8714" s="280" t="s">
        <v>1394</v>
      </c>
      <c r="E8714" s="80">
        <v>0.88942145861560784</v>
      </c>
      <c r="F8714" s="80">
        <v>707054</v>
      </c>
      <c r="G8714" s="80">
        <v>8</v>
      </c>
      <c r="H8714" s="280" t="s">
        <v>1394</v>
      </c>
      <c r="I8714" s="80"/>
    </row>
    <row r="8715" spans="1:9">
      <c r="A8715" s="280" t="s">
        <v>10114</v>
      </c>
      <c r="B8715" s="280" t="s">
        <v>5754</v>
      </c>
      <c r="C8715" s="280" t="s">
        <v>1210</v>
      </c>
      <c r="D8715" s="280" t="s">
        <v>1394</v>
      </c>
      <c r="E8715" s="80">
        <v>17520.478827404764</v>
      </c>
      <c r="F8715" s="80">
        <v>707054</v>
      </c>
      <c r="G8715" s="80">
        <v>8</v>
      </c>
      <c r="H8715" s="280" t="s">
        <v>1394</v>
      </c>
      <c r="I8715" s="80"/>
    </row>
    <row r="8716" spans="1:9">
      <c r="A8716" s="280" t="s">
        <v>10115</v>
      </c>
      <c r="B8716" s="280" t="s">
        <v>1457</v>
      </c>
      <c r="C8716" s="280" t="s">
        <v>1210</v>
      </c>
      <c r="D8716" s="280" t="s">
        <v>1211</v>
      </c>
      <c r="E8716" s="80">
        <v>9.9662540199700975E-3</v>
      </c>
      <c r="F8716" s="80">
        <v>707054</v>
      </c>
      <c r="G8716" s="80">
        <v>8</v>
      </c>
      <c r="H8716" s="280" t="s">
        <v>1342</v>
      </c>
      <c r="I8716" s="80"/>
    </row>
    <row r="8717" spans="1:9">
      <c r="A8717" s="280" t="s">
        <v>10116</v>
      </c>
      <c r="B8717" s="280" t="s">
        <v>1457</v>
      </c>
      <c r="C8717" s="280" t="s">
        <v>1210</v>
      </c>
      <c r="D8717" s="280" t="s">
        <v>1212</v>
      </c>
      <c r="E8717" s="80">
        <v>1.0405845949702203E-2</v>
      </c>
      <c r="F8717" s="80">
        <v>707054</v>
      </c>
      <c r="G8717" s="80">
        <v>8</v>
      </c>
      <c r="H8717" s="280" t="s">
        <v>1342</v>
      </c>
      <c r="I8717" s="80"/>
    </row>
    <row r="8718" spans="1:9">
      <c r="A8718" s="280" t="s">
        <v>10117</v>
      </c>
      <c r="B8718" s="280" t="s">
        <v>1457</v>
      </c>
      <c r="C8718" s="280" t="s">
        <v>1210</v>
      </c>
      <c r="D8718" s="280" t="s">
        <v>1213</v>
      </c>
      <c r="E8718" s="80">
        <v>9.974563611152577E-3</v>
      </c>
      <c r="F8718" s="80">
        <v>707054</v>
      </c>
      <c r="G8718" s="80">
        <v>8</v>
      </c>
      <c r="H8718" s="280" t="s">
        <v>1342</v>
      </c>
      <c r="I8718" s="80"/>
    </row>
    <row r="8719" spans="1:9">
      <c r="A8719" s="280" t="s">
        <v>10118</v>
      </c>
      <c r="B8719" s="280" t="s">
        <v>1457</v>
      </c>
      <c r="C8719" s="280" t="s">
        <v>1210</v>
      </c>
      <c r="D8719" s="280" t="s">
        <v>1214</v>
      </c>
      <c r="E8719" s="80">
        <v>1.03855991793406E-2</v>
      </c>
      <c r="F8719" s="80">
        <v>707054</v>
      </c>
      <c r="G8719" s="80">
        <v>8</v>
      </c>
      <c r="H8719" s="280" t="s">
        <v>1342</v>
      </c>
      <c r="I8719" s="80"/>
    </row>
    <row r="8720" spans="1:9">
      <c r="A8720" s="280" t="s">
        <v>10119</v>
      </c>
      <c r="B8720" s="280" t="s">
        <v>1457</v>
      </c>
      <c r="C8720" s="280" t="s">
        <v>1210</v>
      </c>
      <c r="D8720" s="280" t="s">
        <v>1215</v>
      </c>
      <c r="E8720" s="80">
        <v>1.0380194798192395E-2</v>
      </c>
      <c r="F8720" s="80">
        <v>707054</v>
      </c>
      <c r="G8720" s="80">
        <v>8</v>
      </c>
      <c r="H8720" s="280" t="s">
        <v>1342</v>
      </c>
      <c r="I8720" s="80"/>
    </row>
    <row r="8721" spans="1:9">
      <c r="A8721" s="280" t="s">
        <v>10120</v>
      </c>
      <c r="B8721" s="280" t="s">
        <v>1457</v>
      </c>
      <c r="C8721" s="280" t="s">
        <v>1210</v>
      </c>
      <c r="D8721" s="280" t="s">
        <v>1216</v>
      </c>
      <c r="E8721" s="80">
        <v>1.7457041183283398E-2</v>
      </c>
      <c r="F8721" s="80">
        <v>707054</v>
      </c>
      <c r="G8721" s="80">
        <v>8</v>
      </c>
      <c r="H8721" s="280" t="s">
        <v>1342</v>
      </c>
      <c r="I8721" s="80"/>
    </row>
    <row r="8722" spans="1:9">
      <c r="A8722" s="280" t="s">
        <v>10121</v>
      </c>
      <c r="B8722" s="280" t="s">
        <v>1457</v>
      </c>
      <c r="C8722" s="280" t="s">
        <v>1210</v>
      </c>
      <c r="D8722" s="280" t="s">
        <v>1217</v>
      </c>
      <c r="E8722" s="80">
        <v>9.6071898504012498E-3</v>
      </c>
      <c r="F8722" s="80">
        <v>707054</v>
      </c>
      <c r="G8722" s="80">
        <v>8</v>
      </c>
      <c r="H8722" s="280" t="s">
        <v>1342</v>
      </c>
      <c r="I8722" s="80"/>
    </row>
    <row r="8723" spans="1:9">
      <c r="A8723" s="280" t="s">
        <v>10122</v>
      </c>
      <c r="B8723" s="280" t="s">
        <v>1457</v>
      </c>
      <c r="C8723" s="280" t="s">
        <v>1210</v>
      </c>
      <c r="D8723" s="280" t="s">
        <v>1218</v>
      </c>
      <c r="E8723" s="80">
        <v>1.5313505278295812E-2</v>
      </c>
      <c r="F8723" s="80">
        <v>707054</v>
      </c>
      <c r="G8723" s="80">
        <v>8</v>
      </c>
      <c r="H8723" s="280" t="s">
        <v>1342</v>
      </c>
      <c r="I8723" s="80"/>
    </row>
    <row r="8724" spans="1:9">
      <c r="A8724" s="280" t="s">
        <v>10123</v>
      </c>
      <c r="B8724" s="280" t="s">
        <v>1457</v>
      </c>
      <c r="C8724" s="280" t="s">
        <v>1210</v>
      </c>
      <c r="D8724" s="280" t="s">
        <v>1219</v>
      </c>
      <c r="E8724" s="80">
        <v>1921.2684608121115</v>
      </c>
      <c r="F8724" s="80">
        <v>707054</v>
      </c>
      <c r="G8724" s="80">
        <v>8</v>
      </c>
      <c r="H8724" s="280" t="s">
        <v>1342</v>
      </c>
      <c r="I8724" s="80"/>
    </row>
    <row r="8725" spans="1:9">
      <c r="A8725" s="280" t="s">
        <v>10124</v>
      </c>
      <c r="B8725" s="280" t="s">
        <v>1457</v>
      </c>
      <c r="C8725" s="280" t="s">
        <v>1210</v>
      </c>
      <c r="D8725" s="280" t="s">
        <v>1347</v>
      </c>
      <c r="E8725" s="80">
        <v>3.0219734113596568E-2</v>
      </c>
      <c r="F8725" s="80">
        <v>707054</v>
      </c>
      <c r="G8725" s="80">
        <v>8</v>
      </c>
      <c r="H8725" s="280" t="s">
        <v>1342</v>
      </c>
      <c r="I8725" s="80"/>
    </row>
    <row r="8726" spans="1:9">
      <c r="A8726" s="280" t="s">
        <v>10125</v>
      </c>
      <c r="B8726" s="280" t="s">
        <v>1457</v>
      </c>
      <c r="C8726" s="280" t="s">
        <v>1210</v>
      </c>
      <c r="D8726" s="280" t="s">
        <v>1344</v>
      </c>
      <c r="E8726" s="80">
        <v>7.5108013885458486E-2</v>
      </c>
      <c r="F8726" s="80">
        <v>707054</v>
      </c>
      <c r="G8726" s="80">
        <v>8</v>
      </c>
      <c r="H8726" s="280" t="s">
        <v>1342</v>
      </c>
      <c r="I8726" s="80"/>
    </row>
    <row r="8727" spans="1:9">
      <c r="A8727" s="280" t="s">
        <v>10126</v>
      </c>
      <c r="B8727" s="280" t="s">
        <v>5752</v>
      </c>
      <c r="C8727" s="280" t="s">
        <v>1211</v>
      </c>
      <c r="D8727" s="280" t="s">
        <v>1394</v>
      </c>
      <c r="E8727" s="80">
        <v>1</v>
      </c>
      <c r="F8727" s="80">
        <v>707054</v>
      </c>
      <c r="G8727" s="80">
        <v>8</v>
      </c>
      <c r="H8727" s="280" t="s">
        <v>1394</v>
      </c>
      <c r="I8727" s="80"/>
    </row>
    <row r="8728" spans="1:9">
      <c r="A8728" s="280" t="s">
        <v>10127</v>
      </c>
      <c r="B8728" s="280" t="s">
        <v>5754</v>
      </c>
      <c r="C8728" s="280" t="s">
        <v>1211</v>
      </c>
      <c r="D8728" s="280" t="s">
        <v>1394</v>
      </c>
      <c r="E8728" s="80">
        <v>1984351.5685595123</v>
      </c>
      <c r="F8728" s="80">
        <v>707054</v>
      </c>
      <c r="G8728" s="80">
        <v>8</v>
      </c>
      <c r="H8728" s="280" t="s">
        <v>1394</v>
      </c>
      <c r="I8728" s="80"/>
    </row>
    <row r="8729" spans="1:9">
      <c r="A8729" s="280" t="s">
        <v>10128</v>
      </c>
      <c r="B8729" s="280" t="s">
        <v>1457</v>
      </c>
      <c r="C8729" s="280" t="s">
        <v>1211</v>
      </c>
      <c r="D8729" s="280" t="s">
        <v>1211</v>
      </c>
      <c r="E8729" s="80">
        <v>1</v>
      </c>
      <c r="F8729" s="80">
        <v>707054</v>
      </c>
      <c r="G8729" s="80">
        <v>8</v>
      </c>
      <c r="H8729" s="280" t="s">
        <v>1342</v>
      </c>
      <c r="I8729" s="80"/>
    </row>
    <row r="8730" spans="1:9">
      <c r="A8730" s="280" t="s">
        <v>10129</v>
      </c>
      <c r="B8730" s="280" t="s">
        <v>1457</v>
      </c>
      <c r="C8730" s="280" t="s">
        <v>1211</v>
      </c>
      <c r="D8730" s="280" t="s">
        <v>1212</v>
      </c>
      <c r="E8730" s="80">
        <v>1.0580687586510442</v>
      </c>
      <c r="F8730" s="80">
        <v>707054</v>
      </c>
      <c r="G8730" s="80">
        <v>8</v>
      </c>
      <c r="H8730" s="280" t="s">
        <v>1342</v>
      </c>
      <c r="I8730" s="80"/>
    </row>
    <row r="8731" spans="1:9">
      <c r="A8731" s="280" t="s">
        <v>10130</v>
      </c>
      <c r="B8731" s="280" t="s">
        <v>1457</v>
      </c>
      <c r="C8731" s="280" t="s">
        <v>1211</v>
      </c>
      <c r="D8731" s="280" t="s">
        <v>1213</v>
      </c>
      <c r="E8731" s="80">
        <v>1.0008042208121839</v>
      </c>
      <c r="F8731" s="80">
        <v>707054</v>
      </c>
      <c r="G8731" s="80">
        <v>8</v>
      </c>
      <c r="H8731" s="280" t="s">
        <v>1342</v>
      </c>
      <c r="I8731" s="80"/>
    </row>
    <row r="8732" spans="1:9">
      <c r="A8732" s="280" t="s">
        <v>10131</v>
      </c>
      <c r="B8732" s="280" t="s">
        <v>1457</v>
      </c>
      <c r="C8732" s="280" t="s">
        <v>1211</v>
      </c>
      <c r="D8732" s="280" t="s">
        <v>1214</v>
      </c>
      <c r="E8732" s="80">
        <v>1.0470580564558118</v>
      </c>
      <c r="F8732" s="80">
        <v>707054</v>
      </c>
      <c r="G8732" s="80">
        <v>8</v>
      </c>
      <c r="H8732" s="280" t="s">
        <v>1342</v>
      </c>
      <c r="I8732" s="80"/>
    </row>
    <row r="8733" spans="1:9">
      <c r="A8733" s="280" t="s">
        <v>10132</v>
      </c>
      <c r="B8733" s="280" t="s">
        <v>1457</v>
      </c>
      <c r="C8733" s="280" t="s">
        <v>1211</v>
      </c>
      <c r="D8733" s="280" t="s">
        <v>1215</v>
      </c>
      <c r="E8733" s="80">
        <v>1.0550675667032912</v>
      </c>
      <c r="F8733" s="80">
        <v>707054</v>
      </c>
      <c r="G8733" s="80">
        <v>8</v>
      </c>
      <c r="H8733" s="280" t="s">
        <v>1342</v>
      </c>
      <c r="I8733" s="80"/>
    </row>
    <row r="8734" spans="1:9">
      <c r="A8734" s="280" t="s">
        <v>10133</v>
      </c>
      <c r="B8734" s="280" t="s">
        <v>1457</v>
      </c>
      <c r="C8734" s="280" t="s">
        <v>1211</v>
      </c>
      <c r="D8734" s="280" t="s">
        <v>1216</v>
      </c>
      <c r="E8734" s="80">
        <v>1.3496539846987765</v>
      </c>
      <c r="F8734" s="80">
        <v>707054</v>
      </c>
      <c r="G8734" s="80">
        <v>8</v>
      </c>
      <c r="H8734" s="280" t="s">
        <v>1342</v>
      </c>
      <c r="I8734" s="80"/>
    </row>
    <row r="8735" spans="1:9">
      <c r="A8735" s="280" t="s">
        <v>10134</v>
      </c>
      <c r="B8735" s="280" t="s">
        <v>1457</v>
      </c>
      <c r="C8735" s="280" t="s">
        <v>1211</v>
      </c>
      <c r="D8735" s="280" t="s">
        <v>1217</v>
      </c>
      <c r="E8735" s="80">
        <v>0.98592979230812172</v>
      </c>
      <c r="F8735" s="80">
        <v>707054</v>
      </c>
      <c r="G8735" s="80">
        <v>8</v>
      </c>
      <c r="H8735" s="280" t="s">
        <v>1342</v>
      </c>
      <c r="I8735" s="80"/>
    </row>
    <row r="8736" spans="1:9">
      <c r="A8736" s="280" t="s">
        <v>10135</v>
      </c>
      <c r="B8736" s="280" t="s">
        <v>1457</v>
      </c>
      <c r="C8736" s="280" t="s">
        <v>1211</v>
      </c>
      <c r="D8736" s="280" t="s">
        <v>1218</v>
      </c>
      <c r="E8736" s="80">
        <v>1.3333140259259302</v>
      </c>
      <c r="F8736" s="80">
        <v>707054</v>
      </c>
      <c r="G8736" s="80">
        <v>8</v>
      </c>
      <c r="H8736" s="280" t="s">
        <v>1342</v>
      </c>
      <c r="I8736" s="80"/>
    </row>
    <row r="8737" spans="1:9">
      <c r="A8737" s="280" t="s">
        <v>10136</v>
      </c>
      <c r="B8737" s="280" t="s">
        <v>1457</v>
      </c>
      <c r="C8737" s="280" t="s">
        <v>1211</v>
      </c>
      <c r="D8737" s="280" t="s">
        <v>1219</v>
      </c>
      <c r="E8737" s="80">
        <v>201499.9161349652</v>
      </c>
      <c r="F8737" s="80">
        <v>707054</v>
      </c>
      <c r="G8737" s="80">
        <v>8</v>
      </c>
      <c r="H8737" s="280" t="s">
        <v>1342</v>
      </c>
      <c r="I8737" s="80"/>
    </row>
    <row r="8738" spans="1:9">
      <c r="A8738" s="280" t="s">
        <v>10137</v>
      </c>
      <c r="B8738" s="280" t="s">
        <v>1457</v>
      </c>
      <c r="C8738" s="280" t="s">
        <v>1211</v>
      </c>
      <c r="D8738" s="280" t="s">
        <v>1347</v>
      </c>
      <c r="E8738" s="80">
        <v>3.0873021664073943</v>
      </c>
      <c r="F8738" s="80">
        <v>707054</v>
      </c>
      <c r="G8738" s="80">
        <v>8</v>
      </c>
      <c r="H8738" s="280" t="s">
        <v>1342</v>
      </c>
      <c r="I8738" s="80"/>
    </row>
    <row r="8739" spans="1:9">
      <c r="A8739" s="280" t="s">
        <v>10138</v>
      </c>
      <c r="B8739" s="280" t="s">
        <v>1393</v>
      </c>
      <c r="C8739" s="280" t="s">
        <v>1211</v>
      </c>
      <c r="D8739" s="280" t="s">
        <v>1347</v>
      </c>
      <c r="E8739" s="80">
        <v>0</v>
      </c>
      <c r="F8739" s="80">
        <v>707054</v>
      </c>
      <c r="G8739" s="80">
        <v>8</v>
      </c>
      <c r="H8739" s="280" t="s">
        <v>1394</v>
      </c>
      <c r="I8739" s="80"/>
    </row>
    <row r="8740" spans="1:9">
      <c r="A8740" s="280" t="s">
        <v>10139</v>
      </c>
      <c r="B8740" s="280" t="s">
        <v>1415</v>
      </c>
      <c r="C8740" s="280" t="s">
        <v>1211</v>
      </c>
      <c r="D8740" s="280" t="s">
        <v>1347</v>
      </c>
      <c r="E8740" s="80">
        <v>0</v>
      </c>
      <c r="F8740" s="80">
        <v>707054</v>
      </c>
      <c r="G8740" s="80">
        <v>8</v>
      </c>
      <c r="H8740" s="280" t="s">
        <v>1394</v>
      </c>
      <c r="I8740" s="80"/>
    </row>
    <row r="8741" spans="1:9">
      <c r="A8741" s="280" t="s">
        <v>10140</v>
      </c>
      <c r="B8741" s="280" t="s">
        <v>1436</v>
      </c>
      <c r="C8741" s="280" t="s">
        <v>1211</v>
      </c>
      <c r="D8741" s="280" t="s">
        <v>1347</v>
      </c>
      <c r="E8741" s="80">
        <v>0</v>
      </c>
      <c r="F8741" s="80">
        <v>707054</v>
      </c>
      <c r="G8741" s="80">
        <v>8</v>
      </c>
      <c r="H8741" s="280" t="s">
        <v>1394</v>
      </c>
      <c r="I8741" s="80"/>
    </row>
    <row r="8742" spans="1:9">
      <c r="A8742" s="280" t="s">
        <v>10141</v>
      </c>
      <c r="B8742" s="280" t="s">
        <v>1457</v>
      </c>
      <c r="C8742" s="280" t="s">
        <v>1211</v>
      </c>
      <c r="D8742" s="280" t="s">
        <v>1344</v>
      </c>
      <c r="E8742" s="80">
        <v>7.592366488012118</v>
      </c>
      <c r="F8742" s="80">
        <v>707054</v>
      </c>
      <c r="G8742" s="80">
        <v>8</v>
      </c>
      <c r="H8742" s="280" t="s">
        <v>1342</v>
      </c>
      <c r="I8742" s="80"/>
    </row>
    <row r="8743" spans="1:9">
      <c r="A8743" s="280" t="s">
        <v>10142</v>
      </c>
      <c r="B8743" s="280" t="s">
        <v>1393</v>
      </c>
      <c r="C8743" s="280" t="s">
        <v>1211</v>
      </c>
      <c r="D8743" s="280" t="s">
        <v>1344</v>
      </c>
      <c r="E8743" s="80">
        <v>0</v>
      </c>
      <c r="F8743" s="80">
        <v>707054</v>
      </c>
      <c r="G8743" s="80">
        <v>8</v>
      </c>
      <c r="H8743" s="280" t="s">
        <v>1394</v>
      </c>
      <c r="I8743" s="80"/>
    </row>
    <row r="8744" spans="1:9">
      <c r="A8744" s="280" t="s">
        <v>10143</v>
      </c>
      <c r="B8744" s="280" t="s">
        <v>1415</v>
      </c>
      <c r="C8744" s="280" t="s">
        <v>1211</v>
      </c>
      <c r="D8744" s="280" t="s">
        <v>1344</v>
      </c>
      <c r="E8744" s="80">
        <v>0</v>
      </c>
      <c r="F8744" s="80">
        <v>707054</v>
      </c>
      <c r="G8744" s="80">
        <v>8</v>
      </c>
      <c r="H8744" s="280" t="s">
        <v>1394</v>
      </c>
      <c r="I8744" s="80"/>
    </row>
    <row r="8745" spans="1:9">
      <c r="A8745" s="280" t="s">
        <v>10144</v>
      </c>
      <c r="B8745" s="280" t="s">
        <v>1436</v>
      </c>
      <c r="C8745" s="280" t="s">
        <v>1211</v>
      </c>
      <c r="D8745" s="280" t="s">
        <v>1344</v>
      </c>
      <c r="E8745" s="80">
        <v>0</v>
      </c>
      <c r="F8745" s="80">
        <v>707054</v>
      </c>
      <c r="G8745" s="80">
        <v>8</v>
      </c>
      <c r="H8745" s="280" t="s">
        <v>1394</v>
      </c>
      <c r="I8745" s="80"/>
    </row>
    <row r="8746" spans="1:9">
      <c r="A8746" s="280" t="s">
        <v>10145</v>
      </c>
      <c r="B8746" s="280" t="s">
        <v>5752</v>
      </c>
      <c r="C8746" s="280" t="s">
        <v>1212</v>
      </c>
      <c r="D8746" s="280" t="s">
        <v>1394</v>
      </c>
      <c r="E8746" s="80">
        <v>1</v>
      </c>
      <c r="F8746" s="80">
        <v>707054</v>
      </c>
      <c r="G8746" s="80">
        <v>8</v>
      </c>
      <c r="H8746" s="280" t="s">
        <v>1394</v>
      </c>
      <c r="I8746" s="80"/>
    </row>
    <row r="8747" spans="1:9">
      <c r="A8747" s="280" t="s">
        <v>10146</v>
      </c>
      <c r="B8747" s="280" t="s">
        <v>5754</v>
      </c>
      <c r="C8747" s="280" t="s">
        <v>1212</v>
      </c>
      <c r="D8747" s="280" t="s">
        <v>1394</v>
      </c>
      <c r="E8747" s="80">
        <v>1888774.4605024222</v>
      </c>
      <c r="F8747" s="80">
        <v>707054</v>
      </c>
      <c r="G8747" s="80">
        <v>8</v>
      </c>
      <c r="H8747" s="280" t="s">
        <v>1394</v>
      </c>
      <c r="I8747" s="80"/>
    </row>
    <row r="8748" spans="1:9">
      <c r="A8748" s="280" t="s">
        <v>10147</v>
      </c>
      <c r="B8748" s="280" t="s">
        <v>1457</v>
      </c>
      <c r="C8748" s="280" t="s">
        <v>1212</v>
      </c>
      <c r="D8748" s="280" t="s">
        <v>1211</v>
      </c>
      <c r="E8748" s="80">
        <v>0.95177607345164039</v>
      </c>
      <c r="F8748" s="80">
        <v>707054</v>
      </c>
      <c r="G8748" s="80">
        <v>8</v>
      </c>
      <c r="H8748" s="280" t="s">
        <v>1342</v>
      </c>
      <c r="I8748" s="80"/>
    </row>
    <row r="8749" spans="1:9">
      <c r="A8749" s="280" t="s">
        <v>10148</v>
      </c>
      <c r="B8749" s="280" t="s">
        <v>1457</v>
      </c>
      <c r="C8749" s="280" t="s">
        <v>1212</v>
      </c>
      <c r="D8749" s="280" t="s">
        <v>1212</v>
      </c>
      <c r="E8749" s="80">
        <v>1</v>
      </c>
      <c r="F8749" s="80">
        <v>707054</v>
      </c>
      <c r="G8749" s="80">
        <v>8</v>
      </c>
      <c r="H8749" s="280" t="s">
        <v>1342</v>
      </c>
      <c r="I8749" s="80"/>
    </row>
    <row r="8750" spans="1:9">
      <c r="A8750" s="280" t="s">
        <v>10149</v>
      </c>
      <c r="B8750" s="280" t="s">
        <v>1457</v>
      </c>
      <c r="C8750" s="280" t="s">
        <v>1212</v>
      </c>
      <c r="D8750" s="280" t="s">
        <v>1213</v>
      </c>
      <c r="E8750" s="80">
        <v>0.95247667681302339</v>
      </c>
      <c r="F8750" s="80">
        <v>707054</v>
      </c>
      <c r="G8750" s="80">
        <v>8</v>
      </c>
      <c r="H8750" s="280" t="s">
        <v>1342</v>
      </c>
      <c r="I8750" s="80"/>
    </row>
    <row r="8751" spans="1:9">
      <c r="A8751" s="280" t="s">
        <v>10150</v>
      </c>
      <c r="B8751" s="280" t="s">
        <v>1457</v>
      </c>
      <c r="C8751" s="280" t="s">
        <v>1212</v>
      </c>
      <c r="D8751" s="280" t="s">
        <v>1214</v>
      </c>
      <c r="E8751" s="80">
        <v>0.9944892366437037</v>
      </c>
      <c r="F8751" s="80">
        <v>707054</v>
      </c>
      <c r="G8751" s="80">
        <v>8</v>
      </c>
      <c r="H8751" s="280" t="s">
        <v>1342</v>
      </c>
      <c r="I8751" s="80"/>
    </row>
    <row r="8752" spans="1:9">
      <c r="A8752" s="280" t="s">
        <v>10151</v>
      </c>
      <c r="B8752" s="280" t="s">
        <v>1457</v>
      </c>
      <c r="C8752" s="280" t="s">
        <v>1212</v>
      </c>
      <c r="D8752" s="280" t="s">
        <v>1215</v>
      </c>
      <c r="E8752" s="80">
        <v>0.99721944298180465</v>
      </c>
      <c r="F8752" s="80">
        <v>707054</v>
      </c>
      <c r="G8752" s="80">
        <v>8</v>
      </c>
      <c r="H8752" s="280" t="s">
        <v>1342</v>
      </c>
      <c r="I8752" s="80"/>
    </row>
    <row r="8753" spans="1:9">
      <c r="A8753" s="280" t="s">
        <v>10152</v>
      </c>
      <c r="B8753" s="280" t="s">
        <v>1457</v>
      </c>
      <c r="C8753" s="280" t="s">
        <v>1212</v>
      </c>
      <c r="D8753" s="280" t="s">
        <v>1216</v>
      </c>
      <c r="E8753" s="80">
        <v>1.274895188179177</v>
      </c>
      <c r="F8753" s="80">
        <v>707054</v>
      </c>
      <c r="G8753" s="80">
        <v>8</v>
      </c>
      <c r="H8753" s="280" t="s">
        <v>1342</v>
      </c>
      <c r="I8753" s="80"/>
    </row>
    <row r="8754" spans="1:9">
      <c r="A8754" s="280" t="s">
        <v>10153</v>
      </c>
      <c r="B8754" s="280" t="s">
        <v>1457</v>
      </c>
      <c r="C8754" s="280" t="s">
        <v>1212</v>
      </c>
      <c r="D8754" s="280" t="s">
        <v>1217</v>
      </c>
      <c r="E8754" s="80">
        <v>0.93257251805481189</v>
      </c>
      <c r="F8754" s="80">
        <v>707054</v>
      </c>
      <c r="G8754" s="80">
        <v>8</v>
      </c>
      <c r="H8754" s="280" t="s">
        <v>1342</v>
      </c>
      <c r="I8754" s="80"/>
    </row>
    <row r="8755" spans="1:9">
      <c r="A8755" s="280" t="s">
        <v>10154</v>
      </c>
      <c r="B8755" s="280" t="s">
        <v>1457</v>
      </c>
      <c r="C8755" s="280" t="s">
        <v>1212</v>
      </c>
      <c r="D8755" s="280" t="s">
        <v>1218</v>
      </c>
      <c r="E8755" s="80">
        <v>1.2697436822825043</v>
      </c>
      <c r="F8755" s="80">
        <v>707054</v>
      </c>
      <c r="G8755" s="80">
        <v>8</v>
      </c>
      <c r="H8755" s="280" t="s">
        <v>1342</v>
      </c>
      <c r="I8755" s="80"/>
    </row>
    <row r="8756" spans="1:9">
      <c r="A8756" s="280" t="s">
        <v>10155</v>
      </c>
      <c r="B8756" s="280" t="s">
        <v>1457</v>
      </c>
      <c r="C8756" s="280" t="s">
        <v>1212</v>
      </c>
      <c r="D8756" s="280" t="s">
        <v>1219</v>
      </c>
      <c r="E8756" s="80">
        <v>190164.78948606321</v>
      </c>
      <c r="F8756" s="80">
        <v>707054</v>
      </c>
      <c r="G8756" s="80">
        <v>8</v>
      </c>
      <c r="H8756" s="280" t="s">
        <v>1342</v>
      </c>
      <c r="I8756" s="80"/>
    </row>
    <row r="8757" spans="1:9">
      <c r="A8757" s="280" t="s">
        <v>10156</v>
      </c>
      <c r="B8757" s="280" t="s">
        <v>1457</v>
      </c>
      <c r="C8757" s="280" t="s">
        <v>1212</v>
      </c>
      <c r="D8757" s="280" t="s">
        <v>1347</v>
      </c>
      <c r="E8757" s="80">
        <v>2.9380123012895254</v>
      </c>
      <c r="F8757" s="80">
        <v>707054</v>
      </c>
      <c r="G8757" s="80">
        <v>8</v>
      </c>
      <c r="H8757" s="280" t="s">
        <v>1342</v>
      </c>
      <c r="I8757" s="80"/>
    </row>
    <row r="8758" spans="1:9">
      <c r="A8758" s="280" t="s">
        <v>10157</v>
      </c>
      <c r="B8758" s="280" t="s">
        <v>1393</v>
      </c>
      <c r="C8758" s="280" t="s">
        <v>1212</v>
      </c>
      <c r="D8758" s="280" t="s">
        <v>1347</v>
      </c>
      <c r="E8758" s="80">
        <v>1.1993426244671552E-3</v>
      </c>
      <c r="F8758" s="80">
        <v>707054</v>
      </c>
      <c r="G8758" s="80">
        <v>8</v>
      </c>
      <c r="H8758" s="280" t="s">
        <v>1394</v>
      </c>
      <c r="I8758" s="80"/>
    </row>
    <row r="8759" spans="1:9">
      <c r="A8759" s="280" t="s">
        <v>10158</v>
      </c>
      <c r="B8759" s="280" t="s">
        <v>1415</v>
      </c>
      <c r="C8759" s="280" t="s">
        <v>1212</v>
      </c>
      <c r="D8759" s="280" t="s">
        <v>1347</v>
      </c>
      <c r="E8759" s="80">
        <v>5.4832728412520929E-4</v>
      </c>
      <c r="F8759" s="80">
        <v>707054</v>
      </c>
      <c r="G8759" s="80">
        <v>8</v>
      </c>
      <c r="H8759" s="280" t="s">
        <v>1394</v>
      </c>
      <c r="I8759" s="80"/>
    </row>
    <row r="8760" spans="1:9">
      <c r="A8760" s="280" t="s">
        <v>10159</v>
      </c>
      <c r="B8760" s="280" t="s">
        <v>1436</v>
      </c>
      <c r="C8760" s="280" t="s">
        <v>1212</v>
      </c>
      <c r="D8760" s="280" t="s">
        <v>1347</v>
      </c>
      <c r="E8760" s="80">
        <v>2.5068967369022249E-4</v>
      </c>
      <c r="F8760" s="80">
        <v>707054</v>
      </c>
      <c r="G8760" s="80">
        <v>8</v>
      </c>
      <c r="H8760" s="280" t="s">
        <v>1394</v>
      </c>
      <c r="I8760" s="80"/>
    </row>
    <row r="8761" spans="1:9">
      <c r="A8761" s="280" t="s">
        <v>10160</v>
      </c>
      <c r="B8761" s="280" t="s">
        <v>1457</v>
      </c>
      <c r="C8761" s="280" t="s">
        <v>1212</v>
      </c>
      <c r="D8761" s="280" t="s">
        <v>1344</v>
      </c>
      <c r="E8761" s="80">
        <v>7.2263171055202733</v>
      </c>
      <c r="F8761" s="80">
        <v>707054</v>
      </c>
      <c r="G8761" s="80">
        <v>8</v>
      </c>
      <c r="H8761" s="280" t="s">
        <v>1342</v>
      </c>
      <c r="I8761" s="80"/>
    </row>
    <row r="8762" spans="1:9">
      <c r="A8762" s="280" t="s">
        <v>10161</v>
      </c>
      <c r="B8762" s="280" t="s">
        <v>1393</v>
      </c>
      <c r="C8762" s="280" t="s">
        <v>1212</v>
      </c>
      <c r="D8762" s="280" t="s">
        <v>1344</v>
      </c>
      <c r="E8762" s="80">
        <v>0</v>
      </c>
      <c r="F8762" s="80">
        <v>707054</v>
      </c>
      <c r="G8762" s="80">
        <v>8</v>
      </c>
      <c r="H8762" s="280" t="s">
        <v>1394</v>
      </c>
      <c r="I8762" s="80"/>
    </row>
    <row r="8763" spans="1:9">
      <c r="A8763" s="280" t="s">
        <v>10162</v>
      </c>
      <c r="B8763" s="280" t="s">
        <v>1415</v>
      </c>
      <c r="C8763" s="280" t="s">
        <v>1212</v>
      </c>
      <c r="D8763" s="280" t="s">
        <v>1344</v>
      </c>
      <c r="E8763" s="80">
        <v>0</v>
      </c>
      <c r="F8763" s="80">
        <v>707054</v>
      </c>
      <c r="G8763" s="80">
        <v>8</v>
      </c>
      <c r="H8763" s="280" t="s">
        <v>1394</v>
      </c>
      <c r="I8763" s="80"/>
    </row>
    <row r="8764" spans="1:9">
      <c r="A8764" s="280" t="s">
        <v>10163</v>
      </c>
      <c r="B8764" s="280" t="s">
        <v>1436</v>
      </c>
      <c r="C8764" s="280" t="s">
        <v>1212</v>
      </c>
      <c r="D8764" s="280" t="s">
        <v>1344</v>
      </c>
      <c r="E8764" s="80">
        <v>0</v>
      </c>
      <c r="F8764" s="80">
        <v>707054</v>
      </c>
      <c r="G8764" s="80">
        <v>8</v>
      </c>
      <c r="H8764" s="280" t="s">
        <v>1394</v>
      </c>
      <c r="I8764" s="80"/>
    </row>
    <row r="8765" spans="1:9">
      <c r="A8765" s="280" t="s">
        <v>10164</v>
      </c>
      <c r="B8765" s="280" t="s">
        <v>5752</v>
      </c>
      <c r="C8765" s="280" t="s">
        <v>1213</v>
      </c>
      <c r="D8765" s="280" t="s">
        <v>1394</v>
      </c>
      <c r="E8765" s="80">
        <v>1</v>
      </c>
      <c r="F8765" s="80">
        <v>707054</v>
      </c>
      <c r="G8765" s="80">
        <v>8</v>
      </c>
      <c r="H8765" s="280" t="s">
        <v>1394</v>
      </c>
      <c r="I8765" s="80"/>
    </row>
    <row r="8766" spans="1:9">
      <c r="A8766" s="280" t="s">
        <v>10165</v>
      </c>
      <c r="B8766" s="280" t="s">
        <v>5754</v>
      </c>
      <c r="C8766" s="280" t="s">
        <v>1213</v>
      </c>
      <c r="D8766" s="280" t="s">
        <v>1394</v>
      </c>
      <c r="E8766" s="80">
        <v>1982793.1596187763</v>
      </c>
      <c r="F8766" s="80">
        <v>707054</v>
      </c>
      <c r="G8766" s="80">
        <v>8</v>
      </c>
      <c r="H8766" s="280" t="s">
        <v>1394</v>
      </c>
      <c r="I8766" s="80"/>
    </row>
    <row r="8767" spans="1:9">
      <c r="A8767" s="280" t="s">
        <v>10166</v>
      </c>
      <c r="B8767" s="280" t="s">
        <v>1457</v>
      </c>
      <c r="C8767" s="280" t="s">
        <v>1213</v>
      </c>
      <c r="D8767" s="280" t="s">
        <v>1211</v>
      </c>
      <c r="E8767" s="80">
        <v>0.99920989643122637</v>
      </c>
      <c r="F8767" s="80">
        <v>707054</v>
      </c>
      <c r="G8767" s="80">
        <v>8</v>
      </c>
      <c r="H8767" s="280" t="s">
        <v>1342</v>
      </c>
      <c r="I8767" s="80"/>
    </row>
    <row r="8768" spans="1:9">
      <c r="A8768" s="280" t="s">
        <v>10167</v>
      </c>
      <c r="B8768" s="280" t="s">
        <v>1457</v>
      </c>
      <c r="C8768" s="280" t="s">
        <v>1213</v>
      </c>
      <c r="D8768" s="280" t="s">
        <v>1212</v>
      </c>
      <c r="E8768" s="80">
        <v>1.0570466717637528</v>
      </c>
      <c r="F8768" s="80">
        <v>707054</v>
      </c>
      <c r="G8768" s="80">
        <v>8</v>
      </c>
      <c r="H8768" s="280" t="s">
        <v>1342</v>
      </c>
      <c r="I8768" s="80"/>
    </row>
    <row r="8769" spans="1:9">
      <c r="A8769" s="280" t="s">
        <v>10168</v>
      </c>
      <c r="B8769" s="280" t="s">
        <v>1457</v>
      </c>
      <c r="C8769" s="280" t="s">
        <v>1213</v>
      </c>
      <c r="D8769" s="280" t="s">
        <v>1213</v>
      </c>
      <c r="E8769" s="80">
        <v>1</v>
      </c>
      <c r="F8769" s="80">
        <v>707054</v>
      </c>
      <c r="G8769" s="80">
        <v>8</v>
      </c>
      <c r="H8769" s="280" t="s">
        <v>1342</v>
      </c>
      <c r="I8769" s="80"/>
    </row>
    <row r="8770" spans="1:9">
      <c r="A8770" s="280" t="s">
        <v>10169</v>
      </c>
      <c r="B8770" s="280" t="s">
        <v>1457</v>
      </c>
      <c r="C8770" s="280" t="s">
        <v>1213</v>
      </c>
      <c r="D8770" s="280" t="s">
        <v>1214</v>
      </c>
      <c r="E8770" s="80">
        <v>1.0462271721193042</v>
      </c>
      <c r="F8770" s="80">
        <v>707054</v>
      </c>
      <c r="G8770" s="80">
        <v>8</v>
      </c>
      <c r="H8770" s="280" t="s">
        <v>1342</v>
      </c>
      <c r="I8770" s="80"/>
    </row>
    <row r="8771" spans="1:9">
      <c r="A8771" s="280" t="s">
        <v>10170</v>
      </c>
      <c r="B8771" s="280" t="s">
        <v>1457</v>
      </c>
      <c r="C8771" s="280" t="s">
        <v>1213</v>
      </c>
      <c r="D8771" s="280" t="s">
        <v>1215</v>
      </c>
      <c r="E8771" s="80">
        <v>1.0540488968578137</v>
      </c>
      <c r="F8771" s="80">
        <v>707054</v>
      </c>
      <c r="G8771" s="80">
        <v>8</v>
      </c>
      <c r="H8771" s="280" t="s">
        <v>1342</v>
      </c>
      <c r="I8771" s="80"/>
    </row>
    <row r="8772" spans="1:9">
      <c r="A8772" s="280" t="s">
        <v>10171</v>
      </c>
      <c r="B8772" s="280" t="s">
        <v>1457</v>
      </c>
      <c r="C8772" s="280" t="s">
        <v>1213</v>
      </c>
      <c r="D8772" s="280" t="s">
        <v>1216</v>
      </c>
      <c r="E8772" s="80">
        <v>1.3481999723854214</v>
      </c>
      <c r="F8772" s="80">
        <v>707054</v>
      </c>
      <c r="G8772" s="80">
        <v>8</v>
      </c>
      <c r="H8772" s="280" t="s">
        <v>1342</v>
      </c>
      <c r="I8772" s="80"/>
    </row>
    <row r="8773" spans="1:9">
      <c r="A8773" s="280" t="s">
        <v>10172</v>
      </c>
      <c r="B8773" s="280" t="s">
        <v>1457</v>
      </c>
      <c r="C8773" s="280" t="s">
        <v>1213</v>
      </c>
      <c r="D8773" s="280" t="s">
        <v>1217</v>
      </c>
      <c r="E8773" s="80">
        <v>0.98500272038930992</v>
      </c>
      <c r="F8773" s="80">
        <v>707054</v>
      </c>
      <c r="G8773" s="80">
        <v>8</v>
      </c>
      <c r="H8773" s="280" t="s">
        <v>1342</v>
      </c>
      <c r="I8773" s="80"/>
    </row>
    <row r="8774" spans="1:9">
      <c r="A8774" s="280" t="s">
        <v>10173</v>
      </c>
      <c r="B8774" s="280" t="s">
        <v>1457</v>
      </c>
      <c r="C8774" s="280" t="s">
        <v>1213</v>
      </c>
      <c r="D8774" s="280" t="s">
        <v>1218</v>
      </c>
      <c r="E8774" s="80">
        <v>1.3323403298420422</v>
      </c>
      <c r="F8774" s="80">
        <v>707054</v>
      </c>
      <c r="G8774" s="80">
        <v>8</v>
      </c>
      <c r="H8774" s="280" t="s">
        <v>1342</v>
      </c>
      <c r="I8774" s="80"/>
    </row>
    <row r="8775" spans="1:9">
      <c r="A8775" s="280" t="s">
        <v>10174</v>
      </c>
      <c r="B8775" s="280" t="s">
        <v>1457</v>
      </c>
      <c r="C8775" s="280" t="s">
        <v>1213</v>
      </c>
      <c r="D8775" s="280" t="s">
        <v>1219</v>
      </c>
      <c r="E8775" s="80">
        <v>201040.50287177021</v>
      </c>
      <c r="F8775" s="80">
        <v>707054</v>
      </c>
      <c r="G8775" s="80">
        <v>8</v>
      </c>
      <c r="H8775" s="280" t="s">
        <v>1342</v>
      </c>
      <c r="I8775" s="80"/>
    </row>
    <row r="8776" spans="1:9">
      <c r="A8776" s="280" t="s">
        <v>10175</v>
      </c>
      <c r="B8776" s="280" t="s">
        <v>1457</v>
      </c>
      <c r="C8776" s="280" t="s">
        <v>1213</v>
      </c>
      <c r="D8776" s="280" t="s">
        <v>1347</v>
      </c>
      <c r="E8776" s="80">
        <v>3.0848703322557527</v>
      </c>
      <c r="F8776" s="80">
        <v>707054</v>
      </c>
      <c r="G8776" s="80">
        <v>8</v>
      </c>
      <c r="H8776" s="280" t="s">
        <v>1342</v>
      </c>
      <c r="I8776" s="80"/>
    </row>
    <row r="8777" spans="1:9">
      <c r="A8777" s="280" t="s">
        <v>10176</v>
      </c>
      <c r="B8777" s="280" t="s">
        <v>1393</v>
      </c>
      <c r="C8777" s="280" t="s">
        <v>1213</v>
      </c>
      <c r="D8777" s="280" t="s">
        <v>1347</v>
      </c>
      <c r="E8777" s="80">
        <v>0</v>
      </c>
      <c r="F8777" s="80">
        <v>707054</v>
      </c>
      <c r="G8777" s="80">
        <v>8</v>
      </c>
      <c r="H8777" s="280" t="s">
        <v>1394</v>
      </c>
      <c r="I8777" s="80"/>
    </row>
    <row r="8778" spans="1:9">
      <c r="A8778" s="280" t="s">
        <v>10177</v>
      </c>
      <c r="B8778" s="280" t="s">
        <v>1415</v>
      </c>
      <c r="C8778" s="280" t="s">
        <v>1213</v>
      </c>
      <c r="D8778" s="280" t="s">
        <v>1347</v>
      </c>
      <c r="E8778" s="80">
        <v>0</v>
      </c>
      <c r="F8778" s="80">
        <v>707054</v>
      </c>
      <c r="G8778" s="80">
        <v>8</v>
      </c>
      <c r="H8778" s="280" t="s">
        <v>1394</v>
      </c>
      <c r="I8778" s="80"/>
    </row>
    <row r="8779" spans="1:9">
      <c r="A8779" s="280" t="s">
        <v>10178</v>
      </c>
      <c r="B8779" s="280" t="s">
        <v>1436</v>
      </c>
      <c r="C8779" s="280" t="s">
        <v>1213</v>
      </c>
      <c r="D8779" s="280" t="s">
        <v>1347</v>
      </c>
      <c r="E8779" s="80">
        <v>0</v>
      </c>
      <c r="F8779" s="80">
        <v>707054</v>
      </c>
      <c r="G8779" s="80">
        <v>8</v>
      </c>
      <c r="H8779" s="280" t="s">
        <v>1394</v>
      </c>
      <c r="I8779" s="80"/>
    </row>
    <row r="8780" spans="1:9">
      <c r="A8780" s="280" t="s">
        <v>10179</v>
      </c>
      <c r="B8780" s="280" t="s">
        <v>1457</v>
      </c>
      <c r="C8780" s="280" t="s">
        <v>1213</v>
      </c>
      <c r="D8780" s="280" t="s">
        <v>1344</v>
      </c>
      <c r="E8780" s="80">
        <v>7.586399412214595</v>
      </c>
      <c r="F8780" s="80">
        <v>707054</v>
      </c>
      <c r="G8780" s="80">
        <v>8</v>
      </c>
      <c r="H8780" s="280" t="s">
        <v>1342</v>
      </c>
      <c r="I8780" s="80"/>
    </row>
    <row r="8781" spans="1:9">
      <c r="A8781" s="280" t="s">
        <v>10180</v>
      </c>
      <c r="B8781" s="280" t="s">
        <v>1393</v>
      </c>
      <c r="C8781" s="280" t="s">
        <v>1213</v>
      </c>
      <c r="D8781" s="280" t="s">
        <v>1344</v>
      </c>
      <c r="E8781" s="80">
        <v>0</v>
      </c>
      <c r="F8781" s="80">
        <v>707054</v>
      </c>
      <c r="G8781" s="80">
        <v>8</v>
      </c>
      <c r="H8781" s="280" t="s">
        <v>1394</v>
      </c>
      <c r="I8781" s="80"/>
    </row>
    <row r="8782" spans="1:9">
      <c r="A8782" s="280" t="s">
        <v>10181</v>
      </c>
      <c r="B8782" s="280" t="s">
        <v>1415</v>
      </c>
      <c r="C8782" s="280" t="s">
        <v>1213</v>
      </c>
      <c r="D8782" s="280" t="s">
        <v>1344</v>
      </c>
      <c r="E8782" s="80">
        <v>0</v>
      </c>
      <c r="F8782" s="80">
        <v>707054</v>
      </c>
      <c r="G8782" s="80">
        <v>8</v>
      </c>
      <c r="H8782" s="280" t="s">
        <v>1394</v>
      </c>
      <c r="I8782" s="80"/>
    </row>
    <row r="8783" spans="1:9">
      <c r="A8783" s="280" t="s">
        <v>10182</v>
      </c>
      <c r="B8783" s="280" t="s">
        <v>1436</v>
      </c>
      <c r="C8783" s="280" t="s">
        <v>1213</v>
      </c>
      <c r="D8783" s="280" t="s">
        <v>1344</v>
      </c>
      <c r="E8783" s="80">
        <v>0</v>
      </c>
      <c r="F8783" s="80">
        <v>707054</v>
      </c>
      <c r="G8783" s="80">
        <v>8</v>
      </c>
      <c r="H8783" s="280" t="s">
        <v>1394</v>
      </c>
      <c r="I8783" s="80"/>
    </row>
    <row r="8784" spans="1:9">
      <c r="A8784" s="280" t="s">
        <v>10183</v>
      </c>
      <c r="B8784" s="280" t="s">
        <v>5752</v>
      </c>
      <c r="C8784" s="280" t="s">
        <v>1214</v>
      </c>
      <c r="D8784" s="280" t="s">
        <v>1394</v>
      </c>
      <c r="E8784" s="80">
        <v>1</v>
      </c>
      <c r="F8784" s="80">
        <v>707054</v>
      </c>
      <c r="G8784" s="80">
        <v>8</v>
      </c>
      <c r="H8784" s="280" t="s">
        <v>1394</v>
      </c>
      <c r="I8784" s="80"/>
    </row>
    <row r="8785" spans="1:9">
      <c r="A8785" s="280" t="s">
        <v>10184</v>
      </c>
      <c r="B8785" s="280" t="s">
        <v>5754</v>
      </c>
      <c r="C8785" s="280" t="s">
        <v>1214</v>
      </c>
      <c r="D8785" s="280" t="s">
        <v>1394</v>
      </c>
      <c r="E8785" s="80">
        <v>1898730.2201202007</v>
      </c>
      <c r="F8785" s="80">
        <v>707054</v>
      </c>
      <c r="G8785" s="80">
        <v>8</v>
      </c>
      <c r="H8785" s="280" t="s">
        <v>1394</v>
      </c>
      <c r="I8785" s="80"/>
    </row>
    <row r="8786" spans="1:9">
      <c r="A8786" s="280" t="s">
        <v>10185</v>
      </c>
      <c r="B8786" s="280" t="s">
        <v>1457</v>
      </c>
      <c r="C8786" s="280" t="s">
        <v>1214</v>
      </c>
      <c r="D8786" s="280" t="s">
        <v>1211</v>
      </c>
      <c r="E8786" s="80">
        <v>0.95715145686089553</v>
      </c>
      <c r="F8786" s="80">
        <v>707054</v>
      </c>
      <c r="G8786" s="80">
        <v>8</v>
      </c>
      <c r="H8786" s="280" t="s">
        <v>1342</v>
      </c>
      <c r="I8786" s="80"/>
    </row>
    <row r="8787" spans="1:9">
      <c r="A8787" s="280" t="s">
        <v>10186</v>
      </c>
      <c r="B8787" s="280" t="s">
        <v>1457</v>
      </c>
      <c r="C8787" s="280" t="s">
        <v>1214</v>
      </c>
      <c r="D8787" s="280" t="s">
        <v>1212</v>
      </c>
      <c r="E8787" s="80">
        <v>1.0107137505004677</v>
      </c>
      <c r="F8787" s="80">
        <v>707054</v>
      </c>
      <c r="G8787" s="80">
        <v>8</v>
      </c>
      <c r="H8787" s="280" t="s">
        <v>1342</v>
      </c>
      <c r="I8787" s="80"/>
    </row>
    <row r="8788" spans="1:9">
      <c r="A8788" s="280" t="s">
        <v>10187</v>
      </c>
      <c r="B8788" s="280" t="s">
        <v>1457</v>
      </c>
      <c r="C8788" s="280" t="s">
        <v>1214</v>
      </c>
      <c r="D8788" s="280" t="s">
        <v>1213</v>
      </c>
      <c r="E8788" s="80">
        <v>0.95791782509876255</v>
      </c>
      <c r="F8788" s="80">
        <v>707054</v>
      </c>
      <c r="G8788" s="80">
        <v>8</v>
      </c>
      <c r="H8788" s="280" t="s">
        <v>1342</v>
      </c>
      <c r="I8788" s="80"/>
    </row>
    <row r="8789" spans="1:9">
      <c r="A8789" s="280" t="s">
        <v>10188</v>
      </c>
      <c r="B8789" s="280" t="s">
        <v>1457</v>
      </c>
      <c r="C8789" s="280" t="s">
        <v>1214</v>
      </c>
      <c r="D8789" s="280" t="s">
        <v>1214</v>
      </c>
      <c r="E8789" s="80">
        <v>1</v>
      </c>
      <c r="F8789" s="80">
        <v>707054</v>
      </c>
      <c r="G8789" s="80">
        <v>8</v>
      </c>
      <c r="H8789" s="280" t="s">
        <v>1342</v>
      </c>
      <c r="I8789" s="80"/>
    </row>
    <row r="8790" spans="1:9">
      <c r="A8790" s="280" t="s">
        <v>10189</v>
      </c>
      <c r="B8790" s="280" t="s">
        <v>1457</v>
      </c>
      <c r="C8790" s="280" t="s">
        <v>1214</v>
      </c>
      <c r="D8790" s="280" t="s">
        <v>1215</v>
      </c>
      <c r="E8790" s="80">
        <v>1.0079007529754047</v>
      </c>
      <c r="F8790" s="80">
        <v>707054</v>
      </c>
      <c r="G8790" s="80">
        <v>8</v>
      </c>
      <c r="H8790" s="280" t="s">
        <v>1342</v>
      </c>
      <c r="I8790" s="80"/>
    </row>
    <row r="8791" spans="1:9">
      <c r="A8791" s="280" t="s">
        <v>10190</v>
      </c>
      <c r="B8791" s="280" t="s">
        <v>1457</v>
      </c>
      <c r="C8791" s="280" t="s">
        <v>1214</v>
      </c>
      <c r="D8791" s="280" t="s">
        <v>1216</v>
      </c>
      <c r="E8791" s="80">
        <v>1.2852382008868004</v>
      </c>
      <c r="F8791" s="80">
        <v>707054</v>
      </c>
      <c r="G8791" s="80">
        <v>8</v>
      </c>
      <c r="H8791" s="280" t="s">
        <v>1342</v>
      </c>
      <c r="I8791" s="80"/>
    </row>
    <row r="8792" spans="1:9">
      <c r="A8792" s="280" t="s">
        <v>10191</v>
      </c>
      <c r="B8792" s="280" t="s">
        <v>1457</v>
      </c>
      <c r="C8792" s="280" t="s">
        <v>1214</v>
      </c>
      <c r="D8792" s="280" t="s">
        <v>1217</v>
      </c>
      <c r="E8792" s="80">
        <v>0.94189936890750248</v>
      </c>
      <c r="F8792" s="80">
        <v>707054</v>
      </c>
      <c r="G8792" s="80">
        <v>8</v>
      </c>
      <c r="H8792" s="280" t="s">
        <v>1342</v>
      </c>
      <c r="I8792" s="80"/>
    </row>
    <row r="8793" spans="1:9">
      <c r="A8793" s="280" t="s">
        <v>10192</v>
      </c>
      <c r="B8793" s="280" t="s">
        <v>1457</v>
      </c>
      <c r="C8793" s="280" t="s">
        <v>1214</v>
      </c>
      <c r="D8793" s="280" t="s">
        <v>1218</v>
      </c>
      <c r="E8793" s="80">
        <v>1.2758007432783192</v>
      </c>
      <c r="F8793" s="80">
        <v>707054</v>
      </c>
      <c r="G8793" s="80">
        <v>8</v>
      </c>
      <c r="H8793" s="280" t="s">
        <v>1342</v>
      </c>
      <c r="I8793" s="80"/>
    </row>
    <row r="8794" spans="1:9">
      <c r="A8794" s="280" t="s">
        <v>10193</v>
      </c>
      <c r="B8794" s="280" t="s">
        <v>1457</v>
      </c>
      <c r="C8794" s="280" t="s">
        <v>1214</v>
      </c>
      <c r="D8794" s="280" t="s">
        <v>1219</v>
      </c>
      <c r="E8794" s="80">
        <v>195068.90797581471</v>
      </c>
      <c r="F8794" s="80">
        <v>707054</v>
      </c>
      <c r="G8794" s="80">
        <v>8</v>
      </c>
      <c r="H8794" s="280" t="s">
        <v>1342</v>
      </c>
      <c r="I8794" s="80"/>
    </row>
    <row r="8795" spans="1:9">
      <c r="A8795" s="280" t="s">
        <v>10194</v>
      </c>
      <c r="B8795" s="280" t="s">
        <v>1457</v>
      </c>
      <c r="C8795" s="280" t="s">
        <v>1214</v>
      </c>
      <c r="D8795" s="280" t="s">
        <v>1347</v>
      </c>
      <c r="E8795" s="80">
        <v>2.9545269026655427</v>
      </c>
      <c r="F8795" s="80">
        <v>707054</v>
      </c>
      <c r="G8795" s="80">
        <v>8</v>
      </c>
      <c r="H8795" s="280" t="s">
        <v>1342</v>
      </c>
      <c r="I8795" s="80"/>
    </row>
    <row r="8796" spans="1:9">
      <c r="A8796" s="280" t="s">
        <v>10195</v>
      </c>
      <c r="B8796" s="280" t="s">
        <v>1393</v>
      </c>
      <c r="C8796" s="280" t="s">
        <v>1214</v>
      </c>
      <c r="D8796" s="280" t="s">
        <v>1347</v>
      </c>
      <c r="E8796" s="80">
        <v>0</v>
      </c>
      <c r="F8796" s="80">
        <v>707054</v>
      </c>
      <c r="G8796" s="80">
        <v>8</v>
      </c>
      <c r="H8796" s="280" t="s">
        <v>1394</v>
      </c>
      <c r="I8796" s="80"/>
    </row>
    <row r="8797" spans="1:9">
      <c r="A8797" s="280" t="s">
        <v>10196</v>
      </c>
      <c r="B8797" s="280" t="s">
        <v>1415</v>
      </c>
      <c r="C8797" s="280" t="s">
        <v>1214</v>
      </c>
      <c r="D8797" s="280" t="s">
        <v>1347</v>
      </c>
      <c r="E8797" s="80">
        <v>0</v>
      </c>
      <c r="F8797" s="80">
        <v>707054</v>
      </c>
      <c r="G8797" s="80">
        <v>8</v>
      </c>
      <c r="H8797" s="280" t="s">
        <v>1394</v>
      </c>
      <c r="I8797" s="80"/>
    </row>
    <row r="8798" spans="1:9">
      <c r="A8798" s="280" t="s">
        <v>10197</v>
      </c>
      <c r="B8798" s="280" t="s">
        <v>1436</v>
      </c>
      <c r="C8798" s="280" t="s">
        <v>1214</v>
      </c>
      <c r="D8798" s="280" t="s">
        <v>1347</v>
      </c>
      <c r="E8798" s="80">
        <v>0</v>
      </c>
      <c r="F8798" s="80">
        <v>707054</v>
      </c>
      <c r="G8798" s="80">
        <v>8</v>
      </c>
      <c r="H8798" s="280" t="s">
        <v>1394</v>
      </c>
      <c r="I8798" s="80"/>
    </row>
    <row r="8799" spans="1:9">
      <c r="A8799" s="280" t="s">
        <v>10198</v>
      </c>
      <c r="B8799" s="280" t="s">
        <v>1457</v>
      </c>
      <c r="C8799" s="280" t="s">
        <v>1214</v>
      </c>
      <c r="D8799" s="280" t="s">
        <v>1344</v>
      </c>
      <c r="E8799" s="80">
        <v>7.2650358495022322</v>
      </c>
      <c r="F8799" s="80">
        <v>707054</v>
      </c>
      <c r="G8799" s="80">
        <v>8</v>
      </c>
      <c r="H8799" s="280" t="s">
        <v>1342</v>
      </c>
      <c r="I8799" s="80"/>
    </row>
    <row r="8800" spans="1:9">
      <c r="A8800" s="280" t="s">
        <v>10199</v>
      </c>
      <c r="B8800" s="280" t="s">
        <v>1393</v>
      </c>
      <c r="C8800" s="280" t="s">
        <v>1214</v>
      </c>
      <c r="D8800" s="280" t="s">
        <v>1344</v>
      </c>
      <c r="E8800" s="80">
        <v>0</v>
      </c>
      <c r="F8800" s="80">
        <v>707054</v>
      </c>
      <c r="G8800" s="80">
        <v>8</v>
      </c>
      <c r="H8800" s="280" t="s">
        <v>1394</v>
      </c>
      <c r="I8800" s="80"/>
    </row>
    <row r="8801" spans="1:9">
      <c r="A8801" s="280" t="s">
        <v>10200</v>
      </c>
      <c r="B8801" s="280" t="s">
        <v>1415</v>
      </c>
      <c r="C8801" s="280" t="s">
        <v>1214</v>
      </c>
      <c r="D8801" s="280" t="s">
        <v>1344</v>
      </c>
      <c r="E8801" s="80">
        <v>0</v>
      </c>
      <c r="F8801" s="80">
        <v>707054</v>
      </c>
      <c r="G8801" s="80">
        <v>8</v>
      </c>
      <c r="H8801" s="280" t="s">
        <v>1394</v>
      </c>
      <c r="I8801" s="80"/>
    </row>
    <row r="8802" spans="1:9">
      <c r="A8802" s="280" t="s">
        <v>10201</v>
      </c>
      <c r="B8802" s="280" t="s">
        <v>1436</v>
      </c>
      <c r="C8802" s="280" t="s">
        <v>1214</v>
      </c>
      <c r="D8802" s="280" t="s">
        <v>1344</v>
      </c>
      <c r="E8802" s="80">
        <v>0</v>
      </c>
      <c r="F8802" s="80">
        <v>707054</v>
      </c>
      <c r="G8802" s="80">
        <v>8</v>
      </c>
      <c r="H8802" s="280" t="s">
        <v>1394</v>
      </c>
      <c r="I8802" s="80"/>
    </row>
    <row r="8803" spans="1:9">
      <c r="A8803" s="280" t="s">
        <v>10202</v>
      </c>
      <c r="B8803" s="280" t="s">
        <v>5752</v>
      </c>
      <c r="C8803" s="280" t="s">
        <v>1215</v>
      </c>
      <c r="D8803" s="280" t="s">
        <v>1394</v>
      </c>
      <c r="E8803" s="80">
        <v>1</v>
      </c>
      <c r="F8803" s="80">
        <v>707054</v>
      </c>
      <c r="G8803" s="80">
        <v>8</v>
      </c>
      <c r="H8803" s="280" t="s">
        <v>1394</v>
      </c>
      <c r="I8803" s="80"/>
    </row>
    <row r="8804" spans="1:9">
      <c r="A8804" s="280" t="s">
        <v>10203</v>
      </c>
      <c r="B8804" s="280" t="s">
        <v>5754</v>
      </c>
      <c r="C8804" s="280" t="s">
        <v>1215</v>
      </c>
      <c r="D8804" s="280" t="s">
        <v>1394</v>
      </c>
      <c r="E8804" s="80">
        <v>1893871.2424462433</v>
      </c>
      <c r="F8804" s="80">
        <v>707054</v>
      </c>
      <c r="G8804" s="80">
        <v>8</v>
      </c>
      <c r="H8804" s="280" t="s">
        <v>1394</v>
      </c>
      <c r="I8804" s="80"/>
    </row>
    <row r="8805" spans="1:9">
      <c r="A8805" s="280" t="s">
        <v>10204</v>
      </c>
      <c r="B8805" s="280" t="s">
        <v>1457</v>
      </c>
      <c r="C8805" s="280" t="s">
        <v>1215</v>
      </c>
      <c r="D8805" s="280" t="s">
        <v>1211</v>
      </c>
      <c r="E8805" s="80">
        <v>0.95439086706323217</v>
      </c>
      <c r="F8805" s="80">
        <v>707054</v>
      </c>
      <c r="G8805" s="80">
        <v>8</v>
      </c>
      <c r="H8805" s="280" t="s">
        <v>1342</v>
      </c>
      <c r="I8805" s="80"/>
    </row>
    <row r="8806" spans="1:9">
      <c r="A8806" s="280" t="s">
        <v>10205</v>
      </c>
      <c r="B8806" s="280" t="s">
        <v>1457</v>
      </c>
      <c r="C8806" s="280" t="s">
        <v>1215</v>
      </c>
      <c r="D8806" s="280" t="s">
        <v>1212</v>
      </c>
      <c r="E8806" s="80">
        <v>1.0028051239980236</v>
      </c>
      <c r="F8806" s="80">
        <v>707054</v>
      </c>
      <c r="G8806" s="80">
        <v>8</v>
      </c>
      <c r="H8806" s="280" t="s">
        <v>1342</v>
      </c>
      <c r="I8806" s="80"/>
    </row>
    <row r="8807" spans="1:9">
      <c r="A8807" s="280" t="s">
        <v>10206</v>
      </c>
      <c r="B8807" s="280" t="s">
        <v>1457</v>
      </c>
      <c r="C8807" s="280" t="s">
        <v>1215</v>
      </c>
      <c r="D8807" s="280" t="s">
        <v>1213</v>
      </c>
      <c r="E8807" s="80">
        <v>0.95509378310782977</v>
      </c>
      <c r="F8807" s="80">
        <v>707054</v>
      </c>
      <c r="G8807" s="80">
        <v>8</v>
      </c>
      <c r="H8807" s="280" t="s">
        <v>1342</v>
      </c>
      <c r="I8807" s="80"/>
    </row>
    <row r="8808" spans="1:9">
      <c r="A8808" s="280" t="s">
        <v>10207</v>
      </c>
      <c r="B8808" s="280" t="s">
        <v>1457</v>
      </c>
      <c r="C8808" s="280" t="s">
        <v>1215</v>
      </c>
      <c r="D8808" s="280" t="s">
        <v>1214</v>
      </c>
      <c r="E8808" s="80">
        <v>0.997273232164406</v>
      </c>
      <c r="F8808" s="80">
        <v>707054</v>
      </c>
      <c r="G8808" s="80">
        <v>8</v>
      </c>
      <c r="H8808" s="280" t="s">
        <v>1342</v>
      </c>
      <c r="I8808" s="80"/>
    </row>
    <row r="8809" spans="1:9">
      <c r="A8809" s="280" t="s">
        <v>10208</v>
      </c>
      <c r="B8809" s="280" t="s">
        <v>1457</v>
      </c>
      <c r="C8809" s="280" t="s">
        <v>1215</v>
      </c>
      <c r="D8809" s="280" t="s">
        <v>1215</v>
      </c>
      <c r="E8809" s="80">
        <v>1</v>
      </c>
      <c r="F8809" s="80">
        <v>707054</v>
      </c>
      <c r="G8809" s="80">
        <v>8</v>
      </c>
      <c r="H8809" s="280" t="s">
        <v>1342</v>
      </c>
      <c r="I8809" s="80"/>
    </row>
    <row r="8810" spans="1:9">
      <c r="A8810" s="280" t="s">
        <v>10209</v>
      </c>
      <c r="B8810" s="280" t="s">
        <v>1457</v>
      </c>
      <c r="C8810" s="280" t="s">
        <v>1215</v>
      </c>
      <c r="D8810" s="280" t="s">
        <v>1216</v>
      </c>
      <c r="E8810" s="80">
        <v>1.2784805310821852</v>
      </c>
      <c r="F8810" s="80">
        <v>707054</v>
      </c>
      <c r="G8810" s="80">
        <v>8</v>
      </c>
      <c r="H8810" s="280" t="s">
        <v>1342</v>
      </c>
      <c r="I8810" s="80"/>
    </row>
    <row r="8811" spans="1:9">
      <c r="A8811" s="280" t="s">
        <v>10210</v>
      </c>
      <c r="B8811" s="280" t="s">
        <v>1457</v>
      </c>
      <c r="C8811" s="280" t="s">
        <v>1215</v>
      </c>
      <c r="D8811" s="280" t="s">
        <v>1217</v>
      </c>
      <c r="E8811" s="80">
        <v>0.93517251046085159</v>
      </c>
      <c r="F8811" s="80">
        <v>707054</v>
      </c>
      <c r="G8811" s="80">
        <v>8</v>
      </c>
      <c r="H8811" s="280" t="s">
        <v>1342</v>
      </c>
      <c r="I8811" s="80"/>
    </row>
    <row r="8812" spans="1:9">
      <c r="A8812" s="280" t="s">
        <v>10211</v>
      </c>
      <c r="B8812" s="280" t="s">
        <v>1457</v>
      </c>
      <c r="C8812" s="280" t="s">
        <v>1215</v>
      </c>
      <c r="D8812" s="280" t="s">
        <v>1218</v>
      </c>
      <c r="E8812" s="80">
        <v>1.2722959278253754</v>
      </c>
      <c r="F8812" s="80">
        <v>707054</v>
      </c>
      <c r="G8812" s="80">
        <v>8</v>
      </c>
      <c r="H8812" s="280" t="s">
        <v>1342</v>
      </c>
      <c r="I8812" s="80"/>
    </row>
    <row r="8813" spans="1:9">
      <c r="A8813" s="280" t="s">
        <v>10212</v>
      </c>
      <c r="B8813" s="280" t="s">
        <v>1457</v>
      </c>
      <c r="C8813" s="280" t="s">
        <v>1215</v>
      </c>
      <c r="D8813" s="280" t="s">
        <v>1219</v>
      </c>
      <c r="E8813" s="80">
        <v>190742.66909222683</v>
      </c>
      <c r="F8813" s="80">
        <v>707054</v>
      </c>
      <c r="G8813" s="80">
        <v>8</v>
      </c>
      <c r="H8813" s="280" t="s">
        <v>1342</v>
      </c>
      <c r="I8813" s="80"/>
    </row>
    <row r="8814" spans="1:9">
      <c r="A8814" s="280" t="s">
        <v>10213</v>
      </c>
      <c r="B8814" s="280" t="s">
        <v>1457</v>
      </c>
      <c r="C8814" s="280" t="s">
        <v>1215</v>
      </c>
      <c r="D8814" s="280" t="s">
        <v>1347</v>
      </c>
      <c r="E8814" s="80">
        <v>2.9459905971661788</v>
      </c>
      <c r="F8814" s="80">
        <v>707054</v>
      </c>
      <c r="G8814" s="80">
        <v>8</v>
      </c>
      <c r="H8814" s="280" t="s">
        <v>1342</v>
      </c>
      <c r="I8814" s="80"/>
    </row>
    <row r="8815" spans="1:9">
      <c r="A8815" s="280" t="s">
        <v>10214</v>
      </c>
      <c r="B8815" s="280" t="s">
        <v>1393</v>
      </c>
      <c r="C8815" s="280" t="s">
        <v>1215</v>
      </c>
      <c r="D8815" s="280" t="s">
        <v>1347</v>
      </c>
      <c r="E8815" s="80">
        <v>1.1993426244671552E-3</v>
      </c>
      <c r="F8815" s="80">
        <v>707054</v>
      </c>
      <c r="G8815" s="80">
        <v>8</v>
      </c>
      <c r="H8815" s="280" t="s">
        <v>1394</v>
      </c>
      <c r="I8815" s="80"/>
    </row>
    <row r="8816" spans="1:9">
      <c r="A8816" s="280" t="s">
        <v>10215</v>
      </c>
      <c r="B8816" s="280" t="s">
        <v>1415</v>
      </c>
      <c r="C8816" s="280" t="s">
        <v>1215</v>
      </c>
      <c r="D8816" s="280" t="s">
        <v>1347</v>
      </c>
      <c r="E8816" s="80">
        <v>5.4832728412520929E-4</v>
      </c>
      <c r="F8816" s="80">
        <v>707054</v>
      </c>
      <c r="G8816" s="80">
        <v>8</v>
      </c>
      <c r="H8816" s="280" t="s">
        <v>1394</v>
      </c>
      <c r="I8816" s="80"/>
    </row>
    <row r="8817" spans="1:9">
      <c r="A8817" s="280" t="s">
        <v>10216</v>
      </c>
      <c r="B8817" s="280" t="s">
        <v>1436</v>
      </c>
      <c r="C8817" s="280" t="s">
        <v>1215</v>
      </c>
      <c r="D8817" s="280" t="s">
        <v>1347</v>
      </c>
      <c r="E8817" s="80">
        <v>2.5068967369022249E-4</v>
      </c>
      <c r="F8817" s="80">
        <v>707054</v>
      </c>
      <c r="G8817" s="80">
        <v>8</v>
      </c>
      <c r="H8817" s="280" t="s">
        <v>1394</v>
      </c>
      <c r="I8817" s="80"/>
    </row>
    <row r="8818" spans="1:9">
      <c r="A8818" s="280" t="s">
        <v>10217</v>
      </c>
      <c r="B8818" s="280" t="s">
        <v>1457</v>
      </c>
      <c r="C8818" s="280" t="s">
        <v>1215</v>
      </c>
      <c r="D8818" s="280" t="s">
        <v>1344</v>
      </c>
      <c r="E8818" s="80">
        <v>7.2458477172868321</v>
      </c>
      <c r="F8818" s="80">
        <v>707054</v>
      </c>
      <c r="G8818" s="80">
        <v>8</v>
      </c>
      <c r="H8818" s="280" t="s">
        <v>1342</v>
      </c>
      <c r="I8818" s="80"/>
    </row>
    <row r="8819" spans="1:9">
      <c r="A8819" s="280" t="s">
        <v>10218</v>
      </c>
      <c r="B8819" s="280" t="s">
        <v>1393</v>
      </c>
      <c r="C8819" s="280" t="s">
        <v>1215</v>
      </c>
      <c r="D8819" s="280" t="s">
        <v>1344</v>
      </c>
      <c r="E8819" s="80">
        <v>0</v>
      </c>
      <c r="F8819" s="80">
        <v>707054</v>
      </c>
      <c r="G8819" s="80">
        <v>8</v>
      </c>
      <c r="H8819" s="280" t="s">
        <v>1394</v>
      </c>
      <c r="I8819" s="80"/>
    </row>
    <row r="8820" spans="1:9">
      <c r="A8820" s="280" t="s">
        <v>10219</v>
      </c>
      <c r="B8820" s="280" t="s">
        <v>1415</v>
      </c>
      <c r="C8820" s="280" t="s">
        <v>1215</v>
      </c>
      <c r="D8820" s="280" t="s">
        <v>1344</v>
      </c>
      <c r="E8820" s="80">
        <v>0</v>
      </c>
      <c r="F8820" s="80">
        <v>707054</v>
      </c>
      <c r="G8820" s="80">
        <v>8</v>
      </c>
      <c r="H8820" s="280" t="s">
        <v>1394</v>
      </c>
      <c r="I8820" s="80"/>
    </row>
    <row r="8821" spans="1:9">
      <c r="A8821" s="280" t="s">
        <v>10220</v>
      </c>
      <c r="B8821" s="280" t="s">
        <v>1436</v>
      </c>
      <c r="C8821" s="280" t="s">
        <v>1215</v>
      </c>
      <c r="D8821" s="280" t="s">
        <v>1344</v>
      </c>
      <c r="E8821" s="80">
        <v>0</v>
      </c>
      <c r="F8821" s="80">
        <v>707054</v>
      </c>
      <c r="G8821" s="80">
        <v>8</v>
      </c>
      <c r="H8821" s="280" t="s">
        <v>1394</v>
      </c>
      <c r="I8821" s="80"/>
    </row>
    <row r="8822" spans="1:9">
      <c r="A8822" s="280" t="s">
        <v>10221</v>
      </c>
      <c r="B8822" s="280" t="s">
        <v>5752</v>
      </c>
      <c r="C8822" s="280" t="s">
        <v>1216</v>
      </c>
      <c r="D8822" s="280" t="s">
        <v>1394</v>
      </c>
      <c r="E8822" s="80">
        <v>0.99391277045317616</v>
      </c>
      <c r="F8822" s="80">
        <v>707054</v>
      </c>
      <c r="G8822" s="80">
        <v>8</v>
      </c>
      <c r="H8822" s="280" t="s">
        <v>1394</v>
      </c>
      <c r="I8822" s="80"/>
    </row>
    <row r="8823" spans="1:9">
      <c r="A8823" s="280" t="s">
        <v>10222</v>
      </c>
      <c r="B8823" s="280" t="s">
        <v>5754</v>
      </c>
      <c r="C8823" s="280" t="s">
        <v>1216</v>
      </c>
      <c r="D8823" s="280" t="s">
        <v>1394</v>
      </c>
      <c r="E8823" s="80">
        <v>1466077.3796656823</v>
      </c>
      <c r="F8823" s="80">
        <v>707054</v>
      </c>
      <c r="G8823" s="80">
        <v>8</v>
      </c>
      <c r="H8823" s="280" t="s">
        <v>1394</v>
      </c>
      <c r="I8823" s="80"/>
    </row>
    <row r="8824" spans="1:9">
      <c r="A8824" s="280" t="s">
        <v>10223</v>
      </c>
      <c r="B8824" s="280" t="s">
        <v>1457</v>
      </c>
      <c r="C8824" s="280" t="s">
        <v>1216</v>
      </c>
      <c r="D8824" s="280" t="s">
        <v>1211</v>
      </c>
      <c r="E8824" s="80">
        <v>0.7447117999989471</v>
      </c>
      <c r="F8824" s="80">
        <v>707054</v>
      </c>
      <c r="G8824" s="80">
        <v>8</v>
      </c>
      <c r="H8824" s="280" t="s">
        <v>1342</v>
      </c>
      <c r="I8824" s="80"/>
    </row>
    <row r="8825" spans="1:9">
      <c r="A8825" s="280" t="s">
        <v>10224</v>
      </c>
      <c r="B8825" s="280" t="s">
        <v>1457</v>
      </c>
      <c r="C8825" s="280" t="s">
        <v>1216</v>
      </c>
      <c r="D8825" s="280" t="s">
        <v>1212</v>
      </c>
      <c r="E8825" s="80">
        <v>0.78367187844966091</v>
      </c>
      <c r="F8825" s="80">
        <v>707054</v>
      </c>
      <c r="G8825" s="80">
        <v>8</v>
      </c>
      <c r="H8825" s="280" t="s">
        <v>1342</v>
      </c>
      <c r="I8825" s="80"/>
    </row>
    <row r="8826" spans="1:9">
      <c r="A8826" s="280" t="s">
        <v>10225</v>
      </c>
      <c r="B8826" s="280" t="s">
        <v>1457</v>
      </c>
      <c r="C8826" s="280" t="s">
        <v>1216</v>
      </c>
      <c r="D8826" s="280" t="s">
        <v>1213</v>
      </c>
      <c r="E8826" s="80">
        <v>0.74524488690596735</v>
      </c>
      <c r="F8826" s="80">
        <v>707054</v>
      </c>
      <c r="G8826" s="80">
        <v>8</v>
      </c>
      <c r="H8826" s="280" t="s">
        <v>1342</v>
      </c>
      <c r="I8826" s="80"/>
    </row>
    <row r="8827" spans="1:9">
      <c r="A8827" s="280" t="s">
        <v>10226</v>
      </c>
      <c r="B8827" s="280" t="s">
        <v>1457</v>
      </c>
      <c r="C8827" s="280" t="s">
        <v>1216</v>
      </c>
      <c r="D8827" s="280" t="s">
        <v>1214</v>
      </c>
      <c r="E8827" s="80">
        <v>0.77821177753148507</v>
      </c>
      <c r="F8827" s="80">
        <v>707054</v>
      </c>
      <c r="G8827" s="80">
        <v>8</v>
      </c>
      <c r="H8827" s="280" t="s">
        <v>1342</v>
      </c>
      <c r="I8827" s="80"/>
    </row>
    <row r="8828" spans="1:9">
      <c r="A8828" s="280" t="s">
        <v>10227</v>
      </c>
      <c r="B8828" s="280" t="s">
        <v>1457</v>
      </c>
      <c r="C8828" s="280" t="s">
        <v>1216</v>
      </c>
      <c r="D8828" s="280" t="s">
        <v>1215</v>
      </c>
      <c r="E8828" s="80">
        <v>0.7814000946848394</v>
      </c>
      <c r="F8828" s="80">
        <v>707054</v>
      </c>
      <c r="G8828" s="80">
        <v>8</v>
      </c>
      <c r="H8828" s="280" t="s">
        <v>1342</v>
      </c>
      <c r="I8828" s="80"/>
    </row>
    <row r="8829" spans="1:9">
      <c r="A8829" s="280" t="s">
        <v>10228</v>
      </c>
      <c r="B8829" s="280" t="s">
        <v>1457</v>
      </c>
      <c r="C8829" s="280" t="s">
        <v>1216</v>
      </c>
      <c r="D8829" s="280" t="s">
        <v>1216</v>
      </c>
      <c r="E8829" s="80">
        <v>1</v>
      </c>
      <c r="F8829" s="80">
        <v>707054</v>
      </c>
      <c r="G8829" s="80">
        <v>8</v>
      </c>
      <c r="H8829" s="280" t="s">
        <v>1342</v>
      </c>
      <c r="I8829" s="80"/>
    </row>
    <row r="8830" spans="1:9">
      <c r="A8830" s="280" t="s">
        <v>10229</v>
      </c>
      <c r="B8830" s="280" t="s">
        <v>1457</v>
      </c>
      <c r="C8830" s="280" t="s">
        <v>1216</v>
      </c>
      <c r="D8830" s="280" t="s">
        <v>1217</v>
      </c>
      <c r="E8830" s="80">
        <v>0.73010832014957727</v>
      </c>
      <c r="F8830" s="80">
        <v>707054</v>
      </c>
      <c r="G8830" s="80">
        <v>8</v>
      </c>
      <c r="H8830" s="280" t="s">
        <v>1342</v>
      </c>
      <c r="I8830" s="80"/>
    </row>
    <row r="8831" spans="1:9">
      <c r="A8831" s="280" t="s">
        <v>10230</v>
      </c>
      <c r="B8831" s="280" t="s">
        <v>1457</v>
      </c>
      <c r="C8831" s="280" t="s">
        <v>1216</v>
      </c>
      <c r="D8831" s="280" t="s">
        <v>1218</v>
      </c>
      <c r="E8831" s="80">
        <v>0.78737368987877077</v>
      </c>
      <c r="F8831" s="80">
        <v>707054</v>
      </c>
      <c r="G8831" s="80">
        <v>8</v>
      </c>
      <c r="H8831" s="280" t="s">
        <v>1342</v>
      </c>
      <c r="I8831" s="80"/>
    </row>
    <row r="8832" spans="1:9">
      <c r="A8832" s="280" t="s">
        <v>10231</v>
      </c>
      <c r="B8832" s="280" t="s">
        <v>1457</v>
      </c>
      <c r="C8832" s="280" t="s">
        <v>1216</v>
      </c>
      <c r="D8832" s="280" t="s">
        <v>1219</v>
      </c>
      <c r="E8832" s="80">
        <v>148521.15555818423</v>
      </c>
      <c r="F8832" s="80">
        <v>707054</v>
      </c>
      <c r="G8832" s="80">
        <v>8</v>
      </c>
      <c r="H8832" s="280" t="s">
        <v>1342</v>
      </c>
      <c r="I8832" s="80"/>
    </row>
    <row r="8833" spans="1:9">
      <c r="A8833" s="280" t="s">
        <v>10232</v>
      </c>
      <c r="B8833" s="280" t="s">
        <v>1457</v>
      </c>
      <c r="C8833" s="280" t="s">
        <v>1216</v>
      </c>
      <c r="D8833" s="280" t="s">
        <v>1347</v>
      </c>
      <c r="E8833" s="80">
        <v>2.288249918060989</v>
      </c>
      <c r="F8833" s="80">
        <v>707054</v>
      </c>
      <c r="G8833" s="80">
        <v>8</v>
      </c>
      <c r="H8833" s="280" t="s">
        <v>1342</v>
      </c>
      <c r="I8833" s="80"/>
    </row>
    <row r="8834" spans="1:9">
      <c r="A8834" s="280" t="s">
        <v>10233</v>
      </c>
      <c r="B8834" s="280" t="s">
        <v>1393</v>
      </c>
      <c r="C8834" s="280" t="s">
        <v>1216</v>
      </c>
      <c r="D8834" s="280" t="s">
        <v>1347</v>
      </c>
      <c r="E8834" s="80">
        <v>2.8161922568856128E-2</v>
      </c>
      <c r="F8834" s="80">
        <v>707054</v>
      </c>
      <c r="G8834" s="80">
        <v>8</v>
      </c>
      <c r="H8834" s="280" t="s">
        <v>1394</v>
      </c>
      <c r="I8834" s="80"/>
    </row>
    <row r="8835" spans="1:9">
      <c r="A8835" s="280" t="s">
        <v>10234</v>
      </c>
      <c r="B8835" s="280" t="s">
        <v>1415</v>
      </c>
      <c r="C8835" s="280" t="s">
        <v>1216</v>
      </c>
      <c r="D8835" s="280" t="s">
        <v>1347</v>
      </c>
      <c r="E8835" s="80">
        <v>1.8651980919254015E-2</v>
      </c>
      <c r="F8835" s="80">
        <v>707054</v>
      </c>
      <c r="G8835" s="80">
        <v>8</v>
      </c>
      <c r="H8835" s="280" t="s">
        <v>1394</v>
      </c>
      <c r="I8835" s="80"/>
    </row>
    <row r="8836" spans="1:9">
      <c r="A8836" s="280" t="s">
        <v>10235</v>
      </c>
      <c r="B8836" s="280" t="s">
        <v>1436</v>
      </c>
      <c r="C8836" s="280" t="s">
        <v>1216</v>
      </c>
      <c r="D8836" s="280" t="s">
        <v>1347</v>
      </c>
      <c r="E8836" s="80">
        <v>1.9245882203415544E-2</v>
      </c>
      <c r="F8836" s="80">
        <v>707054</v>
      </c>
      <c r="G8836" s="80">
        <v>8</v>
      </c>
      <c r="H8836" s="280" t="s">
        <v>1394</v>
      </c>
      <c r="I8836" s="80"/>
    </row>
    <row r="8837" spans="1:9">
      <c r="A8837" s="280" t="s">
        <v>10236</v>
      </c>
      <c r="B8837" s="280" t="s">
        <v>1457</v>
      </c>
      <c r="C8837" s="280" t="s">
        <v>1216</v>
      </c>
      <c r="D8837" s="280" t="s">
        <v>1344</v>
      </c>
      <c r="E8837" s="80">
        <v>5.6429482004936888</v>
      </c>
      <c r="F8837" s="80">
        <v>707054</v>
      </c>
      <c r="G8837" s="80">
        <v>8</v>
      </c>
      <c r="H8837" s="280" t="s">
        <v>1342</v>
      </c>
      <c r="I8837" s="80"/>
    </row>
    <row r="8838" spans="1:9">
      <c r="A8838" s="280" t="s">
        <v>10237</v>
      </c>
      <c r="B8838" s="280" t="s">
        <v>1393</v>
      </c>
      <c r="C8838" s="280" t="s">
        <v>1216</v>
      </c>
      <c r="D8838" s="280" t="s">
        <v>1344</v>
      </c>
      <c r="E8838" s="80">
        <v>1.3567563439284693E-2</v>
      </c>
      <c r="F8838" s="80">
        <v>707054</v>
      </c>
      <c r="G8838" s="80">
        <v>8</v>
      </c>
      <c r="H8838" s="280" t="s">
        <v>1394</v>
      </c>
      <c r="I8838" s="80"/>
    </row>
    <row r="8839" spans="1:9">
      <c r="A8839" s="280" t="s">
        <v>10238</v>
      </c>
      <c r="B8839" s="280" t="s">
        <v>1415</v>
      </c>
      <c r="C8839" s="280" t="s">
        <v>1216</v>
      </c>
      <c r="D8839" s="280" t="s">
        <v>1344</v>
      </c>
      <c r="E8839" s="80">
        <v>1.3963542718015223E-2</v>
      </c>
      <c r="F8839" s="80">
        <v>707054</v>
      </c>
      <c r="G8839" s="80">
        <v>8</v>
      </c>
      <c r="H8839" s="280" t="s">
        <v>1394</v>
      </c>
      <c r="I8839" s="80"/>
    </row>
    <row r="8840" spans="1:9">
      <c r="A8840" s="280" t="s">
        <v>10239</v>
      </c>
      <c r="B8840" s="280" t="s">
        <v>1436</v>
      </c>
      <c r="C8840" s="280" t="s">
        <v>1216</v>
      </c>
      <c r="D8840" s="280" t="s">
        <v>1344</v>
      </c>
      <c r="E8840" s="80">
        <v>2.6632767182901685E-2</v>
      </c>
      <c r="F8840" s="80">
        <v>707054</v>
      </c>
      <c r="G8840" s="80">
        <v>8</v>
      </c>
      <c r="H8840" s="280" t="s">
        <v>1394</v>
      </c>
      <c r="I8840" s="80"/>
    </row>
    <row r="8841" spans="1:9">
      <c r="A8841" s="280" t="s">
        <v>10240</v>
      </c>
      <c r="B8841" s="280" t="s">
        <v>5752</v>
      </c>
      <c r="C8841" s="280" t="s">
        <v>1217</v>
      </c>
      <c r="D8841" s="280" t="s">
        <v>1394</v>
      </c>
      <c r="E8841" s="80">
        <v>1</v>
      </c>
      <c r="F8841" s="80">
        <v>707054</v>
      </c>
      <c r="G8841" s="80">
        <v>8</v>
      </c>
      <c r="H8841" s="280" t="s">
        <v>1394</v>
      </c>
      <c r="I8841" s="80"/>
    </row>
    <row r="8842" spans="1:9">
      <c r="A8842" s="280" t="s">
        <v>10241</v>
      </c>
      <c r="B8842" s="280" t="s">
        <v>5754</v>
      </c>
      <c r="C8842" s="280" t="s">
        <v>1217</v>
      </c>
      <c r="D8842" s="280" t="s">
        <v>1394</v>
      </c>
      <c r="E8842" s="80">
        <v>2024989.778536347</v>
      </c>
      <c r="F8842" s="80">
        <v>707054</v>
      </c>
      <c r="G8842" s="80">
        <v>8</v>
      </c>
      <c r="H8842" s="280" t="s">
        <v>1394</v>
      </c>
      <c r="I8842" s="80"/>
    </row>
    <row r="8843" spans="1:9">
      <c r="A8843" s="280" t="s">
        <v>10242</v>
      </c>
      <c r="B8843" s="280" t="s">
        <v>1457</v>
      </c>
      <c r="C8843" s="280" t="s">
        <v>1217</v>
      </c>
      <c r="D8843" s="280" t="s">
        <v>1211</v>
      </c>
      <c r="E8843" s="80">
        <v>1.0210109104045408</v>
      </c>
      <c r="F8843" s="80">
        <v>707054</v>
      </c>
      <c r="G8843" s="80">
        <v>8</v>
      </c>
      <c r="H8843" s="280" t="s">
        <v>1342</v>
      </c>
      <c r="I8843" s="80"/>
    </row>
    <row r="8844" spans="1:9">
      <c r="A8844" s="280" t="s">
        <v>10243</v>
      </c>
      <c r="B8844" s="280" t="s">
        <v>1457</v>
      </c>
      <c r="C8844" s="280" t="s">
        <v>1217</v>
      </c>
      <c r="D8844" s="280" t="s">
        <v>1212</v>
      </c>
      <c r="E8844" s="80">
        <v>1.0731115644479168</v>
      </c>
      <c r="F8844" s="80">
        <v>707054</v>
      </c>
      <c r="G8844" s="80">
        <v>8</v>
      </c>
      <c r="H8844" s="280" t="s">
        <v>1342</v>
      </c>
      <c r="I8844" s="80"/>
    </row>
    <row r="8845" spans="1:9">
      <c r="A8845" s="280" t="s">
        <v>10244</v>
      </c>
      <c r="B8845" s="280" t="s">
        <v>1457</v>
      </c>
      <c r="C8845" s="280" t="s">
        <v>1217</v>
      </c>
      <c r="D8845" s="280" t="s">
        <v>1213</v>
      </c>
      <c r="E8845" s="80">
        <v>1.0217695452494315</v>
      </c>
      <c r="F8845" s="80">
        <v>707054</v>
      </c>
      <c r="G8845" s="80">
        <v>8</v>
      </c>
      <c r="H8845" s="280" t="s">
        <v>1342</v>
      </c>
      <c r="I8845" s="80"/>
    </row>
    <row r="8846" spans="1:9">
      <c r="A8846" s="280" t="s">
        <v>10245</v>
      </c>
      <c r="B8846" s="280" t="s">
        <v>1457</v>
      </c>
      <c r="C8846" s="280" t="s">
        <v>1217</v>
      </c>
      <c r="D8846" s="280" t="s">
        <v>1214</v>
      </c>
      <c r="E8846" s="80">
        <v>1.0669596530862568</v>
      </c>
      <c r="F8846" s="80">
        <v>707054</v>
      </c>
      <c r="G8846" s="80">
        <v>8</v>
      </c>
      <c r="H8846" s="280" t="s">
        <v>1342</v>
      </c>
      <c r="I8846" s="80"/>
    </row>
    <row r="8847" spans="1:9">
      <c r="A8847" s="280" t="s">
        <v>10246</v>
      </c>
      <c r="B8847" s="280" t="s">
        <v>1457</v>
      </c>
      <c r="C8847" s="280" t="s">
        <v>1217</v>
      </c>
      <c r="D8847" s="280" t="s">
        <v>1215</v>
      </c>
      <c r="E8847" s="80">
        <v>1.070108312608671</v>
      </c>
      <c r="F8847" s="80">
        <v>707054</v>
      </c>
      <c r="G8847" s="80">
        <v>8</v>
      </c>
      <c r="H8847" s="280" t="s">
        <v>1342</v>
      </c>
      <c r="I8847" s="80"/>
    </row>
    <row r="8848" spans="1:9">
      <c r="A8848" s="280" t="s">
        <v>10247</v>
      </c>
      <c r="B8848" s="280" t="s">
        <v>1457</v>
      </c>
      <c r="C8848" s="280" t="s">
        <v>1217</v>
      </c>
      <c r="D8848" s="280" t="s">
        <v>1216</v>
      </c>
      <c r="E8848" s="80">
        <v>1.3702274826074556</v>
      </c>
      <c r="F8848" s="80">
        <v>707054</v>
      </c>
      <c r="G8848" s="80">
        <v>8</v>
      </c>
      <c r="H8848" s="280" t="s">
        <v>1342</v>
      </c>
      <c r="I8848" s="80"/>
    </row>
    <row r="8849" spans="1:9">
      <c r="A8849" s="280" t="s">
        <v>10248</v>
      </c>
      <c r="B8849" s="280" t="s">
        <v>1457</v>
      </c>
      <c r="C8849" s="280" t="s">
        <v>1217</v>
      </c>
      <c r="D8849" s="280" t="s">
        <v>1217</v>
      </c>
      <c r="E8849" s="80">
        <v>1</v>
      </c>
      <c r="F8849" s="80">
        <v>707054</v>
      </c>
      <c r="G8849" s="80">
        <v>8</v>
      </c>
      <c r="H8849" s="280" t="s">
        <v>1342</v>
      </c>
      <c r="I8849" s="80"/>
    </row>
    <row r="8850" spans="1:9">
      <c r="A8850" s="280" t="s">
        <v>10249</v>
      </c>
      <c r="B8850" s="280" t="s">
        <v>1457</v>
      </c>
      <c r="C8850" s="280" t="s">
        <v>1217</v>
      </c>
      <c r="D8850" s="280" t="s">
        <v>1218</v>
      </c>
      <c r="E8850" s="80">
        <v>1.3614293524673731</v>
      </c>
      <c r="F8850" s="80">
        <v>707054</v>
      </c>
      <c r="G8850" s="80">
        <v>8</v>
      </c>
      <c r="H8850" s="280" t="s">
        <v>1342</v>
      </c>
      <c r="I8850" s="80"/>
    </row>
    <row r="8851" spans="1:9">
      <c r="A8851" s="280" t="s">
        <v>10250</v>
      </c>
      <c r="B8851" s="280" t="s">
        <v>1457</v>
      </c>
      <c r="C8851" s="280" t="s">
        <v>1217</v>
      </c>
      <c r="D8851" s="280" t="s">
        <v>1219</v>
      </c>
      <c r="E8851" s="80">
        <v>204507.30300753549</v>
      </c>
      <c r="F8851" s="80">
        <v>707054</v>
      </c>
      <c r="G8851" s="80">
        <v>8</v>
      </c>
      <c r="H8851" s="280" t="s">
        <v>1342</v>
      </c>
      <c r="I8851" s="80"/>
    </row>
    <row r="8852" spans="1:9">
      <c r="A8852" s="280" t="s">
        <v>10251</v>
      </c>
      <c r="B8852" s="280" t="s">
        <v>1457</v>
      </c>
      <c r="C8852" s="280" t="s">
        <v>1217</v>
      </c>
      <c r="D8852" s="280" t="s">
        <v>1347</v>
      </c>
      <c r="E8852" s="80">
        <v>3.1505932893225208</v>
      </c>
      <c r="F8852" s="80">
        <v>707054</v>
      </c>
      <c r="G8852" s="80">
        <v>8</v>
      </c>
      <c r="H8852" s="280" t="s">
        <v>1342</v>
      </c>
      <c r="I8852" s="80"/>
    </row>
    <row r="8853" spans="1:9">
      <c r="A8853" s="280" t="s">
        <v>10252</v>
      </c>
      <c r="B8853" s="280" t="s">
        <v>1393</v>
      </c>
      <c r="C8853" s="280" t="s">
        <v>1217</v>
      </c>
      <c r="D8853" s="280" t="s">
        <v>1347</v>
      </c>
      <c r="E8853" s="80">
        <v>1.1993426244671552E-3</v>
      </c>
      <c r="F8853" s="80">
        <v>707054</v>
      </c>
      <c r="G8853" s="80">
        <v>8</v>
      </c>
      <c r="H8853" s="280" t="s">
        <v>1394</v>
      </c>
      <c r="I8853" s="80"/>
    </row>
    <row r="8854" spans="1:9">
      <c r="A8854" s="280" t="s">
        <v>10253</v>
      </c>
      <c r="B8854" s="280" t="s">
        <v>1415</v>
      </c>
      <c r="C8854" s="280" t="s">
        <v>1217</v>
      </c>
      <c r="D8854" s="280" t="s">
        <v>1347</v>
      </c>
      <c r="E8854" s="80">
        <v>3.9954684029233742E-4</v>
      </c>
      <c r="F8854" s="80">
        <v>707054</v>
      </c>
      <c r="G8854" s="80">
        <v>8</v>
      </c>
      <c r="H8854" s="280" t="s">
        <v>1394</v>
      </c>
      <c r="I8854" s="80"/>
    </row>
    <row r="8855" spans="1:9">
      <c r="A8855" s="280" t="s">
        <v>10254</v>
      </c>
      <c r="B8855" s="280" t="s">
        <v>1436</v>
      </c>
      <c r="C8855" s="280" t="s">
        <v>1217</v>
      </c>
      <c r="D8855" s="280" t="s">
        <v>1347</v>
      </c>
      <c r="E8855" s="80">
        <v>1.3310431823075709E-4</v>
      </c>
      <c r="F8855" s="80">
        <v>707054</v>
      </c>
      <c r="G8855" s="80">
        <v>8</v>
      </c>
      <c r="H8855" s="280" t="s">
        <v>1394</v>
      </c>
      <c r="I8855" s="80"/>
    </row>
    <row r="8856" spans="1:9">
      <c r="A8856" s="280" t="s">
        <v>10255</v>
      </c>
      <c r="B8856" s="280" t="s">
        <v>1457</v>
      </c>
      <c r="C8856" s="280" t="s">
        <v>1217</v>
      </c>
      <c r="D8856" s="280" t="s">
        <v>1344</v>
      </c>
      <c r="E8856" s="80">
        <v>7.7478930130735035</v>
      </c>
      <c r="F8856" s="80">
        <v>707054</v>
      </c>
      <c r="G8856" s="80">
        <v>8</v>
      </c>
      <c r="H8856" s="280" t="s">
        <v>1342</v>
      </c>
      <c r="I8856" s="80"/>
    </row>
    <row r="8857" spans="1:9">
      <c r="A8857" s="280" t="s">
        <v>10256</v>
      </c>
      <c r="B8857" s="280" t="s">
        <v>1393</v>
      </c>
      <c r="C8857" s="280" t="s">
        <v>1217</v>
      </c>
      <c r="D8857" s="280" t="s">
        <v>1344</v>
      </c>
      <c r="E8857" s="80">
        <v>0</v>
      </c>
      <c r="F8857" s="80">
        <v>707054</v>
      </c>
      <c r="G8857" s="80">
        <v>8</v>
      </c>
      <c r="H8857" s="280" t="s">
        <v>1394</v>
      </c>
      <c r="I8857" s="80"/>
    </row>
    <row r="8858" spans="1:9">
      <c r="A8858" s="280" t="s">
        <v>10257</v>
      </c>
      <c r="B8858" s="280" t="s">
        <v>1415</v>
      </c>
      <c r="C8858" s="280" t="s">
        <v>1217</v>
      </c>
      <c r="D8858" s="280" t="s">
        <v>1344</v>
      </c>
      <c r="E8858" s="80">
        <v>0</v>
      </c>
      <c r="F8858" s="80">
        <v>707054</v>
      </c>
      <c r="G8858" s="80">
        <v>8</v>
      </c>
      <c r="H8858" s="280" t="s">
        <v>1394</v>
      </c>
      <c r="I8858" s="80"/>
    </row>
    <row r="8859" spans="1:9">
      <c r="A8859" s="280" t="s">
        <v>10258</v>
      </c>
      <c r="B8859" s="280" t="s">
        <v>1436</v>
      </c>
      <c r="C8859" s="280" t="s">
        <v>1217</v>
      </c>
      <c r="D8859" s="280" t="s">
        <v>1344</v>
      </c>
      <c r="E8859" s="80">
        <v>0</v>
      </c>
      <c r="F8859" s="80">
        <v>707054</v>
      </c>
      <c r="G8859" s="80">
        <v>8</v>
      </c>
      <c r="H8859" s="280" t="s">
        <v>1394</v>
      </c>
      <c r="I8859" s="80"/>
    </row>
    <row r="8860" spans="1:9">
      <c r="A8860" s="280" t="s">
        <v>10259</v>
      </c>
      <c r="B8860" s="280" t="s">
        <v>5752</v>
      </c>
      <c r="C8860" s="280" t="s">
        <v>1218</v>
      </c>
      <c r="D8860" s="280" t="s">
        <v>1394</v>
      </c>
      <c r="E8860" s="80">
        <v>0.99903260571328356</v>
      </c>
      <c r="F8860" s="80">
        <v>707054</v>
      </c>
      <c r="G8860" s="80">
        <v>8</v>
      </c>
      <c r="H8860" s="280" t="s">
        <v>1394</v>
      </c>
      <c r="I8860" s="80"/>
    </row>
    <row r="8861" spans="1:9">
      <c r="A8861" s="280" t="s">
        <v>10260</v>
      </c>
      <c r="B8861" s="280" t="s">
        <v>5754</v>
      </c>
      <c r="C8861" s="280" t="s">
        <v>1218</v>
      </c>
      <c r="D8861" s="280" t="s">
        <v>1394</v>
      </c>
      <c r="E8861" s="80">
        <v>1957841.9763038163</v>
      </c>
      <c r="F8861" s="80">
        <v>707054</v>
      </c>
      <c r="G8861" s="80">
        <v>8</v>
      </c>
      <c r="H8861" s="280" t="s">
        <v>1394</v>
      </c>
      <c r="I8861" s="80"/>
    </row>
    <row r="8862" spans="1:9">
      <c r="A8862" s="280" t="s">
        <v>10261</v>
      </c>
      <c r="B8862" s="280" t="s">
        <v>1457</v>
      </c>
      <c r="C8862" s="280" t="s">
        <v>1218</v>
      </c>
      <c r="D8862" s="280" t="s">
        <v>1211</v>
      </c>
      <c r="E8862" s="80">
        <v>0.98995354768246313</v>
      </c>
      <c r="F8862" s="80">
        <v>707054</v>
      </c>
      <c r="G8862" s="80">
        <v>8</v>
      </c>
      <c r="H8862" s="280" t="s">
        <v>1342</v>
      </c>
      <c r="I8862" s="80"/>
    </row>
    <row r="8863" spans="1:9">
      <c r="A8863" s="280" t="s">
        <v>10262</v>
      </c>
      <c r="B8863" s="280" t="s">
        <v>1457</v>
      </c>
      <c r="C8863" s="280" t="s">
        <v>1218</v>
      </c>
      <c r="D8863" s="280" t="s">
        <v>1212</v>
      </c>
      <c r="E8863" s="80">
        <v>1.047952342253871</v>
      </c>
      <c r="F8863" s="80">
        <v>707054</v>
      </c>
      <c r="G8863" s="80">
        <v>8</v>
      </c>
      <c r="H8863" s="280" t="s">
        <v>1342</v>
      </c>
      <c r="I8863" s="80"/>
    </row>
    <row r="8864" spans="1:9">
      <c r="A8864" s="280" t="s">
        <v>10263</v>
      </c>
      <c r="B8864" s="280" t="s">
        <v>1457</v>
      </c>
      <c r="C8864" s="280" t="s">
        <v>1218</v>
      </c>
      <c r="D8864" s="280" t="s">
        <v>1213</v>
      </c>
      <c r="E8864" s="80">
        <v>0.99068004979308188</v>
      </c>
      <c r="F8864" s="80">
        <v>707054</v>
      </c>
      <c r="G8864" s="80">
        <v>8</v>
      </c>
      <c r="H8864" s="280" t="s">
        <v>1342</v>
      </c>
      <c r="I8864" s="80"/>
    </row>
    <row r="8865" spans="1:9">
      <c r="A8865" s="280" t="s">
        <v>10264</v>
      </c>
      <c r="B8865" s="280" t="s">
        <v>1457</v>
      </c>
      <c r="C8865" s="280" t="s">
        <v>1218</v>
      </c>
      <c r="D8865" s="280" t="s">
        <v>1214</v>
      </c>
      <c r="E8865" s="80">
        <v>1.0382085882467349</v>
      </c>
      <c r="F8865" s="80">
        <v>707054</v>
      </c>
      <c r="G8865" s="80">
        <v>8</v>
      </c>
      <c r="H8865" s="280" t="s">
        <v>1342</v>
      </c>
      <c r="I8865" s="80"/>
    </row>
    <row r="8866" spans="1:9">
      <c r="A8866" s="280" t="s">
        <v>10265</v>
      </c>
      <c r="B8866" s="280" t="s">
        <v>1457</v>
      </c>
      <c r="C8866" s="280" t="s">
        <v>1218</v>
      </c>
      <c r="D8866" s="280" t="s">
        <v>1215</v>
      </c>
      <c r="E8866" s="80">
        <v>1.044651339746929</v>
      </c>
      <c r="F8866" s="80">
        <v>707054</v>
      </c>
      <c r="G8866" s="80">
        <v>8</v>
      </c>
      <c r="H8866" s="280" t="s">
        <v>1342</v>
      </c>
      <c r="I8866" s="80"/>
    </row>
    <row r="8867" spans="1:9">
      <c r="A8867" s="280" t="s">
        <v>10266</v>
      </c>
      <c r="B8867" s="280" t="s">
        <v>1457</v>
      </c>
      <c r="C8867" s="280" t="s">
        <v>1218</v>
      </c>
      <c r="D8867" s="280" t="s">
        <v>1216</v>
      </c>
      <c r="E8867" s="80">
        <v>1.3559920773663268</v>
      </c>
      <c r="F8867" s="80">
        <v>707054</v>
      </c>
      <c r="G8867" s="80">
        <v>8</v>
      </c>
      <c r="H8867" s="280" t="s">
        <v>1342</v>
      </c>
      <c r="I8867" s="80"/>
    </row>
    <row r="8868" spans="1:9">
      <c r="A8868" s="280" t="s">
        <v>10267</v>
      </c>
      <c r="B8868" s="280" t="s">
        <v>1457</v>
      </c>
      <c r="C8868" s="280" t="s">
        <v>1218</v>
      </c>
      <c r="D8868" s="280" t="s">
        <v>1217</v>
      </c>
      <c r="E8868" s="80">
        <v>0.97549918439343297</v>
      </c>
      <c r="F8868" s="80">
        <v>707054</v>
      </c>
      <c r="G8868" s="80">
        <v>8</v>
      </c>
      <c r="H8868" s="280" t="s">
        <v>1342</v>
      </c>
      <c r="I8868" s="80"/>
    </row>
    <row r="8869" spans="1:9">
      <c r="A8869" s="280" t="s">
        <v>10268</v>
      </c>
      <c r="B8869" s="280" t="s">
        <v>1457</v>
      </c>
      <c r="C8869" s="280" t="s">
        <v>1218</v>
      </c>
      <c r="D8869" s="280" t="s">
        <v>1218</v>
      </c>
      <c r="E8869" s="80">
        <v>1</v>
      </c>
      <c r="F8869" s="80">
        <v>707054</v>
      </c>
      <c r="G8869" s="80">
        <v>8</v>
      </c>
      <c r="H8869" s="280" t="s">
        <v>1342</v>
      </c>
      <c r="I8869" s="80"/>
    </row>
    <row r="8870" spans="1:9">
      <c r="A8870" s="280" t="s">
        <v>10269</v>
      </c>
      <c r="B8870" s="280" t="s">
        <v>1457</v>
      </c>
      <c r="C8870" s="280" t="s">
        <v>1218</v>
      </c>
      <c r="D8870" s="280" t="s">
        <v>1219</v>
      </c>
      <c r="E8870" s="80">
        <v>182559.76171284955</v>
      </c>
      <c r="F8870" s="80">
        <v>707054</v>
      </c>
      <c r="G8870" s="80">
        <v>8</v>
      </c>
      <c r="H8870" s="280" t="s">
        <v>1342</v>
      </c>
      <c r="I8870" s="80"/>
    </row>
    <row r="8871" spans="1:9">
      <c r="A8871" s="280" t="s">
        <v>10270</v>
      </c>
      <c r="B8871" s="280" t="s">
        <v>1457</v>
      </c>
      <c r="C8871" s="280" t="s">
        <v>1218</v>
      </c>
      <c r="D8871" s="280" t="s">
        <v>1347</v>
      </c>
      <c r="E8871" s="80">
        <v>3.0266925263228832</v>
      </c>
      <c r="F8871" s="80">
        <v>707054</v>
      </c>
      <c r="G8871" s="80">
        <v>8</v>
      </c>
      <c r="H8871" s="280" t="s">
        <v>1342</v>
      </c>
      <c r="I8871" s="80"/>
    </row>
    <row r="8872" spans="1:9">
      <c r="A8872" s="280" t="s">
        <v>10271</v>
      </c>
      <c r="B8872" s="280" t="s">
        <v>1393</v>
      </c>
      <c r="C8872" s="280" t="s">
        <v>1218</v>
      </c>
      <c r="D8872" s="280" t="s">
        <v>1347</v>
      </c>
      <c r="E8872" s="80">
        <v>1.6646536191012286E-2</v>
      </c>
      <c r="F8872" s="80">
        <v>707054</v>
      </c>
      <c r="G8872" s="80">
        <v>8</v>
      </c>
      <c r="H8872" s="280" t="s">
        <v>1394</v>
      </c>
      <c r="I8872" s="80"/>
    </row>
    <row r="8873" spans="1:9">
      <c r="A8873" s="280" t="s">
        <v>10272</v>
      </c>
      <c r="B8873" s="280" t="s">
        <v>1415</v>
      </c>
      <c r="C8873" s="280" t="s">
        <v>1218</v>
      </c>
      <c r="D8873" s="280" t="s">
        <v>1347</v>
      </c>
      <c r="E8873" s="80">
        <v>9.9597422854590216E-3</v>
      </c>
      <c r="F8873" s="80">
        <v>707054</v>
      </c>
      <c r="G8873" s="80">
        <v>8</v>
      </c>
      <c r="H8873" s="280" t="s">
        <v>1394</v>
      </c>
      <c r="I8873" s="80"/>
    </row>
    <row r="8874" spans="1:9">
      <c r="A8874" s="280" t="s">
        <v>10273</v>
      </c>
      <c r="B8874" s="280" t="s">
        <v>1436</v>
      </c>
      <c r="C8874" s="280" t="s">
        <v>1218</v>
      </c>
      <c r="D8874" s="280" t="s">
        <v>1347</v>
      </c>
      <c r="E8874" s="80">
        <v>1.0501725722490078E-2</v>
      </c>
      <c r="F8874" s="80">
        <v>707054</v>
      </c>
      <c r="G8874" s="80">
        <v>8</v>
      </c>
      <c r="H8874" s="280" t="s">
        <v>1394</v>
      </c>
      <c r="I8874" s="80"/>
    </row>
    <row r="8875" spans="1:9">
      <c r="A8875" s="280" t="s">
        <v>10274</v>
      </c>
      <c r="B8875" s="280" t="s">
        <v>1457</v>
      </c>
      <c r="C8875" s="280" t="s">
        <v>1218</v>
      </c>
      <c r="D8875" s="280" t="s">
        <v>1344</v>
      </c>
      <c r="E8875" s="80">
        <v>7.4859984755129174</v>
      </c>
      <c r="F8875" s="80">
        <v>707054</v>
      </c>
      <c r="G8875" s="80">
        <v>8</v>
      </c>
      <c r="H8875" s="280" t="s">
        <v>1342</v>
      </c>
      <c r="I8875" s="80"/>
    </row>
    <row r="8876" spans="1:9">
      <c r="A8876" s="280" t="s">
        <v>10275</v>
      </c>
      <c r="B8876" s="280" t="s">
        <v>1393</v>
      </c>
      <c r="C8876" s="280" t="s">
        <v>1218</v>
      </c>
      <c r="D8876" s="280" t="s">
        <v>1344</v>
      </c>
      <c r="E8876" s="80">
        <v>9.3415778709971236E-3</v>
      </c>
      <c r="F8876" s="80">
        <v>707054</v>
      </c>
      <c r="G8876" s="80">
        <v>8</v>
      </c>
      <c r="H8876" s="280" t="s">
        <v>1394</v>
      </c>
      <c r="I8876" s="80"/>
    </row>
    <row r="8877" spans="1:9">
      <c r="A8877" s="280" t="s">
        <v>10276</v>
      </c>
      <c r="B8877" s="280" t="s">
        <v>1415</v>
      </c>
      <c r="C8877" s="280" t="s">
        <v>1218</v>
      </c>
      <c r="D8877" s="280" t="s">
        <v>1344</v>
      </c>
      <c r="E8877" s="80">
        <v>7.9807618933426284E-3</v>
      </c>
      <c r="F8877" s="80">
        <v>707054</v>
      </c>
      <c r="G8877" s="80">
        <v>8</v>
      </c>
      <c r="H8877" s="280" t="s">
        <v>1394</v>
      </c>
      <c r="I8877" s="80"/>
    </row>
    <row r="8878" spans="1:9">
      <c r="A8878" s="280" t="s">
        <v>10277</v>
      </c>
      <c r="B8878" s="280" t="s">
        <v>1436</v>
      </c>
      <c r="C8878" s="280" t="s">
        <v>1218</v>
      </c>
      <c r="D8878" s="280" t="s">
        <v>1344</v>
      </c>
      <c r="E8878" s="80">
        <v>1.5559084554317922E-2</v>
      </c>
      <c r="F8878" s="80">
        <v>707054</v>
      </c>
      <c r="G8878" s="80">
        <v>8</v>
      </c>
      <c r="H8878" s="280" t="s">
        <v>1394</v>
      </c>
      <c r="I8878" s="80"/>
    </row>
    <row r="8879" spans="1:9">
      <c r="A8879" s="280" t="s">
        <v>10278</v>
      </c>
      <c r="B8879" s="280" t="s">
        <v>5752</v>
      </c>
      <c r="C8879" s="280" t="s">
        <v>1219</v>
      </c>
      <c r="D8879" s="280" t="s">
        <v>1394</v>
      </c>
      <c r="E8879" s="80">
        <v>1</v>
      </c>
      <c r="F8879" s="80">
        <v>707054</v>
      </c>
      <c r="G8879" s="80">
        <v>8</v>
      </c>
      <c r="H8879" s="280" t="s">
        <v>1394</v>
      </c>
      <c r="I8879" s="80"/>
    </row>
    <row r="8880" spans="1:9">
      <c r="A8880" s="280" t="s">
        <v>10279</v>
      </c>
      <c r="B8880" s="280" t="s">
        <v>5754</v>
      </c>
      <c r="C8880" s="280" t="s">
        <v>1219</v>
      </c>
      <c r="D8880" s="280" t="s">
        <v>1394</v>
      </c>
      <c r="E8880" s="80">
        <v>1793475.502620206</v>
      </c>
      <c r="F8880" s="80">
        <v>707054</v>
      </c>
      <c r="G8880" s="80">
        <v>8</v>
      </c>
      <c r="H8880" s="280" t="s">
        <v>1394</v>
      </c>
      <c r="I8880" s="80"/>
    </row>
    <row r="8881" spans="1:9">
      <c r="A8881" s="280" t="s">
        <v>10280</v>
      </c>
      <c r="B8881" s="280" t="s">
        <v>1457</v>
      </c>
      <c r="C8881" s="280" t="s">
        <v>1219</v>
      </c>
      <c r="D8881" s="280" t="s">
        <v>1211</v>
      </c>
      <c r="E8881" s="80">
        <v>0.90343157318663658</v>
      </c>
      <c r="F8881" s="80">
        <v>707054</v>
      </c>
      <c r="G8881" s="80">
        <v>8</v>
      </c>
      <c r="H8881" s="280" t="s">
        <v>1342</v>
      </c>
      <c r="I8881" s="80"/>
    </row>
    <row r="8882" spans="1:9">
      <c r="A8882" s="280" t="s">
        <v>10281</v>
      </c>
      <c r="B8882" s="280" t="s">
        <v>1457</v>
      </c>
      <c r="C8882" s="280" t="s">
        <v>1219</v>
      </c>
      <c r="D8882" s="280" t="s">
        <v>1212</v>
      </c>
      <c r="E8882" s="80">
        <v>0.94932237756067372</v>
      </c>
      <c r="F8882" s="80">
        <v>707054</v>
      </c>
      <c r="G8882" s="80">
        <v>8</v>
      </c>
      <c r="H8882" s="280" t="s">
        <v>1342</v>
      </c>
      <c r="I8882" s="80"/>
    </row>
    <row r="8883" spans="1:9">
      <c r="A8883" s="280" t="s">
        <v>10282</v>
      </c>
      <c r="B8883" s="280" t="s">
        <v>1457</v>
      </c>
      <c r="C8883" s="280" t="s">
        <v>1219</v>
      </c>
      <c r="D8883" s="280" t="s">
        <v>1213</v>
      </c>
      <c r="E8883" s="80">
        <v>0.90402324291739455</v>
      </c>
      <c r="F8883" s="80">
        <v>707054</v>
      </c>
      <c r="G8883" s="80">
        <v>8</v>
      </c>
      <c r="H8883" s="280" t="s">
        <v>1342</v>
      </c>
      <c r="I8883" s="80"/>
    </row>
    <row r="8884" spans="1:9">
      <c r="A8884" s="280" t="s">
        <v>10283</v>
      </c>
      <c r="B8884" s="280" t="s">
        <v>1457</v>
      </c>
      <c r="C8884" s="280" t="s">
        <v>1219</v>
      </c>
      <c r="D8884" s="280" t="s">
        <v>1214</v>
      </c>
      <c r="E8884" s="80">
        <v>0.94426087653717827</v>
      </c>
      <c r="F8884" s="80">
        <v>707054</v>
      </c>
      <c r="G8884" s="80">
        <v>8</v>
      </c>
      <c r="H8884" s="280" t="s">
        <v>1342</v>
      </c>
      <c r="I8884" s="80"/>
    </row>
    <row r="8885" spans="1:9">
      <c r="A8885" s="280" t="s">
        <v>10284</v>
      </c>
      <c r="B8885" s="280" t="s">
        <v>1457</v>
      </c>
      <c r="C8885" s="280" t="s">
        <v>1219</v>
      </c>
      <c r="D8885" s="280" t="s">
        <v>1215</v>
      </c>
      <c r="E8885" s="80">
        <v>0.94668863131224901</v>
      </c>
      <c r="F8885" s="80">
        <v>707054</v>
      </c>
      <c r="G8885" s="80">
        <v>8</v>
      </c>
      <c r="H8885" s="280" t="s">
        <v>1342</v>
      </c>
      <c r="I8885" s="80"/>
    </row>
    <row r="8886" spans="1:9">
      <c r="A8886" s="280" t="s">
        <v>10285</v>
      </c>
      <c r="B8886" s="280" t="s">
        <v>1457</v>
      </c>
      <c r="C8886" s="280" t="s">
        <v>1219</v>
      </c>
      <c r="D8886" s="280" t="s">
        <v>1216</v>
      </c>
      <c r="E8886" s="80">
        <v>1.1655738133767257</v>
      </c>
      <c r="F8886" s="80">
        <v>707054</v>
      </c>
      <c r="G8886" s="80">
        <v>8</v>
      </c>
      <c r="H8886" s="280" t="s">
        <v>1342</v>
      </c>
      <c r="I8886" s="80"/>
    </row>
    <row r="8887" spans="1:9">
      <c r="A8887" s="280" t="s">
        <v>10286</v>
      </c>
      <c r="B8887" s="280" t="s">
        <v>1457</v>
      </c>
      <c r="C8887" s="280" t="s">
        <v>1219</v>
      </c>
      <c r="D8887" s="280" t="s">
        <v>1217</v>
      </c>
      <c r="E8887" s="80">
        <v>0.88526466194578068</v>
      </c>
      <c r="F8887" s="80">
        <v>707054</v>
      </c>
      <c r="G8887" s="80">
        <v>8</v>
      </c>
      <c r="H8887" s="280" t="s">
        <v>1342</v>
      </c>
      <c r="I8887" s="80"/>
    </row>
    <row r="8888" spans="1:9">
      <c r="A8888" s="280" t="s">
        <v>10287</v>
      </c>
      <c r="B8888" s="280" t="s">
        <v>1457</v>
      </c>
      <c r="C8888" s="280" t="s">
        <v>1219</v>
      </c>
      <c r="D8888" s="280" t="s">
        <v>1218</v>
      </c>
      <c r="E8888" s="80">
        <v>1.2270746619138682</v>
      </c>
      <c r="F8888" s="80">
        <v>707054</v>
      </c>
      <c r="G8888" s="80">
        <v>8</v>
      </c>
      <c r="H8888" s="280" t="s">
        <v>1342</v>
      </c>
      <c r="I8888" s="80"/>
    </row>
    <row r="8889" spans="1:9">
      <c r="A8889" s="280" t="s">
        <v>10288</v>
      </c>
      <c r="B8889" s="280" t="s">
        <v>1457</v>
      </c>
      <c r="C8889" s="280" t="s">
        <v>1219</v>
      </c>
      <c r="D8889" s="280" t="s">
        <v>1219</v>
      </c>
      <c r="E8889" s="80">
        <v>1</v>
      </c>
      <c r="F8889" s="80">
        <v>707054</v>
      </c>
      <c r="G8889" s="80">
        <v>8</v>
      </c>
      <c r="H8889" s="280" t="s">
        <v>1342</v>
      </c>
      <c r="I8889" s="80"/>
    </row>
    <row r="8890" spans="1:9">
      <c r="A8890" s="280" t="s">
        <v>10289</v>
      </c>
      <c r="B8890" s="280" t="s">
        <v>1457</v>
      </c>
      <c r="C8890" s="280" t="s">
        <v>1219</v>
      </c>
      <c r="D8890" s="280" t="s">
        <v>1347</v>
      </c>
      <c r="E8890" s="80">
        <v>2.7397120651530265</v>
      </c>
      <c r="F8890" s="80">
        <v>707054</v>
      </c>
      <c r="G8890" s="80">
        <v>8</v>
      </c>
      <c r="H8890" s="280" t="s">
        <v>1342</v>
      </c>
      <c r="I8890" s="80"/>
    </row>
    <row r="8891" spans="1:9">
      <c r="A8891" s="280" t="s">
        <v>10290</v>
      </c>
      <c r="B8891" s="280" t="s">
        <v>1393</v>
      </c>
      <c r="C8891" s="280" t="s">
        <v>1219</v>
      </c>
      <c r="D8891" s="280" t="s">
        <v>1347</v>
      </c>
      <c r="E8891" s="80">
        <v>6.2852342253915547E-2</v>
      </c>
      <c r="F8891" s="80">
        <v>707054</v>
      </c>
      <c r="G8891" s="80">
        <v>8</v>
      </c>
      <c r="H8891" s="280" t="s">
        <v>1394</v>
      </c>
      <c r="I8891" s="80"/>
    </row>
    <row r="8892" spans="1:9">
      <c r="A8892" s="280" t="s">
        <v>10291</v>
      </c>
      <c r="B8892" s="280" t="s">
        <v>1415</v>
      </c>
      <c r="C8892" s="280" t="s">
        <v>1219</v>
      </c>
      <c r="D8892" s="280" t="s">
        <v>1347</v>
      </c>
      <c r="E8892" s="80">
        <v>6.2852263581793341E-2</v>
      </c>
      <c r="F8892" s="80">
        <v>707054</v>
      </c>
      <c r="G8892" s="80">
        <v>8</v>
      </c>
      <c r="H8892" s="280" t="s">
        <v>1394</v>
      </c>
      <c r="I8892" s="80"/>
    </row>
    <row r="8893" spans="1:9">
      <c r="A8893" s="280" t="s">
        <v>10292</v>
      </c>
      <c r="B8893" s="280" t="s">
        <v>1436</v>
      </c>
      <c r="C8893" s="280" t="s">
        <v>1219</v>
      </c>
      <c r="D8893" s="280" t="s">
        <v>1347</v>
      </c>
      <c r="E8893" s="80">
        <v>6.2852188655962676E-2</v>
      </c>
      <c r="F8893" s="80">
        <v>707054</v>
      </c>
      <c r="G8893" s="80">
        <v>8</v>
      </c>
      <c r="H8893" s="280" t="s">
        <v>1394</v>
      </c>
      <c r="I8893" s="80"/>
    </row>
    <row r="8894" spans="1:9">
      <c r="A8894" s="280" t="s">
        <v>10293</v>
      </c>
      <c r="B8894" s="280" t="s">
        <v>1457</v>
      </c>
      <c r="C8894" s="280" t="s">
        <v>1219</v>
      </c>
      <c r="D8894" s="280" t="s">
        <v>1344</v>
      </c>
      <c r="E8894" s="80">
        <v>6.8311016775448197</v>
      </c>
      <c r="F8894" s="80">
        <v>707054</v>
      </c>
      <c r="G8894" s="80">
        <v>8</v>
      </c>
      <c r="H8894" s="280" t="s">
        <v>1342</v>
      </c>
      <c r="I8894" s="80"/>
    </row>
    <row r="8895" spans="1:9">
      <c r="A8895" s="280" t="s">
        <v>10294</v>
      </c>
      <c r="B8895" s="280" t="s">
        <v>1393</v>
      </c>
      <c r="C8895" s="280" t="s">
        <v>1219</v>
      </c>
      <c r="D8895" s="280" t="s">
        <v>1344</v>
      </c>
      <c r="E8895" s="80">
        <v>6.2852342253915547E-2</v>
      </c>
      <c r="F8895" s="80">
        <v>707054</v>
      </c>
      <c r="G8895" s="80">
        <v>8</v>
      </c>
      <c r="H8895" s="280" t="s">
        <v>1394</v>
      </c>
      <c r="I8895" s="80"/>
    </row>
    <row r="8896" spans="1:9">
      <c r="A8896" s="280" t="s">
        <v>10295</v>
      </c>
      <c r="B8896" s="280" t="s">
        <v>1415</v>
      </c>
      <c r="C8896" s="280" t="s">
        <v>1219</v>
      </c>
      <c r="D8896" s="280" t="s">
        <v>1344</v>
      </c>
      <c r="E8896" s="80">
        <v>6.2852184909671135E-2</v>
      </c>
      <c r="F8896" s="80">
        <v>707054</v>
      </c>
      <c r="G8896" s="80">
        <v>8</v>
      </c>
      <c r="H8896" s="280" t="s">
        <v>1394</v>
      </c>
      <c r="I8896" s="80"/>
    </row>
    <row r="8897" spans="1:9">
      <c r="A8897" s="280" t="s">
        <v>10296</v>
      </c>
      <c r="B8897" s="280" t="s">
        <v>1436</v>
      </c>
      <c r="C8897" s="280" t="s">
        <v>1219</v>
      </c>
      <c r="D8897" s="280" t="s">
        <v>1344</v>
      </c>
      <c r="E8897" s="80">
        <v>6.2852027565426738E-2</v>
      </c>
      <c r="F8897" s="80">
        <v>707054</v>
      </c>
      <c r="G8897" s="80">
        <v>8</v>
      </c>
      <c r="H8897" s="280" t="s">
        <v>1394</v>
      </c>
      <c r="I8897" s="80"/>
    </row>
    <row r="8898" spans="1:9">
      <c r="A8898" s="280" t="s">
        <v>10297</v>
      </c>
      <c r="B8898" s="280" t="s">
        <v>1457</v>
      </c>
      <c r="C8898" s="280" t="s">
        <v>1183</v>
      </c>
      <c r="D8898" s="280" t="s">
        <v>1211</v>
      </c>
      <c r="E8898" s="80">
        <v>0.25701863930212859</v>
      </c>
      <c r="F8898" s="80">
        <v>707054</v>
      </c>
      <c r="G8898" s="80">
        <v>8</v>
      </c>
      <c r="H8898" s="280" t="s">
        <v>1342</v>
      </c>
      <c r="I8898" s="80"/>
    </row>
    <row r="8899" spans="1:9">
      <c r="A8899" s="280" t="s">
        <v>10298</v>
      </c>
      <c r="B8899" s="280" t="s">
        <v>1457</v>
      </c>
      <c r="C8899" s="280" t="s">
        <v>1183</v>
      </c>
      <c r="D8899" s="280" t="s">
        <v>1212</v>
      </c>
      <c r="E8899" s="80">
        <v>0.2693652908665663</v>
      </c>
      <c r="F8899" s="80">
        <v>707054</v>
      </c>
      <c r="G8899" s="80">
        <v>8</v>
      </c>
      <c r="H8899" s="280" t="s">
        <v>1342</v>
      </c>
      <c r="I8899" s="80"/>
    </row>
    <row r="8900" spans="1:9">
      <c r="A8900" s="280" t="s">
        <v>10299</v>
      </c>
      <c r="B8900" s="280" t="s">
        <v>1457</v>
      </c>
      <c r="C8900" s="280" t="s">
        <v>1183</v>
      </c>
      <c r="D8900" s="280" t="s">
        <v>1213</v>
      </c>
      <c r="E8900" s="80">
        <v>0.25722792154858642</v>
      </c>
      <c r="F8900" s="80">
        <v>707054</v>
      </c>
      <c r="G8900" s="80">
        <v>8</v>
      </c>
      <c r="H8900" s="280" t="s">
        <v>1342</v>
      </c>
      <c r="I8900" s="80"/>
    </row>
    <row r="8901" spans="1:9">
      <c r="A8901" s="280" t="s">
        <v>10300</v>
      </c>
      <c r="B8901" s="280" t="s">
        <v>1457</v>
      </c>
      <c r="C8901" s="280" t="s">
        <v>1183</v>
      </c>
      <c r="D8901" s="280" t="s">
        <v>1214</v>
      </c>
      <c r="E8901" s="80">
        <v>0.26870106323562193</v>
      </c>
      <c r="F8901" s="80">
        <v>707054</v>
      </c>
      <c r="G8901" s="80">
        <v>8</v>
      </c>
      <c r="H8901" s="280" t="s">
        <v>1342</v>
      </c>
      <c r="I8901" s="80"/>
    </row>
    <row r="8902" spans="1:9">
      <c r="A8902" s="280" t="s">
        <v>10301</v>
      </c>
      <c r="B8902" s="280" t="s">
        <v>1457</v>
      </c>
      <c r="C8902" s="280" t="s">
        <v>1183</v>
      </c>
      <c r="D8902" s="280" t="s">
        <v>1215</v>
      </c>
      <c r="E8902" s="80">
        <v>0.2686799811808282</v>
      </c>
      <c r="F8902" s="80">
        <v>707054</v>
      </c>
      <c r="G8902" s="80">
        <v>8</v>
      </c>
      <c r="H8902" s="280" t="s">
        <v>1342</v>
      </c>
      <c r="I8902" s="80"/>
    </row>
    <row r="8903" spans="1:9">
      <c r="A8903" s="280" t="s">
        <v>10302</v>
      </c>
      <c r="B8903" s="280" t="s">
        <v>1457</v>
      </c>
      <c r="C8903" s="280" t="s">
        <v>1183</v>
      </c>
      <c r="D8903" s="280" t="s">
        <v>1216</v>
      </c>
      <c r="E8903" s="80">
        <v>0.33543116145156648</v>
      </c>
      <c r="F8903" s="80">
        <v>707054</v>
      </c>
      <c r="G8903" s="80">
        <v>8</v>
      </c>
      <c r="H8903" s="280" t="s">
        <v>1342</v>
      </c>
      <c r="I8903" s="80"/>
    </row>
    <row r="8904" spans="1:9">
      <c r="A8904" s="280" t="s">
        <v>10303</v>
      </c>
      <c r="B8904" s="280" t="s">
        <v>1457</v>
      </c>
      <c r="C8904" s="280" t="s">
        <v>1183</v>
      </c>
      <c r="D8904" s="280" t="s">
        <v>1217</v>
      </c>
      <c r="E8904" s="80">
        <v>0.25117962663989901</v>
      </c>
      <c r="F8904" s="80">
        <v>707054</v>
      </c>
      <c r="G8904" s="80">
        <v>8</v>
      </c>
      <c r="H8904" s="280" t="s">
        <v>1342</v>
      </c>
      <c r="I8904" s="80"/>
    </row>
    <row r="8905" spans="1:9">
      <c r="A8905" s="280" t="s">
        <v>10304</v>
      </c>
      <c r="B8905" s="280" t="s">
        <v>1457</v>
      </c>
      <c r="C8905" s="280" t="s">
        <v>1183</v>
      </c>
      <c r="D8905" s="280" t="s">
        <v>1218</v>
      </c>
      <c r="E8905" s="80">
        <v>0.54565520126893297</v>
      </c>
      <c r="F8905" s="80">
        <v>707054</v>
      </c>
      <c r="G8905" s="80">
        <v>8</v>
      </c>
      <c r="H8905" s="280" t="s">
        <v>1342</v>
      </c>
      <c r="I8905" s="80"/>
    </row>
    <row r="8906" spans="1:9">
      <c r="A8906" s="280" t="s">
        <v>10305</v>
      </c>
      <c r="B8906" s="280" t="s">
        <v>1457</v>
      </c>
      <c r="C8906" s="280" t="s">
        <v>1183</v>
      </c>
      <c r="D8906" s="280" t="s">
        <v>1219</v>
      </c>
      <c r="E8906" s="80">
        <v>51055.924999183779</v>
      </c>
      <c r="F8906" s="80">
        <v>707054</v>
      </c>
      <c r="G8906" s="80">
        <v>8</v>
      </c>
      <c r="H8906" s="280" t="s">
        <v>1342</v>
      </c>
      <c r="I8906" s="80"/>
    </row>
    <row r="8907" spans="1:9">
      <c r="A8907" s="280" t="s">
        <v>10306</v>
      </c>
      <c r="B8907" s="280" t="s">
        <v>1457</v>
      </c>
      <c r="C8907" s="280" t="s">
        <v>1183</v>
      </c>
      <c r="D8907" s="280" t="s">
        <v>1347</v>
      </c>
      <c r="E8907" s="80">
        <v>0.80373417147025006</v>
      </c>
      <c r="F8907" s="80">
        <v>707054</v>
      </c>
      <c r="G8907" s="80">
        <v>8</v>
      </c>
      <c r="H8907" s="280" t="s">
        <v>1342</v>
      </c>
      <c r="I8907" s="80"/>
    </row>
    <row r="8908" spans="1:9">
      <c r="A8908" s="280" t="s">
        <v>10307</v>
      </c>
      <c r="B8908" s="280" t="s">
        <v>1457</v>
      </c>
      <c r="C8908" s="280" t="s">
        <v>1183</v>
      </c>
      <c r="D8908" s="280" t="s">
        <v>1344</v>
      </c>
      <c r="E8908" s="80">
        <v>1.9594706697644053</v>
      </c>
      <c r="F8908" s="80">
        <v>707054</v>
      </c>
      <c r="G8908" s="80">
        <v>8</v>
      </c>
      <c r="H8908" s="280" t="s">
        <v>1342</v>
      </c>
      <c r="I8908" s="80"/>
    </row>
    <row r="8909" spans="1:9">
      <c r="A8909" s="280" t="s">
        <v>10308</v>
      </c>
      <c r="B8909" s="280" t="s">
        <v>5748</v>
      </c>
      <c r="C8909" s="280" t="s">
        <v>1184</v>
      </c>
      <c r="D8909" s="280" t="s">
        <v>1394</v>
      </c>
      <c r="E8909" s="80">
        <v>703616</v>
      </c>
      <c r="F8909" s="80">
        <v>707054</v>
      </c>
      <c r="G8909" s="80">
        <v>8</v>
      </c>
      <c r="H8909" s="280" t="s">
        <v>1394</v>
      </c>
      <c r="I8909" s="80"/>
    </row>
    <row r="8910" spans="1:9">
      <c r="A8910" s="280" t="s">
        <v>10309</v>
      </c>
      <c r="B8910" s="280" t="s">
        <v>5750</v>
      </c>
      <c r="C8910" s="280" t="s">
        <v>1184</v>
      </c>
      <c r="D8910" s="280" t="s">
        <v>1394</v>
      </c>
      <c r="E8910" s="80">
        <v>23490458671.722168</v>
      </c>
      <c r="F8910" s="80">
        <v>707054</v>
      </c>
      <c r="G8910" s="80">
        <v>8</v>
      </c>
      <c r="H8910" s="280" t="s">
        <v>1394</v>
      </c>
      <c r="I8910" s="80"/>
    </row>
    <row r="8911" spans="1:9">
      <c r="A8911" s="280" t="s">
        <v>10310</v>
      </c>
      <c r="B8911" s="280" t="s">
        <v>5752</v>
      </c>
      <c r="C8911" s="280" t="s">
        <v>1184</v>
      </c>
      <c r="D8911" s="280" t="s">
        <v>1394</v>
      </c>
      <c r="E8911" s="80">
        <v>0.99513757082203058</v>
      </c>
      <c r="F8911" s="80">
        <v>707054</v>
      </c>
      <c r="G8911" s="80">
        <v>8</v>
      </c>
      <c r="H8911" s="280" t="s">
        <v>1394</v>
      </c>
      <c r="I8911" s="80"/>
    </row>
    <row r="8912" spans="1:9">
      <c r="A8912" s="280" t="s">
        <v>10311</v>
      </c>
      <c r="B8912" s="280" t="s">
        <v>5754</v>
      </c>
      <c r="C8912" s="280" t="s">
        <v>1184</v>
      </c>
      <c r="D8912" s="280" t="s">
        <v>1394</v>
      </c>
      <c r="E8912" s="80">
        <v>33223.00513358551</v>
      </c>
      <c r="F8912" s="80">
        <v>707054</v>
      </c>
      <c r="G8912" s="80">
        <v>8</v>
      </c>
      <c r="H8912" s="280" t="s">
        <v>1394</v>
      </c>
      <c r="I8912" s="80"/>
    </row>
    <row r="8913" spans="1:9">
      <c r="A8913" s="280" t="s">
        <v>10312</v>
      </c>
      <c r="B8913" s="280" t="s">
        <v>1393</v>
      </c>
      <c r="C8913" s="280" t="s">
        <v>1383</v>
      </c>
      <c r="D8913" s="280" t="s">
        <v>1347</v>
      </c>
      <c r="E8913" s="80">
        <v>6.2852342253915547E-2</v>
      </c>
      <c r="F8913" s="80">
        <v>707054</v>
      </c>
      <c r="G8913" s="80">
        <v>8</v>
      </c>
      <c r="H8913" s="280" t="s">
        <v>1394</v>
      </c>
      <c r="I8913" s="80"/>
    </row>
    <row r="8914" spans="1:9">
      <c r="A8914" s="280" t="s">
        <v>10313</v>
      </c>
      <c r="B8914" s="280" t="s">
        <v>1415</v>
      </c>
      <c r="C8914" s="280" t="s">
        <v>1383</v>
      </c>
      <c r="D8914" s="280" t="s">
        <v>1347</v>
      </c>
      <c r="E8914" s="80">
        <v>6.0756516528022955E-2</v>
      </c>
      <c r="F8914" s="80">
        <v>707054</v>
      </c>
      <c r="G8914" s="80">
        <v>8</v>
      </c>
      <c r="H8914" s="280" t="s">
        <v>1394</v>
      </c>
      <c r="I8914" s="80"/>
    </row>
    <row r="8915" spans="1:9">
      <c r="A8915" s="280" t="s">
        <v>10314</v>
      </c>
      <c r="B8915" s="280" t="s">
        <v>1436</v>
      </c>
      <c r="C8915" s="280" t="s">
        <v>1383</v>
      </c>
      <c r="D8915" s="280" t="s">
        <v>1347</v>
      </c>
      <c r="E8915" s="80">
        <v>5.8809696459201886E-2</v>
      </c>
      <c r="F8915" s="80">
        <v>707054</v>
      </c>
      <c r="G8915" s="80">
        <v>8</v>
      </c>
      <c r="H8915" s="280" t="s">
        <v>1394</v>
      </c>
      <c r="I8915" s="80"/>
    </row>
    <row r="8916" spans="1:9">
      <c r="A8916" s="280" t="s">
        <v>10315</v>
      </c>
      <c r="B8916" s="280" t="s">
        <v>1393</v>
      </c>
      <c r="C8916" s="280" t="s">
        <v>1383</v>
      </c>
      <c r="D8916" s="280" t="s">
        <v>1344</v>
      </c>
      <c r="E8916" s="80">
        <v>6.2852342253915547E-2</v>
      </c>
      <c r="F8916" s="80">
        <v>707054</v>
      </c>
      <c r="G8916" s="80">
        <v>8</v>
      </c>
      <c r="H8916" s="280" t="s">
        <v>1394</v>
      </c>
      <c r="I8916" s="80"/>
    </row>
    <row r="8917" spans="1:9">
      <c r="A8917" s="280" t="s">
        <v>10316</v>
      </c>
      <c r="B8917" s="280" t="s">
        <v>1415</v>
      </c>
      <c r="C8917" s="280" t="s">
        <v>1383</v>
      </c>
      <c r="D8917" s="280" t="s">
        <v>1344</v>
      </c>
      <c r="E8917" s="80">
        <v>5.8576094332181368E-2</v>
      </c>
      <c r="F8917" s="80">
        <v>707054</v>
      </c>
      <c r="G8917" s="80">
        <v>8</v>
      </c>
      <c r="H8917" s="280" t="s">
        <v>1394</v>
      </c>
      <c r="I8917" s="80"/>
    </row>
    <row r="8918" spans="1:9">
      <c r="A8918" s="280" t="s">
        <v>10317</v>
      </c>
      <c r="B8918" s="280" t="s">
        <v>1436</v>
      </c>
      <c r="C8918" s="280" t="s">
        <v>1383</v>
      </c>
      <c r="D8918" s="280" t="s">
        <v>1344</v>
      </c>
      <c r="E8918" s="80">
        <v>5.4920171330119567E-2</v>
      </c>
      <c r="F8918" s="80">
        <v>707054</v>
      </c>
      <c r="G8918" s="80">
        <v>8</v>
      </c>
      <c r="H8918" s="280" t="s">
        <v>1394</v>
      </c>
      <c r="I8918" s="80"/>
    </row>
    <row r="8919" spans="1:9">
      <c r="A8919" s="280" t="s">
        <v>10318</v>
      </c>
      <c r="B8919" s="280" t="s">
        <v>1457</v>
      </c>
      <c r="C8919" s="280" t="s">
        <v>1184</v>
      </c>
      <c r="D8919" s="280" t="s">
        <v>1211</v>
      </c>
      <c r="E8919" s="80">
        <v>1.6819667090164504E-2</v>
      </c>
      <c r="F8919" s="80">
        <v>707054</v>
      </c>
      <c r="G8919" s="80">
        <v>8</v>
      </c>
      <c r="H8919" s="280" t="s">
        <v>1342</v>
      </c>
      <c r="I8919" s="80"/>
    </row>
    <row r="8920" spans="1:9">
      <c r="A8920" s="280" t="s">
        <v>10319</v>
      </c>
      <c r="B8920" s="280" t="s">
        <v>1457</v>
      </c>
      <c r="C8920" s="280" t="s">
        <v>1184</v>
      </c>
      <c r="D8920" s="280" t="s">
        <v>1212</v>
      </c>
      <c r="E8920" s="80">
        <v>1.755217679010691E-2</v>
      </c>
      <c r="F8920" s="80">
        <v>707054</v>
      </c>
      <c r="G8920" s="80">
        <v>8</v>
      </c>
      <c r="H8920" s="280" t="s">
        <v>1342</v>
      </c>
      <c r="I8920" s="80"/>
    </row>
    <row r="8921" spans="1:9">
      <c r="A8921" s="280" t="s">
        <v>10320</v>
      </c>
      <c r="B8921" s="280" t="s">
        <v>1457</v>
      </c>
      <c r="C8921" s="280" t="s">
        <v>1184</v>
      </c>
      <c r="D8921" s="280" t="s">
        <v>1213</v>
      </c>
      <c r="E8921" s="80">
        <v>1.6832868888147664E-2</v>
      </c>
      <c r="F8921" s="80">
        <v>707054</v>
      </c>
      <c r="G8921" s="80">
        <v>8</v>
      </c>
      <c r="H8921" s="280" t="s">
        <v>1342</v>
      </c>
      <c r="I8921" s="80"/>
    </row>
    <row r="8922" spans="1:9">
      <c r="A8922" s="280" t="s">
        <v>10321</v>
      </c>
      <c r="B8922" s="280" t="s">
        <v>1457</v>
      </c>
      <c r="C8922" s="280" t="s">
        <v>1184</v>
      </c>
      <c r="D8922" s="280" t="s">
        <v>1214</v>
      </c>
      <c r="E8922" s="80">
        <v>1.7505910274487817E-2</v>
      </c>
      <c r="F8922" s="80">
        <v>707054</v>
      </c>
      <c r="G8922" s="80">
        <v>8</v>
      </c>
      <c r="H8922" s="280" t="s">
        <v>1342</v>
      </c>
      <c r="I8922" s="80"/>
    </row>
    <row r="8923" spans="1:9">
      <c r="A8923" s="280" t="s">
        <v>10322</v>
      </c>
      <c r="B8923" s="280" t="s">
        <v>1457</v>
      </c>
      <c r="C8923" s="280" t="s">
        <v>1184</v>
      </c>
      <c r="D8923" s="280" t="s">
        <v>1215</v>
      </c>
      <c r="E8923" s="80">
        <v>1.751041731122982E-2</v>
      </c>
      <c r="F8923" s="80">
        <v>707054</v>
      </c>
      <c r="G8923" s="80">
        <v>8</v>
      </c>
      <c r="H8923" s="280" t="s">
        <v>1342</v>
      </c>
      <c r="I8923" s="80"/>
    </row>
    <row r="8924" spans="1:9">
      <c r="A8924" s="280" t="s">
        <v>10323</v>
      </c>
      <c r="B8924" s="280" t="s">
        <v>1457</v>
      </c>
      <c r="C8924" s="280" t="s">
        <v>1184</v>
      </c>
      <c r="D8924" s="280" t="s">
        <v>1216</v>
      </c>
      <c r="E8924" s="80">
        <v>2.1002788964060399E-2</v>
      </c>
      <c r="F8924" s="80">
        <v>707054</v>
      </c>
      <c r="G8924" s="80">
        <v>8</v>
      </c>
      <c r="H8924" s="280" t="s">
        <v>1342</v>
      </c>
      <c r="I8924" s="80"/>
    </row>
    <row r="8925" spans="1:9">
      <c r="A8925" s="280" t="s">
        <v>10324</v>
      </c>
      <c r="B8925" s="280" t="s">
        <v>1457</v>
      </c>
      <c r="C8925" s="280" t="s">
        <v>1184</v>
      </c>
      <c r="D8925" s="280" t="s">
        <v>1217</v>
      </c>
      <c r="E8925" s="80">
        <v>1.6444144017355569E-2</v>
      </c>
      <c r="F8925" s="80">
        <v>707054</v>
      </c>
      <c r="G8925" s="80">
        <v>8</v>
      </c>
      <c r="H8925" s="280" t="s">
        <v>1342</v>
      </c>
      <c r="I8925" s="80"/>
    </row>
    <row r="8926" spans="1:9">
      <c r="A8926" s="280" t="s">
        <v>10325</v>
      </c>
      <c r="B8926" s="280" t="s">
        <v>1457</v>
      </c>
      <c r="C8926" s="280" t="s">
        <v>1184</v>
      </c>
      <c r="D8926" s="280" t="s">
        <v>1218</v>
      </c>
      <c r="E8926" s="80">
        <v>2.5587772334059861E-2</v>
      </c>
      <c r="F8926" s="80">
        <v>707054</v>
      </c>
      <c r="G8926" s="80">
        <v>8</v>
      </c>
      <c r="H8926" s="280" t="s">
        <v>1342</v>
      </c>
      <c r="I8926" s="80"/>
    </row>
    <row r="8927" spans="1:9">
      <c r="A8927" s="280" t="s">
        <v>10326</v>
      </c>
      <c r="B8927" s="280" t="s">
        <v>1457</v>
      </c>
      <c r="C8927" s="280" t="s">
        <v>1184</v>
      </c>
      <c r="D8927" s="280" t="s">
        <v>1219</v>
      </c>
      <c r="E8927" s="80">
        <v>4395.1146847913824</v>
      </c>
      <c r="F8927" s="80">
        <v>707054</v>
      </c>
      <c r="G8927" s="80">
        <v>8</v>
      </c>
      <c r="H8927" s="280" t="s">
        <v>1342</v>
      </c>
      <c r="I8927" s="80"/>
    </row>
    <row r="8928" spans="1:9">
      <c r="A8928" s="280" t="s">
        <v>10327</v>
      </c>
      <c r="B8928" s="280" t="s">
        <v>1457</v>
      </c>
      <c r="C8928" s="280" t="s">
        <v>1184</v>
      </c>
      <c r="D8928" s="280" t="s">
        <v>1347</v>
      </c>
      <c r="E8928" s="80">
        <v>5.2109615497280264E-2</v>
      </c>
      <c r="F8928" s="80">
        <v>707054</v>
      </c>
      <c r="G8928" s="80">
        <v>8</v>
      </c>
      <c r="H8928" s="280" t="s">
        <v>1342</v>
      </c>
      <c r="I8928" s="80"/>
    </row>
    <row r="8929" spans="1:9">
      <c r="A8929" s="280" t="s">
        <v>10328</v>
      </c>
      <c r="B8929" s="280" t="s">
        <v>1457</v>
      </c>
      <c r="C8929" s="280" t="s">
        <v>1184</v>
      </c>
      <c r="D8929" s="280" t="s">
        <v>1344</v>
      </c>
      <c r="E8929" s="80">
        <v>0.12783895596934688</v>
      </c>
      <c r="F8929" s="80">
        <v>707054</v>
      </c>
      <c r="G8929" s="80">
        <v>8</v>
      </c>
      <c r="H8929" s="280" t="s">
        <v>1342</v>
      </c>
      <c r="I8929" s="80"/>
    </row>
    <row r="8930" spans="1:9">
      <c r="A8930" s="280" t="s">
        <v>10329</v>
      </c>
      <c r="B8930" s="280" t="s">
        <v>5748</v>
      </c>
      <c r="C8930" s="280" t="s">
        <v>1185</v>
      </c>
      <c r="D8930" s="280" t="s">
        <v>1394</v>
      </c>
      <c r="E8930" s="80">
        <v>430450</v>
      </c>
      <c r="F8930" s="80">
        <v>707054</v>
      </c>
      <c r="G8930" s="80">
        <v>8</v>
      </c>
      <c r="H8930" s="280" t="s">
        <v>1394</v>
      </c>
      <c r="I8930" s="80"/>
    </row>
    <row r="8931" spans="1:9">
      <c r="A8931" s="280" t="s">
        <v>10330</v>
      </c>
      <c r="B8931" s="280" t="s">
        <v>5750</v>
      </c>
      <c r="C8931" s="280" t="s">
        <v>1185</v>
      </c>
      <c r="D8931" s="280" t="s">
        <v>1394</v>
      </c>
      <c r="E8931" s="80">
        <v>59437037624.22567</v>
      </c>
      <c r="F8931" s="80">
        <v>707054</v>
      </c>
      <c r="G8931" s="80">
        <v>8</v>
      </c>
      <c r="H8931" s="280" t="s">
        <v>1394</v>
      </c>
      <c r="I8931" s="80"/>
    </row>
    <row r="8932" spans="1:9">
      <c r="A8932" s="280" t="s">
        <v>10331</v>
      </c>
      <c r="B8932" s="280" t="s">
        <v>5752</v>
      </c>
      <c r="C8932" s="280" t="s">
        <v>1185</v>
      </c>
      <c r="D8932" s="280" t="s">
        <v>1394</v>
      </c>
      <c r="E8932" s="80">
        <v>0.60879367063901768</v>
      </c>
      <c r="F8932" s="80">
        <v>707054</v>
      </c>
      <c r="G8932" s="80">
        <v>8</v>
      </c>
      <c r="H8932" s="280" t="s">
        <v>1394</v>
      </c>
      <c r="I8932" s="80"/>
    </row>
    <row r="8933" spans="1:9">
      <c r="A8933" s="280" t="s">
        <v>10332</v>
      </c>
      <c r="B8933" s="280" t="s">
        <v>5754</v>
      </c>
      <c r="C8933" s="280" t="s">
        <v>1185</v>
      </c>
      <c r="D8933" s="280" t="s">
        <v>1394</v>
      </c>
      <c r="E8933" s="80">
        <v>84062.939498575317</v>
      </c>
      <c r="F8933" s="80">
        <v>707054</v>
      </c>
      <c r="G8933" s="80">
        <v>8</v>
      </c>
      <c r="H8933" s="280" t="s">
        <v>1394</v>
      </c>
      <c r="I8933" s="80"/>
    </row>
    <row r="8934" spans="1:9">
      <c r="A8934" s="280" t="s">
        <v>10333</v>
      </c>
      <c r="B8934" s="280" t="s">
        <v>1457</v>
      </c>
      <c r="C8934" s="280" t="s">
        <v>1185</v>
      </c>
      <c r="D8934" s="280" t="s">
        <v>1211</v>
      </c>
      <c r="E8934" s="80">
        <v>6.908488310363739E-2</v>
      </c>
      <c r="F8934" s="80">
        <v>707054</v>
      </c>
      <c r="G8934" s="80">
        <v>8</v>
      </c>
      <c r="H8934" s="280" t="s">
        <v>1342</v>
      </c>
      <c r="I8934" s="80"/>
    </row>
    <row r="8935" spans="1:9">
      <c r="A8935" s="280" t="s">
        <v>10334</v>
      </c>
      <c r="B8935" s="280" t="s">
        <v>1457</v>
      </c>
      <c r="C8935" s="280" t="s">
        <v>1185</v>
      </c>
      <c r="D8935" s="280" t="s">
        <v>1212</v>
      </c>
      <c r="E8935" s="80">
        <v>7.6106115253550419E-2</v>
      </c>
      <c r="F8935" s="80">
        <v>707054</v>
      </c>
      <c r="G8935" s="80">
        <v>8</v>
      </c>
      <c r="H8935" s="280" t="s">
        <v>1342</v>
      </c>
      <c r="I8935" s="80"/>
    </row>
    <row r="8936" spans="1:9">
      <c r="A8936" s="280" t="s">
        <v>10335</v>
      </c>
      <c r="B8936" s="280" t="s">
        <v>1457</v>
      </c>
      <c r="C8936" s="280" t="s">
        <v>1185</v>
      </c>
      <c r="D8936" s="280" t="s">
        <v>1213</v>
      </c>
      <c r="E8936" s="80">
        <v>6.9123870583388314E-2</v>
      </c>
      <c r="F8936" s="80">
        <v>707054</v>
      </c>
      <c r="G8936" s="80">
        <v>8</v>
      </c>
      <c r="H8936" s="280" t="s">
        <v>1342</v>
      </c>
      <c r="I8936" s="80"/>
    </row>
    <row r="8937" spans="1:9">
      <c r="A8937" s="280" t="s">
        <v>10336</v>
      </c>
      <c r="B8937" s="280" t="s">
        <v>1457</v>
      </c>
      <c r="C8937" s="280" t="s">
        <v>1185</v>
      </c>
      <c r="D8937" s="280" t="s">
        <v>1214</v>
      </c>
      <c r="E8937" s="80">
        <v>7.5932412488424764E-2</v>
      </c>
      <c r="F8937" s="80">
        <v>707054</v>
      </c>
      <c r="G8937" s="80">
        <v>8</v>
      </c>
      <c r="H8937" s="280" t="s">
        <v>1342</v>
      </c>
      <c r="I8937" s="80"/>
    </row>
    <row r="8938" spans="1:9">
      <c r="A8938" s="280" t="s">
        <v>10337</v>
      </c>
      <c r="B8938" s="280" t="s">
        <v>1457</v>
      </c>
      <c r="C8938" s="280" t="s">
        <v>1185</v>
      </c>
      <c r="D8938" s="280" t="s">
        <v>1215</v>
      </c>
      <c r="E8938" s="80">
        <v>7.5802601288495197E-2</v>
      </c>
      <c r="F8938" s="80">
        <v>707054</v>
      </c>
      <c r="G8938" s="80">
        <v>8</v>
      </c>
      <c r="H8938" s="280" t="s">
        <v>1342</v>
      </c>
      <c r="I8938" s="80"/>
    </row>
    <row r="8939" spans="1:9">
      <c r="A8939" s="280" t="s">
        <v>10338</v>
      </c>
      <c r="B8939" s="280" t="s">
        <v>1457</v>
      </c>
      <c r="C8939" s="280" t="s">
        <v>1185</v>
      </c>
      <c r="D8939" s="280" t="s">
        <v>1216</v>
      </c>
      <c r="E8939" s="80">
        <v>0.1034205421888392</v>
      </c>
      <c r="F8939" s="80">
        <v>707054</v>
      </c>
      <c r="G8939" s="80">
        <v>8</v>
      </c>
      <c r="H8939" s="280" t="s">
        <v>1342</v>
      </c>
      <c r="I8939" s="80"/>
    </row>
    <row r="8940" spans="1:9">
      <c r="A8940" s="280" t="s">
        <v>10339</v>
      </c>
      <c r="B8940" s="280" t="s">
        <v>1457</v>
      </c>
      <c r="C8940" s="280" t="s">
        <v>1185</v>
      </c>
      <c r="D8940" s="280" t="s">
        <v>1217</v>
      </c>
      <c r="E8940" s="80">
        <v>7.0801247714294038E-2</v>
      </c>
      <c r="F8940" s="80">
        <v>707054</v>
      </c>
      <c r="G8940" s="80">
        <v>8</v>
      </c>
      <c r="H8940" s="280" t="s">
        <v>1342</v>
      </c>
      <c r="I8940" s="80"/>
    </row>
    <row r="8941" spans="1:9">
      <c r="A8941" s="280" t="s">
        <v>10340</v>
      </c>
      <c r="B8941" s="280" t="s">
        <v>1457</v>
      </c>
      <c r="C8941" s="280" t="s">
        <v>1185</v>
      </c>
      <c r="D8941" s="280" t="s">
        <v>1218</v>
      </c>
      <c r="E8941" s="80">
        <v>9.2871508510225437E-2</v>
      </c>
      <c r="F8941" s="80">
        <v>707054</v>
      </c>
      <c r="G8941" s="80">
        <v>8</v>
      </c>
      <c r="H8941" s="280" t="s">
        <v>1342</v>
      </c>
      <c r="I8941" s="80"/>
    </row>
    <row r="8942" spans="1:9">
      <c r="A8942" s="280" t="s">
        <v>10341</v>
      </c>
      <c r="B8942" s="280" t="s">
        <v>1457</v>
      </c>
      <c r="C8942" s="280" t="s">
        <v>1185</v>
      </c>
      <c r="D8942" s="280" t="s">
        <v>1219</v>
      </c>
      <c r="E8942" s="80">
        <v>9808.897798966007</v>
      </c>
      <c r="F8942" s="80">
        <v>707054</v>
      </c>
      <c r="G8942" s="80">
        <v>8</v>
      </c>
      <c r="H8942" s="280" t="s">
        <v>1342</v>
      </c>
      <c r="I8942" s="80"/>
    </row>
    <row r="8943" spans="1:9">
      <c r="A8943" s="280" t="s">
        <v>10342</v>
      </c>
      <c r="B8943" s="280" t="s">
        <v>1457</v>
      </c>
      <c r="C8943" s="280" t="s">
        <v>1185</v>
      </c>
      <c r="D8943" s="280" t="s">
        <v>1347</v>
      </c>
      <c r="E8943" s="80">
        <v>0.21410115754553632</v>
      </c>
      <c r="F8943" s="80">
        <v>707054</v>
      </c>
      <c r="G8943" s="80">
        <v>8</v>
      </c>
      <c r="H8943" s="280" t="s">
        <v>1342</v>
      </c>
      <c r="I8943" s="80"/>
    </row>
    <row r="8944" spans="1:9">
      <c r="A8944" s="280" t="s">
        <v>10343</v>
      </c>
      <c r="B8944" s="280" t="s">
        <v>1457</v>
      </c>
      <c r="C8944" s="280" t="s">
        <v>1185</v>
      </c>
      <c r="D8944" s="280" t="s">
        <v>1344</v>
      </c>
      <c r="E8944" s="80">
        <v>0.5278694214659696</v>
      </c>
      <c r="F8944" s="80">
        <v>707054</v>
      </c>
      <c r="G8944" s="80">
        <v>8</v>
      </c>
      <c r="H8944" s="280" t="s">
        <v>1342</v>
      </c>
      <c r="I8944" s="80"/>
    </row>
    <row r="8945" spans="1:9">
      <c r="A8945" s="280" t="s">
        <v>10344</v>
      </c>
      <c r="B8945" s="280" t="s">
        <v>5748</v>
      </c>
      <c r="C8945" s="280" t="s">
        <v>1186</v>
      </c>
      <c r="D8945" s="280" t="s">
        <v>1394</v>
      </c>
      <c r="E8945" s="80">
        <v>11628</v>
      </c>
      <c r="F8945" s="80">
        <v>707054</v>
      </c>
      <c r="G8945" s="80">
        <v>8</v>
      </c>
      <c r="H8945" s="280" t="s">
        <v>1394</v>
      </c>
      <c r="I8945" s="80"/>
    </row>
    <row r="8946" spans="1:9">
      <c r="A8946" s="280" t="s">
        <v>10345</v>
      </c>
      <c r="B8946" s="280" t="s">
        <v>5750</v>
      </c>
      <c r="C8946" s="280" t="s">
        <v>1186</v>
      </c>
      <c r="D8946" s="280" t="s">
        <v>1394</v>
      </c>
      <c r="E8946" s="80">
        <v>235432383.66000003</v>
      </c>
      <c r="F8946" s="80">
        <v>707054</v>
      </c>
      <c r="G8946" s="80">
        <v>8</v>
      </c>
      <c r="H8946" s="280" t="s">
        <v>1394</v>
      </c>
      <c r="I8946" s="80"/>
    </row>
    <row r="8947" spans="1:9">
      <c r="A8947" s="280" t="s">
        <v>10346</v>
      </c>
      <c r="B8947" s="280" t="s">
        <v>5752</v>
      </c>
      <c r="C8947" s="280" t="s">
        <v>1186</v>
      </c>
      <c r="D8947" s="280" t="s">
        <v>1394</v>
      </c>
      <c r="E8947" s="80">
        <v>1.6445702874179343E-2</v>
      </c>
      <c r="F8947" s="80">
        <v>707054</v>
      </c>
      <c r="G8947" s="80">
        <v>8</v>
      </c>
      <c r="H8947" s="280" t="s">
        <v>1394</v>
      </c>
      <c r="I8947" s="80"/>
    </row>
    <row r="8948" spans="1:9">
      <c r="A8948" s="280" t="s">
        <v>10347</v>
      </c>
      <c r="B8948" s="280" t="s">
        <v>5754</v>
      </c>
      <c r="C8948" s="280" t="s">
        <v>1186</v>
      </c>
      <c r="D8948" s="280" t="s">
        <v>1394</v>
      </c>
      <c r="E8948" s="80">
        <v>332.97652465016819</v>
      </c>
      <c r="F8948" s="80">
        <v>707054</v>
      </c>
      <c r="G8948" s="80">
        <v>8</v>
      </c>
      <c r="H8948" s="280" t="s">
        <v>1394</v>
      </c>
      <c r="I8948" s="80"/>
    </row>
    <row r="8949" spans="1:9">
      <c r="A8949" s="280" t="s">
        <v>10348</v>
      </c>
      <c r="B8949" s="280" t="s">
        <v>1457</v>
      </c>
      <c r="C8949" s="280" t="s">
        <v>1186</v>
      </c>
      <c r="D8949" s="280" t="s">
        <v>1211</v>
      </c>
      <c r="E8949" s="80">
        <v>1.0045663320459169E-2</v>
      </c>
      <c r="F8949" s="80">
        <v>707054</v>
      </c>
      <c r="G8949" s="80">
        <v>8</v>
      </c>
      <c r="H8949" s="280" t="s">
        <v>1342</v>
      </c>
      <c r="I8949" s="80"/>
    </row>
    <row r="8950" spans="1:9">
      <c r="A8950" s="280" t="s">
        <v>10349</v>
      </c>
      <c r="B8950" s="280" t="s">
        <v>1457</v>
      </c>
      <c r="C8950" s="280" t="s">
        <v>1186</v>
      </c>
      <c r="D8950" s="280" t="s">
        <v>1212</v>
      </c>
      <c r="E8950" s="80">
        <v>1.0599017696891344E-2</v>
      </c>
      <c r="F8950" s="80">
        <v>707054</v>
      </c>
      <c r="G8950" s="80">
        <v>8</v>
      </c>
      <c r="H8950" s="280" t="s">
        <v>1342</v>
      </c>
      <c r="I8950" s="80"/>
    </row>
    <row r="8951" spans="1:9">
      <c r="A8951" s="280" t="s">
        <v>10350</v>
      </c>
      <c r="B8951" s="280" t="s">
        <v>1457</v>
      </c>
      <c r="C8951" s="280" t="s">
        <v>1186</v>
      </c>
      <c r="D8951" s="280" t="s">
        <v>1213</v>
      </c>
      <c r="E8951" s="80">
        <v>1.0051119837765018E-2</v>
      </c>
      <c r="F8951" s="80">
        <v>707054</v>
      </c>
      <c r="G8951" s="80">
        <v>8</v>
      </c>
      <c r="H8951" s="280" t="s">
        <v>1342</v>
      </c>
      <c r="I8951" s="80"/>
    </row>
    <row r="8952" spans="1:9">
      <c r="A8952" s="280" t="s">
        <v>10351</v>
      </c>
      <c r="B8952" s="280" t="s">
        <v>1457</v>
      </c>
      <c r="C8952" s="280" t="s">
        <v>1186</v>
      </c>
      <c r="D8952" s="280" t="s">
        <v>1214</v>
      </c>
      <c r="E8952" s="80">
        <v>1.0220259907752599E-2</v>
      </c>
      <c r="F8952" s="80">
        <v>707054</v>
      </c>
      <c r="G8952" s="80">
        <v>8</v>
      </c>
      <c r="H8952" s="280" t="s">
        <v>1342</v>
      </c>
      <c r="I8952" s="80"/>
    </row>
    <row r="8953" spans="1:9">
      <c r="A8953" s="280" t="s">
        <v>10352</v>
      </c>
      <c r="B8953" s="280" t="s">
        <v>1457</v>
      </c>
      <c r="C8953" s="280" t="s">
        <v>1186</v>
      </c>
      <c r="D8953" s="280" t="s">
        <v>1215</v>
      </c>
      <c r="E8953" s="80">
        <v>1.0561018145615853E-2</v>
      </c>
      <c r="F8953" s="80">
        <v>707054</v>
      </c>
      <c r="G8953" s="80">
        <v>8</v>
      </c>
      <c r="H8953" s="280" t="s">
        <v>1342</v>
      </c>
      <c r="I8953" s="80"/>
    </row>
    <row r="8954" spans="1:9">
      <c r="A8954" s="280" t="s">
        <v>10353</v>
      </c>
      <c r="B8954" s="280" t="s">
        <v>1457</v>
      </c>
      <c r="C8954" s="280" t="s">
        <v>1186</v>
      </c>
      <c r="D8954" s="280" t="s">
        <v>1216</v>
      </c>
      <c r="E8954" s="80">
        <v>1.2497815916142638E-2</v>
      </c>
      <c r="F8954" s="80">
        <v>707054</v>
      </c>
      <c r="G8954" s="80">
        <v>8</v>
      </c>
      <c r="H8954" s="280" t="s">
        <v>1342</v>
      </c>
      <c r="I8954" s="80"/>
    </row>
    <row r="8955" spans="1:9">
      <c r="A8955" s="280" t="s">
        <v>10354</v>
      </c>
      <c r="B8955" s="280" t="s">
        <v>1457</v>
      </c>
      <c r="C8955" s="280" t="s">
        <v>1186</v>
      </c>
      <c r="D8955" s="280" t="s">
        <v>1217</v>
      </c>
      <c r="E8955" s="80">
        <v>9.8417019191626258E-3</v>
      </c>
      <c r="F8955" s="80">
        <v>707054</v>
      </c>
      <c r="G8955" s="80">
        <v>8</v>
      </c>
      <c r="H8955" s="280" t="s">
        <v>1342</v>
      </c>
      <c r="I8955" s="80"/>
    </row>
    <row r="8956" spans="1:9">
      <c r="A8956" s="280" t="s">
        <v>10355</v>
      </c>
      <c r="B8956" s="280" t="s">
        <v>1457</v>
      </c>
      <c r="C8956" s="280" t="s">
        <v>1186</v>
      </c>
      <c r="D8956" s="280" t="s">
        <v>1218</v>
      </c>
      <c r="E8956" s="80">
        <v>1.0877962138957052E-2</v>
      </c>
      <c r="F8956" s="80">
        <v>707054</v>
      </c>
      <c r="G8956" s="80">
        <v>8</v>
      </c>
      <c r="H8956" s="280" t="s">
        <v>1342</v>
      </c>
      <c r="I8956" s="80"/>
    </row>
    <row r="8957" spans="1:9">
      <c r="A8957" s="280" t="s">
        <v>10356</v>
      </c>
      <c r="B8957" s="280" t="s">
        <v>1457</v>
      </c>
      <c r="C8957" s="280" t="s">
        <v>1186</v>
      </c>
      <c r="D8957" s="280" t="s">
        <v>1219</v>
      </c>
      <c r="E8957" s="80">
        <v>1.0311751727276445E-2</v>
      </c>
      <c r="F8957" s="80">
        <v>707054</v>
      </c>
      <c r="G8957" s="80">
        <v>8</v>
      </c>
      <c r="H8957" s="280" t="s">
        <v>1342</v>
      </c>
      <c r="I8957" s="80"/>
    </row>
    <row r="8958" spans="1:9">
      <c r="A8958" s="280" t="s">
        <v>10357</v>
      </c>
      <c r="B8958" s="280" t="s">
        <v>1457</v>
      </c>
      <c r="C8958" s="280" t="s">
        <v>1186</v>
      </c>
      <c r="D8958" s="280" t="s">
        <v>1347</v>
      </c>
      <c r="E8958" s="80">
        <v>2.8939449796001701E-2</v>
      </c>
      <c r="F8958" s="80">
        <v>707054</v>
      </c>
      <c r="G8958" s="80">
        <v>8</v>
      </c>
      <c r="H8958" s="280" t="s">
        <v>1342</v>
      </c>
      <c r="I8958" s="80"/>
    </row>
    <row r="8959" spans="1:9">
      <c r="A8959" s="280" t="s">
        <v>10358</v>
      </c>
      <c r="B8959" s="280" t="s">
        <v>1457</v>
      </c>
      <c r="C8959" s="280" t="s">
        <v>1186</v>
      </c>
      <c r="D8959" s="280" t="s">
        <v>1344</v>
      </c>
      <c r="E8959" s="80">
        <v>7.5901478585422733E-2</v>
      </c>
      <c r="F8959" s="80">
        <v>707054</v>
      </c>
      <c r="G8959" s="80">
        <v>8</v>
      </c>
      <c r="H8959" s="280" t="s">
        <v>1342</v>
      </c>
      <c r="I8959" s="80"/>
    </row>
    <row r="8960" spans="1:9">
      <c r="A8960" s="280" t="s">
        <v>10359</v>
      </c>
      <c r="B8960" s="280" t="s">
        <v>5748</v>
      </c>
      <c r="C8960" s="280" t="s">
        <v>1187</v>
      </c>
      <c r="D8960" s="280" t="s">
        <v>1394</v>
      </c>
      <c r="E8960" s="80">
        <v>112046</v>
      </c>
      <c r="F8960" s="80">
        <v>707054</v>
      </c>
      <c r="G8960" s="80">
        <v>8</v>
      </c>
      <c r="H8960" s="280" t="s">
        <v>1394</v>
      </c>
      <c r="I8960" s="80"/>
    </row>
    <row r="8961" spans="1:9">
      <c r="A8961" s="280" t="s">
        <v>10360</v>
      </c>
      <c r="B8961" s="280" t="s">
        <v>5750</v>
      </c>
      <c r="C8961" s="280" t="s">
        <v>1187</v>
      </c>
      <c r="D8961" s="280" t="s">
        <v>1394</v>
      </c>
      <c r="E8961" s="80">
        <v>3778216759.2003789</v>
      </c>
      <c r="F8961" s="80">
        <v>707054</v>
      </c>
      <c r="G8961" s="80">
        <v>8</v>
      </c>
      <c r="H8961" s="280" t="s">
        <v>1394</v>
      </c>
      <c r="I8961" s="80"/>
    </row>
    <row r="8962" spans="1:9">
      <c r="A8962" s="280" t="s">
        <v>10361</v>
      </c>
      <c r="B8962" s="280" t="s">
        <v>5752</v>
      </c>
      <c r="C8962" s="280" t="s">
        <v>1187</v>
      </c>
      <c r="D8962" s="280" t="s">
        <v>1394</v>
      </c>
      <c r="E8962" s="80">
        <v>0.15846880153425338</v>
      </c>
      <c r="F8962" s="80">
        <v>707054</v>
      </c>
      <c r="G8962" s="80">
        <v>8</v>
      </c>
      <c r="H8962" s="280" t="s">
        <v>1394</v>
      </c>
      <c r="I8962" s="80"/>
    </row>
    <row r="8963" spans="1:9">
      <c r="A8963" s="280" t="s">
        <v>10362</v>
      </c>
      <c r="B8963" s="280" t="s">
        <v>5754</v>
      </c>
      <c r="C8963" s="280" t="s">
        <v>1187</v>
      </c>
      <c r="D8963" s="280" t="s">
        <v>1394</v>
      </c>
      <c r="E8963" s="80">
        <v>5343.604249746666</v>
      </c>
      <c r="F8963" s="80">
        <v>707054</v>
      </c>
      <c r="G8963" s="80">
        <v>8</v>
      </c>
      <c r="H8963" s="280" t="s">
        <v>1394</v>
      </c>
      <c r="I8963" s="80"/>
    </row>
    <row r="8964" spans="1:9">
      <c r="A8964" s="280" t="s">
        <v>10363</v>
      </c>
      <c r="B8964" s="280" t="s">
        <v>1457</v>
      </c>
      <c r="C8964" s="280" t="s">
        <v>1187</v>
      </c>
      <c r="D8964" s="280" t="s">
        <v>1211</v>
      </c>
      <c r="E8964" s="80">
        <v>1.7166488410185098E-2</v>
      </c>
      <c r="F8964" s="80">
        <v>707054</v>
      </c>
      <c r="G8964" s="80">
        <v>8</v>
      </c>
      <c r="H8964" s="280" t="s">
        <v>1342</v>
      </c>
      <c r="I8964" s="80"/>
    </row>
    <row r="8965" spans="1:9">
      <c r="A8965" s="280" t="s">
        <v>10364</v>
      </c>
      <c r="B8965" s="280" t="s">
        <v>1457</v>
      </c>
      <c r="C8965" s="280" t="s">
        <v>1187</v>
      </c>
      <c r="D8965" s="280" t="s">
        <v>1212</v>
      </c>
      <c r="E8965" s="80">
        <v>1.7899224891450696E-2</v>
      </c>
      <c r="F8965" s="80">
        <v>707054</v>
      </c>
      <c r="G8965" s="80">
        <v>8</v>
      </c>
      <c r="H8965" s="280" t="s">
        <v>1342</v>
      </c>
      <c r="I8965" s="80"/>
    </row>
    <row r="8966" spans="1:9">
      <c r="A8966" s="280" t="s">
        <v>10365</v>
      </c>
      <c r="B8966" s="280" t="s">
        <v>1457</v>
      </c>
      <c r="C8966" s="280" t="s">
        <v>1187</v>
      </c>
      <c r="D8966" s="280" t="s">
        <v>1213</v>
      </c>
      <c r="E8966" s="80">
        <v>1.7168189484474791E-2</v>
      </c>
      <c r="F8966" s="80">
        <v>707054</v>
      </c>
      <c r="G8966" s="80">
        <v>8</v>
      </c>
      <c r="H8966" s="280" t="s">
        <v>1342</v>
      </c>
      <c r="I8966" s="80"/>
    </row>
    <row r="8967" spans="1:9">
      <c r="A8967" s="280" t="s">
        <v>10366</v>
      </c>
      <c r="B8967" s="280" t="s">
        <v>1457</v>
      </c>
      <c r="C8967" s="280" t="s">
        <v>1187</v>
      </c>
      <c r="D8967" s="280" t="s">
        <v>1214</v>
      </c>
      <c r="E8967" s="80">
        <v>1.7400732160889415E-2</v>
      </c>
      <c r="F8967" s="80">
        <v>707054</v>
      </c>
      <c r="G8967" s="80">
        <v>8</v>
      </c>
      <c r="H8967" s="280" t="s">
        <v>1342</v>
      </c>
      <c r="I8967" s="80"/>
    </row>
    <row r="8968" spans="1:9">
      <c r="A8968" s="280" t="s">
        <v>10367</v>
      </c>
      <c r="B8968" s="280" t="s">
        <v>1457</v>
      </c>
      <c r="C8968" s="280" t="s">
        <v>1187</v>
      </c>
      <c r="D8968" s="280" t="s">
        <v>1215</v>
      </c>
      <c r="E8968" s="80">
        <v>1.7835764605999189E-2</v>
      </c>
      <c r="F8968" s="80">
        <v>707054</v>
      </c>
      <c r="G8968" s="80">
        <v>8</v>
      </c>
      <c r="H8968" s="280" t="s">
        <v>1342</v>
      </c>
      <c r="I8968" s="80"/>
    </row>
    <row r="8969" spans="1:9">
      <c r="A8969" s="280" t="s">
        <v>10368</v>
      </c>
      <c r="B8969" s="280" t="s">
        <v>1457</v>
      </c>
      <c r="C8969" s="280" t="s">
        <v>1187</v>
      </c>
      <c r="D8969" s="280" t="s">
        <v>1216</v>
      </c>
      <c r="E8969" s="80">
        <v>2.3117889055659108E-2</v>
      </c>
      <c r="F8969" s="80">
        <v>707054</v>
      </c>
      <c r="G8969" s="80">
        <v>8</v>
      </c>
      <c r="H8969" s="280" t="s">
        <v>1342</v>
      </c>
      <c r="I8969" s="80"/>
    </row>
    <row r="8970" spans="1:9">
      <c r="A8970" s="280" t="s">
        <v>10369</v>
      </c>
      <c r="B8970" s="280" t="s">
        <v>1457</v>
      </c>
      <c r="C8970" s="280" t="s">
        <v>1187</v>
      </c>
      <c r="D8970" s="280" t="s">
        <v>1217</v>
      </c>
      <c r="E8970" s="80">
        <v>1.6705511066462501E-2</v>
      </c>
      <c r="F8970" s="80">
        <v>707054</v>
      </c>
      <c r="G8970" s="80">
        <v>8</v>
      </c>
      <c r="H8970" s="280" t="s">
        <v>1342</v>
      </c>
      <c r="I8970" s="80"/>
    </row>
    <row r="8971" spans="1:9">
      <c r="A8971" s="280" t="s">
        <v>10370</v>
      </c>
      <c r="B8971" s="280" t="s">
        <v>1457</v>
      </c>
      <c r="C8971" s="280" t="s">
        <v>1187</v>
      </c>
      <c r="D8971" s="280" t="s">
        <v>1218</v>
      </c>
      <c r="E8971" s="80">
        <v>1.887091550623738E-2</v>
      </c>
      <c r="F8971" s="80">
        <v>707054</v>
      </c>
      <c r="G8971" s="80">
        <v>8</v>
      </c>
      <c r="H8971" s="280" t="s">
        <v>1342</v>
      </c>
      <c r="I8971" s="80"/>
    </row>
    <row r="8972" spans="1:9">
      <c r="A8972" s="280" t="s">
        <v>10371</v>
      </c>
      <c r="B8972" s="280" t="s">
        <v>1457</v>
      </c>
      <c r="C8972" s="280" t="s">
        <v>1187</v>
      </c>
      <c r="D8972" s="280" t="s">
        <v>1219</v>
      </c>
      <c r="E8972" s="80">
        <v>1.6713065721636021E-2</v>
      </c>
      <c r="F8972" s="80">
        <v>707054</v>
      </c>
      <c r="G8972" s="80">
        <v>8</v>
      </c>
      <c r="H8972" s="280" t="s">
        <v>1342</v>
      </c>
      <c r="I8972" s="80"/>
    </row>
    <row r="8973" spans="1:9">
      <c r="A8973" s="280" t="s">
        <v>10372</v>
      </c>
      <c r="B8973" s="280" t="s">
        <v>1457</v>
      </c>
      <c r="C8973" s="280" t="s">
        <v>1187</v>
      </c>
      <c r="D8973" s="280" t="s">
        <v>1347</v>
      </c>
      <c r="E8973" s="80">
        <v>5.1623941391896432E-2</v>
      </c>
      <c r="F8973" s="80">
        <v>707054</v>
      </c>
      <c r="G8973" s="80">
        <v>8</v>
      </c>
      <c r="H8973" s="280" t="s">
        <v>1342</v>
      </c>
      <c r="I8973" s="80"/>
    </row>
    <row r="8974" spans="1:9">
      <c r="A8974" s="280" t="s">
        <v>10373</v>
      </c>
      <c r="B8974" s="280" t="s">
        <v>1457</v>
      </c>
      <c r="C8974" s="280" t="s">
        <v>1187</v>
      </c>
      <c r="D8974" s="280" t="s">
        <v>1344</v>
      </c>
      <c r="E8974" s="80">
        <v>0.12850477048526654</v>
      </c>
      <c r="F8974" s="80">
        <v>707054</v>
      </c>
      <c r="G8974" s="80">
        <v>8</v>
      </c>
      <c r="H8974" s="280" t="s">
        <v>1342</v>
      </c>
      <c r="I8974" s="80"/>
    </row>
    <row r="8975" spans="1:9">
      <c r="A8975" s="280" t="s">
        <v>10374</v>
      </c>
      <c r="B8975" s="280" t="s">
        <v>5748</v>
      </c>
      <c r="C8975" s="280" t="s">
        <v>1188</v>
      </c>
      <c r="D8975" s="280" t="s">
        <v>1394</v>
      </c>
      <c r="E8975" s="80">
        <v>4805</v>
      </c>
      <c r="F8975" s="80">
        <v>707054</v>
      </c>
      <c r="G8975" s="80">
        <v>8</v>
      </c>
      <c r="H8975" s="280" t="s">
        <v>1394</v>
      </c>
      <c r="I8975" s="80"/>
    </row>
    <row r="8976" spans="1:9">
      <c r="A8976" s="280" t="s">
        <v>10375</v>
      </c>
      <c r="B8976" s="280" t="s">
        <v>5750</v>
      </c>
      <c r="C8976" s="280" t="s">
        <v>1188</v>
      </c>
      <c r="D8976" s="280" t="s">
        <v>1394</v>
      </c>
      <c r="E8976" s="80">
        <v>233160085.70318732</v>
      </c>
      <c r="F8976" s="80">
        <v>707054</v>
      </c>
      <c r="G8976" s="80">
        <v>8</v>
      </c>
      <c r="H8976" s="280" t="s">
        <v>1394</v>
      </c>
      <c r="I8976" s="80"/>
    </row>
    <row r="8977" spans="1:9">
      <c r="A8977" s="280" t="s">
        <v>10376</v>
      </c>
      <c r="B8977" s="280" t="s">
        <v>5752</v>
      </c>
      <c r="C8977" s="280" t="s">
        <v>1188</v>
      </c>
      <c r="D8977" s="280" t="s">
        <v>1394</v>
      </c>
      <c r="E8977" s="80">
        <v>6.795803432269671E-3</v>
      </c>
      <c r="F8977" s="80">
        <v>707054</v>
      </c>
      <c r="G8977" s="80">
        <v>8</v>
      </c>
      <c r="H8977" s="280" t="s">
        <v>1394</v>
      </c>
      <c r="I8977" s="80"/>
    </row>
    <row r="8978" spans="1:9">
      <c r="A8978" s="280" t="s">
        <v>10377</v>
      </c>
      <c r="B8978" s="280" t="s">
        <v>5754</v>
      </c>
      <c r="C8978" s="280" t="s">
        <v>1188</v>
      </c>
      <c r="D8978" s="280" t="s">
        <v>1394</v>
      </c>
      <c r="E8978" s="80">
        <v>329.76277017482022</v>
      </c>
      <c r="F8978" s="80">
        <v>707054</v>
      </c>
      <c r="G8978" s="80">
        <v>8</v>
      </c>
      <c r="H8978" s="280" t="s">
        <v>1394</v>
      </c>
      <c r="I8978" s="80"/>
    </row>
    <row r="8979" spans="1:9">
      <c r="A8979" s="280" t="s">
        <v>10378</v>
      </c>
      <c r="B8979" s="280" t="s">
        <v>1457</v>
      </c>
      <c r="C8979" s="280" t="s">
        <v>1188</v>
      </c>
      <c r="D8979" s="280" t="s">
        <v>1211</v>
      </c>
      <c r="E8979" s="80">
        <v>2.6936685611537576E-2</v>
      </c>
      <c r="F8979" s="80">
        <v>707054</v>
      </c>
      <c r="G8979" s="80">
        <v>8</v>
      </c>
      <c r="H8979" s="280" t="s">
        <v>1342</v>
      </c>
      <c r="I8979" s="80"/>
    </row>
    <row r="8980" spans="1:9">
      <c r="A8980" s="280" t="s">
        <v>10379</v>
      </c>
      <c r="B8980" s="280" t="s">
        <v>1457</v>
      </c>
      <c r="C8980" s="280" t="s">
        <v>1188</v>
      </c>
      <c r="D8980" s="280" t="s">
        <v>1212</v>
      </c>
      <c r="E8980" s="80">
        <v>5.6091239902179221E-2</v>
      </c>
      <c r="F8980" s="80">
        <v>707054</v>
      </c>
      <c r="G8980" s="80">
        <v>8</v>
      </c>
      <c r="H8980" s="280" t="s">
        <v>1342</v>
      </c>
      <c r="I8980" s="80"/>
    </row>
    <row r="8981" spans="1:9">
      <c r="A8981" s="280" t="s">
        <v>10380</v>
      </c>
      <c r="B8981" s="280" t="s">
        <v>1457</v>
      </c>
      <c r="C8981" s="280" t="s">
        <v>1188</v>
      </c>
      <c r="D8981" s="280" t="s">
        <v>1213</v>
      </c>
      <c r="E8981" s="80">
        <v>2.7741522337074633E-2</v>
      </c>
      <c r="F8981" s="80">
        <v>707054</v>
      </c>
      <c r="G8981" s="80">
        <v>8</v>
      </c>
      <c r="H8981" s="280" t="s">
        <v>1342</v>
      </c>
      <c r="I8981" s="80"/>
    </row>
    <row r="8982" spans="1:9">
      <c r="A8982" s="280" t="s">
        <v>10381</v>
      </c>
      <c r="B8982" s="280" t="s">
        <v>1457</v>
      </c>
      <c r="C8982" s="280" t="s">
        <v>1188</v>
      </c>
      <c r="D8982" s="280" t="s">
        <v>1214</v>
      </c>
      <c r="E8982" s="80">
        <v>2.799692535467457E-2</v>
      </c>
      <c r="F8982" s="80">
        <v>707054</v>
      </c>
      <c r="G8982" s="80">
        <v>8</v>
      </c>
      <c r="H8982" s="280" t="s">
        <v>1342</v>
      </c>
      <c r="I8982" s="80"/>
    </row>
    <row r="8983" spans="1:9">
      <c r="A8983" s="280" t="s">
        <v>10382</v>
      </c>
      <c r="B8983" s="280" t="s">
        <v>1457</v>
      </c>
      <c r="C8983" s="280" t="s">
        <v>1188</v>
      </c>
      <c r="D8983" s="280" t="s">
        <v>1215</v>
      </c>
      <c r="E8983" s="80">
        <v>5.5916752816765225E-2</v>
      </c>
      <c r="F8983" s="80">
        <v>707054</v>
      </c>
      <c r="G8983" s="80">
        <v>8</v>
      </c>
      <c r="H8983" s="280" t="s">
        <v>1342</v>
      </c>
      <c r="I8983" s="80"/>
    </row>
    <row r="8984" spans="1:9">
      <c r="A8984" s="280" t="s">
        <v>10383</v>
      </c>
      <c r="B8984" s="280" t="s">
        <v>1457</v>
      </c>
      <c r="C8984" s="280" t="s">
        <v>1188</v>
      </c>
      <c r="D8984" s="280" t="s">
        <v>1216</v>
      </c>
      <c r="E8984" s="80">
        <v>5.9351316594728226E-2</v>
      </c>
      <c r="F8984" s="80">
        <v>707054</v>
      </c>
      <c r="G8984" s="80">
        <v>8</v>
      </c>
      <c r="H8984" s="280" t="s">
        <v>1342</v>
      </c>
      <c r="I8984" s="80"/>
    </row>
    <row r="8985" spans="1:9">
      <c r="A8985" s="280" t="s">
        <v>10384</v>
      </c>
      <c r="B8985" s="280" t="s">
        <v>1457</v>
      </c>
      <c r="C8985" s="280" t="s">
        <v>1188</v>
      </c>
      <c r="D8985" s="280" t="s">
        <v>1217</v>
      </c>
      <c r="E8985" s="80">
        <v>4.8977066871018798E-2</v>
      </c>
      <c r="F8985" s="80">
        <v>707054</v>
      </c>
      <c r="G8985" s="80">
        <v>8</v>
      </c>
      <c r="H8985" s="280" t="s">
        <v>1342</v>
      </c>
      <c r="I8985" s="80"/>
    </row>
    <row r="8986" spans="1:9">
      <c r="A8986" s="280" t="s">
        <v>10385</v>
      </c>
      <c r="B8986" s="280" t="s">
        <v>1457</v>
      </c>
      <c r="C8986" s="280" t="s">
        <v>1188</v>
      </c>
      <c r="D8986" s="280" t="s">
        <v>1218</v>
      </c>
      <c r="E8986" s="80">
        <v>3.8832696636353373E-2</v>
      </c>
      <c r="F8986" s="80">
        <v>707054</v>
      </c>
      <c r="G8986" s="80">
        <v>8</v>
      </c>
      <c r="H8986" s="280" t="s">
        <v>1342</v>
      </c>
      <c r="I8986" s="80"/>
    </row>
    <row r="8987" spans="1:9">
      <c r="A8987" s="280" t="s">
        <v>10386</v>
      </c>
      <c r="B8987" s="280" t="s">
        <v>1457</v>
      </c>
      <c r="C8987" s="280" t="s">
        <v>1188</v>
      </c>
      <c r="D8987" s="280" t="s">
        <v>1219</v>
      </c>
      <c r="E8987" s="80">
        <v>38228.366036327701</v>
      </c>
      <c r="F8987" s="80">
        <v>707054</v>
      </c>
      <c r="G8987" s="80">
        <v>8</v>
      </c>
      <c r="H8987" s="280" t="s">
        <v>1342</v>
      </c>
      <c r="I8987" s="80"/>
    </row>
    <row r="8988" spans="1:9">
      <c r="A8988" s="280" t="s">
        <v>10387</v>
      </c>
      <c r="B8988" s="280" t="s">
        <v>1457</v>
      </c>
      <c r="C8988" s="280" t="s">
        <v>1188</v>
      </c>
      <c r="D8988" s="280" t="s">
        <v>1347</v>
      </c>
      <c r="E8988" s="80">
        <v>8.5333323657416929E-2</v>
      </c>
      <c r="F8988" s="80">
        <v>707054</v>
      </c>
      <c r="G8988" s="80">
        <v>8</v>
      </c>
      <c r="H8988" s="280" t="s">
        <v>1342</v>
      </c>
      <c r="I8988" s="80"/>
    </row>
    <row r="8989" spans="1:9">
      <c r="A8989" s="280" t="s">
        <v>10388</v>
      </c>
      <c r="B8989" s="280" t="s">
        <v>1457</v>
      </c>
      <c r="C8989" s="280" t="s">
        <v>1188</v>
      </c>
      <c r="D8989" s="280" t="s">
        <v>1344</v>
      </c>
      <c r="E8989" s="80">
        <v>0.19167540030364244</v>
      </c>
      <c r="F8989" s="80">
        <v>707054</v>
      </c>
      <c r="G8989" s="80">
        <v>8</v>
      </c>
      <c r="H8989" s="280" t="s">
        <v>1342</v>
      </c>
      <c r="I8989" s="80"/>
    </row>
    <row r="8990" spans="1:9">
      <c r="A8990" s="280" t="s">
        <v>10389</v>
      </c>
      <c r="B8990" s="280" t="s">
        <v>5748</v>
      </c>
      <c r="C8990" s="280" t="s">
        <v>1189</v>
      </c>
      <c r="D8990" s="280" t="s">
        <v>1394</v>
      </c>
      <c r="E8990" s="80">
        <v>32562</v>
      </c>
      <c r="F8990" s="80">
        <v>707054</v>
      </c>
      <c r="G8990" s="80">
        <v>8</v>
      </c>
      <c r="H8990" s="280" t="s">
        <v>1394</v>
      </c>
      <c r="I8990" s="80"/>
    </row>
    <row r="8991" spans="1:9">
      <c r="A8991" s="280" t="s">
        <v>10390</v>
      </c>
      <c r="B8991" s="280" t="s">
        <v>5750</v>
      </c>
      <c r="C8991" s="280" t="s">
        <v>1189</v>
      </c>
      <c r="D8991" s="280" t="s">
        <v>1394</v>
      </c>
      <c r="E8991" s="80">
        <v>523484925.40749097</v>
      </c>
      <c r="F8991" s="80">
        <v>707054</v>
      </c>
      <c r="G8991" s="80">
        <v>8</v>
      </c>
      <c r="H8991" s="280" t="s">
        <v>1394</v>
      </c>
      <c r="I8991" s="80"/>
    </row>
    <row r="8992" spans="1:9">
      <c r="A8992" s="280" t="s">
        <v>10391</v>
      </c>
      <c r="B8992" s="280" t="s">
        <v>5752</v>
      </c>
      <c r="C8992" s="280" t="s">
        <v>1189</v>
      </c>
      <c r="D8992" s="280" t="s">
        <v>1394</v>
      </c>
      <c r="E8992" s="80">
        <v>4.6053059596579612E-2</v>
      </c>
      <c r="F8992" s="80">
        <v>707054</v>
      </c>
      <c r="G8992" s="80">
        <v>8</v>
      </c>
      <c r="H8992" s="280" t="s">
        <v>1394</v>
      </c>
      <c r="I8992" s="80"/>
    </row>
    <row r="8993" spans="1:9">
      <c r="A8993" s="280" t="s">
        <v>10392</v>
      </c>
      <c r="B8993" s="280" t="s">
        <v>5754</v>
      </c>
      <c r="C8993" s="280" t="s">
        <v>1189</v>
      </c>
      <c r="D8993" s="280" t="s">
        <v>1394</v>
      </c>
      <c r="E8993" s="80">
        <v>740.37474564529862</v>
      </c>
      <c r="F8993" s="80">
        <v>707054</v>
      </c>
      <c r="G8993" s="80">
        <v>8</v>
      </c>
      <c r="H8993" s="280" t="s">
        <v>1394</v>
      </c>
      <c r="I8993" s="80"/>
    </row>
    <row r="8994" spans="1:9">
      <c r="A8994" s="280" t="s">
        <v>10393</v>
      </c>
      <c r="B8994" s="280" t="s">
        <v>1457</v>
      </c>
      <c r="C8994" s="280" t="s">
        <v>1189</v>
      </c>
      <c r="D8994" s="280" t="s">
        <v>1211</v>
      </c>
      <c r="E8994" s="80">
        <v>7.9745743956881748E-3</v>
      </c>
      <c r="F8994" s="80">
        <v>707054</v>
      </c>
      <c r="G8994" s="80">
        <v>8</v>
      </c>
      <c r="H8994" s="280" t="s">
        <v>1342</v>
      </c>
      <c r="I8994" s="80"/>
    </row>
    <row r="8995" spans="1:9">
      <c r="A8995" s="280" t="s">
        <v>10394</v>
      </c>
      <c r="B8995" s="280" t="s">
        <v>1457</v>
      </c>
      <c r="C8995" s="280" t="s">
        <v>1189</v>
      </c>
      <c r="D8995" s="280" t="s">
        <v>1212</v>
      </c>
      <c r="E8995" s="80">
        <v>8.2096195119784696E-3</v>
      </c>
      <c r="F8995" s="80">
        <v>707054</v>
      </c>
      <c r="G8995" s="80">
        <v>8</v>
      </c>
      <c r="H8995" s="280" t="s">
        <v>1342</v>
      </c>
      <c r="I8995" s="80"/>
    </row>
    <row r="8996" spans="1:9">
      <c r="A8996" s="280" t="s">
        <v>10395</v>
      </c>
      <c r="B8996" s="280" t="s">
        <v>1457</v>
      </c>
      <c r="C8996" s="280" t="s">
        <v>1189</v>
      </c>
      <c r="D8996" s="280" t="s">
        <v>1213</v>
      </c>
      <c r="E8996" s="80">
        <v>8.0861033435631405E-3</v>
      </c>
      <c r="F8996" s="80">
        <v>707054</v>
      </c>
      <c r="G8996" s="80">
        <v>8</v>
      </c>
      <c r="H8996" s="280" t="s">
        <v>1342</v>
      </c>
      <c r="I8996" s="80"/>
    </row>
    <row r="8997" spans="1:9">
      <c r="A8997" s="280" t="s">
        <v>10396</v>
      </c>
      <c r="B8997" s="280" t="s">
        <v>1457</v>
      </c>
      <c r="C8997" s="280" t="s">
        <v>1189</v>
      </c>
      <c r="D8997" s="280" t="s">
        <v>1214</v>
      </c>
      <c r="E8997" s="80">
        <v>8.2035588602638772E-3</v>
      </c>
      <c r="F8997" s="80">
        <v>707054</v>
      </c>
      <c r="G8997" s="80">
        <v>8</v>
      </c>
      <c r="H8997" s="280" t="s">
        <v>1342</v>
      </c>
      <c r="I8997" s="80"/>
    </row>
    <row r="8998" spans="1:9">
      <c r="A8998" s="280" t="s">
        <v>10397</v>
      </c>
      <c r="B8998" s="280" t="s">
        <v>1457</v>
      </c>
      <c r="C8998" s="280" t="s">
        <v>1189</v>
      </c>
      <c r="D8998" s="280" t="s">
        <v>1215</v>
      </c>
      <c r="E8998" s="80">
        <v>8.1817117874779226E-3</v>
      </c>
      <c r="F8998" s="80">
        <v>707054</v>
      </c>
      <c r="G8998" s="80">
        <v>8</v>
      </c>
      <c r="H8998" s="280" t="s">
        <v>1342</v>
      </c>
      <c r="I8998" s="80"/>
    </row>
    <row r="8999" spans="1:9">
      <c r="A8999" s="280" t="s">
        <v>10398</v>
      </c>
      <c r="B8999" s="280" t="s">
        <v>1457</v>
      </c>
      <c r="C8999" s="280" t="s">
        <v>1189</v>
      </c>
      <c r="D8999" s="280" t="s">
        <v>1216</v>
      </c>
      <c r="E8999" s="80">
        <v>1.017585037166813E-2</v>
      </c>
      <c r="F8999" s="80">
        <v>707054</v>
      </c>
      <c r="G8999" s="80">
        <v>8</v>
      </c>
      <c r="H8999" s="280" t="s">
        <v>1342</v>
      </c>
      <c r="I8999" s="80"/>
    </row>
    <row r="9000" spans="1:9">
      <c r="A9000" s="280" t="s">
        <v>10399</v>
      </c>
      <c r="B9000" s="280" t="s">
        <v>1457</v>
      </c>
      <c r="C9000" s="280" t="s">
        <v>1189</v>
      </c>
      <c r="D9000" s="280" t="s">
        <v>1217</v>
      </c>
      <c r="E9000" s="80">
        <v>7.5863855886556157E-3</v>
      </c>
      <c r="F9000" s="80">
        <v>707054</v>
      </c>
      <c r="G9000" s="80">
        <v>8</v>
      </c>
      <c r="H9000" s="280" t="s">
        <v>1342</v>
      </c>
      <c r="I9000" s="80"/>
    </row>
    <row r="9001" spans="1:9">
      <c r="A9001" s="280" t="s">
        <v>10400</v>
      </c>
      <c r="B9001" s="280" t="s">
        <v>1457</v>
      </c>
      <c r="C9001" s="280" t="s">
        <v>1189</v>
      </c>
      <c r="D9001" s="280" t="s">
        <v>1218</v>
      </c>
      <c r="E9001" s="80">
        <v>8.3755670131084106E-3</v>
      </c>
      <c r="F9001" s="80">
        <v>707054</v>
      </c>
      <c r="G9001" s="80">
        <v>8</v>
      </c>
      <c r="H9001" s="280" t="s">
        <v>1342</v>
      </c>
      <c r="I9001" s="80"/>
    </row>
    <row r="9002" spans="1:9">
      <c r="A9002" s="280" t="s">
        <v>10401</v>
      </c>
      <c r="B9002" s="280" t="s">
        <v>1457</v>
      </c>
      <c r="C9002" s="280" t="s">
        <v>1189</v>
      </c>
      <c r="D9002" s="280" t="s">
        <v>1219</v>
      </c>
      <c r="E9002" s="80">
        <v>4334.5771639967943</v>
      </c>
      <c r="F9002" s="80">
        <v>707054</v>
      </c>
      <c r="G9002" s="80">
        <v>8</v>
      </c>
      <c r="H9002" s="280" t="s">
        <v>1342</v>
      </c>
      <c r="I9002" s="80"/>
    </row>
    <row r="9003" spans="1:9">
      <c r="A9003" s="280" t="s">
        <v>10402</v>
      </c>
      <c r="B9003" s="280" t="s">
        <v>1457</v>
      </c>
      <c r="C9003" s="280" t="s">
        <v>1189</v>
      </c>
      <c r="D9003" s="280" t="s">
        <v>1347</v>
      </c>
      <c r="E9003" s="80">
        <v>2.4635819315109664E-2</v>
      </c>
      <c r="F9003" s="80">
        <v>707054</v>
      </c>
      <c r="G9003" s="80">
        <v>8</v>
      </c>
      <c r="H9003" s="280" t="s">
        <v>1342</v>
      </c>
      <c r="I9003" s="80"/>
    </row>
    <row r="9004" spans="1:9">
      <c r="A9004" s="280" t="s">
        <v>10403</v>
      </c>
      <c r="B9004" s="280" t="s">
        <v>1457</v>
      </c>
      <c r="C9004" s="280" t="s">
        <v>1189</v>
      </c>
      <c r="D9004" s="280" t="s">
        <v>1344</v>
      </c>
      <c r="E9004" s="80">
        <v>6.1280653316016981E-2</v>
      </c>
      <c r="F9004" s="80">
        <v>707054</v>
      </c>
      <c r="G9004" s="80">
        <v>8</v>
      </c>
      <c r="H9004" s="280" t="s">
        <v>1342</v>
      </c>
      <c r="I9004" s="80"/>
    </row>
    <row r="9005" spans="1:9">
      <c r="A9005" s="280" t="s">
        <v>10404</v>
      </c>
      <c r="B9005" s="280" t="s">
        <v>5748</v>
      </c>
      <c r="C9005" s="280" t="s">
        <v>1181</v>
      </c>
      <c r="D9005" s="280" t="s">
        <v>1394</v>
      </c>
      <c r="E9005" s="80">
        <v>20662</v>
      </c>
      <c r="F9005" s="80">
        <v>710527</v>
      </c>
      <c r="G9005" s="80">
        <v>9</v>
      </c>
      <c r="H9005" s="280" t="s">
        <v>1394</v>
      </c>
      <c r="I9005" s="80"/>
    </row>
    <row r="9006" spans="1:9">
      <c r="A9006" s="280" t="s">
        <v>10405</v>
      </c>
      <c r="B9006" s="280" t="s">
        <v>5750</v>
      </c>
      <c r="C9006" s="280" t="s">
        <v>1181</v>
      </c>
      <c r="D9006" s="280" t="s">
        <v>1394</v>
      </c>
      <c r="E9006" s="80">
        <v>560735670.67851412</v>
      </c>
      <c r="F9006" s="80">
        <v>710527</v>
      </c>
      <c r="G9006" s="80">
        <v>9</v>
      </c>
      <c r="H9006" s="280" t="s">
        <v>1394</v>
      </c>
      <c r="I9006" s="80"/>
    </row>
    <row r="9007" spans="1:9">
      <c r="A9007" s="280" t="s">
        <v>10406</v>
      </c>
      <c r="B9007" s="280" t="s">
        <v>5752</v>
      </c>
      <c r="C9007" s="280" t="s">
        <v>1181</v>
      </c>
      <c r="D9007" s="280" t="s">
        <v>1394</v>
      </c>
      <c r="E9007" s="80">
        <v>2.9079823849058516E-2</v>
      </c>
      <c r="F9007" s="80">
        <v>710527</v>
      </c>
      <c r="G9007" s="80">
        <v>9</v>
      </c>
      <c r="H9007" s="280" t="s">
        <v>1394</v>
      </c>
      <c r="I9007" s="80"/>
    </row>
    <row r="9008" spans="1:9">
      <c r="A9008" s="280" t="s">
        <v>10407</v>
      </c>
      <c r="B9008" s="280" t="s">
        <v>5754</v>
      </c>
      <c r="C9008" s="280" t="s">
        <v>1181</v>
      </c>
      <c r="D9008" s="280" t="s">
        <v>1394</v>
      </c>
      <c r="E9008" s="80">
        <v>789.18277655671648</v>
      </c>
      <c r="F9008" s="80">
        <v>710527</v>
      </c>
      <c r="G9008" s="80">
        <v>9</v>
      </c>
      <c r="H9008" s="280" t="s">
        <v>1394</v>
      </c>
      <c r="I9008" s="80"/>
    </row>
    <row r="9009" spans="1:9">
      <c r="A9009" s="280" t="s">
        <v>10408</v>
      </c>
      <c r="B9009" s="280" t="s">
        <v>5748</v>
      </c>
      <c r="C9009" s="280" t="s">
        <v>1190</v>
      </c>
      <c r="D9009" s="280" t="s">
        <v>1394</v>
      </c>
      <c r="E9009" s="80">
        <v>73085</v>
      </c>
      <c r="F9009" s="80">
        <v>710527</v>
      </c>
      <c r="G9009" s="80">
        <v>9</v>
      </c>
      <c r="H9009" s="280" t="s">
        <v>1394</v>
      </c>
      <c r="I9009" s="80"/>
    </row>
    <row r="9010" spans="1:9">
      <c r="A9010" s="280" t="s">
        <v>10409</v>
      </c>
      <c r="B9010" s="280" t="s">
        <v>5750</v>
      </c>
      <c r="C9010" s="280" t="s">
        <v>1190</v>
      </c>
      <c r="D9010" s="280" t="s">
        <v>1394</v>
      </c>
      <c r="E9010" s="80">
        <v>1570311325.3636518</v>
      </c>
      <c r="F9010" s="80">
        <v>710527</v>
      </c>
      <c r="G9010" s="80">
        <v>9</v>
      </c>
      <c r="H9010" s="280" t="s">
        <v>1394</v>
      </c>
      <c r="I9010" s="80"/>
    </row>
    <row r="9011" spans="1:9">
      <c r="A9011" s="280" t="s">
        <v>10410</v>
      </c>
      <c r="B9011" s="280" t="s">
        <v>5752</v>
      </c>
      <c r="C9011" s="280" t="s">
        <v>1190</v>
      </c>
      <c r="D9011" s="280" t="s">
        <v>1394</v>
      </c>
      <c r="E9011" s="80">
        <v>0.10286027131973872</v>
      </c>
      <c r="F9011" s="80">
        <v>710527</v>
      </c>
      <c r="G9011" s="80">
        <v>9</v>
      </c>
      <c r="H9011" s="280" t="s">
        <v>1394</v>
      </c>
      <c r="I9011" s="80"/>
    </row>
    <row r="9012" spans="1:9">
      <c r="A9012" s="280" t="s">
        <v>10411</v>
      </c>
      <c r="B9012" s="280" t="s">
        <v>5754</v>
      </c>
      <c r="C9012" s="280" t="s">
        <v>1190</v>
      </c>
      <c r="D9012" s="280" t="s">
        <v>1394</v>
      </c>
      <c r="E9012" s="80">
        <v>2210.0656630411677</v>
      </c>
      <c r="F9012" s="80">
        <v>710527</v>
      </c>
      <c r="G9012" s="80">
        <v>9</v>
      </c>
      <c r="H9012" s="280" t="s">
        <v>1394</v>
      </c>
      <c r="I9012" s="80"/>
    </row>
    <row r="9013" spans="1:9">
      <c r="A9013" s="280" t="s">
        <v>10412</v>
      </c>
      <c r="B9013" s="280" t="s">
        <v>1457</v>
      </c>
      <c r="C9013" s="280" t="s">
        <v>1190</v>
      </c>
      <c r="D9013" s="280" t="s">
        <v>1211</v>
      </c>
      <c r="E9013" s="80">
        <v>8.0355465843413212E-3</v>
      </c>
      <c r="F9013" s="80">
        <v>710527</v>
      </c>
      <c r="G9013" s="80">
        <v>9</v>
      </c>
      <c r="H9013" s="280" t="s">
        <v>1342</v>
      </c>
      <c r="I9013" s="80"/>
    </row>
    <row r="9014" spans="1:9">
      <c r="A9014" s="280" t="s">
        <v>10413</v>
      </c>
      <c r="B9014" s="280" t="s">
        <v>1457</v>
      </c>
      <c r="C9014" s="280" t="s">
        <v>1190</v>
      </c>
      <c r="D9014" s="280" t="s">
        <v>1212</v>
      </c>
      <c r="E9014" s="80">
        <v>8.097042358021932E-3</v>
      </c>
      <c r="F9014" s="80">
        <v>710527</v>
      </c>
      <c r="G9014" s="80">
        <v>9</v>
      </c>
      <c r="H9014" s="280" t="s">
        <v>1342</v>
      </c>
      <c r="I9014" s="80"/>
    </row>
    <row r="9015" spans="1:9">
      <c r="A9015" s="280" t="s">
        <v>10414</v>
      </c>
      <c r="B9015" s="280" t="s">
        <v>1457</v>
      </c>
      <c r="C9015" s="280" t="s">
        <v>1190</v>
      </c>
      <c r="D9015" s="280" t="s">
        <v>1213</v>
      </c>
      <c r="E9015" s="80">
        <v>8.180689865211711E-3</v>
      </c>
      <c r="F9015" s="80">
        <v>710527</v>
      </c>
      <c r="G9015" s="80">
        <v>9</v>
      </c>
      <c r="H9015" s="280" t="s">
        <v>1342</v>
      </c>
      <c r="I9015" s="80"/>
    </row>
    <row r="9016" spans="1:9">
      <c r="A9016" s="280" t="s">
        <v>10415</v>
      </c>
      <c r="B9016" s="280" t="s">
        <v>1457</v>
      </c>
      <c r="C9016" s="280" t="s">
        <v>1190</v>
      </c>
      <c r="D9016" s="280" t="s">
        <v>1214</v>
      </c>
      <c r="E9016" s="80">
        <v>8.4644430471590912E-3</v>
      </c>
      <c r="F9016" s="80">
        <v>710527</v>
      </c>
      <c r="G9016" s="80">
        <v>9</v>
      </c>
      <c r="H9016" s="280" t="s">
        <v>1342</v>
      </c>
      <c r="I9016" s="80"/>
    </row>
    <row r="9017" spans="1:9">
      <c r="A9017" s="280" t="s">
        <v>10416</v>
      </c>
      <c r="B9017" s="280" t="s">
        <v>1457</v>
      </c>
      <c r="C9017" s="280" t="s">
        <v>1190</v>
      </c>
      <c r="D9017" s="280" t="s">
        <v>1215</v>
      </c>
      <c r="E9017" s="80">
        <v>0.22641014133328685</v>
      </c>
      <c r="F9017" s="80">
        <v>710527</v>
      </c>
      <c r="G9017" s="80">
        <v>9</v>
      </c>
      <c r="H9017" s="280" t="s">
        <v>1342</v>
      </c>
      <c r="I9017" s="80"/>
    </row>
    <row r="9018" spans="1:9">
      <c r="A9018" s="280" t="s">
        <v>10417</v>
      </c>
      <c r="B9018" s="280" t="s">
        <v>1457</v>
      </c>
      <c r="C9018" s="280" t="s">
        <v>1190</v>
      </c>
      <c r="D9018" s="280" t="s">
        <v>1216</v>
      </c>
      <c r="E9018" s="80">
        <v>2.9695884252184886E-2</v>
      </c>
      <c r="F9018" s="80">
        <v>710527</v>
      </c>
      <c r="G9018" s="80">
        <v>9</v>
      </c>
      <c r="H9018" s="280" t="s">
        <v>1342</v>
      </c>
      <c r="I9018" s="80"/>
    </row>
    <row r="9019" spans="1:9">
      <c r="A9019" s="280" t="s">
        <v>10418</v>
      </c>
      <c r="B9019" s="280" t="s">
        <v>1457</v>
      </c>
      <c r="C9019" s="280" t="s">
        <v>1190</v>
      </c>
      <c r="D9019" s="280" t="s">
        <v>1217</v>
      </c>
      <c r="E9019" s="80">
        <v>2.5460803493500054E-2</v>
      </c>
      <c r="F9019" s="80">
        <v>710527</v>
      </c>
      <c r="G9019" s="80">
        <v>9</v>
      </c>
      <c r="H9019" s="280" t="s">
        <v>1342</v>
      </c>
      <c r="I9019" s="80"/>
    </row>
    <row r="9020" spans="1:9">
      <c r="A9020" s="280" t="s">
        <v>10419</v>
      </c>
      <c r="B9020" s="280" t="s">
        <v>1457</v>
      </c>
      <c r="C9020" s="280" t="s">
        <v>1190</v>
      </c>
      <c r="D9020" s="280" t="s">
        <v>1218</v>
      </c>
      <c r="E9020" s="80">
        <v>2.502373294147665E-2</v>
      </c>
      <c r="F9020" s="80">
        <v>710527</v>
      </c>
      <c r="G9020" s="80">
        <v>9</v>
      </c>
      <c r="H9020" s="280" t="s">
        <v>1342</v>
      </c>
      <c r="I9020" s="80"/>
    </row>
    <row r="9021" spans="1:9">
      <c r="A9021" s="280" t="s">
        <v>10420</v>
      </c>
      <c r="B9021" s="280" t="s">
        <v>1457</v>
      </c>
      <c r="C9021" s="280" t="s">
        <v>1190</v>
      </c>
      <c r="D9021" s="280" t="s">
        <v>1219</v>
      </c>
      <c r="E9021" s="80">
        <v>321.08214141527833</v>
      </c>
      <c r="F9021" s="80">
        <v>710527</v>
      </c>
      <c r="G9021" s="80">
        <v>9</v>
      </c>
      <c r="H9021" s="280" t="s">
        <v>1342</v>
      </c>
      <c r="I9021" s="80"/>
    </row>
    <row r="9022" spans="1:9">
      <c r="A9022" s="280" t="s">
        <v>10421</v>
      </c>
      <c r="B9022" s="280" t="s">
        <v>1457</v>
      </c>
      <c r="C9022" s="280" t="s">
        <v>1190</v>
      </c>
      <c r="D9022" s="280" t="s">
        <v>1347</v>
      </c>
      <c r="E9022" s="80">
        <v>3.2593623298224399E-2</v>
      </c>
      <c r="F9022" s="80">
        <v>710527</v>
      </c>
      <c r="G9022" s="80">
        <v>9</v>
      </c>
      <c r="H9022" s="280" t="s">
        <v>1342</v>
      </c>
      <c r="I9022" s="80"/>
    </row>
    <row r="9023" spans="1:9">
      <c r="A9023" s="280" t="s">
        <v>10422</v>
      </c>
      <c r="B9023" s="280" t="s">
        <v>1457</v>
      </c>
      <c r="C9023" s="280" t="s">
        <v>1190</v>
      </c>
      <c r="D9023" s="280" t="s">
        <v>1344</v>
      </c>
      <c r="E9023" s="80">
        <v>8.1697863550110272E-2</v>
      </c>
      <c r="F9023" s="80">
        <v>710527</v>
      </c>
      <c r="G9023" s="80">
        <v>9</v>
      </c>
      <c r="H9023" s="280" t="s">
        <v>1342</v>
      </c>
      <c r="I9023" s="80"/>
    </row>
    <row r="9024" spans="1:9">
      <c r="A9024" s="280" t="s">
        <v>10423</v>
      </c>
      <c r="B9024" s="280" t="s">
        <v>5748</v>
      </c>
      <c r="C9024" s="280" t="s">
        <v>1191</v>
      </c>
      <c r="D9024" s="280" t="s">
        <v>1394</v>
      </c>
      <c r="E9024" s="80">
        <v>97895</v>
      </c>
      <c r="F9024" s="80">
        <v>710527</v>
      </c>
      <c r="G9024" s="80">
        <v>9</v>
      </c>
      <c r="H9024" s="280" t="s">
        <v>1394</v>
      </c>
      <c r="I9024" s="80"/>
    </row>
    <row r="9025" spans="1:9">
      <c r="A9025" s="280" t="s">
        <v>10424</v>
      </c>
      <c r="B9025" s="280" t="s">
        <v>5750</v>
      </c>
      <c r="C9025" s="280" t="s">
        <v>1191</v>
      </c>
      <c r="D9025" s="280" t="s">
        <v>1394</v>
      </c>
      <c r="E9025" s="80">
        <v>2048113732.5936518</v>
      </c>
      <c r="F9025" s="80">
        <v>710527</v>
      </c>
      <c r="G9025" s="80">
        <v>9</v>
      </c>
      <c r="H9025" s="280" t="s">
        <v>1394</v>
      </c>
      <c r="I9025" s="80"/>
    </row>
    <row r="9026" spans="1:9">
      <c r="A9026" s="280" t="s">
        <v>10425</v>
      </c>
      <c r="B9026" s="280" t="s">
        <v>5752</v>
      </c>
      <c r="C9026" s="280" t="s">
        <v>1191</v>
      </c>
      <c r="D9026" s="280" t="s">
        <v>1394</v>
      </c>
      <c r="E9026" s="80">
        <v>0.13777801547302213</v>
      </c>
      <c r="F9026" s="80">
        <v>710527</v>
      </c>
      <c r="G9026" s="80">
        <v>9</v>
      </c>
      <c r="H9026" s="280" t="s">
        <v>1394</v>
      </c>
      <c r="I9026" s="80"/>
    </row>
    <row r="9027" spans="1:9">
      <c r="A9027" s="280" t="s">
        <v>10426</v>
      </c>
      <c r="B9027" s="280" t="s">
        <v>5754</v>
      </c>
      <c r="C9027" s="280" t="s">
        <v>1191</v>
      </c>
      <c r="D9027" s="280" t="s">
        <v>1394</v>
      </c>
      <c r="E9027" s="80">
        <v>2882.5276626977607</v>
      </c>
      <c r="F9027" s="80">
        <v>710527</v>
      </c>
      <c r="G9027" s="80">
        <v>9</v>
      </c>
      <c r="H9027" s="280" t="s">
        <v>1394</v>
      </c>
      <c r="I9027" s="80"/>
    </row>
    <row r="9028" spans="1:9">
      <c r="A9028" s="280" t="s">
        <v>10427</v>
      </c>
      <c r="B9028" s="280" t="s">
        <v>1457</v>
      </c>
      <c r="C9028" s="280" t="s">
        <v>1191</v>
      </c>
      <c r="D9028" s="280" t="s">
        <v>1211</v>
      </c>
      <c r="E9028" s="80">
        <v>7.7751719288451163E-3</v>
      </c>
      <c r="F9028" s="80">
        <v>710527</v>
      </c>
      <c r="G9028" s="80">
        <v>9</v>
      </c>
      <c r="H9028" s="280" t="s">
        <v>1342</v>
      </c>
      <c r="I9028" s="80"/>
    </row>
    <row r="9029" spans="1:9">
      <c r="A9029" s="280" t="s">
        <v>10428</v>
      </c>
      <c r="B9029" s="280" t="s">
        <v>1457</v>
      </c>
      <c r="C9029" s="280" t="s">
        <v>1191</v>
      </c>
      <c r="D9029" s="280" t="s">
        <v>1212</v>
      </c>
      <c r="E9029" s="80">
        <v>7.888546418693413E-3</v>
      </c>
      <c r="F9029" s="80">
        <v>710527</v>
      </c>
      <c r="G9029" s="80">
        <v>9</v>
      </c>
      <c r="H9029" s="280" t="s">
        <v>1342</v>
      </c>
      <c r="I9029" s="80"/>
    </row>
    <row r="9030" spans="1:9">
      <c r="A9030" s="280" t="s">
        <v>10429</v>
      </c>
      <c r="B9030" s="280" t="s">
        <v>1457</v>
      </c>
      <c r="C9030" s="280" t="s">
        <v>1191</v>
      </c>
      <c r="D9030" s="280" t="s">
        <v>1213</v>
      </c>
      <c r="E9030" s="80">
        <v>7.8842445841135166E-3</v>
      </c>
      <c r="F9030" s="80">
        <v>710527</v>
      </c>
      <c r="G9030" s="80">
        <v>9</v>
      </c>
      <c r="H9030" s="280" t="s">
        <v>1342</v>
      </c>
      <c r="I9030" s="80"/>
    </row>
    <row r="9031" spans="1:9">
      <c r="A9031" s="280" t="s">
        <v>10430</v>
      </c>
      <c r="B9031" s="280" t="s">
        <v>1457</v>
      </c>
      <c r="C9031" s="280" t="s">
        <v>1191</v>
      </c>
      <c r="D9031" s="280" t="s">
        <v>1214</v>
      </c>
      <c r="E9031" s="80">
        <v>8.1169930021723433E-3</v>
      </c>
      <c r="F9031" s="80">
        <v>710527</v>
      </c>
      <c r="G9031" s="80">
        <v>9</v>
      </c>
      <c r="H9031" s="280" t="s">
        <v>1342</v>
      </c>
      <c r="I9031" s="80"/>
    </row>
    <row r="9032" spans="1:9">
      <c r="A9032" s="280" t="s">
        <v>10431</v>
      </c>
      <c r="B9032" s="280" t="s">
        <v>1457</v>
      </c>
      <c r="C9032" s="280" t="s">
        <v>1191</v>
      </c>
      <c r="D9032" s="280" t="s">
        <v>1215</v>
      </c>
      <c r="E9032" s="80">
        <v>0.1708752130681947</v>
      </c>
      <c r="F9032" s="80">
        <v>710527</v>
      </c>
      <c r="G9032" s="80">
        <v>9</v>
      </c>
      <c r="H9032" s="280" t="s">
        <v>1342</v>
      </c>
      <c r="I9032" s="80"/>
    </row>
    <row r="9033" spans="1:9">
      <c r="A9033" s="280" t="s">
        <v>10432</v>
      </c>
      <c r="B9033" s="280" t="s">
        <v>1457</v>
      </c>
      <c r="C9033" s="280" t="s">
        <v>1191</v>
      </c>
      <c r="D9033" s="280" t="s">
        <v>1216</v>
      </c>
      <c r="E9033" s="80">
        <v>2.5003454023880732E-2</v>
      </c>
      <c r="F9033" s="80">
        <v>710527</v>
      </c>
      <c r="G9033" s="80">
        <v>9</v>
      </c>
      <c r="H9033" s="280" t="s">
        <v>1342</v>
      </c>
      <c r="I9033" s="80"/>
    </row>
    <row r="9034" spans="1:9">
      <c r="A9034" s="280" t="s">
        <v>10433</v>
      </c>
      <c r="B9034" s="280" t="s">
        <v>1457</v>
      </c>
      <c r="C9034" s="280" t="s">
        <v>1191</v>
      </c>
      <c r="D9034" s="280" t="s">
        <v>1217</v>
      </c>
      <c r="E9034" s="80">
        <v>2.0767883255669708E-2</v>
      </c>
      <c r="F9034" s="80">
        <v>710527</v>
      </c>
      <c r="G9034" s="80">
        <v>9</v>
      </c>
      <c r="H9034" s="280" t="s">
        <v>1342</v>
      </c>
      <c r="I9034" s="80"/>
    </row>
    <row r="9035" spans="1:9">
      <c r="A9035" s="280" t="s">
        <v>10434</v>
      </c>
      <c r="B9035" s="280" t="s">
        <v>1457</v>
      </c>
      <c r="C9035" s="280" t="s">
        <v>1191</v>
      </c>
      <c r="D9035" s="280" t="s">
        <v>1218</v>
      </c>
      <c r="E9035" s="80">
        <v>2.1056678564628416E-2</v>
      </c>
      <c r="F9035" s="80">
        <v>710527</v>
      </c>
      <c r="G9035" s="80">
        <v>9</v>
      </c>
      <c r="H9035" s="280" t="s">
        <v>1342</v>
      </c>
      <c r="I9035" s="80"/>
    </row>
    <row r="9036" spans="1:9">
      <c r="A9036" s="280" t="s">
        <v>10435</v>
      </c>
      <c r="B9036" s="280" t="s">
        <v>1457</v>
      </c>
      <c r="C9036" s="280" t="s">
        <v>1191</v>
      </c>
      <c r="D9036" s="280" t="s">
        <v>1219</v>
      </c>
      <c r="E9036" s="80">
        <v>239.71057595397997</v>
      </c>
      <c r="F9036" s="80">
        <v>710527</v>
      </c>
      <c r="G9036" s="80">
        <v>9</v>
      </c>
      <c r="H9036" s="280" t="s">
        <v>1342</v>
      </c>
      <c r="I9036" s="80"/>
    </row>
    <row r="9037" spans="1:9">
      <c r="A9037" s="280" t="s">
        <v>10436</v>
      </c>
      <c r="B9037" s="280" t="s">
        <v>1457</v>
      </c>
      <c r="C9037" s="280" t="s">
        <v>1191</v>
      </c>
      <c r="D9037" s="280" t="s">
        <v>1347</v>
      </c>
      <c r="E9037" s="80">
        <v>3.1974510314928546E-2</v>
      </c>
      <c r="F9037" s="80">
        <v>710527</v>
      </c>
      <c r="G9037" s="80">
        <v>9</v>
      </c>
      <c r="H9037" s="280" t="s">
        <v>1342</v>
      </c>
      <c r="I9037" s="80"/>
    </row>
    <row r="9038" spans="1:9">
      <c r="A9038" s="280" t="s">
        <v>10437</v>
      </c>
      <c r="B9038" s="280" t="s">
        <v>1457</v>
      </c>
      <c r="C9038" s="280" t="s">
        <v>1191</v>
      </c>
      <c r="D9038" s="280" t="s">
        <v>1344</v>
      </c>
      <c r="E9038" s="80">
        <v>7.9696293685775674E-2</v>
      </c>
      <c r="F9038" s="80">
        <v>710527</v>
      </c>
      <c r="G9038" s="80">
        <v>9</v>
      </c>
      <c r="H9038" s="280" t="s">
        <v>1342</v>
      </c>
      <c r="I9038" s="80"/>
    </row>
    <row r="9039" spans="1:9">
      <c r="A9039" s="280" t="s">
        <v>10438</v>
      </c>
      <c r="B9039" s="280" t="s">
        <v>5748</v>
      </c>
      <c r="C9039" s="280" t="s">
        <v>1192</v>
      </c>
      <c r="D9039" s="280" t="s">
        <v>1394</v>
      </c>
      <c r="E9039" s="80">
        <v>234497</v>
      </c>
      <c r="F9039" s="80">
        <v>710527</v>
      </c>
      <c r="G9039" s="80">
        <v>9</v>
      </c>
      <c r="H9039" s="280" t="s">
        <v>1394</v>
      </c>
      <c r="I9039" s="80"/>
    </row>
    <row r="9040" spans="1:9">
      <c r="A9040" s="280" t="s">
        <v>10439</v>
      </c>
      <c r="B9040" s="280" t="s">
        <v>5750</v>
      </c>
      <c r="C9040" s="280" t="s">
        <v>1192</v>
      </c>
      <c r="D9040" s="280" t="s">
        <v>1394</v>
      </c>
      <c r="E9040" s="80">
        <v>9006745106.3780651</v>
      </c>
      <c r="F9040" s="80">
        <v>710527</v>
      </c>
      <c r="G9040" s="80">
        <v>9</v>
      </c>
      <c r="H9040" s="280" t="s">
        <v>1394</v>
      </c>
      <c r="I9040" s="80"/>
    </row>
    <row r="9041" spans="1:9">
      <c r="A9041" s="280" t="s">
        <v>10440</v>
      </c>
      <c r="B9041" s="280" t="s">
        <v>5752</v>
      </c>
      <c r="C9041" s="280" t="s">
        <v>1192</v>
      </c>
      <c r="D9041" s="280" t="s">
        <v>1394</v>
      </c>
      <c r="E9041" s="80">
        <v>0.33003249700574361</v>
      </c>
      <c r="F9041" s="80">
        <v>710527</v>
      </c>
      <c r="G9041" s="80">
        <v>9</v>
      </c>
      <c r="H9041" s="280" t="s">
        <v>1394</v>
      </c>
      <c r="I9041" s="80"/>
    </row>
    <row r="9042" spans="1:9">
      <c r="A9042" s="280" t="s">
        <v>10441</v>
      </c>
      <c r="B9042" s="280" t="s">
        <v>5754</v>
      </c>
      <c r="C9042" s="280" t="s">
        <v>1192</v>
      </c>
      <c r="D9042" s="280" t="s">
        <v>1394</v>
      </c>
      <c r="E9042" s="80">
        <v>12676.147572686281</v>
      </c>
      <c r="F9042" s="80">
        <v>710527</v>
      </c>
      <c r="G9042" s="80">
        <v>9</v>
      </c>
      <c r="H9042" s="280" t="s">
        <v>1394</v>
      </c>
      <c r="I9042" s="80"/>
    </row>
    <row r="9043" spans="1:9">
      <c r="A9043" s="280" t="s">
        <v>10442</v>
      </c>
      <c r="B9043" s="280" t="s">
        <v>1457</v>
      </c>
      <c r="C9043" s="280" t="s">
        <v>1192</v>
      </c>
      <c r="D9043" s="280" t="s">
        <v>1211</v>
      </c>
      <c r="E9043" s="80">
        <v>1.4059272932743411E-2</v>
      </c>
      <c r="F9043" s="80">
        <v>710527</v>
      </c>
      <c r="G9043" s="80">
        <v>9</v>
      </c>
      <c r="H9043" s="280" t="s">
        <v>1342</v>
      </c>
      <c r="I9043" s="80"/>
    </row>
    <row r="9044" spans="1:9">
      <c r="A9044" s="280" t="s">
        <v>10443</v>
      </c>
      <c r="B9044" s="280" t="s">
        <v>1457</v>
      </c>
      <c r="C9044" s="280" t="s">
        <v>1192</v>
      </c>
      <c r="D9044" s="280" t="s">
        <v>1212</v>
      </c>
      <c r="E9044" s="80">
        <v>1.4722657092811772E-2</v>
      </c>
      <c r="F9044" s="80">
        <v>710527</v>
      </c>
      <c r="G9044" s="80">
        <v>9</v>
      </c>
      <c r="H9044" s="280" t="s">
        <v>1342</v>
      </c>
      <c r="I9044" s="80"/>
    </row>
    <row r="9045" spans="1:9">
      <c r="A9045" s="280" t="s">
        <v>10444</v>
      </c>
      <c r="B9045" s="280" t="s">
        <v>1457</v>
      </c>
      <c r="C9045" s="280" t="s">
        <v>1192</v>
      </c>
      <c r="D9045" s="280" t="s">
        <v>1213</v>
      </c>
      <c r="E9045" s="80">
        <v>1.4108426931740567E-2</v>
      </c>
      <c r="F9045" s="80">
        <v>710527</v>
      </c>
      <c r="G9045" s="80">
        <v>9</v>
      </c>
      <c r="H9045" s="280" t="s">
        <v>1342</v>
      </c>
      <c r="I9045" s="80"/>
    </row>
    <row r="9046" spans="1:9">
      <c r="A9046" s="280" t="s">
        <v>10445</v>
      </c>
      <c r="B9046" s="280" t="s">
        <v>1457</v>
      </c>
      <c r="C9046" s="280" t="s">
        <v>1192</v>
      </c>
      <c r="D9046" s="280" t="s">
        <v>1214</v>
      </c>
      <c r="E9046" s="80">
        <v>1.4437495846297879E-2</v>
      </c>
      <c r="F9046" s="80">
        <v>710527</v>
      </c>
      <c r="G9046" s="80">
        <v>9</v>
      </c>
      <c r="H9046" s="280" t="s">
        <v>1342</v>
      </c>
      <c r="I9046" s="80"/>
    </row>
    <row r="9047" spans="1:9">
      <c r="A9047" s="280" t="s">
        <v>10446</v>
      </c>
      <c r="B9047" s="280" t="s">
        <v>1457</v>
      </c>
      <c r="C9047" s="280" t="s">
        <v>1192</v>
      </c>
      <c r="D9047" s="280" t="s">
        <v>1215</v>
      </c>
      <c r="E9047" s="80">
        <v>8.2695103062710704E-2</v>
      </c>
      <c r="F9047" s="80">
        <v>710527</v>
      </c>
      <c r="G9047" s="80">
        <v>9</v>
      </c>
      <c r="H9047" s="280" t="s">
        <v>1342</v>
      </c>
      <c r="I9047" s="80"/>
    </row>
    <row r="9048" spans="1:9">
      <c r="A9048" s="280" t="s">
        <v>10447</v>
      </c>
      <c r="B9048" s="280" t="s">
        <v>1457</v>
      </c>
      <c r="C9048" s="280" t="s">
        <v>1192</v>
      </c>
      <c r="D9048" s="280" t="s">
        <v>1216</v>
      </c>
      <c r="E9048" s="80">
        <v>2.749492182175239E-2</v>
      </c>
      <c r="F9048" s="80">
        <v>710527</v>
      </c>
      <c r="G9048" s="80">
        <v>9</v>
      </c>
      <c r="H9048" s="280" t="s">
        <v>1342</v>
      </c>
      <c r="I9048" s="80"/>
    </row>
    <row r="9049" spans="1:9">
      <c r="A9049" s="280" t="s">
        <v>10448</v>
      </c>
      <c r="B9049" s="280" t="s">
        <v>1457</v>
      </c>
      <c r="C9049" s="280" t="s">
        <v>1192</v>
      </c>
      <c r="D9049" s="280" t="s">
        <v>1217</v>
      </c>
      <c r="E9049" s="80">
        <v>1.9493889443164839E-2</v>
      </c>
      <c r="F9049" s="80">
        <v>710527</v>
      </c>
      <c r="G9049" s="80">
        <v>9</v>
      </c>
      <c r="H9049" s="280" t="s">
        <v>1342</v>
      </c>
      <c r="I9049" s="80"/>
    </row>
    <row r="9050" spans="1:9">
      <c r="A9050" s="280" t="s">
        <v>10449</v>
      </c>
      <c r="B9050" s="280" t="s">
        <v>1457</v>
      </c>
      <c r="C9050" s="280" t="s">
        <v>1192</v>
      </c>
      <c r="D9050" s="280" t="s">
        <v>1218</v>
      </c>
      <c r="E9050" s="80">
        <v>2.2282191318765108E-2</v>
      </c>
      <c r="F9050" s="80">
        <v>710527</v>
      </c>
      <c r="G9050" s="80">
        <v>9</v>
      </c>
      <c r="H9050" s="280" t="s">
        <v>1342</v>
      </c>
      <c r="I9050" s="80"/>
    </row>
    <row r="9051" spans="1:9">
      <c r="A9051" s="280" t="s">
        <v>10450</v>
      </c>
      <c r="B9051" s="280" t="s">
        <v>1457</v>
      </c>
      <c r="C9051" s="280" t="s">
        <v>1192</v>
      </c>
      <c r="D9051" s="280" t="s">
        <v>1219</v>
      </c>
      <c r="E9051" s="80">
        <v>1010.2592808973515</v>
      </c>
      <c r="F9051" s="80">
        <v>710527</v>
      </c>
      <c r="G9051" s="80">
        <v>9</v>
      </c>
      <c r="H9051" s="280" t="s">
        <v>1342</v>
      </c>
      <c r="I9051" s="80"/>
    </row>
    <row r="9052" spans="1:9">
      <c r="A9052" s="280" t="s">
        <v>10451</v>
      </c>
      <c r="B9052" s="280" t="s">
        <v>1457</v>
      </c>
      <c r="C9052" s="280" t="s">
        <v>1192</v>
      </c>
      <c r="D9052" s="280" t="s">
        <v>1347</v>
      </c>
      <c r="E9052" s="80">
        <v>6.1300346910806165E-2</v>
      </c>
      <c r="F9052" s="80">
        <v>710527</v>
      </c>
      <c r="G9052" s="80">
        <v>9</v>
      </c>
      <c r="H9052" s="280" t="s">
        <v>1342</v>
      </c>
      <c r="I9052" s="80"/>
    </row>
    <row r="9053" spans="1:9">
      <c r="A9053" s="280" t="s">
        <v>10452</v>
      </c>
      <c r="B9053" s="280" t="s">
        <v>1457</v>
      </c>
      <c r="C9053" s="280" t="s">
        <v>1192</v>
      </c>
      <c r="D9053" s="280" t="s">
        <v>1344</v>
      </c>
      <c r="E9053" s="80">
        <v>0.14790004153895253</v>
      </c>
      <c r="F9053" s="80">
        <v>710527</v>
      </c>
      <c r="G9053" s="80">
        <v>9</v>
      </c>
      <c r="H9053" s="280" t="s">
        <v>1342</v>
      </c>
      <c r="I9053" s="80"/>
    </row>
    <row r="9054" spans="1:9">
      <c r="A9054" s="280" t="s">
        <v>10453</v>
      </c>
      <c r="B9054" s="280" t="s">
        <v>5748</v>
      </c>
      <c r="C9054" s="280" t="s">
        <v>1193</v>
      </c>
      <c r="D9054" s="280" t="s">
        <v>1394</v>
      </c>
      <c r="E9054" s="80">
        <v>8177</v>
      </c>
      <c r="F9054" s="80">
        <v>710527</v>
      </c>
      <c r="G9054" s="80">
        <v>9</v>
      </c>
      <c r="H9054" s="280" t="s">
        <v>1394</v>
      </c>
      <c r="I9054" s="80"/>
    </row>
    <row r="9055" spans="1:9">
      <c r="A9055" s="280" t="s">
        <v>10454</v>
      </c>
      <c r="B9055" s="280" t="s">
        <v>5750</v>
      </c>
      <c r="C9055" s="280" t="s">
        <v>1193</v>
      </c>
      <c r="D9055" s="280" t="s">
        <v>1394</v>
      </c>
      <c r="E9055" s="80">
        <v>1058827407.390625</v>
      </c>
      <c r="F9055" s="80">
        <v>710527</v>
      </c>
      <c r="G9055" s="80">
        <v>9</v>
      </c>
      <c r="H9055" s="280" t="s">
        <v>1394</v>
      </c>
      <c r="I9055" s="80"/>
    </row>
    <row r="9056" spans="1:9">
      <c r="A9056" s="280" t="s">
        <v>10455</v>
      </c>
      <c r="B9056" s="280" t="s">
        <v>5752</v>
      </c>
      <c r="C9056" s="280" t="s">
        <v>1193</v>
      </c>
      <c r="D9056" s="280" t="s">
        <v>1394</v>
      </c>
      <c r="E9056" s="80">
        <v>1.1508359288246612E-2</v>
      </c>
      <c r="F9056" s="80">
        <v>710527</v>
      </c>
      <c r="G9056" s="80">
        <v>9</v>
      </c>
      <c r="H9056" s="280" t="s">
        <v>1394</v>
      </c>
      <c r="I9056" s="80"/>
    </row>
    <row r="9057" spans="1:9">
      <c r="A9057" s="280" t="s">
        <v>10456</v>
      </c>
      <c r="B9057" s="280" t="s">
        <v>5754</v>
      </c>
      <c r="C9057" s="280" t="s">
        <v>1193</v>
      </c>
      <c r="D9057" s="280" t="s">
        <v>1394</v>
      </c>
      <c r="E9057" s="80">
        <v>1490.2001013200413</v>
      </c>
      <c r="F9057" s="80">
        <v>710527</v>
      </c>
      <c r="G9057" s="80">
        <v>9</v>
      </c>
      <c r="H9057" s="280" t="s">
        <v>1394</v>
      </c>
      <c r="I9057" s="80"/>
    </row>
    <row r="9058" spans="1:9">
      <c r="A9058" s="280" t="s">
        <v>10457</v>
      </c>
      <c r="B9058" s="280" t="s">
        <v>1457</v>
      </c>
      <c r="C9058" s="280" t="s">
        <v>1193</v>
      </c>
      <c r="D9058" s="280" t="s">
        <v>1211</v>
      </c>
      <c r="E9058" s="80">
        <v>4.5589510784634517E-2</v>
      </c>
      <c r="F9058" s="80">
        <v>710527</v>
      </c>
      <c r="G9058" s="80">
        <v>9</v>
      </c>
      <c r="H9058" s="280" t="s">
        <v>1342</v>
      </c>
      <c r="I9058" s="80"/>
    </row>
    <row r="9059" spans="1:9">
      <c r="A9059" s="280" t="s">
        <v>10458</v>
      </c>
      <c r="B9059" s="280" t="s">
        <v>1457</v>
      </c>
      <c r="C9059" s="280" t="s">
        <v>1193</v>
      </c>
      <c r="D9059" s="280" t="s">
        <v>1212</v>
      </c>
      <c r="E9059" s="80">
        <v>4.9861473278761531E-2</v>
      </c>
      <c r="F9059" s="80">
        <v>710527</v>
      </c>
      <c r="G9059" s="80">
        <v>9</v>
      </c>
      <c r="H9059" s="280" t="s">
        <v>1342</v>
      </c>
      <c r="I9059" s="80"/>
    </row>
    <row r="9060" spans="1:9">
      <c r="A9060" s="280" t="s">
        <v>10459</v>
      </c>
      <c r="B9060" s="280" t="s">
        <v>1457</v>
      </c>
      <c r="C9060" s="280" t="s">
        <v>1193</v>
      </c>
      <c r="D9060" s="280" t="s">
        <v>1213</v>
      </c>
      <c r="E9060" s="80">
        <v>4.5602780656162425E-2</v>
      </c>
      <c r="F9060" s="80">
        <v>710527</v>
      </c>
      <c r="G9060" s="80">
        <v>9</v>
      </c>
      <c r="H9060" s="280" t="s">
        <v>1342</v>
      </c>
      <c r="I9060" s="80"/>
    </row>
    <row r="9061" spans="1:9">
      <c r="A9061" s="280" t="s">
        <v>10460</v>
      </c>
      <c r="B9061" s="280" t="s">
        <v>1457</v>
      </c>
      <c r="C9061" s="280" t="s">
        <v>1193</v>
      </c>
      <c r="D9061" s="280" t="s">
        <v>1214</v>
      </c>
      <c r="E9061" s="80">
        <v>4.6221651686933055E-2</v>
      </c>
      <c r="F9061" s="80">
        <v>710527</v>
      </c>
      <c r="G9061" s="80">
        <v>9</v>
      </c>
      <c r="H9061" s="280" t="s">
        <v>1342</v>
      </c>
      <c r="I9061" s="80"/>
    </row>
    <row r="9062" spans="1:9">
      <c r="A9062" s="280" t="s">
        <v>10461</v>
      </c>
      <c r="B9062" s="280" t="s">
        <v>1457</v>
      </c>
      <c r="C9062" s="280" t="s">
        <v>1193</v>
      </c>
      <c r="D9062" s="280" t="s">
        <v>1215</v>
      </c>
      <c r="E9062" s="80">
        <v>4.978851414550918E-2</v>
      </c>
      <c r="F9062" s="80">
        <v>710527</v>
      </c>
      <c r="G9062" s="80">
        <v>9</v>
      </c>
      <c r="H9062" s="280" t="s">
        <v>1342</v>
      </c>
      <c r="I9062" s="80"/>
    </row>
    <row r="9063" spans="1:9">
      <c r="A9063" s="280" t="s">
        <v>10462</v>
      </c>
      <c r="B9063" s="280" t="s">
        <v>1457</v>
      </c>
      <c r="C9063" s="280" t="s">
        <v>1193</v>
      </c>
      <c r="D9063" s="280" t="s">
        <v>1216</v>
      </c>
      <c r="E9063" s="80">
        <v>7.6342224243501802E-2</v>
      </c>
      <c r="F9063" s="80">
        <v>710527</v>
      </c>
      <c r="G9063" s="80">
        <v>9</v>
      </c>
      <c r="H9063" s="280" t="s">
        <v>1342</v>
      </c>
      <c r="I9063" s="80"/>
    </row>
    <row r="9064" spans="1:9">
      <c r="A9064" s="280" t="s">
        <v>10463</v>
      </c>
      <c r="B9064" s="280" t="s">
        <v>1457</v>
      </c>
      <c r="C9064" s="280" t="s">
        <v>1193</v>
      </c>
      <c r="D9064" s="280" t="s">
        <v>1217</v>
      </c>
      <c r="E9064" s="80">
        <v>4.7455466354836745E-2</v>
      </c>
      <c r="F9064" s="80">
        <v>710527</v>
      </c>
      <c r="G9064" s="80">
        <v>9</v>
      </c>
      <c r="H9064" s="280" t="s">
        <v>1342</v>
      </c>
      <c r="I9064" s="80"/>
    </row>
    <row r="9065" spans="1:9">
      <c r="A9065" s="280" t="s">
        <v>10464</v>
      </c>
      <c r="B9065" s="280" t="s">
        <v>1457</v>
      </c>
      <c r="C9065" s="280" t="s">
        <v>1193</v>
      </c>
      <c r="D9065" s="280" t="s">
        <v>1218</v>
      </c>
      <c r="E9065" s="80">
        <v>6.7306403140650048E-2</v>
      </c>
      <c r="F9065" s="80">
        <v>710527</v>
      </c>
      <c r="G9065" s="80">
        <v>9</v>
      </c>
      <c r="H9065" s="280" t="s">
        <v>1342</v>
      </c>
      <c r="I9065" s="80"/>
    </row>
    <row r="9066" spans="1:9">
      <c r="A9066" s="280" t="s">
        <v>10465</v>
      </c>
      <c r="B9066" s="280" t="s">
        <v>1457</v>
      </c>
      <c r="C9066" s="280" t="s">
        <v>1193</v>
      </c>
      <c r="D9066" s="280" t="s">
        <v>1219</v>
      </c>
      <c r="E9066" s="80">
        <v>4.5467424072849455E-2</v>
      </c>
      <c r="F9066" s="80">
        <v>710527</v>
      </c>
      <c r="G9066" s="80">
        <v>9</v>
      </c>
      <c r="H9066" s="280" t="s">
        <v>1342</v>
      </c>
      <c r="I9066" s="80"/>
    </row>
    <row r="9067" spans="1:9">
      <c r="A9067" s="280" t="s">
        <v>10466</v>
      </c>
      <c r="B9067" s="280" t="s">
        <v>1457</v>
      </c>
      <c r="C9067" s="280" t="s">
        <v>1193</v>
      </c>
      <c r="D9067" s="280" t="s">
        <v>1347</v>
      </c>
      <c r="E9067" s="80">
        <v>0.25464409699000512</v>
      </c>
      <c r="F9067" s="80">
        <v>710527</v>
      </c>
      <c r="G9067" s="80">
        <v>9</v>
      </c>
      <c r="H9067" s="280" t="s">
        <v>1342</v>
      </c>
      <c r="I9067" s="80"/>
    </row>
    <row r="9068" spans="1:9">
      <c r="A9068" s="280" t="s">
        <v>10467</v>
      </c>
      <c r="B9068" s="280" t="s">
        <v>1457</v>
      </c>
      <c r="C9068" s="280" t="s">
        <v>1193</v>
      </c>
      <c r="D9068" s="280" t="s">
        <v>1344</v>
      </c>
      <c r="E9068" s="80">
        <v>0.52795522158573804</v>
      </c>
      <c r="F9068" s="80">
        <v>710527</v>
      </c>
      <c r="G9068" s="80">
        <v>9</v>
      </c>
      <c r="H9068" s="280" t="s">
        <v>1342</v>
      </c>
      <c r="I9068" s="80"/>
    </row>
    <row r="9069" spans="1:9">
      <c r="A9069" s="280" t="s">
        <v>10468</v>
      </c>
      <c r="B9069" s="280" t="s">
        <v>5748</v>
      </c>
      <c r="C9069" s="280" t="s">
        <v>1194</v>
      </c>
      <c r="D9069" s="280" t="s">
        <v>1394</v>
      </c>
      <c r="E9069" s="80">
        <v>173671</v>
      </c>
      <c r="F9069" s="80">
        <v>710527</v>
      </c>
      <c r="G9069" s="80">
        <v>9</v>
      </c>
      <c r="H9069" s="280" t="s">
        <v>1394</v>
      </c>
      <c r="I9069" s="80"/>
    </row>
    <row r="9070" spans="1:9">
      <c r="A9070" s="280" t="s">
        <v>10469</v>
      </c>
      <c r="B9070" s="280" t="s">
        <v>5750</v>
      </c>
      <c r="C9070" s="280" t="s">
        <v>1194</v>
      </c>
      <c r="D9070" s="280" t="s">
        <v>1394</v>
      </c>
      <c r="E9070" s="80">
        <v>5899803966.3937883</v>
      </c>
      <c r="F9070" s="80">
        <v>710527</v>
      </c>
      <c r="G9070" s="80">
        <v>9</v>
      </c>
      <c r="H9070" s="280" t="s">
        <v>1394</v>
      </c>
      <c r="I9070" s="80"/>
    </row>
    <row r="9071" spans="1:9">
      <c r="A9071" s="280" t="s">
        <v>10470</v>
      </c>
      <c r="B9071" s="280" t="s">
        <v>5752</v>
      </c>
      <c r="C9071" s="280" t="s">
        <v>1194</v>
      </c>
      <c r="D9071" s="280" t="s">
        <v>1394</v>
      </c>
      <c r="E9071" s="80">
        <v>0.24442561647903599</v>
      </c>
      <c r="F9071" s="80">
        <v>710527</v>
      </c>
      <c r="G9071" s="80">
        <v>9</v>
      </c>
      <c r="H9071" s="280" t="s">
        <v>1394</v>
      </c>
      <c r="I9071" s="80"/>
    </row>
    <row r="9072" spans="1:9">
      <c r="A9072" s="280" t="s">
        <v>10471</v>
      </c>
      <c r="B9072" s="280" t="s">
        <v>5754</v>
      </c>
      <c r="C9072" s="280" t="s">
        <v>1194</v>
      </c>
      <c r="D9072" s="280" t="s">
        <v>1394</v>
      </c>
      <c r="E9072" s="80">
        <v>8303.4198086684792</v>
      </c>
      <c r="F9072" s="80">
        <v>710527</v>
      </c>
      <c r="G9072" s="80">
        <v>9</v>
      </c>
      <c r="H9072" s="280" t="s">
        <v>1394</v>
      </c>
      <c r="I9072" s="80"/>
    </row>
    <row r="9073" spans="1:9">
      <c r="A9073" s="280" t="s">
        <v>10472</v>
      </c>
      <c r="B9073" s="280" t="s">
        <v>1457</v>
      </c>
      <c r="C9073" s="280" t="s">
        <v>1194</v>
      </c>
      <c r="D9073" s="280" t="s">
        <v>1211</v>
      </c>
      <c r="E9073" s="80">
        <v>1.2454131312938155E-2</v>
      </c>
      <c r="F9073" s="80">
        <v>710527</v>
      </c>
      <c r="G9073" s="80">
        <v>9</v>
      </c>
      <c r="H9073" s="280" t="s">
        <v>1342</v>
      </c>
      <c r="I9073" s="80"/>
    </row>
    <row r="9074" spans="1:9">
      <c r="A9074" s="280" t="s">
        <v>10473</v>
      </c>
      <c r="B9074" s="280" t="s">
        <v>1457</v>
      </c>
      <c r="C9074" s="280" t="s">
        <v>1194</v>
      </c>
      <c r="D9074" s="280" t="s">
        <v>1212</v>
      </c>
      <c r="E9074" s="80">
        <v>1.3017285947094621E-2</v>
      </c>
      <c r="F9074" s="80">
        <v>710527</v>
      </c>
      <c r="G9074" s="80">
        <v>9</v>
      </c>
      <c r="H9074" s="280" t="s">
        <v>1342</v>
      </c>
      <c r="I9074" s="80"/>
    </row>
    <row r="9075" spans="1:9">
      <c r="A9075" s="280" t="s">
        <v>10474</v>
      </c>
      <c r="B9075" s="280" t="s">
        <v>1457</v>
      </c>
      <c r="C9075" s="280" t="s">
        <v>1194</v>
      </c>
      <c r="D9075" s="280" t="s">
        <v>1213</v>
      </c>
      <c r="E9075" s="80">
        <v>1.2458393912772626E-2</v>
      </c>
      <c r="F9075" s="80">
        <v>710527</v>
      </c>
      <c r="G9075" s="80">
        <v>9</v>
      </c>
      <c r="H9075" s="280" t="s">
        <v>1342</v>
      </c>
      <c r="I9075" s="80"/>
    </row>
    <row r="9076" spans="1:9">
      <c r="A9076" s="280" t="s">
        <v>10475</v>
      </c>
      <c r="B9076" s="280" t="s">
        <v>1457</v>
      </c>
      <c r="C9076" s="280" t="s">
        <v>1194</v>
      </c>
      <c r="D9076" s="280" t="s">
        <v>1214</v>
      </c>
      <c r="E9076" s="80">
        <v>1.2742380637398302E-2</v>
      </c>
      <c r="F9076" s="80">
        <v>710527</v>
      </c>
      <c r="G9076" s="80">
        <v>9</v>
      </c>
      <c r="H9076" s="280" t="s">
        <v>1342</v>
      </c>
      <c r="I9076" s="80"/>
    </row>
    <row r="9077" spans="1:9">
      <c r="A9077" s="280" t="s">
        <v>10476</v>
      </c>
      <c r="B9077" s="280" t="s">
        <v>1457</v>
      </c>
      <c r="C9077" s="280" t="s">
        <v>1194</v>
      </c>
      <c r="D9077" s="280" t="s">
        <v>1215</v>
      </c>
      <c r="E9077" s="80">
        <v>1.2994707921401524E-2</v>
      </c>
      <c r="F9077" s="80">
        <v>710527</v>
      </c>
      <c r="G9077" s="80">
        <v>9</v>
      </c>
      <c r="H9077" s="280" t="s">
        <v>1342</v>
      </c>
      <c r="I9077" s="80"/>
    </row>
    <row r="9078" spans="1:9">
      <c r="A9078" s="280" t="s">
        <v>10477</v>
      </c>
      <c r="B9078" s="280" t="s">
        <v>1457</v>
      </c>
      <c r="C9078" s="280" t="s">
        <v>1194</v>
      </c>
      <c r="D9078" s="280" t="s">
        <v>1216</v>
      </c>
      <c r="E9078" s="80">
        <v>1.9436251205604573E-2</v>
      </c>
      <c r="F9078" s="80">
        <v>710527</v>
      </c>
      <c r="G9078" s="80">
        <v>9</v>
      </c>
      <c r="H9078" s="280" t="s">
        <v>1342</v>
      </c>
      <c r="I9078" s="80"/>
    </row>
    <row r="9079" spans="1:9">
      <c r="A9079" s="280" t="s">
        <v>10478</v>
      </c>
      <c r="B9079" s="280" t="s">
        <v>1457</v>
      </c>
      <c r="C9079" s="280" t="s">
        <v>1194</v>
      </c>
      <c r="D9079" s="280" t="s">
        <v>1217</v>
      </c>
      <c r="E9079" s="80">
        <v>1.2380554687060813E-2</v>
      </c>
      <c r="F9079" s="80">
        <v>710527</v>
      </c>
      <c r="G9079" s="80">
        <v>9</v>
      </c>
      <c r="H9079" s="280" t="s">
        <v>1342</v>
      </c>
      <c r="I9079" s="80"/>
    </row>
    <row r="9080" spans="1:9">
      <c r="A9080" s="280" t="s">
        <v>10479</v>
      </c>
      <c r="B9080" s="280" t="s">
        <v>1457</v>
      </c>
      <c r="C9080" s="280" t="s">
        <v>1194</v>
      </c>
      <c r="D9080" s="280" t="s">
        <v>1218</v>
      </c>
      <c r="E9080" s="80">
        <v>1.5047987350283393E-2</v>
      </c>
      <c r="F9080" s="80">
        <v>710527</v>
      </c>
      <c r="G9080" s="80">
        <v>9</v>
      </c>
      <c r="H9080" s="280" t="s">
        <v>1342</v>
      </c>
      <c r="I9080" s="80"/>
    </row>
    <row r="9081" spans="1:9">
      <c r="A9081" s="280" t="s">
        <v>10480</v>
      </c>
      <c r="B9081" s="280" t="s">
        <v>1457</v>
      </c>
      <c r="C9081" s="280" t="s">
        <v>1194</v>
      </c>
      <c r="D9081" s="280" t="s">
        <v>1219</v>
      </c>
      <c r="E9081" s="80">
        <v>1228.967023696787</v>
      </c>
      <c r="F9081" s="80">
        <v>710527</v>
      </c>
      <c r="G9081" s="80">
        <v>9</v>
      </c>
      <c r="H9081" s="280" t="s">
        <v>1342</v>
      </c>
      <c r="I9081" s="80"/>
    </row>
    <row r="9082" spans="1:9">
      <c r="A9082" s="280" t="s">
        <v>10481</v>
      </c>
      <c r="B9082" s="280" t="s">
        <v>1457</v>
      </c>
      <c r="C9082" s="280" t="s">
        <v>1194</v>
      </c>
      <c r="D9082" s="280" t="s">
        <v>1347</v>
      </c>
      <c r="E9082" s="80">
        <v>5.2757098083019677E-2</v>
      </c>
      <c r="F9082" s="80">
        <v>710527</v>
      </c>
      <c r="G9082" s="80">
        <v>9</v>
      </c>
      <c r="H9082" s="280" t="s">
        <v>1342</v>
      </c>
      <c r="I9082" s="80"/>
    </row>
    <row r="9083" spans="1:9">
      <c r="A9083" s="280" t="s">
        <v>10482</v>
      </c>
      <c r="B9083" s="280" t="s">
        <v>1457</v>
      </c>
      <c r="C9083" s="280" t="s">
        <v>1194</v>
      </c>
      <c r="D9083" s="280" t="s">
        <v>1344</v>
      </c>
      <c r="E9083" s="80">
        <v>0.12991897048720949</v>
      </c>
      <c r="F9083" s="80">
        <v>710527</v>
      </c>
      <c r="G9083" s="80">
        <v>9</v>
      </c>
      <c r="H9083" s="280" t="s">
        <v>1342</v>
      </c>
      <c r="I9083" s="80"/>
    </row>
    <row r="9084" spans="1:9">
      <c r="A9084" s="280" t="s">
        <v>10483</v>
      </c>
      <c r="B9084" s="280" t="s">
        <v>5748</v>
      </c>
      <c r="C9084" s="280" t="s">
        <v>1195</v>
      </c>
      <c r="D9084" s="280" t="s">
        <v>1394</v>
      </c>
      <c r="E9084" s="80">
        <v>2084</v>
      </c>
      <c r="F9084" s="80">
        <v>710527</v>
      </c>
      <c r="G9084" s="80">
        <v>9</v>
      </c>
      <c r="H9084" s="280" t="s">
        <v>1394</v>
      </c>
      <c r="I9084" s="80"/>
    </row>
    <row r="9085" spans="1:9">
      <c r="A9085" s="280" t="s">
        <v>10484</v>
      </c>
      <c r="B9085" s="280" t="s">
        <v>5750</v>
      </c>
      <c r="C9085" s="280" t="s">
        <v>1195</v>
      </c>
      <c r="D9085" s="280" t="s">
        <v>1394</v>
      </c>
      <c r="E9085" s="80">
        <v>87836657.567850262</v>
      </c>
      <c r="F9085" s="80">
        <v>710527</v>
      </c>
      <c r="G9085" s="80">
        <v>9</v>
      </c>
      <c r="H9085" s="280" t="s">
        <v>1394</v>
      </c>
      <c r="I9085" s="80"/>
    </row>
    <row r="9086" spans="1:9">
      <c r="A9086" s="280" t="s">
        <v>10485</v>
      </c>
      <c r="B9086" s="280" t="s">
        <v>5752</v>
      </c>
      <c r="C9086" s="280" t="s">
        <v>1195</v>
      </c>
      <c r="D9086" s="280" t="s">
        <v>1394</v>
      </c>
      <c r="E9086" s="80">
        <v>2.9330342126337211E-3</v>
      </c>
      <c r="F9086" s="80">
        <v>710527</v>
      </c>
      <c r="G9086" s="80">
        <v>9</v>
      </c>
      <c r="H9086" s="280" t="s">
        <v>1394</v>
      </c>
      <c r="I9086" s="80"/>
    </row>
    <row r="9087" spans="1:9">
      <c r="A9087" s="280" t="s">
        <v>10486</v>
      </c>
      <c r="B9087" s="280" t="s">
        <v>5754</v>
      </c>
      <c r="C9087" s="280" t="s">
        <v>1195</v>
      </c>
      <c r="D9087" s="280" t="s">
        <v>1394</v>
      </c>
      <c r="E9087" s="80">
        <v>123.6218434596437</v>
      </c>
      <c r="F9087" s="80">
        <v>710527</v>
      </c>
      <c r="G9087" s="80">
        <v>9</v>
      </c>
      <c r="H9087" s="280" t="s">
        <v>1394</v>
      </c>
      <c r="I9087" s="80"/>
    </row>
    <row r="9088" spans="1:9">
      <c r="A9088" s="280" t="s">
        <v>10487</v>
      </c>
      <c r="B9088" s="280" t="s">
        <v>1457</v>
      </c>
      <c r="C9088" s="280" t="s">
        <v>1195</v>
      </c>
      <c r="D9088" s="280" t="s">
        <v>1211</v>
      </c>
      <c r="E9088" s="80">
        <v>1.5291187420009967E-2</v>
      </c>
      <c r="F9088" s="80">
        <v>710527</v>
      </c>
      <c r="G9088" s="80">
        <v>9</v>
      </c>
      <c r="H9088" s="280" t="s">
        <v>1342</v>
      </c>
      <c r="I9088" s="80"/>
    </row>
    <row r="9089" spans="1:9">
      <c r="A9089" s="280" t="s">
        <v>10488</v>
      </c>
      <c r="B9089" s="280" t="s">
        <v>1457</v>
      </c>
      <c r="C9089" s="280" t="s">
        <v>1195</v>
      </c>
      <c r="D9089" s="280" t="s">
        <v>1212</v>
      </c>
      <c r="E9089" s="80">
        <v>1.5514100518814444E-2</v>
      </c>
      <c r="F9089" s="80">
        <v>710527</v>
      </c>
      <c r="G9089" s="80">
        <v>9</v>
      </c>
      <c r="H9089" s="280" t="s">
        <v>1342</v>
      </c>
      <c r="I9089" s="80"/>
    </row>
    <row r="9090" spans="1:9">
      <c r="A9090" s="280" t="s">
        <v>10489</v>
      </c>
      <c r="B9090" s="280" t="s">
        <v>1457</v>
      </c>
      <c r="C9090" s="280" t="s">
        <v>1195</v>
      </c>
      <c r="D9090" s="280" t="s">
        <v>1213</v>
      </c>
      <c r="E9090" s="80">
        <v>1.5291187420009967E-2</v>
      </c>
      <c r="F9090" s="80">
        <v>710527</v>
      </c>
      <c r="G9090" s="80">
        <v>9</v>
      </c>
      <c r="H9090" s="280" t="s">
        <v>1342</v>
      </c>
      <c r="I9090" s="80"/>
    </row>
    <row r="9091" spans="1:9">
      <c r="A9091" s="280" t="s">
        <v>10490</v>
      </c>
      <c r="B9091" s="280" t="s">
        <v>1457</v>
      </c>
      <c r="C9091" s="280" t="s">
        <v>1195</v>
      </c>
      <c r="D9091" s="280" t="s">
        <v>1214</v>
      </c>
      <c r="E9091" s="80">
        <v>1.5291187420009967E-2</v>
      </c>
      <c r="F9091" s="80">
        <v>710527</v>
      </c>
      <c r="G9091" s="80">
        <v>9</v>
      </c>
      <c r="H9091" s="280" t="s">
        <v>1342</v>
      </c>
      <c r="I9091" s="80"/>
    </row>
    <row r="9092" spans="1:9">
      <c r="A9092" s="280" t="s">
        <v>10491</v>
      </c>
      <c r="B9092" s="280" t="s">
        <v>1457</v>
      </c>
      <c r="C9092" s="280" t="s">
        <v>1195</v>
      </c>
      <c r="D9092" s="280" t="s">
        <v>1215</v>
      </c>
      <c r="E9092" s="80">
        <v>1.5514100518814444E-2</v>
      </c>
      <c r="F9092" s="80">
        <v>710527</v>
      </c>
      <c r="G9092" s="80">
        <v>9</v>
      </c>
      <c r="H9092" s="280" t="s">
        <v>1342</v>
      </c>
      <c r="I9092" s="80"/>
    </row>
    <row r="9093" spans="1:9">
      <c r="A9093" s="280" t="s">
        <v>10492</v>
      </c>
      <c r="B9093" s="280" t="s">
        <v>1457</v>
      </c>
      <c r="C9093" s="280" t="s">
        <v>1195</v>
      </c>
      <c r="D9093" s="280" t="s">
        <v>1216</v>
      </c>
      <c r="E9093" s="80">
        <v>1.7010467202077786E-2</v>
      </c>
      <c r="F9093" s="80">
        <v>710527</v>
      </c>
      <c r="G9093" s="80">
        <v>9</v>
      </c>
      <c r="H9093" s="280" t="s">
        <v>1342</v>
      </c>
      <c r="I9093" s="80"/>
    </row>
    <row r="9094" spans="1:9">
      <c r="A9094" s="280" t="s">
        <v>10493</v>
      </c>
      <c r="B9094" s="280" t="s">
        <v>1457</v>
      </c>
      <c r="C9094" s="280" t="s">
        <v>1195</v>
      </c>
      <c r="D9094" s="280" t="s">
        <v>1217</v>
      </c>
      <c r="E9094" s="80">
        <v>1.4825930106722089E-2</v>
      </c>
      <c r="F9094" s="80">
        <v>710527</v>
      </c>
      <c r="G9094" s="80">
        <v>9</v>
      </c>
      <c r="H9094" s="280" t="s">
        <v>1342</v>
      </c>
      <c r="I9094" s="80"/>
    </row>
    <row r="9095" spans="1:9">
      <c r="A9095" s="280" t="s">
        <v>10494</v>
      </c>
      <c r="B9095" s="280" t="s">
        <v>1457</v>
      </c>
      <c r="C9095" s="280" t="s">
        <v>1195</v>
      </c>
      <c r="D9095" s="280" t="s">
        <v>1218</v>
      </c>
      <c r="E9095" s="80">
        <v>1.660293911111901E-2</v>
      </c>
      <c r="F9095" s="80">
        <v>710527</v>
      </c>
      <c r="G9095" s="80">
        <v>9</v>
      </c>
      <c r="H9095" s="280" t="s">
        <v>1342</v>
      </c>
      <c r="I9095" s="80"/>
    </row>
    <row r="9096" spans="1:9">
      <c r="A9096" s="280" t="s">
        <v>10495</v>
      </c>
      <c r="B9096" s="280" t="s">
        <v>1457</v>
      </c>
      <c r="C9096" s="280" t="s">
        <v>1195</v>
      </c>
      <c r="D9096" s="280" t="s">
        <v>1219</v>
      </c>
      <c r="E9096" s="80">
        <v>26160.081210215943</v>
      </c>
      <c r="F9096" s="80">
        <v>710527</v>
      </c>
      <c r="G9096" s="80">
        <v>9</v>
      </c>
      <c r="H9096" s="280" t="s">
        <v>1342</v>
      </c>
      <c r="I9096" s="80"/>
    </row>
    <row r="9097" spans="1:9">
      <c r="A9097" s="280" t="s">
        <v>10496</v>
      </c>
      <c r="B9097" s="280" t="s">
        <v>1457</v>
      </c>
      <c r="C9097" s="280" t="s">
        <v>1195</v>
      </c>
      <c r="D9097" s="280" t="s">
        <v>1347</v>
      </c>
      <c r="E9097" s="80">
        <v>8.4796686519703277E-2</v>
      </c>
      <c r="F9097" s="80">
        <v>710527</v>
      </c>
      <c r="G9097" s="80">
        <v>9</v>
      </c>
      <c r="H9097" s="280" t="s">
        <v>1342</v>
      </c>
      <c r="I9097" s="80"/>
    </row>
    <row r="9098" spans="1:9">
      <c r="A9098" s="280" t="s">
        <v>10497</v>
      </c>
      <c r="B9098" s="280" t="s">
        <v>1457</v>
      </c>
      <c r="C9098" s="280" t="s">
        <v>1195</v>
      </c>
      <c r="D9098" s="280" t="s">
        <v>1344</v>
      </c>
      <c r="E9098" s="80">
        <v>0.1730161088220912</v>
      </c>
      <c r="F9098" s="80">
        <v>710527</v>
      </c>
      <c r="G9098" s="80">
        <v>9</v>
      </c>
      <c r="H9098" s="280" t="s">
        <v>1342</v>
      </c>
      <c r="I9098" s="80"/>
    </row>
    <row r="9099" spans="1:9">
      <c r="A9099" s="280" t="s">
        <v>10498</v>
      </c>
      <c r="B9099" s="280" t="s">
        <v>5748</v>
      </c>
      <c r="C9099" s="280" t="s">
        <v>1196</v>
      </c>
      <c r="D9099" s="280" t="s">
        <v>1394</v>
      </c>
      <c r="E9099" s="80">
        <v>144925</v>
      </c>
      <c r="F9099" s="80">
        <v>710527</v>
      </c>
      <c r="G9099" s="80">
        <v>9</v>
      </c>
      <c r="H9099" s="280" t="s">
        <v>1394</v>
      </c>
      <c r="I9099" s="80"/>
    </row>
    <row r="9100" spans="1:9">
      <c r="A9100" s="280" t="s">
        <v>10499</v>
      </c>
      <c r="B9100" s="280" t="s">
        <v>5750</v>
      </c>
      <c r="C9100" s="280" t="s">
        <v>1196</v>
      </c>
      <c r="D9100" s="280" t="s">
        <v>1394</v>
      </c>
      <c r="E9100" s="80">
        <v>53544622883.222656</v>
      </c>
      <c r="F9100" s="80">
        <v>710527</v>
      </c>
      <c r="G9100" s="80">
        <v>9</v>
      </c>
      <c r="H9100" s="280" t="s">
        <v>1394</v>
      </c>
      <c r="I9100" s="80"/>
    </row>
    <row r="9101" spans="1:9">
      <c r="A9101" s="280" t="s">
        <v>10500</v>
      </c>
      <c r="B9101" s="280" t="s">
        <v>5752</v>
      </c>
      <c r="C9101" s="280" t="s">
        <v>1196</v>
      </c>
      <c r="D9101" s="280" t="s">
        <v>1394</v>
      </c>
      <c r="E9101" s="80">
        <v>0.20396832210457871</v>
      </c>
      <c r="F9101" s="80">
        <v>710527</v>
      </c>
      <c r="G9101" s="80">
        <v>9</v>
      </c>
      <c r="H9101" s="280" t="s">
        <v>1394</v>
      </c>
      <c r="I9101" s="80"/>
    </row>
    <row r="9102" spans="1:9">
      <c r="A9102" s="280" t="s">
        <v>10501</v>
      </c>
      <c r="B9102" s="280" t="s">
        <v>5754</v>
      </c>
      <c r="C9102" s="280" t="s">
        <v>1196</v>
      </c>
      <c r="D9102" s="280" t="s">
        <v>1394</v>
      </c>
      <c r="E9102" s="80">
        <v>75359.026304732484</v>
      </c>
      <c r="F9102" s="80">
        <v>710527</v>
      </c>
      <c r="G9102" s="80">
        <v>9</v>
      </c>
      <c r="H9102" s="280" t="s">
        <v>1394</v>
      </c>
      <c r="I9102" s="80"/>
    </row>
    <row r="9103" spans="1:9">
      <c r="A9103" s="280" t="s">
        <v>10502</v>
      </c>
      <c r="B9103" s="280" t="s">
        <v>1457</v>
      </c>
      <c r="C9103" s="280" t="s">
        <v>1196</v>
      </c>
      <c r="D9103" s="280" t="s">
        <v>1211</v>
      </c>
      <c r="E9103" s="80">
        <v>0.13821877342943195</v>
      </c>
      <c r="F9103" s="80">
        <v>710527</v>
      </c>
      <c r="G9103" s="80">
        <v>9</v>
      </c>
      <c r="H9103" s="280" t="s">
        <v>1342</v>
      </c>
      <c r="I9103" s="80"/>
    </row>
    <row r="9104" spans="1:9">
      <c r="A9104" s="280" t="s">
        <v>10503</v>
      </c>
      <c r="B9104" s="280" t="s">
        <v>1457</v>
      </c>
      <c r="C9104" s="280" t="s">
        <v>1196</v>
      </c>
      <c r="D9104" s="280" t="s">
        <v>1212</v>
      </c>
      <c r="E9104" s="80">
        <v>0.14218200657032268</v>
      </c>
      <c r="F9104" s="80">
        <v>710527</v>
      </c>
      <c r="G9104" s="80">
        <v>9</v>
      </c>
      <c r="H9104" s="280" t="s">
        <v>1342</v>
      </c>
      <c r="I9104" s="80"/>
    </row>
    <row r="9105" spans="1:9">
      <c r="A9105" s="280" t="s">
        <v>10504</v>
      </c>
      <c r="B9105" s="280" t="s">
        <v>1457</v>
      </c>
      <c r="C9105" s="280" t="s">
        <v>1196</v>
      </c>
      <c r="D9105" s="280" t="s">
        <v>1213</v>
      </c>
      <c r="E9105" s="80">
        <v>0.13833023114343554</v>
      </c>
      <c r="F9105" s="80">
        <v>710527</v>
      </c>
      <c r="G9105" s="80">
        <v>9</v>
      </c>
      <c r="H9105" s="280" t="s">
        <v>1342</v>
      </c>
      <c r="I9105" s="80"/>
    </row>
    <row r="9106" spans="1:9">
      <c r="A9106" s="280" t="s">
        <v>10505</v>
      </c>
      <c r="B9106" s="280" t="s">
        <v>1457</v>
      </c>
      <c r="C9106" s="280" t="s">
        <v>1196</v>
      </c>
      <c r="D9106" s="280" t="s">
        <v>1214</v>
      </c>
      <c r="E9106" s="80">
        <v>0.14200477165455339</v>
      </c>
      <c r="F9106" s="80">
        <v>710527</v>
      </c>
      <c r="G9106" s="80">
        <v>9</v>
      </c>
      <c r="H9106" s="280" t="s">
        <v>1342</v>
      </c>
      <c r="I9106" s="80"/>
    </row>
    <row r="9107" spans="1:9">
      <c r="A9107" s="280" t="s">
        <v>10506</v>
      </c>
      <c r="B9107" s="280" t="s">
        <v>1457</v>
      </c>
      <c r="C9107" s="280" t="s">
        <v>1196</v>
      </c>
      <c r="D9107" s="280" t="s">
        <v>1215</v>
      </c>
      <c r="E9107" s="80">
        <v>0.1420649165555942</v>
      </c>
      <c r="F9107" s="80">
        <v>710527</v>
      </c>
      <c r="G9107" s="80">
        <v>9</v>
      </c>
      <c r="H9107" s="280" t="s">
        <v>1342</v>
      </c>
      <c r="I9107" s="80"/>
    </row>
    <row r="9108" spans="1:9">
      <c r="A9108" s="280" t="s">
        <v>10507</v>
      </c>
      <c r="B9108" s="280" t="s">
        <v>1457</v>
      </c>
      <c r="C9108" s="280" t="s">
        <v>1196</v>
      </c>
      <c r="D9108" s="280" t="s">
        <v>1216</v>
      </c>
      <c r="E9108" s="80">
        <v>0.20631122010836503</v>
      </c>
      <c r="F9108" s="80">
        <v>710527</v>
      </c>
      <c r="G9108" s="80">
        <v>9</v>
      </c>
      <c r="H9108" s="280" t="s">
        <v>1342</v>
      </c>
      <c r="I9108" s="80"/>
    </row>
    <row r="9109" spans="1:9">
      <c r="A9109" s="280" t="s">
        <v>10508</v>
      </c>
      <c r="B9109" s="280" t="s">
        <v>1457</v>
      </c>
      <c r="C9109" s="280" t="s">
        <v>1196</v>
      </c>
      <c r="D9109" s="280" t="s">
        <v>1217</v>
      </c>
      <c r="E9109" s="80">
        <v>0.13520938491463982</v>
      </c>
      <c r="F9109" s="80">
        <v>710527</v>
      </c>
      <c r="G9109" s="80">
        <v>9</v>
      </c>
      <c r="H9109" s="280" t="s">
        <v>1342</v>
      </c>
      <c r="I9109" s="80"/>
    </row>
    <row r="9110" spans="1:9">
      <c r="A9110" s="280" t="s">
        <v>10509</v>
      </c>
      <c r="B9110" s="280" t="s">
        <v>1457</v>
      </c>
      <c r="C9110" s="280" t="s">
        <v>1196</v>
      </c>
      <c r="D9110" s="280" t="s">
        <v>1218</v>
      </c>
      <c r="E9110" s="80">
        <v>0.27024726565947738</v>
      </c>
      <c r="F9110" s="80">
        <v>710527</v>
      </c>
      <c r="G9110" s="80">
        <v>9</v>
      </c>
      <c r="H9110" s="280" t="s">
        <v>1342</v>
      </c>
      <c r="I9110" s="80"/>
    </row>
    <row r="9111" spans="1:9">
      <c r="A9111" s="280" t="s">
        <v>10510</v>
      </c>
      <c r="B9111" s="280" t="s">
        <v>1457</v>
      </c>
      <c r="C9111" s="280" t="s">
        <v>1196</v>
      </c>
      <c r="D9111" s="280" t="s">
        <v>1219</v>
      </c>
      <c r="E9111" s="80">
        <v>2224.1509184115007</v>
      </c>
      <c r="F9111" s="80">
        <v>710527</v>
      </c>
      <c r="G9111" s="80">
        <v>9</v>
      </c>
      <c r="H9111" s="280" t="s">
        <v>1342</v>
      </c>
      <c r="I9111" s="80"/>
    </row>
    <row r="9112" spans="1:9">
      <c r="A9112" s="280" t="s">
        <v>10511</v>
      </c>
      <c r="B9112" s="280" t="s">
        <v>1457</v>
      </c>
      <c r="C9112" s="280" t="s">
        <v>1196</v>
      </c>
      <c r="D9112" s="280" t="s">
        <v>1347</v>
      </c>
      <c r="E9112" s="80">
        <v>0.55344924716023836</v>
      </c>
      <c r="F9112" s="80">
        <v>710527</v>
      </c>
      <c r="G9112" s="80">
        <v>9</v>
      </c>
      <c r="H9112" s="280" t="s">
        <v>1342</v>
      </c>
      <c r="I9112" s="80"/>
    </row>
    <row r="9113" spans="1:9">
      <c r="A9113" s="280" t="s">
        <v>10512</v>
      </c>
      <c r="B9113" s="280" t="s">
        <v>1457</v>
      </c>
      <c r="C9113" s="280" t="s">
        <v>1196</v>
      </c>
      <c r="D9113" s="280" t="s">
        <v>1344</v>
      </c>
      <c r="E9113" s="80">
        <v>1.4005474747585522</v>
      </c>
      <c r="F9113" s="80">
        <v>710527</v>
      </c>
      <c r="G9113" s="80">
        <v>9</v>
      </c>
      <c r="H9113" s="280" t="s">
        <v>1342</v>
      </c>
      <c r="I9113" s="80"/>
    </row>
    <row r="9114" spans="1:9">
      <c r="A9114" s="280" t="s">
        <v>10513</v>
      </c>
      <c r="B9114" s="280" t="s">
        <v>5748</v>
      </c>
      <c r="C9114" s="280" t="s">
        <v>1197</v>
      </c>
      <c r="D9114" s="280" t="s">
        <v>1394</v>
      </c>
      <c r="E9114" s="80">
        <v>8618</v>
      </c>
      <c r="F9114" s="80">
        <v>710527</v>
      </c>
      <c r="G9114" s="80">
        <v>9</v>
      </c>
      <c r="H9114" s="280" t="s">
        <v>1394</v>
      </c>
      <c r="I9114" s="80"/>
    </row>
    <row r="9115" spans="1:9">
      <c r="A9115" s="280" t="s">
        <v>10514</v>
      </c>
      <c r="B9115" s="280" t="s">
        <v>5750</v>
      </c>
      <c r="C9115" s="280" t="s">
        <v>1197</v>
      </c>
      <c r="D9115" s="280" t="s">
        <v>1394</v>
      </c>
      <c r="E9115" s="80">
        <v>1268491290.3708131</v>
      </c>
      <c r="F9115" s="80">
        <v>710527</v>
      </c>
      <c r="G9115" s="80">
        <v>9</v>
      </c>
      <c r="H9115" s="280" t="s">
        <v>1394</v>
      </c>
      <c r="I9115" s="80"/>
    </row>
    <row r="9116" spans="1:9">
      <c r="A9116" s="280" t="s">
        <v>10515</v>
      </c>
      <c r="B9116" s="280" t="s">
        <v>5752</v>
      </c>
      <c r="C9116" s="280" t="s">
        <v>1197</v>
      </c>
      <c r="D9116" s="280" t="s">
        <v>1394</v>
      </c>
      <c r="E9116" s="80">
        <v>1.2129025357234841E-2</v>
      </c>
      <c r="F9116" s="80">
        <v>710527</v>
      </c>
      <c r="G9116" s="80">
        <v>9</v>
      </c>
      <c r="H9116" s="280" t="s">
        <v>1394</v>
      </c>
      <c r="I9116" s="80"/>
    </row>
    <row r="9117" spans="1:9">
      <c r="A9117" s="280" t="s">
        <v>10516</v>
      </c>
      <c r="B9117" s="280" t="s">
        <v>5754</v>
      </c>
      <c r="C9117" s="280" t="s">
        <v>1197</v>
      </c>
      <c r="D9117" s="280" t="s">
        <v>1394</v>
      </c>
      <c r="E9117" s="80">
        <v>1785.2823191389111</v>
      </c>
      <c r="F9117" s="80">
        <v>710527</v>
      </c>
      <c r="G9117" s="80">
        <v>9</v>
      </c>
      <c r="H9117" s="280" t="s">
        <v>1394</v>
      </c>
      <c r="I9117" s="80"/>
    </row>
    <row r="9118" spans="1:9">
      <c r="A9118" s="280" t="s">
        <v>10517</v>
      </c>
      <c r="B9118" s="280" t="s">
        <v>1457</v>
      </c>
      <c r="C9118" s="280" t="s">
        <v>1197</v>
      </c>
      <c r="D9118" s="280" t="s">
        <v>1211</v>
      </c>
      <c r="E9118" s="80">
        <v>5.4700444795315877E-2</v>
      </c>
      <c r="F9118" s="80">
        <v>710527</v>
      </c>
      <c r="G9118" s="80">
        <v>9</v>
      </c>
      <c r="H9118" s="280" t="s">
        <v>1342</v>
      </c>
      <c r="I9118" s="80"/>
    </row>
    <row r="9119" spans="1:9">
      <c r="A9119" s="280" t="s">
        <v>10518</v>
      </c>
      <c r="B9119" s="280" t="s">
        <v>1457</v>
      </c>
      <c r="C9119" s="280" t="s">
        <v>1197</v>
      </c>
      <c r="D9119" s="280" t="s">
        <v>1212</v>
      </c>
      <c r="E9119" s="80">
        <v>5.7594519121170515E-2</v>
      </c>
      <c r="F9119" s="80">
        <v>710527</v>
      </c>
      <c r="G9119" s="80">
        <v>9</v>
      </c>
      <c r="H9119" s="280" t="s">
        <v>1342</v>
      </c>
      <c r="I9119" s="80"/>
    </row>
    <row r="9120" spans="1:9">
      <c r="A9120" s="280" t="s">
        <v>10519</v>
      </c>
      <c r="B9120" s="280" t="s">
        <v>1457</v>
      </c>
      <c r="C9120" s="280" t="s">
        <v>1197</v>
      </c>
      <c r="D9120" s="280" t="s">
        <v>1213</v>
      </c>
      <c r="E9120" s="80">
        <v>5.4700444795315877E-2</v>
      </c>
      <c r="F9120" s="80">
        <v>710527</v>
      </c>
      <c r="G9120" s="80">
        <v>9</v>
      </c>
      <c r="H9120" s="280" t="s">
        <v>1342</v>
      </c>
      <c r="I9120" s="80"/>
    </row>
    <row r="9121" spans="1:9">
      <c r="A9121" s="280" t="s">
        <v>10520</v>
      </c>
      <c r="B9121" s="280" t="s">
        <v>1457</v>
      </c>
      <c r="C9121" s="280" t="s">
        <v>1197</v>
      </c>
      <c r="D9121" s="280" t="s">
        <v>1214</v>
      </c>
      <c r="E9121" s="80">
        <v>5.7280836996981617E-2</v>
      </c>
      <c r="F9121" s="80">
        <v>710527</v>
      </c>
      <c r="G9121" s="80">
        <v>9</v>
      </c>
      <c r="H9121" s="280" t="s">
        <v>1342</v>
      </c>
      <c r="I9121" s="80"/>
    </row>
    <row r="9122" spans="1:9">
      <c r="A9122" s="280" t="s">
        <v>10521</v>
      </c>
      <c r="B9122" s="280" t="s">
        <v>1457</v>
      </c>
      <c r="C9122" s="280" t="s">
        <v>1197</v>
      </c>
      <c r="D9122" s="280" t="s">
        <v>1215</v>
      </c>
      <c r="E9122" s="80">
        <v>5.758799996081225E-2</v>
      </c>
      <c r="F9122" s="80">
        <v>710527</v>
      </c>
      <c r="G9122" s="80">
        <v>9</v>
      </c>
      <c r="H9122" s="280" t="s">
        <v>1342</v>
      </c>
      <c r="I9122" s="80"/>
    </row>
    <row r="9123" spans="1:9">
      <c r="A9123" s="280" t="s">
        <v>10522</v>
      </c>
      <c r="B9123" s="280" t="s">
        <v>1457</v>
      </c>
      <c r="C9123" s="280" t="s">
        <v>1197</v>
      </c>
      <c r="D9123" s="280" t="s">
        <v>1216</v>
      </c>
      <c r="E9123" s="80">
        <v>9.947270531831201E-2</v>
      </c>
      <c r="F9123" s="80">
        <v>710527</v>
      </c>
      <c r="G9123" s="80">
        <v>9</v>
      </c>
      <c r="H9123" s="280" t="s">
        <v>1342</v>
      </c>
      <c r="I9123" s="80"/>
    </row>
    <row r="9124" spans="1:9">
      <c r="A9124" s="280" t="s">
        <v>10523</v>
      </c>
      <c r="B9124" s="280" t="s">
        <v>1457</v>
      </c>
      <c r="C9124" s="280" t="s">
        <v>1197</v>
      </c>
      <c r="D9124" s="280" t="s">
        <v>1217</v>
      </c>
      <c r="E9124" s="80">
        <v>5.4613954906565121E-2</v>
      </c>
      <c r="F9124" s="80">
        <v>710527</v>
      </c>
      <c r="G9124" s="80">
        <v>9</v>
      </c>
      <c r="H9124" s="280" t="s">
        <v>1342</v>
      </c>
      <c r="I9124" s="80"/>
    </row>
    <row r="9125" spans="1:9">
      <c r="A9125" s="280" t="s">
        <v>10524</v>
      </c>
      <c r="B9125" s="280" t="s">
        <v>1457</v>
      </c>
      <c r="C9125" s="280" t="s">
        <v>1197</v>
      </c>
      <c r="D9125" s="280" t="s">
        <v>1218</v>
      </c>
      <c r="E9125" s="80">
        <v>7.8670699761861848E-2</v>
      </c>
      <c r="F9125" s="80">
        <v>710527</v>
      </c>
      <c r="G9125" s="80">
        <v>9</v>
      </c>
      <c r="H9125" s="280" t="s">
        <v>1342</v>
      </c>
      <c r="I9125" s="80"/>
    </row>
    <row r="9126" spans="1:9">
      <c r="A9126" s="280" t="s">
        <v>10525</v>
      </c>
      <c r="B9126" s="280" t="s">
        <v>1457</v>
      </c>
      <c r="C9126" s="280" t="s">
        <v>1197</v>
      </c>
      <c r="D9126" s="280" t="s">
        <v>1219</v>
      </c>
      <c r="E9126" s="80">
        <v>5.2016579567006463E-2</v>
      </c>
      <c r="F9126" s="80">
        <v>710527</v>
      </c>
      <c r="G9126" s="80">
        <v>9</v>
      </c>
      <c r="H9126" s="280" t="s">
        <v>1342</v>
      </c>
      <c r="I9126" s="80"/>
    </row>
    <row r="9127" spans="1:9">
      <c r="A9127" s="280" t="s">
        <v>10526</v>
      </c>
      <c r="B9127" s="280" t="s">
        <v>1457</v>
      </c>
      <c r="C9127" s="280" t="s">
        <v>1197</v>
      </c>
      <c r="D9127" s="280" t="s">
        <v>1347</v>
      </c>
      <c r="E9127" s="80">
        <v>0.24729170799322736</v>
      </c>
      <c r="F9127" s="80">
        <v>710527</v>
      </c>
      <c r="G9127" s="80">
        <v>9</v>
      </c>
      <c r="H9127" s="280" t="s">
        <v>1342</v>
      </c>
      <c r="I9127" s="80"/>
    </row>
    <row r="9128" spans="1:9">
      <c r="A9128" s="280" t="s">
        <v>10527</v>
      </c>
      <c r="B9128" s="280" t="s">
        <v>1457</v>
      </c>
      <c r="C9128" s="280" t="s">
        <v>1197</v>
      </c>
      <c r="D9128" s="280" t="s">
        <v>1344</v>
      </c>
      <c r="E9128" s="80">
        <v>0.57435192606693564</v>
      </c>
      <c r="F9128" s="80">
        <v>710527</v>
      </c>
      <c r="G9128" s="80">
        <v>9</v>
      </c>
      <c r="H9128" s="280" t="s">
        <v>1342</v>
      </c>
      <c r="I9128" s="80"/>
    </row>
    <row r="9129" spans="1:9">
      <c r="A9129" s="280" t="s">
        <v>10528</v>
      </c>
      <c r="B9129" s="280" t="s">
        <v>5748</v>
      </c>
      <c r="C9129" s="280" t="s">
        <v>1198</v>
      </c>
      <c r="D9129" s="280" t="s">
        <v>1394</v>
      </c>
      <c r="E9129" s="80">
        <v>4431</v>
      </c>
      <c r="F9129" s="80">
        <v>710527</v>
      </c>
      <c r="G9129" s="80">
        <v>9</v>
      </c>
      <c r="H9129" s="280" t="s">
        <v>1394</v>
      </c>
      <c r="I9129" s="80"/>
    </row>
    <row r="9130" spans="1:9">
      <c r="A9130" s="280" t="s">
        <v>10529</v>
      </c>
      <c r="B9130" s="280" t="s">
        <v>5750</v>
      </c>
      <c r="C9130" s="280" t="s">
        <v>1198</v>
      </c>
      <c r="D9130" s="280" t="s">
        <v>1394</v>
      </c>
      <c r="E9130" s="80">
        <v>51498674.877239972</v>
      </c>
      <c r="F9130" s="80">
        <v>710527</v>
      </c>
      <c r="G9130" s="80">
        <v>9</v>
      </c>
      <c r="H9130" s="280" t="s">
        <v>1394</v>
      </c>
      <c r="I9130" s="80"/>
    </row>
    <row r="9131" spans="1:9">
      <c r="A9131" s="280" t="s">
        <v>10530</v>
      </c>
      <c r="B9131" s="280" t="s">
        <v>5752</v>
      </c>
      <c r="C9131" s="280" t="s">
        <v>1198</v>
      </c>
      <c r="D9131" s="280" t="s">
        <v>1394</v>
      </c>
      <c r="E9131" s="80">
        <v>6.2362162169769765E-3</v>
      </c>
      <c r="F9131" s="80">
        <v>710527</v>
      </c>
      <c r="G9131" s="80">
        <v>9</v>
      </c>
      <c r="H9131" s="280" t="s">
        <v>1394</v>
      </c>
      <c r="I9131" s="80"/>
    </row>
    <row r="9132" spans="1:9">
      <c r="A9132" s="280" t="s">
        <v>10531</v>
      </c>
      <c r="B9132" s="280" t="s">
        <v>5754</v>
      </c>
      <c r="C9132" s="280" t="s">
        <v>1198</v>
      </c>
      <c r="D9132" s="280" t="s">
        <v>1394</v>
      </c>
      <c r="E9132" s="80">
        <v>72.479546698774257</v>
      </c>
      <c r="F9132" s="80">
        <v>710527</v>
      </c>
      <c r="G9132" s="80">
        <v>9</v>
      </c>
      <c r="H9132" s="280" t="s">
        <v>1394</v>
      </c>
      <c r="I9132" s="80"/>
    </row>
    <row r="9133" spans="1:9">
      <c r="A9133" s="280" t="s">
        <v>10532</v>
      </c>
      <c r="B9133" s="280" t="s">
        <v>1457</v>
      </c>
      <c r="C9133" s="280" t="s">
        <v>1198</v>
      </c>
      <c r="D9133" s="280" t="s">
        <v>1211</v>
      </c>
      <c r="E9133" s="80">
        <v>4.1321402523465615E-3</v>
      </c>
      <c r="F9133" s="80">
        <v>710527</v>
      </c>
      <c r="G9133" s="80">
        <v>9</v>
      </c>
      <c r="H9133" s="280" t="s">
        <v>1342</v>
      </c>
      <c r="I9133" s="80"/>
    </row>
    <row r="9134" spans="1:9">
      <c r="A9134" s="280" t="s">
        <v>10533</v>
      </c>
      <c r="B9134" s="280" t="s">
        <v>1457</v>
      </c>
      <c r="C9134" s="280" t="s">
        <v>1198</v>
      </c>
      <c r="D9134" s="280" t="s">
        <v>1212</v>
      </c>
      <c r="E9134" s="80">
        <v>4.2743412509335067E-3</v>
      </c>
      <c r="F9134" s="80">
        <v>710527</v>
      </c>
      <c r="G9134" s="80">
        <v>9</v>
      </c>
      <c r="H9134" s="280" t="s">
        <v>1342</v>
      </c>
      <c r="I9134" s="80"/>
    </row>
    <row r="9135" spans="1:9">
      <c r="A9135" s="280" t="s">
        <v>10534</v>
      </c>
      <c r="B9135" s="280" t="s">
        <v>1457</v>
      </c>
      <c r="C9135" s="280" t="s">
        <v>1198</v>
      </c>
      <c r="D9135" s="280" t="s">
        <v>1213</v>
      </c>
      <c r="E9135" s="80">
        <v>4.1321402523465615E-3</v>
      </c>
      <c r="F9135" s="80">
        <v>710527</v>
      </c>
      <c r="G9135" s="80">
        <v>9</v>
      </c>
      <c r="H9135" s="280" t="s">
        <v>1342</v>
      </c>
      <c r="I9135" s="80"/>
    </row>
    <row r="9136" spans="1:9">
      <c r="A9136" s="280" t="s">
        <v>10535</v>
      </c>
      <c r="B9136" s="280" t="s">
        <v>1457</v>
      </c>
      <c r="C9136" s="280" t="s">
        <v>1198</v>
      </c>
      <c r="D9136" s="280" t="s">
        <v>1214</v>
      </c>
      <c r="E9136" s="80">
        <v>4.2743412509335067E-3</v>
      </c>
      <c r="F9136" s="80">
        <v>710527</v>
      </c>
      <c r="G9136" s="80">
        <v>9</v>
      </c>
      <c r="H9136" s="280" t="s">
        <v>1342</v>
      </c>
      <c r="I9136" s="80"/>
    </row>
    <row r="9137" spans="1:9">
      <c r="A9137" s="280" t="s">
        <v>10536</v>
      </c>
      <c r="B9137" s="280" t="s">
        <v>1457</v>
      </c>
      <c r="C9137" s="280" t="s">
        <v>1198</v>
      </c>
      <c r="D9137" s="280" t="s">
        <v>1215</v>
      </c>
      <c r="E9137" s="80">
        <v>4.2696963539396674E-3</v>
      </c>
      <c r="F9137" s="80">
        <v>710527</v>
      </c>
      <c r="G9137" s="80">
        <v>9</v>
      </c>
      <c r="H9137" s="280" t="s">
        <v>1342</v>
      </c>
      <c r="I9137" s="80"/>
    </row>
    <row r="9138" spans="1:9">
      <c r="A9138" s="280" t="s">
        <v>10537</v>
      </c>
      <c r="B9138" s="280" t="s">
        <v>1457</v>
      </c>
      <c r="C9138" s="280" t="s">
        <v>1198</v>
      </c>
      <c r="D9138" s="280" t="s">
        <v>1216</v>
      </c>
      <c r="E9138" s="80">
        <v>5.5738371899071949E-3</v>
      </c>
      <c r="F9138" s="80">
        <v>710527</v>
      </c>
      <c r="G9138" s="80">
        <v>9</v>
      </c>
      <c r="H9138" s="280" t="s">
        <v>1342</v>
      </c>
      <c r="I9138" s="80"/>
    </row>
    <row r="9139" spans="1:9">
      <c r="A9139" s="280" t="s">
        <v>10538</v>
      </c>
      <c r="B9139" s="280" t="s">
        <v>1457</v>
      </c>
      <c r="C9139" s="280" t="s">
        <v>1198</v>
      </c>
      <c r="D9139" s="280" t="s">
        <v>1217</v>
      </c>
      <c r="E9139" s="80">
        <v>4.2264618788654248E-3</v>
      </c>
      <c r="F9139" s="80">
        <v>710527</v>
      </c>
      <c r="G9139" s="80">
        <v>9</v>
      </c>
      <c r="H9139" s="280" t="s">
        <v>1342</v>
      </c>
      <c r="I9139" s="80"/>
    </row>
    <row r="9140" spans="1:9">
      <c r="A9140" s="280" t="s">
        <v>10539</v>
      </c>
      <c r="B9140" s="280" t="s">
        <v>1457</v>
      </c>
      <c r="C9140" s="280" t="s">
        <v>1198</v>
      </c>
      <c r="D9140" s="280" t="s">
        <v>1218</v>
      </c>
      <c r="E9140" s="80">
        <v>4.8170276144172538E-3</v>
      </c>
      <c r="F9140" s="80">
        <v>710527</v>
      </c>
      <c r="G9140" s="80">
        <v>9</v>
      </c>
      <c r="H9140" s="280" t="s">
        <v>1342</v>
      </c>
      <c r="I9140" s="80"/>
    </row>
    <row r="9141" spans="1:9">
      <c r="A9141" s="280" t="s">
        <v>10540</v>
      </c>
      <c r="B9141" s="280" t="s">
        <v>1457</v>
      </c>
      <c r="C9141" s="280" t="s">
        <v>1198</v>
      </c>
      <c r="D9141" s="280" t="s">
        <v>1219</v>
      </c>
      <c r="E9141" s="80">
        <v>4.2465651254944984E-3</v>
      </c>
      <c r="F9141" s="80">
        <v>710527</v>
      </c>
      <c r="G9141" s="80">
        <v>9</v>
      </c>
      <c r="H9141" s="280" t="s">
        <v>1342</v>
      </c>
      <c r="I9141" s="80"/>
    </row>
    <row r="9142" spans="1:9">
      <c r="A9142" s="280" t="s">
        <v>10541</v>
      </c>
      <c r="B9142" s="280" t="s">
        <v>1457</v>
      </c>
      <c r="C9142" s="280" t="s">
        <v>1198</v>
      </c>
      <c r="D9142" s="280" t="s">
        <v>1347</v>
      </c>
      <c r="E9142" s="80">
        <v>2.0033405738673994E-2</v>
      </c>
      <c r="F9142" s="80">
        <v>710527</v>
      </c>
      <c r="G9142" s="80">
        <v>9</v>
      </c>
      <c r="H9142" s="280" t="s">
        <v>1342</v>
      </c>
      <c r="I9142" s="80"/>
    </row>
    <row r="9143" spans="1:9">
      <c r="A9143" s="280" t="s">
        <v>10542</v>
      </c>
      <c r="B9143" s="280" t="s">
        <v>1457</v>
      </c>
      <c r="C9143" s="280" t="s">
        <v>1198</v>
      </c>
      <c r="D9143" s="280" t="s">
        <v>1344</v>
      </c>
      <c r="E9143" s="80">
        <v>4.5661444276276164E-2</v>
      </c>
      <c r="F9143" s="80">
        <v>710527</v>
      </c>
      <c r="G9143" s="80">
        <v>9</v>
      </c>
      <c r="H9143" s="280" t="s">
        <v>1342</v>
      </c>
      <c r="I9143" s="80"/>
    </row>
    <row r="9144" spans="1:9">
      <c r="A9144" s="280" t="s">
        <v>10543</v>
      </c>
      <c r="B9144" s="280" t="s">
        <v>5748</v>
      </c>
      <c r="C9144" s="280" t="s">
        <v>1199</v>
      </c>
      <c r="D9144" s="280" t="s">
        <v>1394</v>
      </c>
      <c r="E9144" s="80">
        <v>16197</v>
      </c>
      <c r="F9144" s="80">
        <v>710527</v>
      </c>
      <c r="G9144" s="80">
        <v>9</v>
      </c>
      <c r="H9144" s="280" t="s">
        <v>1394</v>
      </c>
      <c r="I9144" s="80"/>
    </row>
    <row r="9145" spans="1:9">
      <c r="A9145" s="280" t="s">
        <v>10544</v>
      </c>
      <c r="B9145" s="280" t="s">
        <v>5750</v>
      </c>
      <c r="C9145" s="280" t="s">
        <v>1199</v>
      </c>
      <c r="D9145" s="280" t="s">
        <v>1394</v>
      </c>
      <c r="E9145" s="80">
        <v>75213165.62109375</v>
      </c>
      <c r="F9145" s="80">
        <v>710527</v>
      </c>
      <c r="G9145" s="80">
        <v>9</v>
      </c>
      <c r="H9145" s="280" t="s">
        <v>1394</v>
      </c>
      <c r="I9145" s="80"/>
    </row>
    <row r="9146" spans="1:9">
      <c r="A9146" s="280" t="s">
        <v>10545</v>
      </c>
      <c r="B9146" s="280" t="s">
        <v>5752</v>
      </c>
      <c r="C9146" s="280" t="s">
        <v>1199</v>
      </c>
      <c r="D9146" s="280" t="s">
        <v>1394</v>
      </c>
      <c r="E9146" s="80">
        <v>2.2795755826309206E-2</v>
      </c>
      <c r="F9146" s="80">
        <v>710527</v>
      </c>
      <c r="G9146" s="80">
        <v>9</v>
      </c>
      <c r="H9146" s="280" t="s">
        <v>1394</v>
      </c>
      <c r="I9146" s="80"/>
    </row>
    <row r="9147" spans="1:9">
      <c r="A9147" s="280" t="s">
        <v>10546</v>
      </c>
      <c r="B9147" s="280" t="s">
        <v>5754</v>
      </c>
      <c r="C9147" s="280" t="s">
        <v>1199</v>
      </c>
      <c r="D9147" s="280" t="s">
        <v>1394</v>
      </c>
      <c r="E9147" s="80">
        <v>105.85546449479577</v>
      </c>
      <c r="F9147" s="80">
        <v>710527</v>
      </c>
      <c r="G9147" s="80">
        <v>9</v>
      </c>
      <c r="H9147" s="280" t="s">
        <v>1394</v>
      </c>
      <c r="I9147" s="80"/>
    </row>
    <row r="9148" spans="1:9">
      <c r="A9148" s="280" t="s">
        <v>10547</v>
      </c>
      <c r="B9148" s="280" t="s">
        <v>1457</v>
      </c>
      <c r="C9148" s="280" t="s">
        <v>1199</v>
      </c>
      <c r="D9148" s="280" t="s">
        <v>1211</v>
      </c>
      <c r="E9148" s="80">
        <v>1.6781855726027439E-3</v>
      </c>
      <c r="F9148" s="80">
        <v>710527</v>
      </c>
      <c r="G9148" s="80">
        <v>9</v>
      </c>
      <c r="H9148" s="280" t="s">
        <v>1342</v>
      </c>
      <c r="I9148" s="80"/>
    </row>
    <row r="9149" spans="1:9">
      <c r="A9149" s="280" t="s">
        <v>10548</v>
      </c>
      <c r="B9149" s="280" t="s">
        <v>1457</v>
      </c>
      <c r="C9149" s="280" t="s">
        <v>1199</v>
      </c>
      <c r="D9149" s="280" t="s">
        <v>1212</v>
      </c>
      <c r="E9149" s="80">
        <v>1.7440804056954699E-3</v>
      </c>
      <c r="F9149" s="80">
        <v>710527</v>
      </c>
      <c r="G9149" s="80">
        <v>9</v>
      </c>
      <c r="H9149" s="280" t="s">
        <v>1342</v>
      </c>
      <c r="I9149" s="80"/>
    </row>
    <row r="9150" spans="1:9">
      <c r="A9150" s="280" t="s">
        <v>10549</v>
      </c>
      <c r="B9150" s="280" t="s">
        <v>1457</v>
      </c>
      <c r="C9150" s="280" t="s">
        <v>1199</v>
      </c>
      <c r="D9150" s="280" t="s">
        <v>1213</v>
      </c>
      <c r="E9150" s="80">
        <v>1.6781855726027439E-3</v>
      </c>
      <c r="F9150" s="80">
        <v>710527</v>
      </c>
      <c r="G9150" s="80">
        <v>9</v>
      </c>
      <c r="H9150" s="280" t="s">
        <v>1342</v>
      </c>
      <c r="I9150" s="80"/>
    </row>
    <row r="9151" spans="1:9">
      <c r="A9151" s="280" t="s">
        <v>10550</v>
      </c>
      <c r="B9151" s="280" t="s">
        <v>1457</v>
      </c>
      <c r="C9151" s="280" t="s">
        <v>1199</v>
      </c>
      <c r="D9151" s="280" t="s">
        <v>1214</v>
      </c>
      <c r="E9151" s="80">
        <v>1.718298829706771E-3</v>
      </c>
      <c r="F9151" s="80">
        <v>710527</v>
      </c>
      <c r="G9151" s="80">
        <v>9</v>
      </c>
      <c r="H9151" s="280" t="s">
        <v>1342</v>
      </c>
      <c r="I9151" s="80"/>
    </row>
    <row r="9152" spans="1:9">
      <c r="A9152" s="280" t="s">
        <v>10551</v>
      </c>
      <c r="B9152" s="280" t="s">
        <v>1457</v>
      </c>
      <c r="C9152" s="280" t="s">
        <v>1199</v>
      </c>
      <c r="D9152" s="280" t="s">
        <v>1215</v>
      </c>
      <c r="E9152" s="80">
        <v>1.7415562925061842E-3</v>
      </c>
      <c r="F9152" s="80">
        <v>710527</v>
      </c>
      <c r="G9152" s="80">
        <v>9</v>
      </c>
      <c r="H9152" s="280" t="s">
        <v>1342</v>
      </c>
      <c r="I9152" s="80"/>
    </row>
    <row r="9153" spans="1:9">
      <c r="A9153" s="280" t="s">
        <v>10552</v>
      </c>
      <c r="B9153" s="280" t="s">
        <v>1457</v>
      </c>
      <c r="C9153" s="280" t="s">
        <v>1199</v>
      </c>
      <c r="D9153" s="280" t="s">
        <v>1216</v>
      </c>
      <c r="E9153" s="80">
        <v>2.289349402349026E-3</v>
      </c>
      <c r="F9153" s="80">
        <v>710527</v>
      </c>
      <c r="G9153" s="80">
        <v>9</v>
      </c>
      <c r="H9153" s="280" t="s">
        <v>1342</v>
      </c>
      <c r="I9153" s="80"/>
    </row>
    <row r="9154" spans="1:9">
      <c r="A9154" s="280" t="s">
        <v>10553</v>
      </c>
      <c r="B9154" s="280" t="s">
        <v>1457</v>
      </c>
      <c r="C9154" s="280" t="s">
        <v>1199</v>
      </c>
      <c r="D9154" s="280" t="s">
        <v>1217</v>
      </c>
      <c r="E9154" s="80">
        <v>1.6524402554260037E-3</v>
      </c>
      <c r="F9154" s="80">
        <v>710527</v>
      </c>
      <c r="G9154" s="80">
        <v>9</v>
      </c>
      <c r="H9154" s="280" t="s">
        <v>1342</v>
      </c>
      <c r="I9154" s="80"/>
    </row>
    <row r="9155" spans="1:9">
      <c r="A9155" s="280" t="s">
        <v>10554</v>
      </c>
      <c r="B9155" s="280" t="s">
        <v>1457</v>
      </c>
      <c r="C9155" s="280" t="s">
        <v>1199</v>
      </c>
      <c r="D9155" s="280" t="s">
        <v>1218</v>
      </c>
      <c r="E9155" s="80">
        <v>2.0967456238235498E-3</v>
      </c>
      <c r="F9155" s="80">
        <v>710527</v>
      </c>
      <c r="G9155" s="80">
        <v>9</v>
      </c>
      <c r="H9155" s="280" t="s">
        <v>1342</v>
      </c>
      <c r="I9155" s="80"/>
    </row>
    <row r="9156" spans="1:9">
      <c r="A9156" s="280" t="s">
        <v>10555</v>
      </c>
      <c r="B9156" s="280" t="s">
        <v>1457</v>
      </c>
      <c r="C9156" s="280" t="s">
        <v>1199</v>
      </c>
      <c r="D9156" s="280" t="s">
        <v>1219</v>
      </c>
      <c r="E9156" s="80">
        <v>483.56271671902527</v>
      </c>
      <c r="F9156" s="80">
        <v>710527</v>
      </c>
      <c r="G9156" s="80">
        <v>9</v>
      </c>
      <c r="H9156" s="280" t="s">
        <v>1342</v>
      </c>
      <c r="I9156" s="80"/>
    </row>
    <row r="9157" spans="1:9">
      <c r="A9157" s="280" t="s">
        <v>10556</v>
      </c>
      <c r="B9157" s="280" t="s">
        <v>1457</v>
      </c>
      <c r="C9157" s="280" t="s">
        <v>1199</v>
      </c>
      <c r="D9157" s="280" t="s">
        <v>1347</v>
      </c>
      <c r="E9157" s="80">
        <v>7.9741082554131166E-3</v>
      </c>
      <c r="F9157" s="80">
        <v>710527</v>
      </c>
      <c r="G9157" s="80">
        <v>9</v>
      </c>
      <c r="H9157" s="280" t="s">
        <v>1342</v>
      </c>
      <c r="I9157" s="80"/>
    </row>
    <row r="9158" spans="1:9">
      <c r="A9158" s="280" t="s">
        <v>10557</v>
      </c>
      <c r="B9158" s="280" t="s">
        <v>1457</v>
      </c>
      <c r="C9158" s="280" t="s">
        <v>1199</v>
      </c>
      <c r="D9158" s="280" t="s">
        <v>1344</v>
      </c>
      <c r="E9158" s="80">
        <v>1.8225352314621197E-2</v>
      </c>
      <c r="F9158" s="80">
        <v>710527</v>
      </c>
      <c r="G9158" s="80">
        <v>9</v>
      </c>
      <c r="H9158" s="280" t="s">
        <v>1342</v>
      </c>
      <c r="I9158" s="80"/>
    </row>
    <row r="9159" spans="1:9">
      <c r="A9159" s="280" t="s">
        <v>10558</v>
      </c>
      <c r="B9159" s="280" t="s">
        <v>1457</v>
      </c>
      <c r="C9159" s="280" t="s">
        <v>1181</v>
      </c>
      <c r="D9159" s="280" t="s">
        <v>1211</v>
      </c>
      <c r="E9159" s="80">
        <v>1.0700704487786842E-2</v>
      </c>
      <c r="F9159" s="80">
        <v>710527</v>
      </c>
      <c r="G9159" s="80">
        <v>9</v>
      </c>
      <c r="H9159" s="280" t="s">
        <v>1342</v>
      </c>
      <c r="I9159" s="80"/>
    </row>
    <row r="9160" spans="1:9">
      <c r="A9160" s="280" t="s">
        <v>10559</v>
      </c>
      <c r="B9160" s="280" t="s">
        <v>1457</v>
      </c>
      <c r="C9160" s="280" t="s">
        <v>1181</v>
      </c>
      <c r="D9160" s="280" t="s">
        <v>1212</v>
      </c>
      <c r="E9160" s="80">
        <v>1.1613699020622837E-2</v>
      </c>
      <c r="F9160" s="80">
        <v>710527</v>
      </c>
      <c r="G9160" s="80">
        <v>9</v>
      </c>
      <c r="H9160" s="280" t="s">
        <v>1342</v>
      </c>
      <c r="I9160" s="80"/>
    </row>
    <row r="9161" spans="1:9">
      <c r="A9161" s="280" t="s">
        <v>10560</v>
      </c>
      <c r="B9161" s="280" t="s">
        <v>1457</v>
      </c>
      <c r="C9161" s="280" t="s">
        <v>1181</v>
      </c>
      <c r="D9161" s="280" t="s">
        <v>1213</v>
      </c>
      <c r="E9161" s="80">
        <v>1.0878802298848186E-2</v>
      </c>
      <c r="F9161" s="80">
        <v>710527</v>
      </c>
      <c r="G9161" s="80">
        <v>9</v>
      </c>
      <c r="H9161" s="280" t="s">
        <v>1342</v>
      </c>
      <c r="I9161" s="80"/>
    </row>
    <row r="9162" spans="1:9">
      <c r="A9162" s="280" t="s">
        <v>10561</v>
      </c>
      <c r="B9162" s="280" t="s">
        <v>1457</v>
      </c>
      <c r="C9162" s="280" t="s">
        <v>1181</v>
      </c>
      <c r="D9162" s="280" t="s">
        <v>1214</v>
      </c>
      <c r="E9162" s="80">
        <v>1.1613699020622837E-2</v>
      </c>
      <c r="F9162" s="80">
        <v>710527</v>
      </c>
      <c r="G9162" s="80">
        <v>9</v>
      </c>
      <c r="H9162" s="280" t="s">
        <v>1342</v>
      </c>
      <c r="I9162" s="80"/>
    </row>
    <row r="9163" spans="1:9">
      <c r="A9163" s="280" t="s">
        <v>10562</v>
      </c>
      <c r="B9163" s="280" t="s">
        <v>1457</v>
      </c>
      <c r="C9163" s="280" t="s">
        <v>1181</v>
      </c>
      <c r="D9163" s="280" t="s">
        <v>1215</v>
      </c>
      <c r="E9163" s="80">
        <v>1.1534426612942345E-2</v>
      </c>
      <c r="F9163" s="80">
        <v>710527</v>
      </c>
      <c r="G9163" s="80">
        <v>9</v>
      </c>
      <c r="H9163" s="280" t="s">
        <v>1342</v>
      </c>
      <c r="I9163" s="80"/>
    </row>
    <row r="9164" spans="1:9">
      <c r="A9164" s="280" t="s">
        <v>10563</v>
      </c>
      <c r="B9164" s="280" t="s">
        <v>1457</v>
      </c>
      <c r="C9164" s="280" t="s">
        <v>1181</v>
      </c>
      <c r="D9164" s="280" t="s">
        <v>1216</v>
      </c>
      <c r="E9164" s="80">
        <v>1.8363247830369012E-2</v>
      </c>
      <c r="F9164" s="80">
        <v>710527</v>
      </c>
      <c r="G9164" s="80">
        <v>9</v>
      </c>
      <c r="H9164" s="280" t="s">
        <v>1342</v>
      </c>
      <c r="I9164" s="80"/>
    </row>
    <row r="9165" spans="1:9">
      <c r="A9165" s="280" t="s">
        <v>10564</v>
      </c>
      <c r="B9165" s="280" t="s">
        <v>1457</v>
      </c>
      <c r="C9165" s="280" t="s">
        <v>1181</v>
      </c>
      <c r="D9165" s="280" t="s">
        <v>1217</v>
      </c>
      <c r="E9165" s="80">
        <v>1.1027145691420825E-2</v>
      </c>
      <c r="F9165" s="80">
        <v>710527</v>
      </c>
      <c r="G9165" s="80">
        <v>9</v>
      </c>
      <c r="H9165" s="280" t="s">
        <v>1342</v>
      </c>
      <c r="I9165" s="80"/>
    </row>
    <row r="9166" spans="1:9">
      <c r="A9166" s="280" t="s">
        <v>10565</v>
      </c>
      <c r="B9166" s="280" t="s">
        <v>1457</v>
      </c>
      <c r="C9166" s="280" t="s">
        <v>1181</v>
      </c>
      <c r="D9166" s="280" t="s">
        <v>1218</v>
      </c>
      <c r="E9166" s="80">
        <v>1.2389463412777187E-2</v>
      </c>
      <c r="F9166" s="80">
        <v>710527</v>
      </c>
      <c r="G9166" s="80">
        <v>9</v>
      </c>
      <c r="H9166" s="280" t="s">
        <v>1342</v>
      </c>
      <c r="I9166" s="80"/>
    </row>
    <row r="9167" spans="1:9">
      <c r="A9167" s="280" t="s">
        <v>10566</v>
      </c>
      <c r="B9167" s="280" t="s">
        <v>1457</v>
      </c>
      <c r="C9167" s="280" t="s">
        <v>1181</v>
      </c>
      <c r="D9167" s="280" t="s">
        <v>1219</v>
      </c>
      <c r="E9167" s="80">
        <v>1.1659351887216811E-2</v>
      </c>
      <c r="F9167" s="80">
        <v>710527</v>
      </c>
      <c r="G9167" s="80">
        <v>9</v>
      </c>
      <c r="H9167" s="280" t="s">
        <v>1342</v>
      </c>
      <c r="I9167" s="80"/>
    </row>
    <row r="9168" spans="1:9">
      <c r="A9168" s="280" t="s">
        <v>10567</v>
      </c>
      <c r="B9168" s="280" t="s">
        <v>1457</v>
      </c>
      <c r="C9168" s="280" t="s">
        <v>1181</v>
      </c>
      <c r="D9168" s="280" t="s">
        <v>1347</v>
      </c>
      <c r="E9168" s="80">
        <v>3.987817098686916E-2</v>
      </c>
      <c r="F9168" s="80">
        <v>710527</v>
      </c>
      <c r="G9168" s="80">
        <v>9</v>
      </c>
      <c r="H9168" s="280" t="s">
        <v>1342</v>
      </c>
      <c r="I9168" s="80"/>
    </row>
    <row r="9169" spans="1:9">
      <c r="A9169" s="280" t="s">
        <v>10568</v>
      </c>
      <c r="B9169" s="280" t="s">
        <v>1457</v>
      </c>
      <c r="C9169" s="280" t="s">
        <v>1181</v>
      </c>
      <c r="D9169" s="280" t="s">
        <v>1344</v>
      </c>
      <c r="E9169" s="80">
        <v>0.10240164320973105</v>
      </c>
      <c r="F9169" s="80">
        <v>710527</v>
      </c>
      <c r="G9169" s="80">
        <v>9</v>
      </c>
      <c r="H9169" s="280" t="s">
        <v>1342</v>
      </c>
      <c r="I9169" s="80"/>
    </row>
    <row r="9170" spans="1:9">
      <c r="A9170" s="280" t="s">
        <v>10569</v>
      </c>
      <c r="B9170" s="280" t="s">
        <v>5748</v>
      </c>
      <c r="C9170" s="280" t="s">
        <v>1182</v>
      </c>
      <c r="D9170" s="280" t="s">
        <v>1394</v>
      </c>
      <c r="E9170" s="80">
        <v>77212</v>
      </c>
      <c r="F9170" s="80">
        <v>710527</v>
      </c>
      <c r="G9170" s="80">
        <v>9</v>
      </c>
      <c r="H9170" s="280" t="s">
        <v>1394</v>
      </c>
      <c r="I9170" s="80"/>
    </row>
    <row r="9171" spans="1:9">
      <c r="A9171" s="280" t="s">
        <v>10570</v>
      </c>
      <c r="B9171" s="280" t="s">
        <v>5750</v>
      </c>
      <c r="C9171" s="280" t="s">
        <v>1182</v>
      </c>
      <c r="D9171" s="280" t="s">
        <v>1394</v>
      </c>
      <c r="E9171" s="80">
        <v>137988164266.02267</v>
      </c>
      <c r="F9171" s="80">
        <v>710527</v>
      </c>
      <c r="G9171" s="80">
        <v>9</v>
      </c>
      <c r="H9171" s="280" t="s">
        <v>1394</v>
      </c>
      <c r="I9171" s="80"/>
    </row>
    <row r="9172" spans="1:9">
      <c r="A9172" s="280" t="s">
        <v>10571</v>
      </c>
      <c r="B9172" s="280" t="s">
        <v>5752</v>
      </c>
      <c r="C9172" s="280" t="s">
        <v>1182</v>
      </c>
      <c r="D9172" s="280" t="s">
        <v>1394</v>
      </c>
      <c r="E9172" s="80">
        <v>0.10866863609686894</v>
      </c>
      <c r="F9172" s="80">
        <v>710527</v>
      </c>
      <c r="G9172" s="80">
        <v>9</v>
      </c>
      <c r="H9172" s="280" t="s">
        <v>1394</v>
      </c>
      <c r="I9172" s="80"/>
    </row>
    <row r="9173" spans="1:9">
      <c r="A9173" s="280" t="s">
        <v>10572</v>
      </c>
      <c r="B9173" s="280" t="s">
        <v>5754</v>
      </c>
      <c r="C9173" s="280" t="s">
        <v>1182</v>
      </c>
      <c r="D9173" s="280" t="s">
        <v>1394</v>
      </c>
      <c r="E9173" s="80">
        <v>194205.37750996469</v>
      </c>
      <c r="F9173" s="80">
        <v>710527</v>
      </c>
      <c r="G9173" s="80">
        <v>9</v>
      </c>
      <c r="H9173" s="280" t="s">
        <v>1394</v>
      </c>
      <c r="I9173" s="80"/>
    </row>
    <row r="9174" spans="1:9">
      <c r="A9174" s="280" t="s">
        <v>10573</v>
      </c>
      <c r="B9174" s="280" t="s">
        <v>5748</v>
      </c>
      <c r="C9174" s="280" t="s">
        <v>1200</v>
      </c>
      <c r="D9174" s="280" t="s">
        <v>1394</v>
      </c>
      <c r="E9174" s="80">
        <v>272240</v>
      </c>
      <c r="F9174" s="80">
        <v>710527</v>
      </c>
      <c r="G9174" s="80">
        <v>9</v>
      </c>
      <c r="H9174" s="280" t="s">
        <v>1394</v>
      </c>
      <c r="I9174" s="80"/>
    </row>
    <row r="9175" spans="1:9">
      <c r="A9175" s="280" t="s">
        <v>10574</v>
      </c>
      <c r="B9175" s="280" t="s">
        <v>5750</v>
      </c>
      <c r="C9175" s="280" t="s">
        <v>1200</v>
      </c>
      <c r="D9175" s="280" t="s">
        <v>1394</v>
      </c>
      <c r="E9175" s="80">
        <v>2227835000</v>
      </c>
      <c r="F9175" s="80">
        <v>710527</v>
      </c>
      <c r="G9175" s="80">
        <v>9</v>
      </c>
      <c r="H9175" s="280" t="s">
        <v>1394</v>
      </c>
      <c r="I9175" s="80"/>
    </row>
    <row r="9176" spans="1:9">
      <c r="A9176" s="280" t="s">
        <v>10575</v>
      </c>
      <c r="B9176" s="280" t="s">
        <v>5752</v>
      </c>
      <c r="C9176" s="280" t="s">
        <v>1200</v>
      </c>
      <c r="D9176" s="280" t="s">
        <v>1394</v>
      </c>
      <c r="E9176" s="80">
        <v>0.38315222363119206</v>
      </c>
      <c r="F9176" s="80">
        <v>710527</v>
      </c>
      <c r="G9176" s="80">
        <v>9</v>
      </c>
      <c r="H9176" s="280" t="s">
        <v>1394</v>
      </c>
      <c r="I9176" s="80"/>
    </row>
    <row r="9177" spans="1:9">
      <c r="A9177" s="280" t="s">
        <v>10576</v>
      </c>
      <c r="B9177" s="280" t="s">
        <v>5754</v>
      </c>
      <c r="C9177" s="280" t="s">
        <v>1200</v>
      </c>
      <c r="D9177" s="280" t="s">
        <v>1394</v>
      </c>
      <c r="E9177" s="80">
        <v>3135.4684621414808</v>
      </c>
      <c r="F9177" s="80">
        <v>710527</v>
      </c>
      <c r="G9177" s="80">
        <v>9</v>
      </c>
      <c r="H9177" s="280" t="s">
        <v>1394</v>
      </c>
      <c r="I9177" s="80"/>
    </row>
    <row r="9178" spans="1:9">
      <c r="A9178" s="280" t="s">
        <v>10577</v>
      </c>
      <c r="B9178" s="280" t="s">
        <v>1457</v>
      </c>
      <c r="C9178" s="280" t="s">
        <v>1200</v>
      </c>
      <c r="D9178" s="280" t="s">
        <v>1211</v>
      </c>
      <c r="E9178" s="80">
        <v>3.0280308943020444E-3</v>
      </c>
      <c r="F9178" s="80">
        <v>710527</v>
      </c>
      <c r="G9178" s="80">
        <v>9</v>
      </c>
      <c r="H9178" s="280" t="s">
        <v>1342</v>
      </c>
      <c r="I9178" s="80"/>
    </row>
    <row r="9179" spans="1:9">
      <c r="A9179" s="280" t="s">
        <v>10578</v>
      </c>
      <c r="B9179" s="280" t="s">
        <v>1457</v>
      </c>
      <c r="C9179" s="280" t="s">
        <v>1200</v>
      </c>
      <c r="D9179" s="280" t="s">
        <v>1212</v>
      </c>
      <c r="E9179" s="80">
        <v>3.2395354328743279E-3</v>
      </c>
      <c r="F9179" s="80">
        <v>710527</v>
      </c>
      <c r="G9179" s="80">
        <v>9</v>
      </c>
      <c r="H9179" s="280" t="s">
        <v>1342</v>
      </c>
      <c r="I9179" s="80"/>
    </row>
    <row r="9180" spans="1:9">
      <c r="A9180" s="280" t="s">
        <v>10579</v>
      </c>
      <c r="B9180" s="280" t="s">
        <v>1457</v>
      </c>
      <c r="C9180" s="280" t="s">
        <v>1200</v>
      </c>
      <c r="D9180" s="280" t="s">
        <v>1213</v>
      </c>
      <c r="E9180" s="80">
        <v>3.0320730515272045E-3</v>
      </c>
      <c r="F9180" s="80">
        <v>710527</v>
      </c>
      <c r="G9180" s="80">
        <v>9</v>
      </c>
      <c r="H9180" s="280" t="s">
        <v>1342</v>
      </c>
      <c r="I9180" s="80"/>
    </row>
    <row r="9181" spans="1:9">
      <c r="A9181" s="280" t="s">
        <v>10580</v>
      </c>
      <c r="B9181" s="280" t="s">
        <v>1457</v>
      </c>
      <c r="C9181" s="280" t="s">
        <v>1200</v>
      </c>
      <c r="D9181" s="280" t="s">
        <v>1214</v>
      </c>
      <c r="E9181" s="80">
        <v>3.2267410765378529E-3</v>
      </c>
      <c r="F9181" s="80">
        <v>710527</v>
      </c>
      <c r="G9181" s="80">
        <v>9</v>
      </c>
      <c r="H9181" s="280" t="s">
        <v>1342</v>
      </c>
      <c r="I9181" s="80"/>
    </row>
    <row r="9182" spans="1:9">
      <c r="A9182" s="280" t="s">
        <v>10581</v>
      </c>
      <c r="B9182" s="280" t="s">
        <v>1457</v>
      </c>
      <c r="C9182" s="280" t="s">
        <v>1200</v>
      </c>
      <c r="D9182" s="280" t="s">
        <v>1215</v>
      </c>
      <c r="E9182" s="80">
        <v>3.2329413501033699E-3</v>
      </c>
      <c r="F9182" s="80">
        <v>710527</v>
      </c>
      <c r="G9182" s="80">
        <v>9</v>
      </c>
      <c r="H9182" s="280" t="s">
        <v>1342</v>
      </c>
      <c r="I9182" s="80"/>
    </row>
    <row r="9183" spans="1:9">
      <c r="A9183" s="280" t="s">
        <v>10582</v>
      </c>
      <c r="B9183" s="280" t="s">
        <v>1457</v>
      </c>
      <c r="C9183" s="280" t="s">
        <v>1200</v>
      </c>
      <c r="D9183" s="280" t="s">
        <v>1216</v>
      </c>
      <c r="E9183" s="80">
        <v>4.457530689328873E-3</v>
      </c>
      <c r="F9183" s="80">
        <v>710527</v>
      </c>
      <c r="G9183" s="80">
        <v>9</v>
      </c>
      <c r="H9183" s="280" t="s">
        <v>1342</v>
      </c>
      <c r="I9183" s="80"/>
    </row>
    <row r="9184" spans="1:9">
      <c r="A9184" s="280" t="s">
        <v>10583</v>
      </c>
      <c r="B9184" s="280" t="s">
        <v>1457</v>
      </c>
      <c r="C9184" s="280" t="s">
        <v>1200</v>
      </c>
      <c r="D9184" s="280" t="s">
        <v>1217</v>
      </c>
      <c r="E9184" s="80">
        <v>3.0957536341643496E-3</v>
      </c>
      <c r="F9184" s="80">
        <v>710527</v>
      </c>
      <c r="G9184" s="80">
        <v>9</v>
      </c>
      <c r="H9184" s="280" t="s">
        <v>1342</v>
      </c>
      <c r="I9184" s="80"/>
    </row>
    <row r="9185" spans="1:9">
      <c r="A9185" s="280" t="s">
        <v>10584</v>
      </c>
      <c r="B9185" s="280" t="s">
        <v>1457</v>
      </c>
      <c r="C9185" s="280" t="s">
        <v>1200</v>
      </c>
      <c r="D9185" s="280" t="s">
        <v>1218</v>
      </c>
      <c r="E9185" s="80">
        <v>3.14026534201099E-3</v>
      </c>
      <c r="F9185" s="80">
        <v>710527</v>
      </c>
      <c r="G9185" s="80">
        <v>9</v>
      </c>
      <c r="H9185" s="280" t="s">
        <v>1342</v>
      </c>
      <c r="I9185" s="80"/>
    </row>
    <row r="9186" spans="1:9">
      <c r="A9186" s="280" t="s">
        <v>10585</v>
      </c>
      <c r="B9186" s="280" t="s">
        <v>1457</v>
      </c>
      <c r="C9186" s="280" t="s">
        <v>1200</v>
      </c>
      <c r="D9186" s="280" t="s">
        <v>1219</v>
      </c>
      <c r="E9186" s="80">
        <v>3.2759172058256058E-3</v>
      </c>
      <c r="F9186" s="80">
        <v>710527</v>
      </c>
      <c r="G9186" s="80">
        <v>9</v>
      </c>
      <c r="H9186" s="280" t="s">
        <v>1342</v>
      </c>
      <c r="I9186" s="80"/>
    </row>
    <row r="9187" spans="1:9">
      <c r="A9187" s="280" t="s">
        <v>10586</v>
      </c>
      <c r="B9187" s="280" t="s">
        <v>1457</v>
      </c>
      <c r="C9187" s="280" t="s">
        <v>1200</v>
      </c>
      <c r="D9187" s="280" t="s">
        <v>1347</v>
      </c>
      <c r="E9187" s="80">
        <v>1.1696614588000557E-2</v>
      </c>
      <c r="F9187" s="80">
        <v>710527</v>
      </c>
      <c r="G9187" s="80">
        <v>9</v>
      </c>
      <c r="H9187" s="280" t="s">
        <v>1342</v>
      </c>
      <c r="I9187" s="80"/>
    </row>
    <row r="9188" spans="1:9">
      <c r="A9188" s="280" t="s">
        <v>10587</v>
      </c>
      <c r="B9188" s="280" t="s">
        <v>1457</v>
      </c>
      <c r="C9188" s="280" t="s">
        <v>1200</v>
      </c>
      <c r="D9188" s="280" t="s">
        <v>1344</v>
      </c>
      <c r="E9188" s="80">
        <v>3.0677512804535942E-2</v>
      </c>
      <c r="F9188" s="80">
        <v>710527</v>
      </c>
      <c r="G9188" s="80">
        <v>9</v>
      </c>
      <c r="H9188" s="280" t="s">
        <v>1342</v>
      </c>
      <c r="I9188" s="80"/>
    </row>
    <row r="9189" spans="1:9">
      <c r="A9189" s="280" t="s">
        <v>10588</v>
      </c>
      <c r="B9189" s="280" t="s">
        <v>5748</v>
      </c>
      <c r="C9189" s="280" t="s">
        <v>1201</v>
      </c>
      <c r="D9189" s="280" t="s">
        <v>1394</v>
      </c>
      <c r="E9189" s="80">
        <v>617415</v>
      </c>
      <c r="F9189" s="80">
        <v>710527</v>
      </c>
      <c r="G9189" s="80">
        <v>9</v>
      </c>
      <c r="H9189" s="280" t="s">
        <v>1394</v>
      </c>
      <c r="I9189" s="80"/>
    </row>
    <row r="9190" spans="1:9">
      <c r="A9190" s="280" t="s">
        <v>10589</v>
      </c>
      <c r="B9190" s="280" t="s">
        <v>5750</v>
      </c>
      <c r="C9190" s="280" t="s">
        <v>1201</v>
      </c>
      <c r="D9190" s="280" t="s">
        <v>1394</v>
      </c>
      <c r="E9190" s="80">
        <v>75442252665</v>
      </c>
      <c r="F9190" s="80">
        <v>710527</v>
      </c>
      <c r="G9190" s="80">
        <v>9</v>
      </c>
      <c r="H9190" s="280" t="s">
        <v>1394</v>
      </c>
      <c r="I9190" s="80"/>
    </row>
    <row r="9191" spans="1:9">
      <c r="A9191" s="280" t="s">
        <v>10590</v>
      </c>
      <c r="B9191" s="280" t="s">
        <v>5752</v>
      </c>
      <c r="C9191" s="280" t="s">
        <v>1201</v>
      </c>
      <c r="D9191" s="280" t="s">
        <v>1394</v>
      </c>
      <c r="E9191" s="80">
        <v>0.86895360767430374</v>
      </c>
      <c r="F9191" s="80">
        <v>710527</v>
      </c>
      <c r="G9191" s="80">
        <v>9</v>
      </c>
      <c r="H9191" s="280" t="s">
        <v>1394</v>
      </c>
      <c r="I9191" s="80"/>
    </row>
    <row r="9192" spans="1:9">
      <c r="A9192" s="280" t="s">
        <v>10591</v>
      </c>
      <c r="B9192" s="280" t="s">
        <v>5754</v>
      </c>
      <c r="C9192" s="280" t="s">
        <v>1201</v>
      </c>
      <c r="D9192" s="280" t="s">
        <v>1394</v>
      </c>
      <c r="E9192" s="80">
        <v>106177.88298685342</v>
      </c>
      <c r="F9192" s="80">
        <v>710527</v>
      </c>
      <c r="G9192" s="80">
        <v>9</v>
      </c>
      <c r="H9192" s="280" t="s">
        <v>1394</v>
      </c>
      <c r="I9192" s="80"/>
    </row>
    <row r="9193" spans="1:9">
      <c r="A9193" s="280" t="s">
        <v>10592</v>
      </c>
      <c r="B9193" s="280" t="s">
        <v>1457</v>
      </c>
      <c r="C9193" s="280" t="s">
        <v>1201</v>
      </c>
      <c r="D9193" s="280" t="s">
        <v>1211</v>
      </c>
      <c r="E9193" s="80">
        <v>4.5405962941168103E-2</v>
      </c>
      <c r="F9193" s="80">
        <v>710527</v>
      </c>
      <c r="G9193" s="80">
        <v>9</v>
      </c>
      <c r="H9193" s="280" t="s">
        <v>1342</v>
      </c>
      <c r="I9193" s="80"/>
    </row>
    <row r="9194" spans="1:9">
      <c r="A9194" s="280" t="s">
        <v>10593</v>
      </c>
      <c r="B9194" s="280" t="s">
        <v>1457</v>
      </c>
      <c r="C9194" s="280" t="s">
        <v>1201</v>
      </c>
      <c r="D9194" s="280" t="s">
        <v>1212</v>
      </c>
      <c r="E9194" s="80">
        <v>4.8106431424520979E-2</v>
      </c>
      <c r="F9194" s="80">
        <v>710527</v>
      </c>
      <c r="G9194" s="80">
        <v>9</v>
      </c>
      <c r="H9194" s="280" t="s">
        <v>1342</v>
      </c>
      <c r="I9194" s="80"/>
    </row>
    <row r="9195" spans="1:9">
      <c r="A9195" s="280" t="s">
        <v>10594</v>
      </c>
      <c r="B9195" s="280" t="s">
        <v>1457</v>
      </c>
      <c r="C9195" s="280" t="s">
        <v>1201</v>
      </c>
      <c r="D9195" s="280" t="s">
        <v>1213</v>
      </c>
      <c r="E9195" s="80">
        <v>4.5434533917783952E-2</v>
      </c>
      <c r="F9195" s="80">
        <v>710527</v>
      </c>
      <c r="G9195" s="80">
        <v>9</v>
      </c>
      <c r="H9195" s="280" t="s">
        <v>1342</v>
      </c>
      <c r="I9195" s="80"/>
    </row>
    <row r="9196" spans="1:9">
      <c r="A9196" s="280" t="s">
        <v>10595</v>
      </c>
      <c r="B9196" s="280" t="s">
        <v>1457</v>
      </c>
      <c r="C9196" s="280" t="s">
        <v>1201</v>
      </c>
      <c r="D9196" s="280" t="s">
        <v>1214</v>
      </c>
      <c r="E9196" s="80">
        <v>4.7869657633845535E-2</v>
      </c>
      <c r="F9196" s="80">
        <v>710527</v>
      </c>
      <c r="G9196" s="80">
        <v>9</v>
      </c>
      <c r="H9196" s="280" t="s">
        <v>1342</v>
      </c>
      <c r="I9196" s="80"/>
    </row>
    <row r="9197" spans="1:9">
      <c r="A9197" s="280" t="s">
        <v>10596</v>
      </c>
      <c r="B9197" s="280" t="s">
        <v>1457</v>
      </c>
      <c r="C9197" s="280" t="s">
        <v>1201</v>
      </c>
      <c r="D9197" s="280" t="s">
        <v>1215</v>
      </c>
      <c r="E9197" s="80">
        <v>7.905945405786706E-2</v>
      </c>
      <c r="F9197" s="80">
        <v>710527</v>
      </c>
      <c r="G9197" s="80">
        <v>9</v>
      </c>
      <c r="H9197" s="280" t="s">
        <v>1342</v>
      </c>
      <c r="I9197" s="80"/>
    </row>
    <row r="9198" spans="1:9">
      <c r="A9198" s="280" t="s">
        <v>10597</v>
      </c>
      <c r="B9198" s="280" t="s">
        <v>1457</v>
      </c>
      <c r="C9198" s="280" t="s">
        <v>1201</v>
      </c>
      <c r="D9198" s="280" t="s">
        <v>1216</v>
      </c>
      <c r="E9198" s="80">
        <v>6.3126509230393132E-2</v>
      </c>
      <c r="F9198" s="80">
        <v>710527</v>
      </c>
      <c r="G9198" s="80">
        <v>9</v>
      </c>
      <c r="H9198" s="280" t="s">
        <v>1342</v>
      </c>
      <c r="I9198" s="80"/>
    </row>
    <row r="9199" spans="1:9">
      <c r="A9199" s="280" t="s">
        <v>10598</v>
      </c>
      <c r="B9199" s="280" t="s">
        <v>1457</v>
      </c>
      <c r="C9199" s="280" t="s">
        <v>1201</v>
      </c>
      <c r="D9199" s="280" t="s">
        <v>1217</v>
      </c>
      <c r="E9199" s="80">
        <v>4.7676667815583045E-2</v>
      </c>
      <c r="F9199" s="80">
        <v>710527</v>
      </c>
      <c r="G9199" s="80">
        <v>9</v>
      </c>
      <c r="H9199" s="280" t="s">
        <v>1342</v>
      </c>
      <c r="I9199" s="80"/>
    </row>
    <row r="9200" spans="1:9">
      <c r="A9200" s="280" t="s">
        <v>10599</v>
      </c>
      <c r="B9200" s="280" t="s">
        <v>1457</v>
      </c>
      <c r="C9200" s="280" t="s">
        <v>1201</v>
      </c>
      <c r="D9200" s="280" t="s">
        <v>1218</v>
      </c>
      <c r="E9200" s="80">
        <v>3.4366607006124719E-2</v>
      </c>
      <c r="F9200" s="80">
        <v>710527</v>
      </c>
      <c r="G9200" s="80">
        <v>9</v>
      </c>
      <c r="H9200" s="280" t="s">
        <v>1342</v>
      </c>
      <c r="I9200" s="80"/>
    </row>
    <row r="9201" spans="1:9">
      <c r="A9201" s="280" t="s">
        <v>10600</v>
      </c>
      <c r="B9201" s="280" t="s">
        <v>1457</v>
      </c>
      <c r="C9201" s="280" t="s">
        <v>1201</v>
      </c>
      <c r="D9201" s="280" t="s">
        <v>1219</v>
      </c>
      <c r="E9201" s="80">
        <v>12155.027595363457</v>
      </c>
      <c r="F9201" s="80">
        <v>710527</v>
      </c>
      <c r="G9201" s="80">
        <v>9</v>
      </c>
      <c r="H9201" s="280" t="s">
        <v>1342</v>
      </c>
      <c r="I9201" s="80"/>
    </row>
    <row r="9202" spans="1:9">
      <c r="A9202" s="280" t="s">
        <v>10601</v>
      </c>
      <c r="B9202" s="280" t="s">
        <v>1457</v>
      </c>
      <c r="C9202" s="280" t="s">
        <v>1201</v>
      </c>
      <c r="D9202" s="280" t="s">
        <v>1347</v>
      </c>
      <c r="E9202" s="80">
        <v>0.19015742878879957</v>
      </c>
      <c r="F9202" s="80">
        <v>710527</v>
      </c>
      <c r="G9202" s="80">
        <v>9</v>
      </c>
      <c r="H9202" s="280" t="s">
        <v>1342</v>
      </c>
      <c r="I9202" s="80"/>
    </row>
    <row r="9203" spans="1:9">
      <c r="A9203" s="280" t="s">
        <v>10602</v>
      </c>
      <c r="B9203" s="280" t="s">
        <v>1457</v>
      </c>
      <c r="C9203" s="280" t="s">
        <v>1201</v>
      </c>
      <c r="D9203" s="280" t="s">
        <v>1344</v>
      </c>
      <c r="E9203" s="80">
        <v>0.46754636681036321</v>
      </c>
      <c r="F9203" s="80">
        <v>710527</v>
      </c>
      <c r="G9203" s="80">
        <v>9</v>
      </c>
      <c r="H9203" s="280" t="s">
        <v>1342</v>
      </c>
      <c r="I9203" s="80"/>
    </row>
    <row r="9204" spans="1:9">
      <c r="A9204" s="280" t="s">
        <v>10603</v>
      </c>
      <c r="B9204" s="280" t="s">
        <v>5748</v>
      </c>
      <c r="C9204" s="280" t="s">
        <v>1202</v>
      </c>
      <c r="D9204" s="280" t="s">
        <v>1394</v>
      </c>
      <c r="E9204" s="80">
        <v>0</v>
      </c>
      <c r="F9204" s="80">
        <v>710527</v>
      </c>
      <c r="G9204" s="80">
        <v>9</v>
      </c>
      <c r="H9204" s="280" t="s">
        <v>1394</v>
      </c>
      <c r="I9204" s="80"/>
    </row>
    <row r="9205" spans="1:9">
      <c r="A9205" s="280" t="s">
        <v>10604</v>
      </c>
      <c r="B9205" s="280" t="s">
        <v>5750</v>
      </c>
      <c r="C9205" s="280" t="s">
        <v>1202</v>
      </c>
      <c r="D9205" s="280" t="s">
        <v>1394</v>
      </c>
      <c r="E9205" s="80">
        <v>0</v>
      </c>
      <c r="F9205" s="80">
        <v>710527</v>
      </c>
      <c r="G9205" s="80">
        <v>9</v>
      </c>
      <c r="H9205" s="280" t="s">
        <v>1394</v>
      </c>
      <c r="I9205" s="80"/>
    </row>
    <row r="9206" spans="1:9">
      <c r="A9206" s="280" t="s">
        <v>10605</v>
      </c>
      <c r="B9206" s="280" t="s">
        <v>5752</v>
      </c>
      <c r="C9206" s="280" t="s">
        <v>1202</v>
      </c>
      <c r="D9206" s="280" t="s">
        <v>1394</v>
      </c>
      <c r="E9206" s="80">
        <v>0</v>
      </c>
      <c r="F9206" s="80">
        <v>710527</v>
      </c>
      <c r="G9206" s="80">
        <v>9</v>
      </c>
      <c r="H9206" s="280" t="s">
        <v>1394</v>
      </c>
      <c r="I9206" s="80"/>
    </row>
    <row r="9207" spans="1:9">
      <c r="A9207" s="280" t="s">
        <v>10606</v>
      </c>
      <c r="B9207" s="280" t="s">
        <v>5754</v>
      </c>
      <c r="C9207" s="280" t="s">
        <v>1202</v>
      </c>
      <c r="D9207" s="280" t="s">
        <v>1394</v>
      </c>
      <c r="E9207" s="80">
        <v>0</v>
      </c>
      <c r="F9207" s="80">
        <v>710527</v>
      </c>
      <c r="G9207" s="80">
        <v>9</v>
      </c>
      <c r="H9207" s="280" t="s">
        <v>1394</v>
      </c>
      <c r="I9207" s="80"/>
    </row>
    <row r="9208" spans="1:9">
      <c r="A9208" s="280" t="s">
        <v>10607</v>
      </c>
      <c r="B9208" s="280" t="s">
        <v>5748</v>
      </c>
      <c r="C9208" s="280" t="s">
        <v>1203</v>
      </c>
      <c r="D9208" s="280" t="s">
        <v>1394</v>
      </c>
      <c r="E9208" s="80">
        <v>49598</v>
      </c>
      <c r="F9208" s="80">
        <v>710527</v>
      </c>
      <c r="G9208" s="80">
        <v>9</v>
      </c>
      <c r="H9208" s="280" t="s">
        <v>1394</v>
      </c>
      <c r="I9208" s="80"/>
    </row>
    <row r="9209" spans="1:9">
      <c r="A9209" s="280" t="s">
        <v>10608</v>
      </c>
      <c r="B9209" s="280" t="s">
        <v>5750</v>
      </c>
      <c r="C9209" s="280" t="s">
        <v>1203</v>
      </c>
      <c r="D9209" s="280" t="s">
        <v>1394</v>
      </c>
      <c r="E9209" s="80">
        <v>276143999.09765625</v>
      </c>
      <c r="F9209" s="80">
        <v>710527</v>
      </c>
      <c r="G9209" s="80">
        <v>9</v>
      </c>
      <c r="H9209" s="280" t="s">
        <v>1394</v>
      </c>
      <c r="I9209" s="80"/>
    </row>
    <row r="9210" spans="1:9">
      <c r="A9210" s="280" t="s">
        <v>10609</v>
      </c>
      <c r="B9210" s="280" t="s">
        <v>5752</v>
      </c>
      <c r="C9210" s="280" t="s">
        <v>1203</v>
      </c>
      <c r="D9210" s="280" t="s">
        <v>1394</v>
      </c>
      <c r="E9210" s="80">
        <v>6.9804525373420009E-2</v>
      </c>
      <c r="F9210" s="80">
        <v>710527</v>
      </c>
      <c r="G9210" s="80">
        <v>9</v>
      </c>
      <c r="H9210" s="280" t="s">
        <v>1394</v>
      </c>
      <c r="I9210" s="80"/>
    </row>
    <row r="9211" spans="1:9">
      <c r="A9211" s="280" t="s">
        <v>10610</v>
      </c>
      <c r="B9211" s="280" t="s">
        <v>5754</v>
      </c>
      <c r="C9211" s="280" t="s">
        <v>1203</v>
      </c>
      <c r="D9211" s="280" t="s">
        <v>1394</v>
      </c>
      <c r="E9211" s="80">
        <v>388.6467355887338</v>
      </c>
      <c r="F9211" s="80">
        <v>710527</v>
      </c>
      <c r="G9211" s="80">
        <v>9</v>
      </c>
      <c r="H9211" s="280" t="s">
        <v>1394</v>
      </c>
      <c r="I9211" s="80"/>
    </row>
    <row r="9212" spans="1:9">
      <c r="A9212" s="280" t="s">
        <v>10611</v>
      </c>
      <c r="B9212" s="280" t="s">
        <v>1457</v>
      </c>
      <c r="C9212" s="280" t="s">
        <v>1203</v>
      </c>
      <c r="D9212" s="280" t="s">
        <v>1211</v>
      </c>
      <c r="E9212" s="80">
        <v>2.1813135385720752E-3</v>
      </c>
      <c r="F9212" s="80">
        <v>710527</v>
      </c>
      <c r="G9212" s="80">
        <v>9</v>
      </c>
      <c r="H9212" s="280" t="s">
        <v>1342</v>
      </c>
      <c r="I9212" s="80"/>
    </row>
    <row r="9213" spans="1:9">
      <c r="A9213" s="280" t="s">
        <v>10612</v>
      </c>
      <c r="B9213" s="280" t="s">
        <v>1457</v>
      </c>
      <c r="C9213" s="280" t="s">
        <v>1203</v>
      </c>
      <c r="D9213" s="280" t="s">
        <v>1212</v>
      </c>
      <c r="E9213" s="80">
        <v>2.3706697916577929E-3</v>
      </c>
      <c r="F9213" s="80">
        <v>710527</v>
      </c>
      <c r="G9213" s="80">
        <v>9</v>
      </c>
      <c r="H9213" s="280" t="s">
        <v>1342</v>
      </c>
      <c r="I9213" s="80"/>
    </row>
    <row r="9214" spans="1:9">
      <c r="A9214" s="280" t="s">
        <v>10613</v>
      </c>
      <c r="B9214" s="280" t="s">
        <v>1457</v>
      </c>
      <c r="C9214" s="280" t="s">
        <v>1203</v>
      </c>
      <c r="D9214" s="280" t="s">
        <v>1213</v>
      </c>
      <c r="E9214" s="80">
        <v>2.1843187156065764E-3</v>
      </c>
      <c r="F9214" s="80">
        <v>710527</v>
      </c>
      <c r="G9214" s="80">
        <v>9</v>
      </c>
      <c r="H9214" s="280" t="s">
        <v>1342</v>
      </c>
      <c r="I9214" s="80"/>
    </row>
    <row r="9215" spans="1:9">
      <c r="A9215" s="280" t="s">
        <v>10614</v>
      </c>
      <c r="B9215" s="280" t="s">
        <v>1457</v>
      </c>
      <c r="C9215" s="280" t="s">
        <v>1203</v>
      </c>
      <c r="D9215" s="280" t="s">
        <v>1214</v>
      </c>
      <c r="E9215" s="80">
        <v>2.3212721575550741E-3</v>
      </c>
      <c r="F9215" s="80">
        <v>710527</v>
      </c>
      <c r="G9215" s="80">
        <v>9</v>
      </c>
      <c r="H9215" s="280" t="s">
        <v>1342</v>
      </c>
      <c r="I9215" s="80"/>
    </row>
    <row r="9216" spans="1:9">
      <c r="A9216" s="280" t="s">
        <v>10615</v>
      </c>
      <c r="B9216" s="280" t="s">
        <v>1457</v>
      </c>
      <c r="C9216" s="280" t="s">
        <v>1203</v>
      </c>
      <c r="D9216" s="280" t="s">
        <v>1215</v>
      </c>
      <c r="E9216" s="80">
        <v>1.8716093746418503E-2</v>
      </c>
      <c r="F9216" s="80">
        <v>710527</v>
      </c>
      <c r="G9216" s="80">
        <v>9</v>
      </c>
      <c r="H9216" s="280" t="s">
        <v>1342</v>
      </c>
      <c r="I9216" s="80"/>
    </row>
    <row r="9217" spans="1:9">
      <c r="A9217" s="280" t="s">
        <v>10616</v>
      </c>
      <c r="B9217" s="280" t="s">
        <v>1457</v>
      </c>
      <c r="C9217" s="280" t="s">
        <v>1203</v>
      </c>
      <c r="D9217" s="280" t="s">
        <v>1216</v>
      </c>
      <c r="E9217" s="80">
        <v>4.3938188852904632E-3</v>
      </c>
      <c r="F9217" s="80">
        <v>710527</v>
      </c>
      <c r="G9217" s="80">
        <v>9</v>
      </c>
      <c r="H9217" s="280" t="s">
        <v>1342</v>
      </c>
      <c r="I9217" s="80"/>
    </row>
    <row r="9218" spans="1:9">
      <c r="A9218" s="280" t="s">
        <v>10617</v>
      </c>
      <c r="B9218" s="280" t="s">
        <v>1457</v>
      </c>
      <c r="C9218" s="280" t="s">
        <v>1203</v>
      </c>
      <c r="D9218" s="280" t="s">
        <v>1217</v>
      </c>
      <c r="E9218" s="80">
        <v>3.5101358072465376E-3</v>
      </c>
      <c r="F9218" s="80">
        <v>710527</v>
      </c>
      <c r="G9218" s="80">
        <v>9</v>
      </c>
      <c r="H9218" s="280" t="s">
        <v>1342</v>
      </c>
      <c r="I9218" s="80"/>
    </row>
    <row r="9219" spans="1:9">
      <c r="A9219" s="280" t="s">
        <v>10618</v>
      </c>
      <c r="B9219" s="280" t="s">
        <v>1457</v>
      </c>
      <c r="C9219" s="280" t="s">
        <v>1203</v>
      </c>
      <c r="D9219" s="280" t="s">
        <v>1218</v>
      </c>
      <c r="E9219" s="80">
        <v>3.4951634481181293E-3</v>
      </c>
      <c r="F9219" s="80">
        <v>710527</v>
      </c>
      <c r="G9219" s="80">
        <v>9</v>
      </c>
      <c r="H9219" s="280" t="s">
        <v>1342</v>
      </c>
      <c r="I9219" s="80"/>
    </row>
    <row r="9220" spans="1:9">
      <c r="A9220" s="280" t="s">
        <v>10619</v>
      </c>
      <c r="B9220" s="280" t="s">
        <v>1457</v>
      </c>
      <c r="C9220" s="280" t="s">
        <v>1203</v>
      </c>
      <c r="D9220" s="280" t="s">
        <v>1219</v>
      </c>
      <c r="E9220" s="80">
        <v>231.18136629539012</v>
      </c>
      <c r="F9220" s="80">
        <v>710527</v>
      </c>
      <c r="G9220" s="80">
        <v>9</v>
      </c>
      <c r="H9220" s="280" t="s">
        <v>1342</v>
      </c>
      <c r="I9220" s="80"/>
    </row>
    <row r="9221" spans="1:9">
      <c r="A9221" s="280" t="s">
        <v>10620</v>
      </c>
      <c r="B9221" s="280" t="s">
        <v>1457</v>
      </c>
      <c r="C9221" s="280" t="s">
        <v>1203</v>
      </c>
      <c r="D9221" s="280" t="s">
        <v>1347</v>
      </c>
      <c r="E9221" s="80">
        <v>9.1546616852908706E-3</v>
      </c>
      <c r="F9221" s="80">
        <v>710527</v>
      </c>
      <c r="G9221" s="80">
        <v>9</v>
      </c>
      <c r="H9221" s="280" t="s">
        <v>1342</v>
      </c>
      <c r="I9221" s="80"/>
    </row>
    <row r="9222" spans="1:9">
      <c r="A9222" s="280" t="s">
        <v>10621</v>
      </c>
      <c r="B9222" s="280" t="s">
        <v>1457</v>
      </c>
      <c r="C9222" s="280" t="s">
        <v>1203</v>
      </c>
      <c r="D9222" s="280" t="s">
        <v>1344</v>
      </c>
      <c r="E9222" s="80">
        <v>2.1603524152643744E-2</v>
      </c>
      <c r="F9222" s="80">
        <v>710527</v>
      </c>
      <c r="G9222" s="80">
        <v>9</v>
      </c>
      <c r="H9222" s="280" t="s">
        <v>1342</v>
      </c>
      <c r="I9222" s="80"/>
    </row>
    <row r="9223" spans="1:9">
      <c r="A9223" s="280" t="s">
        <v>10622</v>
      </c>
      <c r="B9223" s="280" t="s">
        <v>5748</v>
      </c>
      <c r="C9223" s="280" t="s">
        <v>1204</v>
      </c>
      <c r="D9223" s="280" t="s">
        <v>1394</v>
      </c>
      <c r="E9223" s="80">
        <v>178362</v>
      </c>
      <c r="F9223" s="80">
        <v>710527</v>
      </c>
      <c r="G9223" s="80">
        <v>9</v>
      </c>
      <c r="H9223" s="280" t="s">
        <v>1394</v>
      </c>
      <c r="I9223" s="80"/>
    </row>
    <row r="9224" spans="1:9">
      <c r="A9224" s="280" t="s">
        <v>10623</v>
      </c>
      <c r="B9224" s="280" t="s">
        <v>5750</v>
      </c>
      <c r="C9224" s="280" t="s">
        <v>1204</v>
      </c>
      <c r="D9224" s="280" t="s">
        <v>1394</v>
      </c>
      <c r="E9224" s="80">
        <v>64364980816.5</v>
      </c>
      <c r="F9224" s="80">
        <v>710527</v>
      </c>
      <c r="G9224" s="80">
        <v>9</v>
      </c>
      <c r="H9224" s="280" t="s">
        <v>1394</v>
      </c>
      <c r="I9224" s="80"/>
    </row>
    <row r="9225" spans="1:9">
      <c r="A9225" s="280" t="s">
        <v>10624</v>
      </c>
      <c r="B9225" s="280" t="s">
        <v>5752</v>
      </c>
      <c r="C9225" s="280" t="s">
        <v>1204</v>
      </c>
      <c r="D9225" s="280" t="s">
        <v>1394</v>
      </c>
      <c r="E9225" s="80">
        <v>0.25102775826956614</v>
      </c>
      <c r="F9225" s="80">
        <v>710527</v>
      </c>
      <c r="G9225" s="80">
        <v>9</v>
      </c>
      <c r="H9225" s="280" t="s">
        <v>1394</v>
      </c>
      <c r="I9225" s="80"/>
    </row>
    <row r="9226" spans="1:9">
      <c r="A9226" s="280" t="s">
        <v>10625</v>
      </c>
      <c r="B9226" s="280" t="s">
        <v>5754</v>
      </c>
      <c r="C9226" s="280" t="s">
        <v>1204</v>
      </c>
      <c r="D9226" s="280" t="s">
        <v>1394</v>
      </c>
      <c r="E9226" s="80">
        <v>90587.663546212876</v>
      </c>
      <c r="F9226" s="80">
        <v>710527</v>
      </c>
      <c r="G9226" s="80">
        <v>9</v>
      </c>
      <c r="H9226" s="280" t="s">
        <v>1394</v>
      </c>
      <c r="I9226" s="80"/>
    </row>
    <row r="9227" spans="1:9">
      <c r="A9227" s="280" t="s">
        <v>10626</v>
      </c>
      <c r="B9227" s="280" t="s">
        <v>1457</v>
      </c>
      <c r="C9227" s="280" t="s">
        <v>1204</v>
      </c>
      <c r="D9227" s="280" t="s">
        <v>1211</v>
      </c>
      <c r="E9227" s="80">
        <v>0.13529107722985115</v>
      </c>
      <c r="F9227" s="80">
        <v>710527</v>
      </c>
      <c r="G9227" s="80">
        <v>9</v>
      </c>
      <c r="H9227" s="280" t="s">
        <v>1342</v>
      </c>
      <c r="I9227" s="80"/>
    </row>
    <row r="9228" spans="1:9">
      <c r="A9228" s="280" t="s">
        <v>10627</v>
      </c>
      <c r="B9228" s="280" t="s">
        <v>1457</v>
      </c>
      <c r="C9228" s="280" t="s">
        <v>1204</v>
      </c>
      <c r="D9228" s="280" t="s">
        <v>1212</v>
      </c>
      <c r="E9228" s="80">
        <v>0.1462234886367535</v>
      </c>
      <c r="F9228" s="80">
        <v>710527</v>
      </c>
      <c r="G9228" s="80">
        <v>9</v>
      </c>
      <c r="H9228" s="280" t="s">
        <v>1342</v>
      </c>
      <c r="I9228" s="80"/>
    </row>
    <row r="9229" spans="1:9">
      <c r="A9229" s="280" t="s">
        <v>10628</v>
      </c>
      <c r="B9229" s="280" t="s">
        <v>1457</v>
      </c>
      <c r="C9229" s="280" t="s">
        <v>1204</v>
      </c>
      <c r="D9229" s="280" t="s">
        <v>1213</v>
      </c>
      <c r="E9229" s="80">
        <v>0.13545694218365917</v>
      </c>
      <c r="F9229" s="80">
        <v>710527</v>
      </c>
      <c r="G9229" s="80">
        <v>9</v>
      </c>
      <c r="H9229" s="280" t="s">
        <v>1342</v>
      </c>
      <c r="I9229" s="80"/>
    </row>
    <row r="9230" spans="1:9">
      <c r="A9230" s="280" t="s">
        <v>10629</v>
      </c>
      <c r="B9230" s="280" t="s">
        <v>1457</v>
      </c>
      <c r="C9230" s="280" t="s">
        <v>1204</v>
      </c>
      <c r="D9230" s="280" t="s">
        <v>1214</v>
      </c>
      <c r="E9230" s="80">
        <v>0.14551230457654674</v>
      </c>
      <c r="F9230" s="80">
        <v>710527</v>
      </c>
      <c r="G9230" s="80">
        <v>9</v>
      </c>
      <c r="H9230" s="280" t="s">
        <v>1342</v>
      </c>
      <c r="I9230" s="80"/>
    </row>
    <row r="9231" spans="1:9">
      <c r="A9231" s="280" t="s">
        <v>10630</v>
      </c>
      <c r="B9231" s="280" t="s">
        <v>1457</v>
      </c>
      <c r="C9231" s="280" t="s">
        <v>1204</v>
      </c>
      <c r="D9231" s="280" t="s">
        <v>1215</v>
      </c>
      <c r="E9231" s="80">
        <v>0.14517970109297187</v>
      </c>
      <c r="F9231" s="80">
        <v>710527</v>
      </c>
      <c r="G9231" s="80">
        <v>9</v>
      </c>
      <c r="H9231" s="280" t="s">
        <v>1342</v>
      </c>
      <c r="I9231" s="80"/>
    </row>
    <row r="9232" spans="1:9">
      <c r="A9232" s="280" t="s">
        <v>10631</v>
      </c>
      <c r="B9232" s="280" t="s">
        <v>1457</v>
      </c>
      <c r="C9232" s="280" t="s">
        <v>1204</v>
      </c>
      <c r="D9232" s="280" t="s">
        <v>1216</v>
      </c>
      <c r="E9232" s="80">
        <v>0.22416161955638006</v>
      </c>
      <c r="F9232" s="80">
        <v>710527</v>
      </c>
      <c r="G9232" s="80">
        <v>9</v>
      </c>
      <c r="H9232" s="280" t="s">
        <v>1342</v>
      </c>
      <c r="I9232" s="80"/>
    </row>
    <row r="9233" spans="1:9">
      <c r="A9233" s="280" t="s">
        <v>10632</v>
      </c>
      <c r="B9233" s="280" t="s">
        <v>1457</v>
      </c>
      <c r="C9233" s="280" t="s">
        <v>1204</v>
      </c>
      <c r="D9233" s="280" t="s">
        <v>1217</v>
      </c>
      <c r="E9233" s="80">
        <v>0.13851133261432813</v>
      </c>
      <c r="F9233" s="80">
        <v>710527</v>
      </c>
      <c r="G9233" s="80">
        <v>9</v>
      </c>
      <c r="H9233" s="280" t="s">
        <v>1342</v>
      </c>
      <c r="I9233" s="80"/>
    </row>
    <row r="9234" spans="1:9">
      <c r="A9234" s="280" t="s">
        <v>10633</v>
      </c>
      <c r="B9234" s="280" t="s">
        <v>1457</v>
      </c>
      <c r="C9234" s="280" t="s">
        <v>1204</v>
      </c>
      <c r="D9234" s="280" t="s">
        <v>1218</v>
      </c>
      <c r="E9234" s="80">
        <v>0.14841126737156055</v>
      </c>
      <c r="F9234" s="80">
        <v>710527</v>
      </c>
      <c r="G9234" s="80">
        <v>9</v>
      </c>
      <c r="H9234" s="280" t="s">
        <v>1342</v>
      </c>
      <c r="I9234" s="80"/>
    </row>
    <row r="9235" spans="1:9">
      <c r="A9235" s="280" t="s">
        <v>10634</v>
      </c>
      <c r="B9235" s="280" t="s">
        <v>1457</v>
      </c>
      <c r="C9235" s="280" t="s">
        <v>1204</v>
      </c>
      <c r="D9235" s="280" t="s">
        <v>1219</v>
      </c>
      <c r="E9235" s="80">
        <v>19419.746842042219</v>
      </c>
      <c r="F9235" s="80">
        <v>710527</v>
      </c>
      <c r="G9235" s="80">
        <v>9</v>
      </c>
      <c r="H9235" s="280" t="s">
        <v>1342</v>
      </c>
      <c r="I9235" s="80"/>
    </row>
    <row r="9236" spans="1:9">
      <c r="A9236" s="280" t="s">
        <v>10635</v>
      </c>
      <c r="B9236" s="280" t="s">
        <v>1457</v>
      </c>
      <c r="C9236" s="280" t="s">
        <v>1204</v>
      </c>
      <c r="D9236" s="280" t="s">
        <v>1347</v>
      </c>
      <c r="E9236" s="80">
        <v>0.56424471087461814</v>
      </c>
      <c r="F9236" s="80">
        <v>710527</v>
      </c>
      <c r="G9236" s="80">
        <v>9</v>
      </c>
      <c r="H9236" s="280" t="s">
        <v>1342</v>
      </c>
      <c r="I9236" s="80"/>
    </row>
    <row r="9237" spans="1:9">
      <c r="A9237" s="280" t="s">
        <v>10636</v>
      </c>
      <c r="B9237" s="280" t="s">
        <v>1457</v>
      </c>
      <c r="C9237" s="280" t="s">
        <v>1204</v>
      </c>
      <c r="D9237" s="280" t="s">
        <v>1344</v>
      </c>
      <c r="E9237" s="80">
        <v>1.3824320650487305</v>
      </c>
      <c r="F9237" s="80">
        <v>710527</v>
      </c>
      <c r="G9237" s="80">
        <v>9</v>
      </c>
      <c r="H9237" s="280" t="s">
        <v>1342</v>
      </c>
      <c r="I9237" s="80"/>
    </row>
    <row r="9238" spans="1:9">
      <c r="A9238" s="280" t="s">
        <v>10637</v>
      </c>
      <c r="B9238" s="280" t="s">
        <v>5748</v>
      </c>
      <c r="C9238" s="280" t="s">
        <v>1205</v>
      </c>
      <c r="D9238" s="280" t="s">
        <v>1394</v>
      </c>
      <c r="E9238" s="80">
        <v>87957</v>
      </c>
      <c r="F9238" s="80">
        <v>710527</v>
      </c>
      <c r="G9238" s="80">
        <v>9</v>
      </c>
      <c r="H9238" s="280" t="s">
        <v>1394</v>
      </c>
      <c r="I9238" s="80"/>
    </row>
    <row r="9239" spans="1:9">
      <c r="A9239" s="280" t="s">
        <v>10638</v>
      </c>
      <c r="B9239" s="280" t="s">
        <v>5750</v>
      </c>
      <c r="C9239" s="280" t="s">
        <v>1205</v>
      </c>
      <c r="D9239" s="280" t="s">
        <v>1394</v>
      </c>
      <c r="E9239" s="80">
        <v>38136886958.625</v>
      </c>
      <c r="F9239" s="80">
        <v>710527</v>
      </c>
      <c r="G9239" s="80">
        <v>9</v>
      </c>
      <c r="H9239" s="280" t="s">
        <v>1394</v>
      </c>
      <c r="I9239" s="80"/>
    </row>
    <row r="9240" spans="1:9">
      <c r="A9240" s="280" t="s">
        <v>10639</v>
      </c>
      <c r="B9240" s="280" t="s">
        <v>5752</v>
      </c>
      <c r="C9240" s="280" t="s">
        <v>1205</v>
      </c>
      <c r="D9240" s="280" t="s">
        <v>1394</v>
      </c>
      <c r="E9240" s="80">
        <v>0.12379121412697899</v>
      </c>
      <c r="F9240" s="80">
        <v>710527</v>
      </c>
      <c r="G9240" s="80">
        <v>9</v>
      </c>
      <c r="H9240" s="280" t="s">
        <v>1394</v>
      </c>
      <c r="I9240" s="80"/>
    </row>
    <row r="9241" spans="1:9">
      <c r="A9241" s="280" t="s">
        <v>10640</v>
      </c>
      <c r="B9241" s="280" t="s">
        <v>5754</v>
      </c>
      <c r="C9241" s="280" t="s">
        <v>1205</v>
      </c>
      <c r="D9241" s="280" t="s">
        <v>1394</v>
      </c>
      <c r="E9241" s="80">
        <v>53674.085514871353</v>
      </c>
      <c r="F9241" s="80">
        <v>710527</v>
      </c>
      <c r="G9241" s="80">
        <v>9</v>
      </c>
      <c r="H9241" s="280" t="s">
        <v>1394</v>
      </c>
      <c r="I9241" s="80"/>
    </row>
    <row r="9242" spans="1:9">
      <c r="A9242" s="280" t="s">
        <v>10641</v>
      </c>
      <c r="B9242" s="280" t="s">
        <v>1457</v>
      </c>
      <c r="C9242" s="280" t="s">
        <v>1205</v>
      </c>
      <c r="D9242" s="280" t="s">
        <v>1211</v>
      </c>
      <c r="E9242" s="80">
        <v>0.1610408526276258</v>
      </c>
      <c r="F9242" s="80">
        <v>710527</v>
      </c>
      <c r="G9242" s="80">
        <v>9</v>
      </c>
      <c r="H9242" s="280" t="s">
        <v>1342</v>
      </c>
      <c r="I9242" s="80"/>
    </row>
    <row r="9243" spans="1:9">
      <c r="A9243" s="280" t="s">
        <v>10642</v>
      </c>
      <c r="B9243" s="280" t="s">
        <v>1457</v>
      </c>
      <c r="C9243" s="280" t="s">
        <v>1205</v>
      </c>
      <c r="D9243" s="280" t="s">
        <v>1212</v>
      </c>
      <c r="E9243" s="80">
        <v>0.17323110739760536</v>
      </c>
      <c r="F9243" s="80">
        <v>710527</v>
      </c>
      <c r="G9243" s="80">
        <v>9</v>
      </c>
      <c r="H9243" s="280" t="s">
        <v>1342</v>
      </c>
      <c r="I9243" s="80"/>
    </row>
    <row r="9244" spans="1:9">
      <c r="A9244" s="280" t="s">
        <v>10643</v>
      </c>
      <c r="B9244" s="280" t="s">
        <v>1457</v>
      </c>
      <c r="C9244" s="280" t="s">
        <v>1205</v>
      </c>
      <c r="D9244" s="280" t="s">
        <v>1213</v>
      </c>
      <c r="E9244" s="80">
        <v>0.16114922686896785</v>
      </c>
      <c r="F9244" s="80">
        <v>710527</v>
      </c>
      <c r="G9244" s="80">
        <v>9</v>
      </c>
      <c r="H9244" s="280" t="s">
        <v>1342</v>
      </c>
      <c r="I9244" s="80"/>
    </row>
    <row r="9245" spans="1:9">
      <c r="A9245" s="280" t="s">
        <v>10644</v>
      </c>
      <c r="B9245" s="280" t="s">
        <v>1457</v>
      </c>
      <c r="C9245" s="280" t="s">
        <v>1205</v>
      </c>
      <c r="D9245" s="280" t="s">
        <v>1214</v>
      </c>
      <c r="E9245" s="80">
        <v>0.1724003578684607</v>
      </c>
      <c r="F9245" s="80">
        <v>710527</v>
      </c>
      <c r="G9245" s="80">
        <v>9</v>
      </c>
      <c r="H9245" s="280" t="s">
        <v>1342</v>
      </c>
      <c r="I9245" s="80"/>
    </row>
    <row r="9246" spans="1:9">
      <c r="A9246" s="280" t="s">
        <v>10645</v>
      </c>
      <c r="B9246" s="280" t="s">
        <v>1457</v>
      </c>
      <c r="C9246" s="280" t="s">
        <v>1205</v>
      </c>
      <c r="D9246" s="280" t="s">
        <v>1215</v>
      </c>
      <c r="E9246" s="80">
        <v>0.17268707110120762</v>
      </c>
      <c r="F9246" s="80">
        <v>710527</v>
      </c>
      <c r="G9246" s="80">
        <v>9</v>
      </c>
      <c r="H9246" s="280" t="s">
        <v>1342</v>
      </c>
      <c r="I9246" s="80"/>
    </row>
    <row r="9247" spans="1:9">
      <c r="A9247" s="280" t="s">
        <v>10646</v>
      </c>
      <c r="B9247" s="280" t="s">
        <v>1457</v>
      </c>
      <c r="C9247" s="280" t="s">
        <v>1205</v>
      </c>
      <c r="D9247" s="280" t="s">
        <v>1216</v>
      </c>
      <c r="E9247" s="80">
        <v>0.24937212892285118</v>
      </c>
      <c r="F9247" s="80">
        <v>710527</v>
      </c>
      <c r="G9247" s="80">
        <v>9</v>
      </c>
      <c r="H9247" s="280" t="s">
        <v>1342</v>
      </c>
      <c r="I9247" s="80"/>
    </row>
    <row r="9248" spans="1:9">
      <c r="A9248" s="280" t="s">
        <v>10647</v>
      </c>
      <c r="B9248" s="280" t="s">
        <v>1457</v>
      </c>
      <c r="C9248" s="280" t="s">
        <v>1205</v>
      </c>
      <c r="D9248" s="280" t="s">
        <v>1217</v>
      </c>
      <c r="E9248" s="80">
        <v>0.16313546761059189</v>
      </c>
      <c r="F9248" s="80">
        <v>710527</v>
      </c>
      <c r="G9248" s="80">
        <v>9</v>
      </c>
      <c r="H9248" s="280" t="s">
        <v>1342</v>
      </c>
      <c r="I9248" s="80"/>
    </row>
    <row r="9249" spans="1:9">
      <c r="A9249" s="280" t="s">
        <v>10648</v>
      </c>
      <c r="B9249" s="280" t="s">
        <v>1457</v>
      </c>
      <c r="C9249" s="280" t="s">
        <v>1205</v>
      </c>
      <c r="D9249" s="280" t="s">
        <v>1218</v>
      </c>
      <c r="E9249" s="80">
        <v>0.41898625738331458</v>
      </c>
      <c r="F9249" s="80">
        <v>710527</v>
      </c>
      <c r="G9249" s="80">
        <v>9</v>
      </c>
      <c r="H9249" s="280" t="s">
        <v>1342</v>
      </c>
      <c r="I9249" s="80"/>
    </row>
    <row r="9250" spans="1:9">
      <c r="A9250" s="280" t="s">
        <v>10649</v>
      </c>
      <c r="B9250" s="280" t="s">
        <v>1457</v>
      </c>
      <c r="C9250" s="280" t="s">
        <v>1205</v>
      </c>
      <c r="D9250" s="280" t="s">
        <v>1219</v>
      </c>
      <c r="E9250" s="80">
        <v>15102.598404536837</v>
      </c>
      <c r="F9250" s="80">
        <v>710527</v>
      </c>
      <c r="G9250" s="80">
        <v>9</v>
      </c>
      <c r="H9250" s="280" t="s">
        <v>1342</v>
      </c>
      <c r="I9250" s="80"/>
    </row>
    <row r="9251" spans="1:9">
      <c r="A9251" s="280" t="s">
        <v>10650</v>
      </c>
      <c r="B9251" s="280" t="s">
        <v>1457</v>
      </c>
      <c r="C9251" s="280" t="s">
        <v>1205</v>
      </c>
      <c r="D9251" s="280" t="s">
        <v>1347</v>
      </c>
      <c r="E9251" s="80">
        <v>0.67522387774442327</v>
      </c>
      <c r="F9251" s="80">
        <v>710527</v>
      </c>
      <c r="G9251" s="80">
        <v>9</v>
      </c>
      <c r="H9251" s="280" t="s">
        <v>1342</v>
      </c>
      <c r="I9251" s="80"/>
    </row>
    <row r="9252" spans="1:9">
      <c r="A9252" s="280" t="s">
        <v>10651</v>
      </c>
      <c r="B9252" s="280" t="s">
        <v>1457</v>
      </c>
      <c r="C9252" s="280" t="s">
        <v>1205</v>
      </c>
      <c r="D9252" s="280" t="s">
        <v>1344</v>
      </c>
      <c r="E9252" s="80">
        <v>1.6593421855114681</v>
      </c>
      <c r="F9252" s="80">
        <v>710527</v>
      </c>
      <c r="G9252" s="80">
        <v>9</v>
      </c>
      <c r="H9252" s="280" t="s">
        <v>1342</v>
      </c>
      <c r="I9252" s="80"/>
    </row>
    <row r="9253" spans="1:9">
      <c r="A9253" s="280" t="s">
        <v>10652</v>
      </c>
      <c r="B9253" s="280" t="s">
        <v>5748</v>
      </c>
      <c r="C9253" s="280" t="s">
        <v>1206</v>
      </c>
      <c r="D9253" s="280" t="s">
        <v>1394</v>
      </c>
      <c r="E9253" s="80">
        <v>87083</v>
      </c>
      <c r="F9253" s="80">
        <v>710527</v>
      </c>
      <c r="G9253" s="80">
        <v>9</v>
      </c>
      <c r="H9253" s="280" t="s">
        <v>1394</v>
      </c>
      <c r="I9253" s="80"/>
    </row>
    <row r="9254" spans="1:9">
      <c r="A9254" s="280" t="s">
        <v>10653</v>
      </c>
      <c r="B9254" s="280" t="s">
        <v>5750</v>
      </c>
      <c r="C9254" s="280" t="s">
        <v>1206</v>
      </c>
      <c r="D9254" s="280" t="s">
        <v>1394</v>
      </c>
      <c r="E9254" s="80">
        <v>173040200650.1875</v>
      </c>
      <c r="F9254" s="80">
        <v>710527</v>
      </c>
      <c r="G9254" s="80">
        <v>9</v>
      </c>
      <c r="H9254" s="280" t="s">
        <v>1394</v>
      </c>
      <c r="I9254" s="80"/>
    </row>
    <row r="9255" spans="1:9">
      <c r="A9255" s="280" t="s">
        <v>10654</v>
      </c>
      <c r="B9255" s="280" t="s">
        <v>5752</v>
      </c>
      <c r="C9255" s="280" t="s">
        <v>1206</v>
      </c>
      <c r="D9255" s="280" t="s">
        <v>1394</v>
      </c>
      <c r="E9255" s="80">
        <v>0.12256114123741955</v>
      </c>
      <c r="F9255" s="80">
        <v>710527</v>
      </c>
      <c r="G9255" s="80">
        <v>9</v>
      </c>
      <c r="H9255" s="280" t="s">
        <v>1394</v>
      </c>
      <c r="I9255" s="80"/>
    </row>
    <row r="9256" spans="1:9">
      <c r="A9256" s="280" t="s">
        <v>10655</v>
      </c>
      <c r="B9256" s="280" t="s">
        <v>5754</v>
      </c>
      <c r="C9256" s="280" t="s">
        <v>1206</v>
      </c>
      <c r="D9256" s="280" t="s">
        <v>1394</v>
      </c>
      <c r="E9256" s="80">
        <v>243537.82565643179</v>
      </c>
      <c r="F9256" s="80">
        <v>710527</v>
      </c>
      <c r="G9256" s="80">
        <v>9</v>
      </c>
      <c r="H9256" s="280" t="s">
        <v>1394</v>
      </c>
      <c r="I9256" s="80"/>
    </row>
    <row r="9257" spans="1:9">
      <c r="A9257" s="280" t="s">
        <v>10656</v>
      </c>
      <c r="B9257" s="280" t="s">
        <v>1457</v>
      </c>
      <c r="C9257" s="280" t="s">
        <v>1206</v>
      </c>
      <c r="D9257" s="280" t="s">
        <v>1211</v>
      </c>
      <c r="E9257" s="80">
        <v>0.73547162750685235</v>
      </c>
      <c r="F9257" s="80">
        <v>710527</v>
      </c>
      <c r="G9257" s="80">
        <v>9</v>
      </c>
      <c r="H9257" s="280" t="s">
        <v>1342</v>
      </c>
      <c r="I9257" s="80"/>
    </row>
    <row r="9258" spans="1:9">
      <c r="A9258" s="280" t="s">
        <v>10657</v>
      </c>
      <c r="B9258" s="280" t="s">
        <v>1457</v>
      </c>
      <c r="C9258" s="280" t="s">
        <v>1206</v>
      </c>
      <c r="D9258" s="280" t="s">
        <v>1212</v>
      </c>
      <c r="E9258" s="80">
        <v>0.78638746279656146</v>
      </c>
      <c r="F9258" s="80">
        <v>710527</v>
      </c>
      <c r="G9258" s="80">
        <v>9</v>
      </c>
      <c r="H9258" s="280" t="s">
        <v>1342</v>
      </c>
      <c r="I9258" s="80"/>
    </row>
    <row r="9259" spans="1:9">
      <c r="A9259" s="280" t="s">
        <v>10658</v>
      </c>
      <c r="B9259" s="280" t="s">
        <v>1457</v>
      </c>
      <c r="C9259" s="280" t="s">
        <v>1206</v>
      </c>
      <c r="D9259" s="280" t="s">
        <v>1213</v>
      </c>
      <c r="E9259" s="80">
        <v>0.73659530664871087</v>
      </c>
      <c r="F9259" s="80">
        <v>710527</v>
      </c>
      <c r="G9259" s="80">
        <v>9</v>
      </c>
      <c r="H9259" s="280" t="s">
        <v>1342</v>
      </c>
      <c r="I9259" s="80"/>
    </row>
    <row r="9260" spans="1:9">
      <c r="A9260" s="280" t="s">
        <v>10659</v>
      </c>
      <c r="B9260" s="280" t="s">
        <v>1457</v>
      </c>
      <c r="C9260" s="280" t="s">
        <v>1206</v>
      </c>
      <c r="D9260" s="280" t="s">
        <v>1214</v>
      </c>
      <c r="E9260" s="80">
        <v>0.78350224305036953</v>
      </c>
      <c r="F9260" s="80">
        <v>710527</v>
      </c>
      <c r="G9260" s="80">
        <v>9</v>
      </c>
      <c r="H9260" s="280" t="s">
        <v>1342</v>
      </c>
      <c r="I9260" s="80"/>
    </row>
    <row r="9261" spans="1:9">
      <c r="A9261" s="280" t="s">
        <v>10660</v>
      </c>
      <c r="B9261" s="280" t="s">
        <v>1457</v>
      </c>
      <c r="C9261" s="280" t="s">
        <v>1206</v>
      </c>
      <c r="D9261" s="280" t="s">
        <v>1215</v>
      </c>
      <c r="E9261" s="80">
        <v>0.78494341726992922</v>
      </c>
      <c r="F9261" s="80">
        <v>710527</v>
      </c>
      <c r="G9261" s="80">
        <v>9</v>
      </c>
      <c r="H9261" s="280" t="s">
        <v>1342</v>
      </c>
      <c r="I9261" s="80"/>
    </row>
    <row r="9262" spans="1:9">
      <c r="A9262" s="280" t="s">
        <v>10661</v>
      </c>
      <c r="B9262" s="280" t="s">
        <v>1457</v>
      </c>
      <c r="C9262" s="280" t="s">
        <v>1206</v>
      </c>
      <c r="D9262" s="280" t="s">
        <v>1216</v>
      </c>
      <c r="E9262" s="80">
        <v>1.0319312304849539</v>
      </c>
      <c r="F9262" s="80">
        <v>710527</v>
      </c>
      <c r="G9262" s="80">
        <v>9</v>
      </c>
      <c r="H9262" s="280" t="s">
        <v>1342</v>
      </c>
      <c r="I9262" s="80"/>
    </row>
    <row r="9263" spans="1:9">
      <c r="A9263" s="280" t="s">
        <v>10662</v>
      </c>
      <c r="B9263" s="280" t="s">
        <v>1457</v>
      </c>
      <c r="C9263" s="280" t="s">
        <v>1206</v>
      </c>
      <c r="D9263" s="280" t="s">
        <v>1217</v>
      </c>
      <c r="E9263" s="80">
        <v>0.75025413119944206</v>
      </c>
      <c r="F9263" s="80">
        <v>710527</v>
      </c>
      <c r="G9263" s="80">
        <v>9</v>
      </c>
      <c r="H9263" s="280" t="s">
        <v>1342</v>
      </c>
      <c r="I9263" s="80"/>
    </row>
    <row r="9264" spans="1:9">
      <c r="A9264" s="280" t="s">
        <v>10663</v>
      </c>
      <c r="B9264" s="280" t="s">
        <v>1457</v>
      </c>
      <c r="C9264" s="280" t="s">
        <v>1206</v>
      </c>
      <c r="D9264" s="280" t="s">
        <v>1218</v>
      </c>
      <c r="E9264" s="80">
        <v>0.44945856808331014</v>
      </c>
      <c r="F9264" s="80">
        <v>710527</v>
      </c>
      <c r="G9264" s="80">
        <v>9</v>
      </c>
      <c r="H9264" s="280" t="s">
        <v>1342</v>
      </c>
      <c r="I9264" s="80"/>
    </row>
    <row r="9265" spans="1:9">
      <c r="A9265" s="280" t="s">
        <v>10664</v>
      </c>
      <c r="B9265" s="280" t="s">
        <v>1457</v>
      </c>
      <c r="C9265" s="280" t="s">
        <v>1206</v>
      </c>
      <c r="D9265" s="280" t="s">
        <v>1219</v>
      </c>
      <c r="E9265" s="80">
        <v>9422.0240020266647</v>
      </c>
      <c r="F9265" s="80">
        <v>710527</v>
      </c>
      <c r="G9265" s="80">
        <v>9</v>
      </c>
      <c r="H9265" s="280" t="s">
        <v>1342</v>
      </c>
      <c r="I9265" s="80"/>
    </row>
    <row r="9266" spans="1:9">
      <c r="A9266" s="280" t="s">
        <v>10665</v>
      </c>
      <c r="B9266" s="280" t="s">
        <v>1457</v>
      </c>
      <c r="C9266" s="280" t="s">
        <v>1206</v>
      </c>
      <c r="D9266" s="280" t="s">
        <v>1347</v>
      </c>
      <c r="E9266" s="80">
        <v>2.8530875327193619</v>
      </c>
      <c r="F9266" s="80">
        <v>710527</v>
      </c>
      <c r="G9266" s="80">
        <v>9</v>
      </c>
      <c r="H9266" s="280" t="s">
        <v>1342</v>
      </c>
      <c r="I9266" s="80"/>
    </row>
    <row r="9267" spans="1:9">
      <c r="A9267" s="280" t="s">
        <v>10666</v>
      </c>
      <c r="B9267" s="280" t="s">
        <v>1457</v>
      </c>
      <c r="C9267" s="280" t="s">
        <v>1206</v>
      </c>
      <c r="D9267" s="280" t="s">
        <v>1344</v>
      </c>
      <c r="E9267" s="80">
        <v>7.4569852747706777</v>
      </c>
      <c r="F9267" s="80">
        <v>710527</v>
      </c>
      <c r="G9267" s="80">
        <v>9</v>
      </c>
      <c r="H9267" s="280" t="s">
        <v>1342</v>
      </c>
      <c r="I9267" s="80"/>
    </row>
    <row r="9268" spans="1:9">
      <c r="A9268" s="280" t="s">
        <v>10667</v>
      </c>
      <c r="B9268" s="280" t="s">
        <v>5748</v>
      </c>
      <c r="C9268" s="280" t="s">
        <v>1207</v>
      </c>
      <c r="D9268" s="280" t="s">
        <v>1394</v>
      </c>
      <c r="E9268" s="80">
        <v>139706</v>
      </c>
      <c r="F9268" s="80">
        <v>710527</v>
      </c>
      <c r="G9268" s="80">
        <v>9</v>
      </c>
      <c r="H9268" s="280" t="s">
        <v>1394</v>
      </c>
      <c r="I9268" s="80"/>
    </row>
    <row r="9269" spans="1:9">
      <c r="A9269" s="280" t="s">
        <v>10668</v>
      </c>
      <c r="B9269" s="280" t="s">
        <v>5750</v>
      </c>
      <c r="C9269" s="280" t="s">
        <v>1207</v>
      </c>
      <c r="D9269" s="280" t="s">
        <v>1394</v>
      </c>
      <c r="E9269" s="80">
        <v>1209402135.776123</v>
      </c>
      <c r="F9269" s="80">
        <v>710527</v>
      </c>
      <c r="G9269" s="80">
        <v>9</v>
      </c>
      <c r="H9269" s="280" t="s">
        <v>1394</v>
      </c>
      <c r="I9269" s="80"/>
    </row>
    <row r="9270" spans="1:9">
      <c r="A9270" s="280" t="s">
        <v>10669</v>
      </c>
      <c r="B9270" s="280" t="s">
        <v>5752</v>
      </c>
      <c r="C9270" s="280" t="s">
        <v>1207</v>
      </c>
      <c r="D9270" s="280" t="s">
        <v>1394</v>
      </c>
      <c r="E9270" s="80">
        <v>0.19662306991852527</v>
      </c>
      <c r="F9270" s="80">
        <v>710527</v>
      </c>
      <c r="G9270" s="80">
        <v>9</v>
      </c>
      <c r="H9270" s="280" t="s">
        <v>1394</v>
      </c>
      <c r="I9270" s="80"/>
    </row>
    <row r="9271" spans="1:9">
      <c r="A9271" s="280" t="s">
        <v>10670</v>
      </c>
      <c r="B9271" s="280" t="s">
        <v>5754</v>
      </c>
      <c r="C9271" s="280" t="s">
        <v>1207</v>
      </c>
      <c r="D9271" s="280" t="s">
        <v>1394</v>
      </c>
      <c r="E9271" s="80">
        <v>1702.1198853472465</v>
      </c>
      <c r="F9271" s="80">
        <v>710527</v>
      </c>
      <c r="G9271" s="80">
        <v>9</v>
      </c>
      <c r="H9271" s="280" t="s">
        <v>1394</v>
      </c>
      <c r="I9271" s="80"/>
    </row>
    <row r="9272" spans="1:9">
      <c r="A9272" s="280" t="s">
        <v>10671</v>
      </c>
      <c r="B9272" s="280" t="s">
        <v>1457</v>
      </c>
      <c r="C9272" s="280" t="s">
        <v>1207</v>
      </c>
      <c r="D9272" s="280" t="s">
        <v>1211</v>
      </c>
      <c r="E9272" s="80">
        <v>3.3110928268644947E-3</v>
      </c>
      <c r="F9272" s="80">
        <v>710527</v>
      </c>
      <c r="G9272" s="80">
        <v>9</v>
      </c>
      <c r="H9272" s="280" t="s">
        <v>1342</v>
      </c>
      <c r="I9272" s="80"/>
    </row>
    <row r="9273" spans="1:9">
      <c r="A9273" s="280" t="s">
        <v>10672</v>
      </c>
      <c r="B9273" s="280" t="s">
        <v>1457</v>
      </c>
      <c r="C9273" s="280" t="s">
        <v>1207</v>
      </c>
      <c r="D9273" s="280" t="s">
        <v>1212</v>
      </c>
      <c r="E9273" s="80">
        <v>3.6727644749376203E-3</v>
      </c>
      <c r="F9273" s="80">
        <v>710527</v>
      </c>
      <c r="G9273" s="80">
        <v>9</v>
      </c>
      <c r="H9273" s="280" t="s">
        <v>1342</v>
      </c>
      <c r="I9273" s="80"/>
    </row>
    <row r="9274" spans="1:9">
      <c r="A9274" s="280" t="s">
        <v>10673</v>
      </c>
      <c r="B9274" s="280" t="s">
        <v>1457</v>
      </c>
      <c r="C9274" s="280" t="s">
        <v>1207</v>
      </c>
      <c r="D9274" s="280" t="s">
        <v>1213</v>
      </c>
      <c r="E9274" s="80">
        <v>3.3188993030519795E-3</v>
      </c>
      <c r="F9274" s="80">
        <v>710527</v>
      </c>
      <c r="G9274" s="80">
        <v>9</v>
      </c>
      <c r="H9274" s="280" t="s">
        <v>1342</v>
      </c>
      <c r="I9274" s="80"/>
    </row>
    <row r="9275" spans="1:9">
      <c r="A9275" s="280" t="s">
        <v>10674</v>
      </c>
      <c r="B9275" s="280" t="s">
        <v>1457</v>
      </c>
      <c r="C9275" s="280" t="s">
        <v>1207</v>
      </c>
      <c r="D9275" s="280" t="s">
        <v>1214</v>
      </c>
      <c r="E9275" s="80">
        <v>3.6271752855235187E-3</v>
      </c>
      <c r="F9275" s="80">
        <v>710527</v>
      </c>
      <c r="G9275" s="80">
        <v>9</v>
      </c>
      <c r="H9275" s="280" t="s">
        <v>1342</v>
      </c>
      <c r="I9275" s="80"/>
    </row>
    <row r="9276" spans="1:9">
      <c r="A9276" s="280" t="s">
        <v>10675</v>
      </c>
      <c r="B9276" s="280" t="s">
        <v>1457</v>
      </c>
      <c r="C9276" s="280" t="s">
        <v>1207</v>
      </c>
      <c r="D9276" s="280" t="s">
        <v>1215</v>
      </c>
      <c r="E9276" s="80">
        <v>8.6738251356345136E-3</v>
      </c>
      <c r="F9276" s="80">
        <v>710527</v>
      </c>
      <c r="G9276" s="80">
        <v>9</v>
      </c>
      <c r="H9276" s="280" t="s">
        <v>1342</v>
      </c>
      <c r="I9276" s="80"/>
    </row>
    <row r="9277" spans="1:9">
      <c r="A9277" s="280" t="s">
        <v>10676</v>
      </c>
      <c r="B9277" s="280" t="s">
        <v>1457</v>
      </c>
      <c r="C9277" s="280" t="s">
        <v>1207</v>
      </c>
      <c r="D9277" s="280" t="s">
        <v>1216</v>
      </c>
      <c r="E9277" s="80">
        <v>6.1641299437168191E-3</v>
      </c>
      <c r="F9277" s="80">
        <v>710527</v>
      </c>
      <c r="G9277" s="80">
        <v>9</v>
      </c>
      <c r="H9277" s="280" t="s">
        <v>1342</v>
      </c>
      <c r="I9277" s="80"/>
    </row>
    <row r="9278" spans="1:9">
      <c r="A9278" s="280" t="s">
        <v>10677</v>
      </c>
      <c r="B9278" s="280" t="s">
        <v>1457</v>
      </c>
      <c r="C9278" s="280" t="s">
        <v>1207</v>
      </c>
      <c r="D9278" s="280" t="s">
        <v>1217</v>
      </c>
      <c r="E9278" s="80">
        <v>3.8543804046991719E-3</v>
      </c>
      <c r="F9278" s="80">
        <v>710527</v>
      </c>
      <c r="G9278" s="80">
        <v>9</v>
      </c>
      <c r="H9278" s="280" t="s">
        <v>1342</v>
      </c>
      <c r="I9278" s="80"/>
    </row>
    <row r="9279" spans="1:9">
      <c r="A9279" s="280" t="s">
        <v>10678</v>
      </c>
      <c r="B9279" s="280" t="s">
        <v>1457</v>
      </c>
      <c r="C9279" s="280" t="s">
        <v>1207</v>
      </c>
      <c r="D9279" s="280" t="s">
        <v>1218</v>
      </c>
      <c r="E9279" s="80">
        <v>3.876123361868866E-3</v>
      </c>
      <c r="F9279" s="80">
        <v>710527</v>
      </c>
      <c r="G9279" s="80">
        <v>9</v>
      </c>
      <c r="H9279" s="280" t="s">
        <v>1342</v>
      </c>
      <c r="I9279" s="80"/>
    </row>
    <row r="9280" spans="1:9">
      <c r="A9280" s="280" t="s">
        <v>10679</v>
      </c>
      <c r="B9280" s="280" t="s">
        <v>1457</v>
      </c>
      <c r="C9280" s="280" t="s">
        <v>1207</v>
      </c>
      <c r="D9280" s="280" t="s">
        <v>1219</v>
      </c>
      <c r="E9280" s="80">
        <v>684.50849629068728</v>
      </c>
      <c r="F9280" s="80">
        <v>710527</v>
      </c>
      <c r="G9280" s="80">
        <v>9</v>
      </c>
      <c r="H9280" s="280" t="s">
        <v>1342</v>
      </c>
      <c r="I9280" s="80"/>
    </row>
    <row r="9281" spans="1:9">
      <c r="A9281" s="280" t="s">
        <v>10680</v>
      </c>
      <c r="B9281" s="280" t="s">
        <v>1457</v>
      </c>
      <c r="C9281" s="280" t="s">
        <v>1207</v>
      </c>
      <c r="D9281" s="280" t="s">
        <v>1347</v>
      </c>
      <c r="E9281" s="80">
        <v>1.3664533800251094E-2</v>
      </c>
      <c r="F9281" s="80">
        <v>710527</v>
      </c>
      <c r="G9281" s="80">
        <v>9</v>
      </c>
      <c r="H9281" s="280" t="s">
        <v>1342</v>
      </c>
      <c r="I9281" s="80"/>
    </row>
    <row r="9282" spans="1:9">
      <c r="A9282" s="280" t="s">
        <v>10681</v>
      </c>
      <c r="B9282" s="280" t="s">
        <v>1457</v>
      </c>
      <c r="C9282" s="280" t="s">
        <v>1207</v>
      </c>
      <c r="D9282" s="280" t="s">
        <v>1344</v>
      </c>
      <c r="E9282" s="80">
        <v>3.3241737589046153E-2</v>
      </c>
      <c r="F9282" s="80">
        <v>710527</v>
      </c>
      <c r="G9282" s="80">
        <v>9</v>
      </c>
      <c r="H9282" s="280" t="s">
        <v>1342</v>
      </c>
      <c r="I9282" s="80"/>
    </row>
    <row r="9283" spans="1:9">
      <c r="A9283" s="280" t="s">
        <v>10682</v>
      </c>
      <c r="B9283" s="280" t="s">
        <v>5748</v>
      </c>
      <c r="C9283" s="280" t="s">
        <v>1208</v>
      </c>
      <c r="D9283" s="280" t="s">
        <v>1394</v>
      </c>
      <c r="E9283" s="80">
        <v>195051</v>
      </c>
      <c r="F9283" s="80">
        <v>710527</v>
      </c>
      <c r="G9283" s="80">
        <v>9</v>
      </c>
      <c r="H9283" s="280" t="s">
        <v>1394</v>
      </c>
      <c r="I9283" s="80"/>
    </row>
    <row r="9284" spans="1:9">
      <c r="A9284" s="280" t="s">
        <v>10683</v>
      </c>
      <c r="B9284" s="280" t="s">
        <v>5750</v>
      </c>
      <c r="C9284" s="280" t="s">
        <v>1208</v>
      </c>
      <c r="D9284" s="280" t="s">
        <v>1394</v>
      </c>
      <c r="E9284" s="80">
        <v>1572091107.5419922</v>
      </c>
      <c r="F9284" s="80">
        <v>710527</v>
      </c>
      <c r="G9284" s="80">
        <v>9</v>
      </c>
      <c r="H9284" s="280" t="s">
        <v>1394</v>
      </c>
      <c r="I9284" s="80"/>
    </row>
    <row r="9285" spans="1:9">
      <c r="A9285" s="280" t="s">
        <v>10684</v>
      </c>
      <c r="B9285" s="280" t="s">
        <v>5752</v>
      </c>
      <c r="C9285" s="280" t="s">
        <v>1208</v>
      </c>
      <c r="D9285" s="280" t="s">
        <v>1394</v>
      </c>
      <c r="E9285" s="80">
        <v>0.27451595787352207</v>
      </c>
      <c r="F9285" s="80">
        <v>710527</v>
      </c>
      <c r="G9285" s="80">
        <v>9</v>
      </c>
      <c r="H9285" s="280" t="s">
        <v>1394</v>
      </c>
      <c r="I9285" s="80"/>
    </row>
    <row r="9286" spans="1:9">
      <c r="A9286" s="280" t="s">
        <v>10685</v>
      </c>
      <c r="B9286" s="280" t="s">
        <v>5754</v>
      </c>
      <c r="C9286" s="280" t="s">
        <v>1208</v>
      </c>
      <c r="D9286" s="280" t="s">
        <v>1394</v>
      </c>
      <c r="E9286" s="80">
        <v>2212.5705392504328</v>
      </c>
      <c r="F9286" s="80">
        <v>710527</v>
      </c>
      <c r="G9286" s="80">
        <v>9</v>
      </c>
      <c r="H9286" s="280" t="s">
        <v>1394</v>
      </c>
      <c r="I9286" s="80"/>
    </row>
    <row r="9287" spans="1:9">
      <c r="A9287" s="280" t="s">
        <v>10686</v>
      </c>
      <c r="B9287" s="280" t="s">
        <v>1457</v>
      </c>
      <c r="C9287" s="280" t="s">
        <v>1208</v>
      </c>
      <c r="D9287" s="280" t="s">
        <v>1211</v>
      </c>
      <c r="E9287" s="80">
        <v>3.0661945973131152E-3</v>
      </c>
      <c r="F9287" s="80">
        <v>710527</v>
      </c>
      <c r="G9287" s="80">
        <v>9</v>
      </c>
      <c r="H9287" s="280" t="s">
        <v>1342</v>
      </c>
      <c r="I9287" s="80"/>
    </row>
    <row r="9288" spans="1:9">
      <c r="A9288" s="280" t="s">
        <v>10687</v>
      </c>
      <c r="B9288" s="280" t="s">
        <v>1457</v>
      </c>
      <c r="C9288" s="280" t="s">
        <v>1208</v>
      </c>
      <c r="D9288" s="280" t="s">
        <v>1212</v>
      </c>
      <c r="E9288" s="80">
        <v>3.3291419210018025E-3</v>
      </c>
      <c r="F9288" s="80">
        <v>710527</v>
      </c>
      <c r="G9288" s="80">
        <v>9</v>
      </c>
      <c r="H9288" s="280" t="s">
        <v>1342</v>
      </c>
      <c r="I9288" s="80"/>
    </row>
    <row r="9289" spans="1:9">
      <c r="A9289" s="280" t="s">
        <v>10688</v>
      </c>
      <c r="B9289" s="280" t="s">
        <v>1457</v>
      </c>
      <c r="C9289" s="280" t="s">
        <v>1208</v>
      </c>
      <c r="D9289" s="280" t="s">
        <v>1213</v>
      </c>
      <c r="E9289" s="80">
        <v>3.0696210726201601E-3</v>
      </c>
      <c r="F9289" s="80">
        <v>710527</v>
      </c>
      <c r="G9289" s="80">
        <v>9</v>
      </c>
      <c r="H9289" s="280" t="s">
        <v>1342</v>
      </c>
      <c r="I9289" s="80"/>
    </row>
    <row r="9290" spans="1:9">
      <c r="A9290" s="280" t="s">
        <v>10689</v>
      </c>
      <c r="B9290" s="280" t="s">
        <v>1457</v>
      </c>
      <c r="C9290" s="280" t="s">
        <v>1208</v>
      </c>
      <c r="D9290" s="280" t="s">
        <v>1214</v>
      </c>
      <c r="E9290" s="80">
        <v>3.2994757331499453E-3</v>
      </c>
      <c r="F9290" s="80">
        <v>710527</v>
      </c>
      <c r="G9290" s="80">
        <v>9</v>
      </c>
      <c r="H9290" s="280" t="s">
        <v>1342</v>
      </c>
      <c r="I9290" s="80"/>
    </row>
    <row r="9291" spans="1:9">
      <c r="A9291" s="280" t="s">
        <v>10690</v>
      </c>
      <c r="B9291" s="280" t="s">
        <v>1457</v>
      </c>
      <c r="C9291" s="280" t="s">
        <v>1208</v>
      </c>
      <c r="D9291" s="280" t="s">
        <v>1215</v>
      </c>
      <c r="E9291" s="80">
        <v>8.4285564240681628E-3</v>
      </c>
      <c r="F9291" s="80">
        <v>710527</v>
      </c>
      <c r="G9291" s="80">
        <v>9</v>
      </c>
      <c r="H9291" s="280" t="s">
        <v>1342</v>
      </c>
      <c r="I9291" s="80"/>
    </row>
    <row r="9292" spans="1:9">
      <c r="A9292" s="280" t="s">
        <v>10691</v>
      </c>
      <c r="B9292" s="280" t="s">
        <v>1457</v>
      </c>
      <c r="C9292" s="280" t="s">
        <v>1208</v>
      </c>
      <c r="D9292" s="280" t="s">
        <v>1216</v>
      </c>
      <c r="E9292" s="80">
        <v>5.3178456494238765E-3</v>
      </c>
      <c r="F9292" s="80">
        <v>710527</v>
      </c>
      <c r="G9292" s="80">
        <v>9</v>
      </c>
      <c r="H9292" s="280" t="s">
        <v>1342</v>
      </c>
      <c r="I9292" s="80"/>
    </row>
    <row r="9293" spans="1:9">
      <c r="A9293" s="280" t="s">
        <v>10692</v>
      </c>
      <c r="B9293" s="280" t="s">
        <v>1457</v>
      </c>
      <c r="C9293" s="280" t="s">
        <v>1208</v>
      </c>
      <c r="D9293" s="280" t="s">
        <v>1217</v>
      </c>
      <c r="E9293" s="80">
        <v>3.5468382082030968E-3</v>
      </c>
      <c r="F9293" s="80">
        <v>710527</v>
      </c>
      <c r="G9293" s="80">
        <v>9</v>
      </c>
      <c r="H9293" s="280" t="s">
        <v>1342</v>
      </c>
      <c r="I9293" s="80"/>
    </row>
    <row r="9294" spans="1:9">
      <c r="A9294" s="280" t="s">
        <v>10693</v>
      </c>
      <c r="B9294" s="280" t="s">
        <v>1457</v>
      </c>
      <c r="C9294" s="280" t="s">
        <v>1208</v>
      </c>
      <c r="D9294" s="280" t="s">
        <v>1218</v>
      </c>
      <c r="E9294" s="80">
        <v>3.6557578246853369E-3</v>
      </c>
      <c r="F9294" s="80">
        <v>710527</v>
      </c>
      <c r="G9294" s="80">
        <v>9</v>
      </c>
      <c r="H9294" s="280" t="s">
        <v>1342</v>
      </c>
      <c r="I9294" s="80"/>
    </row>
    <row r="9295" spans="1:9">
      <c r="A9295" s="280" t="s">
        <v>10694</v>
      </c>
      <c r="B9295" s="280" t="s">
        <v>1457</v>
      </c>
      <c r="C9295" s="280" t="s">
        <v>1208</v>
      </c>
      <c r="D9295" s="280" t="s">
        <v>1219</v>
      </c>
      <c r="E9295" s="80">
        <v>344.65150597162642</v>
      </c>
      <c r="F9295" s="80">
        <v>710527</v>
      </c>
      <c r="G9295" s="80">
        <v>9</v>
      </c>
      <c r="H9295" s="280" t="s">
        <v>1342</v>
      </c>
      <c r="I9295" s="80"/>
    </row>
    <row r="9296" spans="1:9">
      <c r="A9296" s="280" t="s">
        <v>10695</v>
      </c>
      <c r="B9296" s="280" t="s">
        <v>1457</v>
      </c>
      <c r="C9296" s="280" t="s">
        <v>1208</v>
      </c>
      <c r="D9296" s="280" t="s">
        <v>1347</v>
      </c>
      <c r="E9296" s="80">
        <v>1.2682738232564435E-2</v>
      </c>
      <c r="F9296" s="80">
        <v>710527</v>
      </c>
      <c r="G9296" s="80">
        <v>9</v>
      </c>
      <c r="H9296" s="280" t="s">
        <v>1342</v>
      </c>
      <c r="I9296" s="80"/>
    </row>
    <row r="9297" spans="1:9">
      <c r="A9297" s="280" t="s">
        <v>10696</v>
      </c>
      <c r="B9297" s="280" t="s">
        <v>1457</v>
      </c>
      <c r="C9297" s="280" t="s">
        <v>1208</v>
      </c>
      <c r="D9297" s="280" t="s">
        <v>1344</v>
      </c>
      <c r="E9297" s="80">
        <v>3.0925537350413979E-2</v>
      </c>
      <c r="F9297" s="80">
        <v>710527</v>
      </c>
      <c r="G9297" s="80">
        <v>9</v>
      </c>
      <c r="H9297" s="280" t="s">
        <v>1342</v>
      </c>
      <c r="I9297" s="80"/>
    </row>
    <row r="9298" spans="1:9">
      <c r="A9298" s="280" t="s">
        <v>10697</v>
      </c>
      <c r="B9298" s="280" t="s">
        <v>5748</v>
      </c>
      <c r="C9298" s="280" t="s">
        <v>1209</v>
      </c>
      <c r="D9298" s="280" t="s">
        <v>1394</v>
      </c>
      <c r="E9298" s="80">
        <v>62748</v>
      </c>
      <c r="F9298" s="80">
        <v>710527</v>
      </c>
      <c r="G9298" s="80">
        <v>9</v>
      </c>
      <c r="H9298" s="280" t="s">
        <v>1394</v>
      </c>
      <c r="I9298" s="80"/>
    </row>
    <row r="9299" spans="1:9">
      <c r="A9299" s="280" t="s">
        <v>10698</v>
      </c>
      <c r="B9299" s="280" t="s">
        <v>5750</v>
      </c>
      <c r="C9299" s="280" t="s">
        <v>1209</v>
      </c>
      <c r="D9299" s="280" t="s">
        <v>1394</v>
      </c>
      <c r="E9299" s="80">
        <v>9936214860</v>
      </c>
      <c r="F9299" s="80">
        <v>710527</v>
      </c>
      <c r="G9299" s="80">
        <v>9</v>
      </c>
      <c r="H9299" s="280" t="s">
        <v>1394</v>
      </c>
      <c r="I9299" s="80"/>
    </row>
    <row r="9300" spans="1:9">
      <c r="A9300" s="280" t="s">
        <v>10699</v>
      </c>
      <c r="B9300" s="280" t="s">
        <v>5752</v>
      </c>
      <c r="C9300" s="280" t="s">
        <v>1209</v>
      </c>
      <c r="D9300" s="280" t="s">
        <v>1394</v>
      </c>
      <c r="E9300" s="80">
        <v>8.8311914958896703E-2</v>
      </c>
      <c r="F9300" s="80">
        <v>710527</v>
      </c>
      <c r="G9300" s="80">
        <v>9</v>
      </c>
      <c r="H9300" s="280" t="s">
        <v>1394</v>
      </c>
      <c r="I9300" s="80"/>
    </row>
    <row r="9301" spans="1:9">
      <c r="A9301" s="280" t="s">
        <v>10700</v>
      </c>
      <c r="B9301" s="280" t="s">
        <v>5754</v>
      </c>
      <c r="C9301" s="280" t="s">
        <v>1209</v>
      </c>
      <c r="D9301" s="280" t="s">
        <v>1394</v>
      </c>
      <c r="E9301" s="80">
        <v>13984.288929203254</v>
      </c>
      <c r="F9301" s="80">
        <v>710527</v>
      </c>
      <c r="G9301" s="80">
        <v>9</v>
      </c>
      <c r="H9301" s="280" t="s">
        <v>1394</v>
      </c>
      <c r="I9301" s="80"/>
    </row>
    <row r="9302" spans="1:9">
      <c r="A9302" s="280" t="s">
        <v>10701</v>
      </c>
      <c r="B9302" s="280" t="s">
        <v>1457</v>
      </c>
      <c r="C9302" s="280" t="s">
        <v>1209</v>
      </c>
      <c r="D9302" s="280" t="s">
        <v>1211</v>
      </c>
      <c r="E9302" s="80">
        <v>5.9174621355522157E-2</v>
      </c>
      <c r="F9302" s="80">
        <v>710527</v>
      </c>
      <c r="G9302" s="80">
        <v>9</v>
      </c>
      <c r="H9302" s="280" t="s">
        <v>1342</v>
      </c>
      <c r="I9302" s="80"/>
    </row>
    <row r="9303" spans="1:9">
      <c r="A9303" s="280" t="s">
        <v>10702</v>
      </c>
      <c r="B9303" s="280" t="s">
        <v>1457</v>
      </c>
      <c r="C9303" s="280" t="s">
        <v>1209</v>
      </c>
      <c r="D9303" s="280" t="s">
        <v>1212</v>
      </c>
      <c r="E9303" s="80">
        <v>6.1697230910698654E-2</v>
      </c>
      <c r="F9303" s="80">
        <v>710527</v>
      </c>
      <c r="G9303" s="80">
        <v>9</v>
      </c>
      <c r="H9303" s="280" t="s">
        <v>1342</v>
      </c>
      <c r="I9303" s="80"/>
    </row>
    <row r="9304" spans="1:9">
      <c r="A9304" s="280" t="s">
        <v>10703</v>
      </c>
      <c r="B9304" s="280" t="s">
        <v>1457</v>
      </c>
      <c r="C9304" s="280" t="s">
        <v>1209</v>
      </c>
      <c r="D9304" s="280" t="s">
        <v>1213</v>
      </c>
      <c r="E9304" s="80">
        <v>5.9317988801507772E-2</v>
      </c>
      <c r="F9304" s="80">
        <v>710527</v>
      </c>
      <c r="G9304" s="80">
        <v>9</v>
      </c>
      <c r="H9304" s="280" t="s">
        <v>1342</v>
      </c>
      <c r="I9304" s="80"/>
    </row>
    <row r="9305" spans="1:9">
      <c r="A9305" s="280" t="s">
        <v>10704</v>
      </c>
      <c r="B9305" s="280" t="s">
        <v>1457</v>
      </c>
      <c r="C9305" s="280" t="s">
        <v>1209</v>
      </c>
      <c r="D9305" s="280" t="s">
        <v>1214</v>
      </c>
      <c r="E9305" s="80">
        <v>6.144197941042652E-2</v>
      </c>
      <c r="F9305" s="80">
        <v>710527</v>
      </c>
      <c r="G9305" s="80">
        <v>9</v>
      </c>
      <c r="H9305" s="280" t="s">
        <v>1342</v>
      </c>
      <c r="I9305" s="80"/>
    </row>
    <row r="9306" spans="1:9">
      <c r="A9306" s="280" t="s">
        <v>10705</v>
      </c>
      <c r="B9306" s="280" t="s">
        <v>1457</v>
      </c>
      <c r="C9306" s="280" t="s">
        <v>1209</v>
      </c>
      <c r="D9306" s="280" t="s">
        <v>1215</v>
      </c>
      <c r="E9306" s="80">
        <v>6.1679746735351773E-2</v>
      </c>
      <c r="F9306" s="80">
        <v>710527</v>
      </c>
      <c r="G9306" s="80">
        <v>9</v>
      </c>
      <c r="H9306" s="280" t="s">
        <v>1342</v>
      </c>
      <c r="I9306" s="80"/>
    </row>
    <row r="9307" spans="1:9">
      <c r="A9307" s="280" t="s">
        <v>10706</v>
      </c>
      <c r="B9307" s="280" t="s">
        <v>1457</v>
      </c>
      <c r="C9307" s="280" t="s">
        <v>1209</v>
      </c>
      <c r="D9307" s="280" t="s">
        <v>1216</v>
      </c>
      <c r="E9307" s="80">
        <v>9.6625642814194584E-2</v>
      </c>
      <c r="F9307" s="80">
        <v>710527</v>
      </c>
      <c r="G9307" s="80">
        <v>9</v>
      </c>
      <c r="H9307" s="280" t="s">
        <v>1342</v>
      </c>
      <c r="I9307" s="80"/>
    </row>
    <row r="9308" spans="1:9">
      <c r="A9308" s="280" t="s">
        <v>10707</v>
      </c>
      <c r="B9308" s="280" t="s">
        <v>1457</v>
      </c>
      <c r="C9308" s="280" t="s">
        <v>1209</v>
      </c>
      <c r="D9308" s="280" t="s">
        <v>1217</v>
      </c>
      <c r="E9308" s="80">
        <v>5.9063566234937519E-2</v>
      </c>
      <c r="F9308" s="80">
        <v>710527</v>
      </c>
      <c r="G9308" s="80">
        <v>9</v>
      </c>
      <c r="H9308" s="280" t="s">
        <v>1342</v>
      </c>
      <c r="I9308" s="80"/>
    </row>
    <row r="9309" spans="1:9">
      <c r="A9309" s="280" t="s">
        <v>10708</v>
      </c>
      <c r="B9309" s="280" t="s">
        <v>1457</v>
      </c>
      <c r="C9309" s="280" t="s">
        <v>1209</v>
      </c>
      <c r="D9309" s="280" t="s">
        <v>1218</v>
      </c>
      <c r="E9309" s="80">
        <v>8.4239210224780009E-2</v>
      </c>
      <c r="F9309" s="80">
        <v>710527</v>
      </c>
      <c r="G9309" s="80">
        <v>9</v>
      </c>
      <c r="H9309" s="280" t="s">
        <v>1342</v>
      </c>
      <c r="I9309" s="80"/>
    </row>
    <row r="9310" spans="1:9">
      <c r="A9310" s="280" t="s">
        <v>10709</v>
      </c>
      <c r="B9310" s="280" t="s">
        <v>1457</v>
      </c>
      <c r="C9310" s="280" t="s">
        <v>1209</v>
      </c>
      <c r="D9310" s="280" t="s">
        <v>1219</v>
      </c>
      <c r="E9310" s="80">
        <v>6.178645808863166E-2</v>
      </c>
      <c r="F9310" s="80">
        <v>710527</v>
      </c>
      <c r="G9310" s="80">
        <v>9</v>
      </c>
      <c r="H9310" s="280" t="s">
        <v>1342</v>
      </c>
      <c r="I9310" s="80"/>
    </row>
    <row r="9311" spans="1:9">
      <c r="A9311" s="280" t="s">
        <v>10710</v>
      </c>
      <c r="B9311" s="280" t="s">
        <v>1457</v>
      </c>
      <c r="C9311" s="280" t="s">
        <v>1209</v>
      </c>
      <c r="D9311" s="280" t="s">
        <v>1347</v>
      </c>
      <c r="E9311" s="80">
        <v>0.2401391852765874</v>
      </c>
      <c r="F9311" s="80">
        <v>710527</v>
      </c>
      <c r="G9311" s="80">
        <v>9</v>
      </c>
      <c r="H9311" s="280" t="s">
        <v>1342</v>
      </c>
      <c r="I9311" s="80"/>
    </row>
    <row r="9312" spans="1:9">
      <c r="A9312" s="280" t="s">
        <v>10711</v>
      </c>
      <c r="B9312" s="280" t="s">
        <v>1457</v>
      </c>
      <c r="C9312" s="280" t="s">
        <v>1209</v>
      </c>
      <c r="D9312" s="280" t="s">
        <v>1344</v>
      </c>
      <c r="E9312" s="80">
        <v>0.60206279582497646</v>
      </c>
      <c r="F9312" s="80">
        <v>710527</v>
      </c>
      <c r="G9312" s="80">
        <v>9</v>
      </c>
      <c r="H9312" s="280" t="s">
        <v>1342</v>
      </c>
      <c r="I9312" s="80"/>
    </row>
    <row r="9313" spans="1:9">
      <c r="A9313" s="280" t="s">
        <v>10712</v>
      </c>
      <c r="B9313" s="280" t="s">
        <v>1457</v>
      </c>
      <c r="C9313" s="280" t="s">
        <v>1182</v>
      </c>
      <c r="D9313" s="280" t="s">
        <v>1211</v>
      </c>
      <c r="E9313" s="80">
        <v>0.66437535490351174</v>
      </c>
      <c r="F9313" s="80">
        <v>710527</v>
      </c>
      <c r="G9313" s="80">
        <v>9</v>
      </c>
      <c r="H9313" s="280" t="s">
        <v>1342</v>
      </c>
      <c r="I9313" s="80"/>
    </row>
    <row r="9314" spans="1:9">
      <c r="A9314" s="280" t="s">
        <v>10713</v>
      </c>
      <c r="B9314" s="280" t="s">
        <v>1457</v>
      </c>
      <c r="C9314" s="280" t="s">
        <v>1182</v>
      </c>
      <c r="D9314" s="280" t="s">
        <v>1212</v>
      </c>
      <c r="E9314" s="80">
        <v>0.7102194694023295</v>
      </c>
      <c r="F9314" s="80">
        <v>710527</v>
      </c>
      <c r="G9314" s="80">
        <v>9</v>
      </c>
      <c r="H9314" s="280" t="s">
        <v>1342</v>
      </c>
      <c r="I9314" s="80"/>
    </row>
    <row r="9315" spans="1:9">
      <c r="A9315" s="280" t="s">
        <v>10714</v>
      </c>
      <c r="B9315" s="280" t="s">
        <v>1457</v>
      </c>
      <c r="C9315" s="280" t="s">
        <v>1182</v>
      </c>
      <c r="D9315" s="280" t="s">
        <v>1213</v>
      </c>
      <c r="E9315" s="80">
        <v>0.66666020527567904</v>
      </c>
      <c r="F9315" s="80">
        <v>710527</v>
      </c>
      <c r="G9315" s="80">
        <v>9</v>
      </c>
      <c r="H9315" s="280" t="s">
        <v>1342</v>
      </c>
      <c r="I9315" s="80"/>
    </row>
    <row r="9316" spans="1:9">
      <c r="A9316" s="280" t="s">
        <v>10715</v>
      </c>
      <c r="B9316" s="280" t="s">
        <v>1457</v>
      </c>
      <c r="C9316" s="280" t="s">
        <v>1182</v>
      </c>
      <c r="D9316" s="280" t="s">
        <v>1214</v>
      </c>
      <c r="E9316" s="80">
        <v>0.70933701866902754</v>
      </c>
      <c r="F9316" s="80">
        <v>710527</v>
      </c>
      <c r="G9316" s="80">
        <v>9</v>
      </c>
      <c r="H9316" s="280" t="s">
        <v>1342</v>
      </c>
      <c r="I9316" s="80"/>
    </row>
    <row r="9317" spans="1:9">
      <c r="A9317" s="280" t="s">
        <v>10716</v>
      </c>
      <c r="B9317" s="280" t="s">
        <v>1457</v>
      </c>
      <c r="C9317" s="280" t="s">
        <v>1182</v>
      </c>
      <c r="D9317" s="280" t="s">
        <v>1215</v>
      </c>
      <c r="E9317" s="80">
        <v>0.70815896280519364</v>
      </c>
      <c r="F9317" s="80">
        <v>710527</v>
      </c>
      <c r="G9317" s="80">
        <v>9</v>
      </c>
      <c r="H9317" s="280" t="s">
        <v>1342</v>
      </c>
      <c r="I9317" s="80"/>
    </row>
    <row r="9318" spans="1:9">
      <c r="A9318" s="280" t="s">
        <v>10717</v>
      </c>
      <c r="B9318" s="280" t="s">
        <v>1457</v>
      </c>
      <c r="C9318" s="280" t="s">
        <v>1182</v>
      </c>
      <c r="D9318" s="280" t="s">
        <v>1216</v>
      </c>
      <c r="E9318" s="80">
        <v>0.95614742739266068</v>
      </c>
      <c r="F9318" s="80">
        <v>710527</v>
      </c>
      <c r="G9318" s="80">
        <v>9</v>
      </c>
      <c r="H9318" s="280" t="s">
        <v>1342</v>
      </c>
      <c r="I9318" s="80"/>
    </row>
    <row r="9319" spans="1:9">
      <c r="A9319" s="280" t="s">
        <v>10718</v>
      </c>
      <c r="B9319" s="280" t="s">
        <v>1457</v>
      </c>
      <c r="C9319" s="280" t="s">
        <v>1182</v>
      </c>
      <c r="D9319" s="280" t="s">
        <v>1217</v>
      </c>
      <c r="E9319" s="80">
        <v>0.67589477933260789</v>
      </c>
      <c r="F9319" s="80">
        <v>710527</v>
      </c>
      <c r="G9319" s="80">
        <v>9</v>
      </c>
      <c r="H9319" s="280" t="s">
        <v>1342</v>
      </c>
      <c r="I9319" s="80"/>
    </row>
    <row r="9320" spans="1:9">
      <c r="A9320" s="280" t="s">
        <v>10719</v>
      </c>
      <c r="B9320" s="280" t="s">
        <v>1457</v>
      </c>
      <c r="C9320" s="280" t="s">
        <v>1182</v>
      </c>
      <c r="D9320" s="280" t="s">
        <v>1218</v>
      </c>
      <c r="E9320" s="80">
        <v>0.69349194157241212</v>
      </c>
      <c r="F9320" s="80">
        <v>710527</v>
      </c>
      <c r="G9320" s="80">
        <v>9</v>
      </c>
      <c r="H9320" s="280" t="s">
        <v>1342</v>
      </c>
      <c r="I9320" s="80"/>
    </row>
    <row r="9321" spans="1:9">
      <c r="A9321" s="280" t="s">
        <v>10720</v>
      </c>
      <c r="B9321" s="280" t="s">
        <v>1457</v>
      </c>
      <c r="C9321" s="280" t="s">
        <v>1182</v>
      </c>
      <c r="D9321" s="280" t="s">
        <v>1219</v>
      </c>
      <c r="E9321" s="80">
        <v>37133.034169731072</v>
      </c>
      <c r="F9321" s="80">
        <v>710527</v>
      </c>
      <c r="G9321" s="80">
        <v>9</v>
      </c>
      <c r="H9321" s="280" t="s">
        <v>1342</v>
      </c>
      <c r="I9321" s="80"/>
    </row>
    <row r="9322" spans="1:9">
      <c r="A9322" s="280" t="s">
        <v>10721</v>
      </c>
      <c r="B9322" s="280" t="s">
        <v>1457</v>
      </c>
      <c r="C9322" s="280" t="s">
        <v>1182</v>
      </c>
      <c r="D9322" s="280" t="s">
        <v>1347</v>
      </c>
      <c r="E9322" s="80">
        <v>2.6299293052507835</v>
      </c>
      <c r="F9322" s="80">
        <v>710527</v>
      </c>
      <c r="G9322" s="80">
        <v>9</v>
      </c>
      <c r="H9322" s="280" t="s">
        <v>1342</v>
      </c>
      <c r="I9322" s="80"/>
    </row>
    <row r="9323" spans="1:9">
      <c r="A9323" s="280" t="s">
        <v>10722</v>
      </c>
      <c r="B9323" s="280" t="s">
        <v>1457</v>
      </c>
      <c r="C9323" s="280" t="s">
        <v>1182</v>
      </c>
      <c r="D9323" s="280" t="s">
        <v>1344</v>
      </c>
      <c r="E9323" s="80">
        <v>6.7457468837993417</v>
      </c>
      <c r="F9323" s="80">
        <v>710527</v>
      </c>
      <c r="G9323" s="80">
        <v>9</v>
      </c>
      <c r="H9323" s="280" t="s">
        <v>1342</v>
      </c>
      <c r="I9323" s="80"/>
    </row>
    <row r="9324" spans="1:9">
      <c r="A9324" s="280" t="s">
        <v>10723</v>
      </c>
      <c r="B9324" s="280" t="s">
        <v>5748</v>
      </c>
      <c r="C9324" s="280" t="s">
        <v>1183</v>
      </c>
      <c r="D9324" s="280" t="s">
        <v>1394</v>
      </c>
      <c r="E9324" s="80">
        <v>708811</v>
      </c>
      <c r="F9324" s="80">
        <v>710527</v>
      </c>
      <c r="G9324" s="80">
        <v>9</v>
      </c>
      <c r="H9324" s="280" t="s">
        <v>1394</v>
      </c>
      <c r="I9324" s="80"/>
    </row>
    <row r="9325" spans="1:9">
      <c r="A9325" s="280" t="s">
        <v>10724</v>
      </c>
      <c r="B9325" s="280" t="s">
        <v>5750</v>
      </c>
      <c r="C9325" s="280" t="s">
        <v>1183</v>
      </c>
      <c r="D9325" s="280" t="s">
        <v>1394</v>
      </c>
      <c r="E9325" s="80">
        <v>488531317863.13281</v>
      </c>
      <c r="F9325" s="80">
        <v>710527</v>
      </c>
      <c r="G9325" s="80">
        <v>9</v>
      </c>
      <c r="H9325" s="280" t="s">
        <v>1394</v>
      </c>
      <c r="I9325" s="80"/>
    </row>
    <row r="9326" spans="1:9">
      <c r="A9326" s="280" t="s">
        <v>10725</v>
      </c>
      <c r="B9326" s="280" t="s">
        <v>5752</v>
      </c>
      <c r="C9326" s="280" t="s">
        <v>1183</v>
      </c>
      <c r="D9326" s="280" t="s">
        <v>1394</v>
      </c>
      <c r="E9326" s="80">
        <v>0.99758489121454919</v>
      </c>
      <c r="F9326" s="80">
        <v>710527</v>
      </c>
      <c r="G9326" s="80">
        <v>9</v>
      </c>
      <c r="H9326" s="280" t="s">
        <v>1394</v>
      </c>
      <c r="I9326" s="80"/>
    </row>
    <row r="9327" spans="1:9">
      <c r="A9327" s="280" t="s">
        <v>10726</v>
      </c>
      <c r="B9327" s="280" t="s">
        <v>5754</v>
      </c>
      <c r="C9327" s="280" t="s">
        <v>1183</v>
      </c>
      <c r="D9327" s="280" t="s">
        <v>1394</v>
      </c>
      <c r="E9327" s="80">
        <v>687561.93341439916</v>
      </c>
      <c r="F9327" s="80">
        <v>710527</v>
      </c>
      <c r="G9327" s="80">
        <v>9</v>
      </c>
      <c r="H9327" s="280" t="s">
        <v>1394</v>
      </c>
      <c r="I9327" s="80"/>
    </row>
    <row r="9328" spans="1:9">
      <c r="A9328" s="280" t="s">
        <v>10727</v>
      </c>
      <c r="B9328" s="280" t="s">
        <v>5748</v>
      </c>
      <c r="C9328" s="280" t="s">
        <v>1210</v>
      </c>
      <c r="D9328" s="280" t="s">
        <v>1394</v>
      </c>
      <c r="E9328" s="80">
        <v>616719</v>
      </c>
      <c r="F9328" s="80">
        <v>710527</v>
      </c>
      <c r="G9328" s="80">
        <v>9</v>
      </c>
      <c r="H9328" s="280" t="s">
        <v>1394</v>
      </c>
      <c r="I9328" s="80"/>
    </row>
    <row r="9329" spans="1:9">
      <c r="A9329" s="280" t="s">
        <v>10728</v>
      </c>
      <c r="B9329" s="280" t="s">
        <v>5750</v>
      </c>
      <c r="C9329" s="280" t="s">
        <v>1210</v>
      </c>
      <c r="D9329" s="280" t="s">
        <v>1394</v>
      </c>
      <c r="E9329" s="80">
        <v>13114722957.319031</v>
      </c>
      <c r="F9329" s="80">
        <v>710527</v>
      </c>
      <c r="G9329" s="80">
        <v>9</v>
      </c>
      <c r="H9329" s="280" t="s">
        <v>1394</v>
      </c>
      <c r="I9329" s="80"/>
    </row>
    <row r="9330" spans="1:9">
      <c r="A9330" s="280" t="s">
        <v>10729</v>
      </c>
      <c r="B9330" s="280" t="s">
        <v>5752</v>
      </c>
      <c r="C9330" s="280" t="s">
        <v>1210</v>
      </c>
      <c r="D9330" s="280" t="s">
        <v>1394</v>
      </c>
      <c r="E9330" s="80">
        <v>0.86797405306202302</v>
      </c>
      <c r="F9330" s="80">
        <v>710527</v>
      </c>
      <c r="G9330" s="80">
        <v>9</v>
      </c>
      <c r="H9330" s="280" t="s">
        <v>1394</v>
      </c>
      <c r="I9330" s="80"/>
    </row>
    <row r="9331" spans="1:9">
      <c r="A9331" s="280" t="s">
        <v>10730</v>
      </c>
      <c r="B9331" s="280" t="s">
        <v>5754</v>
      </c>
      <c r="C9331" s="280" t="s">
        <v>1210</v>
      </c>
      <c r="D9331" s="280" t="s">
        <v>1394</v>
      </c>
      <c r="E9331" s="80">
        <v>18457.74046210634</v>
      </c>
      <c r="F9331" s="80">
        <v>710527</v>
      </c>
      <c r="G9331" s="80">
        <v>9</v>
      </c>
      <c r="H9331" s="280" t="s">
        <v>1394</v>
      </c>
      <c r="I9331" s="80"/>
    </row>
    <row r="9332" spans="1:9">
      <c r="A9332" s="280" t="s">
        <v>10731</v>
      </c>
      <c r="B9332" s="280" t="s">
        <v>1457</v>
      </c>
      <c r="C9332" s="280" t="s">
        <v>1210</v>
      </c>
      <c r="D9332" s="280" t="s">
        <v>1211</v>
      </c>
      <c r="E9332" s="80">
        <v>7.9169098839719856E-3</v>
      </c>
      <c r="F9332" s="80">
        <v>710527</v>
      </c>
      <c r="G9332" s="80">
        <v>9</v>
      </c>
      <c r="H9332" s="280" t="s">
        <v>1342</v>
      </c>
      <c r="I9332" s="80"/>
    </row>
    <row r="9333" spans="1:9">
      <c r="A9333" s="280" t="s">
        <v>10732</v>
      </c>
      <c r="B9333" s="280" t="s">
        <v>1457</v>
      </c>
      <c r="C9333" s="280" t="s">
        <v>1210</v>
      </c>
      <c r="D9333" s="280" t="s">
        <v>1212</v>
      </c>
      <c r="E9333" s="80">
        <v>8.4117703209227908E-3</v>
      </c>
      <c r="F9333" s="80">
        <v>710527</v>
      </c>
      <c r="G9333" s="80">
        <v>9</v>
      </c>
      <c r="H9333" s="280" t="s">
        <v>1342</v>
      </c>
      <c r="I9333" s="80"/>
    </row>
    <row r="9334" spans="1:9">
      <c r="A9334" s="280" t="s">
        <v>10733</v>
      </c>
      <c r="B9334" s="280" t="s">
        <v>1457</v>
      </c>
      <c r="C9334" s="280" t="s">
        <v>1210</v>
      </c>
      <c r="D9334" s="280" t="s">
        <v>1213</v>
      </c>
      <c r="E9334" s="80">
        <v>7.9244686078566284E-3</v>
      </c>
      <c r="F9334" s="80">
        <v>710527</v>
      </c>
      <c r="G9334" s="80">
        <v>9</v>
      </c>
      <c r="H9334" s="280" t="s">
        <v>1342</v>
      </c>
      <c r="I9334" s="80"/>
    </row>
    <row r="9335" spans="1:9">
      <c r="A9335" s="280" t="s">
        <v>10734</v>
      </c>
      <c r="B9335" s="280" t="s">
        <v>1457</v>
      </c>
      <c r="C9335" s="280" t="s">
        <v>1210</v>
      </c>
      <c r="D9335" s="280" t="s">
        <v>1214</v>
      </c>
      <c r="E9335" s="80">
        <v>8.3786625240753719E-3</v>
      </c>
      <c r="F9335" s="80">
        <v>710527</v>
      </c>
      <c r="G9335" s="80">
        <v>9</v>
      </c>
      <c r="H9335" s="280" t="s">
        <v>1342</v>
      </c>
      <c r="I9335" s="80"/>
    </row>
    <row r="9336" spans="1:9">
      <c r="A9336" s="280" t="s">
        <v>10735</v>
      </c>
      <c r="B9336" s="280" t="s">
        <v>1457</v>
      </c>
      <c r="C9336" s="280" t="s">
        <v>1210</v>
      </c>
      <c r="D9336" s="280" t="s">
        <v>1215</v>
      </c>
      <c r="E9336" s="80">
        <v>8.3973033524944157E-3</v>
      </c>
      <c r="F9336" s="80">
        <v>710527</v>
      </c>
      <c r="G9336" s="80">
        <v>9</v>
      </c>
      <c r="H9336" s="280" t="s">
        <v>1342</v>
      </c>
      <c r="I9336" s="80"/>
    </row>
    <row r="9337" spans="1:9">
      <c r="A9337" s="280" t="s">
        <v>10736</v>
      </c>
      <c r="B9337" s="280" t="s">
        <v>1457</v>
      </c>
      <c r="C9337" s="280" t="s">
        <v>1210</v>
      </c>
      <c r="D9337" s="280" t="s">
        <v>1216</v>
      </c>
      <c r="E9337" s="80">
        <v>1.1090186591261361E-2</v>
      </c>
      <c r="F9337" s="80">
        <v>710527</v>
      </c>
      <c r="G9337" s="80">
        <v>9</v>
      </c>
      <c r="H9337" s="280" t="s">
        <v>1342</v>
      </c>
      <c r="I9337" s="80"/>
    </row>
    <row r="9338" spans="1:9">
      <c r="A9338" s="280" t="s">
        <v>10737</v>
      </c>
      <c r="B9338" s="280" t="s">
        <v>1457</v>
      </c>
      <c r="C9338" s="280" t="s">
        <v>1210</v>
      </c>
      <c r="D9338" s="280" t="s">
        <v>1217</v>
      </c>
      <c r="E9338" s="80">
        <v>7.9080363618392411E-3</v>
      </c>
      <c r="F9338" s="80">
        <v>710527</v>
      </c>
      <c r="G9338" s="80">
        <v>9</v>
      </c>
      <c r="H9338" s="280" t="s">
        <v>1342</v>
      </c>
      <c r="I9338" s="80"/>
    </row>
    <row r="9339" spans="1:9">
      <c r="A9339" s="280" t="s">
        <v>10738</v>
      </c>
      <c r="B9339" s="280" t="s">
        <v>1457</v>
      </c>
      <c r="C9339" s="280" t="s">
        <v>1210</v>
      </c>
      <c r="D9339" s="280" t="s">
        <v>1218</v>
      </c>
      <c r="E9339" s="80">
        <v>3.3463950294986781E-3</v>
      </c>
      <c r="F9339" s="80">
        <v>710527</v>
      </c>
      <c r="G9339" s="80">
        <v>9</v>
      </c>
      <c r="H9339" s="280" t="s">
        <v>1342</v>
      </c>
      <c r="I9339" s="80"/>
    </row>
    <row r="9340" spans="1:9">
      <c r="A9340" s="280" t="s">
        <v>10739</v>
      </c>
      <c r="B9340" s="280" t="s">
        <v>1457</v>
      </c>
      <c r="C9340" s="280" t="s">
        <v>1210</v>
      </c>
      <c r="D9340" s="280" t="s">
        <v>1219</v>
      </c>
      <c r="E9340" s="80">
        <v>1240.3271207763507</v>
      </c>
      <c r="F9340" s="80">
        <v>710527</v>
      </c>
      <c r="G9340" s="80">
        <v>9</v>
      </c>
      <c r="H9340" s="280" t="s">
        <v>1342</v>
      </c>
      <c r="I9340" s="80"/>
    </row>
    <row r="9341" spans="1:9">
      <c r="A9341" s="280" t="s">
        <v>10740</v>
      </c>
      <c r="B9341" s="280" t="s">
        <v>1457</v>
      </c>
      <c r="C9341" s="280" t="s">
        <v>1210</v>
      </c>
      <c r="D9341" s="280" t="s">
        <v>1347</v>
      </c>
      <c r="E9341" s="80">
        <v>3.2705549534320526E-2</v>
      </c>
      <c r="F9341" s="80">
        <v>710527</v>
      </c>
      <c r="G9341" s="80">
        <v>9</v>
      </c>
      <c r="H9341" s="280" t="s">
        <v>1342</v>
      </c>
      <c r="I9341" s="80"/>
    </row>
    <row r="9342" spans="1:9">
      <c r="A9342" s="280" t="s">
        <v>10741</v>
      </c>
      <c r="B9342" s="280" t="s">
        <v>1457</v>
      </c>
      <c r="C9342" s="280" t="s">
        <v>1210</v>
      </c>
      <c r="D9342" s="280" t="s">
        <v>1344</v>
      </c>
      <c r="E9342" s="80">
        <v>8.1131577498715898E-2</v>
      </c>
      <c r="F9342" s="80">
        <v>710527</v>
      </c>
      <c r="G9342" s="80">
        <v>9</v>
      </c>
      <c r="H9342" s="280" t="s">
        <v>1342</v>
      </c>
      <c r="I9342" s="80"/>
    </row>
    <row r="9343" spans="1:9">
      <c r="A9343" s="280" t="s">
        <v>10742</v>
      </c>
      <c r="B9343" s="280" t="s">
        <v>5752</v>
      </c>
      <c r="C9343" s="280" t="s">
        <v>1211</v>
      </c>
      <c r="D9343" s="280" t="s">
        <v>1394</v>
      </c>
      <c r="E9343" s="80">
        <v>1</v>
      </c>
      <c r="F9343" s="80">
        <v>710527</v>
      </c>
      <c r="G9343" s="80">
        <v>9</v>
      </c>
      <c r="H9343" s="280" t="s">
        <v>1394</v>
      </c>
      <c r="I9343" s="80"/>
    </row>
    <row r="9344" spans="1:9">
      <c r="A9344" s="280" t="s">
        <v>10743</v>
      </c>
      <c r="B9344" s="280" t="s">
        <v>5754</v>
      </c>
      <c r="C9344" s="280" t="s">
        <v>1211</v>
      </c>
      <c r="D9344" s="280" t="s">
        <v>1394</v>
      </c>
      <c r="E9344" s="80">
        <v>2726664.702220439</v>
      </c>
      <c r="F9344" s="80">
        <v>710527</v>
      </c>
      <c r="G9344" s="80">
        <v>9</v>
      </c>
      <c r="H9344" s="280" t="s">
        <v>1394</v>
      </c>
      <c r="I9344" s="80"/>
    </row>
    <row r="9345" spans="1:9">
      <c r="A9345" s="280" t="s">
        <v>10744</v>
      </c>
      <c r="B9345" s="280" t="s">
        <v>1457</v>
      </c>
      <c r="C9345" s="280" t="s">
        <v>1211</v>
      </c>
      <c r="D9345" s="280" t="s">
        <v>1211</v>
      </c>
      <c r="E9345" s="80">
        <v>1</v>
      </c>
      <c r="F9345" s="80">
        <v>710527</v>
      </c>
      <c r="G9345" s="80">
        <v>9</v>
      </c>
      <c r="H9345" s="280" t="s">
        <v>1342</v>
      </c>
      <c r="I9345" s="80"/>
    </row>
    <row r="9346" spans="1:9">
      <c r="A9346" s="280" t="s">
        <v>10745</v>
      </c>
      <c r="B9346" s="280" t="s">
        <v>1457</v>
      </c>
      <c r="C9346" s="280" t="s">
        <v>1211</v>
      </c>
      <c r="D9346" s="280" t="s">
        <v>1212</v>
      </c>
      <c r="E9346" s="80">
        <v>1.0596937661865198</v>
      </c>
      <c r="F9346" s="80">
        <v>710527</v>
      </c>
      <c r="G9346" s="80">
        <v>9</v>
      </c>
      <c r="H9346" s="280" t="s">
        <v>1342</v>
      </c>
      <c r="I9346" s="80"/>
    </row>
    <row r="9347" spans="1:9">
      <c r="A9347" s="280" t="s">
        <v>10746</v>
      </c>
      <c r="B9347" s="280" t="s">
        <v>1457</v>
      </c>
      <c r="C9347" s="280" t="s">
        <v>1211</v>
      </c>
      <c r="D9347" s="280" t="s">
        <v>1213</v>
      </c>
      <c r="E9347" s="80">
        <v>1.0008414679791182</v>
      </c>
      <c r="F9347" s="80">
        <v>710527</v>
      </c>
      <c r="G9347" s="80">
        <v>9</v>
      </c>
      <c r="H9347" s="280" t="s">
        <v>1342</v>
      </c>
      <c r="I9347" s="80"/>
    </row>
    <row r="9348" spans="1:9">
      <c r="A9348" s="280" t="s">
        <v>10747</v>
      </c>
      <c r="B9348" s="280" t="s">
        <v>1457</v>
      </c>
      <c r="C9348" s="280" t="s">
        <v>1211</v>
      </c>
      <c r="D9348" s="280" t="s">
        <v>1214</v>
      </c>
      <c r="E9348" s="80">
        <v>1.0555106591599215</v>
      </c>
      <c r="F9348" s="80">
        <v>710527</v>
      </c>
      <c r="G9348" s="80">
        <v>9</v>
      </c>
      <c r="H9348" s="280" t="s">
        <v>1342</v>
      </c>
      <c r="I9348" s="80"/>
    </row>
    <row r="9349" spans="1:9">
      <c r="A9349" s="280" t="s">
        <v>10748</v>
      </c>
      <c r="B9349" s="280" t="s">
        <v>1457</v>
      </c>
      <c r="C9349" s="280" t="s">
        <v>1211</v>
      </c>
      <c r="D9349" s="280" t="s">
        <v>1215</v>
      </c>
      <c r="E9349" s="80">
        <v>2.0021357161025479</v>
      </c>
      <c r="F9349" s="80">
        <v>710527</v>
      </c>
      <c r="G9349" s="80">
        <v>9</v>
      </c>
      <c r="H9349" s="280" t="s">
        <v>1342</v>
      </c>
      <c r="I9349" s="80"/>
    </row>
    <row r="9350" spans="1:9">
      <c r="A9350" s="280" t="s">
        <v>10749</v>
      </c>
      <c r="B9350" s="280" t="s">
        <v>1457</v>
      </c>
      <c r="C9350" s="280" t="s">
        <v>1211</v>
      </c>
      <c r="D9350" s="280" t="s">
        <v>1216</v>
      </c>
      <c r="E9350" s="80">
        <v>1.5002052556087797</v>
      </c>
      <c r="F9350" s="80">
        <v>710527</v>
      </c>
      <c r="G9350" s="80">
        <v>9</v>
      </c>
      <c r="H9350" s="280" t="s">
        <v>1342</v>
      </c>
      <c r="I9350" s="80"/>
    </row>
    <row r="9351" spans="1:9">
      <c r="A9351" s="280" t="s">
        <v>10750</v>
      </c>
      <c r="B9351" s="280" t="s">
        <v>1457</v>
      </c>
      <c r="C9351" s="280" t="s">
        <v>1211</v>
      </c>
      <c r="D9351" s="280" t="s">
        <v>1217</v>
      </c>
      <c r="E9351" s="80">
        <v>1.0827890427458458</v>
      </c>
      <c r="F9351" s="80">
        <v>710527</v>
      </c>
      <c r="G9351" s="80">
        <v>9</v>
      </c>
      <c r="H9351" s="280" t="s">
        <v>1342</v>
      </c>
      <c r="I9351" s="80"/>
    </row>
    <row r="9352" spans="1:9">
      <c r="A9352" s="280" t="s">
        <v>10751</v>
      </c>
      <c r="B9352" s="280" t="s">
        <v>1457</v>
      </c>
      <c r="C9352" s="280" t="s">
        <v>1211</v>
      </c>
      <c r="D9352" s="280" t="s">
        <v>1218</v>
      </c>
      <c r="E9352" s="80">
        <v>0.87337058566884884</v>
      </c>
      <c r="F9352" s="80">
        <v>710527</v>
      </c>
      <c r="G9352" s="80">
        <v>9</v>
      </c>
      <c r="H9352" s="280" t="s">
        <v>1342</v>
      </c>
      <c r="I9352" s="80"/>
    </row>
    <row r="9353" spans="1:9">
      <c r="A9353" s="280" t="s">
        <v>10752</v>
      </c>
      <c r="B9353" s="280" t="s">
        <v>1457</v>
      </c>
      <c r="C9353" s="280" t="s">
        <v>1211</v>
      </c>
      <c r="D9353" s="280" t="s">
        <v>1219</v>
      </c>
      <c r="E9353" s="80">
        <v>222954.63064225225</v>
      </c>
      <c r="F9353" s="80">
        <v>710527</v>
      </c>
      <c r="G9353" s="80">
        <v>9</v>
      </c>
      <c r="H9353" s="280" t="s">
        <v>1342</v>
      </c>
      <c r="I9353" s="80"/>
    </row>
    <row r="9354" spans="1:9">
      <c r="A9354" s="280" t="s">
        <v>10753</v>
      </c>
      <c r="B9354" s="280" t="s">
        <v>1457</v>
      </c>
      <c r="C9354" s="280" t="s">
        <v>1211</v>
      </c>
      <c r="D9354" s="280" t="s">
        <v>1347</v>
      </c>
      <c r="E9354" s="80">
        <v>4.189977005087953</v>
      </c>
      <c r="F9354" s="80">
        <v>710527</v>
      </c>
      <c r="G9354" s="80">
        <v>9</v>
      </c>
      <c r="H9354" s="280" t="s">
        <v>1342</v>
      </c>
      <c r="I9354" s="80"/>
    </row>
    <row r="9355" spans="1:9">
      <c r="A9355" s="280" t="s">
        <v>10754</v>
      </c>
      <c r="B9355" s="280" t="s">
        <v>1393</v>
      </c>
      <c r="C9355" s="280" t="s">
        <v>1211</v>
      </c>
      <c r="D9355" s="280" t="s">
        <v>1347</v>
      </c>
      <c r="E9355" s="80">
        <v>0</v>
      </c>
      <c r="F9355" s="80">
        <v>710527</v>
      </c>
      <c r="G9355" s="80">
        <v>9</v>
      </c>
      <c r="H9355" s="280" t="s">
        <v>1394</v>
      </c>
      <c r="I9355" s="80"/>
    </row>
    <row r="9356" spans="1:9">
      <c r="A9356" s="280" t="s">
        <v>10755</v>
      </c>
      <c r="B9356" s="280" t="s">
        <v>1415</v>
      </c>
      <c r="C9356" s="280" t="s">
        <v>1211</v>
      </c>
      <c r="D9356" s="280" t="s">
        <v>1347</v>
      </c>
      <c r="E9356" s="80">
        <v>0</v>
      </c>
      <c r="F9356" s="80">
        <v>710527</v>
      </c>
      <c r="G9356" s="80">
        <v>9</v>
      </c>
      <c r="H9356" s="280" t="s">
        <v>1394</v>
      </c>
      <c r="I9356" s="80"/>
    </row>
    <row r="9357" spans="1:9">
      <c r="A9357" s="280" t="s">
        <v>10756</v>
      </c>
      <c r="B9357" s="280" t="s">
        <v>1436</v>
      </c>
      <c r="C9357" s="280" t="s">
        <v>1211</v>
      </c>
      <c r="D9357" s="280" t="s">
        <v>1347</v>
      </c>
      <c r="E9357" s="80">
        <v>0</v>
      </c>
      <c r="F9357" s="80">
        <v>710527</v>
      </c>
      <c r="G9357" s="80">
        <v>9</v>
      </c>
      <c r="H9357" s="280" t="s">
        <v>1394</v>
      </c>
      <c r="I9357" s="80"/>
    </row>
    <row r="9358" spans="1:9">
      <c r="A9358" s="280" t="s">
        <v>10757</v>
      </c>
      <c r="B9358" s="280" t="s">
        <v>1457</v>
      </c>
      <c r="C9358" s="280" t="s">
        <v>1211</v>
      </c>
      <c r="D9358" s="280" t="s">
        <v>1344</v>
      </c>
      <c r="E9358" s="80">
        <v>10.400608741904398</v>
      </c>
      <c r="F9358" s="80">
        <v>710527</v>
      </c>
      <c r="G9358" s="80">
        <v>9</v>
      </c>
      <c r="H9358" s="280" t="s">
        <v>1342</v>
      </c>
      <c r="I9358" s="80"/>
    </row>
    <row r="9359" spans="1:9">
      <c r="A9359" s="280" t="s">
        <v>10758</v>
      </c>
      <c r="B9359" s="280" t="s">
        <v>1393</v>
      </c>
      <c r="C9359" s="280" t="s">
        <v>1211</v>
      </c>
      <c r="D9359" s="280" t="s">
        <v>1344</v>
      </c>
      <c r="E9359" s="80">
        <v>0</v>
      </c>
      <c r="F9359" s="80">
        <v>710527</v>
      </c>
      <c r="G9359" s="80">
        <v>9</v>
      </c>
      <c r="H9359" s="280" t="s">
        <v>1394</v>
      </c>
      <c r="I9359" s="80"/>
    </row>
    <row r="9360" spans="1:9">
      <c r="A9360" s="280" t="s">
        <v>10759</v>
      </c>
      <c r="B9360" s="280" t="s">
        <v>1415</v>
      </c>
      <c r="C9360" s="280" t="s">
        <v>1211</v>
      </c>
      <c r="D9360" s="280" t="s">
        <v>1344</v>
      </c>
      <c r="E9360" s="80">
        <v>0</v>
      </c>
      <c r="F9360" s="80">
        <v>710527</v>
      </c>
      <c r="G9360" s="80">
        <v>9</v>
      </c>
      <c r="H9360" s="280" t="s">
        <v>1394</v>
      </c>
      <c r="I9360" s="80"/>
    </row>
    <row r="9361" spans="1:9">
      <c r="A9361" s="280" t="s">
        <v>10760</v>
      </c>
      <c r="B9361" s="280" t="s">
        <v>1436</v>
      </c>
      <c r="C9361" s="280" t="s">
        <v>1211</v>
      </c>
      <c r="D9361" s="280" t="s">
        <v>1344</v>
      </c>
      <c r="E9361" s="80">
        <v>0</v>
      </c>
      <c r="F9361" s="80">
        <v>710527</v>
      </c>
      <c r="G9361" s="80">
        <v>9</v>
      </c>
      <c r="H9361" s="280" t="s">
        <v>1394</v>
      </c>
      <c r="I9361" s="80"/>
    </row>
    <row r="9362" spans="1:9">
      <c r="A9362" s="280" t="s">
        <v>10761</v>
      </c>
      <c r="B9362" s="280" t="s">
        <v>5752</v>
      </c>
      <c r="C9362" s="280" t="s">
        <v>1212</v>
      </c>
      <c r="D9362" s="280" t="s">
        <v>1394</v>
      </c>
      <c r="E9362" s="80">
        <v>0.99758489121454919</v>
      </c>
      <c r="F9362" s="80">
        <v>710527</v>
      </c>
      <c r="G9362" s="80">
        <v>9</v>
      </c>
      <c r="H9362" s="280" t="s">
        <v>1394</v>
      </c>
      <c r="I9362" s="80"/>
    </row>
    <row r="9363" spans="1:9">
      <c r="A9363" s="280" t="s">
        <v>10762</v>
      </c>
      <c r="B9363" s="280" t="s">
        <v>5754</v>
      </c>
      <c r="C9363" s="280" t="s">
        <v>1212</v>
      </c>
      <c r="D9363" s="280" t="s">
        <v>1394</v>
      </c>
      <c r="E9363" s="80">
        <v>2570224.8389688642</v>
      </c>
      <c r="F9363" s="80">
        <v>710527</v>
      </c>
      <c r="G9363" s="80">
        <v>9</v>
      </c>
      <c r="H9363" s="280" t="s">
        <v>1394</v>
      </c>
      <c r="I9363" s="80"/>
    </row>
    <row r="9364" spans="1:9">
      <c r="A9364" s="280" t="s">
        <v>10763</v>
      </c>
      <c r="B9364" s="280" t="s">
        <v>1457</v>
      </c>
      <c r="C9364" s="280" t="s">
        <v>1212</v>
      </c>
      <c r="D9364" s="280" t="s">
        <v>1211</v>
      </c>
      <c r="E9364" s="80">
        <v>0.94582872360419468</v>
      </c>
      <c r="F9364" s="80">
        <v>710527</v>
      </c>
      <c r="G9364" s="80">
        <v>9</v>
      </c>
      <c r="H9364" s="280" t="s">
        <v>1342</v>
      </c>
      <c r="I9364" s="80"/>
    </row>
    <row r="9365" spans="1:9">
      <c r="A9365" s="280" t="s">
        <v>10764</v>
      </c>
      <c r="B9365" s="280" t="s">
        <v>1457</v>
      </c>
      <c r="C9365" s="280" t="s">
        <v>1212</v>
      </c>
      <c r="D9365" s="280" t="s">
        <v>1212</v>
      </c>
      <c r="E9365" s="80">
        <v>1</v>
      </c>
      <c r="F9365" s="80">
        <v>710527</v>
      </c>
      <c r="G9365" s="80">
        <v>9</v>
      </c>
      <c r="H9365" s="280" t="s">
        <v>1342</v>
      </c>
      <c r="I9365" s="80"/>
    </row>
    <row r="9366" spans="1:9">
      <c r="A9366" s="280" t="s">
        <v>10765</v>
      </c>
      <c r="B9366" s="280" t="s">
        <v>1457</v>
      </c>
      <c r="C9366" s="280" t="s">
        <v>1212</v>
      </c>
      <c r="D9366" s="280" t="s">
        <v>1213</v>
      </c>
      <c r="E9366" s="80">
        <v>0.94657234037741467</v>
      </c>
      <c r="F9366" s="80">
        <v>710527</v>
      </c>
      <c r="G9366" s="80">
        <v>9</v>
      </c>
      <c r="H9366" s="280" t="s">
        <v>1342</v>
      </c>
      <c r="I9366" s="80"/>
    </row>
    <row r="9367" spans="1:9">
      <c r="A9367" s="280" t="s">
        <v>10766</v>
      </c>
      <c r="B9367" s="280" t="s">
        <v>1457</v>
      </c>
      <c r="C9367" s="280" t="s">
        <v>1212</v>
      </c>
      <c r="D9367" s="280" t="s">
        <v>1214</v>
      </c>
      <c r="E9367" s="80">
        <v>0.99609638444752169</v>
      </c>
      <c r="F9367" s="80">
        <v>710527</v>
      </c>
      <c r="G9367" s="80">
        <v>9</v>
      </c>
      <c r="H9367" s="280" t="s">
        <v>1342</v>
      </c>
      <c r="I9367" s="80"/>
    </row>
    <row r="9368" spans="1:9">
      <c r="A9368" s="280" t="s">
        <v>10767</v>
      </c>
      <c r="B9368" s="280" t="s">
        <v>1457</v>
      </c>
      <c r="C9368" s="280" t="s">
        <v>1212</v>
      </c>
      <c r="D9368" s="280" t="s">
        <v>1215</v>
      </c>
      <c r="E9368" s="80">
        <v>0.9983919778707302</v>
      </c>
      <c r="F9368" s="80">
        <v>710527</v>
      </c>
      <c r="G9368" s="80">
        <v>9</v>
      </c>
      <c r="H9368" s="280" t="s">
        <v>1342</v>
      </c>
      <c r="I9368" s="80"/>
    </row>
    <row r="9369" spans="1:9">
      <c r="A9369" s="280" t="s">
        <v>10768</v>
      </c>
      <c r="B9369" s="280" t="s">
        <v>1457</v>
      </c>
      <c r="C9369" s="280" t="s">
        <v>1212</v>
      </c>
      <c r="D9369" s="280" t="s">
        <v>1216</v>
      </c>
      <c r="E9369" s="80">
        <v>1.3412658733912655</v>
      </c>
      <c r="F9369" s="80">
        <v>710527</v>
      </c>
      <c r="G9369" s="80">
        <v>9</v>
      </c>
      <c r="H9369" s="280" t="s">
        <v>1342</v>
      </c>
      <c r="I9369" s="80"/>
    </row>
    <row r="9370" spans="1:9">
      <c r="A9370" s="280" t="s">
        <v>10769</v>
      </c>
      <c r="B9370" s="280" t="s">
        <v>1457</v>
      </c>
      <c r="C9370" s="280" t="s">
        <v>1212</v>
      </c>
      <c r="D9370" s="280" t="s">
        <v>1217</v>
      </c>
      <c r="E9370" s="80">
        <v>0.95104876604800925</v>
      </c>
      <c r="F9370" s="80">
        <v>710527</v>
      </c>
      <c r="G9370" s="80">
        <v>9</v>
      </c>
      <c r="H9370" s="280" t="s">
        <v>1342</v>
      </c>
      <c r="I9370" s="80"/>
    </row>
    <row r="9371" spans="1:9">
      <c r="A9371" s="280" t="s">
        <v>10770</v>
      </c>
      <c r="B9371" s="280" t="s">
        <v>1457</v>
      </c>
      <c r="C9371" s="280" t="s">
        <v>1212</v>
      </c>
      <c r="D9371" s="280" t="s">
        <v>1218</v>
      </c>
      <c r="E9371" s="80">
        <v>0.70553842738953931</v>
      </c>
      <c r="F9371" s="80">
        <v>710527</v>
      </c>
      <c r="G9371" s="80">
        <v>9</v>
      </c>
      <c r="H9371" s="280" t="s">
        <v>1342</v>
      </c>
      <c r="I9371" s="80"/>
    </row>
    <row r="9372" spans="1:9">
      <c r="A9372" s="280" t="s">
        <v>10771</v>
      </c>
      <c r="B9372" s="280" t="s">
        <v>1457</v>
      </c>
      <c r="C9372" s="280" t="s">
        <v>1212</v>
      </c>
      <c r="D9372" s="280" t="s">
        <v>1219</v>
      </c>
      <c r="E9372" s="80">
        <v>216191.94656892298</v>
      </c>
      <c r="F9372" s="80">
        <v>710527</v>
      </c>
      <c r="G9372" s="80">
        <v>9</v>
      </c>
      <c r="H9372" s="280" t="s">
        <v>1342</v>
      </c>
      <c r="I9372" s="80"/>
    </row>
    <row r="9373" spans="1:9">
      <c r="A9373" s="280" t="s">
        <v>10772</v>
      </c>
      <c r="B9373" s="280" t="s">
        <v>1457</v>
      </c>
      <c r="C9373" s="280" t="s">
        <v>1212</v>
      </c>
      <c r="D9373" s="280" t="s">
        <v>1347</v>
      </c>
      <c r="E9373" s="80">
        <v>3.9555916508015652</v>
      </c>
      <c r="F9373" s="80">
        <v>710527</v>
      </c>
      <c r="G9373" s="80">
        <v>9</v>
      </c>
      <c r="H9373" s="280" t="s">
        <v>1342</v>
      </c>
      <c r="I9373" s="80"/>
    </row>
    <row r="9374" spans="1:9">
      <c r="A9374" s="280" t="s">
        <v>10773</v>
      </c>
      <c r="B9374" s="280" t="s">
        <v>1393</v>
      </c>
      <c r="C9374" s="280" t="s">
        <v>1212</v>
      </c>
      <c r="D9374" s="280" t="s">
        <v>1347</v>
      </c>
      <c r="E9374" s="80">
        <v>2.415108785450799E-3</v>
      </c>
      <c r="F9374" s="80">
        <v>710527</v>
      </c>
      <c r="G9374" s="80">
        <v>9</v>
      </c>
      <c r="H9374" s="280" t="s">
        <v>1394</v>
      </c>
      <c r="I9374" s="80"/>
    </row>
    <row r="9375" spans="1:9">
      <c r="A9375" s="280" t="s">
        <v>10774</v>
      </c>
      <c r="B9375" s="280" t="s">
        <v>1415</v>
      </c>
      <c r="C9375" s="280" t="s">
        <v>1212</v>
      </c>
      <c r="D9375" s="280" t="s">
        <v>1347</v>
      </c>
      <c r="E9375" s="80">
        <v>2.415108785450799E-3</v>
      </c>
      <c r="F9375" s="80">
        <v>710527</v>
      </c>
      <c r="G9375" s="80">
        <v>9</v>
      </c>
      <c r="H9375" s="280" t="s">
        <v>1394</v>
      </c>
      <c r="I9375" s="80"/>
    </row>
    <row r="9376" spans="1:9">
      <c r="A9376" s="280" t="s">
        <v>10775</v>
      </c>
      <c r="B9376" s="280" t="s">
        <v>1436</v>
      </c>
      <c r="C9376" s="280" t="s">
        <v>1212</v>
      </c>
      <c r="D9376" s="280" t="s">
        <v>1347</v>
      </c>
      <c r="E9376" s="80">
        <v>2.415108785450799E-3</v>
      </c>
      <c r="F9376" s="80">
        <v>710527</v>
      </c>
      <c r="G9376" s="80">
        <v>9</v>
      </c>
      <c r="H9376" s="280" t="s">
        <v>1394</v>
      </c>
      <c r="I9376" s="80"/>
    </row>
    <row r="9377" spans="1:9">
      <c r="A9377" s="280" t="s">
        <v>10776</v>
      </c>
      <c r="B9377" s="280" t="s">
        <v>1457</v>
      </c>
      <c r="C9377" s="280" t="s">
        <v>1212</v>
      </c>
      <c r="D9377" s="280" t="s">
        <v>1344</v>
      </c>
      <c r="E9377" s="80">
        <v>9.8254470362098196</v>
      </c>
      <c r="F9377" s="80">
        <v>710527</v>
      </c>
      <c r="G9377" s="80">
        <v>9</v>
      </c>
      <c r="H9377" s="280" t="s">
        <v>1342</v>
      </c>
      <c r="I9377" s="80"/>
    </row>
    <row r="9378" spans="1:9">
      <c r="A9378" s="280" t="s">
        <v>10777</v>
      </c>
      <c r="B9378" s="280" t="s">
        <v>1393</v>
      </c>
      <c r="C9378" s="280" t="s">
        <v>1212</v>
      </c>
      <c r="D9378" s="280" t="s">
        <v>1344</v>
      </c>
      <c r="E9378" s="80">
        <v>2.415108785450799E-3</v>
      </c>
      <c r="F9378" s="80">
        <v>710527</v>
      </c>
      <c r="G9378" s="80">
        <v>9</v>
      </c>
      <c r="H9378" s="280" t="s">
        <v>1394</v>
      </c>
      <c r="I9378" s="80"/>
    </row>
    <row r="9379" spans="1:9">
      <c r="A9379" s="280" t="s">
        <v>10778</v>
      </c>
      <c r="B9379" s="280" t="s">
        <v>1415</v>
      </c>
      <c r="C9379" s="280" t="s">
        <v>1212</v>
      </c>
      <c r="D9379" s="280" t="s">
        <v>1344</v>
      </c>
      <c r="E9379" s="80">
        <v>2.415108785450799E-3</v>
      </c>
      <c r="F9379" s="80">
        <v>710527</v>
      </c>
      <c r="G9379" s="80">
        <v>9</v>
      </c>
      <c r="H9379" s="280" t="s">
        <v>1394</v>
      </c>
      <c r="I9379" s="80"/>
    </row>
    <row r="9380" spans="1:9">
      <c r="A9380" s="280" t="s">
        <v>10779</v>
      </c>
      <c r="B9380" s="280" t="s">
        <v>1436</v>
      </c>
      <c r="C9380" s="280" t="s">
        <v>1212</v>
      </c>
      <c r="D9380" s="280" t="s">
        <v>1344</v>
      </c>
      <c r="E9380" s="80">
        <v>2.415108785450799E-3</v>
      </c>
      <c r="F9380" s="80">
        <v>710527</v>
      </c>
      <c r="G9380" s="80">
        <v>9</v>
      </c>
      <c r="H9380" s="280" t="s">
        <v>1394</v>
      </c>
      <c r="I9380" s="80"/>
    </row>
    <row r="9381" spans="1:9">
      <c r="A9381" s="280" t="s">
        <v>10780</v>
      </c>
      <c r="B9381" s="280" t="s">
        <v>5752</v>
      </c>
      <c r="C9381" s="280" t="s">
        <v>1213</v>
      </c>
      <c r="D9381" s="280" t="s">
        <v>1394</v>
      </c>
      <c r="E9381" s="80">
        <v>1</v>
      </c>
      <c r="F9381" s="80">
        <v>710527</v>
      </c>
      <c r="G9381" s="80">
        <v>9</v>
      </c>
      <c r="H9381" s="280" t="s">
        <v>1394</v>
      </c>
      <c r="I9381" s="80"/>
    </row>
    <row r="9382" spans="1:9">
      <c r="A9382" s="280" t="s">
        <v>10781</v>
      </c>
      <c r="B9382" s="280" t="s">
        <v>5754</v>
      </c>
      <c r="C9382" s="280" t="s">
        <v>1213</v>
      </c>
      <c r="D9382" s="280" t="s">
        <v>1394</v>
      </c>
      <c r="E9382" s="80">
        <v>2724454.6365573979</v>
      </c>
      <c r="F9382" s="80">
        <v>710527</v>
      </c>
      <c r="G9382" s="80">
        <v>9</v>
      </c>
      <c r="H9382" s="280" t="s">
        <v>1394</v>
      </c>
      <c r="I9382" s="80"/>
    </row>
    <row r="9383" spans="1:9">
      <c r="A9383" s="280" t="s">
        <v>10782</v>
      </c>
      <c r="B9383" s="280" t="s">
        <v>1457</v>
      </c>
      <c r="C9383" s="280" t="s">
        <v>1213</v>
      </c>
      <c r="D9383" s="280" t="s">
        <v>1211</v>
      </c>
      <c r="E9383" s="80">
        <v>0.99917346149813224</v>
      </c>
      <c r="F9383" s="80">
        <v>710527</v>
      </c>
      <c r="G9383" s="80">
        <v>9</v>
      </c>
      <c r="H9383" s="280" t="s">
        <v>1342</v>
      </c>
      <c r="I9383" s="80"/>
    </row>
    <row r="9384" spans="1:9">
      <c r="A9384" s="280" t="s">
        <v>10783</v>
      </c>
      <c r="B9384" s="280" t="s">
        <v>1457</v>
      </c>
      <c r="C9384" s="280" t="s">
        <v>1213</v>
      </c>
      <c r="D9384" s="280" t="s">
        <v>1212</v>
      </c>
      <c r="E9384" s="80">
        <v>1.0588784884664371</v>
      </c>
      <c r="F9384" s="80">
        <v>710527</v>
      </c>
      <c r="G9384" s="80">
        <v>9</v>
      </c>
      <c r="H9384" s="280" t="s">
        <v>1342</v>
      </c>
      <c r="I9384" s="80"/>
    </row>
    <row r="9385" spans="1:9">
      <c r="A9385" s="280" t="s">
        <v>10784</v>
      </c>
      <c r="B9385" s="280" t="s">
        <v>1457</v>
      </c>
      <c r="C9385" s="280" t="s">
        <v>1213</v>
      </c>
      <c r="D9385" s="280" t="s">
        <v>1213</v>
      </c>
      <c r="E9385" s="80">
        <v>1</v>
      </c>
      <c r="F9385" s="80">
        <v>710527</v>
      </c>
      <c r="G9385" s="80">
        <v>9</v>
      </c>
      <c r="H9385" s="280" t="s">
        <v>1342</v>
      </c>
      <c r="I9385" s="80"/>
    </row>
    <row r="9386" spans="1:9">
      <c r="A9386" s="280" t="s">
        <v>10785</v>
      </c>
      <c r="B9386" s="280" t="s">
        <v>1457</v>
      </c>
      <c r="C9386" s="280" t="s">
        <v>1213</v>
      </c>
      <c r="D9386" s="280" t="s">
        <v>1214</v>
      </c>
      <c r="E9386" s="80">
        <v>1.0546400042515203</v>
      </c>
      <c r="F9386" s="80">
        <v>710527</v>
      </c>
      <c r="G9386" s="80">
        <v>9</v>
      </c>
      <c r="H9386" s="280" t="s">
        <v>1342</v>
      </c>
      <c r="I9386" s="80"/>
    </row>
    <row r="9387" spans="1:9">
      <c r="A9387" s="280" t="s">
        <v>10786</v>
      </c>
      <c r="B9387" s="280" t="s">
        <v>1457</v>
      </c>
      <c r="C9387" s="280" t="s">
        <v>1213</v>
      </c>
      <c r="D9387" s="280" t="s">
        <v>1215</v>
      </c>
      <c r="E9387" s="80">
        <v>1.9788471075354654</v>
      </c>
      <c r="F9387" s="80">
        <v>710527</v>
      </c>
      <c r="G9387" s="80">
        <v>9</v>
      </c>
      <c r="H9387" s="280" t="s">
        <v>1342</v>
      </c>
      <c r="I9387" s="80"/>
    </row>
    <row r="9388" spans="1:9">
      <c r="A9388" s="280" t="s">
        <v>10787</v>
      </c>
      <c r="B9388" s="280" t="s">
        <v>1457</v>
      </c>
      <c r="C9388" s="280" t="s">
        <v>1213</v>
      </c>
      <c r="D9388" s="280" t="s">
        <v>1216</v>
      </c>
      <c r="E9388" s="80">
        <v>1.4971507288975203</v>
      </c>
      <c r="F9388" s="80">
        <v>710527</v>
      </c>
      <c r="G9388" s="80">
        <v>9</v>
      </c>
      <c r="H9388" s="280" t="s">
        <v>1342</v>
      </c>
      <c r="I9388" s="80"/>
    </row>
    <row r="9389" spans="1:9">
      <c r="A9389" s="280" t="s">
        <v>10788</v>
      </c>
      <c r="B9389" s="280" t="s">
        <v>1457</v>
      </c>
      <c r="C9389" s="280" t="s">
        <v>1213</v>
      </c>
      <c r="D9389" s="280" t="s">
        <v>1217</v>
      </c>
      <c r="E9389" s="80">
        <v>1.080170137590486</v>
      </c>
      <c r="F9389" s="80">
        <v>710527</v>
      </c>
      <c r="G9389" s="80">
        <v>9</v>
      </c>
      <c r="H9389" s="280" t="s">
        <v>1342</v>
      </c>
      <c r="I9389" s="80"/>
    </row>
    <row r="9390" spans="1:9">
      <c r="A9390" s="280" t="s">
        <v>10789</v>
      </c>
      <c r="B9390" s="280" t="s">
        <v>1457</v>
      </c>
      <c r="C9390" s="280" t="s">
        <v>1213</v>
      </c>
      <c r="D9390" s="280" t="s">
        <v>1218</v>
      </c>
      <c r="E9390" s="80">
        <v>0.87079663770905591</v>
      </c>
      <c r="F9390" s="80">
        <v>710527</v>
      </c>
      <c r="G9390" s="80">
        <v>9</v>
      </c>
      <c r="H9390" s="280" t="s">
        <v>1342</v>
      </c>
      <c r="I9390" s="80"/>
    </row>
    <row r="9391" spans="1:9">
      <c r="A9391" s="280" t="s">
        <v>10790</v>
      </c>
      <c r="B9391" s="280" t="s">
        <v>1457</v>
      </c>
      <c r="C9391" s="280" t="s">
        <v>1213</v>
      </c>
      <c r="D9391" s="280" t="s">
        <v>1219</v>
      </c>
      <c r="E9391" s="80">
        <v>222921.60404607037</v>
      </c>
      <c r="F9391" s="80">
        <v>710527</v>
      </c>
      <c r="G9391" s="80">
        <v>9</v>
      </c>
      <c r="H9391" s="280" t="s">
        <v>1342</v>
      </c>
      <c r="I9391" s="80"/>
    </row>
    <row r="9392" spans="1:9">
      <c r="A9392" s="280" t="s">
        <v>10791</v>
      </c>
      <c r="B9392" s="280" t="s">
        <v>1457</v>
      </c>
      <c r="C9392" s="280" t="s">
        <v>1213</v>
      </c>
      <c r="D9392" s="280" t="s">
        <v>1347</v>
      </c>
      <c r="E9392" s="80">
        <v>4.1866244161522053</v>
      </c>
      <c r="F9392" s="80">
        <v>710527</v>
      </c>
      <c r="G9392" s="80">
        <v>9</v>
      </c>
      <c r="H9392" s="280" t="s">
        <v>1342</v>
      </c>
      <c r="I9392" s="80"/>
    </row>
    <row r="9393" spans="1:9">
      <c r="A9393" s="280" t="s">
        <v>10792</v>
      </c>
      <c r="B9393" s="280" t="s">
        <v>1393</v>
      </c>
      <c r="C9393" s="280" t="s">
        <v>1213</v>
      </c>
      <c r="D9393" s="280" t="s">
        <v>1347</v>
      </c>
      <c r="E9393" s="80">
        <v>0</v>
      </c>
      <c r="F9393" s="80">
        <v>710527</v>
      </c>
      <c r="G9393" s="80">
        <v>9</v>
      </c>
      <c r="H9393" s="280" t="s">
        <v>1394</v>
      </c>
      <c r="I9393" s="80"/>
    </row>
    <row r="9394" spans="1:9">
      <c r="A9394" s="280" t="s">
        <v>10793</v>
      </c>
      <c r="B9394" s="280" t="s">
        <v>1415</v>
      </c>
      <c r="C9394" s="280" t="s">
        <v>1213</v>
      </c>
      <c r="D9394" s="280" t="s">
        <v>1347</v>
      </c>
      <c r="E9394" s="80">
        <v>0</v>
      </c>
      <c r="F9394" s="80">
        <v>710527</v>
      </c>
      <c r="G9394" s="80">
        <v>9</v>
      </c>
      <c r="H9394" s="280" t="s">
        <v>1394</v>
      </c>
      <c r="I9394" s="80"/>
    </row>
    <row r="9395" spans="1:9">
      <c r="A9395" s="280" t="s">
        <v>10794</v>
      </c>
      <c r="B9395" s="280" t="s">
        <v>1436</v>
      </c>
      <c r="C9395" s="280" t="s">
        <v>1213</v>
      </c>
      <c r="D9395" s="280" t="s">
        <v>1347</v>
      </c>
      <c r="E9395" s="80">
        <v>0</v>
      </c>
      <c r="F9395" s="80">
        <v>710527</v>
      </c>
      <c r="G9395" s="80">
        <v>9</v>
      </c>
      <c r="H9395" s="280" t="s">
        <v>1394</v>
      </c>
      <c r="I9395" s="80"/>
    </row>
    <row r="9396" spans="1:9">
      <c r="A9396" s="280" t="s">
        <v>10795</v>
      </c>
      <c r="B9396" s="280" t="s">
        <v>1457</v>
      </c>
      <c r="C9396" s="280" t="s">
        <v>1213</v>
      </c>
      <c r="D9396" s="280" t="s">
        <v>1344</v>
      </c>
      <c r="E9396" s="80">
        <v>10.392205277493391</v>
      </c>
      <c r="F9396" s="80">
        <v>710527</v>
      </c>
      <c r="G9396" s="80">
        <v>9</v>
      </c>
      <c r="H9396" s="280" t="s">
        <v>1342</v>
      </c>
      <c r="I9396" s="80"/>
    </row>
    <row r="9397" spans="1:9">
      <c r="A9397" s="280" t="s">
        <v>10796</v>
      </c>
      <c r="B9397" s="280" t="s">
        <v>1393</v>
      </c>
      <c r="C9397" s="280" t="s">
        <v>1213</v>
      </c>
      <c r="D9397" s="280" t="s">
        <v>1344</v>
      </c>
      <c r="E9397" s="80">
        <v>0</v>
      </c>
      <c r="F9397" s="80">
        <v>710527</v>
      </c>
      <c r="G9397" s="80">
        <v>9</v>
      </c>
      <c r="H9397" s="280" t="s">
        <v>1394</v>
      </c>
      <c r="I9397" s="80"/>
    </row>
    <row r="9398" spans="1:9">
      <c r="A9398" s="280" t="s">
        <v>10797</v>
      </c>
      <c r="B9398" s="280" t="s">
        <v>1415</v>
      </c>
      <c r="C9398" s="280" t="s">
        <v>1213</v>
      </c>
      <c r="D9398" s="280" t="s">
        <v>1344</v>
      </c>
      <c r="E9398" s="80">
        <v>0</v>
      </c>
      <c r="F9398" s="80">
        <v>710527</v>
      </c>
      <c r="G9398" s="80">
        <v>9</v>
      </c>
      <c r="H9398" s="280" t="s">
        <v>1394</v>
      </c>
      <c r="I9398" s="80"/>
    </row>
    <row r="9399" spans="1:9">
      <c r="A9399" s="280" t="s">
        <v>10798</v>
      </c>
      <c r="B9399" s="280" t="s">
        <v>1436</v>
      </c>
      <c r="C9399" s="280" t="s">
        <v>1213</v>
      </c>
      <c r="D9399" s="280" t="s">
        <v>1344</v>
      </c>
      <c r="E9399" s="80">
        <v>0</v>
      </c>
      <c r="F9399" s="80">
        <v>710527</v>
      </c>
      <c r="G9399" s="80">
        <v>9</v>
      </c>
      <c r="H9399" s="280" t="s">
        <v>1394</v>
      </c>
      <c r="I9399" s="80"/>
    </row>
    <row r="9400" spans="1:9">
      <c r="A9400" s="280" t="s">
        <v>10799</v>
      </c>
      <c r="B9400" s="280" t="s">
        <v>5752</v>
      </c>
      <c r="C9400" s="280" t="s">
        <v>1214</v>
      </c>
      <c r="D9400" s="280" t="s">
        <v>1394</v>
      </c>
      <c r="E9400" s="80">
        <v>1</v>
      </c>
      <c r="F9400" s="80">
        <v>710527</v>
      </c>
      <c r="G9400" s="80">
        <v>9</v>
      </c>
      <c r="H9400" s="280" t="s">
        <v>1394</v>
      </c>
      <c r="I9400" s="80"/>
    </row>
    <row r="9401" spans="1:9">
      <c r="A9401" s="280" t="s">
        <v>10800</v>
      </c>
      <c r="B9401" s="280" t="s">
        <v>5754</v>
      </c>
      <c r="C9401" s="280" t="s">
        <v>1214</v>
      </c>
      <c r="D9401" s="280" t="s">
        <v>1394</v>
      </c>
      <c r="E9401" s="80">
        <v>2587846.8924045619</v>
      </c>
      <c r="F9401" s="80">
        <v>710527</v>
      </c>
      <c r="G9401" s="80">
        <v>9</v>
      </c>
      <c r="H9401" s="280" t="s">
        <v>1394</v>
      </c>
      <c r="I9401" s="80"/>
    </row>
    <row r="9402" spans="1:9">
      <c r="A9402" s="280" t="s">
        <v>10801</v>
      </c>
      <c r="B9402" s="280" t="s">
        <v>1457</v>
      </c>
      <c r="C9402" s="280" t="s">
        <v>1214</v>
      </c>
      <c r="D9402" s="280" t="s">
        <v>1211</v>
      </c>
      <c r="E9402" s="80">
        <v>0.9497156912205692</v>
      </c>
      <c r="F9402" s="80">
        <v>710527</v>
      </c>
      <c r="G9402" s="80">
        <v>9</v>
      </c>
      <c r="H9402" s="280" t="s">
        <v>1342</v>
      </c>
      <c r="I9402" s="80"/>
    </row>
    <row r="9403" spans="1:9">
      <c r="A9403" s="280" t="s">
        <v>10802</v>
      </c>
      <c r="B9403" s="280" t="s">
        <v>1457</v>
      </c>
      <c r="C9403" s="280" t="s">
        <v>1214</v>
      </c>
      <c r="D9403" s="280" t="s">
        <v>1212</v>
      </c>
      <c r="E9403" s="80">
        <v>1.004019797978124</v>
      </c>
      <c r="F9403" s="80">
        <v>710527</v>
      </c>
      <c r="G9403" s="80">
        <v>9</v>
      </c>
      <c r="H9403" s="280" t="s">
        <v>1342</v>
      </c>
      <c r="I9403" s="80"/>
    </row>
    <row r="9404" spans="1:9">
      <c r="A9404" s="280" t="s">
        <v>10803</v>
      </c>
      <c r="B9404" s="280" t="s">
        <v>1457</v>
      </c>
      <c r="C9404" s="280" t="s">
        <v>1214</v>
      </c>
      <c r="D9404" s="280" t="s">
        <v>1213</v>
      </c>
      <c r="E9404" s="80">
        <v>0.95051614537754237</v>
      </c>
      <c r="F9404" s="80">
        <v>710527</v>
      </c>
      <c r="G9404" s="80">
        <v>9</v>
      </c>
      <c r="H9404" s="280" t="s">
        <v>1342</v>
      </c>
      <c r="I9404" s="80"/>
    </row>
    <row r="9405" spans="1:9">
      <c r="A9405" s="280" t="s">
        <v>10804</v>
      </c>
      <c r="B9405" s="280" t="s">
        <v>1457</v>
      </c>
      <c r="C9405" s="280" t="s">
        <v>1214</v>
      </c>
      <c r="D9405" s="280" t="s">
        <v>1214</v>
      </c>
      <c r="E9405" s="80">
        <v>1</v>
      </c>
      <c r="F9405" s="80">
        <v>710527</v>
      </c>
      <c r="G9405" s="80">
        <v>9</v>
      </c>
      <c r="H9405" s="280" t="s">
        <v>1342</v>
      </c>
      <c r="I9405" s="80"/>
    </row>
    <row r="9406" spans="1:9">
      <c r="A9406" s="280" t="s">
        <v>10805</v>
      </c>
      <c r="B9406" s="280" t="s">
        <v>1457</v>
      </c>
      <c r="C9406" s="280" t="s">
        <v>1214</v>
      </c>
      <c r="D9406" s="280" t="s">
        <v>1215</v>
      </c>
      <c r="E9406" s="80">
        <v>1.924258956016633</v>
      </c>
      <c r="F9406" s="80">
        <v>710527</v>
      </c>
      <c r="G9406" s="80">
        <v>9</v>
      </c>
      <c r="H9406" s="280" t="s">
        <v>1342</v>
      </c>
      <c r="I9406" s="80"/>
    </row>
    <row r="9407" spans="1:9">
      <c r="A9407" s="280" t="s">
        <v>10806</v>
      </c>
      <c r="B9407" s="280" t="s">
        <v>1457</v>
      </c>
      <c r="C9407" s="280" t="s">
        <v>1214</v>
      </c>
      <c r="D9407" s="280" t="s">
        <v>1216</v>
      </c>
      <c r="E9407" s="80">
        <v>1.4197443888423065</v>
      </c>
      <c r="F9407" s="80">
        <v>710527</v>
      </c>
      <c r="G9407" s="80">
        <v>9</v>
      </c>
      <c r="H9407" s="280" t="s">
        <v>1342</v>
      </c>
      <c r="I9407" s="80"/>
    </row>
    <row r="9408" spans="1:9">
      <c r="A9408" s="280" t="s">
        <v>10807</v>
      </c>
      <c r="B9408" s="280" t="s">
        <v>1457</v>
      </c>
      <c r="C9408" s="280" t="s">
        <v>1214</v>
      </c>
      <c r="D9408" s="280" t="s">
        <v>1217</v>
      </c>
      <c r="E9408" s="80">
        <v>1.0282647191245984</v>
      </c>
      <c r="F9408" s="80">
        <v>710527</v>
      </c>
      <c r="G9408" s="80">
        <v>9</v>
      </c>
      <c r="H9408" s="280" t="s">
        <v>1342</v>
      </c>
      <c r="I9408" s="80"/>
    </row>
    <row r="9409" spans="1:9">
      <c r="A9409" s="280" t="s">
        <v>10808</v>
      </c>
      <c r="B9409" s="280" t="s">
        <v>1457</v>
      </c>
      <c r="C9409" s="280" t="s">
        <v>1214</v>
      </c>
      <c r="D9409" s="280" t="s">
        <v>1218</v>
      </c>
      <c r="E9409" s="80">
        <v>0.77527569259686668</v>
      </c>
      <c r="F9409" s="80">
        <v>710527</v>
      </c>
      <c r="G9409" s="80">
        <v>9</v>
      </c>
      <c r="H9409" s="280" t="s">
        <v>1342</v>
      </c>
      <c r="I9409" s="80"/>
    </row>
    <row r="9410" spans="1:9">
      <c r="A9410" s="280" t="s">
        <v>10809</v>
      </c>
      <c r="B9410" s="280" t="s">
        <v>1457</v>
      </c>
      <c r="C9410" s="280" t="s">
        <v>1214</v>
      </c>
      <c r="D9410" s="280" t="s">
        <v>1219</v>
      </c>
      <c r="E9410" s="80">
        <v>215970.21727419767</v>
      </c>
      <c r="F9410" s="80">
        <v>710527</v>
      </c>
      <c r="G9410" s="80">
        <v>9</v>
      </c>
      <c r="H9410" s="280" t="s">
        <v>1342</v>
      </c>
      <c r="I9410" s="80"/>
    </row>
    <row r="9411" spans="1:9">
      <c r="A9411" s="280" t="s">
        <v>10810</v>
      </c>
      <c r="B9411" s="280" t="s">
        <v>1457</v>
      </c>
      <c r="C9411" s="280" t="s">
        <v>1214</v>
      </c>
      <c r="D9411" s="280" t="s">
        <v>1347</v>
      </c>
      <c r="E9411" s="80">
        <v>3.9773138979129889</v>
      </c>
      <c r="F9411" s="80">
        <v>710527</v>
      </c>
      <c r="G9411" s="80">
        <v>9</v>
      </c>
      <c r="H9411" s="280" t="s">
        <v>1342</v>
      </c>
      <c r="I9411" s="80"/>
    </row>
    <row r="9412" spans="1:9">
      <c r="A9412" s="280" t="s">
        <v>10811</v>
      </c>
      <c r="B9412" s="280" t="s">
        <v>1393</v>
      </c>
      <c r="C9412" s="280" t="s">
        <v>1214</v>
      </c>
      <c r="D9412" s="280" t="s">
        <v>1347</v>
      </c>
      <c r="E9412" s="80">
        <v>0</v>
      </c>
      <c r="F9412" s="80">
        <v>710527</v>
      </c>
      <c r="G9412" s="80">
        <v>9</v>
      </c>
      <c r="H9412" s="280" t="s">
        <v>1394</v>
      </c>
      <c r="I9412" s="80"/>
    </row>
    <row r="9413" spans="1:9">
      <c r="A9413" s="280" t="s">
        <v>10812</v>
      </c>
      <c r="B9413" s="280" t="s">
        <v>1415</v>
      </c>
      <c r="C9413" s="280" t="s">
        <v>1214</v>
      </c>
      <c r="D9413" s="280" t="s">
        <v>1347</v>
      </c>
      <c r="E9413" s="80">
        <v>0</v>
      </c>
      <c r="F9413" s="80">
        <v>710527</v>
      </c>
      <c r="G9413" s="80">
        <v>9</v>
      </c>
      <c r="H9413" s="280" t="s">
        <v>1394</v>
      </c>
      <c r="I9413" s="80"/>
    </row>
    <row r="9414" spans="1:9">
      <c r="A9414" s="280" t="s">
        <v>10813</v>
      </c>
      <c r="B9414" s="280" t="s">
        <v>1436</v>
      </c>
      <c r="C9414" s="280" t="s">
        <v>1214</v>
      </c>
      <c r="D9414" s="280" t="s">
        <v>1347</v>
      </c>
      <c r="E9414" s="80">
        <v>0</v>
      </c>
      <c r="F9414" s="80">
        <v>710527</v>
      </c>
      <c r="G9414" s="80">
        <v>9</v>
      </c>
      <c r="H9414" s="280" t="s">
        <v>1394</v>
      </c>
      <c r="I9414" s="80"/>
    </row>
    <row r="9415" spans="1:9">
      <c r="A9415" s="280" t="s">
        <v>10814</v>
      </c>
      <c r="B9415" s="280" t="s">
        <v>1457</v>
      </c>
      <c r="C9415" s="280" t="s">
        <v>1214</v>
      </c>
      <c r="D9415" s="280" t="s">
        <v>1344</v>
      </c>
      <c r="E9415" s="80">
        <v>9.8715008130470796</v>
      </c>
      <c r="F9415" s="80">
        <v>710527</v>
      </c>
      <c r="G9415" s="80">
        <v>9</v>
      </c>
      <c r="H9415" s="280" t="s">
        <v>1342</v>
      </c>
      <c r="I9415" s="80"/>
    </row>
    <row r="9416" spans="1:9">
      <c r="A9416" s="280" t="s">
        <v>10815</v>
      </c>
      <c r="B9416" s="280" t="s">
        <v>1393</v>
      </c>
      <c r="C9416" s="280" t="s">
        <v>1214</v>
      </c>
      <c r="D9416" s="280" t="s">
        <v>1344</v>
      </c>
      <c r="E9416" s="80">
        <v>0</v>
      </c>
      <c r="F9416" s="80">
        <v>710527</v>
      </c>
      <c r="G9416" s="80">
        <v>9</v>
      </c>
      <c r="H9416" s="280" t="s">
        <v>1394</v>
      </c>
      <c r="I9416" s="80"/>
    </row>
    <row r="9417" spans="1:9">
      <c r="A9417" s="280" t="s">
        <v>10816</v>
      </c>
      <c r="B9417" s="280" t="s">
        <v>1415</v>
      </c>
      <c r="C9417" s="280" t="s">
        <v>1214</v>
      </c>
      <c r="D9417" s="280" t="s">
        <v>1344</v>
      </c>
      <c r="E9417" s="80">
        <v>0</v>
      </c>
      <c r="F9417" s="80">
        <v>710527</v>
      </c>
      <c r="G9417" s="80">
        <v>9</v>
      </c>
      <c r="H9417" s="280" t="s">
        <v>1394</v>
      </c>
      <c r="I9417" s="80"/>
    </row>
    <row r="9418" spans="1:9">
      <c r="A9418" s="280" t="s">
        <v>10817</v>
      </c>
      <c r="B9418" s="280" t="s">
        <v>1436</v>
      </c>
      <c r="C9418" s="280" t="s">
        <v>1214</v>
      </c>
      <c r="D9418" s="280" t="s">
        <v>1344</v>
      </c>
      <c r="E9418" s="80">
        <v>0</v>
      </c>
      <c r="F9418" s="80">
        <v>710527</v>
      </c>
      <c r="G9418" s="80">
        <v>9</v>
      </c>
      <c r="H9418" s="280" t="s">
        <v>1394</v>
      </c>
      <c r="I9418" s="80"/>
    </row>
    <row r="9419" spans="1:9">
      <c r="A9419" s="280" t="s">
        <v>10818</v>
      </c>
      <c r="B9419" s="280" t="s">
        <v>5752</v>
      </c>
      <c r="C9419" s="280" t="s">
        <v>1215</v>
      </c>
      <c r="D9419" s="280" t="s">
        <v>1394</v>
      </c>
      <c r="E9419" s="80">
        <v>1</v>
      </c>
      <c r="F9419" s="80">
        <v>710527</v>
      </c>
      <c r="G9419" s="80">
        <v>9</v>
      </c>
      <c r="H9419" s="280" t="s">
        <v>1394</v>
      </c>
      <c r="I9419" s="80"/>
    </row>
    <row r="9420" spans="1:9">
      <c r="A9420" s="280" t="s">
        <v>10819</v>
      </c>
      <c r="B9420" s="280" t="s">
        <v>5754</v>
      </c>
      <c r="C9420" s="280" t="s">
        <v>1215</v>
      </c>
      <c r="D9420" s="280" t="s">
        <v>1394</v>
      </c>
      <c r="E9420" s="80">
        <v>2574139.5293934615</v>
      </c>
      <c r="F9420" s="80">
        <v>710527</v>
      </c>
      <c r="G9420" s="80">
        <v>9</v>
      </c>
      <c r="H9420" s="280" t="s">
        <v>1394</v>
      </c>
      <c r="I9420" s="80"/>
    </row>
    <row r="9421" spans="1:9">
      <c r="A9421" s="280" t="s">
        <v>10820</v>
      </c>
      <c r="B9421" s="280" t="s">
        <v>1457</v>
      </c>
      <c r="C9421" s="280" t="s">
        <v>1215</v>
      </c>
      <c r="D9421" s="280" t="s">
        <v>1211</v>
      </c>
      <c r="E9421" s="80">
        <v>0.9450372009275978</v>
      </c>
      <c r="F9421" s="80">
        <v>710527</v>
      </c>
      <c r="G9421" s="80">
        <v>9</v>
      </c>
      <c r="H9421" s="280" t="s">
        <v>1342</v>
      </c>
      <c r="I9421" s="80"/>
    </row>
    <row r="9422" spans="1:9">
      <c r="A9422" s="280" t="s">
        <v>10821</v>
      </c>
      <c r="B9422" s="280" t="s">
        <v>1457</v>
      </c>
      <c r="C9422" s="280" t="s">
        <v>1215</v>
      </c>
      <c r="D9422" s="280" t="s">
        <v>1212</v>
      </c>
      <c r="E9422" s="80">
        <v>1.0016230623158975</v>
      </c>
      <c r="F9422" s="80">
        <v>710527</v>
      </c>
      <c r="G9422" s="80">
        <v>9</v>
      </c>
      <c r="H9422" s="280" t="s">
        <v>1342</v>
      </c>
      <c r="I9422" s="80"/>
    </row>
    <row r="9423" spans="1:9">
      <c r="A9423" s="280" t="s">
        <v>10822</v>
      </c>
      <c r="B9423" s="280" t="s">
        <v>1457</v>
      </c>
      <c r="C9423" s="280" t="s">
        <v>1215</v>
      </c>
      <c r="D9423" s="280" t="s">
        <v>1213</v>
      </c>
      <c r="E9423" s="80">
        <v>0.94578149734088002</v>
      </c>
      <c r="F9423" s="80">
        <v>710527</v>
      </c>
      <c r="G9423" s="80">
        <v>9</v>
      </c>
      <c r="H9423" s="280" t="s">
        <v>1342</v>
      </c>
      <c r="I9423" s="80"/>
    </row>
    <row r="9424" spans="1:9">
      <c r="A9424" s="280" t="s">
        <v>10823</v>
      </c>
      <c r="B9424" s="280" t="s">
        <v>1457</v>
      </c>
      <c r="C9424" s="280" t="s">
        <v>1215</v>
      </c>
      <c r="D9424" s="280" t="s">
        <v>1214</v>
      </c>
      <c r="E9424" s="80">
        <v>0.99530964839942504</v>
      </c>
      <c r="F9424" s="80">
        <v>710527</v>
      </c>
      <c r="G9424" s="80">
        <v>9</v>
      </c>
      <c r="H9424" s="280" t="s">
        <v>1342</v>
      </c>
      <c r="I9424" s="80"/>
    </row>
    <row r="9425" spans="1:9">
      <c r="A9425" s="280" t="s">
        <v>10824</v>
      </c>
      <c r="B9425" s="280" t="s">
        <v>1457</v>
      </c>
      <c r="C9425" s="280" t="s">
        <v>1215</v>
      </c>
      <c r="D9425" s="280" t="s">
        <v>1215</v>
      </c>
      <c r="E9425" s="80">
        <v>1</v>
      </c>
      <c r="F9425" s="80">
        <v>710527</v>
      </c>
      <c r="G9425" s="80">
        <v>9</v>
      </c>
      <c r="H9425" s="280" t="s">
        <v>1342</v>
      </c>
      <c r="I9425" s="80"/>
    </row>
    <row r="9426" spans="1:9">
      <c r="A9426" s="280" t="s">
        <v>10825</v>
      </c>
      <c r="B9426" s="280" t="s">
        <v>1457</v>
      </c>
      <c r="C9426" s="280" t="s">
        <v>1215</v>
      </c>
      <c r="D9426" s="280" t="s">
        <v>1216</v>
      </c>
      <c r="E9426" s="80">
        <v>1.3406984140419982</v>
      </c>
      <c r="F9426" s="80">
        <v>710527</v>
      </c>
      <c r="G9426" s="80">
        <v>9</v>
      </c>
      <c r="H9426" s="280" t="s">
        <v>1342</v>
      </c>
      <c r="I9426" s="80"/>
    </row>
    <row r="9427" spans="1:9">
      <c r="A9427" s="280" t="s">
        <v>10826</v>
      </c>
      <c r="B9427" s="280" t="s">
        <v>1457</v>
      </c>
      <c r="C9427" s="280" t="s">
        <v>1215</v>
      </c>
      <c r="D9427" s="280" t="s">
        <v>1217</v>
      </c>
      <c r="E9427" s="80">
        <v>0.95048340361368766</v>
      </c>
      <c r="F9427" s="80">
        <v>710527</v>
      </c>
      <c r="G9427" s="80">
        <v>9</v>
      </c>
      <c r="H9427" s="280" t="s">
        <v>1342</v>
      </c>
      <c r="I9427" s="80"/>
    </row>
    <row r="9428" spans="1:9">
      <c r="A9428" s="280" t="s">
        <v>10827</v>
      </c>
      <c r="B9428" s="280" t="s">
        <v>1457</v>
      </c>
      <c r="C9428" s="280" t="s">
        <v>1215</v>
      </c>
      <c r="D9428" s="280" t="s">
        <v>1218</v>
      </c>
      <c r="E9428" s="80">
        <v>0.70560017447086842</v>
      </c>
      <c r="F9428" s="80">
        <v>710527</v>
      </c>
      <c r="G9428" s="80">
        <v>9</v>
      </c>
      <c r="H9428" s="280" t="s">
        <v>1342</v>
      </c>
      <c r="I9428" s="80"/>
    </row>
    <row r="9429" spans="1:9">
      <c r="A9429" s="280" t="s">
        <v>10828</v>
      </c>
      <c r="B9429" s="280" t="s">
        <v>1457</v>
      </c>
      <c r="C9429" s="280" t="s">
        <v>1215</v>
      </c>
      <c r="D9429" s="280" t="s">
        <v>1219</v>
      </c>
      <c r="E9429" s="80">
        <v>215899.021999641</v>
      </c>
      <c r="F9429" s="80">
        <v>710527</v>
      </c>
      <c r="G9429" s="80">
        <v>9</v>
      </c>
      <c r="H9429" s="280" t="s">
        <v>1342</v>
      </c>
      <c r="I9429" s="80"/>
    </row>
    <row r="9430" spans="1:9">
      <c r="A9430" s="280" t="s">
        <v>10829</v>
      </c>
      <c r="B9430" s="280" t="s">
        <v>1457</v>
      </c>
      <c r="C9430" s="280" t="s">
        <v>1215</v>
      </c>
      <c r="D9430" s="280" t="s">
        <v>1347</v>
      </c>
      <c r="E9430" s="80">
        <v>3.9522068432732409</v>
      </c>
      <c r="F9430" s="80">
        <v>710527</v>
      </c>
      <c r="G9430" s="80">
        <v>9</v>
      </c>
      <c r="H9430" s="280" t="s">
        <v>1342</v>
      </c>
      <c r="I9430" s="80"/>
    </row>
    <row r="9431" spans="1:9">
      <c r="A9431" s="280" t="s">
        <v>10830</v>
      </c>
      <c r="B9431" s="280" t="s">
        <v>1393</v>
      </c>
      <c r="C9431" s="280" t="s">
        <v>1215</v>
      </c>
      <c r="D9431" s="280" t="s">
        <v>1347</v>
      </c>
      <c r="E9431" s="80">
        <v>2.415108785450799E-3</v>
      </c>
      <c r="F9431" s="80">
        <v>710527</v>
      </c>
      <c r="G9431" s="80">
        <v>9</v>
      </c>
      <c r="H9431" s="280" t="s">
        <v>1394</v>
      </c>
      <c r="I9431" s="80"/>
    </row>
    <row r="9432" spans="1:9">
      <c r="A9432" s="280" t="s">
        <v>10831</v>
      </c>
      <c r="B9432" s="280" t="s">
        <v>1415</v>
      </c>
      <c r="C9432" s="280" t="s">
        <v>1215</v>
      </c>
      <c r="D9432" s="280" t="s">
        <v>1347</v>
      </c>
      <c r="E9432" s="80">
        <v>2.37749003131465E-3</v>
      </c>
      <c r="F9432" s="80">
        <v>710527</v>
      </c>
      <c r="G9432" s="80">
        <v>9</v>
      </c>
      <c r="H9432" s="280" t="s">
        <v>1394</v>
      </c>
      <c r="I9432" s="80"/>
    </row>
    <row r="9433" spans="1:9">
      <c r="A9433" s="280" t="s">
        <v>10832</v>
      </c>
      <c r="B9433" s="280" t="s">
        <v>1436</v>
      </c>
      <c r="C9433" s="280" t="s">
        <v>1215</v>
      </c>
      <c r="D9433" s="280" t="s">
        <v>1347</v>
      </c>
      <c r="E9433" s="80">
        <v>2.3404571606025909E-3</v>
      </c>
      <c r="F9433" s="80">
        <v>710527</v>
      </c>
      <c r="G9433" s="80">
        <v>9</v>
      </c>
      <c r="H9433" s="280" t="s">
        <v>1394</v>
      </c>
      <c r="I9433" s="80"/>
    </row>
    <row r="9434" spans="1:9">
      <c r="A9434" s="280" t="s">
        <v>10833</v>
      </c>
      <c r="B9434" s="280" t="s">
        <v>1457</v>
      </c>
      <c r="C9434" s="280" t="s">
        <v>1215</v>
      </c>
      <c r="D9434" s="280" t="s">
        <v>1344</v>
      </c>
      <c r="E9434" s="80">
        <v>9.8167431587543739</v>
      </c>
      <c r="F9434" s="80">
        <v>710527</v>
      </c>
      <c r="G9434" s="80">
        <v>9</v>
      </c>
      <c r="H9434" s="280" t="s">
        <v>1342</v>
      </c>
      <c r="I9434" s="80"/>
    </row>
    <row r="9435" spans="1:9">
      <c r="A9435" s="280" t="s">
        <v>10834</v>
      </c>
      <c r="B9435" s="280" t="s">
        <v>1393</v>
      </c>
      <c r="C9435" s="280" t="s">
        <v>1215</v>
      </c>
      <c r="D9435" s="280" t="s">
        <v>1344</v>
      </c>
      <c r="E9435" s="80">
        <v>2.415108785450799E-3</v>
      </c>
      <c r="F9435" s="80">
        <v>710527</v>
      </c>
      <c r="G9435" s="80">
        <v>9</v>
      </c>
      <c r="H9435" s="280" t="s">
        <v>1394</v>
      </c>
      <c r="I9435" s="80"/>
    </row>
    <row r="9436" spans="1:9">
      <c r="A9436" s="280" t="s">
        <v>10835</v>
      </c>
      <c r="B9436" s="280" t="s">
        <v>1415</v>
      </c>
      <c r="C9436" s="280" t="s">
        <v>1215</v>
      </c>
      <c r="D9436" s="280" t="s">
        <v>1344</v>
      </c>
      <c r="E9436" s="80">
        <v>2.3383527306820064E-3</v>
      </c>
      <c r="F9436" s="80">
        <v>710527</v>
      </c>
      <c r="G9436" s="80">
        <v>9</v>
      </c>
      <c r="H9436" s="280" t="s">
        <v>1394</v>
      </c>
      <c r="I9436" s="80"/>
    </row>
    <row r="9437" spans="1:9">
      <c r="A9437" s="280" t="s">
        <v>10836</v>
      </c>
      <c r="B9437" s="280" t="s">
        <v>1436</v>
      </c>
      <c r="C9437" s="280" t="s">
        <v>1215</v>
      </c>
      <c r="D9437" s="280" t="s">
        <v>1344</v>
      </c>
      <c r="E9437" s="80">
        <v>2.2640360814426088E-3</v>
      </c>
      <c r="F9437" s="80">
        <v>710527</v>
      </c>
      <c r="G9437" s="80">
        <v>9</v>
      </c>
      <c r="H9437" s="280" t="s">
        <v>1394</v>
      </c>
      <c r="I9437" s="80"/>
    </row>
    <row r="9438" spans="1:9">
      <c r="A9438" s="280" t="s">
        <v>10837</v>
      </c>
      <c r="B9438" s="280" t="s">
        <v>5752</v>
      </c>
      <c r="C9438" s="280" t="s">
        <v>1216</v>
      </c>
      <c r="D9438" s="280" t="s">
        <v>1394</v>
      </c>
      <c r="E9438" s="80">
        <v>0.99819570544117253</v>
      </c>
      <c r="F9438" s="80">
        <v>710527</v>
      </c>
      <c r="G9438" s="80">
        <v>9</v>
      </c>
      <c r="H9438" s="280" t="s">
        <v>1394</v>
      </c>
      <c r="I9438" s="80"/>
    </row>
    <row r="9439" spans="1:9">
      <c r="A9439" s="280" t="s">
        <v>10838</v>
      </c>
      <c r="B9439" s="280" t="s">
        <v>5754</v>
      </c>
      <c r="C9439" s="280" t="s">
        <v>1216</v>
      </c>
      <c r="D9439" s="280" t="s">
        <v>1394</v>
      </c>
      <c r="E9439" s="80">
        <v>1952043.0087054342</v>
      </c>
      <c r="F9439" s="80">
        <v>710527</v>
      </c>
      <c r="G9439" s="80">
        <v>9</v>
      </c>
      <c r="H9439" s="280" t="s">
        <v>1394</v>
      </c>
      <c r="I9439" s="80"/>
    </row>
    <row r="9440" spans="1:9">
      <c r="A9440" s="280" t="s">
        <v>10839</v>
      </c>
      <c r="B9440" s="280" t="s">
        <v>1457</v>
      </c>
      <c r="C9440" s="280" t="s">
        <v>1216</v>
      </c>
      <c r="D9440" s="280" t="s">
        <v>1211</v>
      </c>
      <c r="E9440" s="80">
        <v>0.71843675871030988</v>
      </c>
      <c r="F9440" s="80">
        <v>710527</v>
      </c>
      <c r="G9440" s="80">
        <v>9</v>
      </c>
      <c r="H9440" s="280" t="s">
        <v>1342</v>
      </c>
      <c r="I9440" s="80"/>
    </row>
    <row r="9441" spans="1:9">
      <c r="A9441" s="280" t="s">
        <v>10840</v>
      </c>
      <c r="B9441" s="280" t="s">
        <v>1457</v>
      </c>
      <c r="C9441" s="280" t="s">
        <v>1216</v>
      </c>
      <c r="D9441" s="280" t="s">
        <v>1212</v>
      </c>
      <c r="E9441" s="80">
        <v>0.76151345615035071</v>
      </c>
      <c r="F9441" s="80">
        <v>710527</v>
      </c>
      <c r="G9441" s="80">
        <v>9</v>
      </c>
      <c r="H9441" s="280" t="s">
        <v>1342</v>
      </c>
      <c r="I9441" s="80"/>
    </row>
    <row r="9442" spans="1:9">
      <c r="A9442" s="280" t="s">
        <v>10841</v>
      </c>
      <c r="B9442" s="280" t="s">
        <v>1457</v>
      </c>
      <c r="C9442" s="280" t="s">
        <v>1216</v>
      </c>
      <c r="D9442" s="280" t="s">
        <v>1213</v>
      </c>
      <c r="E9442" s="80">
        <v>0.71898871723743196</v>
      </c>
      <c r="F9442" s="80">
        <v>710527</v>
      </c>
      <c r="G9442" s="80">
        <v>9</v>
      </c>
      <c r="H9442" s="280" t="s">
        <v>1342</v>
      </c>
      <c r="I9442" s="80"/>
    </row>
    <row r="9443" spans="1:9">
      <c r="A9443" s="280" t="s">
        <v>10842</v>
      </c>
      <c r="B9443" s="280" t="s">
        <v>1457</v>
      </c>
      <c r="C9443" s="280" t="s">
        <v>1216</v>
      </c>
      <c r="D9443" s="280" t="s">
        <v>1214</v>
      </c>
      <c r="E9443" s="80">
        <v>0.75684679880649386</v>
      </c>
      <c r="F9443" s="80">
        <v>710527</v>
      </c>
      <c r="G9443" s="80">
        <v>9</v>
      </c>
      <c r="H9443" s="280" t="s">
        <v>1342</v>
      </c>
      <c r="I9443" s="80"/>
    </row>
    <row r="9444" spans="1:9">
      <c r="A9444" s="280" t="s">
        <v>10843</v>
      </c>
      <c r="B9444" s="280" t="s">
        <v>1457</v>
      </c>
      <c r="C9444" s="280" t="s">
        <v>1216</v>
      </c>
      <c r="D9444" s="280" t="s">
        <v>1215</v>
      </c>
      <c r="E9444" s="80">
        <v>0.78801052174489772</v>
      </c>
      <c r="F9444" s="80">
        <v>710527</v>
      </c>
      <c r="G9444" s="80">
        <v>9</v>
      </c>
      <c r="H9444" s="280" t="s">
        <v>1342</v>
      </c>
      <c r="I9444" s="80"/>
    </row>
    <row r="9445" spans="1:9">
      <c r="A9445" s="280" t="s">
        <v>10844</v>
      </c>
      <c r="B9445" s="280" t="s">
        <v>1457</v>
      </c>
      <c r="C9445" s="280" t="s">
        <v>1216</v>
      </c>
      <c r="D9445" s="280" t="s">
        <v>1216</v>
      </c>
      <c r="E9445" s="80">
        <v>1</v>
      </c>
      <c r="F9445" s="80">
        <v>710527</v>
      </c>
      <c r="G9445" s="80">
        <v>9</v>
      </c>
      <c r="H9445" s="280" t="s">
        <v>1342</v>
      </c>
      <c r="I9445" s="80"/>
    </row>
    <row r="9446" spans="1:9">
      <c r="A9446" s="280" t="s">
        <v>10845</v>
      </c>
      <c r="B9446" s="280" t="s">
        <v>1457</v>
      </c>
      <c r="C9446" s="280" t="s">
        <v>1216</v>
      </c>
      <c r="D9446" s="280" t="s">
        <v>1217</v>
      </c>
      <c r="E9446" s="80">
        <v>0.72414961639716946</v>
      </c>
      <c r="F9446" s="80">
        <v>710527</v>
      </c>
      <c r="G9446" s="80">
        <v>9</v>
      </c>
      <c r="H9446" s="280" t="s">
        <v>1342</v>
      </c>
      <c r="I9446" s="80"/>
    </row>
    <row r="9447" spans="1:9">
      <c r="A9447" s="280" t="s">
        <v>10846</v>
      </c>
      <c r="B9447" s="280" t="s">
        <v>1457</v>
      </c>
      <c r="C9447" s="280" t="s">
        <v>1216</v>
      </c>
      <c r="D9447" s="280" t="s">
        <v>1218</v>
      </c>
      <c r="E9447" s="80">
        <v>0.82646936829683915</v>
      </c>
      <c r="F9447" s="80">
        <v>710527</v>
      </c>
      <c r="G9447" s="80">
        <v>9</v>
      </c>
      <c r="H9447" s="280" t="s">
        <v>1342</v>
      </c>
      <c r="I9447" s="80"/>
    </row>
    <row r="9448" spans="1:9">
      <c r="A9448" s="280" t="s">
        <v>10847</v>
      </c>
      <c r="B9448" s="280" t="s">
        <v>1457</v>
      </c>
      <c r="C9448" s="280" t="s">
        <v>1216</v>
      </c>
      <c r="D9448" s="280" t="s">
        <v>1219</v>
      </c>
      <c r="E9448" s="80">
        <v>173844.78443093537</v>
      </c>
      <c r="F9448" s="80">
        <v>710527</v>
      </c>
      <c r="G9448" s="80">
        <v>9</v>
      </c>
      <c r="H9448" s="280" t="s">
        <v>1342</v>
      </c>
      <c r="I9448" s="80"/>
    </row>
    <row r="9449" spans="1:9">
      <c r="A9449" s="280" t="s">
        <v>10848</v>
      </c>
      <c r="B9449" s="280" t="s">
        <v>1457</v>
      </c>
      <c r="C9449" s="280" t="s">
        <v>1216</v>
      </c>
      <c r="D9449" s="280" t="s">
        <v>1347</v>
      </c>
      <c r="E9449" s="80">
        <v>3.0036357119089288</v>
      </c>
      <c r="F9449" s="80">
        <v>710527</v>
      </c>
      <c r="G9449" s="80">
        <v>9</v>
      </c>
      <c r="H9449" s="280" t="s">
        <v>1342</v>
      </c>
      <c r="I9449" s="80"/>
    </row>
    <row r="9450" spans="1:9">
      <c r="A9450" s="280" t="s">
        <v>10849</v>
      </c>
      <c r="B9450" s="280" t="s">
        <v>1393</v>
      </c>
      <c r="C9450" s="280" t="s">
        <v>1216</v>
      </c>
      <c r="D9450" s="280" t="s">
        <v>1347</v>
      </c>
      <c r="E9450" s="80">
        <v>1.8368056386316074E-2</v>
      </c>
      <c r="F9450" s="80">
        <v>710527</v>
      </c>
      <c r="G9450" s="80">
        <v>9</v>
      </c>
      <c r="H9450" s="280" t="s">
        <v>1394</v>
      </c>
      <c r="I9450" s="80"/>
    </row>
    <row r="9451" spans="1:9">
      <c r="A9451" s="280" t="s">
        <v>10850</v>
      </c>
      <c r="B9451" s="280" t="s">
        <v>1415</v>
      </c>
      <c r="C9451" s="280" t="s">
        <v>1216</v>
      </c>
      <c r="D9451" s="280" t="s">
        <v>1347</v>
      </c>
      <c r="E9451" s="80">
        <v>1.0538595021839969E-2</v>
      </c>
      <c r="F9451" s="80">
        <v>710527</v>
      </c>
      <c r="G9451" s="80">
        <v>9</v>
      </c>
      <c r="H9451" s="280" t="s">
        <v>1394</v>
      </c>
      <c r="I9451" s="80"/>
    </row>
    <row r="9452" spans="1:9">
      <c r="A9452" s="280" t="s">
        <v>10851</v>
      </c>
      <c r="B9452" s="280" t="s">
        <v>1436</v>
      </c>
      <c r="C9452" s="280" t="s">
        <v>1216</v>
      </c>
      <c r="D9452" s="280" t="s">
        <v>1347</v>
      </c>
      <c r="E9452" s="80">
        <v>1.1173596069672855E-2</v>
      </c>
      <c r="F9452" s="80">
        <v>710527</v>
      </c>
      <c r="G9452" s="80">
        <v>9</v>
      </c>
      <c r="H9452" s="280" t="s">
        <v>1394</v>
      </c>
      <c r="I9452" s="80"/>
    </row>
    <row r="9453" spans="1:9">
      <c r="A9453" s="280" t="s">
        <v>10852</v>
      </c>
      <c r="B9453" s="280" t="s">
        <v>1457</v>
      </c>
      <c r="C9453" s="280" t="s">
        <v>1216</v>
      </c>
      <c r="D9453" s="280" t="s">
        <v>1344</v>
      </c>
      <c r="E9453" s="80">
        <v>7.4609479591469983</v>
      </c>
      <c r="F9453" s="80">
        <v>710527</v>
      </c>
      <c r="G9453" s="80">
        <v>9</v>
      </c>
      <c r="H9453" s="280" t="s">
        <v>1342</v>
      </c>
      <c r="I9453" s="80"/>
    </row>
    <row r="9454" spans="1:9">
      <c r="A9454" s="280" t="s">
        <v>10853</v>
      </c>
      <c r="B9454" s="280" t="s">
        <v>1393</v>
      </c>
      <c r="C9454" s="280" t="s">
        <v>1216</v>
      </c>
      <c r="D9454" s="280" t="s">
        <v>1344</v>
      </c>
      <c r="E9454" s="80">
        <v>5.9111054189355224E-3</v>
      </c>
      <c r="F9454" s="80">
        <v>710527</v>
      </c>
      <c r="G9454" s="80">
        <v>9</v>
      </c>
      <c r="H9454" s="280" t="s">
        <v>1394</v>
      </c>
      <c r="I9454" s="80"/>
    </row>
    <row r="9455" spans="1:9">
      <c r="A9455" s="280" t="s">
        <v>10854</v>
      </c>
      <c r="B9455" s="280" t="s">
        <v>1415</v>
      </c>
      <c r="C9455" s="280" t="s">
        <v>1216</v>
      </c>
      <c r="D9455" s="280" t="s">
        <v>1344</v>
      </c>
      <c r="E9455" s="80">
        <v>7.6289795805723681E-3</v>
      </c>
      <c r="F9455" s="80">
        <v>710527</v>
      </c>
      <c r="G9455" s="80">
        <v>9</v>
      </c>
      <c r="H9455" s="280" t="s">
        <v>1394</v>
      </c>
      <c r="I9455" s="80"/>
    </row>
    <row r="9456" spans="1:9">
      <c r="A9456" s="280" t="s">
        <v>10855</v>
      </c>
      <c r="B9456" s="280" t="s">
        <v>1436</v>
      </c>
      <c r="C9456" s="280" t="s">
        <v>1216</v>
      </c>
      <c r="D9456" s="280" t="s">
        <v>1344</v>
      </c>
      <c r="E9456" s="80">
        <v>2.1836415593088142E-2</v>
      </c>
      <c r="F9456" s="80">
        <v>710527</v>
      </c>
      <c r="G9456" s="80">
        <v>9</v>
      </c>
      <c r="H9456" s="280" t="s">
        <v>1394</v>
      </c>
      <c r="I9456" s="80"/>
    </row>
    <row r="9457" spans="1:9">
      <c r="A9457" s="280" t="s">
        <v>10856</v>
      </c>
      <c r="B9457" s="280" t="s">
        <v>5752</v>
      </c>
      <c r="C9457" s="280" t="s">
        <v>1217</v>
      </c>
      <c r="D9457" s="280" t="s">
        <v>1394</v>
      </c>
      <c r="E9457" s="80">
        <v>1</v>
      </c>
      <c r="F9457" s="80">
        <v>710527</v>
      </c>
      <c r="G9457" s="80">
        <v>9</v>
      </c>
      <c r="H9457" s="280" t="s">
        <v>1394</v>
      </c>
      <c r="I9457" s="80"/>
    </row>
    <row r="9458" spans="1:9">
      <c r="A9458" s="280" t="s">
        <v>10857</v>
      </c>
      <c r="B9458" s="280" t="s">
        <v>5754</v>
      </c>
      <c r="C9458" s="280" t="s">
        <v>1217</v>
      </c>
      <c r="D9458" s="280" t="s">
        <v>1394</v>
      </c>
      <c r="E9458" s="80">
        <v>2702016.4767690576</v>
      </c>
      <c r="F9458" s="80">
        <v>710527</v>
      </c>
      <c r="G9458" s="80">
        <v>9</v>
      </c>
      <c r="H9458" s="280" t="s">
        <v>1394</v>
      </c>
      <c r="I9458" s="80"/>
    </row>
    <row r="9459" spans="1:9">
      <c r="A9459" s="280" t="s">
        <v>10858</v>
      </c>
      <c r="B9459" s="280" t="s">
        <v>1457</v>
      </c>
      <c r="C9459" s="280" t="s">
        <v>1217</v>
      </c>
      <c r="D9459" s="280" t="s">
        <v>1211</v>
      </c>
      <c r="E9459" s="80">
        <v>0.99256300087388971</v>
      </c>
      <c r="F9459" s="80">
        <v>710527</v>
      </c>
      <c r="G9459" s="80">
        <v>9</v>
      </c>
      <c r="H9459" s="280" t="s">
        <v>1342</v>
      </c>
      <c r="I9459" s="80"/>
    </row>
    <row r="9460" spans="1:9">
      <c r="A9460" s="280" t="s">
        <v>10859</v>
      </c>
      <c r="B9460" s="280" t="s">
        <v>1457</v>
      </c>
      <c r="C9460" s="280" t="s">
        <v>1217</v>
      </c>
      <c r="D9460" s="280" t="s">
        <v>1212</v>
      </c>
      <c r="E9460" s="80">
        <v>1.0520130256471267</v>
      </c>
      <c r="F9460" s="80">
        <v>710527</v>
      </c>
      <c r="G9460" s="80">
        <v>9</v>
      </c>
      <c r="H9460" s="280" t="s">
        <v>1342</v>
      </c>
      <c r="I9460" s="80"/>
    </row>
    <row r="9461" spans="1:9">
      <c r="A9461" s="280" t="s">
        <v>10860</v>
      </c>
      <c r="B9461" s="280" t="s">
        <v>1457</v>
      </c>
      <c r="C9461" s="280" t="s">
        <v>1217</v>
      </c>
      <c r="D9461" s="280" t="s">
        <v>1213</v>
      </c>
      <c r="E9461" s="80">
        <v>0.99334023367811219</v>
      </c>
      <c r="F9461" s="80">
        <v>710527</v>
      </c>
      <c r="G9461" s="80">
        <v>9</v>
      </c>
      <c r="H9461" s="280" t="s">
        <v>1342</v>
      </c>
      <c r="I9461" s="80"/>
    </row>
    <row r="9462" spans="1:9">
      <c r="A9462" s="280" t="s">
        <v>10861</v>
      </c>
      <c r="B9462" s="280" t="s">
        <v>1457</v>
      </c>
      <c r="C9462" s="280" t="s">
        <v>1217</v>
      </c>
      <c r="D9462" s="280" t="s">
        <v>1214</v>
      </c>
      <c r="E9462" s="80">
        <v>1.0454541247078657</v>
      </c>
      <c r="F9462" s="80">
        <v>710527</v>
      </c>
      <c r="G9462" s="80">
        <v>9</v>
      </c>
      <c r="H9462" s="280" t="s">
        <v>1342</v>
      </c>
      <c r="I9462" s="80"/>
    </row>
    <row r="9463" spans="1:9">
      <c r="A9463" s="280" t="s">
        <v>10862</v>
      </c>
      <c r="B9463" s="280" t="s">
        <v>1457</v>
      </c>
      <c r="C9463" s="280" t="s">
        <v>1217</v>
      </c>
      <c r="D9463" s="280" t="s">
        <v>1215</v>
      </c>
      <c r="E9463" s="80">
        <v>1.0772660480091636</v>
      </c>
      <c r="F9463" s="80">
        <v>710527</v>
      </c>
      <c r="G9463" s="80">
        <v>9</v>
      </c>
      <c r="H9463" s="280" t="s">
        <v>1342</v>
      </c>
      <c r="I9463" s="80"/>
    </row>
    <row r="9464" spans="1:9">
      <c r="A9464" s="280" t="s">
        <v>10863</v>
      </c>
      <c r="B9464" s="280" t="s">
        <v>1457</v>
      </c>
      <c r="C9464" s="280" t="s">
        <v>1217</v>
      </c>
      <c r="D9464" s="280" t="s">
        <v>1216</v>
      </c>
      <c r="E9464" s="80">
        <v>1.4069385164279624</v>
      </c>
      <c r="F9464" s="80">
        <v>710527</v>
      </c>
      <c r="G9464" s="80">
        <v>9</v>
      </c>
      <c r="H9464" s="280" t="s">
        <v>1342</v>
      </c>
      <c r="I9464" s="80"/>
    </row>
    <row r="9465" spans="1:9">
      <c r="A9465" s="280" t="s">
        <v>10864</v>
      </c>
      <c r="B9465" s="280" t="s">
        <v>1457</v>
      </c>
      <c r="C9465" s="280" t="s">
        <v>1217</v>
      </c>
      <c r="D9465" s="280" t="s">
        <v>1217</v>
      </c>
      <c r="E9465" s="80">
        <v>1</v>
      </c>
      <c r="F9465" s="80">
        <v>710527</v>
      </c>
      <c r="G9465" s="80">
        <v>9</v>
      </c>
      <c r="H9465" s="280" t="s">
        <v>1342</v>
      </c>
      <c r="I9465" s="80"/>
    </row>
    <row r="9466" spans="1:9">
      <c r="A9466" s="280" t="s">
        <v>10865</v>
      </c>
      <c r="B9466" s="280" t="s">
        <v>1457</v>
      </c>
      <c r="C9466" s="280" t="s">
        <v>1217</v>
      </c>
      <c r="D9466" s="280" t="s">
        <v>1218</v>
      </c>
      <c r="E9466" s="80">
        <v>0.73961874221912005</v>
      </c>
      <c r="F9466" s="80">
        <v>710527</v>
      </c>
      <c r="G9466" s="80">
        <v>9</v>
      </c>
      <c r="H9466" s="280" t="s">
        <v>1342</v>
      </c>
      <c r="I9466" s="80"/>
    </row>
    <row r="9467" spans="1:9">
      <c r="A9467" s="280" t="s">
        <v>10866</v>
      </c>
      <c r="B9467" s="280" t="s">
        <v>1457</v>
      </c>
      <c r="C9467" s="280" t="s">
        <v>1217</v>
      </c>
      <c r="D9467" s="280" t="s">
        <v>1219</v>
      </c>
      <c r="E9467" s="80">
        <v>227548.7732709478</v>
      </c>
      <c r="F9467" s="80">
        <v>710527</v>
      </c>
      <c r="G9467" s="80">
        <v>9</v>
      </c>
      <c r="H9467" s="280" t="s">
        <v>1342</v>
      </c>
      <c r="I9467" s="80"/>
    </row>
    <row r="9468" spans="1:9">
      <c r="A9468" s="280" t="s">
        <v>10867</v>
      </c>
      <c r="B9468" s="280" t="s">
        <v>1457</v>
      </c>
      <c r="C9468" s="280" t="s">
        <v>1217</v>
      </c>
      <c r="D9468" s="280" t="s">
        <v>1347</v>
      </c>
      <c r="E9468" s="80">
        <v>4.150495755145335</v>
      </c>
      <c r="F9468" s="80">
        <v>710527</v>
      </c>
      <c r="G9468" s="80">
        <v>9</v>
      </c>
      <c r="H9468" s="280" t="s">
        <v>1342</v>
      </c>
      <c r="I9468" s="80"/>
    </row>
    <row r="9469" spans="1:9">
      <c r="A9469" s="280" t="s">
        <v>10868</v>
      </c>
      <c r="B9469" s="280" t="s">
        <v>1393</v>
      </c>
      <c r="C9469" s="280" t="s">
        <v>1217</v>
      </c>
      <c r="D9469" s="280" t="s">
        <v>1347</v>
      </c>
      <c r="E9469" s="80">
        <v>2.415108785450799E-3</v>
      </c>
      <c r="F9469" s="80">
        <v>710527</v>
      </c>
      <c r="G9469" s="80">
        <v>9</v>
      </c>
      <c r="H9469" s="280" t="s">
        <v>1394</v>
      </c>
      <c r="I9469" s="80"/>
    </row>
    <row r="9470" spans="1:9">
      <c r="A9470" s="280" t="s">
        <v>10869</v>
      </c>
      <c r="B9470" s="280" t="s">
        <v>1415</v>
      </c>
      <c r="C9470" s="280" t="s">
        <v>1217</v>
      </c>
      <c r="D9470" s="280" t="s">
        <v>1347</v>
      </c>
      <c r="E9470" s="80">
        <v>1.9557828027421593E-3</v>
      </c>
      <c r="F9470" s="80">
        <v>710527</v>
      </c>
      <c r="G9470" s="80">
        <v>9</v>
      </c>
      <c r="H9470" s="280" t="s">
        <v>1394</v>
      </c>
      <c r="I9470" s="80"/>
    </row>
    <row r="9471" spans="1:9">
      <c r="A9471" s="280" t="s">
        <v>10870</v>
      </c>
      <c r="B9471" s="280" t="s">
        <v>1436</v>
      </c>
      <c r="C9471" s="280" t="s">
        <v>1217</v>
      </c>
      <c r="D9471" s="280" t="s">
        <v>1347</v>
      </c>
      <c r="E9471" s="80">
        <v>1.5838154934062327E-3</v>
      </c>
      <c r="F9471" s="80">
        <v>710527</v>
      </c>
      <c r="G9471" s="80">
        <v>9</v>
      </c>
      <c r="H9471" s="280" t="s">
        <v>1394</v>
      </c>
      <c r="I9471" s="80"/>
    </row>
    <row r="9472" spans="1:9">
      <c r="A9472" s="280" t="s">
        <v>10871</v>
      </c>
      <c r="B9472" s="280" t="s">
        <v>1457</v>
      </c>
      <c r="C9472" s="280" t="s">
        <v>1217</v>
      </c>
      <c r="D9472" s="280" t="s">
        <v>1344</v>
      </c>
      <c r="E9472" s="80">
        <v>10.305608983029874</v>
      </c>
      <c r="F9472" s="80">
        <v>710527</v>
      </c>
      <c r="G9472" s="80">
        <v>9</v>
      </c>
      <c r="H9472" s="280" t="s">
        <v>1342</v>
      </c>
      <c r="I9472" s="80"/>
    </row>
    <row r="9473" spans="1:9">
      <c r="A9473" s="280" t="s">
        <v>10872</v>
      </c>
      <c r="B9473" s="280" t="s">
        <v>1393</v>
      </c>
      <c r="C9473" s="280" t="s">
        <v>1217</v>
      </c>
      <c r="D9473" s="280" t="s">
        <v>1344</v>
      </c>
      <c r="E9473" s="80">
        <v>2.415108785450799E-3</v>
      </c>
      <c r="F9473" s="80">
        <v>710527</v>
      </c>
      <c r="G9473" s="80">
        <v>9</v>
      </c>
      <c r="H9473" s="280" t="s">
        <v>1394</v>
      </c>
      <c r="I9473" s="80"/>
    </row>
    <row r="9474" spans="1:9">
      <c r="A9474" s="280" t="s">
        <v>10873</v>
      </c>
      <c r="B9474" s="280" t="s">
        <v>1415</v>
      </c>
      <c r="C9474" s="280" t="s">
        <v>1217</v>
      </c>
      <c r="D9474" s="280" t="s">
        <v>1344</v>
      </c>
      <c r="E9474" s="80">
        <v>1.4779167046226342E-3</v>
      </c>
      <c r="F9474" s="80">
        <v>710527</v>
      </c>
      <c r="G9474" s="80">
        <v>9</v>
      </c>
      <c r="H9474" s="280" t="s">
        <v>1394</v>
      </c>
      <c r="I9474" s="80"/>
    </row>
    <row r="9475" spans="1:9">
      <c r="A9475" s="280" t="s">
        <v>10874</v>
      </c>
      <c r="B9475" s="280" t="s">
        <v>1436</v>
      </c>
      <c r="C9475" s="280" t="s">
        <v>1217</v>
      </c>
      <c r="D9475" s="280" t="s">
        <v>1344</v>
      </c>
      <c r="E9475" s="80">
        <v>9.0440549739959964E-4</v>
      </c>
      <c r="F9475" s="80">
        <v>710527</v>
      </c>
      <c r="G9475" s="80">
        <v>9</v>
      </c>
      <c r="H9475" s="280" t="s">
        <v>1394</v>
      </c>
      <c r="I9475" s="80"/>
    </row>
    <row r="9476" spans="1:9">
      <c r="A9476" s="280" t="s">
        <v>10875</v>
      </c>
      <c r="B9476" s="280" t="s">
        <v>5752</v>
      </c>
      <c r="C9476" s="280" t="s">
        <v>1218</v>
      </c>
      <c r="D9476" s="280" t="s">
        <v>1394</v>
      </c>
      <c r="E9476" s="80">
        <v>0.99892192696407034</v>
      </c>
      <c r="F9476" s="80">
        <v>710527</v>
      </c>
      <c r="G9476" s="80">
        <v>9</v>
      </c>
      <c r="H9476" s="280" t="s">
        <v>1394</v>
      </c>
      <c r="I9476" s="80"/>
    </row>
    <row r="9477" spans="1:9">
      <c r="A9477" s="280" t="s">
        <v>10876</v>
      </c>
      <c r="B9477" s="280" t="s">
        <v>5754</v>
      </c>
      <c r="C9477" s="280" t="s">
        <v>1218</v>
      </c>
      <c r="D9477" s="280" t="s">
        <v>1394</v>
      </c>
      <c r="E9477" s="80">
        <v>2490396.2524855025</v>
      </c>
      <c r="F9477" s="80">
        <v>710527</v>
      </c>
      <c r="G9477" s="80">
        <v>9</v>
      </c>
      <c r="H9477" s="280" t="s">
        <v>1394</v>
      </c>
      <c r="I9477" s="80"/>
    </row>
    <row r="9478" spans="1:9">
      <c r="A9478" s="280" t="s">
        <v>10877</v>
      </c>
      <c r="B9478" s="280" t="s">
        <v>1457</v>
      </c>
      <c r="C9478" s="280" t="s">
        <v>1218</v>
      </c>
      <c r="D9478" s="280" t="s">
        <v>1211</v>
      </c>
      <c r="E9478" s="80">
        <v>0.91806856842202766</v>
      </c>
      <c r="F9478" s="80">
        <v>710527</v>
      </c>
      <c r="G9478" s="80">
        <v>9</v>
      </c>
      <c r="H9478" s="280" t="s">
        <v>1342</v>
      </c>
      <c r="I9478" s="80"/>
    </row>
    <row r="9479" spans="1:9">
      <c r="A9479" s="280" t="s">
        <v>10878</v>
      </c>
      <c r="B9479" s="280" t="s">
        <v>1457</v>
      </c>
      <c r="C9479" s="280" t="s">
        <v>1218</v>
      </c>
      <c r="D9479" s="280" t="s">
        <v>1212</v>
      </c>
      <c r="E9479" s="80">
        <v>0.97626255394124783</v>
      </c>
      <c r="F9479" s="80">
        <v>710527</v>
      </c>
      <c r="G9479" s="80">
        <v>9</v>
      </c>
      <c r="H9479" s="280" t="s">
        <v>1342</v>
      </c>
      <c r="I9479" s="80"/>
    </row>
    <row r="9480" spans="1:9">
      <c r="A9480" s="280" t="s">
        <v>10879</v>
      </c>
      <c r="B9480" s="280" t="s">
        <v>1457</v>
      </c>
      <c r="C9480" s="280" t="s">
        <v>1218</v>
      </c>
      <c r="D9480" s="280" t="s">
        <v>1213</v>
      </c>
      <c r="E9480" s="80">
        <v>0.91885331449565177</v>
      </c>
      <c r="F9480" s="80">
        <v>710527</v>
      </c>
      <c r="G9480" s="80">
        <v>9</v>
      </c>
      <c r="H9480" s="280" t="s">
        <v>1342</v>
      </c>
      <c r="I9480" s="80"/>
    </row>
    <row r="9481" spans="1:9">
      <c r="A9481" s="280" t="s">
        <v>10880</v>
      </c>
      <c r="B9481" s="280" t="s">
        <v>1457</v>
      </c>
      <c r="C9481" s="280" t="s">
        <v>1218</v>
      </c>
      <c r="D9481" s="280" t="s">
        <v>1214</v>
      </c>
      <c r="E9481" s="80">
        <v>0.97025617171925627</v>
      </c>
      <c r="F9481" s="80">
        <v>710527</v>
      </c>
      <c r="G9481" s="80">
        <v>9</v>
      </c>
      <c r="H9481" s="280" t="s">
        <v>1342</v>
      </c>
      <c r="I9481" s="80"/>
    </row>
    <row r="9482" spans="1:9">
      <c r="A9482" s="280" t="s">
        <v>10881</v>
      </c>
      <c r="B9482" s="280" t="s">
        <v>1457</v>
      </c>
      <c r="C9482" s="280" t="s">
        <v>1218</v>
      </c>
      <c r="D9482" s="280" t="s">
        <v>1215</v>
      </c>
      <c r="E9482" s="80">
        <v>1.0055806633233462</v>
      </c>
      <c r="F9482" s="80">
        <v>710527</v>
      </c>
      <c r="G9482" s="80">
        <v>9</v>
      </c>
      <c r="H9482" s="280" t="s">
        <v>1342</v>
      </c>
      <c r="I9482" s="80"/>
    </row>
    <row r="9483" spans="1:9">
      <c r="A9483" s="280" t="s">
        <v>10882</v>
      </c>
      <c r="B9483" s="280" t="s">
        <v>1457</v>
      </c>
      <c r="C9483" s="280" t="s">
        <v>1218</v>
      </c>
      <c r="D9483" s="280" t="s">
        <v>1216</v>
      </c>
      <c r="E9483" s="80">
        <v>1.2992081717992978</v>
      </c>
      <c r="F9483" s="80">
        <v>710527</v>
      </c>
      <c r="G9483" s="80">
        <v>9</v>
      </c>
      <c r="H9483" s="280" t="s">
        <v>1342</v>
      </c>
      <c r="I9483" s="80"/>
    </row>
    <row r="9484" spans="1:9">
      <c r="A9484" s="280" t="s">
        <v>10883</v>
      </c>
      <c r="B9484" s="280" t="s">
        <v>1457</v>
      </c>
      <c r="C9484" s="280" t="s">
        <v>1218</v>
      </c>
      <c r="D9484" s="280" t="s">
        <v>1217</v>
      </c>
      <c r="E9484" s="80">
        <v>0.92806154187898837</v>
      </c>
      <c r="F9484" s="80">
        <v>710527</v>
      </c>
      <c r="G9484" s="80">
        <v>9</v>
      </c>
      <c r="H9484" s="280" t="s">
        <v>1342</v>
      </c>
      <c r="I9484" s="80"/>
    </row>
    <row r="9485" spans="1:9">
      <c r="A9485" s="280" t="s">
        <v>10884</v>
      </c>
      <c r="B9485" s="280" t="s">
        <v>1457</v>
      </c>
      <c r="C9485" s="280" t="s">
        <v>1218</v>
      </c>
      <c r="D9485" s="280" t="s">
        <v>1218</v>
      </c>
      <c r="E9485" s="80">
        <v>1</v>
      </c>
      <c r="F9485" s="80">
        <v>710527</v>
      </c>
      <c r="G9485" s="80">
        <v>9</v>
      </c>
      <c r="H9485" s="280" t="s">
        <v>1342</v>
      </c>
      <c r="I9485" s="80"/>
    </row>
    <row r="9486" spans="1:9">
      <c r="A9486" s="280" t="s">
        <v>10885</v>
      </c>
      <c r="B9486" s="280" t="s">
        <v>1457</v>
      </c>
      <c r="C9486" s="280" t="s">
        <v>1218</v>
      </c>
      <c r="D9486" s="280" t="s">
        <v>1219</v>
      </c>
      <c r="E9486" s="80">
        <v>193372.48897999502</v>
      </c>
      <c r="F9486" s="80">
        <v>710527</v>
      </c>
      <c r="G9486" s="80">
        <v>9</v>
      </c>
      <c r="H9486" s="280" t="s">
        <v>1342</v>
      </c>
      <c r="I9486" s="80"/>
    </row>
    <row r="9487" spans="1:9">
      <c r="A9487" s="280" t="s">
        <v>10886</v>
      </c>
      <c r="B9487" s="280" t="s">
        <v>1457</v>
      </c>
      <c r="C9487" s="280" t="s">
        <v>1218</v>
      </c>
      <c r="D9487" s="280" t="s">
        <v>1347</v>
      </c>
      <c r="E9487" s="80">
        <v>3.8058701806741202</v>
      </c>
      <c r="F9487" s="80">
        <v>710527</v>
      </c>
      <c r="G9487" s="80">
        <v>9</v>
      </c>
      <c r="H9487" s="280" t="s">
        <v>1342</v>
      </c>
      <c r="I9487" s="80"/>
    </row>
    <row r="9488" spans="1:9">
      <c r="A9488" s="280" t="s">
        <v>10887</v>
      </c>
      <c r="B9488" s="280" t="s">
        <v>1393</v>
      </c>
      <c r="C9488" s="280" t="s">
        <v>1218</v>
      </c>
      <c r="D9488" s="280" t="s">
        <v>1347</v>
      </c>
      <c r="E9488" s="80">
        <v>1.1001693109480709E-2</v>
      </c>
      <c r="F9488" s="80">
        <v>710527</v>
      </c>
      <c r="G9488" s="80">
        <v>9</v>
      </c>
      <c r="H9488" s="280" t="s">
        <v>1394</v>
      </c>
      <c r="I9488" s="80"/>
    </row>
    <row r="9489" spans="1:9">
      <c r="A9489" s="280" t="s">
        <v>10888</v>
      </c>
      <c r="B9489" s="280" t="s">
        <v>1415</v>
      </c>
      <c r="C9489" s="280" t="s">
        <v>1218</v>
      </c>
      <c r="D9489" s="280" t="s">
        <v>1347</v>
      </c>
      <c r="E9489" s="80">
        <v>5.9090541020624283E-3</v>
      </c>
      <c r="F9489" s="80">
        <v>710527</v>
      </c>
      <c r="G9489" s="80">
        <v>9</v>
      </c>
      <c r="H9489" s="280" t="s">
        <v>1394</v>
      </c>
      <c r="I9489" s="80"/>
    </row>
    <row r="9490" spans="1:9">
      <c r="A9490" s="280" t="s">
        <v>10889</v>
      </c>
      <c r="B9490" s="280" t="s">
        <v>1436</v>
      </c>
      <c r="C9490" s="280" t="s">
        <v>1218</v>
      </c>
      <c r="D9490" s="280" t="s">
        <v>1347</v>
      </c>
      <c r="E9490" s="80">
        <v>6.1964400230001809E-3</v>
      </c>
      <c r="F9490" s="80">
        <v>710527</v>
      </c>
      <c r="G9490" s="80">
        <v>9</v>
      </c>
      <c r="H9490" s="280" t="s">
        <v>1394</v>
      </c>
      <c r="I9490" s="80"/>
    </row>
    <row r="9491" spans="1:9">
      <c r="A9491" s="280" t="s">
        <v>10890</v>
      </c>
      <c r="B9491" s="280" t="s">
        <v>1457</v>
      </c>
      <c r="C9491" s="280" t="s">
        <v>1218</v>
      </c>
      <c r="D9491" s="280" t="s">
        <v>1344</v>
      </c>
      <c r="E9491" s="80">
        <v>9.4954615220415111</v>
      </c>
      <c r="F9491" s="80">
        <v>710527</v>
      </c>
      <c r="G9491" s="80">
        <v>9</v>
      </c>
      <c r="H9491" s="280" t="s">
        <v>1342</v>
      </c>
      <c r="I9491" s="80"/>
    </row>
    <row r="9492" spans="1:9">
      <c r="A9492" s="280" t="s">
        <v>10891</v>
      </c>
      <c r="B9492" s="280" t="s">
        <v>1393</v>
      </c>
      <c r="C9492" s="280" t="s">
        <v>1218</v>
      </c>
      <c r="D9492" s="280" t="s">
        <v>1344</v>
      </c>
      <c r="E9492" s="80">
        <v>4.2194033442782613E-3</v>
      </c>
      <c r="F9492" s="80">
        <v>710527</v>
      </c>
      <c r="G9492" s="80">
        <v>9</v>
      </c>
      <c r="H9492" s="280" t="s">
        <v>1394</v>
      </c>
      <c r="I9492" s="80"/>
    </row>
    <row r="9493" spans="1:9">
      <c r="A9493" s="280" t="s">
        <v>10892</v>
      </c>
      <c r="B9493" s="280" t="s">
        <v>1415</v>
      </c>
      <c r="C9493" s="280" t="s">
        <v>1218</v>
      </c>
      <c r="D9493" s="280" t="s">
        <v>1344</v>
      </c>
      <c r="E9493" s="80">
        <v>4.7365807224190124E-3</v>
      </c>
      <c r="F9493" s="80">
        <v>710527</v>
      </c>
      <c r="G9493" s="80">
        <v>9</v>
      </c>
      <c r="H9493" s="280" t="s">
        <v>1394</v>
      </c>
      <c r="I9493" s="80"/>
    </row>
    <row r="9494" spans="1:9">
      <c r="A9494" s="280" t="s">
        <v>10893</v>
      </c>
      <c r="B9494" s="280" t="s">
        <v>1436</v>
      </c>
      <c r="C9494" s="280" t="s">
        <v>1218</v>
      </c>
      <c r="D9494" s="280" t="s">
        <v>1344</v>
      </c>
      <c r="E9494" s="80">
        <v>1.318957806230827E-2</v>
      </c>
      <c r="F9494" s="80">
        <v>710527</v>
      </c>
      <c r="G9494" s="80">
        <v>9</v>
      </c>
      <c r="H9494" s="280" t="s">
        <v>1394</v>
      </c>
      <c r="I9494" s="80"/>
    </row>
    <row r="9495" spans="1:9">
      <c r="A9495" s="280" t="s">
        <v>10894</v>
      </c>
      <c r="B9495" s="280" t="s">
        <v>5752</v>
      </c>
      <c r="C9495" s="280" t="s">
        <v>1219</v>
      </c>
      <c r="D9495" s="280" t="s">
        <v>1394</v>
      </c>
      <c r="E9495" s="80">
        <v>1</v>
      </c>
      <c r="F9495" s="80">
        <v>710527</v>
      </c>
      <c r="G9495" s="80">
        <v>9</v>
      </c>
      <c r="H9495" s="280" t="s">
        <v>1394</v>
      </c>
      <c r="I9495" s="80"/>
    </row>
    <row r="9496" spans="1:9">
      <c r="A9496" s="280" t="s">
        <v>10895</v>
      </c>
      <c r="B9496" s="280" t="s">
        <v>5754</v>
      </c>
      <c r="C9496" s="280" t="s">
        <v>1219</v>
      </c>
      <c r="D9496" s="280" t="s">
        <v>1394</v>
      </c>
      <c r="E9496" s="80">
        <v>2427559.1037055613</v>
      </c>
      <c r="F9496" s="80">
        <v>710527</v>
      </c>
      <c r="G9496" s="80">
        <v>9</v>
      </c>
      <c r="H9496" s="280" t="s">
        <v>1394</v>
      </c>
      <c r="I9496" s="80"/>
    </row>
    <row r="9497" spans="1:9">
      <c r="A9497" s="280" t="s">
        <v>10896</v>
      </c>
      <c r="B9497" s="280" t="s">
        <v>1457</v>
      </c>
      <c r="C9497" s="280" t="s">
        <v>1219</v>
      </c>
      <c r="D9497" s="280" t="s">
        <v>1211</v>
      </c>
      <c r="E9497" s="80">
        <v>0.8908306213612871</v>
      </c>
      <c r="F9497" s="80">
        <v>710527</v>
      </c>
      <c r="G9497" s="80">
        <v>9</v>
      </c>
      <c r="H9497" s="280" t="s">
        <v>1342</v>
      </c>
      <c r="I9497" s="80"/>
    </row>
    <row r="9498" spans="1:9">
      <c r="A9498" s="280" t="s">
        <v>10897</v>
      </c>
      <c r="B9498" s="280" t="s">
        <v>1457</v>
      </c>
      <c r="C9498" s="280" t="s">
        <v>1219</v>
      </c>
      <c r="D9498" s="280" t="s">
        <v>1212</v>
      </c>
      <c r="E9498" s="80">
        <v>0.94386696960484417</v>
      </c>
      <c r="F9498" s="80">
        <v>710527</v>
      </c>
      <c r="G9498" s="80">
        <v>9</v>
      </c>
      <c r="H9498" s="280" t="s">
        <v>1342</v>
      </c>
      <c r="I9498" s="80"/>
    </row>
    <row r="9499" spans="1:9">
      <c r="A9499" s="280" t="s">
        <v>10898</v>
      </c>
      <c r="B9499" s="280" t="s">
        <v>1457</v>
      </c>
      <c r="C9499" s="280" t="s">
        <v>1219</v>
      </c>
      <c r="D9499" s="280" t="s">
        <v>1213</v>
      </c>
      <c r="E9499" s="80">
        <v>0.89159066162812906</v>
      </c>
      <c r="F9499" s="80">
        <v>710527</v>
      </c>
      <c r="G9499" s="80">
        <v>9</v>
      </c>
      <c r="H9499" s="280" t="s">
        <v>1342</v>
      </c>
      <c r="I9499" s="80"/>
    </row>
    <row r="9500" spans="1:9">
      <c r="A9500" s="280" t="s">
        <v>10899</v>
      </c>
      <c r="B9500" s="280" t="s">
        <v>1457</v>
      </c>
      <c r="C9500" s="280" t="s">
        <v>1219</v>
      </c>
      <c r="D9500" s="280" t="s">
        <v>1214</v>
      </c>
      <c r="E9500" s="80">
        <v>0.93861366957825876</v>
      </c>
      <c r="F9500" s="80">
        <v>710527</v>
      </c>
      <c r="G9500" s="80">
        <v>9</v>
      </c>
      <c r="H9500" s="280" t="s">
        <v>1342</v>
      </c>
      <c r="I9500" s="80"/>
    </row>
    <row r="9501" spans="1:9">
      <c r="A9501" s="280" t="s">
        <v>10900</v>
      </c>
      <c r="B9501" s="280" t="s">
        <v>1457</v>
      </c>
      <c r="C9501" s="280" t="s">
        <v>1219</v>
      </c>
      <c r="D9501" s="280" t="s">
        <v>1215</v>
      </c>
      <c r="E9501" s="80">
        <v>1.3134686938699816</v>
      </c>
      <c r="F9501" s="80">
        <v>710527</v>
      </c>
      <c r="G9501" s="80">
        <v>9</v>
      </c>
      <c r="H9501" s="280" t="s">
        <v>1342</v>
      </c>
      <c r="I9501" s="80"/>
    </row>
    <row r="9502" spans="1:9">
      <c r="A9502" s="280" t="s">
        <v>10901</v>
      </c>
      <c r="B9502" s="280" t="s">
        <v>1457</v>
      </c>
      <c r="C9502" s="280" t="s">
        <v>1219</v>
      </c>
      <c r="D9502" s="280" t="s">
        <v>1216</v>
      </c>
      <c r="E9502" s="80">
        <v>1.3018658666284701</v>
      </c>
      <c r="F9502" s="80">
        <v>710527</v>
      </c>
      <c r="G9502" s="80">
        <v>9</v>
      </c>
      <c r="H9502" s="280" t="s">
        <v>1342</v>
      </c>
      <c r="I9502" s="80"/>
    </row>
    <row r="9503" spans="1:9">
      <c r="A9503" s="280" t="s">
        <v>10902</v>
      </c>
      <c r="B9503" s="280" t="s">
        <v>1457</v>
      </c>
      <c r="C9503" s="280" t="s">
        <v>1219</v>
      </c>
      <c r="D9503" s="280" t="s">
        <v>1217</v>
      </c>
      <c r="E9503" s="80">
        <v>0.92628050615382473</v>
      </c>
      <c r="F9503" s="80">
        <v>710527</v>
      </c>
      <c r="G9503" s="80">
        <v>9</v>
      </c>
      <c r="H9503" s="280" t="s">
        <v>1342</v>
      </c>
      <c r="I9503" s="80"/>
    </row>
    <row r="9504" spans="1:9">
      <c r="A9504" s="280" t="s">
        <v>10903</v>
      </c>
      <c r="B9504" s="280" t="s">
        <v>1457</v>
      </c>
      <c r="C9504" s="280" t="s">
        <v>1219</v>
      </c>
      <c r="D9504" s="280" t="s">
        <v>1218</v>
      </c>
      <c r="E9504" s="80">
        <v>0.69871852588243621</v>
      </c>
      <c r="F9504" s="80">
        <v>710527</v>
      </c>
      <c r="G9504" s="80">
        <v>9</v>
      </c>
      <c r="H9504" s="280" t="s">
        <v>1342</v>
      </c>
      <c r="I9504" s="80"/>
    </row>
    <row r="9505" spans="1:9">
      <c r="A9505" s="280" t="s">
        <v>10904</v>
      </c>
      <c r="B9505" s="280" t="s">
        <v>1457</v>
      </c>
      <c r="C9505" s="280" t="s">
        <v>1219</v>
      </c>
      <c r="D9505" s="280" t="s">
        <v>1219</v>
      </c>
      <c r="E9505" s="80">
        <v>1</v>
      </c>
      <c r="F9505" s="80">
        <v>710527</v>
      </c>
      <c r="G9505" s="80">
        <v>9</v>
      </c>
      <c r="H9505" s="280" t="s">
        <v>1342</v>
      </c>
      <c r="I9505" s="80"/>
    </row>
    <row r="9506" spans="1:9">
      <c r="A9506" s="280" t="s">
        <v>10905</v>
      </c>
      <c r="B9506" s="280" t="s">
        <v>1457</v>
      </c>
      <c r="C9506" s="280" t="s">
        <v>1219</v>
      </c>
      <c r="D9506" s="280" t="s">
        <v>1347</v>
      </c>
      <c r="E9506" s="80">
        <v>3.6686084651676856</v>
      </c>
      <c r="F9506" s="80">
        <v>710527</v>
      </c>
      <c r="G9506" s="80">
        <v>9</v>
      </c>
      <c r="H9506" s="280" t="s">
        <v>1342</v>
      </c>
      <c r="I9506" s="80"/>
    </row>
    <row r="9507" spans="1:9">
      <c r="A9507" s="280" t="s">
        <v>10906</v>
      </c>
      <c r="B9507" s="280" t="s">
        <v>1393</v>
      </c>
      <c r="C9507" s="280" t="s">
        <v>1219</v>
      </c>
      <c r="D9507" s="280" t="s">
        <v>1347</v>
      </c>
      <c r="E9507" s="80">
        <v>5.0185285006762587E-2</v>
      </c>
      <c r="F9507" s="80">
        <v>710527</v>
      </c>
      <c r="G9507" s="80">
        <v>9</v>
      </c>
      <c r="H9507" s="280" t="s">
        <v>1394</v>
      </c>
      <c r="I9507" s="80"/>
    </row>
    <row r="9508" spans="1:9">
      <c r="A9508" s="280" t="s">
        <v>10907</v>
      </c>
      <c r="B9508" s="280" t="s">
        <v>1415</v>
      </c>
      <c r="C9508" s="280" t="s">
        <v>1219</v>
      </c>
      <c r="D9508" s="280" t="s">
        <v>1347</v>
      </c>
      <c r="E9508" s="80">
        <v>5.0185222189964782E-2</v>
      </c>
      <c r="F9508" s="80">
        <v>710527</v>
      </c>
      <c r="G9508" s="80">
        <v>9</v>
      </c>
      <c r="H9508" s="280" t="s">
        <v>1394</v>
      </c>
      <c r="I9508" s="80"/>
    </row>
    <row r="9509" spans="1:9">
      <c r="A9509" s="280" t="s">
        <v>10908</v>
      </c>
      <c r="B9509" s="280" t="s">
        <v>1436</v>
      </c>
      <c r="C9509" s="280" t="s">
        <v>1219</v>
      </c>
      <c r="D9509" s="280" t="s">
        <v>1347</v>
      </c>
      <c r="E9509" s="80">
        <v>5.0185162364443071E-2</v>
      </c>
      <c r="F9509" s="80">
        <v>710527</v>
      </c>
      <c r="G9509" s="80">
        <v>9</v>
      </c>
      <c r="H9509" s="280" t="s">
        <v>1394</v>
      </c>
      <c r="I9509" s="80"/>
    </row>
    <row r="9510" spans="1:9">
      <c r="A9510" s="280" t="s">
        <v>10909</v>
      </c>
      <c r="B9510" s="280" t="s">
        <v>1457</v>
      </c>
      <c r="C9510" s="280" t="s">
        <v>1219</v>
      </c>
      <c r="D9510" s="280" t="s">
        <v>1344</v>
      </c>
      <c r="E9510" s="80">
        <v>9.2219478491384077</v>
      </c>
      <c r="F9510" s="80">
        <v>710527</v>
      </c>
      <c r="G9510" s="80">
        <v>9</v>
      </c>
      <c r="H9510" s="280" t="s">
        <v>1342</v>
      </c>
      <c r="I9510" s="80"/>
    </row>
    <row r="9511" spans="1:9">
      <c r="A9511" s="280" t="s">
        <v>10910</v>
      </c>
      <c r="B9511" s="280" t="s">
        <v>1393</v>
      </c>
      <c r="C9511" s="280" t="s">
        <v>1219</v>
      </c>
      <c r="D9511" s="280" t="s">
        <v>1344</v>
      </c>
      <c r="E9511" s="80">
        <v>5.0185285006762587E-2</v>
      </c>
      <c r="F9511" s="80">
        <v>710527</v>
      </c>
      <c r="G9511" s="80">
        <v>9</v>
      </c>
      <c r="H9511" s="280" t="s">
        <v>1394</v>
      </c>
      <c r="I9511" s="80"/>
    </row>
    <row r="9512" spans="1:9">
      <c r="A9512" s="280" t="s">
        <v>10911</v>
      </c>
      <c r="B9512" s="280" t="s">
        <v>1415</v>
      </c>
      <c r="C9512" s="280" t="s">
        <v>1219</v>
      </c>
      <c r="D9512" s="280" t="s">
        <v>1344</v>
      </c>
      <c r="E9512" s="80">
        <v>5.0185159373166983E-2</v>
      </c>
      <c r="F9512" s="80">
        <v>710527</v>
      </c>
      <c r="G9512" s="80">
        <v>9</v>
      </c>
      <c r="H9512" s="280" t="s">
        <v>1394</v>
      </c>
      <c r="I9512" s="80"/>
    </row>
    <row r="9513" spans="1:9">
      <c r="A9513" s="280" t="s">
        <v>10912</v>
      </c>
      <c r="B9513" s="280" t="s">
        <v>1436</v>
      </c>
      <c r="C9513" s="280" t="s">
        <v>1219</v>
      </c>
      <c r="D9513" s="280" t="s">
        <v>1344</v>
      </c>
      <c r="E9513" s="80">
        <v>5.018503373957138E-2</v>
      </c>
      <c r="F9513" s="80">
        <v>710527</v>
      </c>
      <c r="G9513" s="80">
        <v>9</v>
      </c>
      <c r="H9513" s="280" t="s">
        <v>1394</v>
      </c>
      <c r="I9513" s="80"/>
    </row>
    <row r="9514" spans="1:9">
      <c r="A9514" s="280" t="s">
        <v>10913</v>
      </c>
      <c r="B9514" s="280" t="s">
        <v>1457</v>
      </c>
      <c r="C9514" s="280" t="s">
        <v>1183</v>
      </c>
      <c r="D9514" s="280" t="s">
        <v>1211</v>
      </c>
      <c r="E9514" s="80">
        <v>0.25344653324662636</v>
      </c>
      <c r="F9514" s="80">
        <v>710527</v>
      </c>
      <c r="G9514" s="80">
        <v>9</v>
      </c>
      <c r="H9514" s="280" t="s">
        <v>1342</v>
      </c>
      <c r="I9514" s="80"/>
    </row>
    <row r="9515" spans="1:9">
      <c r="A9515" s="280" t="s">
        <v>10914</v>
      </c>
      <c r="B9515" s="280" t="s">
        <v>1457</v>
      </c>
      <c r="C9515" s="280" t="s">
        <v>1183</v>
      </c>
      <c r="D9515" s="280" t="s">
        <v>1212</v>
      </c>
      <c r="E9515" s="80">
        <v>0.26792204404656778</v>
      </c>
      <c r="F9515" s="80">
        <v>710527</v>
      </c>
      <c r="G9515" s="80">
        <v>9</v>
      </c>
      <c r="H9515" s="280" t="s">
        <v>1342</v>
      </c>
      <c r="I9515" s="80"/>
    </row>
    <row r="9516" spans="1:9">
      <c r="A9516" s="280" t="s">
        <v>10915</v>
      </c>
      <c r="B9516" s="280" t="s">
        <v>1457</v>
      </c>
      <c r="C9516" s="280" t="s">
        <v>1183</v>
      </c>
      <c r="D9516" s="280" t="s">
        <v>1213</v>
      </c>
      <c r="E9516" s="80">
        <v>0.25365459004503099</v>
      </c>
      <c r="F9516" s="80">
        <v>710527</v>
      </c>
      <c r="G9516" s="80">
        <v>9</v>
      </c>
      <c r="H9516" s="280" t="s">
        <v>1342</v>
      </c>
      <c r="I9516" s="80"/>
    </row>
    <row r="9517" spans="1:9">
      <c r="A9517" s="280" t="s">
        <v>10916</v>
      </c>
      <c r="B9517" s="280" t="s">
        <v>1457</v>
      </c>
      <c r="C9517" s="280" t="s">
        <v>1183</v>
      </c>
      <c r="D9517" s="280" t="s">
        <v>1214</v>
      </c>
      <c r="E9517" s="80">
        <v>0.26682426219728306</v>
      </c>
      <c r="F9517" s="80">
        <v>710527</v>
      </c>
      <c r="G9517" s="80">
        <v>9</v>
      </c>
      <c r="H9517" s="280" t="s">
        <v>1342</v>
      </c>
      <c r="I9517" s="80"/>
    </row>
    <row r="9518" spans="1:9">
      <c r="A9518" s="280" t="s">
        <v>10917</v>
      </c>
      <c r="B9518" s="280" t="s">
        <v>1457</v>
      </c>
      <c r="C9518" s="280" t="s">
        <v>1183</v>
      </c>
      <c r="D9518" s="280" t="s">
        <v>1215</v>
      </c>
      <c r="E9518" s="80">
        <v>0.26746399249772951</v>
      </c>
      <c r="F9518" s="80">
        <v>710527</v>
      </c>
      <c r="G9518" s="80">
        <v>9</v>
      </c>
      <c r="H9518" s="280" t="s">
        <v>1342</v>
      </c>
      <c r="I9518" s="80"/>
    </row>
    <row r="9519" spans="1:9">
      <c r="A9519" s="280" t="s">
        <v>10918</v>
      </c>
      <c r="B9519" s="280" t="s">
        <v>1457</v>
      </c>
      <c r="C9519" s="280" t="s">
        <v>1183</v>
      </c>
      <c r="D9519" s="280" t="s">
        <v>1216</v>
      </c>
      <c r="E9519" s="80">
        <v>0.37409964602252926</v>
      </c>
      <c r="F9519" s="80">
        <v>710527</v>
      </c>
      <c r="G9519" s="80">
        <v>9</v>
      </c>
      <c r="H9519" s="280" t="s">
        <v>1342</v>
      </c>
      <c r="I9519" s="80"/>
    </row>
    <row r="9520" spans="1:9">
      <c r="A9520" s="280" t="s">
        <v>10919</v>
      </c>
      <c r="B9520" s="280" t="s">
        <v>1457</v>
      </c>
      <c r="C9520" s="280" t="s">
        <v>1183</v>
      </c>
      <c r="D9520" s="280" t="s">
        <v>1217</v>
      </c>
      <c r="E9520" s="80">
        <v>0.25511405448185587</v>
      </c>
      <c r="F9520" s="80">
        <v>710527</v>
      </c>
      <c r="G9520" s="80">
        <v>9</v>
      </c>
      <c r="H9520" s="280" t="s">
        <v>1342</v>
      </c>
      <c r="I9520" s="80"/>
    </row>
    <row r="9521" spans="1:9">
      <c r="A9521" s="280" t="s">
        <v>10920</v>
      </c>
      <c r="B9521" s="280" t="s">
        <v>1457</v>
      </c>
      <c r="C9521" s="280" t="s">
        <v>1183</v>
      </c>
      <c r="D9521" s="280" t="s">
        <v>1218</v>
      </c>
      <c r="E9521" s="80">
        <v>-5.6656715146693216E-2</v>
      </c>
      <c r="F9521" s="80">
        <v>710527</v>
      </c>
      <c r="G9521" s="80">
        <v>9</v>
      </c>
      <c r="H9521" s="280" t="s">
        <v>1342</v>
      </c>
      <c r="I9521" s="80"/>
    </row>
    <row r="9522" spans="1:9">
      <c r="A9522" s="280" t="s">
        <v>10921</v>
      </c>
      <c r="B9522" s="280" t="s">
        <v>1457</v>
      </c>
      <c r="C9522" s="280" t="s">
        <v>1183</v>
      </c>
      <c r="D9522" s="280" t="s">
        <v>1219</v>
      </c>
      <c r="E9522" s="80">
        <v>49253.388058153621</v>
      </c>
      <c r="F9522" s="80">
        <v>710527</v>
      </c>
      <c r="G9522" s="80">
        <v>9</v>
      </c>
      <c r="H9522" s="280" t="s">
        <v>1342</v>
      </c>
      <c r="I9522" s="80"/>
    </row>
    <row r="9523" spans="1:9">
      <c r="A9523" s="280" t="s">
        <v>10922</v>
      </c>
      <c r="B9523" s="280" t="s">
        <v>1457</v>
      </c>
      <c r="C9523" s="280" t="s">
        <v>1183</v>
      </c>
      <c r="D9523" s="280" t="s">
        <v>1347</v>
      </c>
      <c r="E9523" s="80">
        <v>1.0597791860214363</v>
      </c>
      <c r="F9523" s="80">
        <v>710527</v>
      </c>
      <c r="G9523" s="80">
        <v>9</v>
      </c>
      <c r="H9523" s="280" t="s">
        <v>1342</v>
      </c>
      <c r="I9523" s="80"/>
    </row>
    <row r="9524" spans="1:9">
      <c r="A9524" s="280" t="s">
        <v>10923</v>
      </c>
      <c r="B9524" s="280" t="s">
        <v>1457</v>
      </c>
      <c r="C9524" s="280" t="s">
        <v>1183</v>
      </c>
      <c r="D9524" s="280" t="s">
        <v>1344</v>
      </c>
      <c r="E9524" s="80">
        <v>2.6293982663442064</v>
      </c>
      <c r="F9524" s="80">
        <v>710527</v>
      </c>
      <c r="G9524" s="80">
        <v>9</v>
      </c>
      <c r="H9524" s="280" t="s">
        <v>1342</v>
      </c>
      <c r="I9524" s="80"/>
    </row>
    <row r="9525" spans="1:9">
      <c r="A9525" s="280" t="s">
        <v>10924</v>
      </c>
      <c r="B9525" s="280" t="s">
        <v>5748</v>
      </c>
      <c r="C9525" s="280" t="s">
        <v>1184</v>
      </c>
      <c r="D9525" s="280" t="s">
        <v>1394</v>
      </c>
      <c r="E9525" s="80">
        <v>708811</v>
      </c>
      <c r="F9525" s="80">
        <v>710527</v>
      </c>
      <c r="G9525" s="80">
        <v>9</v>
      </c>
      <c r="H9525" s="280" t="s">
        <v>1394</v>
      </c>
      <c r="I9525" s="80"/>
    </row>
    <row r="9526" spans="1:9">
      <c r="A9526" s="280" t="s">
        <v>10925</v>
      </c>
      <c r="B9526" s="280" t="s">
        <v>5750</v>
      </c>
      <c r="C9526" s="280" t="s">
        <v>1184</v>
      </c>
      <c r="D9526" s="280" t="s">
        <v>1394</v>
      </c>
      <c r="E9526" s="80">
        <v>31230357522.390381</v>
      </c>
      <c r="F9526" s="80">
        <v>710527</v>
      </c>
      <c r="G9526" s="80">
        <v>9</v>
      </c>
      <c r="H9526" s="280" t="s">
        <v>1394</v>
      </c>
      <c r="I9526" s="80"/>
    </row>
    <row r="9527" spans="1:9">
      <c r="A9527" s="280" t="s">
        <v>10926</v>
      </c>
      <c r="B9527" s="280" t="s">
        <v>5752</v>
      </c>
      <c r="C9527" s="280" t="s">
        <v>1184</v>
      </c>
      <c r="D9527" s="280" t="s">
        <v>1394</v>
      </c>
      <c r="E9527" s="80">
        <v>0.99758489121454919</v>
      </c>
      <c r="F9527" s="80">
        <v>710527</v>
      </c>
      <c r="G9527" s="80">
        <v>9</v>
      </c>
      <c r="H9527" s="280" t="s">
        <v>1394</v>
      </c>
      <c r="I9527" s="80"/>
    </row>
    <row r="9528" spans="1:9">
      <c r="A9528" s="280" t="s">
        <v>10927</v>
      </c>
      <c r="B9528" s="280" t="s">
        <v>5754</v>
      </c>
      <c r="C9528" s="280" t="s">
        <v>1184</v>
      </c>
      <c r="D9528" s="280" t="s">
        <v>1394</v>
      </c>
      <c r="E9528" s="80">
        <v>43953.794187117986</v>
      </c>
      <c r="F9528" s="80">
        <v>710527</v>
      </c>
      <c r="G9528" s="80">
        <v>9</v>
      </c>
      <c r="H9528" s="280" t="s">
        <v>1394</v>
      </c>
      <c r="I9528" s="80"/>
    </row>
    <row r="9529" spans="1:9">
      <c r="A9529" s="280" t="s">
        <v>10928</v>
      </c>
      <c r="B9529" s="280" t="s">
        <v>1393</v>
      </c>
      <c r="C9529" s="280" t="s">
        <v>1383</v>
      </c>
      <c r="D9529" s="280" t="s">
        <v>1347</v>
      </c>
      <c r="E9529" s="80">
        <v>5.0185285006762587E-2</v>
      </c>
      <c r="F9529" s="80">
        <v>710527</v>
      </c>
      <c r="G9529" s="80">
        <v>9</v>
      </c>
      <c r="H9529" s="280" t="s">
        <v>1394</v>
      </c>
      <c r="I9529" s="80"/>
    </row>
    <row r="9530" spans="1:9">
      <c r="A9530" s="280" t="s">
        <v>10929</v>
      </c>
      <c r="B9530" s="280" t="s">
        <v>1415</v>
      </c>
      <c r="C9530" s="280" t="s">
        <v>1383</v>
      </c>
      <c r="D9530" s="280" t="s">
        <v>1347</v>
      </c>
      <c r="E9530" s="80">
        <v>4.8864883180666417E-2</v>
      </c>
      <c r="F9530" s="80">
        <v>710527</v>
      </c>
      <c r="G9530" s="80">
        <v>9</v>
      </c>
      <c r="H9530" s="280" t="s">
        <v>1394</v>
      </c>
      <c r="I9530" s="80"/>
    </row>
    <row r="9531" spans="1:9">
      <c r="A9531" s="280" t="s">
        <v>10930</v>
      </c>
      <c r="B9531" s="280" t="s">
        <v>1436</v>
      </c>
      <c r="C9531" s="280" t="s">
        <v>1383</v>
      </c>
      <c r="D9531" s="280" t="s">
        <v>1347</v>
      </c>
      <c r="E9531" s="80">
        <v>4.7629034063667273E-2</v>
      </c>
      <c r="F9531" s="80">
        <v>710527</v>
      </c>
      <c r="G9531" s="80">
        <v>9</v>
      </c>
      <c r="H9531" s="280" t="s">
        <v>1394</v>
      </c>
      <c r="I9531" s="80"/>
    </row>
    <row r="9532" spans="1:9">
      <c r="A9532" s="280" t="s">
        <v>10931</v>
      </c>
      <c r="B9532" s="280" t="s">
        <v>1393</v>
      </c>
      <c r="C9532" s="280" t="s">
        <v>1383</v>
      </c>
      <c r="D9532" s="280" t="s">
        <v>1344</v>
      </c>
      <c r="E9532" s="80">
        <v>5.0185285006762587E-2</v>
      </c>
      <c r="F9532" s="80">
        <v>710527</v>
      </c>
      <c r="G9532" s="80">
        <v>9</v>
      </c>
      <c r="H9532" s="280" t="s">
        <v>1394</v>
      </c>
      <c r="I9532" s="80"/>
    </row>
    <row r="9533" spans="1:9">
      <c r="A9533" s="280" t="s">
        <v>10932</v>
      </c>
      <c r="B9533" s="280" t="s">
        <v>1415</v>
      </c>
      <c r="C9533" s="280" t="s">
        <v>1383</v>
      </c>
      <c r="D9533" s="280" t="s">
        <v>1344</v>
      </c>
      <c r="E9533" s="80">
        <v>4.7491184529056409E-2</v>
      </c>
      <c r="F9533" s="80">
        <v>710527</v>
      </c>
      <c r="G9533" s="80">
        <v>9</v>
      </c>
      <c r="H9533" s="280" t="s">
        <v>1394</v>
      </c>
      <c r="I9533" s="80"/>
    </row>
    <row r="9534" spans="1:9">
      <c r="A9534" s="280" t="s">
        <v>10933</v>
      </c>
      <c r="B9534" s="280" t="s">
        <v>1436</v>
      </c>
      <c r="C9534" s="280" t="s">
        <v>1383</v>
      </c>
      <c r="D9534" s="280" t="s">
        <v>1344</v>
      </c>
      <c r="E9534" s="80">
        <v>4.5149083972042835E-2</v>
      </c>
      <c r="F9534" s="80">
        <v>710527</v>
      </c>
      <c r="G9534" s="80">
        <v>9</v>
      </c>
      <c r="H9534" s="280" t="s">
        <v>1394</v>
      </c>
      <c r="I9534" s="80"/>
    </row>
    <row r="9535" spans="1:9">
      <c r="A9535" s="280" t="s">
        <v>10934</v>
      </c>
      <c r="B9535" s="280" t="s">
        <v>1457</v>
      </c>
      <c r="C9535" s="280" t="s">
        <v>1184</v>
      </c>
      <c r="D9535" s="280" t="s">
        <v>1211</v>
      </c>
      <c r="E9535" s="80">
        <v>1.6051940799511728E-2</v>
      </c>
      <c r="F9535" s="80">
        <v>710527</v>
      </c>
      <c r="G9535" s="80">
        <v>9</v>
      </c>
      <c r="H9535" s="280" t="s">
        <v>1342</v>
      </c>
      <c r="I9535" s="80"/>
    </row>
    <row r="9536" spans="1:9">
      <c r="A9536" s="280" t="s">
        <v>10935</v>
      </c>
      <c r="B9536" s="280" t="s">
        <v>1457</v>
      </c>
      <c r="C9536" s="280" t="s">
        <v>1184</v>
      </c>
      <c r="D9536" s="280" t="s">
        <v>1212</v>
      </c>
      <c r="E9536" s="80">
        <v>1.6954578411337452E-2</v>
      </c>
      <c r="F9536" s="80">
        <v>710527</v>
      </c>
      <c r="G9536" s="80">
        <v>9</v>
      </c>
      <c r="H9536" s="280" t="s">
        <v>1342</v>
      </c>
      <c r="I9536" s="80"/>
    </row>
    <row r="9537" spans="1:9">
      <c r="A9537" s="280" t="s">
        <v>10936</v>
      </c>
      <c r="B9537" s="280" t="s">
        <v>1457</v>
      </c>
      <c r="C9537" s="280" t="s">
        <v>1184</v>
      </c>
      <c r="D9537" s="280" t="s">
        <v>1213</v>
      </c>
      <c r="E9537" s="80">
        <v>1.6064125304475419E-2</v>
      </c>
      <c r="F9537" s="80">
        <v>710527</v>
      </c>
      <c r="G9537" s="80">
        <v>9</v>
      </c>
      <c r="H9537" s="280" t="s">
        <v>1342</v>
      </c>
      <c r="I9537" s="80"/>
    </row>
    <row r="9538" spans="1:9">
      <c r="A9538" s="280" t="s">
        <v>10937</v>
      </c>
      <c r="B9538" s="280" t="s">
        <v>1457</v>
      </c>
      <c r="C9538" s="280" t="s">
        <v>1184</v>
      </c>
      <c r="D9538" s="280" t="s">
        <v>1214</v>
      </c>
      <c r="E9538" s="80">
        <v>1.6879188073387293E-2</v>
      </c>
      <c r="F9538" s="80">
        <v>710527</v>
      </c>
      <c r="G9538" s="80">
        <v>9</v>
      </c>
      <c r="H9538" s="280" t="s">
        <v>1342</v>
      </c>
      <c r="I9538" s="80"/>
    </row>
    <row r="9539" spans="1:9">
      <c r="A9539" s="280" t="s">
        <v>10938</v>
      </c>
      <c r="B9539" s="280" t="s">
        <v>1457</v>
      </c>
      <c r="C9539" s="280" t="s">
        <v>1184</v>
      </c>
      <c r="D9539" s="280" t="s">
        <v>1215</v>
      </c>
      <c r="E9539" s="80">
        <v>1.6929373136826496E-2</v>
      </c>
      <c r="F9539" s="80">
        <v>710527</v>
      </c>
      <c r="G9539" s="80">
        <v>9</v>
      </c>
      <c r="H9539" s="280" t="s">
        <v>1342</v>
      </c>
      <c r="I9539" s="80"/>
    </row>
    <row r="9540" spans="1:9">
      <c r="A9540" s="280" t="s">
        <v>10939</v>
      </c>
      <c r="B9540" s="280" t="s">
        <v>1457</v>
      </c>
      <c r="C9540" s="280" t="s">
        <v>1184</v>
      </c>
      <c r="D9540" s="280" t="s">
        <v>1216</v>
      </c>
      <c r="E9540" s="80">
        <v>2.4174752198766403E-2</v>
      </c>
      <c r="F9540" s="80">
        <v>710527</v>
      </c>
      <c r="G9540" s="80">
        <v>9</v>
      </c>
      <c r="H9540" s="280" t="s">
        <v>1342</v>
      </c>
      <c r="I9540" s="80"/>
    </row>
    <row r="9541" spans="1:9">
      <c r="A9541" s="280" t="s">
        <v>10940</v>
      </c>
      <c r="B9541" s="280" t="s">
        <v>1457</v>
      </c>
      <c r="C9541" s="280" t="s">
        <v>1184</v>
      </c>
      <c r="D9541" s="280" t="s">
        <v>1217</v>
      </c>
      <c r="E9541" s="80">
        <v>1.6144391023118175E-2</v>
      </c>
      <c r="F9541" s="80">
        <v>710527</v>
      </c>
      <c r="G9541" s="80">
        <v>9</v>
      </c>
      <c r="H9541" s="280" t="s">
        <v>1342</v>
      </c>
      <c r="I9541" s="80"/>
    </row>
    <row r="9542" spans="1:9">
      <c r="A9542" s="280" t="s">
        <v>10941</v>
      </c>
      <c r="B9542" s="280" t="s">
        <v>1457</v>
      </c>
      <c r="C9542" s="280" t="s">
        <v>1184</v>
      </c>
      <c r="D9542" s="280" t="s">
        <v>1218</v>
      </c>
      <c r="E9542" s="80">
        <v>1.0382319772865189E-2</v>
      </c>
      <c r="F9542" s="80">
        <v>710527</v>
      </c>
      <c r="G9542" s="80">
        <v>9</v>
      </c>
      <c r="H9542" s="280" t="s">
        <v>1342</v>
      </c>
      <c r="I9542" s="80"/>
    </row>
    <row r="9543" spans="1:9">
      <c r="A9543" s="280" t="s">
        <v>10942</v>
      </c>
      <c r="B9543" s="280" t="s">
        <v>1457</v>
      </c>
      <c r="C9543" s="280" t="s">
        <v>1184</v>
      </c>
      <c r="D9543" s="280" t="s">
        <v>1219</v>
      </c>
      <c r="E9543" s="80">
        <v>3945.1882072122703</v>
      </c>
      <c r="F9543" s="80">
        <v>710527</v>
      </c>
      <c r="G9543" s="80">
        <v>9</v>
      </c>
      <c r="H9543" s="280" t="s">
        <v>1342</v>
      </c>
      <c r="I9543" s="80"/>
    </row>
    <row r="9544" spans="1:9">
      <c r="A9544" s="280" t="s">
        <v>10943</v>
      </c>
      <c r="B9544" s="280" t="s">
        <v>1457</v>
      </c>
      <c r="C9544" s="280" t="s">
        <v>1184</v>
      </c>
      <c r="D9544" s="280" t="s">
        <v>1347</v>
      </c>
      <c r="E9544" s="80">
        <v>6.8358823334526017E-2</v>
      </c>
      <c r="F9544" s="80">
        <v>710527</v>
      </c>
      <c r="G9544" s="80">
        <v>9</v>
      </c>
      <c r="H9544" s="280" t="s">
        <v>1342</v>
      </c>
      <c r="I9544" s="80"/>
    </row>
    <row r="9545" spans="1:9">
      <c r="A9545" s="280" t="s">
        <v>10944</v>
      </c>
      <c r="B9545" s="280" t="s">
        <v>1457</v>
      </c>
      <c r="C9545" s="280" t="s">
        <v>1184</v>
      </c>
      <c r="D9545" s="280" t="s">
        <v>1344</v>
      </c>
      <c r="E9545" s="80">
        <v>0.16846276627749243</v>
      </c>
      <c r="F9545" s="80">
        <v>710527</v>
      </c>
      <c r="G9545" s="80">
        <v>9</v>
      </c>
      <c r="H9545" s="280" t="s">
        <v>1342</v>
      </c>
      <c r="I9545" s="80"/>
    </row>
    <row r="9546" spans="1:9">
      <c r="A9546" s="280" t="s">
        <v>10945</v>
      </c>
      <c r="B9546" s="280" t="s">
        <v>5748</v>
      </c>
      <c r="C9546" s="280" t="s">
        <v>1185</v>
      </c>
      <c r="D9546" s="280" t="s">
        <v>1394</v>
      </c>
      <c r="E9546" s="80">
        <v>480413</v>
      </c>
      <c r="F9546" s="80">
        <v>710527</v>
      </c>
      <c r="G9546" s="80">
        <v>9</v>
      </c>
      <c r="H9546" s="280" t="s">
        <v>1394</v>
      </c>
      <c r="I9546" s="80"/>
    </row>
    <row r="9547" spans="1:9">
      <c r="A9547" s="280" t="s">
        <v>10946</v>
      </c>
      <c r="B9547" s="280" t="s">
        <v>5750</v>
      </c>
      <c r="C9547" s="280" t="s">
        <v>1185</v>
      </c>
      <c r="D9547" s="280" t="s">
        <v>1394</v>
      </c>
      <c r="E9547" s="80">
        <v>97063490629.682083</v>
      </c>
      <c r="F9547" s="80">
        <v>710527</v>
      </c>
      <c r="G9547" s="80">
        <v>9</v>
      </c>
      <c r="H9547" s="280" t="s">
        <v>1394</v>
      </c>
      <c r="I9547" s="80"/>
    </row>
    <row r="9548" spans="1:9">
      <c r="A9548" s="280" t="s">
        <v>10947</v>
      </c>
      <c r="B9548" s="280" t="s">
        <v>5752</v>
      </c>
      <c r="C9548" s="280" t="s">
        <v>1185</v>
      </c>
      <c r="D9548" s="280" t="s">
        <v>1394</v>
      </c>
      <c r="E9548" s="80">
        <v>0.67613616372073126</v>
      </c>
      <c r="F9548" s="80">
        <v>710527</v>
      </c>
      <c r="G9548" s="80">
        <v>9</v>
      </c>
      <c r="H9548" s="280" t="s">
        <v>1394</v>
      </c>
      <c r="I9548" s="80"/>
    </row>
    <row r="9549" spans="1:9">
      <c r="A9549" s="280" t="s">
        <v>10948</v>
      </c>
      <c r="B9549" s="280" t="s">
        <v>5754</v>
      </c>
      <c r="C9549" s="280" t="s">
        <v>1185</v>
      </c>
      <c r="D9549" s="280" t="s">
        <v>1394</v>
      </c>
      <c r="E9549" s="80">
        <v>136607.74415283598</v>
      </c>
      <c r="F9549" s="80">
        <v>710527</v>
      </c>
      <c r="G9549" s="80">
        <v>9</v>
      </c>
      <c r="H9549" s="280" t="s">
        <v>1394</v>
      </c>
      <c r="I9549" s="80"/>
    </row>
    <row r="9550" spans="1:9">
      <c r="A9550" s="280" t="s">
        <v>10949</v>
      </c>
      <c r="B9550" s="280" t="s">
        <v>1457</v>
      </c>
      <c r="C9550" s="280" t="s">
        <v>1185</v>
      </c>
      <c r="D9550" s="280" t="s">
        <v>1211</v>
      </c>
      <c r="E9550" s="80">
        <v>7.3147648256825001E-2</v>
      </c>
      <c r="F9550" s="80">
        <v>710527</v>
      </c>
      <c r="G9550" s="80">
        <v>9</v>
      </c>
      <c r="H9550" s="280" t="s">
        <v>1342</v>
      </c>
      <c r="I9550" s="80"/>
    </row>
    <row r="9551" spans="1:9">
      <c r="A9551" s="280" t="s">
        <v>10950</v>
      </c>
      <c r="B9551" s="280" t="s">
        <v>1457</v>
      </c>
      <c r="C9551" s="280" t="s">
        <v>1185</v>
      </c>
      <c r="D9551" s="280" t="s">
        <v>1212</v>
      </c>
      <c r="E9551" s="80">
        <v>8.0939615005654428E-2</v>
      </c>
      <c r="F9551" s="80">
        <v>710527</v>
      </c>
      <c r="G9551" s="80">
        <v>9</v>
      </c>
      <c r="H9551" s="280" t="s">
        <v>1342</v>
      </c>
      <c r="I9551" s="80"/>
    </row>
    <row r="9552" spans="1:9">
      <c r="A9552" s="280" t="s">
        <v>10951</v>
      </c>
      <c r="B9552" s="280" t="s">
        <v>1457</v>
      </c>
      <c r="C9552" s="280" t="s">
        <v>1185</v>
      </c>
      <c r="D9552" s="280" t="s">
        <v>1213</v>
      </c>
      <c r="E9552" s="80">
        <v>7.3186226795134465E-2</v>
      </c>
      <c r="F9552" s="80">
        <v>710527</v>
      </c>
      <c r="G9552" s="80">
        <v>9</v>
      </c>
      <c r="H9552" s="280" t="s">
        <v>1342</v>
      </c>
      <c r="I9552" s="80"/>
    </row>
    <row r="9553" spans="1:9">
      <c r="A9553" s="280" t="s">
        <v>10952</v>
      </c>
      <c r="B9553" s="280" t="s">
        <v>1457</v>
      </c>
      <c r="C9553" s="280" t="s">
        <v>1185</v>
      </c>
      <c r="D9553" s="280" t="s">
        <v>1214</v>
      </c>
      <c r="E9553" s="80">
        <v>8.0812131022307707E-2</v>
      </c>
      <c r="F9553" s="80">
        <v>710527</v>
      </c>
      <c r="G9553" s="80">
        <v>9</v>
      </c>
      <c r="H9553" s="280" t="s">
        <v>1342</v>
      </c>
      <c r="I9553" s="80"/>
    </row>
    <row r="9554" spans="1:9">
      <c r="A9554" s="280" t="s">
        <v>10953</v>
      </c>
      <c r="B9554" s="280" t="s">
        <v>1457</v>
      </c>
      <c r="C9554" s="280" t="s">
        <v>1185</v>
      </c>
      <c r="D9554" s="280" t="s">
        <v>1215</v>
      </c>
      <c r="E9554" s="80">
        <v>8.0735441243724837E-2</v>
      </c>
      <c r="F9554" s="80">
        <v>710527</v>
      </c>
      <c r="G9554" s="80">
        <v>9</v>
      </c>
      <c r="H9554" s="280" t="s">
        <v>1342</v>
      </c>
      <c r="I9554" s="80"/>
    </row>
    <row r="9555" spans="1:9">
      <c r="A9555" s="280" t="s">
        <v>10954</v>
      </c>
      <c r="B9555" s="280" t="s">
        <v>1457</v>
      </c>
      <c r="C9555" s="280" t="s">
        <v>1185</v>
      </c>
      <c r="D9555" s="280" t="s">
        <v>1216</v>
      </c>
      <c r="E9555" s="80">
        <v>0.11448336031791626</v>
      </c>
      <c r="F9555" s="80">
        <v>710527</v>
      </c>
      <c r="G9555" s="80">
        <v>9</v>
      </c>
      <c r="H9555" s="280" t="s">
        <v>1342</v>
      </c>
      <c r="I9555" s="80"/>
    </row>
    <row r="9556" spans="1:9">
      <c r="A9556" s="280" t="s">
        <v>10955</v>
      </c>
      <c r="B9556" s="280" t="s">
        <v>1457</v>
      </c>
      <c r="C9556" s="280" t="s">
        <v>1185</v>
      </c>
      <c r="D9556" s="280" t="s">
        <v>1217</v>
      </c>
      <c r="E9556" s="80">
        <v>7.6767700429238209E-2</v>
      </c>
      <c r="F9556" s="80">
        <v>710527</v>
      </c>
      <c r="G9556" s="80">
        <v>9</v>
      </c>
      <c r="H9556" s="280" t="s">
        <v>1342</v>
      </c>
      <c r="I9556" s="80"/>
    </row>
    <row r="9557" spans="1:9">
      <c r="A9557" s="280" t="s">
        <v>10956</v>
      </c>
      <c r="B9557" s="280" t="s">
        <v>1457</v>
      </c>
      <c r="C9557" s="280" t="s">
        <v>1185</v>
      </c>
      <c r="D9557" s="280" t="s">
        <v>1218</v>
      </c>
      <c r="E9557" s="80">
        <v>0.14127471689510601</v>
      </c>
      <c r="F9557" s="80">
        <v>710527</v>
      </c>
      <c r="G9557" s="80">
        <v>9</v>
      </c>
      <c r="H9557" s="280" t="s">
        <v>1342</v>
      </c>
      <c r="I9557" s="80"/>
    </row>
    <row r="9558" spans="1:9">
      <c r="A9558" s="280" t="s">
        <v>10957</v>
      </c>
      <c r="B9558" s="280" t="s">
        <v>1457</v>
      </c>
      <c r="C9558" s="280" t="s">
        <v>1185</v>
      </c>
      <c r="D9558" s="280" t="s">
        <v>1219</v>
      </c>
      <c r="E9558" s="80">
        <v>10281.04566041802</v>
      </c>
      <c r="F9558" s="80">
        <v>710527</v>
      </c>
      <c r="G9558" s="80">
        <v>9</v>
      </c>
      <c r="H9558" s="280" t="s">
        <v>1342</v>
      </c>
      <c r="I9558" s="80"/>
    </row>
    <row r="9559" spans="1:9">
      <c r="A9559" s="280" t="s">
        <v>10958</v>
      </c>
      <c r="B9559" s="280" t="s">
        <v>1457</v>
      </c>
      <c r="C9559" s="280" t="s">
        <v>1185</v>
      </c>
      <c r="D9559" s="280" t="s">
        <v>1347</v>
      </c>
      <c r="E9559" s="80">
        <v>0.30956858909512325</v>
      </c>
      <c r="F9559" s="80">
        <v>710527</v>
      </c>
      <c r="G9559" s="80">
        <v>9</v>
      </c>
      <c r="H9559" s="280" t="s">
        <v>1342</v>
      </c>
      <c r="I9559" s="80"/>
    </row>
    <row r="9560" spans="1:9">
      <c r="A9560" s="280" t="s">
        <v>10959</v>
      </c>
      <c r="B9560" s="280" t="s">
        <v>1457</v>
      </c>
      <c r="C9560" s="280" t="s">
        <v>1185</v>
      </c>
      <c r="D9560" s="280" t="s">
        <v>1344</v>
      </c>
      <c r="E9560" s="80">
        <v>0.77011775495176782</v>
      </c>
      <c r="F9560" s="80">
        <v>710527</v>
      </c>
      <c r="G9560" s="80">
        <v>9</v>
      </c>
      <c r="H9560" s="280" t="s">
        <v>1342</v>
      </c>
      <c r="I9560" s="80"/>
    </row>
    <row r="9561" spans="1:9">
      <c r="A9561" s="280" t="s">
        <v>10960</v>
      </c>
      <c r="B9561" s="280" t="s">
        <v>5748</v>
      </c>
      <c r="C9561" s="280" t="s">
        <v>1186</v>
      </c>
      <c r="D9561" s="280" t="s">
        <v>1394</v>
      </c>
      <c r="E9561" s="80">
        <v>25539</v>
      </c>
      <c r="F9561" s="80">
        <v>710527</v>
      </c>
      <c r="G9561" s="80">
        <v>9</v>
      </c>
      <c r="H9561" s="280" t="s">
        <v>1394</v>
      </c>
      <c r="I9561" s="80"/>
    </row>
    <row r="9562" spans="1:9">
      <c r="A9562" s="280" t="s">
        <v>10961</v>
      </c>
      <c r="B9562" s="280" t="s">
        <v>5750</v>
      </c>
      <c r="C9562" s="280" t="s">
        <v>1186</v>
      </c>
      <c r="D9562" s="280" t="s">
        <v>1394</v>
      </c>
      <c r="E9562" s="80">
        <v>477802407.23000002</v>
      </c>
      <c r="F9562" s="80">
        <v>710527</v>
      </c>
      <c r="G9562" s="80">
        <v>9</v>
      </c>
      <c r="H9562" s="280" t="s">
        <v>1394</v>
      </c>
      <c r="I9562" s="80"/>
    </row>
    <row r="9563" spans="1:9">
      <c r="A9563" s="280" t="s">
        <v>10962</v>
      </c>
      <c r="B9563" s="280" t="s">
        <v>5752</v>
      </c>
      <c r="C9563" s="280" t="s">
        <v>1186</v>
      </c>
      <c r="D9563" s="280" t="s">
        <v>1394</v>
      </c>
      <c r="E9563" s="80">
        <v>3.5943743165284363E-2</v>
      </c>
      <c r="F9563" s="80">
        <v>710527</v>
      </c>
      <c r="G9563" s="80">
        <v>9</v>
      </c>
      <c r="H9563" s="280" t="s">
        <v>1394</v>
      </c>
      <c r="I9563" s="80"/>
    </row>
    <row r="9564" spans="1:9">
      <c r="A9564" s="280" t="s">
        <v>10963</v>
      </c>
      <c r="B9564" s="280" t="s">
        <v>5754</v>
      </c>
      <c r="C9564" s="280" t="s">
        <v>1186</v>
      </c>
      <c r="D9564" s="280" t="s">
        <v>1394</v>
      </c>
      <c r="E9564" s="80">
        <v>672.46199965659298</v>
      </c>
      <c r="F9564" s="80">
        <v>710527</v>
      </c>
      <c r="G9564" s="80">
        <v>9</v>
      </c>
      <c r="H9564" s="280" t="s">
        <v>1394</v>
      </c>
      <c r="I9564" s="80"/>
    </row>
    <row r="9565" spans="1:9">
      <c r="A9565" s="280" t="s">
        <v>10964</v>
      </c>
      <c r="B9565" s="280" t="s">
        <v>1457</v>
      </c>
      <c r="C9565" s="280" t="s">
        <v>1186</v>
      </c>
      <c r="D9565" s="280" t="s">
        <v>1211</v>
      </c>
      <c r="E9565" s="80">
        <v>6.8081183232588252E-3</v>
      </c>
      <c r="F9565" s="80">
        <v>710527</v>
      </c>
      <c r="G9565" s="80">
        <v>9</v>
      </c>
      <c r="H9565" s="280" t="s">
        <v>1342</v>
      </c>
      <c r="I9565" s="80"/>
    </row>
    <row r="9566" spans="1:9">
      <c r="A9566" s="280" t="s">
        <v>10965</v>
      </c>
      <c r="B9566" s="280" t="s">
        <v>1457</v>
      </c>
      <c r="C9566" s="280" t="s">
        <v>1186</v>
      </c>
      <c r="D9566" s="280" t="s">
        <v>1212</v>
      </c>
      <c r="E9566" s="80">
        <v>7.0807271214161334E-3</v>
      </c>
      <c r="F9566" s="80">
        <v>710527</v>
      </c>
      <c r="G9566" s="80">
        <v>9</v>
      </c>
      <c r="H9566" s="280" t="s">
        <v>1342</v>
      </c>
      <c r="I9566" s="80"/>
    </row>
    <row r="9567" spans="1:9">
      <c r="A9567" s="280" t="s">
        <v>10966</v>
      </c>
      <c r="B9567" s="280" t="s">
        <v>1457</v>
      </c>
      <c r="C9567" s="280" t="s">
        <v>1186</v>
      </c>
      <c r="D9567" s="280" t="s">
        <v>1213</v>
      </c>
      <c r="E9567" s="80">
        <v>6.8108541745093712E-3</v>
      </c>
      <c r="F9567" s="80">
        <v>710527</v>
      </c>
      <c r="G9567" s="80">
        <v>9</v>
      </c>
      <c r="H9567" s="280" t="s">
        <v>1342</v>
      </c>
      <c r="I9567" s="80"/>
    </row>
    <row r="9568" spans="1:9">
      <c r="A9568" s="280" t="s">
        <v>10967</v>
      </c>
      <c r="B9568" s="280" t="s">
        <v>1457</v>
      </c>
      <c r="C9568" s="280" t="s">
        <v>1186</v>
      </c>
      <c r="D9568" s="280" t="s">
        <v>1214</v>
      </c>
      <c r="E9568" s="80">
        <v>6.8909984668953138E-3</v>
      </c>
      <c r="F9568" s="80">
        <v>710527</v>
      </c>
      <c r="G9568" s="80">
        <v>9</v>
      </c>
      <c r="H9568" s="280" t="s">
        <v>1342</v>
      </c>
      <c r="I9568" s="80"/>
    </row>
    <row r="9569" spans="1:9">
      <c r="A9569" s="280" t="s">
        <v>10968</v>
      </c>
      <c r="B9569" s="280" t="s">
        <v>1457</v>
      </c>
      <c r="C9569" s="280" t="s">
        <v>1186</v>
      </c>
      <c r="D9569" s="280" t="s">
        <v>1215</v>
      </c>
      <c r="E9569" s="80">
        <v>7.0732528277399152E-3</v>
      </c>
      <c r="F9569" s="80">
        <v>710527</v>
      </c>
      <c r="G9569" s="80">
        <v>9</v>
      </c>
      <c r="H9569" s="280" t="s">
        <v>1342</v>
      </c>
      <c r="I9569" s="80"/>
    </row>
    <row r="9570" spans="1:9">
      <c r="A9570" s="280" t="s">
        <v>10969</v>
      </c>
      <c r="B9570" s="280" t="s">
        <v>1457</v>
      </c>
      <c r="C9570" s="280" t="s">
        <v>1186</v>
      </c>
      <c r="D9570" s="280" t="s">
        <v>1216</v>
      </c>
      <c r="E9570" s="80">
        <v>1.086140534464433E-2</v>
      </c>
      <c r="F9570" s="80">
        <v>710527</v>
      </c>
      <c r="G9570" s="80">
        <v>9</v>
      </c>
      <c r="H9570" s="280" t="s">
        <v>1342</v>
      </c>
      <c r="I9570" s="80"/>
    </row>
    <row r="9571" spans="1:9">
      <c r="A9571" s="280" t="s">
        <v>10970</v>
      </c>
      <c r="B9571" s="280" t="s">
        <v>1457</v>
      </c>
      <c r="C9571" s="280" t="s">
        <v>1186</v>
      </c>
      <c r="D9571" s="280" t="s">
        <v>1217</v>
      </c>
      <c r="E9571" s="80">
        <v>6.7453348992260655E-3</v>
      </c>
      <c r="F9571" s="80">
        <v>710527</v>
      </c>
      <c r="G9571" s="80">
        <v>9</v>
      </c>
      <c r="H9571" s="280" t="s">
        <v>1342</v>
      </c>
      <c r="I9571" s="80"/>
    </row>
    <row r="9572" spans="1:9">
      <c r="A9572" s="280" t="s">
        <v>10971</v>
      </c>
      <c r="B9572" s="280" t="s">
        <v>1457</v>
      </c>
      <c r="C9572" s="280" t="s">
        <v>1186</v>
      </c>
      <c r="D9572" s="280" t="s">
        <v>1218</v>
      </c>
      <c r="E9572" s="80">
        <v>9.1030982441159709E-3</v>
      </c>
      <c r="F9572" s="80">
        <v>710527</v>
      </c>
      <c r="G9572" s="80">
        <v>9</v>
      </c>
      <c r="H9572" s="280" t="s">
        <v>1342</v>
      </c>
      <c r="I9572" s="80"/>
    </row>
    <row r="9573" spans="1:9">
      <c r="A9573" s="280" t="s">
        <v>10972</v>
      </c>
      <c r="B9573" s="280" t="s">
        <v>1457</v>
      </c>
      <c r="C9573" s="280" t="s">
        <v>1186</v>
      </c>
      <c r="D9573" s="280" t="s">
        <v>1219</v>
      </c>
      <c r="E9573" s="80">
        <v>6.9903942695707828E-3</v>
      </c>
      <c r="F9573" s="80">
        <v>710527</v>
      </c>
      <c r="G9573" s="80">
        <v>9</v>
      </c>
      <c r="H9573" s="280" t="s">
        <v>1342</v>
      </c>
      <c r="I9573" s="80"/>
    </row>
    <row r="9574" spans="1:9">
      <c r="A9574" s="280" t="s">
        <v>10973</v>
      </c>
      <c r="B9574" s="280" t="s">
        <v>1457</v>
      </c>
      <c r="C9574" s="280" t="s">
        <v>1186</v>
      </c>
      <c r="D9574" s="280" t="s">
        <v>1347</v>
      </c>
      <c r="E9574" s="80">
        <v>2.9290094699447905E-2</v>
      </c>
      <c r="F9574" s="80">
        <v>710527</v>
      </c>
      <c r="G9574" s="80">
        <v>9</v>
      </c>
      <c r="H9574" s="280" t="s">
        <v>1342</v>
      </c>
      <c r="I9574" s="80"/>
    </row>
    <row r="9575" spans="1:9">
      <c r="A9575" s="280" t="s">
        <v>10974</v>
      </c>
      <c r="B9575" s="280" t="s">
        <v>1457</v>
      </c>
      <c r="C9575" s="280" t="s">
        <v>1186</v>
      </c>
      <c r="D9575" s="280" t="s">
        <v>1344</v>
      </c>
      <c r="E9575" s="80">
        <v>7.1693500638599819E-2</v>
      </c>
      <c r="F9575" s="80">
        <v>710527</v>
      </c>
      <c r="G9575" s="80">
        <v>9</v>
      </c>
      <c r="H9575" s="280" t="s">
        <v>1342</v>
      </c>
      <c r="I9575" s="80"/>
    </row>
    <row r="9576" spans="1:9">
      <c r="A9576" s="280" t="s">
        <v>10975</v>
      </c>
      <c r="B9576" s="280" t="s">
        <v>5748</v>
      </c>
      <c r="C9576" s="280" t="s">
        <v>1187</v>
      </c>
      <c r="D9576" s="280" t="s">
        <v>1394</v>
      </c>
      <c r="E9576" s="80">
        <v>176945</v>
      </c>
      <c r="F9576" s="80">
        <v>710527</v>
      </c>
      <c r="G9576" s="80">
        <v>9</v>
      </c>
      <c r="H9576" s="280" t="s">
        <v>1394</v>
      </c>
      <c r="I9576" s="80"/>
    </row>
    <row r="9577" spans="1:9">
      <c r="A9577" s="280" t="s">
        <v>10976</v>
      </c>
      <c r="B9577" s="280" t="s">
        <v>5750</v>
      </c>
      <c r="C9577" s="280" t="s">
        <v>1187</v>
      </c>
      <c r="D9577" s="280" t="s">
        <v>1394</v>
      </c>
      <c r="E9577" s="80">
        <v>7436433781.0144138</v>
      </c>
      <c r="F9577" s="80">
        <v>710527</v>
      </c>
      <c r="G9577" s="80">
        <v>9</v>
      </c>
      <c r="H9577" s="280" t="s">
        <v>1394</v>
      </c>
      <c r="I9577" s="80"/>
    </row>
    <row r="9578" spans="1:9">
      <c r="A9578" s="280" t="s">
        <v>10977</v>
      </c>
      <c r="B9578" s="280" t="s">
        <v>5752</v>
      </c>
      <c r="C9578" s="280" t="s">
        <v>1187</v>
      </c>
      <c r="D9578" s="280" t="s">
        <v>1394</v>
      </c>
      <c r="E9578" s="80">
        <v>0.24903346389370143</v>
      </c>
      <c r="F9578" s="80">
        <v>710527</v>
      </c>
      <c r="G9578" s="80">
        <v>9</v>
      </c>
      <c r="H9578" s="280" t="s">
        <v>1394</v>
      </c>
      <c r="I9578" s="80"/>
    </row>
    <row r="9579" spans="1:9">
      <c r="A9579" s="280" t="s">
        <v>10978</v>
      </c>
      <c r="B9579" s="280" t="s">
        <v>5754</v>
      </c>
      <c r="C9579" s="280" t="s">
        <v>1187</v>
      </c>
      <c r="D9579" s="280" t="s">
        <v>1394</v>
      </c>
      <c r="E9579" s="80">
        <v>10466.081909645114</v>
      </c>
      <c r="F9579" s="80">
        <v>710527</v>
      </c>
      <c r="G9579" s="80">
        <v>9</v>
      </c>
      <c r="H9579" s="280" t="s">
        <v>1394</v>
      </c>
      <c r="I9579" s="80"/>
    </row>
    <row r="9580" spans="1:9">
      <c r="A9580" s="280" t="s">
        <v>10979</v>
      </c>
      <c r="B9580" s="280" t="s">
        <v>1457</v>
      </c>
      <c r="C9580" s="280" t="s">
        <v>1187</v>
      </c>
      <c r="D9580" s="280" t="s">
        <v>1211</v>
      </c>
      <c r="E9580" s="80">
        <v>1.5313116520912972E-2</v>
      </c>
      <c r="F9580" s="80">
        <v>710527</v>
      </c>
      <c r="G9580" s="80">
        <v>9</v>
      </c>
      <c r="H9580" s="280" t="s">
        <v>1342</v>
      </c>
      <c r="I9580" s="80"/>
    </row>
    <row r="9581" spans="1:9">
      <c r="A9581" s="280" t="s">
        <v>10980</v>
      </c>
      <c r="B9581" s="280" t="s">
        <v>1457</v>
      </c>
      <c r="C9581" s="280" t="s">
        <v>1187</v>
      </c>
      <c r="D9581" s="280" t="s">
        <v>1212</v>
      </c>
      <c r="E9581" s="80">
        <v>1.610261394598406E-2</v>
      </c>
      <c r="F9581" s="80">
        <v>710527</v>
      </c>
      <c r="G9581" s="80">
        <v>9</v>
      </c>
      <c r="H9581" s="280" t="s">
        <v>1342</v>
      </c>
      <c r="I9581" s="80"/>
    </row>
    <row r="9582" spans="1:9">
      <c r="A9582" s="280" t="s">
        <v>10981</v>
      </c>
      <c r="B9582" s="280" t="s">
        <v>1457</v>
      </c>
      <c r="C9582" s="280" t="s">
        <v>1187</v>
      </c>
      <c r="D9582" s="280" t="s">
        <v>1213</v>
      </c>
      <c r="E9582" s="80">
        <v>1.5318308352388425E-2</v>
      </c>
      <c r="F9582" s="80">
        <v>710527</v>
      </c>
      <c r="G9582" s="80">
        <v>9</v>
      </c>
      <c r="H9582" s="280" t="s">
        <v>1342</v>
      </c>
      <c r="I9582" s="80"/>
    </row>
    <row r="9583" spans="1:9">
      <c r="A9583" s="280" t="s">
        <v>10982</v>
      </c>
      <c r="B9583" s="280" t="s">
        <v>1457</v>
      </c>
      <c r="C9583" s="280" t="s">
        <v>1187</v>
      </c>
      <c r="D9583" s="280" t="s">
        <v>1214</v>
      </c>
      <c r="E9583" s="80">
        <v>1.5637207286827496E-2</v>
      </c>
      <c r="F9583" s="80">
        <v>710527</v>
      </c>
      <c r="G9583" s="80">
        <v>9</v>
      </c>
      <c r="H9583" s="280" t="s">
        <v>1342</v>
      </c>
      <c r="I9583" s="80"/>
    </row>
    <row r="9584" spans="1:9">
      <c r="A9584" s="280" t="s">
        <v>10983</v>
      </c>
      <c r="B9584" s="280" t="s">
        <v>1457</v>
      </c>
      <c r="C9584" s="280" t="s">
        <v>1187</v>
      </c>
      <c r="D9584" s="280" t="s">
        <v>1215</v>
      </c>
      <c r="E9584" s="80">
        <v>1.6076003297935532E-2</v>
      </c>
      <c r="F9584" s="80">
        <v>710527</v>
      </c>
      <c r="G9584" s="80">
        <v>9</v>
      </c>
      <c r="H9584" s="280" t="s">
        <v>1342</v>
      </c>
      <c r="I9584" s="80"/>
    </row>
    <row r="9585" spans="1:9">
      <c r="A9585" s="280" t="s">
        <v>10984</v>
      </c>
      <c r="B9585" s="280" t="s">
        <v>1457</v>
      </c>
      <c r="C9585" s="280" t="s">
        <v>1187</v>
      </c>
      <c r="D9585" s="280" t="s">
        <v>1216</v>
      </c>
      <c r="E9585" s="80">
        <v>2.4172217253183404E-2</v>
      </c>
      <c r="F9585" s="80">
        <v>710527</v>
      </c>
      <c r="G9585" s="80">
        <v>9</v>
      </c>
      <c r="H9585" s="280" t="s">
        <v>1342</v>
      </c>
      <c r="I9585" s="80"/>
    </row>
    <row r="9586" spans="1:9">
      <c r="A9586" s="280" t="s">
        <v>10985</v>
      </c>
      <c r="B9586" s="280" t="s">
        <v>1457</v>
      </c>
      <c r="C9586" s="280" t="s">
        <v>1187</v>
      </c>
      <c r="D9586" s="280" t="s">
        <v>1217</v>
      </c>
      <c r="E9586" s="80">
        <v>1.5318069283853019E-2</v>
      </c>
      <c r="F9586" s="80">
        <v>710527</v>
      </c>
      <c r="G9586" s="80">
        <v>9</v>
      </c>
      <c r="H9586" s="280" t="s">
        <v>1342</v>
      </c>
      <c r="I9586" s="80"/>
    </row>
    <row r="9587" spans="1:9">
      <c r="A9587" s="280" t="s">
        <v>10986</v>
      </c>
      <c r="B9587" s="280" t="s">
        <v>1457</v>
      </c>
      <c r="C9587" s="280" t="s">
        <v>1187</v>
      </c>
      <c r="D9587" s="280" t="s">
        <v>1218</v>
      </c>
      <c r="E9587" s="80">
        <v>1.919380313458216E-2</v>
      </c>
      <c r="F9587" s="80">
        <v>710527</v>
      </c>
      <c r="G9587" s="80">
        <v>9</v>
      </c>
      <c r="H9587" s="280" t="s">
        <v>1342</v>
      </c>
      <c r="I9587" s="80"/>
    </row>
    <row r="9588" spans="1:9">
      <c r="A9588" s="280" t="s">
        <v>10987</v>
      </c>
      <c r="B9588" s="280" t="s">
        <v>1457</v>
      </c>
      <c r="C9588" s="280" t="s">
        <v>1187</v>
      </c>
      <c r="D9588" s="280" t="s">
        <v>1219</v>
      </c>
      <c r="E9588" s="80">
        <v>1206.23064956484</v>
      </c>
      <c r="F9588" s="80">
        <v>710527</v>
      </c>
      <c r="G9588" s="80">
        <v>9</v>
      </c>
      <c r="H9588" s="280" t="s">
        <v>1342</v>
      </c>
      <c r="I9588" s="80"/>
    </row>
    <row r="9589" spans="1:9">
      <c r="A9589" s="280" t="s">
        <v>10988</v>
      </c>
      <c r="B9589" s="280" t="s">
        <v>1457</v>
      </c>
      <c r="C9589" s="280" t="s">
        <v>1187</v>
      </c>
      <c r="D9589" s="280" t="s">
        <v>1347</v>
      </c>
      <c r="E9589" s="80">
        <v>6.7776102691754964E-2</v>
      </c>
      <c r="F9589" s="80">
        <v>710527</v>
      </c>
      <c r="G9589" s="80">
        <v>9</v>
      </c>
      <c r="H9589" s="280" t="s">
        <v>1342</v>
      </c>
      <c r="I9589" s="80"/>
    </row>
    <row r="9590" spans="1:9">
      <c r="A9590" s="280" t="s">
        <v>10989</v>
      </c>
      <c r="B9590" s="280" t="s">
        <v>1457</v>
      </c>
      <c r="C9590" s="280" t="s">
        <v>1187</v>
      </c>
      <c r="D9590" s="280" t="s">
        <v>1344</v>
      </c>
      <c r="E9590" s="80">
        <v>0.16226074589957298</v>
      </c>
      <c r="F9590" s="80">
        <v>710527</v>
      </c>
      <c r="G9590" s="80">
        <v>9</v>
      </c>
      <c r="H9590" s="280" t="s">
        <v>1342</v>
      </c>
      <c r="I9590" s="80"/>
    </row>
    <row r="9591" spans="1:9">
      <c r="A9591" s="280" t="s">
        <v>10990</v>
      </c>
      <c r="B9591" s="280" t="s">
        <v>5748</v>
      </c>
      <c r="C9591" s="280" t="s">
        <v>1188</v>
      </c>
      <c r="D9591" s="280" t="s">
        <v>1394</v>
      </c>
      <c r="E9591" s="80">
        <v>9579</v>
      </c>
      <c r="F9591" s="80">
        <v>710527</v>
      </c>
      <c r="G9591" s="80">
        <v>9</v>
      </c>
      <c r="H9591" s="280" t="s">
        <v>1394</v>
      </c>
      <c r="I9591" s="80"/>
    </row>
    <row r="9592" spans="1:9">
      <c r="A9592" s="280" t="s">
        <v>10991</v>
      </c>
      <c r="B9592" s="280" t="s">
        <v>5750</v>
      </c>
      <c r="C9592" s="280" t="s">
        <v>1188</v>
      </c>
      <c r="D9592" s="280" t="s">
        <v>1394</v>
      </c>
      <c r="E9592" s="80">
        <v>341754854.22645718</v>
      </c>
      <c r="F9592" s="80">
        <v>710527</v>
      </c>
      <c r="G9592" s="80">
        <v>9</v>
      </c>
      <c r="H9592" s="280" t="s">
        <v>1394</v>
      </c>
      <c r="I9592" s="80"/>
    </row>
    <row r="9593" spans="1:9">
      <c r="A9593" s="280" t="s">
        <v>10992</v>
      </c>
      <c r="B9593" s="280" t="s">
        <v>5752</v>
      </c>
      <c r="C9593" s="280" t="s">
        <v>1188</v>
      </c>
      <c r="D9593" s="280" t="s">
        <v>1394</v>
      </c>
      <c r="E9593" s="80">
        <v>1.3481542573329374E-2</v>
      </c>
      <c r="F9593" s="80">
        <v>710527</v>
      </c>
      <c r="G9593" s="80">
        <v>9</v>
      </c>
      <c r="H9593" s="280" t="s">
        <v>1394</v>
      </c>
      <c r="I9593" s="80"/>
    </row>
    <row r="9594" spans="1:9">
      <c r="A9594" s="280" t="s">
        <v>10993</v>
      </c>
      <c r="B9594" s="280" t="s">
        <v>5754</v>
      </c>
      <c r="C9594" s="280" t="s">
        <v>1188</v>
      </c>
      <c r="D9594" s="280" t="s">
        <v>1394</v>
      </c>
      <c r="E9594" s="80">
        <v>480.9878501822692</v>
      </c>
      <c r="F9594" s="80">
        <v>710527</v>
      </c>
      <c r="G9594" s="80">
        <v>9</v>
      </c>
      <c r="H9594" s="280" t="s">
        <v>1394</v>
      </c>
      <c r="I9594" s="80"/>
    </row>
    <row r="9595" spans="1:9">
      <c r="A9595" s="280" t="s">
        <v>10994</v>
      </c>
      <c r="B9595" s="280" t="s">
        <v>1457</v>
      </c>
      <c r="C9595" s="280" t="s">
        <v>1188</v>
      </c>
      <c r="D9595" s="280" t="s">
        <v>1211</v>
      </c>
      <c r="E9595" s="80">
        <v>1.3382230309292087E-2</v>
      </c>
      <c r="F9595" s="80">
        <v>710527</v>
      </c>
      <c r="G9595" s="80">
        <v>9</v>
      </c>
      <c r="H9595" s="280" t="s">
        <v>1342</v>
      </c>
      <c r="I9595" s="80"/>
    </row>
    <row r="9596" spans="1:9">
      <c r="A9596" s="280" t="s">
        <v>10995</v>
      </c>
      <c r="B9596" s="280" t="s">
        <v>1457</v>
      </c>
      <c r="C9596" s="280" t="s">
        <v>1188</v>
      </c>
      <c r="D9596" s="280" t="s">
        <v>1212</v>
      </c>
      <c r="E9596" s="80">
        <v>1.1633554419331235E-2</v>
      </c>
      <c r="F9596" s="80">
        <v>710527</v>
      </c>
      <c r="G9596" s="80">
        <v>9</v>
      </c>
      <c r="H9596" s="280" t="s">
        <v>1342</v>
      </c>
      <c r="I9596" s="80"/>
    </row>
    <row r="9597" spans="1:9">
      <c r="A9597" s="280" t="s">
        <v>10996</v>
      </c>
      <c r="B9597" s="280" t="s">
        <v>1457</v>
      </c>
      <c r="C9597" s="280" t="s">
        <v>1188</v>
      </c>
      <c r="D9597" s="280" t="s">
        <v>1213</v>
      </c>
      <c r="E9597" s="80">
        <v>1.3866620419781459E-2</v>
      </c>
      <c r="F9597" s="80">
        <v>710527</v>
      </c>
      <c r="G9597" s="80">
        <v>9</v>
      </c>
      <c r="H9597" s="280" t="s">
        <v>1342</v>
      </c>
      <c r="I9597" s="80"/>
    </row>
    <row r="9598" spans="1:9">
      <c r="A9598" s="280" t="s">
        <v>10997</v>
      </c>
      <c r="B9598" s="280" t="s">
        <v>1457</v>
      </c>
      <c r="C9598" s="280" t="s">
        <v>1188</v>
      </c>
      <c r="D9598" s="280" t="s">
        <v>1214</v>
      </c>
      <c r="E9598" s="80">
        <v>1.3872789405118855E-2</v>
      </c>
      <c r="F9598" s="80">
        <v>710527</v>
      </c>
      <c r="G9598" s="80">
        <v>9</v>
      </c>
      <c r="H9598" s="280" t="s">
        <v>1342</v>
      </c>
      <c r="I9598" s="80"/>
    </row>
    <row r="9599" spans="1:9">
      <c r="A9599" s="280" t="s">
        <v>10998</v>
      </c>
      <c r="B9599" s="280" t="s">
        <v>1457</v>
      </c>
      <c r="C9599" s="280" t="s">
        <v>1188</v>
      </c>
      <c r="D9599" s="280" t="s">
        <v>1215</v>
      </c>
      <c r="E9599" s="80">
        <v>1.6768764088846233</v>
      </c>
      <c r="F9599" s="80">
        <v>710527</v>
      </c>
      <c r="G9599" s="80">
        <v>9</v>
      </c>
      <c r="H9599" s="280" t="s">
        <v>1342</v>
      </c>
      <c r="I9599" s="80"/>
    </row>
    <row r="9600" spans="1:9">
      <c r="A9600" s="280" t="s">
        <v>10999</v>
      </c>
      <c r="B9600" s="280" t="s">
        <v>1457</v>
      </c>
      <c r="C9600" s="280" t="s">
        <v>1188</v>
      </c>
      <c r="D9600" s="280" t="s">
        <v>1216</v>
      </c>
      <c r="E9600" s="80">
        <v>0.14948588452610034</v>
      </c>
      <c r="F9600" s="80">
        <v>710527</v>
      </c>
      <c r="G9600" s="80">
        <v>9</v>
      </c>
      <c r="H9600" s="280" t="s">
        <v>1342</v>
      </c>
      <c r="I9600" s="80"/>
    </row>
    <row r="9601" spans="1:9">
      <c r="A9601" s="280" t="s">
        <v>11000</v>
      </c>
      <c r="B9601" s="280" t="s">
        <v>1457</v>
      </c>
      <c r="C9601" s="280" t="s">
        <v>1188</v>
      </c>
      <c r="D9601" s="280" t="s">
        <v>1217</v>
      </c>
      <c r="E9601" s="80">
        <v>0.14580772033955305</v>
      </c>
      <c r="F9601" s="80">
        <v>710527</v>
      </c>
      <c r="G9601" s="80">
        <v>9</v>
      </c>
      <c r="H9601" s="280" t="s">
        <v>1342</v>
      </c>
      <c r="I9601" s="80"/>
    </row>
    <row r="9602" spans="1:9">
      <c r="A9602" s="280" t="s">
        <v>11001</v>
      </c>
      <c r="B9602" s="280" t="s">
        <v>1457</v>
      </c>
      <c r="C9602" s="280" t="s">
        <v>1188</v>
      </c>
      <c r="D9602" s="280" t="s">
        <v>1218</v>
      </c>
      <c r="E9602" s="80">
        <v>0.13301356016441268</v>
      </c>
      <c r="F9602" s="80">
        <v>710527</v>
      </c>
      <c r="G9602" s="80">
        <v>9</v>
      </c>
      <c r="H9602" s="280" t="s">
        <v>1342</v>
      </c>
      <c r="I9602" s="80"/>
    </row>
    <row r="9603" spans="1:9">
      <c r="A9603" s="280" t="s">
        <v>11002</v>
      </c>
      <c r="B9603" s="280" t="s">
        <v>1457</v>
      </c>
      <c r="C9603" s="280" t="s">
        <v>1188</v>
      </c>
      <c r="D9603" s="280" t="s">
        <v>1219</v>
      </c>
      <c r="E9603" s="80">
        <v>2.0071554482249572E-2</v>
      </c>
      <c r="F9603" s="80">
        <v>710527</v>
      </c>
      <c r="G9603" s="80">
        <v>9</v>
      </c>
      <c r="H9603" s="280" t="s">
        <v>1342</v>
      </c>
      <c r="I9603" s="80"/>
    </row>
    <row r="9604" spans="1:9">
      <c r="A9604" s="280" t="s">
        <v>11003</v>
      </c>
      <c r="B9604" s="280" t="s">
        <v>1457</v>
      </c>
      <c r="C9604" s="280" t="s">
        <v>1188</v>
      </c>
      <c r="D9604" s="280" t="s">
        <v>1347</v>
      </c>
      <c r="E9604" s="80">
        <v>6.091938167695201E-2</v>
      </c>
      <c r="F9604" s="80">
        <v>710527</v>
      </c>
      <c r="G9604" s="80">
        <v>9</v>
      </c>
      <c r="H9604" s="280" t="s">
        <v>1342</v>
      </c>
      <c r="I9604" s="80"/>
    </row>
    <row r="9605" spans="1:9">
      <c r="A9605" s="280" t="s">
        <v>11004</v>
      </c>
      <c r="B9605" s="280" t="s">
        <v>1457</v>
      </c>
      <c r="C9605" s="280" t="s">
        <v>1188</v>
      </c>
      <c r="D9605" s="280" t="s">
        <v>1344</v>
      </c>
      <c r="E9605" s="80">
        <v>0.13981505951996481</v>
      </c>
      <c r="F9605" s="80">
        <v>710527</v>
      </c>
      <c r="G9605" s="80">
        <v>9</v>
      </c>
      <c r="H9605" s="280" t="s">
        <v>1342</v>
      </c>
      <c r="I9605" s="80"/>
    </row>
    <row r="9606" spans="1:9">
      <c r="A9606" s="280" t="s">
        <v>11005</v>
      </c>
      <c r="B9606" s="280" t="s">
        <v>5748</v>
      </c>
      <c r="C9606" s="280" t="s">
        <v>1189</v>
      </c>
      <c r="D9606" s="280" t="s">
        <v>1394</v>
      </c>
      <c r="E9606" s="80">
        <v>44590</v>
      </c>
      <c r="F9606" s="80">
        <v>710527</v>
      </c>
      <c r="G9606" s="80">
        <v>9</v>
      </c>
      <c r="H9606" s="280" t="s">
        <v>1394</v>
      </c>
      <c r="I9606" s="80"/>
    </row>
    <row r="9607" spans="1:9">
      <c r="A9607" s="280" t="s">
        <v>11006</v>
      </c>
      <c r="B9607" s="280" t="s">
        <v>5750</v>
      </c>
      <c r="C9607" s="280" t="s">
        <v>1189</v>
      </c>
      <c r="D9607" s="280" t="s">
        <v>1394</v>
      </c>
      <c r="E9607" s="80">
        <v>667820800.45868039</v>
      </c>
      <c r="F9607" s="80">
        <v>710527</v>
      </c>
      <c r="G9607" s="80">
        <v>9</v>
      </c>
      <c r="H9607" s="280" t="s">
        <v>1394</v>
      </c>
      <c r="I9607" s="80"/>
    </row>
    <row r="9608" spans="1:9">
      <c r="A9608" s="280" t="s">
        <v>11007</v>
      </c>
      <c r="B9608" s="280" t="s">
        <v>5752</v>
      </c>
      <c r="C9608" s="280" t="s">
        <v>1189</v>
      </c>
      <c r="D9608" s="280" t="s">
        <v>1394</v>
      </c>
      <c r="E9608" s="80">
        <v>6.2756235864365462E-2</v>
      </c>
      <c r="F9608" s="80">
        <v>710527</v>
      </c>
      <c r="G9608" s="80">
        <v>9</v>
      </c>
      <c r="H9608" s="280" t="s">
        <v>1394</v>
      </c>
      <c r="I9608" s="80"/>
    </row>
    <row r="9609" spans="1:9">
      <c r="A9609" s="280" t="s">
        <v>11008</v>
      </c>
      <c r="B9609" s="280" t="s">
        <v>5754</v>
      </c>
      <c r="C9609" s="280" t="s">
        <v>1189</v>
      </c>
      <c r="D9609" s="280" t="s">
        <v>1394</v>
      </c>
      <c r="E9609" s="80">
        <v>939.89503630218189</v>
      </c>
      <c r="F9609" s="80">
        <v>710527</v>
      </c>
      <c r="G9609" s="80">
        <v>9</v>
      </c>
      <c r="H9609" s="280" t="s">
        <v>1394</v>
      </c>
      <c r="I9609" s="80"/>
    </row>
    <row r="9610" spans="1:9">
      <c r="A9610" s="280" t="s">
        <v>11009</v>
      </c>
      <c r="B9610" s="280" t="s">
        <v>1457</v>
      </c>
      <c r="C9610" s="280" t="s">
        <v>1189</v>
      </c>
      <c r="D9610" s="280" t="s">
        <v>1211</v>
      </c>
      <c r="E9610" s="80">
        <v>5.3373308333084729E-3</v>
      </c>
      <c r="F9610" s="80">
        <v>710527</v>
      </c>
      <c r="G9610" s="80">
        <v>9</v>
      </c>
      <c r="H9610" s="280" t="s">
        <v>1342</v>
      </c>
      <c r="I9610" s="80"/>
    </row>
    <row r="9611" spans="1:9">
      <c r="A9611" s="280" t="s">
        <v>11010</v>
      </c>
      <c r="B9611" s="280" t="s">
        <v>1457</v>
      </c>
      <c r="C9611" s="280" t="s">
        <v>1189</v>
      </c>
      <c r="D9611" s="280" t="s">
        <v>1212</v>
      </c>
      <c r="E9611" s="80">
        <v>5.5268205536298859E-3</v>
      </c>
      <c r="F9611" s="80">
        <v>710527</v>
      </c>
      <c r="G9611" s="80">
        <v>9</v>
      </c>
      <c r="H9611" s="280" t="s">
        <v>1342</v>
      </c>
      <c r="I9611" s="80"/>
    </row>
    <row r="9612" spans="1:9">
      <c r="A9612" s="280" t="s">
        <v>11011</v>
      </c>
      <c r="B9612" s="280" t="s">
        <v>1457</v>
      </c>
      <c r="C9612" s="280" t="s">
        <v>1189</v>
      </c>
      <c r="D9612" s="280" t="s">
        <v>1213</v>
      </c>
      <c r="E9612" s="80">
        <v>5.3886420430390236E-3</v>
      </c>
      <c r="F9612" s="80">
        <v>710527</v>
      </c>
      <c r="G9612" s="80">
        <v>9</v>
      </c>
      <c r="H9612" s="280" t="s">
        <v>1342</v>
      </c>
      <c r="I9612" s="80"/>
    </row>
    <row r="9613" spans="1:9">
      <c r="A9613" s="280" t="s">
        <v>11012</v>
      </c>
      <c r="B9613" s="280" t="s">
        <v>1457</v>
      </c>
      <c r="C9613" s="280" t="s">
        <v>1189</v>
      </c>
      <c r="D9613" s="280" t="s">
        <v>1214</v>
      </c>
      <c r="E9613" s="80">
        <v>5.5118663652361424E-3</v>
      </c>
      <c r="F9613" s="80">
        <v>710527</v>
      </c>
      <c r="G9613" s="80">
        <v>9</v>
      </c>
      <c r="H9613" s="280" t="s">
        <v>1342</v>
      </c>
      <c r="I9613" s="80"/>
    </row>
    <row r="9614" spans="1:9">
      <c r="A9614" s="280" t="s">
        <v>11013</v>
      </c>
      <c r="B9614" s="280" t="s">
        <v>1457</v>
      </c>
      <c r="C9614" s="280" t="s">
        <v>1189</v>
      </c>
      <c r="D9614" s="280" t="s">
        <v>1215</v>
      </c>
      <c r="E9614" s="80">
        <v>5.5183165723447E-3</v>
      </c>
      <c r="F9614" s="80">
        <v>710527</v>
      </c>
      <c r="G9614" s="80">
        <v>9</v>
      </c>
      <c r="H9614" s="280" t="s">
        <v>1342</v>
      </c>
      <c r="I9614" s="80"/>
    </row>
    <row r="9615" spans="1:9">
      <c r="A9615" s="280" t="s">
        <v>11014</v>
      </c>
      <c r="B9615" s="280" t="s">
        <v>1457</v>
      </c>
      <c r="C9615" s="280" t="s">
        <v>1189</v>
      </c>
      <c r="D9615" s="280" t="s">
        <v>1216</v>
      </c>
      <c r="E9615" s="80">
        <v>8.0506164167825304E-3</v>
      </c>
      <c r="F9615" s="80">
        <v>710527</v>
      </c>
      <c r="G9615" s="80">
        <v>9</v>
      </c>
      <c r="H9615" s="280" t="s">
        <v>1342</v>
      </c>
      <c r="I9615" s="80"/>
    </row>
    <row r="9616" spans="1:9">
      <c r="A9616" s="280" t="s">
        <v>11015</v>
      </c>
      <c r="B9616" s="280" t="s">
        <v>1457</v>
      </c>
      <c r="C9616" s="280" t="s">
        <v>1189</v>
      </c>
      <c r="D9616" s="280" t="s">
        <v>1217</v>
      </c>
      <c r="E9616" s="80">
        <v>5.2986720321537527E-3</v>
      </c>
      <c r="F9616" s="80">
        <v>710527</v>
      </c>
      <c r="G9616" s="80">
        <v>9</v>
      </c>
      <c r="H9616" s="280" t="s">
        <v>1342</v>
      </c>
      <c r="I9616" s="80"/>
    </row>
    <row r="9617" spans="1:9">
      <c r="A9617" s="280" t="s">
        <v>11016</v>
      </c>
      <c r="B9617" s="280" t="s">
        <v>1457</v>
      </c>
      <c r="C9617" s="280" t="s">
        <v>1189</v>
      </c>
      <c r="D9617" s="280" t="s">
        <v>1218</v>
      </c>
      <c r="E9617" s="80">
        <v>6.6995186404599609E-3</v>
      </c>
      <c r="F9617" s="80">
        <v>710527</v>
      </c>
      <c r="G9617" s="80">
        <v>9</v>
      </c>
      <c r="H9617" s="280" t="s">
        <v>1342</v>
      </c>
      <c r="I9617" s="80"/>
    </row>
    <row r="9618" spans="1:9">
      <c r="A9618" s="280" t="s">
        <v>11017</v>
      </c>
      <c r="B9618" s="280" t="s">
        <v>1457</v>
      </c>
      <c r="C9618" s="280" t="s">
        <v>1189</v>
      </c>
      <c r="D9618" s="280" t="s">
        <v>1219</v>
      </c>
      <c r="E9618" s="80">
        <v>526.25824477206856</v>
      </c>
      <c r="F9618" s="80">
        <v>710527</v>
      </c>
      <c r="G9618" s="80">
        <v>9</v>
      </c>
      <c r="H9618" s="280" t="s">
        <v>1342</v>
      </c>
      <c r="I9618" s="80"/>
    </row>
    <row r="9619" spans="1:9">
      <c r="A9619" s="280" t="s">
        <v>11018</v>
      </c>
      <c r="B9619" s="280" t="s">
        <v>1457</v>
      </c>
      <c r="C9619" s="280" t="s">
        <v>1189</v>
      </c>
      <c r="D9619" s="280" t="s">
        <v>1347</v>
      </c>
      <c r="E9619" s="80">
        <v>2.185681616363571E-2</v>
      </c>
      <c r="F9619" s="80">
        <v>710527</v>
      </c>
      <c r="G9619" s="80">
        <v>9</v>
      </c>
      <c r="H9619" s="280" t="s">
        <v>1342</v>
      </c>
      <c r="I9619" s="80"/>
    </row>
    <row r="9620" spans="1:9">
      <c r="A9620" s="280" t="s">
        <v>11019</v>
      </c>
      <c r="B9620" s="280" t="s">
        <v>1457</v>
      </c>
      <c r="C9620" s="280" t="s">
        <v>1189</v>
      </c>
      <c r="D9620" s="280" t="s">
        <v>1344</v>
      </c>
      <c r="E9620" s="80">
        <v>5.6420209697658728E-2</v>
      </c>
      <c r="F9620" s="80">
        <v>710527</v>
      </c>
      <c r="G9620" s="80">
        <v>9</v>
      </c>
      <c r="H9620" s="280" t="s">
        <v>1342</v>
      </c>
      <c r="I9620" s="80"/>
    </row>
    <row r="9621" spans="1:9">
      <c r="A9621" s="280" t="s">
        <v>11020</v>
      </c>
      <c r="B9621" s="280" t="s">
        <v>5748</v>
      </c>
      <c r="C9621" s="280" t="s">
        <v>1181</v>
      </c>
      <c r="D9621" s="280" t="s">
        <v>1394</v>
      </c>
      <c r="E9621" s="80">
        <v>98013</v>
      </c>
      <c r="F9621" s="80">
        <v>712019</v>
      </c>
      <c r="G9621" s="80">
        <v>10</v>
      </c>
      <c r="H9621" s="280" t="s">
        <v>1394</v>
      </c>
      <c r="I9621" s="80"/>
    </row>
    <row r="9622" spans="1:9">
      <c r="A9622" s="280" t="s">
        <v>11021</v>
      </c>
      <c r="B9622" s="280" t="s">
        <v>5750</v>
      </c>
      <c r="C9622" s="280" t="s">
        <v>1181</v>
      </c>
      <c r="D9622" s="280" t="s">
        <v>1394</v>
      </c>
      <c r="E9622" s="80">
        <v>27028322879.673855</v>
      </c>
      <c r="F9622" s="80">
        <v>712019</v>
      </c>
      <c r="G9622" s="80">
        <v>10</v>
      </c>
      <c r="H9622" s="280" t="s">
        <v>1394</v>
      </c>
      <c r="I9622" s="80"/>
    </row>
    <row r="9623" spans="1:9">
      <c r="A9623" s="280" t="s">
        <v>11022</v>
      </c>
      <c r="B9623" s="280" t="s">
        <v>5752</v>
      </c>
      <c r="C9623" s="280" t="s">
        <v>1181</v>
      </c>
      <c r="D9623" s="280" t="s">
        <v>1394</v>
      </c>
      <c r="E9623" s="80">
        <v>0.13765503448643926</v>
      </c>
      <c r="F9623" s="80">
        <v>712019</v>
      </c>
      <c r="G9623" s="80">
        <v>10</v>
      </c>
      <c r="H9623" s="280" t="s">
        <v>1394</v>
      </c>
      <c r="I9623" s="80"/>
    </row>
    <row r="9624" spans="1:9">
      <c r="A9624" s="280" t="s">
        <v>11023</v>
      </c>
      <c r="B9624" s="280" t="s">
        <v>5754</v>
      </c>
      <c r="C9624" s="280" t="s">
        <v>1181</v>
      </c>
      <c r="D9624" s="280" t="s">
        <v>1394</v>
      </c>
      <c r="E9624" s="80">
        <v>37960.114659403545</v>
      </c>
      <c r="F9624" s="80">
        <v>712019</v>
      </c>
      <c r="G9624" s="80">
        <v>10</v>
      </c>
      <c r="H9624" s="280" t="s">
        <v>1394</v>
      </c>
      <c r="I9624" s="80"/>
    </row>
    <row r="9625" spans="1:9">
      <c r="A9625" s="280" t="s">
        <v>11024</v>
      </c>
      <c r="B9625" s="280" t="s">
        <v>5748</v>
      </c>
      <c r="C9625" s="280" t="s">
        <v>1190</v>
      </c>
      <c r="D9625" s="280" t="s">
        <v>1394</v>
      </c>
      <c r="E9625" s="80">
        <v>212403</v>
      </c>
      <c r="F9625" s="80">
        <v>712019</v>
      </c>
      <c r="G9625" s="80">
        <v>10</v>
      </c>
      <c r="H9625" s="280" t="s">
        <v>1394</v>
      </c>
      <c r="I9625" s="80"/>
    </row>
    <row r="9626" spans="1:9">
      <c r="A9626" s="280" t="s">
        <v>11025</v>
      </c>
      <c r="B9626" s="280" t="s">
        <v>5750</v>
      </c>
      <c r="C9626" s="280" t="s">
        <v>1190</v>
      </c>
      <c r="D9626" s="280" t="s">
        <v>1394</v>
      </c>
      <c r="E9626" s="80">
        <v>43182644803.481735</v>
      </c>
      <c r="F9626" s="80">
        <v>712019</v>
      </c>
      <c r="G9626" s="80">
        <v>10</v>
      </c>
      <c r="H9626" s="280" t="s">
        <v>1394</v>
      </c>
      <c r="I9626" s="80"/>
    </row>
    <row r="9627" spans="1:9">
      <c r="A9627" s="280" t="s">
        <v>11026</v>
      </c>
      <c r="B9627" s="280" t="s">
        <v>5752</v>
      </c>
      <c r="C9627" s="280" t="s">
        <v>1190</v>
      </c>
      <c r="D9627" s="280" t="s">
        <v>1394</v>
      </c>
      <c r="E9627" s="80">
        <v>0.29831085968211524</v>
      </c>
      <c r="F9627" s="80">
        <v>712019</v>
      </c>
      <c r="G9627" s="80">
        <v>10</v>
      </c>
      <c r="H9627" s="280" t="s">
        <v>1394</v>
      </c>
      <c r="I9627" s="80"/>
    </row>
    <row r="9628" spans="1:9">
      <c r="A9628" s="280" t="s">
        <v>11027</v>
      </c>
      <c r="B9628" s="280" t="s">
        <v>5754</v>
      </c>
      <c r="C9628" s="280" t="s">
        <v>1190</v>
      </c>
      <c r="D9628" s="280" t="s">
        <v>1394</v>
      </c>
      <c r="E9628" s="80">
        <v>60648.163607265727</v>
      </c>
      <c r="F9628" s="80">
        <v>712019</v>
      </c>
      <c r="G9628" s="80">
        <v>10</v>
      </c>
      <c r="H9628" s="280" t="s">
        <v>1394</v>
      </c>
      <c r="I9628" s="80"/>
    </row>
    <row r="9629" spans="1:9">
      <c r="A9629" s="280" t="s">
        <v>11028</v>
      </c>
      <c r="B9629" s="280" t="s">
        <v>1457</v>
      </c>
      <c r="C9629" s="280" t="s">
        <v>1190</v>
      </c>
      <c r="D9629" s="280" t="s">
        <v>1211</v>
      </c>
      <c r="E9629" s="80">
        <v>1.5635564039593087E-2</v>
      </c>
      <c r="F9629" s="80">
        <v>712019</v>
      </c>
      <c r="G9629" s="80">
        <v>10</v>
      </c>
      <c r="H9629" s="280" t="s">
        <v>1342</v>
      </c>
      <c r="I9629" s="80"/>
    </row>
    <row r="9630" spans="1:9">
      <c r="A9630" s="280" t="s">
        <v>11029</v>
      </c>
      <c r="B9630" s="280" t="s">
        <v>1457</v>
      </c>
      <c r="C9630" s="280" t="s">
        <v>1190</v>
      </c>
      <c r="D9630" s="280" t="s">
        <v>1212</v>
      </c>
      <c r="E9630" s="80">
        <v>0.33210753228555745</v>
      </c>
      <c r="F9630" s="80">
        <v>712019</v>
      </c>
      <c r="G9630" s="80">
        <v>10</v>
      </c>
      <c r="H9630" s="280" t="s">
        <v>1342</v>
      </c>
      <c r="I9630" s="80"/>
    </row>
    <row r="9631" spans="1:9">
      <c r="A9631" s="280" t="s">
        <v>11030</v>
      </c>
      <c r="B9631" s="280" t="s">
        <v>1457</v>
      </c>
      <c r="C9631" s="280" t="s">
        <v>1190</v>
      </c>
      <c r="D9631" s="280" t="s">
        <v>1213</v>
      </c>
      <c r="E9631" s="80">
        <v>1.6116672067348476E-2</v>
      </c>
      <c r="F9631" s="80">
        <v>712019</v>
      </c>
      <c r="G9631" s="80">
        <v>10</v>
      </c>
      <c r="H9631" s="280" t="s">
        <v>1342</v>
      </c>
      <c r="I9631" s="80"/>
    </row>
    <row r="9632" spans="1:9">
      <c r="A9632" s="280" t="s">
        <v>11031</v>
      </c>
      <c r="B9632" s="280" t="s">
        <v>1457</v>
      </c>
      <c r="C9632" s="280" t="s">
        <v>1190</v>
      </c>
      <c r="D9632" s="280" t="s">
        <v>1214</v>
      </c>
      <c r="E9632" s="80">
        <v>1.6548025361043998E-2</v>
      </c>
      <c r="F9632" s="80">
        <v>712019</v>
      </c>
      <c r="G9632" s="80">
        <v>10</v>
      </c>
      <c r="H9632" s="280" t="s">
        <v>1342</v>
      </c>
      <c r="I9632" s="80"/>
    </row>
    <row r="9633" spans="1:9">
      <c r="A9633" s="280" t="s">
        <v>11032</v>
      </c>
      <c r="B9633" s="280" t="s">
        <v>1457</v>
      </c>
      <c r="C9633" s="280" t="s">
        <v>1190</v>
      </c>
      <c r="D9633" s="280" t="s">
        <v>1215</v>
      </c>
      <c r="E9633" s="80">
        <v>1.0858834447590182</v>
      </c>
      <c r="F9633" s="80">
        <v>712019</v>
      </c>
      <c r="G9633" s="80">
        <v>10</v>
      </c>
      <c r="H9633" s="280" t="s">
        <v>1342</v>
      </c>
      <c r="I9633" s="80"/>
    </row>
    <row r="9634" spans="1:9">
      <c r="A9634" s="280" t="s">
        <v>11033</v>
      </c>
      <c r="B9634" s="280" t="s">
        <v>1457</v>
      </c>
      <c r="C9634" s="280" t="s">
        <v>1190</v>
      </c>
      <c r="D9634" s="280" t="s">
        <v>1216</v>
      </c>
      <c r="E9634" s="80">
        <v>0.32156064671508078</v>
      </c>
      <c r="F9634" s="80">
        <v>712019</v>
      </c>
      <c r="G9634" s="80">
        <v>10</v>
      </c>
      <c r="H9634" s="280" t="s">
        <v>1342</v>
      </c>
      <c r="I9634" s="80"/>
    </row>
    <row r="9635" spans="1:9">
      <c r="A9635" s="280" t="s">
        <v>11034</v>
      </c>
      <c r="B9635" s="280" t="s">
        <v>1457</v>
      </c>
      <c r="C9635" s="280" t="s">
        <v>1190</v>
      </c>
      <c r="D9635" s="280" t="s">
        <v>1217</v>
      </c>
      <c r="E9635" s="80">
        <v>0.31775410015539385</v>
      </c>
      <c r="F9635" s="80">
        <v>712019</v>
      </c>
      <c r="G9635" s="80">
        <v>10</v>
      </c>
      <c r="H9635" s="280" t="s">
        <v>1342</v>
      </c>
      <c r="I9635" s="80"/>
    </row>
    <row r="9636" spans="1:9">
      <c r="A9636" s="280" t="s">
        <v>11035</v>
      </c>
      <c r="B9636" s="280" t="s">
        <v>1457</v>
      </c>
      <c r="C9636" s="280" t="s">
        <v>1190</v>
      </c>
      <c r="D9636" s="280" t="s">
        <v>1218</v>
      </c>
      <c r="E9636" s="80">
        <v>0.21099797704813636</v>
      </c>
      <c r="F9636" s="80">
        <v>712019</v>
      </c>
      <c r="G9636" s="80">
        <v>10</v>
      </c>
      <c r="H9636" s="280" t="s">
        <v>1342</v>
      </c>
      <c r="I9636" s="80"/>
    </row>
    <row r="9637" spans="1:9">
      <c r="A9637" s="280" t="s">
        <v>11036</v>
      </c>
      <c r="B9637" s="280" t="s">
        <v>1457</v>
      </c>
      <c r="C9637" s="280" t="s">
        <v>1190</v>
      </c>
      <c r="D9637" s="280" t="s">
        <v>1219</v>
      </c>
      <c r="E9637" s="80">
        <v>11931.32721193754</v>
      </c>
      <c r="F9637" s="80">
        <v>712019</v>
      </c>
      <c r="G9637" s="80">
        <v>10</v>
      </c>
      <c r="H9637" s="280" t="s">
        <v>1342</v>
      </c>
      <c r="I9637" s="80"/>
    </row>
    <row r="9638" spans="1:9">
      <c r="A9638" s="280" t="s">
        <v>11037</v>
      </c>
      <c r="B9638" s="280" t="s">
        <v>1457</v>
      </c>
      <c r="C9638" s="280" t="s">
        <v>1190</v>
      </c>
      <c r="D9638" s="280" t="s">
        <v>1347</v>
      </c>
      <c r="E9638" s="80">
        <v>0.30991438598537863</v>
      </c>
      <c r="F9638" s="80">
        <v>712019</v>
      </c>
      <c r="G9638" s="80">
        <v>10</v>
      </c>
      <c r="H9638" s="280" t="s">
        <v>1342</v>
      </c>
      <c r="I9638" s="80"/>
    </row>
    <row r="9639" spans="1:9">
      <c r="A9639" s="280" t="s">
        <v>11038</v>
      </c>
      <c r="B9639" s="280" t="s">
        <v>1457</v>
      </c>
      <c r="C9639" s="280" t="s">
        <v>1190</v>
      </c>
      <c r="D9639" s="280" t="s">
        <v>1344</v>
      </c>
      <c r="E9639" s="80">
        <v>0.77396152524036788</v>
      </c>
      <c r="F9639" s="80">
        <v>712019</v>
      </c>
      <c r="G9639" s="80">
        <v>10</v>
      </c>
      <c r="H9639" s="280" t="s">
        <v>1342</v>
      </c>
      <c r="I9639" s="80"/>
    </row>
    <row r="9640" spans="1:9">
      <c r="A9640" s="280" t="s">
        <v>11039</v>
      </c>
      <c r="B9640" s="280" t="s">
        <v>5748</v>
      </c>
      <c r="C9640" s="280" t="s">
        <v>1191</v>
      </c>
      <c r="D9640" s="280" t="s">
        <v>1394</v>
      </c>
      <c r="E9640" s="80">
        <v>237195</v>
      </c>
      <c r="F9640" s="80">
        <v>712019</v>
      </c>
      <c r="G9640" s="80">
        <v>10</v>
      </c>
      <c r="H9640" s="280" t="s">
        <v>1394</v>
      </c>
      <c r="I9640" s="80"/>
    </row>
    <row r="9641" spans="1:9">
      <c r="A9641" s="280" t="s">
        <v>11040</v>
      </c>
      <c r="B9641" s="280" t="s">
        <v>5750</v>
      </c>
      <c r="C9641" s="280" t="s">
        <v>1191</v>
      </c>
      <c r="D9641" s="280" t="s">
        <v>1394</v>
      </c>
      <c r="E9641" s="80">
        <v>46177001158.624229</v>
      </c>
      <c r="F9641" s="80">
        <v>712019</v>
      </c>
      <c r="G9641" s="80">
        <v>10</v>
      </c>
      <c r="H9641" s="280" t="s">
        <v>1394</v>
      </c>
      <c r="I9641" s="80"/>
    </row>
    <row r="9642" spans="1:9">
      <c r="A9642" s="280" t="s">
        <v>11041</v>
      </c>
      <c r="B9642" s="280" t="s">
        <v>5752</v>
      </c>
      <c r="C9642" s="280" t="s">
        <v>1191</v>
      </c>
      <c r="D9642" s="280" t="s">
        <v>1394</v>
      </c>
      <c r="E9642" s="80">
        <v>0.33313015523462153</v>
      </c>
      <c r="F9642" s="80">
        <v>712019</v>
      </c>
      <c r="G9642" s="80">
        <v>10</v>
      </c>
      <c r="H9642" s="280" t="s">
        <v>1394</v>
      </c>
      <c r="I9642" s="80"/>
    </row>
    <row r="9643" spans="1:9">
      <c r="A9643" s="280" t="s">
        <v>11042</v>
      </c>
      <c r="B9643" s="280" t="s">
        <v>5754</v>
      </c>
      <c r="C9643" s="280" t="s">
        <v>1191</v>
      </c>
      <c r="D9643" s="280" t="s">
        <v>1394</v>
      </c>
      <c r="E9643" s="80">
        <v>64853.608061897547</v>
      </c>
      <c r="F9643" s="80">
        <v>712019</v>
      </c>
      <c r="G9643" s="80">
        <v>10</v>
      </c>
      <c r="H9643" s="280" t="s">
        <v>1394</v>
      </c>
      <c r="I9643" s="80"/>
    </row>
    <row r="9644" spans="1:9">
      <c r="A9644" s="280" t="s">
        <v>11043</v>
      </c>
      <c r="B9644" s="280" t="s">
        <v>1457</v>
      </c>
      <c r="C9644" s="280" t="s">
        <v>1191</v>
      </c>
      <c r="D9644" s="280" t="s">
        <v>1211</v>
      </c>
      <c r="E9644" s="80">
        <v>1.577467545715671E-2</v>
      </c>
      <c r="F9644" s="80">
        <v>712019</v>
      </c>
      <c r="G9644" s="80">
        <v>10</v>
      </c>
      <c r="H9644" s="280" t="s">
        <v>1342</v>
      </c>
      <c r="I9644" s="80"/>
    </row>
    <row r="9645" spans="1:9">
      <c r="A9645" s="280" t="s">
        <v>11044</v>
      </c>
      <c r="B9645" s="280" t="s">
        <v>1457</v>
      </c>
      <c r="C9645" s="280" t="s">
        <v>1191</v>
      </c>
      <c r="D9645" s="280" t="s">
        <v>1212</v>
      </c>
      <c r="E9645" s="80">
        <v>0.29853873093266103</v>
      </c>
      <c r="F9645" s="80">
        <v>712019</v>
      </c>
      <c r="G9645" s="80">
        <v>10</v>
      </c>
      <c r="H9645" s="280" t="s">
        <v>1342</v>
      </c>
      <c r="I9645" s="80"/>
    </row>
    <row r="9646" spans="1:9">
      <c r="A9646" s="280" t="s">
        <v>11045</v>
      </c>
      <c r="B9646" s="280" t="s">
        <v>1457</v>
      </c>
      <c r="C9646" s="280" t="s">
        <v>1191</v>
      </c>
      <c r="D9646" s="280" t="s">
        <v>1213</v>
      </c>
      <c r="E9646" s="80">
        <v>1.6212975629558424E-2</v>
      </c>
      <c r="F9646" s="80">
        <v>712019</v>
      </c>
      <c r="G9646" s="80">
        <v>10</v>
      </c>
      <c r="H9646" s="280" t="s">
        <v>1342</v>
      </c>
      <c r="I9646" s="80"/>
    </row>
    <row r="9647" spans="1:9">
      <c r="A9647" s="280" t="s">
        <v>11046</v>
      </c>
      <c r="B9647" s="280" t="s">
        <v>1457</v>
      </c>
      <c r="C9647" s="280" t="s">
        <v>1191</v>
      </c>
      <c r="D9647" s="280" t="s">
        <v>1214</v>
      </c>
      <c r="E9647" s="80">
        <v>1.6625521416498479E-2</v>
      </c>
      <c r="F9647" s="80">
        <v>712019</v>
      </c>
      <c r="G9647" s="80">
        <v>10</v>
      </c>
      <c r="H9647" s="280" t="s">
        <v>1342</v>
      </c>
      <c r="I9647" s="80"/>
    </row>
    <row r="9648" spans="1:9">
      <c r="A9648" s="280" t="s">
        <v>11047</v>
      </c>
      <c r="B9648" s="280" t="s">
        <v>1457</v>
      </c>
      <c r="C9648" s="280" t="s">
        <v>1191</v>
      </c>
      <c r="D9648" s="280" t="s">
        <v>1215</v>
      </c>
      <c r="E9648" s="80">
        <v>0.97250023911952765</v>
      </c>
      <c r="F9648" s="80">
        <v>712019</v>
      </c>
      <c r="G9648" s="80">
        <v>10</v>
      </c>
      <c r="H9648" s="280" t="s">
        <v>1342</v>
      </c>
      <c r="I9648" s="80"/>
    </row>
    <row r="9649" spans="1:9">
      <c r="A9649" s="280" t="s">
        <v>11048</v>
      </c>
      <c r="B9649" s="280" t="s">
        <v>1457</v>
      </c>
      <c r="C9649" s="280" t="s">
        <v>1191</v>
      </c>
      <c r="D9649" s="280" t="s">
        <v>1216</v>
      </c>
      <c r="E9649" s="80">
        <v>0.29029795629480021</v>
      </c>
      <c r="F9649" s="80">
        <v>712019</v>
      </c>
      <c r="G9649" s="80">
        <v>10</v>
      </c>
      <c r="H9649" s="280" t="s">
        <v>1342</v>
      </c>
      <c r="I9649" s="80"/>
    </row>
    <row r="9650" spans="1:9">
      <c r="A9650" s="280" t="s">
        <v>11049</v>
      </c>
      <c r="B9650" s="280" t="s">
        <v>1457</v>
      </c>
      <c r="C9650" s="280" t="s">
        <v>1191</v>
      </c>
      <c r="D9650" s="280" t="s">
        <v>1217</v>
      </c>
      <c r="E9650" s="80">
        <v>0.28630870183438306</v>
      </c>
      <c r="F9650" s="80">
        <v>712019</v>
      </c>
      <c r="G9650" s="80">
        <v>10</v>
      </c>
      <c r="H9650" s="280" t="s">
        <v>1342</v>
      </c>
      <c r="I9650" s="80"/>
    </row>
    <row r="9651" spans="1:9">
      <c r="A9651" s="280" t="s">
        <v>11050</v>
      </c>
      <c r="B9651" s="280" t="s">
        <v>1457</v>
      </c>
      <c r="C9651" s="280" t="s">
        <v>1191</v>
      </c>
      <c r="D9651" s="280" t="s">
        <v>1218</v>
      </c>
      <c r="E9651" s="80">
        <v>0.19120273116098485</v>
      </c>
      <c r="F9651" s="80">
        <v>712019</v>
      </c>
      <c r="G9651" s="80">
        <v>10</v>
      </c>
      <c r="H9651" s="280" t="s">
        <v>1342</v>
      </c>
      <c r="I9651" s="80"/>
    </row>
    <row r="9652" spans="1:9">
      <c r="A9652" s="280" t="s">
        <v>11051</v>
      </c>
      <c r="B9652" s="280" t="s">
        <v>1457</v>
      </c>
      <c r="C9652" s="280" t="s">
        <v>1191</v>
      </c>
      <c r="D9652" s="280" t="s">
        <v>1219</v>
      </c>
      <c r="E9652" s="80">
        <v>10684.247687457062</v>
      </c>
      <c r="F9652" s="80">
        <v>712019</v>
      </c>
      <c r="G9652" s="80">
        <v>10</v>
      </c>
      <c r="H9652" s="280" t="s">
        <v>1342</v>
      </c>
      <c r="I9652" s="80"/>
    </row>
    <row r="9653" spans="1:9">
      <c r="A9653" s="280" t="s">
        <v>11052</v>
      </c>
      <c r="B9653" s="280" t="s">
        <v>1457</v>
      </c>
      <c r="C9653" s="280" t="s">
        <v>1191</v>
      </c>
      <c r="D9653" s="280" t="s">
        <v>1347</v>
      </c>
      <c r="E9653" s="80">
        <v>0.29690783268101334</v>
      </c>
      <c r="F9653" s="80">
        <v>712019</v>
      </c>
      <c r="G9653" s="80">
        <v>10</v>
      </c>
      <c r="H9653" s="280" t="s">
        <v>1342</v>
      </c>
      <c r="I9653" s="80"/>
    </row>
    <row r="9654" spans="1:9">
      <c r="A9654" s="280" t="s">
        <v>11053</v>
      </c>
      <c r="B9654" s="280" t="s">
        <v>1457</v>
      </c>
      <c r="C9654" s="280" t="s">
        <v>1191</v>
      </c>
      <c r="D9654" s="280" t="s">
        <v>1344</v>
      </c>
      <c r="E9654" s="80">
        <v>0.74121122188654798</v>
      </c>
      <c r="F9654" s="80">
        <v>712019</v>
      </c>
      <c r="G9654" s="80">
        <v>10</v>
      </c>
      <c r="H9654" s="280" t="s">
        <v>1342</v>
      </c>
      <c r="I9654" s="80"/>
    </row>
    <row r="9655" spans="1:9">
      <c r="A9655" s="280" t="s">
        <v>11054</v>
      </c>
      <c r="B9655" s="280" t="s">
        <v>5748</v>
      </c>
      <c r="C9655" s="280" t="s">
        <v>1192</v>
      </c>
      <c r="D9655" s="280" t="s">
        <v>1394</v>
      </c>
      <c r="E9655" s="80">
        <v>390675</v>
      </c>
      <c r="F9655" s="80">
        <v>712019</v>
      </c>
      <c r="G9655" s="80">
        <v>10</v>
      </c>
      <c r="H9655" s="280" t="s">
        <v>1394</v>
      </c>
      <c r="I9655" s="80"/>
    </row>
    <row r="9656" spans="1:9">
      <c r="A9656" s="280" t="s">
        <v>11055</v>
      </c>
      <c r="B9656" s="280" t="s">
        <v>5750</v>
      </c>
      <c r="C9656" s="280" t="s">
        <v>1192</v>
      </c>
      <c r="D9656" s="280" t="s">
        <v>1394</v>
      </c>
      <c r="E9656" s="80">
        <v>93815440038.907547</v>
      </c>
      <c r="F9656" s="80">
        <v>712019</v>
      </c>
      <c r="G9656" s="80">
        <v>10</v>
      </c>
      <c r="H9656" s="280" t="s">
        <v>1394</v>
      </c>
      <c r="I9656" s="80"/>
    </row>
    <row r="9657" spans="1:9">
      <c r="A9657" s="280" t="s">
        <v>11056</v>
      </c>
      <c r="B9657" s="280" t="s">
        <v>5752</v>
      </c>
      <c r="C9657" s="280" t="s">
        <v>1192</v>
      </c>
      <c r="D9657" s="280" t="s">
        <v>1394</v>
      </c>
      <c r="E9657" s="80">
        <v>0.54868620078958563</v>
      </c>
      <c r="F9657" s="80">
        <v>712019</v>
      </c>
      <c r="G9657" s="80">
        <v>10</v>
      </c>
      <c r="H9657" s="280" t="s">
        <v>1394</v>
      </c>
      <c r="I9657" s="80"/>
    </row>
    <row r="9658" spans="1:9">
      <c r="A9658" s="280" t="s">
        <v>11057</v>
      </c>
      <c r="B9658" s="280" t="s">
        <v>5754</v>
      </c>
      <c r="C9658" s="280" t="s">
        <v>1192</v>
      </c>
      <c r="D9658" s="280" t="s">
        <v>1394</v>
      </c>
      <c r="E9658" s="80">
        <v>131759.74242106959</v>
      </c>
      <c r="F9658" s="80">
        <v>712019</v>
      </c>
      <c r="G9658" s="80">
        <v>10</v>
      </c>
      <c r="H9658" s="280" t="s">
        <v>1394</v>
      </c>
      <c r="I9658" s="80"/>
    </row>
    <row r="9659" spans="1:9">
      <c r="A9659" s="280" t="s">
        <v>11058</v>
      </c>
      <c r="B9659" s="280" t="s">
        <v>1457</v>
      </c>
      <c r="C9659" s="280" t="s">
        <v>1192</v>
      </c>
      <c r="D9659" s="280" t="s">
        <v>1211</v>
      </c>
      <c r="E9659" s="80">
        <v>2.1583971070824676E-2</v>
      </c>
      <c r="F9659" s="80">
        <v>712019</v>
      </c>
      <c r="G9659" s="80">
        <v>10</v>
      </c>
      <c r="H9659" s="280" t="s">
        <v>1342</v>
      </c>
      <c r="I9659" s="80"/>
    </row>
    <row r="9660" spans="1:9">
      <c r="A9660" s="280" t="s">
        <v>11059</v>
      </c>
      <c r="B9660" s="280" t="s">
        <v>1457</v>
      </c>
      <c r="C9660" s="280" t="s">
        <v>1192</v>
      </c>
      <c r="D9660" s="280" t="s">
        <v>1212</v>
      </c>
      <c r="E9660" s="80">
        <v>0.19270581336819867</v>
      </c>
      <c r="F9660" s="80">
        <v>712019</v>
      </c>
      <c r="G9660" s="80">
        <v>10</v>
      </c>
      <c r="H9660" s="280" t="s">
        <v>1342</v>
      </c>
      <c r="I9660" s="80"/>
    </row>
    <row r="9661" spans="1:9">
      <c r="A9661" s="280" t="s">
        <v>11060</v>
      </c>
      <c r="B9661" s="280" t="s">
        <v>1457</v>
      </c>
      <c r="C9661" s="280" t="s">
        <v>1192</v>
      </c>
      <c r="D9661" s="280" t="s">
        <v>1213</v>
      </c>
      <c r="E9661" s="80">
        <v>2.1867148115326512E-2</v>
      </c>
      <c r="F9661" s="80">
        <v>712019</v>
      </c>
      <c r="G9661" s="80">
        <v>10</v>
      </c>
      <c r="H9661" s="280" t="s">
        <v>1342</v>
      </c>
      <c r="I9661" s="80"/>
    </row>
    <row r="9662" spans="1:9">
      <c r="A9662" s="280" t="s">
        <v>11061</v>
      </c>
      <c r="B9662" s="280" t="s">
        <v>1457</v>
      </c>
      <c r="C9662" s="280" t="s">
        <v>1192</v>
      </c>
      <c r="D9662" s="280" t="s">
        <v>1214</v>
      </c>
      <c r="E9662" s="80">
        <v>2.2225815059471455E-2</v>
      </c>
      <c r="F9662" s="80">
        <v>712019</v>
      </c>
      <c r="G9662" s="80">
        <v>10</v>
      </c>
      <c r="H9662" s="280" t="s">
        <v>1342</v>
      </c>
      <c r="I9662" s="80"/>
    </row>
    <row r="9663" spans="1:9">
      <c r="A9663" s="280" t="s">
        <v>11062</v>
      </c>
      <c r="B9663" s="280" t="s">
        <v>1457</v>
      </c>
      <c r="C9663" s="280" t="s">
        <v>1192</v>
      </c>
      <c r="D9663" s="280" t="s">
        <v>1215</v>
      </c>
      <c r="E9663" s="80">
        <v>0.59977919230167587</v>
      </c>
      <c r="F9663" s="80">
        <v>712019</v>
      </c>
      <c r="G9663" s="80">
        <v>10</v>
      </c>
      <c r="H9663" s="280" t="s">
        <v>1342</v>
      </c>
      <c r="I9663" s="80"/>
    </row>
    <row r="9664" spans="1:9">
      <c r="A9664" s="280" t="s">
        <v>11063</v>
      </c>
      <c r="B9664" s="280" t="s">
        <v>1457</v>
      </c>
      <c r="C9664" s="280" t="s">
        <v>1192</v>
      </c>
      <c r="D9664" s="280" t="s">
        <v>1216</v>
      </c>
      <c r="E9664" s="80">
        <v>0.19252876634407992</v>
      </c>
      <c r="F9664" s="80">
        <v>712019</v>
      </c>
      <c r="G9664" s="80">
        <v>10</v>
      </c>
      <c r="H9664" s="280" t="s">
        <v>1342</v>
      </c>
      <c r="I9664" s="80"/>
    </row>
    <row r="9665" spans="1:9">
      <c r="A9665" s="280" t="s">
        <v>11064</v>
      </c>
      <c r="B9665" s="280" t="s">
        <v>1457</v>
      </c>
      <c r="C9665" s="280" t="s">
        <v>1192</v>
      </c>
      <c r="D9665" s="280" t="s">
        <v>1217</v>
      </c>
      <c r="E9665" s="80">
        <v>0.1862385067818578</v>
      </c>
      <c r="F9665" s="80">
        <v>712019</v>
      </c>
      <c r="G9665" s="80">
        <v>10</v>
      </c>
      <c r="H9665" s="280" t="s">
        <v>1342</v>
      </c>
      <c r="I9665" s="80"/>
    </row>
    <row r="9666" spans="1:9">
      <c r="A9666" s="280" t="s">
        <v>11065</v>
      </c>
      <c r="B9666" s="280" t="s">
        <v>1457</v>
      </c>
      <c r="C9666" s="280" t="s">
        <v>1192</v>
      </c>
      <c r="D9666" s="280" t="s">
        <v>1218</v>
      </c>
      <c r="E9666" s="80">
        <v>0.13131820874841479</v>
      </c>
      <c r="F9666" s="80">
        <v>712019</v>
      </c>
      <c r="G9666" s="80">
        <v>10</v>
      </c>
      <c r="H9666" s="280" t="s">
        <v>1342</v>
      </c>
      <c r="I9666" s="80"/>
    </row>
    <row r="9667" spans="1:9">
      <c r="A9667" s="280" t="s">
        <v>11066</v>
      </c>
      <c r="B9667" s="280" t="s">
        <v>1457</v>
      </c>
      <c r="C9667" s="280" t="s">
        <v>1192</v>
      </c>
      <c r="D9667" s="280" t="s">
        <v>1219</v>
      </c>
      <c r="E9667" s="80">
        <v>9842.308190720305</v>
      </c>
      <c r="F9667" s="80">
        <v>712019</v>
      </c>
      <c r="G9667" s="80">
        <v>10</v>
      </c>
      <c r="H9667" s="280" t="s">
        <v>1342</v>
      </c>
      <c r="I9667" s="80"/>
    </row>
    <row r="9668" spans="1:9">
      <c r="A9668" s="280" t="s">
        <v>11067</v>
      </c>
      <c r="B9668" s="280" t="s">
        <v>1457</v>
      </c>
      <c r="C9668" s="280" t="s">
        <v>1192</v>
      </c>
      <c r="D9668" s="280" t="s">
        <v>1347</v>
      </c>
      <c r="E9668" s="80">
        <v>0.38685640960049839</v>
      </c>
      <c r="F9668" s="80">
        <v>712019</v>
      </c>
      <c r="G9668" s="80">
        <v>10</v>
      </c>
      <c r="H9668" s="280" t="s">
        <v>1342</v>
      </c>
      <c r="I9668" s="80"/>
    </row>
    <row r="9669" spans="1:9">
      <c r="A9669" s="280" t="s">
        <v>11068</v>
      </c>
      <c r="B9669" s="280" t="s">
        <v>1457</v>
      </c>
      <c r="C9669" s="280" t="s">
        <v>1192</v>
      </c>
      <c r="D9669" s="280" t="s">
        <v>1344</v>
      </c>
      <c r="E9669" s="80">
        <v>0.92689075744182636</v>
      </c>
      <c r="F9669" s="80">
        <v>712019</v>
      </c>
      <c r="G9669" s="80">
        <v>10</v>
      </c>
      <c r="H9669" s="280" t="s">
        <v>1342</v>
      </c>
      <c r="I9669" s="80"/>
    </row>
    <row r="9670" spans="1:9">
      <c r="A9670" s="280" t="s">
        <v>11069</v>
      </c>
      <c r="B9670" s="280" t="s">
        <v>5748</v>
      </c>
      <c r="C9670" s="280" t="s">
        <v>1193</v>
      </c>
      <c r="D9670" s="280" t="s">
        <v>1394</v>
      </c>
      <c r="E9670" s="80">
        <v>38807</v>
      </c>
      <c r="F9670" s="80">
        <v>712019</v>
      </c>
      <c r="G9670" s="80">
        <v>10</v>
      </c>
      <c r="H9670" s="280" t="s">
        <v>1394</v>
      </c>
      <c r="I9670" s="80"/>
    </row>
    <row r="9671" spans="1:9">
      <c r="A9671" s="280" t="s">
        <v>11070</v>
      </c>
      <c r="B9671" s="280" t="s">
        <v>5750</v>
      </c>
      <c r="C9671" s="280" t="s">
        <v>1193</v>
      </c>
      <c r="D9671" s="280" t="s">
        <v>1394</v>
      </c>
      <c r="E9671" s="80">
        <v>20402344828.96875</v>
      </c>
      <c r="F9671" s="80">
        <v>712019</v>
      </c>
      <c r="G9671" s="80">
        <v>10</v>
      </c>
      <c r="H9671" s="280" t="s">
        <v>1394</v>
      </c>
      <c r="I9671" s="80"/>
    </row>
    <row r="9672" spans="1:9">
      <c r="A9672" s="280" t="s">
        <v>11071</v>
      </c>
      <c r="B9672" s="280" t="s">
        <v>5752</v>
      </c>
      <c r="C9672" s="280" t="s">
        <v>1193</v>
      </c>
      <c r="D9672" s="280" t="s">
        <v>1394</v>
      </c>
      <c r="E9672" s="80">
        <v>5.4502759055586998E-2</v>
      </c>
      <c r="F9672" s="80">
        <v>712019</v>
      </c>
      <c r="G9672" s="80">
        <v>10</v>
      </c>
      <c r="H9672" s="280" t="s">
        <v>1394</v>
      </c>
      <c r="I9672" s="80"/>
    </row>
    <row r="9673" spans="1:9">
      <c r="A9673" s="280" t="s">
        <v>11072</v>
      </c>
      <c r="B9673" s="280" t="s">
        <v>5754</v>
      </c>
      <c r="C9673" s="280" t="s">
        <v>1193</v>
      </c>
      <c r="D9673" s="280" t="s">
        <v>1394</v>
      </c>
      <c r="E9673" s="80">
        <v>28654.214043401582</v>
      </c>
      <c r="F9673" s="80">
        <v>712019</v>
      </c>
      <c r="G9673" s="80">
        <v>10</v>
      </c>
      <c r="H9673" s="280" t="s">
        <v>1394</v>
      </c>
      <c r="I9673" s="80"/>
    </row>
    <row r="9674" spans="1:9">
      <c r="A9674" s="280" t="s">
        <v>11073</v>
      </c>
      <c r="B9674" s="280" t="s">
        <v>1457</v>
      </c>
      <c r="C9674" s="280" t="s">
        <v>1193</v>
      </c>
      <c r="D9674" s="280" t="s">
        <v>1211</v>
      </c>
      <c r="E9674" s="80">
        <v>3.7592454118373274E-2</v>
      </c>
      <c r="F9674" s="80">
        <v>712019</v>
      </c>
      <c r="G9674" s="80">
        <v>10</v>
      </c>
      <c r="H9674" s="280" t="s">
        <v>1342</v>
      </c>
      <c r="I9674" s="80"/>
    </row>
    <row r="9675" spans="1:9">
      <c r="A9675" s="280" t="s">
        <v>11074</v>
      </c>
      <c r="B9675" s="280" t="s">
        <v>1457</v>
      </c>
      <c r="C9675" s="280" t="s">
        <v>1193</v>
      </c>
      <c r="D9675" s="280" t="s">
        <v>1212</v>
      </c>
      <c r="E9675" s="80">
        <v>4.0327642351339552E-2</v>
      </c>
      <c r="F9675" s="80">
        <v>712019</v>
      </c>
      <c r="G9675" s="80">
        <v>10</v>
      </c>
      <c r="H9675" s="280" t="s">
        <v>1342</v>
      </c>
      <c r="I9675" s="80"/>
    </row>
    <row r="9676" spans="1:9">
      <c r="A9676" s="280" t="s">
        <v>11075</v>
      </c>
      <c r="B9676" s="280" t="s">
        <v>1457</v>
      </c>
      <c r="C9676" s="280" t="s">
        <v>1193</v>
      </c>
      <c r="D9676" s="280" t="s">
        <v>1213</v>
      </c>
      <c r="E9676" s="80">
        <v>3.7601268711811513E-2</v>
      </c>
      <c r="F9676" s="80">
        <v>712019</v>
      </c>
      <c r="G9676" s="80">
        <v>10</v>
      </c>
      <c r="H9676" s="280" t="s">
        <v>1342</v>
      </c>
      <c r="I9676" s="80"/>
    </row>
    <row r="9677" spans="1:9">
      <c r="A9677" s="280" t="s">
        <v>11076</v>
      </c>
      <c r="B9677" s="280" t="s">
        <v>1457</v>
      </c>
      <c r="C9677" s="280" t="s">
        <v>1193</v>
      </c>
      <c r="D9677" s="280" t="s">
        <v>1214</v>
      </c>
      <c r="E9677" s="80">
        <v>3.7701369417551853E-2</v>
      </c>
      <c r="F9677" s="80">
        <v>712019</v>
      </c>
      <c r="G9677" s="80">
        <v>10</v>
      </c>
      <c r="H9677" s="280" t="s">
        <v>1342</v>
      </c>
      <c r="I9677" s="80"/>
    </row>
    <row r="9678" spans="1:9">
      <c r="A9678" s="280" t="s">
        <v>11077</v>
      </c>
      <c r="B9678" s="280" t="s">
        <v>1457</v>
      </c>
      <c r="C9678" s="280" t="s">
        <v>1193</v>
      </c>
      <c r="D9678" s="280" t="s">
        <v>1215</v>
      </c>
      <c r="E9678" s="80">
        <v>4.0308643991081028E-2</v>
      </c>
      <c r="F9678" s="80">
        <v>712019</v>
      </c>
      <c r="G9678" s="80">
        <v>10</v>
      </c>
      <c r="H9678" s="280" t="s">
        <v>1342</v>
      </c>
      <c r="I9678" s="80"/>
    </row>
    <row r="9679" spans="1:9">
      <c r="A9679" s="280" t="s">
        <v>11078</v>
      </c>
      <c r="B9679" s="280" t="s">
        <v>1457</v>
      </c>
      <c r="C9679" s="280" t="s">
        <v>1193</v>
      </c>
      <c r="D9679" s="280" t="s">
        <v>1216</v>
      </c>
      <c r="E9679" s="80">
        <v>4.9270094520360214E-2</v>
      </c>
      <c r="F9679" s="80">
        <v>712019</v>
      </c>
      <c r="G9679" s="80">
        <v>10</v>
      </c>
      <c r="H9679" s="280" t="s">
        <v>1342</v>
      </c>
      <c r="I9679" s="80"/>
    </row>
    <row r="9680" spans="1:9">
      <c r="A9680" s="280" t="s">
        <v>11079</v>
      </c>
      <c r="B9680" s="280" t="s">
        <v>1457</v>
      </c>
      <c r="C9680" s="280" t="s">
        <v>1193</v>
      </c>
      <c r="D9680" s="280" t="s">
        <v>1217</v>
      </c>
      <c r="E9680" s="80">
        <v>3.9502713669112274E-2</v>
      </c>
      <c r="F9680" s="80">
        <v>712019</v>
      </c>
      <c r="G9680" s="80">
        <v>10</v>
      </c>
      <c r="H9680" s="280" t="s">
        <v>1342</v>
      </c>
      <c r="I9680" s="80"/>
    </row>
    <row r="9681" spans="1:9">
      <c r="A9681" s="280" t="s">
        <v>11080</v>
      </c>
      <c r="B9681" s="280" t="s">
        <v>1457</v>
      </c>
      <c r="C9681" s="280" t="s">
        <v>1193</v>
      </c>
      <c r="D9681" s="280" t="s">
        <v>1218</v>
      </c>
      <c r="E9681" s="80">
        <v>4.7412740820829712E-2</v>
      </c>
      <c r="F9681" s="80">
        <v>712019</v>
      </c>
      <c r="G9681" s="80">
        <v>10</v>
      </c>
      <c r="H9681" s="280" t="s">
        <v>1342</v>
      </c>
      <c r="I9681" s="80"/>
    </row>
    <row r="9682" spans="1:9">
      <c r="A9682" s="280" t="s">
        <v>11081</v>
      </c>
      <c r="B9682" s="280" t="s">
        <v>1457</v>
      </c>
      <c r="C9682" s="280" t="s">
        <v>1193</v>
      </c>
      <c r="D9682" s="280" t="s">
        <v>1219</v>
      </c>
      <c r="E9682" s="80">
        <v>33779.738153434664</v>
      </c>
      <c r="F9682" s="80">
        <v>712019</v>
      </c>
      <c r="G9682" s="80">
        <v>10</v>
      </c>
      <c r="H9682" s="280" t="s">
        <v>1342</v>
      </c>
      <c r="I9682" s="80"/>
    </row>
    <row r="9683" spans="1:9">
      <c r="A9683" s="280" t="s">
        <v>11082</v>
      </c>
      <c r="B9683" s="280" t="s">
        <v>1457</v>
      </c>
      <c r="C9683" s="280" t="s">
        <v>1193</v>
      </c>
      <c r="D9683" s="280" t="s">
        <v>1347</v>
      </c>
      <c r="E9683" s="80">
        <v>0.95410713254138391</v>
      </c>
      <c r="F9683" s="80">
        <v>712019</v>
      </c>
      <c r="G9683" s="80">
        <v>10</v>
      </c>
      <c r="H9683" s="280" t="s">
        <v>1342</v>
      </c>
      <c r="I9683" s="80"/>
    </row>
    <row r="9684" spans="1:9">
      <c r="A9684" s="280" t="s">
        <v>11083</v>
      </c>
      <c r="B9684" s="280" t="s">
        <v>1457</v>
      </c>
      <c r="C9684" s="280" t="s">
        <v>1193</v>
      </c>
      <c r="D9684" s="280" t="s">
        <v>1344</v>
      </c>
      <c r="E9684" s="80">
        <v>2.0947836695484554</v>
      </c>
      <c r="F9684" s="80">
        <v>712019</v>
      </c>
      <c r="G9684" s="80">
        <v>10</v>
      </c>
      <c r="H9684" s="280" t="s">
        <v>1342</v>
      </c>
      <c r="I9684" s="80"/>
    </row>
    <row r="9685" spans="1:9">
      <c r="A9685" s="280" t="s">
        <v>11084</v>
      </c>
      <c r="B9685" s="280" t="s">
        <v>5748</v>
      </c>
      <c r="C9685" s="280" t="s">
        <v>1194</v>
      </c>
      <c r="D9685" s="280" t="s">
        <v>1394</v>
      </c>
      <c r="E9685" s="80">
        <v>244598</v>
      </c>
      <c r="F9685" s="80">
        <v>712019</v>
      </c>
      <c r="G9685" s="80">
        <v>10</v>
      </c>
      <c r="H9685" s="280" t="s">
        <v>1394</v>
      </c>
      <c r="I9685" s="80"/>
    </row>
    <row r="9686" spans="1:9">
      <c r="A9686" s="280" t="s">
        <v>11085</v>
      </c>
      <c r="B9686" s="280" t="s">
        <v>5750</v>
      </c>
      <c r="C9686" s="280" t="s">
        <v>1194</v>
      </c>
      <c r="D9686" s="280" t="s">
        <v>1394</v>
      </c>
      <c r="E9686" s="80">
        <v>27236094051.314571</v>
      </c>
      <c r="F9686" s="80">
        <v>712019</v>
      </c>
      <c r="G9686" s="80">
        <v>10</v>
      </c>
      <c r="H9686" s="280" t="s">
        <v>1394</v>
      </c>
      <c r="I9686" s="80"/>
    </row>
    <row r="9687" spans="1:9">
      <c r="A9687" s="280" t="s">
        <v>11086</v>
      </c>
      <c r="B9687" s="280" t="s">
        <v>5752</v>
      </c>
      <c r="C9687" s="280" t="s">
        <v>1194</v>
      </c>
      <c r="D9687" s="280" t="s">
        <v>1394</v>
      </c>
      <c r="E9687" s="80">
        <v>0.34352734969151105</v>
      </c>
      <c r="F9687" s="80">
        <v>712019</v>
      </c>
      <c r="G9687" s="80">
        <v>10</v>
      </c>
      <c r="H9687" s="280" t="s">
        <v>1394</v>
      </c>
      <c r="I9687" s="80"/>
    </row>
    <row r="9688" spans="1:9">
      <c r="A9688" s="280" t="s">
        <v>11087</v>
      </c>
      <c r="B9688" s="280" t="s">
        <v>5754</v>
      </c>
      <c r="C9688" s="280" t="s">
        <v>1194</v>
      </c>
      <c r="D9688" s="280" t="s">
        <v>1394</v>
      </c>
      <c r="E9688" s="80">
        <v>38251.920315770469</v>
      </c>
      <c r="F9688" s="80">
        <v>712019</v>
      </c>
      <c r="G9688" s="80">
        <v>10</v>
      </c>
      <c r="H9688" s="280" t="s">
        <v>1394</v>
      </c>
      <c r="I9688" s="80"/>
    </row>
    <row r="9689" spans="1:9">
      <c r="A9689" s="280" t="s">
        <v>11088</v>
      </c>
      <c r="B9689" s="280" t="s">
        <v>1457</v>
      </c>
      <c r="C9689" s="280" t="s">
        <v>1194</v>
      </c>
      <c r="D9689" s="280" t="s">
        <v>1211</v>
      </c>
      <c r="E9689" s="80">
        <v>1.3212672982045778E-2</v>
      </c>
      <c r="F9689" s="80">
        <v>712019</v>
      </c>
      <c r="G9689" s="80">
        <v>10</v>
      </c>
      <c r="H9689" s="280" t="s">
        <v>1342</v>
      </c>
      <c r="I9689" s="80"/>
    </row>
    <row r="9690" spans="1:9">
      <c r="A9690" s="280" t="s">
        <v>11089</v>
      </c>
      <c r="B9690" s="280" t="s">
        <v>1457</v>
      </c>
      <c r="C9690" s="280" t="s">
        <v>1194</v>
      </c>
      <c r="D9690" s="280" t="s">
        <v>1212</v>
      </c>
      <c r="E9690" s="80">
        <v>1.4079686944613853E-2</v>
      </c>
      <c r="F9690" s="80">
        <v>712019</v>
      </c>
      <c r="G9690" s="80">
        <v>10</v>
      </c>
      <c r="H9690" s="280" t="s">
        <v>1342</v>
      </c>
      <c r="I9690" s="80"/>
    </row>
    <row r="9691" spans="1:9">
      <c r="A9691" s="280" t="s">
        <v>11090</v>
      </c>
      <c r="B9691" s="280" t="s">
        <v>1457</v>
      </c>
      <c r="C9691" s="280" t="s">
        <v>1194</v>
      </c>
      <c r="D9691" s="280" t="s">
        <v>1213</v>
      </c>
      <c r="E9691" s="80">
        <v>1.3238533841661853E-2</v>
      </c>
      <c r="F9691" s="80">
        <v>712019</v>
      </c>
      <c r="G9691" s="80">
        <v>10</v>
      </c>
      <c r="H9691" s="280" t="s">
        <v>1342</v>
      </c>
      <c r="I9691" s="80"/>
    </row>
    <row r="9692" spans="1:9">
      <c r="A9692" s="280" t="s">
        <v>11091</v>
      </c>
      <c r="B9692" s="280" t="s">
        <v>1457</v>
      </c>
      <c r="C9692" s="280" t="s">
        <v>1194</v>
      </c>
      <c r="D9692" s="280" t="s">
        <v>1214</v>
      </c>
      <c r="E9692" s="80">
        <v>1.3395459909671049E-2</v>
      </c>
      <c r="F9692" s="80">
        <v>712019</v>
      </c>
      <c r="G9692" s="80">
        <v>10</v>
      </c>
      <c r="H9692" s="280" t="s">
        <v>1342</v>
      </c>
      <c r="I9692" s="80"/>
    </row>
    <row r="9693" spans="1:9">
      <c r="A9693" s="280" t="s">
        <v>11092</v>
      </c>
      <c r="B9693" s="280" t="s">
        <v>1457</v>
      </c>
      <c r="C9693" s="280" t="s">
        <v>1194</v>
      </c>
      <c r="D9693" s="280" t="s">
        <v>1215</v>
      </c>
      <c r="E9693" s="80">
        <v>1.407347274702697E-2</v>
      </c>
      <c r="F9693" s="80">
        <v>712019</v>
      </c>
      <c r="G9693" s="80">
        <v>10</v>
      </c>
      <c r="H9693" s="280" t="s">
        <v>1342</v>
      </c>
      <c r="I9693" s="80"/>
    </row>
    <row r="9694" spans="1:9">
      <c r="A9694" s="280" t="s">
        <v>11093</v>
      </c>
      <c r="B9694" s="280" t="s">
        <v>1457</v>
      </c>
      <c r="C9694" s="280" t="s">
        <v>1194</v>
      </c>
      <c r="D9694" s="280" t="s">
        <v>1216</v>
      </c>
      <c r="E9694" s="80">
        <v>1.8335644346141607E-2</v>
      </c>
      <c r="F9694" s="80">
        <v>712019</v>
      </c>
      <c r="G9694" s="80">
        <v>10</v>
      </c>
      <c r="H9694" s="280" t="s">
        <v>1342</v>
      </c>
      <c r="I9694" s="80"/>
    </row>
    <row r="9695" spans="1:9">
      <c r="A9695" s="280" t="s">
        <v>11094</v>
      </c>
      <c r="B9695" s="280" t="s">
        <v>1457</v>
      </c>
      <c r="C9695" s="280" t="s">
        <v>1194</v>
      </c>
      <c r="D9695" s="280" t="s">
        <v>1217</v>
      </c>
      <c r="E9695" s="80">
        <v>1.3710584435354955E-2</v>
      </c>
      <c r="F9695" s="80">
        <v>712019</v>
      </c>
      <c r="G9695" s="80">
        <v>10</v>
      </c>
      <c r="H9695" s="280" t="s">
        <v>1342</v>
      </c>
      <c r="I9695" s="80"/>
    </row>
    <row r="9696" spans="1:9">
      <c r="A9696" s="280" t="s">
        <v>11095</v>
      </c>
      <c r="B9696" s="280" t="s">
        <v>1457</v>
      </c>
      <c r="C9696" s="280" t="s">
        <v>1194</v>
      </c>
      <c r="D9696" s="280" t="s">
        <v>1218</v>
      </c>
      <c r="E9696" s="80">
        <v>1.6899967893111524E-2</v>
      </c>
      <c r="F9696" s="80">
        <v>712019</v>
      </c>
      <c r="G9696" s="80">
        <v>10</v>
      </c>
      <c r="H9696" s="280" t="s">
        <v>1342</v>
      </c>
      <c r="I9696" s="80"/>
    </row>
    <row r="9697" spans="1:9">
      <c r="A9697" s="280" t="s">
        <v>11096</v>
      </c>
      <c r="B9697" s="280" t="s">
        <v>1457</v>
      </c>
      <c r="C9697" s="280" t="s">
        <v>1194</v>
      </c>
      <c r="D9697" s="280" t="s">
        <v>1219</v>
      </c>
      <c r="E9697" s="80">
        <v>1.3588267025959845E-2</v>
      </c>
      <c r="F9697" s="80">
        <v>712019</v>
      </c>
      <c r="G9697" s="80">
        <v>10</v>
      </c>
      <c r="H9697" s="280" t="s">
        <v>1342</v>
      </c>
      <c r="I9697" s="80"/>
    </row>
    <row r="9698" spans="1:9">
      <c r="A9698" s="280" t="s">
        <v>11097</v>
      </c>
      <c r="B9698" s="280" t="s">
        <v>1457</v>
      </c>
      <c r="C9698" s="280" t="s">
        <v>1194</v>
      </c>
      <c r="D9698" s="280" t="s">
        <v>1347</v>
      </c>
      <c r="E9698" s="80">
        <v>0.1785952418064263</v>
      </c>
      <c r="F9698" s="80">
        <v>712019</v>
      </c>
      <c r="G9698" s="80">
        <v>10</v>
      </c>
      <c r="H9698" s="280" t="s">
        <v>1342</v>
      </c>
      <c r="I9698" s="80"/>
    </row>
    <row r="9699" spans="1:9">
      <c r="A9699" s="280" t="s">
        <v>11098</v>
      </c>
      <c r="B9699" s="280" t="s">
        <v>1457</v>
      </c>
      <c r="C9699" s="280" t="s">
        <v>1194</v>
      </c>
      <c r="D9699" s="280" t="s">
        <v>1344</v>
      </c>
      <c r="E9699" s="80">
        <v>0.42931332645417736</v>
      </c>
      <c r="F9699" s="80">
        <v>712019</v>
      </c>
      <c r="G9699" s="80">
        <v>10</v>
      </c>
      <c r="H9699" s="280" t="s">
        <v>1342</v>
      </c>
      <c r="I9699" s="80"/>
    </row>
    <row r="9700" spans="1:9">
      <c r="A9700" s="280" t="s">
        <v>11099</v>
      </c>
      <c r="B9700" s="280" t="s">
        <v>5748</v>
      </c>
      <c r="C9700" s="280" t="s">
        <v>1195</v>
      </c>
      <c r="D9700" s="280" t="s">
        <v>1394</v>
      </c>
      <c r="E9700" s="80">
        <v>3150</v>
      </c>
      <c r="F9700" s="80">
        <v>712019</v>
      </c>
      <c r="G9700" s="80">
        <v>10</v>
      </c>
      <c r="H9700" s="280" t="s">
        <v>1394</v>
      </c>
      <c r="I9700" s="80"/>
    </row>
    <row r="9701" spans="1:9">
      <c r="A9701" s="280" t="s">
        <v>11100</v>
      </c>
      <c r="B9701" s="280" t="s">
        <v>5750</v>
      </c>
      <c r="C9701" s="280" t="s">
        <v>1195</v>
      </c>
      <c r="D9701" s="280" t="s">
        <v>1394</v>
      </c>
      <c r="E9701" s="80">
        <v>127831864.77706915</v>
      </c>
      <c r="F9701" s="80">
        <v>712019</v>
      </c>
      <c r="G9701" s="80">
        <v>10</v>
      </c>
      <c r="H9701" s="280" t="s">
        <v>1394</v>
      </c>
      <c r="I9701" s="80"/>
    </row>
    <row r="9702" spans="1:9">
      <c r="A9702" s="280" t="s">
        <v>11101</v>
      </c>
      <c r="B9702" s="280" t="s">
        <v>5752</v>
      </c>
      <c r="C9702" s="280" t="s">
        <v>1195</v>
      </c>
      <c r="D9702" s="280" t="s">
        <v>1394</v>
      </c>
      <c r="E9702" s="80">
        <v>4.4240392461437125E-3</v>
      </c>
      <c r="F9702" s="80">
        <v>712019</v>
      </c>
      <c r="G9702" s="80">
        <v>10</v>
      </c>
      <c r="H9702" s="280" t="s">
        <v>1394</v>
      </c>
      <c r="I9702" s="80"/>
    </row>
    <row r="9703" spans="1:9">
      <c r="A9703" s="280" t="s">
        <v>11102</v>
      </c>
      <c r="B9703" s="280" t="s">
        <v>5754</v>
      </c>
      <c r="C9703" s="280" t="s">
        <v>1195</v>
      </c>
      <c r="D9703" s="280" t="s">
        <v>1394</v>
      </c>
      <c r="E9703" s="80">
        <v>179.5343449782508</v>
      </c>
      <c r="F9703" s="80">
        <v>712019</v>
      </c>
      <c r="G9703" s="80">
        <v>10</v>
      </c>
      <c r="H9703" s="280" t="s">
        <v>1394</v>
      </c>
      <c r="I9703" s="80"/>
    </row>
    <row r="9704" spans="1:9">
      <c r="A9704" s="280" t="s">
        <v>11103</v>
      </c>
      <c r="B9704" s="280" t="s">
        <v>1457</v>
      </c>
      <c r="C9704" s="280" t="s">
        <v>1195</v>
      </c>
      <c r="D9704" s="280" t="s">
        <v>1211</v>
      </c>
      <c r="E9704" s="80">
        <v>2.2097302449590366E-3</v>
      </c>
      <c r="F9704" s="80">
        <v>712019</v>
      </c>
      <c r="G9704" s="80">
        <v>10</v>
      </c>
      <c r="H9704" s="280" t="s">
        <v>1342</v>
      </c>
      <c r="I9704" s="80"/>
    </row>
    <row r="9705" spans="1:9">
      <c r="A9705" s="280" t="s">
        <v>11104</v>
      </c>
      <c r="B9705" s="280" t="s">
        <v>1457</v>
      </c>
      <c r="C9705" s="280" t="s">
        <v>1195</v>
      </c>
      <c r="D9705" s="280" t="s">
        <v>1213</v>
      </c>
      <c r="E9705" s="80">
        <v>2.2591842158994125E-3</v>
      </c>
      <c r="F9705" s="80">
        <v>712019</v>
      </c>
      <c r="G9705" s="80">
        <v>10</v>
      </c>
      <c r="H9705" s="280" t="s">
        <v>1342</v>
      </c>
      <c r="I9705" s="80"/>
    </row>
    <row r="9706" spans="1:9">
      <c r="A9706" s="280" t="s">
        <v>11105</v>
      </c>
      <c r="B9706" s="280" t="s">
        <v>1457</v>
      </c>
      <c r="C9706" s="280" t="s">
        <v>1195</v>
      </c>
      <c r="D9706" s="280" t="s">
        <v>1214</v>
      </c>
      <c r="E9706" s="80">
        <v>2.2591842158994125E-3</v>
      </c>
      <c r="F9706" s="80">
        <v>712019</v>
      </c>
      <c r="G9706" s="80">
        <v>10</v>
      </c>
      <c r="H9706" s="280" t="s">
        <v>1342</v>
      </c>
      <c r="I9706" s="80"/>
    </row>
    <row r="9707" spans="1:9">
      <c r="A9707" s="280" t="s">
        <v>11106</v>
      </c>
      <c r="B9707" s="280" t="s">
        <v>1457</v>
      </c>
      <c r="C9707" s="280" t="s">
        <v>1195</v>
      </c>
      <c r="D9707" s="280" t="s">
        <v>1215</v>
      </c>
      <c r="E9707" s="80">
        <v>9.3882330275051782</v>
      </c>
      <c r="F9707" s="80">
        <v>712019</v>
      </c>
      <c r="G9707" s="80">
        <v>10</v>
      </c>
      <c r="H9707" s="280" t="s">
        <v>1342</v>
      </c>
      <c r="I9707" s="80"/>
    </row>
    <row r="9708" spans="1:9">
      <c r="A9708" s="280" t="s">
        <v>11107</v>
      </c>
      <c r="B9708" s="280" t="s">
        <v>1457</v>
      </c>
      <c r="C9708" s="280" t="s">
        <v>1195</v>
      </c>
      <c r="D9708" s="280" t="s">
        <v>1216</v>
      </c>
      <c r="E9708" s="80">
        <v>0.43831976305646381</v>
      </c>
      <c r="F9708" s="80">
        <v>712019</v>
      </c>
      <c r="G9708" s="80">
        <v>10</v>
      </c>
      <c r="H9708" s="280" t="s">
        <v>1342</v>
      </c>
      <c r="I9708" s="80"/>
    </row>
    <row r="9709" spans="1:9">
      <c r="A9709" s="280" t="s">
        <v>11108</v>
      </c>
      <c r="B9709" s="280" t="s">
        <v>1457</v>
      </c>
      <c r="C9709" s="280" t="s">
        <v>1195</v>
      </c>
      <c r="D9709" s="280" t="s">
        <v>1217</v>
      </c>
      <c r="E9709" s="80">
        <v>0.43831976305646381</v>
      </c>
      <c r="F9709" s="80">
        <v>712019</v>
      </c>
      <c r="G9709" s="80">
        <v>10</v>
      </c>
      <c r="H9709" s="280" t="s">
        <v>1342</v>
      </c>
      <c r="I9709" s="80"/>
    </row>
    <row r="9710" spans="1:9">
      <c r="A9710" s="280" t="s">
        <v>11109</v>
      </c>
      <c r="B9710" s="280" t="s">
        <v>1457</v>
      </c>
      <c r="C9710" s="280" t="s">
        <v>1195</v>
      </c>
      <c r="D9710" s="280" t="s">
        <v>1218</v>
      </c>
      <c r="E9710" s="80">
        <v>0.12561198550076091</v>
      </c>
      <c r="F9710" s="80">
        <v>712019</v>
      </c>
      <c r="G9710" s="80">
        <v>10</v>
      </c>
      <c r="H9710" s="280" t="s">
        <v>1342</v>
      </c>
      <c r="I9710" s="80"/>
    </row>
    <row r="9711" spans="1:9">
      <c r="A9711" s="280" t="s">
        <v>11110</v>
      </c>
      <c r="B9711" s="280" t="s">
        <v>1457</v>
      </c>
      <c r="C9711" s="280" t="s">
        <v>1195</v>
      </c>
      <c r="D9711" s="280" t="s">
        <v>1219</v>
      </c>
      <c r="E9711" s="80">
        <v>2.2473552399073738E-3</v>
      </c>
      <c r="F9711" s="80">
        <v>712019</v>
      </c>
      <c r="G9711" s="80">
        <v>10</v>
      </c>
      <c r="H9711" s="280" t="s">
        <v>1342</v>
      </c>
      <c r="I9711" s="80"/>
    </row>
    <row r="9712" spans="1:9">
      <c r="A9712" s="280" t="s">
        <v>11111</v>
      </c>
      <c r="B9712" s="280" t="s">
        <v>1457</v>
      </c>
      <c r="C9712" s="280" t="s">
        <v>1195</v>
      </c>
      <c r="D9712" s="280" t="s">
        <v>1347</v>
      </c>
      <c r="E9712" s="80">
        <v>6.9424295297312186E-2</v>
      </c>
      <c r="F9712" s="80">
        <v>712019</v>
      </c>
      <c r="G9712" s="80">
        <v>10</v>
      </c>
      <c r="H9712" s="280" t="s">
        <v>1342</v>
      </c>
      <c r="I9712" s="80"/>
    </row>
    <row r="9713" spans="1:9">
      <c r="A9713" s="280" t="s">
        <v>11112</v>
      </c>
      <c r="B9713" s="280" t="s">
        <v>1457</v>
      </c>
      <c r="C9713" s="280" t="s">
        <v>1195</v>
      </c>
      <c r="D9713" s="280" t="s">
        <v>1344</v>
      </c>
      <c r="E9713" s="80">
        <v>0.15911353440844078</v>
      </c>
      <c r="F9713" s="80">
        <v>712019</v>
      </c>
      <c r="G9713" s="80">
        <v>10</v>
      </c>
      <c r="H9713" s="280" t="s">
        <v>1342</v>
      </c>
      <c r="I9713" s="80"/>
    </row>
    <row r="9714" spans="1:9">
      <c r="A9714" s="280" t="s">
        <v>11113</v>
      </c>
      <c r="B9714" s="280" t="s">
        <v>5748</v>
      </c>
      <c r="C9714" s="280" t="s">
        <v>1196</v>
      </c>
      <c r="D9714" s="280" t="s">
        <v>1394</v>
      </c>
      <c r="E9714" s="80">
        <v>103605</v>
      </c>
      <c r="F9714" s="80">
        <v>712019</v>
      </c>
      <c r="G9714" s="80">
        <v>10</v>
      </c>
      <c r="H9714" s="280" t="s">
        <v>1394</v>
      </c>
      <c r="I9714" s="80"/>
    </row>
    <row r="9715" spans="1:9">
      <c r="A9715" s="280" t="s">
        <v>11114</v>
      </c>
      <c r="B9715" s="280" t="s">
        <v>5750</v>
      </c>
      <c r="C9715" s="280" t="s">
        <v>1196</v>
      </c>
      <c r="D9715" s="280" t="s">
        <v>1394</v>
      </c>
      <c r="E9715" s="80">
        <v>101075377387.83594</v>
      </c>
      <c r="F9715" s="80">
        <v>712019</v>
      </c>
      <c r="G9715" s="80">
        <v>10</v>
      </c>
      <c r="H9715" s="280" t="s">
        <v>1394</v>
      </c>
      <c r="I9715" s="80"/>
    </row>
    <row r="9716" spans="1:9">
      <c r="A9716" s="280" t="s">
        <v>11115</v>
      </c>
      <c r="B9716" s="280" t="s">
        <v>5752</v>
      </c>
      <c r="C9716" s="280" t="s">
        <v>1196</v>
      </c>
      <c r="D9716" s="280" t="s">
        <v>1394</v>
      </c>
      <c r="E9716" s="80">
        <v>0.14550875749102202</v>
      </c>
      <c r="F9716" s="80">
        <v>712019</v>
      </c>
      <c r="G9716" s="80">
        <v>10</v>
      </c>
      <c r="H9716" s="280" t="s">
        <v>1394</v>
      </c>
      <c r="I9716" s="80"/>
    </row>
    <row r="9717" spans="1:9">
      <c r="A9717" s="280" t="s">
        <v>11116</v>
      </c>
      <c r="B9717" s="280" t="s">
        <v>5754</v>
      </c>
      <c r="C9717" s="280" t="s">
        <v>1196</v>
      </c>
      <c r="D9717" s="280" t="s">
        <v>1394</v>
      </c>
      <c r="E9717" s="80">
        <v>141956.01155002316</v>
      </c>
      <c r="F9717" s="80">
        <v>712019</v>
      </c>
      <c r="G9717" s="80">
        <v>10</v>
      </c>
      <c r="H9717" s="280" t="s">
        <v>1394</v>
      </c>
      <c r="I9717" s="80"/>
    </row>
    <row r="9718" spans="1:9">
      <c r="A9718" s="280" t="s">
        <v>11117</v>
      </c>
      <c r="B9718" s="280" t="s">
        <v>1457</v>
      </c>
      <c r="C9718" s="280" t="s">
        <v>1196</v>
      </c>
      <c r="D9718" s="280" t="s">
        <v>1211</v>
      </c>
      <c r="E9718" s="80">
        <v>0.18852774229565161</v>
      </c>
      <c r="F9718" s="80">
        <v>712019</v>
      </c>
      <c r="G9718" s="80">
        <v>10</v>
      </c>
      <c r="H9718" s="280" t="s">
        <v>1342</v>
      </c>
      <c r="I9718" s="80"/>
    </row>
    <row r="9719" spans="1:9">
      <c r="A9719" s="280" t="s">
        <v>11118</v>
      </c>
      <c r="B9719" s="280" t="s">
        <v>1457</v>
      </c>
      <c r="C9719" s="280" t="s">
        <v>1196</v>
      </c>
      <c r="D9719" s="280" t="s">
        <v>1212</v>
      </c>
      <c r="E9719" s="80">
        <v>0.20502405421016101</v>
      </c>
      <c r="F9719" s="80">
        <v>712019</v>
      </c>
      <c r="G9719" s="80">
        <v>10</v>
      </c>
      <c r="H9719" s="280" t="s">
        <v>1342</v>
      </c>
      <c r="I9719" s="80"/>
    </row>
    <row r="9720" spans="1:9">
      <c r="A9720" s="280" t="s">
        <v>11119</v>
      </c>
      <c r="B9720" s="280" t="s">
        <v>1457</v>
      </c>
      <c r="C9720" s="280" t="s">
        <v>1196</v>
      </c>
      <c r="D9720" s="280" t="s">
        <v>1213</v>
      </c>
      <c r="E9720" s="80">
        <v>0.18896670626345125</v>
      </c>
      <c r="F9720" s="80">
        <v>712019</v>
      </c>
      <c r="G9720" s="80">
        <v>10</v>
      </c>
      <c r="H9720" s="280" t="s">
        <v>1342</v>
      </c>
      <c r="I9720" s="80"/>
    </row>
    <row r="9721" spans="1:9">
      <c r="A9721" s="280" t="s">
        <v>11120</v>
      </c>
      <c r="B9721" s="280" t="s">
        <v>1457</v>
      </c>
      <c r="C9721" s="280" t="s">
        <v>1196</v>
      </c>
      <c r="D9721" s="280" t="s">
        <v>1214</v>
      </c>
      <c r="E9721" s="80">
        <v>0.19195428228727091</v>
      </c>
      <c r="F9721" s="80">
        <v>712019</v>
      </c>
      <c r="G9721" s="80">
        <v>10</v>
      </c>
      <c r="H9721" s="280" t="s">
        <v>1342</v>
      </c>
      <c r="I9721" s="80"/>
    </row>
    <row r="9722" spans="1:9">
      <c r="A9722" s="280" t="s">
        <v>11121</v>
      </c>
      <c r="B9722" s="280" t="s">
        <v>1457</v>
      </c>
      <c r="C9722" s="280" t="s">
        <v>1196</v>
      </c>
      <c r="D9722" s="280" t="s">
        <v>1215</v>
      </c>
      <c r="E9722" s="80">
        <v>0.20498012974955396</v>
      </c>
      <c r="F9722" s="80">
        <v>712019</v>
      </c>
      <c r="G9722" s="80">
        <v>10</v>
      </c>
      <c r="H9722" s="280" t="s">
        <v>1342</v>
      </c>
      <c r="I9722" s="80"/>
    </row>
    <row r="9723" spans="1:9">
      <c r="A9723" s="280" t="s">
        <v>11122</v>
      </c>
      <c r="B9723" s="280" t="s">
        <v>1457</v>
      </c>
      <c r="C9723" s="280" t="s">
        <v>1196</v>
      </c>
      <c r="D9723" s="280" t="s">
        <v>1216</v>
      </c>
      <c r="E9723" s="80">
        <v>0.27994489391413491</v>
      </c>
      <c r="F9723" s="80">
        <v>712019</v>
      </c>
      <c r="G9723" s="80">
        <v>10</v>
      </c>
      <c r="H9723" s="280" t="s">
        <v>1342</v>
      </c>
      <c r="I9723" s="80"/>
    </row>
    <row r="9724" spans="1:9">
      <c r="A9724" s="280" t="s">
        <v>11123</v>
      </c>
      <c r="B9724" s="280" t="s">
        <v>1457</v>
      </c>
      <c r="C9724" s="280" t="s">
        <v>1196</v>
      </c>
      <c r="D9724" s="280" t="s">
        <v>1217</v>
      </c>
      <c r="E9724" s="80">
        <v>0.19974393105594046</v>
      </c>
      <c r="F9724" s="80">
        <v>712019</v>
      </c>
      <c r="G9724" s="80">
        <v>10</v>
      </c>
      <c r="H9724" s="280" t="s">
        <v>1342</v>
      </c>
      <c r="I9724" s="80"/>
    </row>
    <row r="9725" spans="1:9">
      <c r="A9725" s="280" t="s">
        <v>11124</v>
      </c>
      <c r="B9725" s="280" t="s">
        <v>1457</v>
      </c>
      <c r="C9725" s="280" t="s">
        <v>1196</v>
      </c>
      <c r="D9725" s="280" t="s">
        <v>1218</v>
      </c>
      <c r="E9725" s="80">
        <v>0.26629287677674213</v>
      </c>
      <c r="F9725" s="80">
        <v>712019</v>
      </c>
      <c r="G9725" s="80">
        <v>10</v>
      </c>
      <c r="H9725" s="280" t="s">
        <v>1342</v>
      </c>
      <c r="I9725" s="80"/>
    </row>
    <row r="9726" spans="1:9">
      <c r="A9726" s="280" t="s">
        <v>11125</v>
      </c>
      <c r="B9726" s="280" t="s">
        <v>1457</v>
      </c>
      <c r="C9726" s="280" t="s">
        <v>1196</v>
      </c>
      <c r="D9726" s="280" t="s">
        <v>1219</v>
      </c>
      <c r="E9726" s="80">
        <v>7642.2594778667399</v>
      </c>
      <c r="F9726" s="80">
        <v>712019</v>
      </c>
      <c r="G9726" s="80">
        <v>10</v>
      </c>
      <c r="H9726" s="280" t="s">
        <v>1342</v>
      </c>
      <c r="I9726" s="80"/>
    </row>
    <row r="9727" spans="1:9">
      <c r="A9727" s="280" t="s">
        <v>11126</v>
      </c>
      <c r="B9727" s="280" t="s">
        <v>1457</v>
      </c>
      <c r="C9727" s="280" t="s">
        <v>1196</v>
      </c>
      <c r="D9727" s="280" t="s">
        <v>1347</v>
      </c>
      <c r="E9727" s="80">
        <v>1.4130219048473387</v>
      </c>
      <c r="F9727" s="80">
        <v>712019</v>
      </c>
      <c r="G9727" s="80">
        <v>10</v>
      </c>
      <c r="H9727" s="280" t="s">
        <v>1342</v>
      </c>
      <c r="I9727" s="80"/>
    </row>
    <row r="9728" spans="1:9">
      <c r="A9728" s="280" t="s">
        <v>11127</v>
      </c>
      <c r="B9728" s="280" t="s">
        <v>1457</v>
      </c>
      <c r="C9728" s="280" t="s">
        <v>1196</v>
      </c>
      <c r="D9728" s="280" t="s">
        <v>1344</v>
      </c>
      <c r="E9728" s="80">
        <v>3.6686153480282049</v>
      </c>
      <c r="F9728" s="80">
        <v>712019</v>
      </c>
      <c r="G9728" s="80">
        <v>10</v>
      </c>
      <c r="H9728" s="280" t="s">
        <v>1342</v>
      </c>
      <c r="I9728" s="80"/>
    </row>
    <row r="9729" spans="1:9">
      <c r="A9729" s="280" t="s">
        <v>11128</v>
      </c>
      <c r="B9729" s="280" t="s">
        <v>5748</v>
      </c>
      <c r="C9729" s="280" t="s">
        <v>1197</v>
      </c>
      <c r="D9729" s="280" t="s">
        <v>1394</v>
      </c>
      <c r="E9729" s="80">
        <v>7917</v>
      </c>
      <c r="F9729" s="80">
        <v>712019</v>
      </c>
      <c r="G9729" s="80">
        <v>10</v>
      </c>
      <c r="H9729" s="280" t="s">
        <v>1394</v>
      </c>
      <c r="I9729" s="80"/>
    </row>
    <row r="9730" spans="1:9">
      <c r="A9730" s="280" t="s">
        <v>11129</v>
      </c>
      <c r="B9730" s="280" t="s">
        <v>5750</v>
      </c>
      <c r="C9730" s="280" t="s">
        <v>1197</v>
      </c>
      <c r="D9730" s="280" t="s">
        <v>1394</v>
      </c>
      <c r="E9730" s="80">
        <v>1089496382.9131918</v>
      </c>
      <c r="F9730" s="80">
        <v>712019</v>
      </c>
      <c r="G9730" s="80">
        <v>10</v>
      </c>
      <c r="H9730" s="280" t="s">
        <v>1394</v>
      </c>
      <c r="I9730" s="80"/>
    </row>
    <row r="9731" spans="1:9">
      <c r="A9731" s="280" t="s">
        <v>11130</v>
      </c>
      <c r="B9731" s="280" t="s">
        <v>5752</v>
      </c>
      <c r="C9731" s="280" t="s">
        <v>1197</v>
      </c>
      <c r="D9731" s="280" t="s">
        <v>1394</v>
      </c>
      <c r="E9731" s="80">
        <v>1.1119085305307865E-2</v>
      </c>
      <c r="F9731" s="80">
        <v>712019</v>
      </c>
      <c r="G9731" s="80">
        <v>10</v>
      </c>
      <c r="H9731" s="280" t="s">
        <v>1394</v>
      </c>
      <c r="I9731" s="80"/>
    </row>
    <row r="9732" spans="1:9">
      <c r="A9732" s="280" t="s">
        <v>11131</v>
      </c>
      <c r="B9732" s="280" t="s">
        <v>5754</v>
      </c>
      <c r="C9732" s="280" t="s">
        <v>1197</v>
      </c>
      <c r="D9732" s="280" t="s">
        <v>1394</v>
      </c>
      <c r="E9732" s="80">
        <v>1530.1507163617709</v>
      </c>
      <c r="F9732" s="80">
        <v>712019</v>
      </c>
      <c r="G9732" s="80">
        <v>10</v>
      </c>
      <c r="H9732" s="280" t="s">
        <v>1394</v>
      </c>
      <c r="I9732" s="80"/>
    </row>
    <row r="9733" spans="1:9">
      <c r="A9733" s="280" t="s">
        <v>11132</v>
      </c>
      <c r="B9733" s="280" t="s">
        <v>1457</v>
      </c>
      <c r="C9733" s="280" t="s">
        <v>1197</v>
      </c>
      <c r="D9733" s="280" t="s">
        <v>1211</v>
      </c>
      <c r="E9733" s="80">
        <v>2.308518197238443E-2</v>
      </c>
      <c r="F9733" s="80">
        <v>712019</v>
      </c>
      <c r="G9733" s="80">
        <v>10</v>
      </c>
      <c r="H9733" s="280" t="s">
        <v>1342</v>
      </c>
      <c r="I9733" s="80"/>
    </row>
    <row r="9734" spans="1:9">
      <c r="A9734" s="280" t="s">
        <v>11133</v>
      </c>
      <c r="B9734" s="280" t="s">
        <v>1457</v>
      </c>
      <c r="C9734" s="280" t="s">
        <v>1197</v>
      </c>
      <c r="D9734" s="280" t="s">
        <v>1212</v>
      </c>
      <c r="E9734" s="80">
        <v>0.19837218421987879</v>
      </c>
      <c r="F9734" s="80">
        <v>712019</v>
      </c>
      <c r="G9734" s="80">
        <v>10</v>
      </c>
      <c r="H9734" s="280" t="s">
        <v>1342</v>
      </c>
      <c r="I9734" s="80"/>
    </row>
    <row r="9735" spans="1:9">
      <c r="A9735" s="280" t="s">
        <v>11134</v>
      </c>
      <c r="B9735" s="280" t="s">
        <v>1457</v>
      </c>
      <c r="C9735" s="280" t="s">
        <v>1197</v>
      </c>
      <c r="D9735" s="280" t="s">
        <v>1213</v>
      </c>
      <c r="E9735" s="80">
        <v>2.3329601458602797E-2</v>
      </c>
      <c r="F9735" s="80">
        <v>712019</v>
      </c>
      <c r="G9735" s="80">
        <v>10</v>
      </c>
      <c r="H9735" s="280" t="s">
        <v>1342</v>
      </c>
      <c r="I9735" s="80"/>
    </row>
    <row r="9736" spans="1:9">
      <c r="A9736" s="280" t="s">
        <v>11135</v>
      </c>
      <c r="B9736" s="280" t="s">
        <v>1457</v>
      </c>
      <c r="C9736" s="280" t="s">
        <v>1197</v>
      </c>
      <c r="D9736" s="280" t="s">
        <v>1214</v>
      </c>
      <c r="E9736" s="80">
        <v>2.4183924726905455E-2</v>
      </c>
      <c r="F9736" s="80">
        <v>712019</v>
      </c>
      <c r="G9736" s="80">
        <v>10</v>
      </c>
      <c r="H9736" s="280" t="s">
        <v>1342</v>
      </c>
      <c r="I9736" s="80"/>
    </row>
    <row r="9737" spans="1:9">
      <c r="A9737" s="280" t="s">
        <v>11136</v>
      </c>
      <c r="B9737" s="280" t="s">
        <v>1457</v>
      </c>
      <c r="C9737" s="280" t="s">
        <v>1197</v>
      </c>
      <c r="D9737" s="280" t="s">
        <v>1215</v>
      </c>
      <c r="E9737" s="80">
        <v>0.19835002287909584</v>
      </c>
      <c r="F9737" s="80">
        <v>712019</v>
      </c>
      <c r="G9737" s="80">
        <v>10</v>
      </c>
      <c r="H9737" s="280" t="s">
        <v>1342</v>
      </c>
      <c r="I9737" s="80"/>
    </row>
    <row r="9738" spans="1:9">
      <c r="A9738" s="280" t="s">
        <v>11137</v>
      </c>
      <c r="B9738" s="280" t="s">
        <v>1457</v>
      </c>
      <c r="C9738" s="280" t="s">
        <v>1197</v>
      </c>
      <c r="D9738" s="280" t="s">
        <v>1216</v>
      </c>
      <c r="E9738" s="80">
        <v>0.16692060098932113</v>
      </c>
      <c r="F9738" s="80">
        <v>712019</v>
      </c>
      <c r="G9738" s="80">
        <v>10</v>
      </c>
      <c r="H9738" s="280" t="s">
        <v>1342</v>
      </c>
      <c r="I9738" s="80"/>
    </row>
    <row r="9739" spans="1:9">
      <c r="A9739" s="280" t="s">
        <v>11138</v>
      </c>
      <c r="B9739" s="280" t="s">
        <v>1457</v>
      </c>
      <c r="C9739" s="280" t="s">
        <v>1197</v>
      </c>
      <c r="D9739" s="280" t="s">
        <v>1217</v>
      </c>
      <c r="E9739" s="80">
        <v>0.16489963125824569</v>
      </c>
      <c r="F9739" s="80">
        <v>712019</v>
      </c>
      <c r="G9739" s="80">
        <v>10</v>
      </c>
      <c r="H9739" s="280" t="s">
        <v>1342</v>
      </c>
      <c r="I9739" s="80"/>
    </row>
    <row r="9740" spans="1:9">
      <c r="A9740" s="280" t="s">
        <v>11139</v>
      </c>
      <c r="B9740" s="280" t="s">
        <v>1457</v>
      </c>
      <c r="C9740" s="280" t="s">
        <v>1197</v>
      </c>
      <c r="D9740" s="280" t="s">
        <v>1218</v>
      </c>
      <c r="E9740" s="80">
        <v>0.12651232079144359</v>
      </c>
      <c r="F9740" s="80">
        <v>712019</v>
      </c>
      <c r="G9740" s="80">
        <v>10</v>
      </c>
      <c r="H9740" s="280" t="s">
        <v>1342</v>
      </c>
      <c r="I9740" s="80"/>
    </row>
    <row r="9741" spans="1:9">
      <c r="A9741" s="280" t="s">
        <v>11140</v>
      </c>
      <c r="B9741" s="280" t="s">
        <v>1457</v>
      </c>
      <c r="C9741" s="280" t="s">
        <v>1197</v>
      </c>
      <c r="D9741" s="280" t="s">
        <v>1219</v>
      </c>
      <c r="E9741" s="80">
        <v>2.3558300199605579E-2</v>
      </c>
      <c r="F9741" s="80">
        <v>712019</v>
      </c>
      <c r="G9741" s="80">
        <v>10</v>
      </c>
      <c r="H9741" s="280" t="s">
        <v>1342</v>
      </c>
      <c r="I9741" s="80"/>
    </row>
    <row r="9742" spans="1:9">
      <c r="A9742" s="280" t="s">
        <v>11141</v>
      </c>
      <c r="B9742" s="280" t="s">
        <v>1457</v>
      </c>
      <c r="C9742" s="280" t="s">
        <v>1197</v>
      </c>
      <c r="D9742" s="280" t="s">
        <v>1347</v>
      </c>
      <c r="E9742" s="80">
        <v>0.24756541313285552</v>
      </c>
      <c r="F9742" s="80">
        <v>712019</v>
      </c>
      <c r="G9742" s="80">
        <v>10</v>
      </c>
      <c r="H9742" s="280" t="s">
        <v>1342</v>
      </c>
      <c r="I9742" s="80"/>
    </row>
    <row r="9743" spans="1:9">
      <c r="A9743" s="280" t="s">
        <v>11142</v>
      </c>
      <c r="B9743" s="280" t="s">
        <v>1457</v>
      </c>
      <c r="C9743" s="280" t="s">
        <v>1197</v>
      </c>
      <c r="D9743" s="280" t="s">
        <v>1344</v>
      </c>
      <c r="E9743" s="80">
        <v>0.5469892453478602</v>
      </c>
      <c r="F9743" s="80">
        <v>712019</v>
      </c>
      <c r="G9743" s="80">
        <v>10</v>
      </c>
      <c r="H9743" s="280" t="s">
        <v>1342</v>
      </c>
      <c r="I9743" s="80"/>
    </row>
    <row r="9744" spans="1:9">
      <c r="A9744" s="280" t="s">
        <v>11143</v>
      </c>
      <c r="B9744" s="280" t="s">
        <v>5748</v>
      </c>
      <c r="C9744" s="280" t="s">
        <v>1198</v>
      </c>
      <c r="D9744" s="280" t="s">
        <v>1394</v>
      </c>
      <c r="E9744" s="80">
        <v>1819</v>
      </c>
      <c r="F9744" s="80">
        <v>712019</v>
      </c>
      <c r="G9744" s="80">
        <v>10</v>
      </c>
      <c r="H9744" s="280" t="s">
        <v>1394</v>
      </c>
      <c r="I9744" s="80"/>
    </row>
    <row r="9745" spans="1:9">
      <c r="A9745" s="280" t="s">
        <v>11144</v>
      </c>
      <c r="B9745" s="280" t="s">
        <v>5750</v>
      </c>
      <c r="C9745" s="280" t="s">
        <v>1198</v>
      </c>
      <c r="D9745" s="280" t="s">
        <v>1394</v>
      </c>
      <c r="E9745" s="80">
        <v>43382529.809483908</v>
      </c>
      <c r="F9745" s="80">
        <v>712019</v>
      </c>
      <c r="G9745" s="80">
        <v>10</v>
      </c>
      <c r="H9745" s="280" t="s">
        <v>1394</v>
      </c>
      <c r="I9745" s="80"/>
    </row>
    <row r="9746" spans="1:9">
      <c r="A9746" s="280" t="s">
        <v>11145</v>
      </c>
      <c r="B9746" s="280" t="s">
        <v>5752</v>
      </c>
      <c r="C9746" s="280" t="s">
        <v>1198</v>
      </c>
      <c r="D9746" s="280" t="s">
        <v>1394</v>
      </c>
      <c r="E9746" s="80">
        <v>2.5547071075350519E-3</v>
      </c>
      <c r="F9746" s="80">
        <v>712019</v>
      </c>
      <c r="G9746" s="80">
        <v>10</v>
      </c>
      <c r="H9746" s="280" t="s">
        <v>1394</v>
      </c>
      <c r="I9746" s="80"/>
    </row>
    <row r="9747" spans="1:9">
      <c r="A9747" s="280" t="s">
        <v>11146</v>
      </c>
      <c r="B9747" s="280" t="s">
        <v>5754</v>
      </c>
      <c r="C9747" s="280" t="s">
        <v>1198</v>
      </c>
      <c r="D9747" s="280" t="s">
        <v>1394</v>
      </c>
      <c r="E9747" s="80">
        <v>60.928893483859149</v>
      </c>
      <c r="F9747" s="80">
        <v>712019</v>
      </c>
      <c r="G9747" s="80">
        <v>10</v>
      </c>
      <c r="H9747" s="280" t="s">
        <v>1394</v>
      </c>
      <c r="I9747" s="80"/>
    </row>
    <row r="9748" spans="1:9">
      <c r="A9748" s="280" t="s">
        <v>11147</v>
      </c>
      <c r="B9748" s="280" t="s">
        <v>1457</v>
      </c>
      <c r="C9748" s="280" t="s">
        <v>1198</v>
      </c>
      <c r="D9748" s="280" t="s">
        <v>1211</v>
      </c>
      <c r="E9748" s="80">
        <v>5.7389686626498106E-3</v>
      </c>
      <c r="F9748" s="80">
        <v>712019</v>
      </c>
      <c r="G9748" s="80">
        <v>10</v>
      </c>
      <c r="H9748" s="280" t="s">
        <v>1342</v>
      </c>
      <c r="I9748" s="80"/>
    </row>
    <row r="9749" spans="1:9">
      <c r="A9749" s="280" t="s">
        <v>11148</v>
      </c>
      <c r="B9749" s="280" t="s">
        <v>1457</v>
      </c>
      <c r="C9749" s="280" t="s">
        <v>1198</v>
      </c>
      <c r="D9749" s="280" t="s">
        <v>1212</v>
      </c>
      <c r="E9749" s="80">
        <v>6.0169574587832352E-3</v>
      </c>
      <c r="F9749" s="80">
        <v>712019</v>
      </c>
      <c r="G9749" s="80">
        <v>10</v>
      </c>
      <c r="H9749" s="280" t="s">
        <v>1342</v>
      </c>
      <c r="I9749" s="80"/>
    </row>
    <row r="9750" spans="1:9">
      <c r="A9750" s="280" t="s">
        <v>11149</v>
      </c>
      <c r="B9750" s="280" t="s">
        <v>1457</v>
      </c>
      <c r="C9750" s="280" t="s">
        <v>1198</v>
      </c>
      <c r="D9750" s="280" t="s">
        <v>1213</v>
      </c>
      <c r="E9750" s="80">
        <v>5.7389686626498106E-3</v>
      </c>
      <c r="F9750" s="80">
        <v>712019</v>
      </c>
      <c r="G9750" s="80">
        <v>10</v>
      </c>
      <c r="H9750" s="280" t="s">
        <v>1342</v>
      </c>
      <c r="I9750" s="80"/>
    </row>
    <row r="9751" spans="1:9">
      <c r="A9751" s="280" t="s">
        <v>11150</v>
      </c>
      <c r="B9751" s="280" t="s">
        <v>1457</v>
      </c>
      <c r="C9751" s="280" t="s">
        <v>1198</v>
      </c>
      <c r="D9751" s="280" t="s">
        <v>1214</v>
      </c>
      <c r="E9751" s="80">
        <v>6.0140618898860271E-3</v>
      </c>
      <c r="F9751" s="80">
        <v>712019</v>
      </c>
      <c r="G9751" s="80">
        <v>10</v>
      </c>
      <c r="H9751" s="280" t="s">
        <v>1342</v>
      </c>
      <c r="I9751" s="80"/>
    </row>
    <row r="9752" spans="1:9">
      <c r="A9752" s="280" t="s">
        <v>11151</v>
      </c>
      <c r="B9752" s="280" t="s">
        <v>1457</v>
      </c>
      <c r="C9752" s="280" t="s">
        <v>1198</v>
      </c>
      <c r="D9752" s="280" t="s">
        <v>1215</v>
      </c>
      <c r="E9752" s="80">
        <v>6.0169574587832352E-3</v>
      </c>
      <c r="F9752" s="80">
        <v>712019</v>
      </c>
      <c r="G9752" s="80">
        <v>10</v>
      </c>
      <c r="H9752" s="280" t="s">
        <v>1342</v>
      </c>
      <c r="I9752" s="80"/>
    </row>
    <row r="9753" spans="1:9">
      <c r="A9753" s="280" t="s">
        <v>11152</v>
      </c>
      <c r="B9753" s="280" t="s">
        <v>1457</v>
      </c>
      <c r="C9753" s="280" t="s">
        <v>1198</v>
      </c>
      <c r="D9753" s="280" t="s">
        <v>1216</v>
      </c>
      <c r="E9753" s="80">
        <v>1.0974108259888912E-2</v>
      </c>
      <c r="F9753" s="80">
        <v>712019</v>
      </c>
      <c r="G9753" s="80">
        <v>10</v>
      </c>
      <c r="H9753" s="280" t="s">
        <v>1342</v>
      </c>
      <c r="I9753" s="80"/>
    </row>
    <row r="9754" spans="1:9">
      <c r="A9754" s="280" t="s">
        <v>11153</v>
      </c>
      <c r="B9754" s="280" t="s">
        <v>1457</v>
      </c>
      <c r="C9754" s="280" t="s">
        <v>1198</v>
      </c>
      <c r="D9754" s="280" t="s">
        <v>1217</v>
      </c>
      <c r="E9754" s="80">
        <v>5.9271182714227908E-3</v>
      </c>
      <c r="F9754" s="80">
        <v>712019</v>
      </c>
      <c r="G9754" s="80">
        <v>10</v>
      </c>
      <c r="H9754" s="280" t="s">
        <v>1342</v>
      </c>
      <c r="I9754" s="80"/>
    </row>
    <row r="9755" spans="1:9">
      <c r="A9755" s="280" t="s">
        <v>11154</v>
      </c>
      <c r="B9755" s="280" t="s">
        <v>1457</v>
      </c>
      <c r="C9755" s="280" t="s">
        <v>1198</v>
      </c>
      <c r="D9755" s="280" t="s">
        <v>1218</v>
      </c>
      <c r="E9755" s="80">
        <v>9.6597517661797146E-3</v>
      </c>
      <c r="F9755" s="80">
        <v>712019</v>
      </c>
      <c r="G9755" s="80">
        <v>10</v>
      </c>
      <c r="H9755" s="280" t="s">
        <v>1342</v>
      </c>
      <c r="I9755" s="80"/>
    </row>
    <row r="9756" spans="1:9">
      <c r="A9756" s="280" t="s">
        <v>11155</v>
      </c>
      <c r="B9756" s="280" t="s">
        <v>1457</v>
      </c>
      <c r="C9756" s="280" t="s">
        <v>1198</v>
      </c>
      <c r="D9756" s="280" t="s">
        <v>1219</v>
      </c>
      <c r="E9756" s="80">
        <v>6.0306916560105249E-3</v>
      </c>
      <c r="F9756" s="80">
        <v>712019</v>
      </c>
      <c r="G9756" s="80">
        <v>10</v>
      </c>
      <c r="H9756" s="280" t="s">
        <v>1342</v>
      </c>
      <c r="I9756" s="80"/>
    </row>
    <row r="9757" spans="1:9">
      <c r="A9757" s="280" t="s">
        <v>11156</v>
      </c>
      <c r="B9757" s="280" t="s">
        <v>1457</v>
      </c>
      <c r="C9757" s="280" t="s">
        <v>1198</v>
      </c>
      <c r="D9757" s="280" t="s">
        <v>1347</v>
      </c>
      <c r="E9757" s="80">
        <v>4.2306710770033534E-2</v>
      </c>
      <c r="F9757" s="80">
        <v>712019</v>
      </c>
      <c r="G9757" s="80">
        <v>10</v>
      </c>
      <c r="H9757" s="280" t="s">
        <v>1342</v>
      </c>
      <c r="I9757" s="80"/>
    </row>
    <row r="9758" spans="1:9">
      <c r="A9758" s="280" t="s">
        <v>11157</v>
      </c>
      <c r="B9758" s="280" t="s">
        <v>1457</v>
      </c>
      <c r="C9758" s="280" t="s">
        <v>1198</v>
      </c>
      <c r="D9758" s="280" t="s">
        <v>1344</v>
      </c>
      <c r="E9758" s="80">
        <v>9.4431518233441258E-2</v>
      </c>
      <c r="F9758" s="80">
        <v>712019</v>
      </c>
      <c r="G9758" s="80">
        <v>10</v>
      </c>
      <c r="H9758" s="280" t="s">
        <v>1342</v>
      </c>
      <c r="I9758" s="80"/>
    </row>
    <row r="9759" spans="1:9">
      <c r="A9759" s="280" t="s">
        <v>11158</v>
      </c>
      <c r="B9759" s="280" t="s">
        <v>5748</v>
      </c>
      <c r="C9759" s="280" t="s">
        <v>1199</v>
      </c>
      <c r="D9759" s="280" t="s">
        <v>1394</v>
      </c>
      <c r="E9759" s="80">
        <v>17738</v>
      </c>
      <c r="F9759" s="80">
        <v>712019</v>
      </c>
      <c r="G9759" s="80">
        <v>10</v>
      </c>
      <c r="H9759" s="280" t="s">
        <v>1394</v>
      </c>
      <c r="I9759" s="80"/>
    </row>
    <row r="9760" spans="1:9">
      <c r="A9760" s="280" t="s">
        <v>11159</v>
      </c>
      <c r="B9760" s="280" t="s">
        <v>5750</v>
      </c>
      <c r="C9760" s="280" t="s">
        <v>1199</v>
      </c>
      <c r="D9760" s="280" t="s">
        <v>1394</v>
      </c>
      <c r="E9760" s="80">
        <v>92466160.365234375</v>
      </c>
      <c r="F9760" s="80">
        <v>712019</v>
      </c>
      <c r="G9760" s="80">
        <v>10</v>
      </c>
      <c r="H9760" s="280" t="s">
        <v>1394</v>
      </c>
      <c r="I9760" s="80"/>
    </row>
    <row r="9761" spans="1:9">
      <c r="A9761" s="280" t="s">
        <v>11160</v>
      </c>
      <c r="B9761" s="280" t="s">
        <v>5752</v>
      </c>
      <c r="C9761" s="280" t="s">
        <v>1199</v>
      </c>
      <c r="D9761" s="280" t="s">
        <v>1394</v>
      </c>
      <c r="E9761" s="80">
        <v>2.4912256554951485E-2</v>
      </c>
      <c r="F9761" s="80">
        <v>712019</v>
      </c>
      <c r="G9761" s="80">
        <v>10</v>
      </c>
      <c r="H9761" s="280" t="s">
        <v>1394</v>
      </c>
      <c r="I9761" s="80"/>
    </row>
    <row r="9762" spans="1:9">
      <c r="A9762" s="280" t="s">
        <v>11161</v>
      </c>
      <c r="B9762" s="280" t="s">
        <v>5754</v>
      </c>
      <c r="C9762" s="280" t="s">
        <v>1199</v>
      </c>
      <c r="D9762" s="280" t="s">
        <v>1394</v>
      </c>
      <c r="E9762" s="80">
        <v>129.86473726857622</v>
      </c>
      <c r="F9762" s="80">
        <v>712019</v>
      </c>
      <c r="G9762" s="80">
        <v>10</v>
      </c>
      <c r="H9762" s="280" t="s">
        <v>1394</v>
      </c>
      <c r="I9762" s="80"/>
    </row>
    <row r="9763" spans="1:9">
      <c r="A9763" s="280" t="s">
        <v>11162</v>
      </c>
      <c r="B9763" s="280" t="s">
        <v>1457</v>
      </c>
      <c r="C9763" s="280" t="s">
        <v>1199</v>
      </c>
      <c r="D9763" s="280" t="s">
        <v>1211</v>
      </c>
      <c r="E9763" s="80">
        <v>9.9350609334978332E-4</v>
      </c>
      <c r="F9763" s="80">
        <v>712019</v>
      </c>
      <c r="G9763" s="80">
        <v>10</v>
      </c>
      <c r="H9763" s="280" t="s">
        <v>1342</v>
      </c>
      <c r="I9763" s="80"/>
    </row>
    <row r="9764" spans="1:9">
      <c r="A9764" s="280" t="s">
        <v>11163</v>
      </c>
      <c r="B9764" s="280" t="s">
        <v>1457</v>
      </c>
      <c r="C9764" s="280" t="s">
        <v>1199</v>
      </c>
      <c r="D9764" s="280" t="s">
        <v>1212</v>
      </c>
      <c r="E9764" s="80">
        <v>1.2279308650445396E-3</v>
      </c>
      <c r="F9764" s="80">
        <v>712019</v>
      </c>
      <c r="G9764" s="80">
        <v>10</v>
      </c>
      <c r="H9764" s="280" t="s">
        <v>1342</v>
      </c>
      <c r="I9764" s="80"/>
    </row>
    <row r="9765" spans="1:9">
      <c r="A9765" s="280" t="s">
        <v>11164</v>
      </c>
      <c r="B9765" s="280" t="s">
        <v>1457</v>
      </c>
      <c r="C9765" s="280" t="s">
        <v>1199</v>
      </c>
      <c r="D9765" s="280" t="s">
        <v>1213</v>
      </c>
      <c r="E9765" s="80">
        <v>9.9773492640315179E-4</v>
      </c>
      <c r="F9765" s="80">
        <v>712019</v>
      </c>
      <c r="G9765" s="80">
        <v>10</v>
      </c>
      <c r="H9765" s="280" t="s">
        <v>1342</v>
      </c>
      <c r="I9765" s="80"/>
    </row>
    <row r="9766" spans="1:9">
      <c r="A9766" s="280" t="s">
        <v>11165</v>
      </c>
      <c r="B9766" s="280" t="s">
        <v>1457</v>
      </c>
      <c r="C9766" s="280" t="s">
        <v>1199</v>
      </c>
      <c r="D9766" s="280" t="s">
        <v>1214</v>
      </c>
      <c r="E9766" s="80">
        <v>1.0501842438938828E-3</v>
      </c>
      <c r="F9766" s="80">
        <v>712019</v>
      </c>
      <c r="G9766" s="80">
        <v>10</v>
      </c>
      <c r="H9766" s="280" t="s">
        <v>1342</v>
      </c>
      <c r="I9766" s="80"/>
    </row>
    <row r="9767" spans="1:9">
      <c r="A9767" s="280" t="s">
        <v>11166</v>
      </c>
      <c r="B9767" s="280" t="s">
        <v>1457</v>
      </c>
      <c r="C9767" s="280" t="s">
        <v>1199</v>
      </c>
      <c r="D9767" s="280" t="s">
        <v>1215</v>
      </c>
      <c r="E9767" s="80">
        <v>0.21967249360621324</v>
      </c>
      <c r="F9767" s="80">
        <v>712019</v>
      </c>
      <c r="G9767" s="80">
        <v>10</v>
      </c>
      <c r="H9767" s="280" t="s">
        <v>1342</v>
      </c>
      <c r="I9767" s="80"/>
    </row>
    <row r="9768" spans="1:9">
      <c r="A9768" s="280" t="s">
        <v>11167</v>
      </c>
      <c r="B9768" s="280" t="s">
        <v>1457</v>
      </c>
      <c r="C9768" s="280" t="s">
        <v>1199</v>
      </c>
      <c r="D9768" s="280" t="s">
        <v>1216</v>
      </c>
      <c r="E9768" s="80">
        <v>1.1767220815240073E-2</v>
      </c>
      <c r="F9768" s="80">
        <v>712019</v>
      </c>
      <c r="G9768" s="80">
        <v>10</v>
      </c>
      <c r="H9768" s="280" t="s">
        <v>1342</v>
      </c>
      <c r="I9768" s="80"/>
    </row>
    <row r="9769" spans="1:9">
      <c r="A9769" s="280" t="s">
        <v>11168</v>
      </c>
      <c r="B9769" s="280" t="s">
        <v>1457</v>
      </c>
      <c r="C9769" s="280" t="s">
        <v>1199</v>
      </c>
      <c r="D9769" s="280" t="s">
        <v>1217</v>
      </c>
      <c r="E9769" s="80">
        <v>1.1474352955931343E-2</v>
      </c>
      <c r="F9769" s="80">
        <v>712019</v>
      </c>
      <c r="G9769" s="80">
        <v>10</v>
      </c>
      <c r="H9769" s="280" t="s">
        <v>1342</v>
      </c>
      <c r="I9769" s="80"/>
    </row>
    <row r="9770" spans="1:9">
      <c r="A9770" s="280" t="s">
        <v>11169</v>
      </c>
      <c r="B9770" s="280" t="s">
        <v>1457</v>
      </c>
      <c r="C9770" s="280" t="s">
        <v>1199</v>
      </c>
      <c r="D9770" s="280" t="s">
        <v>1218</v>
      </c>
      <c r="E9770" s="80">
        <v>4.1957962345345375E-3</v>
      </c>
      <c r="F9770" s="80">
        <v>712019</v>
      </c>
      <c r="G9770" s="80">
        <v>10</v>
      </c>
      <c r="H9770" s="280" t="s">
        <v>1342</v>
      </c>
      <c r="I9770" s="80"/>
    </row>
    <row r="9771" spans="1:9">
      <c r="A9771" s="280" t="s">
        <v>11170</v>
      </c>
      <c r="B9771" s="280" t="s">
        <v>1457</v>
      </c>
      <c r="C9771" s="280" t="s">
        <v>1199</v>
      </c>
      <c r="D9771" s="280" t="s">
        <v>1219</v>
      </c>
      <c r="E9771" s="80">
        <v>1.0577685257072314E-3</v>
      </c>
      <c r="F9771" s="80">
        <v>712019</v>
      </c>
      <c r="G9771" s="80">
        <v>10</v>
      </c>
      <c r="H9771" s="280" t="s">
        <v>1342</v>
      </c>
      <c r="I9771" s="80"/>
    </row>
    <row r="9772" spans="1:9">
      <c r="A9772" s="280" t="s">
        <v>11171</v>
      </c>
      <c r="B9772" s="280" t="s">
        <v>1457</v>
      </c>
      <c r="C9772" s="280" t="s">
        <v>1199</v>
      </c>
      <c r="D9772" s="280" t="s">
        <v>1347</v>
      </c>
      <c r="E9772" s="80">
        <v>9.2482121237777021E-3</v>
      </c>
      <c r="F9772" s="80">
        <v>712019</v>
      </c>
      <c r="G9772" s="80">
        <v>10</v>
      </c>
      <c r="H9772" s="280" t="s">
        <v>1342</v>
      </c>
      <c r="I9772" s="80"/>
    </row>
    <row r="9773" spans="1:9">
      <c r="A9773" s="280" t="s">
        <v>11172</v>
      </c>
      <c r="B9773" s="280" t="s">
        <v>1457</v>
      </c>
      <c r="C9773" s="280" t="s">
        <v>1199</v>
      </c>
      <c r="D9773" s="280" t="s">
        <v>1344</v>
      </c>
      <c r="E9773" s="80">
        <v>2.0640839580487756E-2</v>
      </c>
      <c r="F9773" s="80">
        <v>712019</v>
      </c>
      <c r="G9773" s="80">
        <v>10</v>
      </c>
      <c r="H9773" s="280" t="s">
        <v>1342</v>
      </c>
      <c r="I9773" s="80"/>
    </row>
    <row r="9774" spans="1:9">
      <c r="A9774" s="280" t="s">
        <v>11173</v>
      </c>
      <c r="B9774" s="280" t="s">
        <v>1457</v>
      </c>
      <c r="C9774" s="280" t="s">
        <v>1181</v>
      </c>
      <c r="D9774" s="280" t="s">
        <v>1211</v>
      </c>
      <c r="E9774" s="80">
        <v>2.1052886446656312E-2</v>
      </c>
      <c r="F9774" s="80">
        <v>712019</v>
      </c>
      <c r="G9774" s="80">
        <v>10</v>
      </c>
      <c r="H9774" s="280" t="s">
        <v>1342</v>
      </c>
      <c r="I9774" s="80"/>
    </row>
    <row r="9775" spans="1:9">
      <c r="A9775" s="280" t="s">
        <v>11174</v>
      </c>
      <c r="B9775" s="280" t="s">
        <v>1457</v>
      </c>
      <c r="C9775" s="280" t="s">
        <v>1181</v>
      </c>
      <c r="D9775" s="280" t="s">
        <v>1212</v>
      </c>
      <c r="E9775" s="80">
        <v>0.62562424724027954</v>
      </c>
      <c r="F9775" s="80">
        <v>712019</v>
      </c>
      <c r="G9775" s="80">
        <v>10</v>
      </c>
      <c r="H9775" s="280" t="s">
        <v>1342</v>
      </c>
      <c r="I9775" s="80"/>
    </row>
    <row r="9776" spans="1:9">
      <c r="A9776" s="280" t="s">
        <v>11175</v>
      </c>
      <c r="B9776" s="280" t="s">
        <v>1457</v>
      </c>
      <c r="C9776" s="280" t="s">
        <v>1181</v>
      </c>
      <c r="D9776" s="280" t="s">
        <v>1213</v>
      </c>
      <c r="E9776" s="80">
        <v>2.1747801865903339E-2</v>
      </c>
      <c r="F9776" s="80">
        <v>712019</v>
      </c>
      <c r="G9776" s="80">
        <v>10</v>
      </c>
      <c r="H9776" s="280" t="s">
        <v>1342</v>
      </c>
      <c r="I9776" s="80"/>
    </row>
    <row r="9777" spans="1:9">
      <c r="A9777" s="280" t="s">
        <v>11176</v>
      </c>
      <c r="B9777" s="280" t="s">
        <v>1457</v>
      </c>
      <c r="C9777" s="280" t="s">
        <v>1181</v>
      </c>
      <c r="D9777" s="280" t="s">
        <v>1214</v>
      </c>
      <c r="E9777" s="80">
        <v>2.2472288730400958E-2</v>
      </c>
      <c r="F9777" s="80">
        <v>712019</v>
      </c>
      <c r="G9777" s="80">
        <v>10</v>
      </c>
      <c r="H9777" s="280" t="s">
        <v>1342</v>
      </c>
      <c r="I9777" s="80"/>
    </row>
    <row r="9778" spans="1:9">
      <c r="A9778" s="280" t="s">
        <v>11177</v>
      </c>
      <c r="B9778" s="280" t="s">
        <v>1457</v>
      </c>
      <c r="C9778" s="280" t="s">
        <v>1181</v>
      </c>
      <c r="D9778" s="280" t="s">
        <v>1215</v>
      </c>
      <c r="E9778" s="80">
        <v>2.2897968150905657</v>
      </c>
      <c r="F9778" s="80">
        <v>712019</v>
      </c>
      <c r="G9778" s="80">
        <v>10</v>
      </c>
      <c r="H9778" s="280" t="s">
        <v>1342</v>
      </c>
      <c r="I9778" s="80"/>
    </row>
    <row r="9779" spans="1:9">
      <c r="A9779" s="280" t="s">
        <v>11178</v>
      </c>
      <c r="B9779" s="280" t="s">
        <v>1457</v>
      </c>
      <c r="C9779" s="280" t="s">
        <v>1181</v>
      </c>
      <c r="D9779" s="280" t="s">
        <v>1216</v>
      </c>
      <c r="E9779" s="80">
        <v>0.58693528598381006</v>
      </c>
      <c r="F9779" s="80">
        <v>712019</v>
      </c>
      <c r="G9779" s="80">
        <v>10</v>
      </c>
      <c r="H9779" s="280" t="s">
        <v>1342</v>
      </c>
      <c r="I9779" s="80"/>
    </row>
    <row r="9780" spans="1:9">
      <c r="A9780" s="280" t="s">
        <v>11179</v>
      </c>
      <c r="B9780" s="280" t="s">
        <v>1457</v>
      </c>
      <c r="C9780" s="280" t="s">
        <v>1181</v>
      </c>
      <c r="D9780" s="280" t="s">
        <v>1217</v>
      </c>
      <c r="E9780" s="80">
        <v>0.58267610833018602</v>
      </c>
      <c r="F9780" s="80">
        <v>712019</v>
      </c>
      <c r="G9780" s="80">
        <v>10</v>
      </c>
      <c r="H9780" s="280" t="s">
        <v>1342</v>
      </c>
      <c r="I9780" s="80"/>
    </row>
    <row r="9781" spans="1:9">
      <c r="A9781" s="280" t="s">
        <v>11180</v>
      </c>
      <c r="B9781" s="280" t="s">
        <v>1457</v>
      </c>
      <c r="C9781" s="280" t="s">
        <v>1181</v>
      </c>
      <c r="D9781" s="280" t="s">
        <v>1218</v>
      </c>
      <c r="E9781" s="80">
        <v>0.36774294669740981</v>
      </c>
      <c r="F9781" s="80">
        <v>712019</v>
      </c>
      <c r="G9781" s="80">
        <v>10</v>
      </c>
      <c r="H9781" s="280" t="s">
        <v>1342</v>
      </c>
      <c r="I9781" s="80"/>
    </row>
    <row r="9782" spans="1:9">
      <c r="A9782" s="280" t="s">
        <v>11181</v>
      </c>
      <c r="B9782" s="280" t="s">
        <v>1457</v>
      </c>
      <c r="C9782" s="280" t="s">
        <v>1181</v>
      </c>
      <c r="D9782" s="280" t="s">
        <v>1219</v>
      </c>
      <c r="E9782" s="80">
        <v>25350.381063087611</v>
      </c>
      <c r="F9782" s="80">
        <v>712019</v>
      </c>
      <c r="G9782" s="80">
        <v>10</v>
      </c>
      <c r="H9782" s="280" t="s">
        <v>1342</v>
      </c>
      <c r="I9782" s="80"/>
    </row>
    <row r="9783" spans="1:9">
      <c r="A9783" s="280" t="s">
        <v>11182</v>
      </c>
      <c r="B9783" s="280" t="s">
        <v>1457</v>
      </c>
      <c r="C9783" s="280" t="s">
        <v>1181</v>
      </c>
      <c r="D9783" s="280" t="s">
        <v>1347</v>
      </c>
      <c r="E9783" s="80">
        <v>0.43176799943141375</v>
      </c>
      <c r="F9783" s="80">
        <v>712019</v>
      </c>
      <c r="G9783" s="80">
        <v>10</v>
      </c>
      <c r="H9783" s="280" t="s">
        <v>1342</v>
      </c>
      <c r="I9783" s="80"/>
    </row>
    <row r="9784" spans="1:9">
      <c r="A9784" s="280" t="s">
        <v>11183</v>
      </c>
      <c r="B9784" s="280" t="s">
        <v>1457</v>
      </c>
      <c r="C9784" s="280" t="s">
        <v>1181</v>
      </c>
      <c r="D9784" s="280" t="s">
        <v>1344</v>
      </c>
      <c r="E9784" s="80">
        <v>1.0567698779079042</v>
      </c>
      <c r="F9784" s="80">
        <v>712019</v>
      </c>
      <c r="G9784" s="80">
        <v>10</v>
      </c>
      <c r="H9784" s="280" t="s">
        <v>1342</v>
      </c>
      <c r="I9784" s="80"/>
    </row>
    <row r="9785" spans="1:9">
      <c r="A9785" s="280" t="s">
        <v>11184</v>
      </c>
      <c r="B9785" s="280" t="s">
        <v>5748</v>
      </c>
      <c r="C9785" s="280" t="s">
        <v>1182</v>
      </c>
      <c r="D9785" s="280" t="s">
        <v>1394</v>
      </c>
      <c r="E9785" s="80">
        <v>262810</v>
      </c>
      <c r="F9785" s="80">
        <v>712019</v>
      </c>
      <c r="G9785" s="80">
        <v>10</v>
      </c>
      <c r="H9785" s="280" t="s">
        <v>1394</v>
      </c>
      <c r="I9785" s="80"/>
    </row>
    <row r="9786" spans="1:9">
      <c r="A9786" s="280" t="s">
        <v>11185</v>
      </c>
      <c r="B9786" s="280" t="s">
        <v>5750</v>
      </c>
      <c r="C9786" s="280" t="s">
        <v>1182</v>
      </c>
      <c r="D9786" s="280" t="s">
        <v>1394</v>
      </c>
      <c r="E9786" s="80">
        <v>1090011050914.7208</v>
      </c>
      <c r="F9786" s="80">
        <v>712019</v>
      </c>
      <c r="G9786" s="80">
        <v>10</v>
      </c>
      <c r="H9786" s="280" t="s">
        <v>1394</v>
      </c>
      <c r="I9786" s="80"/>
    </row>
    <row r="9787" spans="1:9">
      <c r="A9787" s="280" t="s">
        <v>11186</v>
      </c>
      <c r="B9787" s="280" t="s">
        <v>5752</v>
      </c>
      <c r="C9787" s="280" t="s">
        <v>1182</v>
      </c>
      <c r="D9787" s="280" t="s">
        <v>1394</v>
      </c>
      <c r="E9787" s="80">
        <v>0.36910531881873937</v>
      </c>
      <c r="F9787" s="80">
        <v>712019</v>
      </c>
      <c r="G9787" s="80">
        <v>10</v>
      </c>
      <c r="H9787" s="280" t="s">
        <v>1394</v>
      </c>
      <c r="I9787" s="80"/>
    </row>
    <row r="9788" spans="1:9">
      <c r="A9788" s="280" t="s">
        <v>11187</v>
      </c>
      <c r="B9788" s="280" t="s">
        <v>5754</v>
      </c>
      <c r="C9788" s="280" t="s">
        <v>1182</v>
      </c>
      <c r="D9788" s="280" t="s">
        <v>1394</v>
      </c>
      <c r="E9788" s="80">
        <v>1530873.5453895484</v>
      </c>
      <c r="F9788" s="80">
        <v>712019</v>
      </c>
      <c r="G9788" s="80">
        <v>10</v>
      </c>
      <c r="H9788" s="280" t="s">
        <v>1394</v>
      </c>
      <c r="I9788" s="80"/>
    </row>
    <row r="9789" spans="1:9">
      <c r="A9789" s="280" t="s">
        <v>11188</v>
      </c>
      <c r="B9789" s="280" t="s">
        <v>5748</v>
      </c>
      <c r="C9789" s="280" t="s">
        <v>1200</v>
      </c>
      <c r="D9789" s="280" t="s">
        <v>1394</v>
      </c>
      <c r="E9789" s="80">
        <v>261893</v>
      </c>
      <c r="F9789" s="80">
        <v>712019</v>
      </c>
      <c r="G9789" s="80">
        <v>10</v>
      </c>
      <c r="H9789" s="280" t="s">
        <v>1394</v>
      </c>
      <c r="I9789" s="80"/>
    </row>
    <row r="9790" spans="1:9">
      <c r="A9790" s="280" t="s">
        <v>11189</v>
      </c>
      <c r="B9790" s="280" t="s">
        <v>5750</v>
      </c>
      <c r="C9790" s="280" t="s">
        <v>1200</v>
      </c>
      <c r="D9790" s="280" t="s">
        <v>1394</v>
      </c>
      <c r="E9790" s="80">
        <v>1559772600</v>
      </c>
      <c r="F9790" s="80">
        <v>712019</v>
      </c>
      <c r="G9790" s="80">
        <v>10</v>
      </c>
      <c r="H9790" s="280" t="s">
        <v>1394</v>
      </c>
      <c r="I9790" s="80"/>
    </row>
    <row r="9791" spans="1:9">
      <c r="A9791" s="280" t="s">
        <v>11190</v>
      </c>
      <c r="B9791" s="280" t="s">
        <v>5752</v>
      </c>
      <c r="C9791" s="280" t="s">
        <v>1200</v>
      </c>
      <c r="D9791" s="280" t="s">
        <v>1394</v>
      </c>
      <c r="E9791" s="80">
        <v>0.36781743183819532</v>
      </c>
      <c r="F9791" s="80">
        <v>712019</v>
      </c>
      <c r="G9791" s="80">
        <v>10</v>
      </c>
      <c r="H9791" s="280" t="s">
        <v>1394</v>
      </c>
      <c r="I9791" s="80"/>
    </row>
    <row r="9792" spans="1:9">
      <c r="A9792" s="280" t="s">
        <v>11191</v>
      </c>
      <c r="B9792" s="280" t="s">
        <v>5754</v>
      </c>
      <c r="C9792" s="280" t="s">
        <v>1200</v>
      </c>
      <c r="D9792" s="280" t="s">
        <v>1394</v>
      </c>
      <c r="E9792" s="80">
        <v>2190.6333960189263</v>
      </c>
      <c r="F9792" s="80">
        <v>712019</v>
      </c>
      <c r="G9792" s="80">
        <v>10</v>
      </c>
      <c r="H9792" s="280" t="s">
        <v>1394</v>
      </c>
      <c r="I9792" s="80"/>
    </row>
    <row r="9793" spans="1:9">
      <c r="A9793" s="280" t="s">
        <v>11192</v>
      </c>
      <c r="B9793" s="280" t="s">
        <v>1457</v>
      </c>
      <c r="C9793" s="280" t="s">
        <v>1200</v>
      </c>
      <c r="D9793" s="280" t="s">
        <v>1211</v>
      </c>
      <c r="E9793" s="80">
        <v>1.2711455970248775E-3</v>
      </c>
      <c r="F9793" s="80">
        <v>712019</v>
      </c>
      <c r="G9793" s="80">
        <v>10</v>
      </c>
      <c r="H9793" s="280" t="s">
        <v>1342</v>
      </c>
      <c r="I9793" s="80"/>
    </row>
    <row r="9794" spans="1:9">
      <c r="A9794" s="280" t="s">
        <v>11193</v>
      </c>
      <c r="B9794" s="280" t="s">
        <v>1457</v>
      </c>
      <c r="C9794" s="280" t="s">
        <v>1200</v>
      </c>
      <c r="D9794" s="280" t="s">
        <v>1212</v>
      </c>
      <c r="E9794" s="80">
        <v>1.4674712502850506E-3</v>
      </c>
      <c r="F9794" s="80">
        <v>712019</v>
      </c>
      <c r="G9794" s="80">
        <v>10</v>
      </c>
      <c r="H9794" s="280" t="s">
        <v>1342</v>
      </c>
      <c r="I9794" s="80"/>
    </row>
    <row r="9795" spans="1:9">
      <c r="A9795" s="280" t="s">
        <v>11194</v>
      </c>
      <c r="B9795" s="280" t="s">
        <v>1457</v>
      </c>
      <c r="C9795" s="280" t="s">
        <v>1200</v>
      </c>
      <c r="D9795" s="280" t="s">
        <v>1213</v>
      </c>
      <c r="E9795" s="80">
        <v>1.2750769543984348E-3</v>
      </c>
      <c r="F9795" s="80">
        <v>712019</v>
      </c>
      <c r="G9795" s="80">
        <v>10</v>
      </c>
      <c r="H9795" s="280" t="s">
        <v>1342</v>
      </c>
      <c r="I9795" s="80"/>
    </row>
    <row r="9796" spans="1:9">
      <c r="A9796" s="280" t="s">
        <v>11195</v>
      </c>
      <c r="B9796" s="280" t="s">
        <v>1457</v>
      </c>
      <c r="C9796" s="280" t="s">
        <v>1200</v>
      </c>
      <c r="D9796" s="280" t="s">
        <v>1214</v>
      </c>
      <c r="E9796" s="80">
        <v>1.3491806037059526E-3</v>
      </c>
      <c r="F9796" s="80">
        <v>712019</v>
      </c>
      <c r="G9796" s="80">
        <v>10</v>
      </c>
      <c r="H9796" s="280" t="s">
        <v>1342</v>
      </c>
      <c r="I9796" s="80"/>
    </row>
    <row r="9797" spans="1:9">
      <c r="A9797" s="280" t="s">
        <v>11196</v>
      </c>
      <c r="B9797" s="280" t="s">
        <v>1457</v>
      </c>
      <c r="C9797" s="280" t="s">
        <v>1200</v>
      </c>
      <c r="D9797" s="280" t="s">
        <v>1215</v>
      </c>
      <c r="E9797" s="80">
        <v>1.4657525720446964E-3</v>
      </c>
      <c r="F9797" s="80">
        <v>712019</v>
      </c>
      <c r="G9797" s="80">
        <v>10</v>
      </c>
      <c r="H9797" s="280" t="s">
        <v>1342</v>
      </c>
      <c r="I9797" s="80"/>
    </row>
    <row r="9798" spans="1:9">
      <c r="A9798" s="280" t="s">
        <v>11197</v>
      </c>
      <c r="B9798" s="280" t="s">
        <v>1457</v>
      </c>
      <c r="C9798" s="280" t="s">
        <v>1200</v>
      </c>
      <c r="D9798" s="280" t="s">
        <v>1216</v>
      </c>
      <c r="E9798" s="80">
        <v>2.0009014912368474E-3</v>
      </c>
      <c r="F9798" s="80">
        <v>712019</v>
      </c>
      <c r="G9798" s="80">
        <v>10</v>
      </c>
      <c r="H9798" s="280" t="s">
        <v>1342</v>
      </c>
      <c r="I9798" s="80"/>
    </row>
    <row r="9799" spans="1:9">
      <c r="A9799" s="280" t="s">
        <v>11198</v>
      </c>
      <c r="B9799" s="280" t="s">
        <v>1457</v>
      </c>
      <c r="C9799" s="280" t="s">
        <v>1200</v>
      </c>
      <c r="D9799" s="280" t="s">
        <v>1217</v>
      </c>
      <c r="E9799" s="80">
        <v>1.4317726115031903E-3</v>
      </c>
      <c r="F9799" s="80">
        <v>712019</v>
      </c>
      <c r="G9799" s="80">
        <v>10</v>
      </c>
      <c r="H9799" s="280" t="s">
        <v>1342</v>
      </c>
      <c r="I9799" s="80"/>
    </row>
    <row r="9800" spans="1:9">
      <c r="A9800" s="280" t="s">
        <v>11199</v>
      </c>
      <c r="B9800" s="280" t="s">
        <v>1457</v>
      </c>
      <c r="C9800" s="280" t="s">
        <v>1200</v>
      </c>
      <c r="D9800" s="280" t="s">
        <v>1218</v>
      </c>
      <c r="E9800" s="80">
        <v>1.7112343764877169E-3</v>
      </c>
      <c r="F9800" s="80">
        <v>712019</v>
      </c>
      <c r="G9800" s="80">
        <v>10</v>
      </c>
      <c r="H9800" s="280" t="s">
        <v>1342</v>
      </c>
      <c r="I9800" s="80"/>
    </row>
    <row r="9801" spans="1:9">
      <c r="A9801" s="280" t="s">
        <v>11200</v>
      </c>
      <c r="B9801" s="280" t="s">
        <v>1457</v>
      </c>
      <c r="C9801" s="280" t="s">
        <v>1200</v>
      </c>
      <c r="D9801" s="280" t="s">
        <v>1219</v>
      </c>
      <c r="E9801" s="80">
        <v>1.3706122859502589E-3</v>
      </c>
      <c r="F9801" s="80">
        <v>712019</v>
      </c>
      <c r="G9801" s="80">
        <v>10</v>
      </c>
      <c r="H9801" s="280" t="s">
        <v>1342</v>
      </c>
      <c r="I9801" s="80"/>
    </row>
    <row r="9802" spans="1:9">
      <c r="A9802" s="280" t="s">
        <v>11201</v>
      </c>
      <c r="B9802" s="280" t="s">
        <v>1457</v>
      </c>
      <c r="C9802" s="280" t="s">
        <v>1200</v>
      </c>
      <c r="D9802" s="280" t="s">
        <v>1347</v>
      </c>
      <c r="E9802" s="80">
        <v>8.5126835598519131E-3</v>
      </c>
      <c r="F9802" s="80">
        <v>712019</v>
      </c>
      <c r="G9802" s="80">
        <v>10</v>
      </c>
      <c r="H9802" s="280" t="s">
        <v>1342</v>
      </c>
      <c r="I9802" s="80"/>
    </row>
    <row r="9803" spans="1:9">
      <c r="A9803" s="280" t="s">
        <v>11202</v>
      </c>
      <c r="B9803" s="280" t="s">
        <v>1457</v>
      </c>
      <c r="C9803" s="280" t="s">
        <v>1200</v>
      </c>
      <c r="D9803" s="280" t="s">
        <v>1344</v>
      </c>
      <c r="E9803" s="80">
        <v>2.2326798659864266E-2</v>
      </c>
      <c r="F9803" s="80">
        <v>712019</v>
      </c>
      <c r="G9803" s="80">
        <v>10</v>
      </c>
      <c r="H9803" s="280" t="s">
        <v>1342</v>
      </c>
      <c r="I9803" s="80"/>
    </row>
    <row r="9804" spans="1:9">
      <c r="A9804" s="280" t="s">
        <v>11203</v>
      </c>
      <c r="B9804" s="280" t="s">
        <v>5748</v>
      </c>
      <c r="C9804" s="280" t="s">
        <v>1201</v>
      </c>
      <c r="D9804" s="280" t="s">
        <v>1394</v>
      </c>
      <c r="E9804" s="80">
        <v>560327</v>
      </c>
      <c r="F9804" s="80">
        <v>712019</v>
      </c>
      <c r="G9804" s="80">
        <v>10</v>
      </c>
      <c r="H9804" s="280" t="s">
        <v>1394</v>
      </c>
      <c r="I9804" s="80"/>
    </row>
    <row r="9805" spans="1:9">
      <c r="A9805" s="280" t="s">
        <v>11204</v>
      </c>
      <c r="B9805" s="280" t="s">
        <v>5750</v>
      </c>
      <c r="C9805" s="280" t="s">
        <v>1201</v>
      </c>
      <c r="D9805" s="280" t="s">
        <v>1394</v>
      </c>
      <c r="E9805" s="80">
        <v>68167866326</v>
      </c>
      <c r="F9805" s="80">
        <v>712019</v>
      </c>
      <c r="G9805" s="80">
        <v>10</v>
      </c>
      <c r="H9805" s="280" t="s">
        <v>1394</v>
      </c>
      <c r="I9805" s="80"/>
    </row>
    <row r="9806" spans="1:9">
      <c r="A9806" s="280" t="s">
        <v>11205</v>
      </c>
      <c r="B9806" s="280" t="s">
        <v>5752</v>
      </c>
      <c r="C9806" s="280" t="s">
        <v>1201</v>
      </c>
      <c r="D9806" s="280" t="s">
        <v>1394</v>
      </c>
      <c r="E9806" s="80">
        <v>0.78695512338856122</v>
      </c>
      <c r="F9806" s="80">
        <v>712019</v>
      </c>
      <c r="G9806" s="80">
        <v>10</v>
      </c>
      <c r="H9806" s="280" t="s">
        <v>1394</v>
      </c>
      <c r="I9806" s="80"/>
    </row>
    <row r="9807" spans="1:9">
      <c r="A9807" s="280" t="s">
        <v>11206</v>
      </c>
      <c r="B9807" s="280" t="s">
        <v>5754</v>
      </c>
      <c r="C9807" s="280" t="s">
        <v>1201</v>
      </c>
      <c r="D9807" s="280" t="s">
        <v>1394</v>
      </c>
      <c r="E9807" s="80">
        <v>95738.830460984886</v>
      </c>
      <c r="F9807" s="80">
        <v>712019</v>
      </c>
      <c r="G9807" s="80">
        <v>10</v>
      </c>
      <c r="H9807" s="280" t="s">
        <v>1394</v>
      </c>
      <c r="I9807" s="80"/>
    </row>
    <row r="9808" spans="1:9">
      <c r="A9808" s="280" t="s">
        <v>11207</v>
      </c>
      <c r="B9808" s="280" t="s">
        <v>1457</v>
      </c>
      <c r="C9808" s="280" t="s">
        <v>1201</v>
      </c>
      <c r="D9808" s="280" t="s">
        <v>1211</v>
      </c>
      <c r="E9808" s="80">
        <v>2.5089872451566686E-2</v>
      </c>
      <c r="F9808" s="80">
        <v>712019</v>
      </c>
      <c r="G9808" s="80">
        <v>10</v>
      </c>
      <c r="H9808" s="280" t="s">
        <v>1342</v>
      </c>
      <c r="I9808" s="80"/>
    </row>
    <row r="9809" spans="1:9">
      <c r="A9809" s="280" t="s">
        <v>11208</v>
      </c>
      <c r="B9809" s="280" t="s">
        <v>1457</v>
      </c>
      <c r="C9809" s="280" t="s">
        <v>1201</v>
      </c>
      <c r="D9809" s="280" t="s">
        <v>1212</v>
      </c>
      <c r="E9809" s="80">
        <v>4.4033239058579643E-2</v>
      </c>
      <c r="F9809" s="80">
        <v>712019</v>
      </c>
      <c r="G9809" s="80">
        <v>10</v>
      </c>
      <c r="H9809" s="280" t="s">
        <v>1342</v>
      </c>
      <c r="I9809" s="80"/>
    </row>
    <row r="9810" spans="1:9">
      <c r="A9810" s="280" t="s">
        <v>11209</v>
      </c>
      <c r="B9810" s="280" t="s">
        <v>1457</v>
      </c>
      <c r="C9810" s="280" t="s">
        <v>1201</v>
      </c>
      <c r="D9810" s="280" t="s">
        <v>1213</v>
      </c>
      <c r="E9810" s="80">
        <v>2.5172232916386213E-2</v>
      </c>
      <c r="F9810" s="80">
        <v>712019</v>
      </c>
      <c r="G9810" s="80">
        <v>10</v>
      </c>
      <c r="H9810" s="280" t="s">
        <v>1342</v>
      </c>
      <c r="I9810" s="80"/>
    </row>
    <row r="9811" spans="1:9">
      <c r="A9811" s="280" t="s">
        <v>11210</v>
      </c>
      <c r="B9811" s="280" t="s">
        <v>1457</v>
      </c>
      <c r="C9811" s="280" t="s">
        <v>1201</v>
      </c>
      <c r="D9811" s="280" t="s">
        <v>1214</v>
      </c>
      <c r="E9811" s="80">
        <v>2.6464108171654975E-2</v>
      </c>
      <c r="F9811" s="80">
        <v>712019</v>
      </c>
      <c r="G9811" s="80">
        <v>10</v>
      </c>
      <c r="H9811" s="280" t="s">
        <v>1342</v>
      </c>
      <c r="I9811" s="80"/>
    </row>
    <row r="9812" spans="1:9">
      <c r="A9812" s="280" t="s">
        <v>11211</v>
      </c>
      <c r="B9812" s="280" t="s">
        <v>1457</v>
      </c>
      <c r="C9812" s="280" t="s">
        <v>1201</v>
      </c>
      <c r="D9812" s="280" t="s">
        <v>1215</v>
      </c>
      <c r="E9812" s="80">
        <v>0.15509173416294084</v>
      </c>
      <c r="F9812" s="80">
        <v>712019</v>
      </c>
      <c r="G9812" s="80">
        <v>10</v>
      </c>
      <c r="H9812" s="280" t="s">
        <v>1342</v>
      </c>
      <c r="I9812" s="80"/>
    </row>
    <row r="9813" spans="1:9">
      <c r="A9813" s="280" t="s">
        <v>11212</v>
      </c>
      <c r="B9813" s="280" t="s">
        <v>1457</v>
      </c>
      <c r="C9813" s="280" t="s">
        <v>1201</v>
      </c>
      <c r="D9813" s="280" t="s">
        <v>1216</v>
      </c>
      <c r="E9813" s="80">
        <v>5.3017567651796091E-2</v>
      </c>
      <c r="F9813" s="80">
        <v>712019</v>
      </c>
      <c r="G9813" s="80">
        <v>10</v>
      </c>
      <c r="H9813" s="280" t="s">
        <v>1342</v>
      </c>
      <c r="I9813" s="80"/>
    </row>
    <row r="9814" spans="1:9">
      <c r="A9814" s="280" t="s">
        <v>11213</v>
      </c>
      <c r="B9814" s="280" t="s">
        <v>1457</v>
      </c>
      <c r="C9814" s="280" t="s">
        <v>1201</v>
      </c>
      <c r="D9814" s="280" t="s">
        <v>1217</v>
      </c>
      <c r="E9814" s="80">
        <v>4.4078890498773914E-2</v>
      </c>
      <c r="F9814" s="80">
        <v>712019</v>
      </c>
      <c r="G9814" s="80">
        <v>10</v>
      </c>
      <c r="H9814" s="280" t="s">
        <v>1342</v>
      </c>
      <c r="I9814" s="80"/>
    </row>
    <row r="9815" spans="1:9">
      <c r="A9815" s="280" t="s">
        <v>11214</v>
      </c>
      <c r="B9815" s="280" t="s">
        <v>1457</v>
      </c>
      <c r="C9815" s="280" t="s">
        <v>1201</v>
      </c>
      <c r="D9815" s="280" t="s">
        <v>1218</v>
      </c>
      <c r="E9815" s="80">
        <v>4.1097593732061982E-2</v>
      </c>
      <c r="F9815" s="80">
        <v>712019</v>
      </c>
      <c r="G9815" s="80">
        <v>10</v>
      </c>
      <c r="H9815" s="280" t="s">
        <v>1342</v>
      </c>
      <c r="I9815" s="80"/>
    </row>
    <row r="9816" spans="1:9">
      <c r="A9816" s="280" t="s">
        <v>11215</v>
      </c>
      <c r="B9816" s="280" t="s">
        <v>1457</v>
      </c>
      <c r="C9816" s="280" t="s">
        <v>1201</v>
      </c>
      <c r="D9816" s="280" t="s">
        <v>1219</v>
      </c>
      <c r="E9816" s="80">
        <v>7011.9097064731568</v>
      </c>
      <c r="F9816" s="80">
        <v>712019</v>
      </c>
      <c r="G9816" s="80">
        <v>10</v>
      </c>
      <c r="H9816" s="280" t="s">
        <v>1342</v>
      </c>
      <c r="I9816" s="80"/>
    </row>
    <row r="9817" spans="1:9">
      <c r="A9817" s="280" t="s">
        <v>11216</v>
      </c>
      <c r="B9817" s="280" t="s">
        <v>1457</v>
      </c>
      <c r="C9817" s="280" t="s">
        <v>1201</v>
      </c>
      <c r="D9817" s="280" t="s">
        <v>1347</v>
      </c>
      <c r="E9817" s="80">
        <v>0.18736813919309409</v>
      </c>
      <c r="F9817" s="80">
        <v>712019</v>
      </c>
      <c r="G9817" s="80">
        <v>10</v>
      </c>
      <c r="H9817" s="280" t="s">
        <v>1342</v>
      </c>
      <c r="I9817" s="80"/>
    </row>
    <row r="9818" spans="1:9">
      <c r="A9818" s="280" t="s">
        <v>11217</v>
      </c>
      <c r="B9818" s="280" t="s">
        <v>1457</v>
      </c>
      <c r="C9818" s="280" t="s">
        <v>1201</v>
      </c>
      <c r="D9818" s="280" t="s">
        <v>1344</v>
      </c>
      <c r="E9818" s="80">
        <v>0.46430803223321704</v>
      </c>
      <c r="F9818" s="80">
        <v>712019</v>
      </c>
      <c r="G9818" s="80">
        <v>10</v>
      </c>
      <c r="H9818" s="280" t="s">
        <v>1342</v>
      </c>
      <c r="I9818" s="80"/>
    </row>
    <row r="9819" spans="1:9">
      <c r="A9819" s="280" t="s">
        <v>11218</v>
      </c>
      <c r="B9819" s="280" t="s">
        <v>5748</v>
      </c>
      <c r="C9819" s="280" t="s">
        <v>1202</v>
      </c>
      <c r="D9819" s="280" t="s">
        <v>1394</v>
      </c>
      <c r="E9819" s="80">
        <v>0</v>
      </c>
      <c r="F9819" s="80">
        <v>712019</v>
      </c>
      <c r="G9819" s="80">
        <v>10</v>
      </c>
      <c r="H9819" s="280" t="s">
        <v>1394</v>
      </c>
      <c r="I9819" s="80"/>
    </row>
    <row r="9820" spans="1:9">
      <c r="A9820" s="280" t="s">
        <v>11219</v>
      </c>
      <c r="B9820" s="280" t="s">
        <v>5750</v>
      </c>
      <c r="C9820" s="280" t="s">
        <v>1202</v>
      </c>
      <c r="D9820" s="280" t="s">
        <v>1394</v>
      </c>
      <c r="E9820" s="80">
        <v>0</v>
      </c>
      <c r="F9820" s="80">
        <v>712019</v>
      </c>
      <c r="G9820" s="80">
        <v>10</v>
      </c>
      <c r="H9820" s="280" t="s">
        <v>1394</v>
      </c>
      <c r="I9820" s="80"/>
    </row>
    <row r="9821" spans="1:9">
      <c r="A9821" s="280" t="s">
        <v>11220</v>
      </c>
      <c r="B9821" s="280" t="s">
        <v>5752</v>
      </c>
      <c r="C9821" s="280" t="s">
        <v>1202</v>
      </c>
      <c r="D9821" s="280" t="s">
        <v>1394</v>
      </c>
      <c r="E9821" s="80">
        <v>0</v>
      </c>
      <c r="F9821" s="80">
        <v>712019</v>
      </c>
      <c r="G9821" s="80">
        <v>10</v>
      </c>
      <c r="H9821" s="280" t="s">
        <v>1394</v>
      </c>
      <c r="I9821" s="80"/>
    </row>
    <row r="9822" spans="1:9">
      <c r="A9822" s="280" t="s">
        <v>11221</v>
      </c>
      <c r="B9822" s="280" t="s">
        <v>5754</v>
      </c>
      <c r="C9822" s="280" t="s">
        <v>1202</v>
      </c>
      <c r="D9822" s="280" t="s">
        <v>1394</v>
      </c>
      <c r="E9822" s="80">
        <v>0</v>
      </c>
      <c r="F9822" s="80">
        <v>712019</v>
      </c>
      <c r="G9822" s="80">
        <v>10</v>
      </c>
      <c r="H9822" s="280" t="s">
        <v>1394</v>
      </c>
      <c r="I9822" s="80"/>
    </row>
    <row r="9823" spans="1:9">
      <c r="A9823" s="280" t="s">
        <v>11222</v>
      </c>
      <c r="B9823" s="280" t="s">
        <v>5748</v>
      </c>
      <c r="C9823" s="280" t="s">
        <v>1203</v>
      </c>
      <c r="D9823" s="280" t="s">
        <v>1394</v>
      </c>
      <c r="E9823" s="80">
        <v>17583</v>
      </c>
      <c r="F9823" s="80">
        <v>712019</v>
      </c>
      <c r="G9823" s="80">
        <v>10</v>
      </c>
      <c r="H9823" s="280" t="s">
        <v>1394</v>
      </c>
      <c r="I9823" s="80"/>
    </row>
    <row r="9824" spans="1:9">
      <c r="A9824" s="280" t="s">
        <v>11223</v>
      </c>
      <c r="B9824" s="280" t="s">
        <v>5750</v>
      </c>
      <c r="C9824" s="280" t="s">
        <v>1203</v>
      </c>
      <c r="D9824" s="280" t="s">
        <v>1394</v>
      </c>
      <c r="E9824" s="80">
        <v>86245336.177734375</v>
      </c>
      <c r="F9824" s="80">
        <v>712019</v>
      </c>
      <c r="G9824" s="80">
        <v>10</v>
      </c>
      <c r="H9824" s="280" t="s">
        <v>1394</v>
      </c>
      <c r="I9824" s="80"/>
    </row>
    <row r="9825" spans="1:9">
      <c r="A9825" s="280" t="s">
        <v>11224</v>
      </c>
      <c r="B9825" s="280" t="s">
        <v>5752</v>
      </c>
      <c r="C9825" s="280" t="s">
        <v>1203</v>
      </c>
      <c r="D9825" s="280" t="s">
        <v>1394</v>
      </c>
      <c r="E9825" s="80">
        <v>2.469456573490314E-2</v>
      </c>
      <c r="F9825" s="80">
        <v>712019</v>
      </c>
      <c r="G9825" s="80">
        <v>10</v>
      </c>
      <c r="H9825" s="280" t="s">
        <v>1394</v>
      </c>
      <c r="I9825" s="80"/>
    </row>
    <row r="9826" spans="1:9">
      <c r="A9826" s="280" t="s">
        <v>11225</v>
      </c>
      <c r="B9826" s="280" t="s">
        <v>5754</v>
      </c>
      <c r="C9826" s="280" t="s">
        <v>1203</v>
      </c>
      <c r="D9826" s="280" t="s">
        <v>1394</v>
      </c>
      <c r="E9826" s="80">
        <v>121.12785779274763</v>
      </c>
      <c r="F9826" s="80">
        <v>712019</v>
      </c>
      <c r="G9826" s="80">
        <v>10</v>
      </c>
      <c r="H9826" s="280" t="s">
        <v>1394</v>
      </c>
      <c r="I9826" s="80"/>
    </row>
    <row r="9827" spans="1:9">
      <c r="A9827" s="280" t="s">
        <v>11226</v>
      </c>
      <c r="B9827" s="280" t="s">
        <v>1457</v>
      </c>
      <c r="C9827" s="280" t="s">
        <v>1203</v>
      </c>
      <c r="D9827" s="280" t="s">
        <v>1211</v>
      </c>
      <c r="E9827" s="80">
        <v>1.1459071593357831E-3</v>
      </c>
      <c r="F9827" s="80">
        <v>712019</v>
      </c>
      <c r="G9827" s="80">
        <v>10</v>
      </c>
      <c r="H9827" s="280" t="s">
        <v>1342</v>
      </c>
      <c r="I9827" s="80"/>
    </row>
    <row r="9828" spans="1:9">
      <c r="A9828" s="280" t="s">
        <v>11227</v>
      </c>
      <c r="B9828" s="280" t="s">
        <v>1457</v>
      </c>
      <c r="C9828" s="280" t="s">
        <v>1203</v>
      </c>
      <c r="D9828" s="280" t="s">
        <v>1212</v>
      </c>
      <c r="E9828" s="80">
        <v>1.2337603255898329E-3</v>
      </c>
      <c r="F9828" s="80">
        <v>712019</v>
      </c>
      <c r="G9828" s="80">
        <v>10</v>
      </c>
      <c r="H9828" s="280" t="s">
        <v>1342</v>
      </c>
      <c r="I9828" s="80"/>
    </row>
    <row r="9829" spans="1:9">
      <c r="A9829" s="280" t="s">
        <v>11228</v>
      </c>
      <c r="B9829" s="280" t="s">
        <v>1457</v>
      </c>
      <c r="C9829" s="280" t="s">
        <v>1203</v>
      </c>
      <c r="D9829" s="280" t="s">
        <v>1213</v>
      </c>
      <c r="E9829" s="80">
        <v>1.1497411234582748E-3</v>
      </c>
      <c r="F9829" s="80">
        <v>712019</v>
      </c>
      <c r="G9829" s="80">
        <v>10</v>
      </c>
      <c r="H9829" s="280" t="s">
        <v>1342</v>
      </c>
      <c r="I9829" s="80"/>
    </row>
    <row r="9830" spans="1:9">
      <c r="A9830" s="280" t="s">
        <v>11229</v>
      </c>
      <c r="B9830" s="280" t="s">
        <v>1457</v>
      </c>
      <c r="C9830" s="280" t="s">
        <v>1203</v>
      </c>
      <c r="D9830" s="280" t="s">
        <v>1214</v>
      </c>
      <c r="E9830" s="80">
        <v>1.2196712947183334E-3</v>
      </c>
      <c r="F9830" s="80">
        <v>712019</v>
      </c>
      <c r="G9830" s="80">
        <v>10</v>
      </c>
      <c r="H9830" s="280" t="s">
        <v>1342</v>
      </c>
      <c r="I9830" s="80"/>
    </row>
    <row r="9831" spans="1:9">
      <c r="A9831" s="280" t="s">
        <v>11230</v>
      </c>
      <c r="B9831" s="280" t="s">
        <v>1457</v>
      </c>
      <c r="C9831" s="280" t="s">
        <v>1203</v>
      </c>
      <c r="D9831" s="280" t="s">
        <v>1215</v>
      </c>
      <c r="E9831" s="80">
        <v>1.2273331845393393E-3</v>
      </c>
      <c r="F9831" s="80">
        <v>712019</v>
      </c>
      <c r="G9831" s="80">
        <v>10</v>
      </c>
      <c r="H9831" s="280" t="s">
        <v>1342</v>
      </c>
      <c r="I9831" s="80"/>
    </row>
    <row r="9832" spans="1:9">
      <c r="A9832" s="280" t="s">
        <v>11231</v>
      </c>
      <c r="B9832" s="280" t="s">
        <v>1457</v>
      </c>
      <c r="C9832" s="280" t="s">
        <v>1203</v>
      </c>
      <c r="D9832" s="280" t="s">
        <v>1216</v>
      </c>
      <c r="E9832" s="80">
        <v>1.5755022701558622E-3</v>
      </c>
      <c r="F9832" s="80">
        <v>712019</v>
      </c>
      <c r="G9832" s="80">
        <v>10</v>
      </c>
      <c r="H9832" s="280" t="s">
        <v>1342</v>
      </c>
      <c r="I9832" s="80"/>
    </row>
    <row r="9833" spans="1:9">
      <c r="A9833" s="280" t="s">
        <v>11232</v>
      </c>
      <c r="B9833" s="280" t="s">
        <v>1457</v>
      </c>
      <c r="C9833" s="280" t="s">
        <v>1203</v>
      </c>
      <c r="D9833" s="280" t="s">
        <v>1217</v>
      </c>
      <c r="E9833" s="80">
        <v>1.1860378611841672E-3</v>
      </c>
      <c r="F9833" s="80">
        <v>712019</v>
      </c>
      <c r="G9833" s="80">
        <v>10</v>
      </c>
      <c r="H9833" s="280" t="s">
        <v>1342</v>
      </c>
      <c r="I9833" s="80"/>
    </row>
    <row r="9834" spans="1:9">
      <c r="A9834" s="280" t="s">
        <v>11233</v>
      </c>
      <c r="B9834" s="280" t="s">
        <v>1457</v>
      </c>
      <c r="C9834" s="280" t="s">
        <v>1203</v>
      </c>
      <c r="D9834" s="280" t="s">
        <v>1218</v>
      </c>
      <c r="E9834" s="80">
        <v>1.1784318575612262E-3</v>
      </c>
      <c r="F9834" s="80">
        <v>712019</v>
      </c>
      <c r="G9834" s="80">
        <v>10</v>
      </c>
      <c r="H9834" s="280" t="s">
        <v>1342</v>
      </c>
      <c r="I9834" s="80"/>
    </row>
    <row r="9835" spans="1:9">
      <c r="A9835" s="280" t="s">
        <v>11234</v>
      </c>
      <c r="B9835" s="280" t="s">
        <v>1457</v>
      </c>
      <c r="C9835" s="280" t="s">
        <v>1203</v>
      </c>
      <c r="D9835" s="280" t="s">
        <v>1219</v>
      </c>
      <c r="E9835" s="80">
        <v>1.2469637255103369E-3</v>
      </c>
      <c r="F9835" s="80">
        <v>712019</v>
      </c>
      <c r="G9835" s="80">
        <v>10</v>
      </c>
      <c r="H9835" s="280" t="s">
        <v>1342</v>
      </c>
      <c r="I9835" s="80"/>
    </row>
    <row r="9836" spans="1:9">
      <c r="A9836" s="280" t="s">
        <v>11235</v>
      </c>
      <c r="B9836" s="280" t="s">
        <v>1457</v>
      </c>
      <c r="C9836" s="280" t="s">
        <v>1203</v>
      </c>
      <c r="D9836" s="280" t="s">
        <v>1347</v>
      </c>
      <c r="E9836" s="80">
        <v>7.8804716616713167E-3</v>
      </c>
      <c r="F9836" s="80">
        <v>712019</v>
      </c>
      <c r="G9836" s="80">
        <v>10</v>
      </c>
      <c r="H9836" s="280" t="s">
        <v>1342</v>
      </c>
      <c r="I9836" s="80"/>
    </row>
    <row r="9837" spans="1:9">
      <c r="A9837" s="280" t="s">
        <v>11236</v>
      </c>
      <c r="B9837" s="280" t="s">
        <v>1457</v>
      </c>
      <c r="C9837" s="280" t="s">
        <v>1203</v>
      </c>
      <c r="D9837" s="280" t="s">
        <v>1344</v>
      </c>
      <c r="E9837" s="80">
        <v>1.891957127295334E-2</v>
      </c>
      <c r="F9837" s="80">
        <v>712019</v>
      </c>
      <c r="G9837" s="80">
        <v>10</v>
      </c>
      <c r="H9837" s="280" t="s">
        <v>1342</v>
      </c>
      <c r="I9837" s="80"/>
    </row>
    <row r="9838" spans="1:9">
      <c r="A9838" s="280" t="s">
        <v>11237</v>
      </c>
      <c r="B9838" s="280" t="s">
        <v>5748</v>
      </c>
      <c r="C9838" s="280" t="s">
        <v>1204</v>
      </c>
      <c r="D9838" s="280" t="s">
        <v>1394</v>
      </c>
      <c r="E9838" s="80">
        <v>112012</v>
      </c>
      <c r="F9838" s="80">
        <v>712019</v>
      </c>
      <c r="G9838" s="80">
        <v>10</v>
      </c>
      <c r="H9838" s="280" t="s">
        <v>1394</v>
      </c>
      <c r="I9838" s="80"/>
    </row>
    <row r="9839" spans="1:9">
      <c r="A9839" s="280" t="s">
        <v>11238</v>
      </c>
      <c r="B9839" s="280" t="s">
        <v>5750</v>
      </c>
      <c r="C9839" s="280" t="s">
        <v>1204</v>
      </c>
      <c r="D9839" s="280" t="s">
        <v>1394</v>
      </c>
      <c r="E9839" s="80">
        <v>35934869687.5</v>
      </c>
      <c r="F9839" s="80">
        <v>712019</v>
      </c>
      <c r="G9839" s="80">
        <v>10</v>
      </c>
      <c r="H9839" s="280" t="s">
        <v>1394</v>
      </c>
      <c r="I9839" s="80"/>
    </row>
    <row r="9840" spans="1:9">
      <c r="A9840" s="280" t="s">
        <v>11239</v>
      </c>
      <c r="B9840" s="280" t="s">
        <v>5752</v>
      </c>
      <c r="C9840" s="280" t="s">
        <v>1204</v>
      </c>
      <c r="D9840" s="280" t="s">
        <v>1394</v>
      </c>
      <c r="E9840" s="80">
        <v>0.15731602667906333</v>
      </c>
      <c r="F9840" s="80">
        <v>712019</v>
      </c>
      <c r="G9840" s="80">
        <v>10</v>
      </c>
      <c r="H9840" s="280" t="s">
        <v>1394</v>
      </c>
      <c r="I9840" s="80"/>
    </row>
    <row r="9841" spans="1:9">
      <c r="A9841" s="280" t="s">
        <v>11240</v>
      </c>
      <c r="B9841" s="280" t="s">
        <v>5754</v>
      </c>
      <c r="C9841" s="280" t="s">
        <v>1204</v>
      </c>
      <c r="D9841" s="280" t="s">
        <v>1394</v>
      </c>
      <c r="E9841" s="80">
        <v>50468.975810336524</v>
      </c>
      <c r="F9841" s="80">
        <v>712019</v>
      </c>
      <c r="G9841" s="80">
        <v>10</v>
      </c>
      <c r="H9841" s="280" t="s">
        <v>1394</v>
      </c>
      <c r="I9841" s="80"/>
    </row>
    <row r="9842" spans="1:9">
      <c r="A9842" s="280" t="s">
        <v>11241</v>
      </c>
      <c r="B9842" s="280" t="s">
        <v>1457</v>
      </c>
      <c r="C9842" s="280" t="s">
        <v>1204</v>
      </c>
      <c r="D9842" s="280" t="s">
        <v>1211</v>
      </c>
      <c r="E9842" s="80">
        <v>6.6534781355089584E-2</v>
      </c>
      <c r="F9842" s="80">
        <v>712019</v>
      </c>
      <c r="G9842" s="80">
        <v>10</v>
      </c>
      <c r="H9842" s="280" t="s">
        <v>1342</v>
      </c>
      <c r="I9842" s="80"/>
    </row>
    <row r="9843" spans="1:9">
      <c r="A9843" s="280" t="s">
        <v>11242</v>
      </c>
      <c r="B9843" s="280" t="s">
        <v>1457</v>
      </c>
      <c r="C9843" s="280" t="s">
        <v>1204</v>
      </c>
      <c r="D9843" s="280" t="s">
        <v>1212</v>
      </c>
      <c r="E9843" s="80">
        <v>0.43685615574696696</v>
      </c>
      <c r="F9843" s="80">
        <v>712019</v>
      </c>
      <c r="G9843" s="80">
        <v>10</v>
      </c>
      <c r="H9843" s="280" t="s">
        <v>1342</v>
      </c>
      <c r="I9843" s="80"/>
    </row>
    <row r="9844" spans="1:9">
      <c r="A9844" s="280" t="s">
        <v>11243</v>
      </c>
      <c r="B9844" s="280" t="s">
        <v>1457</v>
      </c>
      <c r="C9844" s="280" t="s">
        <v>1204</v>
      </c>
      <c r="D9844" s="280" t="s">
        <v>1213</v>
      </c>
      <c r="E9844" s="80">
        <v>6.6885903489834031E-2</v>
      </c>
      <c r="F9844" s="80">
        <v>712019</v>
      </c>
      <c r="G9844" s="80">
        <v>10</v>
      </c>
      <c r="H9844" s="280" t="s">
        <v>1342</v>
      </c>
      <c r="I9844" s="80"/>
    </row>
    <row r="9845" spans="1:9">
      <c r="A9845" s="280" t="s">
        <v>11244</v>
      </c>
      <c r="B9845" s="280" t="s">
        <v>1457</v>
      </c>
      <c r="C9845" s="280" t="s">
        <v>1204</v>
      </c>
      <c r="D9845" s="280" t="s">
        <v>1214</v>
      </c>
      <c r="E9845" s="80">
        <v>7.2198823786458352E-2</v>
      </c>
      <c r="F9845" s="80">
        <v>712019</v>
      </c>
      <c r="G9845" s="80">
        <v>10</v>
      </c>
      <c r="H9845" s="280" t="s">
        <v>1342</v>
      </c>
      <c r="I9845" s="80"/>
    </row>
    <row r="9846" spans="1:9">
      <c r="A9846" s="280" t="s">
        <v>11245</v>
      </c>
      <c r="B9846" s="280" t="s">
        <v>1457</v>
      </c>
      <c r="C9846" s="280" t="s">
        <v>1204</v>
      </c>
      <c r="D9846" s="280" t="s">
        <v>1215</v>
      </c>
      <c r="E9846" s="80">
        <v>1.7565448685145737</v>
      </c>
      <c r="F9846" s="80">
        <v>712019</v>
      </c>
      <c r="G9846" s="80">
        <v>10</v>
      </c>
      <c r="H9846" s="280" t="s">
        <v>1342</v>
      </c>
      <c r="I9846" s="80"/>
    </row>
    <row r="9847" spans="1:9">
      <c r="A9847" s="280" t="s">
        <v>11246</v>
      </c>
      <c r="B9847" s="280" t="s">
        <v>1457</v>
      </c>
      <c r="C9847" s="280" t="s">
        <v>1204</v>
      </c>
      <c r="D9847" s="280" t="s">
        <v>1216</v>
      </c>
      <c r="E9847" s="80">
        <v>0.25087775293529929</v>
      </c>
      <c r="F9847" s="80">
        <v>712019</v>
      </c>
      <c r="G9847" s="80">
        <v>10</v>
      </c>
      <c r="H9847" s="280" t="s">
        <v>1342</v>
      </c>
      <c r="I9847" s="80"/>
    </row>
    <row r="9848" spans="1:9">
      <c r="A9848" s="280" t="s">
        <v>11247</v>
      </c>
      <c r="B9848" s="280" t="s">
        <v>1457</v>
      </c>
      <c r="C9848" s="280" t="s">
        <v>1204</v>
      </c>
      <c r="D9848" s="280" t="s">
        <v>1217</v>
      </c>
      <c r="E9848" s="80">
        <v>0.23191373775750174</v>
      </c>
      <c r="F9848" s="80">
        <v>712019</v>
      </c>
      <c r="G9848" s="80">
        <v>10</v>
      </c>
      <c r="H9848" s="280" t="s">
        <v>1342</v>
      </c>
      <c r="I9848" s="80"/>
    </row>
    <row r="9849" spans="1:9">
      <c r="A9849" s="280" t="s">
        <v>11248</v>
      </c>
      <c r="B9849" s="280" t="s">
        <v>1457</v>
      </c>
      <c r="C9849" s="280" t="s">
        <v>1204</v>
      </c>
      <c r="D9849" s="280" t="s">
        <v>1218</v>
      </c>
      <c r="E9849" s="80">
        <v>0.12224886706627382</v>
      </c>
      <c r="F9849" s="80">
        <v>712019</v>
      </c>
      <c r="G9849" s="80">
        <v>10</v>
      </c>
      <c r="H9849" s="280" t="s">
        <v>1342</v>
      </c>
      <c r="I9849" s="80"/>
    </row>
    <row r="9850" spans="1:9">
      <c r="A9850" s="280" t="s">
        <v>11249</v>
      </c>
      <c r="B9850" s="280" t="s">
        <v>1457</v>
      </c>
      <c r="C9850" s="280" t="s">
        <v>1204</v>
      </c>
      <c r="D9850" s="280" t="s">
        <v>1219</v>
      </c>
      <c r="E9850" s="80">
        <v>19005.846801044005</v>
      </c>
      <c r="F9850" s="80">
        <v>712019</v>
      </c>
      <c r="G9850" s="80">
        <v>10</v>
      </c>
      <c r="H9850" s="280" t="s">
        <v>1342</v>
      </c>
      <c r="I9850" s="80"/>
    </row>
    <row r="9851" spans="1:9">
      <c r="A9851" s="280" t="s">
        <v>11250</v>
      </c>
      <c r="B9851" s="280" t="s">
        <v>1457</v>
      </c>
      <c r="C9851" s="280" t="s">
        <v>1204</v>
      </c>
      <c r="D9851" s="280" t="s">
        <v>1347</v>
      </c>
      <c r="E9851" s="80">
        <v>0.52872626254795518</v>
      </c>
      <c r="F9851" s="80">
        <v>712019</v>
      </c>
      <c r="G9851" s="80">
        <v>10</v>
      </c>
      <c r="H9851" s="280" t="s">
        <v>1342</v>
      </c>
      <c r="I9851" s="80"/>
    </row>
    <row r="9852" spans="1:9">
      <c r="A9852" s="280" t="s">
        <v>11251</v>
      </c>
      <c r="B9852" s="280" t="s">
        <v>1457</v>
      </c>
      <c r="C9852" s="280" t="s">
        <v>1204</v>
      </c>
      <c r="D9852" s="280" t="s">
        <v>1344</v>
      </c>
      <c r="E9852" s="80">
        <v>1.2455644387566991</v>
      </c>
      <c r="F9852" s="80">
        <v>712019</v>
      </c>
      <c r="G9852" s="80">
        <v>10</v>
      </c>
      <c r="H9852" s="280" t="s">
        <v>1342</v>
      </c>
      <c r="I9852" s="80"/>
    </row>
    <row r="9853" spans="1:9">
      <c r="A9853" s="280" t="s">
        <v>11252</v>
      </c>
      <c r="B9853" s="280" t="s">
        <v>5748</v>
      </c>
      <c r="C9853" s="280" t="s">
        <v>1205</v>
      </c>
      <c r="D9853" s="280" t="s">
        <v>1394</v>
      </c>
      <c r="E9853" s="80">
        <v>27606</v>
      </c>
      <c r="F9853" s="80">
        <v>712019</v>
      </c>
      <c r="G9853" s="80">
        <v>10</v>
      </c>
      <c r="H9853" s="280" t="s">
        <v>1394</v>
      </c>
      <c r="I9853" s="80"/>
    </row>
    <row r="9854" spans="1:9">
      <c r="A9854" s="280" t="s">
        <v>11253</v>
      </c>
      <c r="B9854" s="280" t="s">
        <v>5750</v>
      </c>
      <c r="C9854" s="280" t="s">
        <v>1205</v>
      </c>
      <c r="D9854" s="280" t="s">
        <v>1394</v>
      </c>
      <c r="E9854" s="80">
        <v>11144939100.75</v>
      </c>
      <c r="F9854" s="80">
        <v>712019</v>
      </c>
      <c r="G9854" s="80">
        <v>10</v>
      </c>
      <c r="H9854" s="280" t="s">
        <v>1394</v>
      </c>
      <c r="I9854" s="80"/>
    </row>
    <row r="9855" spans="1:9">
      <c r="A9855" s="280" t="s">
        <v>11254</v>
      </c>
      <c r="B9855" s="280" t="s">
        <v>5752</v>
      </c>
      <c r="C9855" s="280" t="s">
        <v>1205</v>
      </c>
      <c r="D9855" s="280" t="s">
        <v>1394</v>
      </c>
      <c r="E9855" s="80">
        <v>3.877143727906137E-2</v>
      </c>
      <c r="F9855" s="80">
        <v>712019</v>
      </c>
      <c r="G9855" s="80">
        <v>10</v>
      </c>
      <c r="H9855" s="280" t="s">
        <v>1394</v>
      </c>
      <c r="I9855" s="80"/>
    </row>
    <row r="9856" spans="1:9">
      <c r="A9856" s="280" t="s">
        <v>11255</v>
      </c>
      <c r="B9856" s="280" t="s">
        <v>5754</v>
      </c>
      <c r="C9856" s="280" t="s">
        <v>1205</v>
      </c>
      <c r="D9856" s="280" t="s">
        <v>1394</v>
      </c>
      <c r="E9856" s="80">
        <v>15652.586659555433</v>
      </c>
      <c r="F9856" s="80">
        <v>712019</v>
      </c>
      <c r="G9856" s="80">
        <v>10</v>
      </c>
      <c r="H9856" s="280" t="s">
        <v>1394</v>
      </c>
      <c r="I9856" s="80"/>
    </row>
    <row r="9857" spans="1:9">
      <c r="A9857" s="280" t="s">
        <v>11256</v>
      </c>
      <c r="B9857" s="280" t="s">
        <v>1457</v>
      </c>
      <c r="C9857" s="280" t="s">
        <v>1205</v>
      </c>
      <c r="D9857" s="280" t="s">
        <v>1211</v>
      </c>
      <c r="E9857" s="80">
        <v>8.952918588630783E-2</v>
      </c>
      <c r="F9857" s="80">
        <v>712019</v>
      </c>
      <c r="G9857" s="80">
        <v>10</v>
      </c>
      <c r="H9857" s="280" t="s">
        <v>1342</v>
      </c>
      <c r="I9857" s="80"/>
    </row>
    <row r="9858" spans="1:9">
      <c r="A9858" s="280" t="s">
        <v>11257</v>
      </c>
      <c r="B9858" s="280" t="s">
        <v>1457</v>
      </c>
      <c r="C9858" s="280" t="s">
        <v>1205</v>
      </c>
      <c r="D9858" s="280" t="s">
        <v>1212</v>
      </c>
      <c r="E9858" s="80">
        <v>0.15054959497525561</v>
      </c>
      <c r="F9858" s="80">
        <v>712019</v>
      </c>
      <c r="G9858" s="80">
        <v>10</v>
      </c>
      <c r="H9858" s="280" t="s">
        <v>1342</v>
      </c>
      <c r="I9858" s="80"/>
    </row>
    <row r="9859" spans="1:9">
      <c r="A9859" s="280" t="s">
        <v>11258</v>
      </c>
      <c r="B9859" s="280" t="s">
        <v>1457</v>
      </c>
      <c r="C9859" s="280" t="s">
        <v>1205</v>
      </c>
      <c r="D9859" s="280" t="s">
        <v>1213</v>
      </c>
      <c r="E9859" s="80">
        <v>8.9984569610443599E-2</v>
      </c>
      <c r="F9859" s="80">
        <v>712019</v>
      </c>
      <c r="G9859" s="80">
        <v>10</v>
      </c>
      <c r="H9859" s="280" t="s">
        <v>1342</v>
      </c>
      <c r="I9859" s="80"/>
    </row>
    <row r="9860" spans="1:9">
      <c r="A9860" s="280" t="s">
        <v>11259</v>
      </c>
      <c r="B9860" s="280" t="s">
        <v>1457</v>
      </c>
      <c r="C9860" s="280" t="s">
        <v>1205</v>
      </c>
      <c r="D9860" s="280" t="s">
        <v>1214</v>
      </c>
      <c r="E9860" s="80">
        <v>9.5597886935316331E-2</v>
      </c>
      <c r="F9860" s="80">
        <v>712019</v>
      </c>
      <c r="G9860" s="80">
        <v>10</v>
      </c>
      <c r="H9860" s="280" t="s">
        <v>1342</v>
      </c>
      <c r="I9860" s="80"/>
    </row>
    <row r="9861" spans="1:9">
      <c r="A9861" s="280" t="s">
        <v>11260</v>
      </c>
      <c r="B9861" s="280" t="s">
        <v>1457</v>
      </c>
      <c r="C9861" s="280" t="s">
        <v>1205</v>
      </c>
      <c r="D9861" s="280" t="s">
        <v>1215</v>
      </c>
      <c r="E9861" s="80">
        <v>0.1497788072653819</v>
      </c>
      <c r="F9861" s="80">
        <v>712019</v>
      </c>
      <c r="G9861" s="80">
        <v>10</v>
      </c>
      <c r="H9861" s="280" t="s">
        <v>1342</v>
      </c>
      <c r="I9861" s="80"/>
    </row>
    <row r="9862" spans="1:9">
      <c r="A9862" s="280" t="s">
        <v>11261</v>
      </c>
      <c r="B9862" s="280" t="s">
        <v>1457</v>
      </c>
      <c r="C9862" s="280" t="s">
        <v>1205</v>
      </c>
      <c r="D9862" s="280" t="s">
        <v>1216</v>
      </c>
      <c r="E9862" s="80">
        <v>0.16236209089271866</v>
      </c>
      <c r="F9862" s="80">
        <v>712019</v>
      </c>
      <c r="G9862" s="80">
        <v>10</v>
      </c>
      <c r="H9862" s="280" t="s">
        <v>1342</v>
      </c>
      <c r="I9862" s="80"/>
    </row>
    <row r="9863" spans="1:9">
      <c r="A9863" s="280" t="s">
        <v>11262</v>
      </c>
      <c r="B9863" s="280" t="s">
        <v>1457</v>
      </c>
      <c r="C9863" s="280" t="s">
        <v>1205</v>
      </c>
      <c r="D9863" s="280" t="s">
        <v>1217</v>
      </c>
      <c r="E9863" s="80">
        <v>0.13958343297534972</v>
      </c>
      <c r="F9863" s="80">
        <v>712019</v>
      </c>
      <c r="G9863" s="80">
        <v>10</v>
      </c>
      <c r="H9863" s="280" t="s">
        <v>1342</v>
      </c>
      <c r="I9863" s="80"/>
    </row>
    <row r="9864" spans="1:9">
      <c r="A9864" s="280" t="s">
        <v>11263</v>
      </c>
      <c r="B9864" s="280" t="s">
        <v>1457</v>
      </c>
      <c r="C9864" s="280" t="s">
        <v>1205</v>
      </c>
      <c r="D9864" s="280" t="s">
        <v>1218</v>
      </c>
      <c r="E9864" s="80">
        <v>0.10629463203736443</v>
      </c>
      <c r="F9864" s="80">
        <v>712019</v>
      </c>
      <c r="G9864" s="80">
        <v>10</v>
      </c>
      <c r="H9864" s="280" t="s">
        <v>1342</v>
      </c>
      <c r="I9864" s="80"/>
    </row>
    <row r="9865" spans="1:9">
      <c r="A9865" s="280" t="s">
        <v>11264</v>
      </c>
      <c r="B9865" s="280" t="s">
        <v>1457</v>
      </c>
      <c r="C9865" s="280" t="s">
        <v>1205</v>
      </c>
      <c r="D9865" s="280" t="s">
        <v>1219</v>
      </c>
      <c r="E9865" s="80">
        <v>49352.58598922025</v>
      </c>
      <c r="F9865" s="80">
        <v>712019</v>
      </c>
      <c r="G9865" s="80">
        <v>10</v>
      </c>
      <c r="H9865" s="280" t="s">
        <v>1342</v>
      </c>
      <c r="I9865" s="80"/>
    </row>
    <row r="9866" spans="1:9">
      <c r="A9866" s="280" t="s">
        <v>11265</v>
      </c>
      <c r="B9866" s="280" t="s">
        <v>1457</v>
      </c>
      <c r="C9866" s="280" t="s">
        <v>1205</v>
      </c>
      <c r="D9866" s="280" t="s">
        <v>1347</v>
      </c>
      <c r="E9866" s="80">
        <v>0.65616795852170018</v>
      </c>
      <c r="F9866" s="80">
        <v>712019</v>
      </c>
      <c r="G9866" s="80">
        <v>10</v>
      </c>
      <c r="H9866" s="280" t="s">
        <v>1342</v>
      </c>
      <c r="I9866" s="80"/>
    </row>
    <row r="9867" spans="1:9">
      <c r="A9867" s="280" t="s">
        <v>11266</v>
      </c>
      <c r="B9867" s="280" t="s">
        <v>1457</v>
      </c>
      <c r="C9867" s="280" t="s">
        <v>1205</v>
      </c>
      <c r="D9867" s="280" t="s">
        <v>1344</v>
      </c>
      <c r="E9867" s="80">
        <v>1.561815428576222</v>
      </c>
      <c r="F9867" s="80">
        <v>712019</v>
      </c>
      <c r="G9867" s="80">
        <v>10</v>
      </c>
      <c r="H9867" s="280" t="s">
        <v>1342</v>
      </c>
      <c r="I9867" s="80"/>
    </row>
    <row r="9868" spans="1:9">
      <c r="A9868" s="280" t="s">
        <v>11267</v>
      </c>
      <c r="B9868" s="280" t="s">
        <v>5748</v>
      </c>
      <c r="C9868" s="280" t="s">
        <v>1206</v>
      </c>
      <c r="D9868" s="280" t="s">
        <v>1394</v>
      </c>
      <c r="E9868" s="80">
        <v>61657</v>
      </c>
      <c r="F9868" s="80">
        <v>712019</v>
      </c>
      <c r="G9868" s="80">
        <v>10</v>
      </c>
      <c r="H9868" s="280" t="s">
        <v>1394</v>
      </c>
      <c r="I9868" s="80"/>
    </row>
    <row r="9869" spans="1:9">
      <c r="A9869" s="280" t="s">
        <v>11268</v>
      </c>
      <c r="B9869" s="280" t="s">
        <v>5750</v>
      </c>
      <c r="C9869" s="280" t="s">
        <v>1206</v>
      </c>
      <c r="D9869" s="280" t="s">
        <v>1394</v>
      </c>
      <c r="E9869" s="80">
        <v>138163351426.625</v>
      </c>
      <c r="F9869" s="80">
        <v>712019</v>
      </c>
      <c r="G9869" s="80">
        <v>10</v>
      </c>
      <c r="H9869" s="280" t="s">
        <v>1394</v>
      </c>
      <c r="I9869" s="80"/>
    </row>
    <row r="9870" spans="1:9">
      <c r="A9870" s="280" t="s">
        <v>11269</v>
      </c>
      <c r="B9870" s="280" t="s">
        <v>5752</v>
      </c>
      <c r="C9870" s="280" t="s">
        <v>1206</v>
      </c>
      <c r="D9870" s="280" t="s">
        <v>1394</v>
      </c>
      <c r="E9870" s="80">
        <v>8.6594599301423131E-2</v>
      </c>
      <c r="F9870" s="80">
        <v>712019</v>
      </c>
      <c r="G9870" s="80">
        <v>10</v>
      </c>
      <c r="H9870" s="280" t="s">
        <v>1394</v>
      </c>
      <c r="I9870" s="80"/>
    </row>
    <row r="9871" spans="1:9">
      <c r="A9871" s="280" t="s">
        <v>11270</v>
      </c>
      <c r="B9871" s="280" t="s">
        <v>5754</v>
      </c>
      <c r="C9871" s="280" t="s">
        <v>1206</v>
      </c>
      <c r="D9871" s="280" t="s">
        <v>1394</v>
      </c>
      <c r="E9871" s="80">
        <v>194044.47272702694</v>
      </c>
      <c r="F9871" s="80">
        <v>712019</v>
      </c>
      <c r="G9871" s="80">
        <v>10</v>
      </c>
      <c r="H9871" s="280" t="s">
        <v>1394</v>
      </c>
      <c r="I9871" s="80"/>
    </row>
    <row r="9872" spans="1:9">
      <c r="A9872" s="280" t="s">
        <v>11271</v>
      </c>
      <c r="B9872" s="280" t="s">
        <v>1457</v>
      </c>
      <c r="C9872" s="280" t="s">
        <v>1206</v>
      </c>
      <c r="D9872" s="280" t="s">
        <v>1211</v>
      </c>
      <c r="E9872" s="80">
        <v>0.45430717657207248</v>
      </c>
      <c r="F9872" s="80">
        <v>712019</v>
      </c>
      <c r="G9872" s="80">
        <v>10</v>
      </c>
      <c r="H9872" s="280" t="s">
        <v>1342</v>
      </c>
      <c r="I9872" s="80"/>
    </row>
    <row r="9873" spans="1:9">
      <c r="A9873" s="280" t="s">
        <v>11272</v>
      </c>
      <c r="B9873" s="280" t="s">
        <v>1457</v>
      </c>
      <c r="C9873" s="280" t="s">
        <v>1206</v>
      </c>
      <c r="D9873" s="280" t="s">
        <v>1212</v>
      </c>
      <c r="E9873" s="80">
        <v>0.51973147675653419</v>
      </c>
      <c r="F9873" s="80">
        <v>712019</v>
      </c>
      <c r="G9873" s="80">
        <v>10</v>
      </c>
      <c r="H9873" s="280" t="s">
        <v>1342</v>
      </c>
      <c r="I9873" s="80"/>
    </row>
    <row r="9874" spans="1:9">
      <c r="A9874" s="280" t="s">
        <v>11273</v>
      </c>
      <c r="B9874" s="280" t="s">
        <v>1457</v>
      </c>
      <c r="C9874" s="280" t="s">
        <v>1206</v>
      </c>
      <c r="D9874" s="280" t="s">
        <v>1213</v>
      </c>
      <c r="E9874" s="80">
        <v>0.45605329450352056</v>
      </c>
      <c r="F9874" s="80">
        <v>712019</v>
      </c>
      <c r="G9874" s="80">
        <v>10</v>
      </c>
      <c r="H9874" s="280" t="s">
        <v>1342</v>
      </c>
      <c r="I9874" s="80"/>
    </row>
    <row r="9875" spans="1:9">
      <c r="A9875" s="280" t="s">
        <v>11274</v>
      </c>
      <c r="B9875" s="280" t="s">
        <v>1457</v>
      </c>
      <c r="C9875" s="280" t="s">
        <v>1206</v>
      </c>
      <c r="D9875" s="280" t="s">
        <v>1214</v>
      </c>
      <c r="E9875" s="80">
        <v>0.48126200976102779</v>
      </c>
      <c r="F9875" s="80">
        <v>712019</v>
      </c>
      <c r="G9875" s="80">
        <v>10</v>
      </c>
      <c r="H9875" s="280" t="s">
        <v>1342</v>
      </c>
      <c r="I9875" s="80"/>
    </row>
    <row r="9876" spans="1:9">
      <c r="A9876" s="280" t="s">
        <v>11275</v>
      </c>
      <c r="B9876" s="280" t="s">
        <v>1457</v>
      </c>
      <c r="C9876" s="280" t="s">
        <v>1206</v>
      </c>
      <c r="D9876" s="280" t="s">
        <v>1215</v>
      </c>
      <c r="E9876" s="80">
        <v>0.51949549547324914</v>
      </c>
      <c r="F9876" s="80">
        <v>712019</v>
      </c>
      <c r="G9876" s="80">
        <v>10</v>
      </c>
      <c r="H9876" s="280" t="s">
        <v>1342</v>
      </c>
      <c r="I9876" s="80"/>
    </row>
    <row r="9877" spans="1:9">
      <c r="A9877" s="280" t="s">
        <v>11276</v>
      </c>
      <c r="B9877" s="280" t="s">
        <v>1457</v>
      </c>
      <c r="C9877" s="280" t="s">
        <v>1206</v>
      </c>
      <c r="D9877" s="280" t="s">
        <v>1216</v>
      </c>
      <c r="E9877" s="80">
        <v>0.69194830465964252</v>
      </c>
      <c r="F9877" s="80">
        <v>712019</v>
      </c>
      <c r="G9877" s="80">
        <v>10</v>
      </c>
      <c r="H9877" s="280" t="s">
        <v>1342</v>
      </c>
      <c r="I9877" s="80"/>
    </row>
    <row r="9878" spans="1:9">
      <c r="A9878" s="280" t="s">
        <v>11277</v>
      </c>
      <c r="B9878" s="280" t="s">
        <v>1457</v>
      </c>
      <c r="C9878" s="280" t="s">
        <v>1206</v>
      </c>
      <c r="D9878" s="280" t="s">
        <v>1217</v>
      </c>
      <c r="E9878" s="80">
        <v>0.50787205805215341</v>
      </c>
      <c r="F9878" s="80">
        <v>712019</v>
      </c>
      <c r="G9878" s="80">
        <v>10</v>
      </c>
      <c r="H9878" s="280" t="s">
        <v>1342</v>
      </c>
      <c r="I9878" s="80"/>
    </row>
    <row r="9879" spans="1:9">
      <c r="A9879" s="280" t="s">
        <v>11278</v>
      </c>
      <c r="B9879" s="280" t="s">
        <v>1457</v>
      </c>
      <c r="C9879" s="280" t="s">
        <v>1206</v>
      </c>
      <c r="D9879" s="280" t="s">
        <v>1218</v>
      </c>
      <c r="E9879" s="80">
        <v>0.36221306748759136</v>
      </c>
      <c r="F9879" s="80">
        <v>712019</v>
      </c>
      <c r="G9879" s="80">
        <v>10</v>
      </c>
      <c r="H9879" s="280" t="s">
        <v>1342</v>
      </c>
      <c r="I9879" s="80"/>
    </row>
    <row r="9880" spans="1:9">
      <c r="A9880" s="280" t="s">
        <v>11279</v>
      </c>
      <c r="B9880" s="280" t="s">
        <v>1457</v>
      </c>
      <c r="C9880" s="280" t="s">
        <v>1206</v>
      </c>
      <c r="D9880" s="280" t="s">
        <v>1219</v>
      </c>
      <c r="E9880" s="80">
        <v>0.48955924326507</v>
      </c>
      <c r="F9880" s="80">
        <v>712019</v>
      </c>
      <c r="G9880" s="80">
        <v>10</v>
      </c>
      <c r="H9880" s="280" t="s">
        <v>1342</v>
      </c>
      <c r="I9880" s="80"/>
    </row>
    <row r="9881" spans="1:9">
      <c r="A9881" s="280" t="s">
        <v>11280</v>
      </c>
      <c r="B9881" s="280" t="s">
        <v>1457</v>
      </c>
      <c r="C9881" s="280" t="s">
        <v>1206</v>
      </c>
      <c r="D9881" s="280" t="s">
        <v>1347</v>
      </c>
      <c r="E9881" s="80">
        <v>3.2270529532611483</v>
      </c>
      <c r="F9881" s="80">
        <v>712019</v>
      </c>
      <c r="G9881" s="80">
        <v>10</v>
      </c>
      <c r="H9881" s="280" t="s">
        <v>1342</v>
      </c>
      <c r="I9881" s="80"/>
    </row>
    <row r="9882" spans="1:9">
      <c r="A9882" s="280" t="s">
        <v>11281</v>
      </c>
      <c r="B9882" s="280" t="s">
        <v>1457</v>
      </c>
      <c r="C9882" s="280" t="s">
        <v>1206</v>
      </c>
      <c r="D9882" s="280" t="s">
        <v>1344</v>
      </c>
      <c r="E9882" s="80">
        <v>8.4151762395722809</v>
      </c>
      <c r="F9882" s="80">
        <v>712019</v>
      </c>
      <c r="G9882" s="80">
        <v>10</v>
      </c>
      <c r="H9882" s="280" t="s">
        <v>1342</v>
      </c>
      <c r="I9882" s="80"/>
    </row>
    <row r="9883" spans="1:9">
      <c r="A9883" s="280" t="s">
        <v>11282</v>
      </c>
      <c r="B9883" s="280" t="s">
        <v>5748</v>
      </c>
      <c r="C9883" s="280" t="s">
        <v>1207</v>
      </c>
      <c r="D9883" s="280" t="s">
        <v>1394</v>
      </c>
      <c r="E9883" s="80">
        <v>72716</v>
      </c>
      <c r="F9883" s="80">
        <v>712019</v>
      </c>
      <c r="G9883" s="80">
        <v>10</v>
      </c>
      <c r="H9883" s="280" t="s">
        <v>1394</v>
      </c>
      <c r="I9883" s="80"/>
    </row>
    <row r="9884" spans="1:9">
      <c r="A9884" s="280" t="s">
        <v>11283</v>
      </c>
      <c r="B9884" s="280" t="s">
        <v>5750</v>
      </c>
      <c r="C9884" s="280" t="s">
        <v>1207</v>
      </c>
      <c r="D9884" s="280" t="s">
        <v>1394</v>
      </c>
      <c r="E9884" s="80">
        <v>587341522.37109375</v>
      </c>
      <c r="F9884" s="80">
        <v>712019</v>
      </c>
      <c r="G9884" s="80">
        <v>10</v>
      </c>
      <c r="H9884" s="280" t="s">
        <v>1394</v>
      </c>
      <c r="I9884" s="80"/>
    </row>
    <row r="9885" spans="1:9">
      <c r="A9885" s="280" t="s">
        <v>11284</v>
      </c>
      <c r="B9885" s="280" t="s">
        <v>5752</v>
      </c>
      <c r="C9885" s="280" t="s">
        <v>1207</v>
      </c>
      <c r="D9885" s="280" t="s">
        <v>1394</v>
      </c>
      <c r="E9885" s="80">
        <v>0.10212648819764641</v>
      </c>
      <c r="F9885" s="80">
        <v>712019</v>
      </c>
      <c r="G9885" s="80">
        <v>10</v>
      </c>
      <c r="H9885" s="280" t="s">
        <v>1394</v>
      </c>
      <c r="I9885" s="80"/>
    </row>
    <row r="9886" spans="1:9">
      <c r="A9886" s="280" t="s">
        <v>11285</v>
      </c>
      <c r="B9886" s="280" t="s">
        <v>5754</v>
      </c>
      <c r="C9886" s="280" t="s">
        <v>1207</v>
      </c>
      <c r="D9886" s="280" t="s">
        <v>1394</v>
      </c>
      <c r="E9886" s="80">
        <v>824.8958558284171</v>
      </c>
      <c r="F9886" s="80">
        <v>712019</v>
      </c>
      <c r="G9886" s="80">
        <v>10</v>
      </c>
      <c r="H9886" s="280" t="s">
        <v>1394</v>
      </c>
      <c r="I9886" s="80"/>
    </row>
    <row r="9887" spans="1:9">
      <c r="A9887" s="280" t="s">
        <v>11286</v>
      </c>
      <c r="B9887" s="280" t="s">
        <v>1457</v>
      </c>
      <c r="C9887" s="280" t="s">
        <v>1207</v>
      </c>
      <c r="D9887" s="280" t="s">
        <v>1211</v>
      </c>
      <c r="E9887" s="80">
        <v>1.663333426668859E-3</v>
      </c>
      <c r="F9887" s="80">
        <v>712019</v>
      </c>
      <c r="G9887" s="80">
        <v>10</v>
      </c>
      <c r="H9887" s="280" t="s">
        <v>1342</v>
      </c>
      <c r="I9887" s="80"/>
    </row>
    <row r="9888" spans="1:9">
      <c r="A9888" s="280" t="s">
        <v>11287</v>
      </c>
      <c r="B9888" s="280" t="s">
        <v>1457</v>
      </c>
      <c r="C9888" s="280" t="s">
        <v>1207</v>
      </c>
      <c r="D9888" s="280" t="s">
        <v>1212</v>
      </c>
      <c r="E9888" s="80">
        <v>7.2986125663456339E-3</v>
      </c>
      <c r="F9888" s="80">
        <v>712019</v>
      </c>
      <c r="G9888" s="80">
        <v>10</v>
      </c>
      <c r="H9888" s="280" t="s">
        <v>1342</v>
      </c>
      <c r="I9888" s="80"/>
    </row>
    <row r="9889" spans="1:9">
      <c r="A9889" s="280" t="s">
        <v>11288</v>
      </c>
      <c r="B9889" s="280" t="s">
        <v>1457</v>
      </c>
      <c r="C9889" s="280" t="s">
        <v>1207</v>
      </c>
      <c r="D9889" s="280" t="s">
        <v>1213</v>
      </c>
      <c r="E9889" s="80">
        <v>1.6715042327723497E-3</v>
      </c>
      <c r="F9889" s="80">
        <v>712019</v>
      </c>
      <c r="G9889" s="80">
        <v>10</v>
      </c>
      <c r="H9889" s="280" t="s">
        <v>1342</v>
      </c>
      <c r="I9889" s="80"/>
    </row>
    <row r="9890" spans="1:9">
      <c r="A9890" s="280" t="s">
        <v>11289</v>
      </c>
      <c r="B9890" s="280" t="s">
        <v>1457</v>
      </c>
      <c r="C9890" s="280" t="s">
        <v>1207</v>
      </c>
      <c r="D9890" s="280" t="s">
        <v>1214</v>
      </c>
      <c r="E9890" s="80">
        <v>1.801000624172533E-3</v>
      </c>
      <c r="F9890" s="80">
        <v>712019</v>
      </c>
      <c r="G9890" s="80">
        <v>10</v>
      </c>
      <c r="H9890" s="280" t="s">
        <v>1342</v>
      </c>
      <c r="I9890" s="80"/>
    </row>
    <row r="9891" spans="1:9">
      <c r="A9891" s="280" t="s">
        <v>11290</v>
      </c>
      <c r="B9891" s="280" t="s">
        <v>1457</v>
      </c>
      <c r="C9891" s="280" t="s">
        <v>1207</v>
      </c>
      <c r="D9891" s="280" t="s">
        <v>1215</v>
      </c>
      <c r="E9891" s="80">
        <v>3.8409733443041806E-2</v>
      </c>
      <c r="F9891" s="80">
        <v>712019</v>
      </c>
      <c r="G9891" s="80">
        <v>10</v>
      </c>
      <c r="H9891" s="280" t="s">
        <v>1342</v>
      </c>
      <c r="I9891" s="80"/>
    </row>
    <row r="9892" spans="1:9">
      <c r="A9892" s="280" t="s">
        <v>11291</v>
      </c>
      <c r="B9892" s="280" t="s">
        <v>1457</v>
      </c>
      <c r="C9892" s="280" t="s">
        <v>1207</v>
      </c>
      <c r="D9892" s="280" t="s">
        <v>1216</v>
      </c>
      <c r="E9892" s="80">
        <v>5.803815241414486E-3</v>
      </c>
      <c r="F9892" s="80">
        <v>712019</v>
      </c>
      <c r="G9892" s="80">
        <v>10</v>
      </c>
      <c r="H9892" s="280" t="s">
        <v>1342</v>
      </c>
      <c r="I9892" s="80"/>
    </row>
    <row r="9893" spans="1:9">
      <c r="A9893" s="280" t="s">
        <v>11292</v>
      </c>
      <c r="B9893" s="280" t="s">
        <v>1457</v>
      </c>
      <c r="C9893" s="280" t="s">
        <v>1207</v>
      </c>
      <c r="D9893" s="280" t="s">
        <v>1217</v>
      </c>
      <c r="E9893" s="80">
        <v>5.2099932661518536E-3</v>
      </c>
      <c r="F9893" s="80">
        <v>712019</v>
      </c>
      <c r="G9893" s="80">
        <v>10</v>
      </c>
      <c r="H9893" s="280" t="s">
        <v>1342</v>
      </c>
      <c r="I9893" s="80"/>
    </row>
    <row r="9894" spans="1:9">
      <c r="A9894" s="280" t="s">
        <v>11293</v>
      </c>
      <c r="B9894" s="280" t="s">
        <v>1457</v>
      </c>
      <c r="C9894" s="280" t="s">
        <v>1207</v>
      </c>
      <c r="D9894" s="280" t="s">
        <v>1218</v>
      </c>
      <c r="E9894" s="80">
        <v>3.1949368868748481E-3</v>
      </c>
      <c r="F9894" s="80">
        <v>712019</v>
      </c>
      <c r="G9894" s="80">
        <v>10</v>
      </c>
      <c r="H9894" s="280" t="s">
        <v>1342</v>
      </c>
      <c r="I9894" s="80"/>
    </row>
    <row r="9895" spans="1:9">
      <c r="A9895" s="280" t="s">
        <v>11294</v>
      </c>
      <c r="B9895" s="280" t="s">
        <v>1457</v>
      </c>
      <c r="C9895" s="280" t="s">
        <v>1207</v>
      </c>
      <c r="D9895" s="280" t="s">
        <v>1219</v>
      </c>
      <c r="E9895" s="80">
        <v>545.92244952293026</v>
      </c>
      <c r="F9895" s="80">
        <v>712019</v>
      </c>
      <c r="G9895" s="80">
        <v>10</v>
      </c>
      <c r="H9895" s="280" t="s">
        <v>1342</v>
      </c>
      <c r="I9895" s="80"/>
    </row>
    <row r="9896" spans="1:9">
      <c r="A9896" s="280" t="s">
        <v>11295</v>
      </c>
      <c r="B9896" s="280" t="s">
        <v>1457</v>
      </c>
      <c r="C9896" s="280" t="s">
        <v>1207</v>
      </c>
      <c r="D9896" s="280" t="s">
        <v>1347</v>
      </c>
      <c r="E9896" s="80">
        <v>1.3538398161601769E-2</v>
      </c>
      <c r="F9896" s="80">
        <v>712019</v>
      </c>
      <c r="G9896" s="80">
        <v>10</v>
      </c>
      <c r="H9896" s="280" t="s">
        <v>1342</v>
      </c>
      <c r="I9896" s="80"/>
    </row>
    <row r="9897" spans="1:9">
      <c r="A9897" s="280" t="s">
        <v>11296</v>
      </c>
      <c r="B9897" s="280" t="s">
        <v>1457</v>
      </c>
      <c r="C9897" s="280" t="s">
        <v>1207</v>
      </c>
      <c r="D9897" s="280" t="s">
        <v>1344</v>
      </c>
      <c r="E9897" s="80">
        <v>3.149843661977729E-2</v>
      </c>
      <c r="F9897" s="80">
        <v>712019</v>
      </c>
      <c r="G9897" s="80">
        <v>10</v>
      </c>
      <c r="H9897" s="280" t="s">
        <v>1342</v>
      </c>
      <c r="I9897" s="80"/>
    </row>
    <row r="9898" spans="1:9">
      <c r="A9898" s="280" t="s">
        <v>11297</v>
      </c>
      <c r="B9898" s="280" t="s">
        <v>5748</v>
      </c>
      <c r="C9898" s="280" t="s">
        <v>1208</v>
      </c>
      <c r="D9898" s="280" t="s">
        <v>1394</v>
      </c>
      <c r="E9898" s="80">
        <v>92151</v>
      </c>
      <c r="F9898" s="80">
        <v>712019</v>
      </c>
      <c r="G9898" s="80">
        <v>10</v>
      </c>
      <c r="H9898" s="280" t="s">
        <v>1394</v>
      </c>
      <c r="I9898" s="80"/>
    </row>
    <row r="9899" spans="1:9">
      <c r="A9899" s="280" t="s">
        <v>11298</v>
      </c>
      <c r="B9899" s="280" t="s">
        <v>5750</v>
      </c>
      <c r="C9899" s="280" t="s">
        <v>1208</v>
      </c>
      <c r="D9899" s="280" t="s">
        <v>1394</v>
      </c>
      <c r="E9899" s="80">
        <v>654388017.26318359</v>
      </c>
      <c r="F9899" s="80">
        <v>712019</v>
      </c>
      <c r="G9899" s="80">
        <v>10</v>
      </c>
      <c r="H9899" s="280" t="s">
        <v>1394</v>
      </c>
      <c r="I9899" s="80"/>
    </row>
    <row r="9900" spans="1:9">
      <c r="A9900" s="280" t="s">
        <v>11299</v>
      </c>
      <c r="B9900" s="280" t="s">
        <v>5752</v>
      </c>
      <c r="C9900" s="280" t="s">
        <v>1208</v>
      </c>
      <c r="D9900" s="280" t="s">
        <v>1394</v>
      </c>
      <c r="E9900" s="80">
        <v>0.12942210811790134</v>
      </c>
      <c r="F9900" s="80">
        <v>712019</v>
      </c>
      <c r="G9900" s="80">
        <v>10</v>
      </c>
      <c r="H9900" s="280" t="s">
        <v>1394</v>
      </c>
      <c r="I9900" s="80"/>
    </row>
    <row r="9901" spans="1:9">
      <c r="A9901" s="280" t="s">
        <v>11300</v>
      </c>
      <c r="B9901" s="280" t="s">
        <v>5754</v>
      </c>
      <c r="C9901" s="280" t="s">
        <v>1208</v>
      </c>
      <c r="D9901" s="280" t="s">
        <v>1394</v>
      </c>
      <c r="E9901" s="80">
        <v>919.05976843761698</v>
      </c>
      <c r="F9901" s="80">
        <v>712019</v>
      </c>
      <c r="G9901" s="80">
        <v>10</v>
      </c>
      <c r="H9901" s="280" t="s">
        <v>1394</v>
      </c>
      <c r="I9901" s="80"/>
    </row>
    <row r="9902" spans="1:9">
      <c r="A9902" s="280" t="s">
        <v>11301</v>
      </c>
      <c r="B9902" s="280" t="s">
        <v>1457</v>
      </c>
      <c r="C9902" s="280" t="s">
        <v>1208</v>
      </c>
      <c r="D9902" s="280" t="s">
        <v>1211</v>
      </c>
      <c r="E9902" s="80">
        <v>1.5151384082750788E-3</v>
      </c>
      <c r="F9902" s="80">
        <v>712019</v>
      </c>
      <c r="G9902" s="80">
        <v>10</v>
      </c>
      <c r="H9902" s="280" t="s">
        <v>1342</v>
      </c>
      <c r="I9902" s="80"/>
    </row>
    <row r="9903" spans="1:9">
      <c r="A9903" s="280" t="s">
        <v>11302</v>
      </c>
      <c r="B9903" s="280" t="s">
        <v>1457</v>
      </c>
      <c r="C9903" s="280" t="s">
        <v>1208</v>
      </c>
      <c r="D9903" s="280" t="s">
        <v>1212</v>
      </c>
      <c r="E9903" s="80">
        <v>2.6594438531037851E-3</v>
      </c>
      <c r="F9903" s="80">
        <v>712019</v>
      </c>
      <c r="G9903" s="80">
        <v>10</v>
      </c>
      <c r="H9903" s="280" t="s">
        <v>1342</v>
      </c>
      <c r="I9903" s="80"/>
    </row>
    <row r="9904" spans="1:9">
      <c r="A9904" s="280" t="s">
        <v>11303</v>
      </c>
      <c r="B9904" s="280" t="s">
        <v>1457</v>
      </c>
      <c r="C9904" s="280" t="s">
        <v>1208</v>
      </c>
      <c r="D9904" s="280" t="s">
        <v>1213</v>
      </c>
      <c r="E9904" s="80">
        <v>1.5236359597166991E-3</v>
      </c>
      <c r="F9904" s="80">
        <v>712019</v>
      </c>
      <c r="G9904" s="80">
        <v>10</v>
      </c>
      <c r="H9904" s="280" t="s">
        <v>1342</v>
      </c>
      <c r="I9904" s="80"/>
    </row>
    <row r="9905" spans="1:9">
      <c r="A9905" s="280" t="s">
        <v>11304</v>
      </c>
      <c r="B9905" s="280" t="s">
        <v>1457</v>
      </c>
      <c r="C9905" s="280" t="s">
        <v>1208</v>
      </c>
      <c r="D9905" s="280" t="s">
        <v>1214</v>
      </c>
      <c r="E9905" s="80">
        <v>1.6366372668678571E-3</v>
      </c>
      <c r="F9905" s="80">
        <v>712019</v>
      </c>
      <c r="G9905" s="80">
        <v>10</v>
      </c>
      <c r="H9905" s="280" t="s">
        <v>1342</v>
      </c>
      <c r="I9905" s="80"/>
    </row>
    <row r="9906" spans="1:9">
      <c r="A9906" s="280" t="s">
        <v>11305</v>
      </c>
      <c r="B9906" s="280" t="s">
        <v>1457</v>
      </c>
      <c r="C9906" s="280" t="s">
        <v>1208</v>
      </c>
      <c r="D9906" s="280" t="s">
        <v>1215</v>
      </c>
      <c r="E9906" s="80">
        <v>1.1535883959278974E-2</v>
      </c>
      <c r="F9906" s="80">
        <v>712019</v>
      </c>
      <c r="G9906" s="80">
        <v>10</v>
      </c>
      <c r="H9906" s="280" t="s">
        <v>1342</v>
      </c>
      <c r="I9906" s="80"/>
    </row>
    <row r="9907" spans="1:9">
      <c r="A9907" s="280" t="s">
        <v>11306</v>
      </c>
      <c r="B9907" s="280" t="s">
        <v>1457</v>
      </c>
      <c r="C9907" s="280" t="s">
        <v>1208</v>
      </c>
      <c r="D9907" s="280" t="s">
        <v>1216</v>
      </c>
      <c r="E9907" s="80">
        <v>3.4289289947554953E-3</v>
      </c>
      <c r="F9907" s="80">
        <v>712019</v>
      </c>
      <c r="G9907" s="80">
        <v>10</v>
      </c>
      <c r="H9907" s="280" t="s">
        <v>1342</v>
      </c>
      <c r="I9907" s="80"/>
    </row>
    <row r="9908" spans="1:9">
      <c r="A9908" s="280" t="s">
        <v>11307</v>
      </c>
      <c r="B9908" s="280" t="s">
        <v>1457</v>
      </c>
      <c r="C9908" s="280" t="s">
        <v>1208</v>
      </c>
      <c r="D9908" s="280" t="s">
        <v>1217</v>
      </c>
      <c r="E9908" s="80">
        <v>2.9854790308323385E-3</v>
      </c>
      <c r="F9908" s="80">
        <v>712019</v>
      </c>
      <c r="G9908" s="80">
        <v>10</v>
      </c>
      <c r="H9908" s="280" t="s">
        <v>1342</v>
      </c>
      <c r="I9908" s="80"/>
    </row>
    <row r="9909" spans="1:9">
      <c r="A9909" s="280" t="s">
        <v>11308</v>
      </c>
      <c r="B9909" s="280" t="s">
        <v>1457</v>
      </c>
      <c r="C9909" s="280" t="s">
        <v>1208</v>
      </c>
      <c r="D9909" s="280" t="s">
        <v>1218</v>
      </c>
      <c r="E9909" s="80">
        <v>2.1800751297160561E-3</v>
      </c>
      <c r="F9909" s="80">
        <v>712019</v>
      </c>
      <c r="G9909" s="80">
        <v>10</v>
      </c>
      <c r="H9909" s="280" t="s">
        <v>1342</v>
      </c>
      <c r="I9909" s="80"/>
    </row>
    <row r="9910" spans="1:9">
      <c r="A9910" s="280" t="s">
        <v>11309</v>
      </c>
      <c r="B9910" s="280" t="s">
        <v>1457</v>
      </c>
      <c r="C9910" s="280" t="s">
        <v>1208</v>
      </c>
      <c r="D9910" s="280" t="s">
        <v>1219</v>
      </c>
      <c r="E9910" s="80">
        <v>493.15008328525346</v>
      </c>
      <c r="F9910" s="80">
        <v>712019</v>
      </c>
      <c r="G9910" s="80">
        <v>10</v>
      </c>
      <c r="H9910" s="280" t="s">
        <v>1342</v>
      </c>
      <c r="I9910" s="80"/>
    </row>
    <row r="9911" spans="1:9">
      <c r="A9911" s="280" t="s">
        <v>11310</v>
      </c>
      <c r="B9911" s="280" t="s">
        <v>1457</v>
      </c>
      <c r="C9911" s="280" t="s">
        <v>1208</v>
      </c>
      <c r="D9911" s="280" t="s">
        <v>1347</v>
      </c>
      <c r="E9911" s="80">
        <v>1.1587996952992275E-2</v>
      </c>
      <c r="F9911" s="80">
        <v>712019</v>
      </c>
      <c r="G9911" s="80">
        <v>10</v>
      </c>
      <c r="H9911" s="280" t="s">
        <v>1342</v>
      </c>
      <c r="I9911" s="80"/>
    </row>
    <row r="9912" spans="1:9">
      <c r="A9912" s="280" t="s">
        <v>11311</v>
      </c>
      <c r="B9912" s="280" t="s">
        <v>1457</v>
      </c>
      <c r="C9912" s="280" t="s">
        <v>1208</v>
      </c>
      <c r="D9912" s="280" t="s">
        <v>1344</v>
      </c>
      <c r="E9912" s="80">
        <v>2.7500235842690731E-2</v>
      </c>
      <c r="F9912" s="80">
        <v>712019</v>
      </c>
      <c r="G9912" s="80">
        <v>10</v>
      </c>
      <c r="H9912" s="280" t="s">
        <v>1342</v>
      </c>
      <c r="I9912" s="80"/>
    </row>
    <row r="9913" spans="1:9">
      <c r="A9913" s="280" t="s">
        <v>11312</v>
      </c>
      <c r="B9913" s="280" t="s">
        <v>5748</v>
      </c>
      <c r="C9913" s="280" t="s">
        <v>1209</v>
      </c>
      <c r="D9913" s="280" t="s">
        <v>1394</v>
      </c>
      <c r="E9913" s="80">
        <v>67109</v>
      </c>
      <c r="F9913" s="80">
        <v>712019</v>
      </c>
      <c r="G9913" s="80">
        <v>10</v>
      </c>
      <c r="H9913" s="280" t="s">
        <v>1394</v>
      </c>
      <c r="I9913" s="80"/>
    </row>
    <row r="9914" spans="1:9">
      <c r="A9914" s="280" t="s">
        <v>11313</v>
      </c>
      <c r="B9914" s="280" t="s">
        <v>5750</v>
      </c>
      <c r="C9914" s="280" t="s">
        <v>1209</v>
      </c>
      <c r="D9914" s="280" t="s">
        <v>1394</v>
      </c>
      <c r="E9914" s="80">
        <v>10757022864</v>
      </c>
      <c r="F9914" s="80">
        <v>712019</v>
      </c>
      <c r="G9914" s="80">
        <v>10</v>
      </c>
      <c r="H9914" s="280" t="s">
        <v>1394</v>
      </c>
      <c r="I9914" s="80"/>
    </row>
    <row r="9915" spans="1:9">
      <c r="A9915" s="280" t="s">
        <v>11314</v>
      </c>
      <c r="B9915" s="280" t="s">
        <v>5752</v>
      </c>
      <c r="C9915" s="280" t="s">
        <v>1209</v>
      </c>
      <c r="D9915" s="280" t="s">
        <v>1394</v>
      </c>
      <c r="E9915" s="80">
        <v>9.4251698339510609E-2</v>
      </c>
      <c r="F9915" s="80">
        <v>712019</v>
      </c>
      <c r="G9915" s="80">
        <v>10</v>
      </c>
      <c r="H9915" s="280" t="s">
        <v>1394</v>
      </c>
      <c r="I9915" s="80"/>
    </row>
    <row r="9916" spans="1:9">
      <c r="A9916" s="280" t="s">
        <v>11315</v>
      </c>
      <c r="B9916" s="280" t="s">
        <v>5754</v>
      </c>
      <c r="C9916" s="280" t="s">
        <v>1209</v>
      </c>
      <c r="D9916" s="280" t="s">
        <v>1394</v>
      </c>
      <c r="E9916" s="80">
        <v>15107.775022857537</v>
      </c>
      <c r="F9916" s="80">
        <v>712019</v>
      </c>
      <c r="G9916" s="80">
        <v>10</v>
      </c>
      <c r="H9916" s="280" t="s">
        <v>1394</v>
      </c>
      <c r="I9916" s="80"/>
    </row>
    <row r="9917" spans="1:9">
      <c r="A9917" s="280" t="s">
        <v>11316</v>
      </c>
      <c r="B9917" s="280" t="s">
        <v>1457</v>
      </c>
      <c r="C9917" s="280" t="s">
        <v>1209</v>
      </c>
      <c r="D9917" s="280" t="s">
        <v>1211</v>
      </c>
      <c r="E9917" s="80">
        <v>3.2175846483142527E-2</v>
      </c>
      <c r="F9917" s="80">
        <v>712019</v>
      </c>
      <c r="G9917" s="80">
        <v>10</v>
      </c>
      <c r="H9917" s="280" t="s">
        <v>1342</v>
      </c>
      <c r="I9917" s="80"/>
    </row>
    <row r="9918" spans="1:9">
      <c r="A9918" s="280" t="s">
        <v>11317</v>
      </c>
      <c r="B9918" s="280" t="s">
        <v>1457</v>
      </c>
      <c r="C9918" s="280" t="s">
        <v>1209</v>
      </c>
      <c r="D9918" s="280" t="s">
        <v>1212</v>
      </c>
      <c r="E9918" s="80">
        <v>5.562133904703858E-2</v>
      </c>
      <c r="F9918" s="80">
        <v>712019</v>
      </c>
      <c r="G9918" s="80">
        <v>10</v>
      </c>
      <c r="H9918" s="280" t="s">
        <v>1342</v>
      </c>
      <c r="I9918" s="80"/>
    </row>
    <row r="9919" spans="1:9">
      <c r="A9919" s="280" t="s">
        <v>11318</v>
      </c>
      <c r="B9919" s="280" t="s">
        <v>1457</v>
      </c>
      <c r="C9919" s="280" t="s">
        <v>1209</v>
      </c>
      <c r="D9919" s="280" t="s">
        <v>1213</v>
      </c>
      <c r="E9919" s="80">
        <v>3.2359518976717051E-2</v>
      </c>
      <c r="F9919" s="80">
        <v>712019</v>
      </c>
      <c r="G9919" s="80">
        <v>10</v>
      </c>
      <c r="H9919" s="280" t="s">
        <v>1342</v>
      </c>
      <c r="I9919" s="80"/>
    </row>
    <row r="9920" spans="1:9">
      <c r="A9920" s="280" t="s">
        <v>11319</v>
      </c>
      <c r="B9920" s="280" t="s">
        <v>1457</v>
      </c>
      <c r="C9920" s="280" t="s">
        <v>1209</v>
      </c>
      <c r="D9920" s="280" t="s">
        <v>1214</v>
      </c>
      <c r="E9920" s="80">
        <v>3.3267948457398035E-2</v>
      </c>
      <c r="F9920" s="80">
        <v>712019</v>
      </c>
      <c r="G9920" s="80">
        <v>10</v>
      </c>
      <c r="H9920" s="280" t="s">
        <v>1342</v>
      </c>
      <c r="I9920" s="80"/>
    </row>
    <row r="9921" spans="1:9">
      <c r="A9921" s="280" t="s">
        <v>11320</v>
      </c>
      <c r="B9921" s="280" t="s">
        <v>1457</v>
      </c>
      <c r="C9921" s="280" t="s">
        <v>1209</v>
      </c>
      <c r="D9921" s="280" t="s">
        <v>1215</v>
      </c>
      <c r="E9921" s="80">
        <v>5.5617894019968417E-2</v>
      </c>
      <c r="F9921" s="80">
        <v>712019</v>
      </c>
      <c r="G9921" s="80">
        <v>10</v>
      </c>
      <c r="H9921" s="280" t="s">
        <v>1342</v>
      </c>
      <c r="I9921" s="80"/>
    </row>
    <row r="9922" spans="1:9">
      <c r="A9922" s="280" t="s">
        <v>11321</v>
      </c>
      <c r="B9922" s="280" t="s">
        <v>1457</v>
      </c>
      <c r="C9922" s="280" t="s">
        <v>1209</v>
      </c>
      <c r="D9922" s="280" t="s">
        <v>1216</v>
      </c>
      <c r="E9922" s="80">
        <v>6.2816896533562053E-2</v>
      </c>
      <c r="F9922" s="80">
        <v>712019</v>
      </c>
      <c r="G9922" s="80">
        <v>10</v>
      </c>
      <c r="H9922" s="280" t="s">
        <v>1342</v>
      </c>
      <c r="I9922" s="80"/>
    </row>
    <row r="9923" spans="1:9">
      <c r="A9923" s="280" t="s">
        <v>11322</v>
      </c>
      <c r="B9923" s="280" t="s">
        <v>1457</v>
      </c>
      <c r="C9923" s="280" t="s">
        <v>1209</v>
      </c>
      <c r="D9923" s="280" t="s">
        <v>1217</v>
      </c>
      <c r="E9923" s="80">
        <v>5.0770663795043407E-2</v>
      </c>
      <c r="F9923" s="80">
        <v>712019</v>
      </c>
      <c r="G9923" s="80">
        <v>10</v>
      </c>
      <c r="H9923" s="280" t="s">
        <v>1342</v>
      </c>
      <c r="I9923" s="80"/>
    </row>
    <row r="9924" spans="1:9">
      <c r="A9924" s="280" t="s">
        <v>11323</v>
      </c>
      <c r="B9924" s="280" t="s">
        <v>1457</v>
      </c>
      <c r="C9924" s="280" t="s">
        <v>1209</v>
      </c>
      <c r="D9924" s="280" t="s">
        <v>1218</v>
      </c>
      <c r="E9924" s="80">
        <v>5.709599963883645E-2</v>
      </c>
      <c r="F9924" s="80">
        <v>712019</v>
      </c>
      <c r="G9924" s="80">
        <v>10</v>
      </c>
      <c r="H9924" s="280" t="s">
        <v>1342</v>
      </c>
      <c r="I9924" s="80"/>
    </row>
    <row r="9925" spans="1:9">
      <c r="A9925" s="280" t="s">
        <v>11324</v>
      </c>
      <c r="B9925" s="280" t="s">
        <v>1457</v>
      </c>
      <c r="C9925" s="280" t="s">
        <v>1209</v>
      </c>
      <c r="D9925" s="280" t="s">
        <v>1219</v>
      </c>
      <c r="E9925" s="80">
        <v>3.3727631077612841E-2</v>
      </c>
      <c r="F9925" s="80">
        <v>712019</v>
      </c>
      <c r="G9925" s="80">
        <v>10</v>
      </c>
      <c r="H9925" s="280" t="s">
        <v>1342</v>
      </c>
      <c r="I9925" s="80"/>
    </row>
    <row r="9926" spans="1:9">
      <c r="A9926" s="280" t="s">
        <v>11325</v>
      </c>
      <c r="B9926" s="280" t="s">
        <v>1457</v>
      </c>
      <c r="C9926" s="280" t="s">
        <v>1209</v>
      </c>
      <c r="D9926" s="280" t="s">
        <v>1347</v>
      </c>
      <c r="E9926" s="80">
        <v>0.24428467804479295</v>
      </c>
      <c r="F9926" s="80">
        <v>712019</v>
      </c>
      <c r="G9926" s="80">
        <v>10</v>
      </c>
      <c r="H9926" s="280" t="s">
        <v>1342</v>
      </c>
      <c r="I9926" s="80"/>
    </row>
    <row r="9927" spans="1:9">
      <c r="A9927" s="280" t="s">
        <v>11326</v>
      </c>
      <c r="B9927" s="280" t="s">
        <v>1457</v>
      </c>
      <c r="C9927" s="280" t="s">
        <v>1209</v>
      </c>
      <c r="D9927" s="280" t="s">
        <v>1344</v>
      </c>
      <c r="E9927" s="80">
        <v>0.6101766817578268</v>
      </c>
      <c r="F9927" s="80">
        <v>712019</v>
      </c>
      <c r="G9927" s="80">
        <v>10</v>
      </c>
      <c r="H9927" s="280" t="s">
        <v>1342</v>
      </c>
      <c r="I9927" s="80"/>
    </row>
    <row r="9928" spans="1:9">
      <c r="A9928" s="280" t="s">
        <v>11327</v>
      </c>
      <c r="B9928" s="280" t="s">
        <v>1457</v>
      </c>
      <c r="C9928" s="280" t="s">
        <v>1182</v>
      </c>
      <c r="D9928" s="280" t="s">
        <v>1211</v>
      </c>
      <c r="E9928" s="80">
        <v>0.56345577816402304</v>
      </c>
      <c r="F9928" s="80">
        <v>712019</v>
      </c>
      <c r="G9928" s="80">
        <v>10</v>
      </c>
      <c r="H9928" s="280" t="s">
        <v>1342</v>
      </c>
      <c r="I9928" s="80"/>
    </row>
    <row r="9929" spans="1:9">
      <c r="A9929" s="280" t="s">
        <v>11328</v>
      </c>
      <c r="B9929" s="280" t="s">
        <v>1457</v>
      </c>
      <c r="C9929" s="280" t="s">
        <v>1182</v>
      </c>
      <c r="D9929" s="280" t="s">
        <v>1212</v>
      </c>
      <c r="E9929" s="80">
        <v>3.4243375412922457</v>
      </c>
      <c r="F9929" s="80">
        <v>712019</v>
      </c>
      <c r="G9929" s="80">
        <v>10</v>
      </c>
      <c r="H9929" s="280" t="s">
        <v>1342</v>
      </c>
      <c r="I9929" s="80"/>
    </row>
    <row r="9930" spans="1:9">
      <c r="A9930" s="280" t="s">
        <v>11329</v>
      </c>
      <c r="B9930" s="280" t="s">
        <v>1457</v>
      </c>
      <c r="C9930" s="280" t="s">
        <v>1182</v>
      </c>
      <c r="D9930" s="280" t="s">
        <v>1213</v>
      </c>
      <c r="E9930" s="80">
        <v>0.56845511256811954</v>
      </c>
      <c r="F9930" s="80">
        <v>712019</v>
      </c>
      <c r="G9930" s="80">
        <v>10</v>
      </c>
      <c r="H9930" s="280" t="s">
        <v>1342</v>
      </c>
      <c r="I9930" s="80"/>
    </row>
    <row r="9931" spans="1:9">
      <c r="A9931" s="280" t="s">
        <v>11330</v>
      </c>
      <c r="B9931" s="280" t="s">
        <v>1457</v>
      </c>
      <c r="C9931" s="280" t="s">
        <v>1182</v>
      </c>
      <c r="D9931" s="280" t="s">
        <v>1214</v>
      </c>
      <c r="E9931" s="80">
        <v>0.60595351959195887</v>
      </c>
      <c r="F9931" s="80">
        <v>712019</v>
      </c>
      <c r="G9931" s="80">
        <v>10</v>
      </c>
      <c r="H9931" s="280" t="s">
        <v>1342</v>
      </c>
      <c r="I9931" s="80"/>
    </row>
    <row r="9932" spans="1:9">
      <c r="A9932" s="280" t="s">
        <v>11331</v>
      </c>
      <c r="B9932" s="280" t="s">
        <v>1457</v>
      </c>
      <c r="C9932" s="280" t="s">
        <v>1182</v>
      </c>
      <c r="D9932" s="280" t="s">
        <v>1215</v>
      </c>
      <c r="E9932" s="80">
        <v>49.609922898354256</v>
      </c>
      <c r="F9932" s="80">
        <v>712019</v>
      </c>
      <c r="G9932" s="80">
        <v>10</v>
      </c>
      <c r="H9932" s="280" t="s">
        <v>1342</v>
      </c>
      <c r="I9932" s="80"/>
    </row>
    <row r="9933" spans="1:9">
      <c r="A9933" s="280" t="s">
        <v>11332</v>
      </c>
      <c r="B9933" s="280" t="s">
        <v>1457</v>
      </c>
      <c r="C9933" s="280" t="s">
        <v>1182</v>
      </c>
      <c r="D9933" s="280" t="s">
        <v>1216</v>
      </c>
      <c r="E9933" s="80">
        <v>7.1629361095863384</v>
      </c>
      <c r="F9933" s="80">
        <v>712019</v>
      </c>
      <c r="G9933" s="80">
        <v>10</v>
      </c>
      <c r="H9933" s="280" t="s">
        <v>1342</v>
      </c>
      <c r="I9933" s="80"/>
    </row>
    <row r="9934" spans="1:9">
      <c r="A9934" s="280" t="s">
        <v>11333</v>
      </c>
      <c r="B9934" s="280" t="s">
        <v>1457</v>
      </c>
      <c r="C9934" s="280" t="s">
        <v>1182</v>
      </c>
      <c r="D9934" s="280" t="s">
        <v>1217</v>
      </c>
      <c r="E9934" s="80">
        <v>6.9781696493317922</v>
      </c>
      <c r="F9934" s="80">
        <v>712019</v>
      </c>
      <c r="G9934" s="80">
        <v>10</v>
      </c>
      <c r="H9934" s="280" t="s">
        <v>1342</v>
      </c>
      <c r="I9934" s="80"/>
    </row>
    <row r="9935" spans="1:9">
      <c r="A9935" s="280" t="s">
        <v>11334</v>
      </c>
      <c r="B9935" s="280" t="s">
        <v>1457</v>
      </c>
      <c r="C9935" s="280" t="s">
        <v>1182</v>
      </c>
      <c r="D9935" s="280" t="s">
        <v>1218</v>
      </c>
      <c r="E9935" s="80">
        <v>4.0429277360681155</v>
      </c>
      <c r="F9935" s="80">
        <v>712019</v>
      </c>
      <c r="G9935" s="80">
        <v>10</v>
      </c>
      <c r="H9935" s="280" t="s">
        <v>1342</v>
      </c>
      <c r="I9935" s="80"/>
    </row>
    <row r="9936" spans="1:9">
      <c r="A9936" s="280" t="s">
        <v>11335</v>
      </c>
      <c r="B9936" s="280" t="s">
        <v>1457</v>
      </c>
      <c r="C9936" s="280" t="s">
        <v>1182</v>
      </c>
      <c r="D9936" s="280" t="s">
        <v>1219</v>
      </c>
      <c r="E9936" s="80">
        <v>163057.53358439691</v>
      </c>
      <c r="F9936" s="80">
        <v>712019</v>
      </c>
      <c r="G9936" s="80">
        <v>10</v>
      </c>
      <c r="H9936" s="280" t="s">
        <v>1342</v>
      </c>
      <c r="I9936" s="80"/>
    </row>
    <row r="9937" spans="1:9">
      <c r="A9937" s="280" t="s">
        <v>11336</v>
      </c>
      <c r="B9937" s="280" t="s">
        <v>1457</v>
      </c>
      <c r="C9937" s="280" t="s">
        <v>1182</v>
      </c>
      <c r="D9937" s="280" t="s">
        <v>1347</v>
      </c>
      <c r="E9937" s="80">
        <v>6.2237115431586698</v>
      </c>
      <c r="F9937" s="80">
        <v>712019</v>
      </c>
      <c r="G9937" s="80">
        <v>10</v>
      </c>
      <c r="H9937" s="280" t="s">
        <v>1342</v>
      </c>
      <c r="I9937" s="80"/>
    </row>
    <row r="9938" spans="1:9">
      <c r="A9938" s="280" t="s">
        <v>11337</v>
      </c>
      <c r="B9938" s="280" t="s">
        <v>1457</v>
      </c>
      <c r="C9938" s="280" t="s">
        <v>1182</v>
      </c>
      <c r="D9938" s="280" t="s">
        <v>1344</v>
      </c>
      <c r="E9938" s="80">
        <v>15.728846642553702</v>
      </c>
      <c r="F9938" s="80">
        <v>712019</v>
      </c>
      <c r="G9938" s="80">
        <v>10</v>
      </c>
      <c r="H9938" s="280" t="s">
        <v>1342</v>
      </c>
      <c r="I9938" s="80"/>
    </row>
    <row r="9939" spans="1:9">
      <c r="A9939" s="280" t="s">
        <v>11338</v>
      </c>
      <c r="B9939" s="280" t="s">
        <v>5748</v>
      </c>
      <c r="C9939" s="280" t="s">
        <v>1183</v>
      </c>
      <c r="D9939" s="280" t="s">
        <v>1394</v>
      </c>
      <c r="E9939" s="80">
        <v>671954</v>
      </c>
      <c r="F9939" s="80">
        <v>712019</v>
      </c>
      <c r="G9939" s="80">
        <v>10</v>
      </c>
      <c r="H9939" s="280" t="s">
        <v>1394</v>
      </c>
      <c r="I9939" s="80"/>
    </row>
    <row r="9940" spans="1:9">
      <c r="A9940" s="280" t="s">
        <v>11339</v>
      </c>
      <c r="B9940" s="280" t="s">
        <v>5750</v>
      </c>
      <c r="C9940" s="280" t="s">
        <v>1183</v>
      </c>
      <c r="D9940" s="280" t="s">
        <v>1394</v>
      </c>
      <c r="E9940" s="80">
        <v>814401150572.38281</v>
      </c>
      <c r="F9940" s="80">
        <v>712019</v>
      </c>
      <c r="G9940" s="80">
        <v>10</v>
      </c>
      <c r="H9940" s="280" t="s">
        <v>1394</v>
      </c>
      <c r="I9940" s="80"/>
    </row>
    <row r="9941" spans="1:9">
      <c r="A9941" s="280" t="s">
        <v>11340</v>
      </c>
      <c r="B9941" s="280" t="s">
        <v>5752</v>
      </c>
      <c r="C9941" s="280" t="s">
        <v>1183</v>
      </c>
      <c r="D9941" s="280" t="s">
        <v>1394</v>
      </c>
      <c r="E9941" s="80">
        <v>0.94373043415976254</v>
      </c>
      <c r="F9941" s="80">
        <v>712019</v>
      </c>
      <c r="G9941" s="80">
        <v>10</v>
      </c>
      <c r="H9941" s="280" t="s">
        <v>1394</v>
      </c>
      <c r="I9941" s="80"/>
    </row>
    <row r="9942" spans="1:9">
      <c r="A9942" s="280" t="s">
        <v>11341</v>
      </c>
      <c r="B9942" s="280" t="s">
        <v>5754</v>
      </c>
      <c r="C9942" s="280" t="s">
        <v>1183</v>
      </c>
      <c r="D9942" s="280" t="s">
        <v>1394</v>
      </c>
      <c r="E9942" s="80">
        <v>1143791.318170418</v>
      </c>
      <c r="F9942" s="80">
        <v>712019</v>
      </c>
      <c r="G9942" s="80">
        <v>10</v>
      </c>
      <c r="H9942" s="280" t="s">
        <v>1394</v>
      </c>
      <c r="I9942" s="80"/>
    </row>
    <row r="9943" spans="1:9">
      <c r="A9943" s="280" t="s">
        <v>11342</v>
      </c>
      <c r="B9943" s="280" t="s">
        <v>5748</v>
      </c>
      <c r="C9943" s="280" t="s">
        <v>1210</v>
      </c>
      <c r="D9943" s="280" t="s">
        <v>1394</v>
      </c>
      <c r="E9943" s="80">
        <v>591353</v>
      </c>
      <c r="F9943" s="80">
        <v>712019</v>
      </c>
      <c r="G9943" s="80">
        <v>10</v>
      </c>
      <c r="H9943" s="280" t="s">
        <v>1394</v>
      </c>
      <c r="I9943" s="80"/>
    </row>
    <row r="9944" spans="1:9">
      <c r="A9944" s="280" t="s">
        <v>11343</v>
      </c>
      <c r="B9944" s="280" t="s">
        <v>5750</v>
      </c>
      <c r="C9944" s="280" t="s">
        <v>1210</v>
      </c>
      <c r="D9944" s="280" t="s">
        <v>1394</v>
      </c>
      <c r="E9944" s="80">
        <v>11937325644.60376</v>
      </c>
      <c r="F9944" s="80">
        <v>712019</v>
      </c>
      <c r="G9944" s="80">
        <v>10</v>
      </c>
      <c r="H9944" s="280" t="s">
        <v>1394</v>
      </c>
      <c r="I9944" s="80"/>
    </row>
    <row r="9945" spans="1:9">
      <c r="A9945" s="280" t="s">
        <v>11344</v>
      </c>
      <c r="B9945" s="280" t="s">
        <v>5752</v>
      </c>
      <c r="C9945" s="280" t="s">
        <v>1210</v>
      </c>
      <c r="D9945" s="280" t="s">
        <v>1394</v>
      </c>
      <c r="E9945" s="80">
        <v>0.83052980327772152</v>
      </c>
      <c r="F9945" s="80">
        <v>712019</v>
      </c>
      <c r="G9945" s="80">
        <v>10</v>
      </c>
      <c r="H9945" s="280" t="s">
        <v>1394</v>
      </c>
      <c r="I9945" s="80"/>
    </row>
    <row r="9946" spans="1:9">
      <c r="A9946" s="280" t="s">
        <v>11345</v>
      </c>
      <c r="B9946" s="280" t="s">
        <v>5754</v>
      </c>
      <c r="C9946" s="280" t="s">
        <v>1210</v>
      </c>
      <c r="D9946" s="280" t="s">
        <v>1394</v>
      </c>
      <c r="E9946" s="80">
        <v>16765.459411341213</v>
      </c>
      <c r="F9946" s="80">
        <v>712019</v>
      </c>
      <c r="G9946" s="80">
        <v>10</v>
      </c>
      <c r="H9946" s="280" t="s">
        <v>1394</v>
      </c>
      <c r="I9946" s="80"/>
    </row>
    <row r="9947" spans="1:9">
      <c r="A9947" s="280" t="s">
        <v>11346</v>
      </c>
      <c r="B9947" s="280" t="s">
        <v>1457</v>
      </c>
      <c r="C9947" s="280" t="s">
        <v>1210</v>
      </c>
      <c r="D9947" s="280" t="s">
        <v>1211</v>
      </c>
      <c r="E9947" s="80">
        <v>4.0717169305353896E-3</v>
      </c>
      <c r="F9947" s="80">
        <v>712019</v>
      </c>
      <c r="G9947" s="80">
        <v>10</v>
      </c>
      <c r="H9947" s="280" t="s">
        <v>1342</v>
      </c>
      <c r="I9947" s="80"/>
    </row>
    <row r="9948" spans="1:9">
      <c r="A9948" s="280" t="s">
        <v>11347</v>
      </c>
      <c r="B9948" s="280" t="s">
        <v>1457</v>
      </c>
      <c r="C9948" s="280" t="s">
        <v>1210</v>
      </c>
      <c r="D9948" s="280" t="s">
        <v>1212</v>
      </c>
      <c r="E9948" s="80">
        <v>4.3099043738737122E-3</v>
      </c>
      <c r="F9948" s="80">
        <v>712019</v>
      </c>
      <c r="G9948" s="80">
        <v>10</v>
      </c>
      <c r="H9948" s="280" t="s">
        <v>1342</v>
      </c>
      <c r="I9948" s="80"/>
    </row>
    <row r="9949" spans="1:9">
      <c r="A9949" s="280" t="s">
        <v>11348</v>
      </c>
      <c r="B9949" s="280" t="s">
        <v>1457</v>
      </c>
      <c r="C9949" s="280" t="s">
        <v>1210</v>
      </c>
      <c r="D9949" s="280" t="s">
        <v>1213</v>
      </c>
      <c r="E9949" s="80">
        <v>4.0812392449333006E-3</v>
      </c>
      <c r="F9949" s="80">
        <v>712019</v>
      </c>
      <c r="G9949" s="80">
        <v>10</v>
      </c>
      <c r="H9949" s="280" t="s">
        <v>1342</v>
      </c>
      <c r="I9949" s="80"/>
    </row>
    <row r="9950" spans="1:9">
      <c r="A9950" s="280" t="s">
        <v>11349</v>
      </c>
      <c r="B9950" s="280" t="s">
        <v>1457</v>
      </c>
      <c r="C9950" s="280" t="s">
        <v>1210</v>
      </c>
      <c r="D9950" s="280" t="s">
        <v>1214</v>
      </c>
      <c r="E9950" s="80">
        <v>4.2773090236346272E-3</v>
      </c>
      <c r="F9950" s="80">
        <v>712019</v>
      </c>
      <c r="G9950" s="80">
        <v>10</v>
      </c>
      <c r="H9950" s="280" t="s">
        <v>1342</v>
      </c>
      <c r="I9950" s="80"/>
    </row>
    <row r="9951" spans="1:9">
      <c r="A9951" s="280" t="s">
        <v>11350</v>
      </c>
      <c r="B9951" s="280" t="s">
        <v>1457</v>
      </c>
      <c r="C9951" s="280" t="s">
        <v>1210</v>
      </c>
      <c r="D9951" s="280" t="s">
        <v>1215</v>
      </c>
      <c r="E9951" s="80">
        <v>4.3070605063218392E-3</v>
      </c>
      <c r="F9951" s="80">
        <v>712019</v>
      </c>
      <c r="G9951" s="80">
        <v>10</v>
      </c>
      <c r="H9951" s="280" t="s">
        <v>1342</v>
      </c>
      <c r="I9951" s="80"/>
    </row>
    <row r="9952" spans="1:9">
      <c r="A9952" s="280" t="s">
        <v>11351</v>
      </c>
      <c r="B9952" s="280" t="s">
        <v>1457</v>
      </c>
      <c r="C9952" s="280" t="s">
        <v>1210</v>
      </c>
      <c r="D9952" s="280" t="s">
        <v>1216</v>
      </c>
      <c r="E9952" s="80">
        <v>5.2035112070115139E-3</v>
      </c>
      <c r="F9952" s="80">
        <v>712019</v>
      </c>
      <c r="G9952" s="80">
        <v>10</v>
      </c>
      <c r="H9952" s="280" t="s">
        <v>1342</v>
      </c>
      <c r="I9952" s="80"/>
    </row>
    <row r="9953" spans="1:9">
      <c r="A9953" s="280" t="s">
        <v>11352</v>
      </c>
      <c r="B9953" s="280" t="s">
        <v>1457</v>
      </c>
      <c r="C9953" s="280" t="s">
        <v>1210</v>
      </c>
      <c r="D9953" s="280" t="s">
        <v>1217</v>
      </c>
      <c r="E9953" s="80">
        <v>4.1675868982202829E-3</v>
      </c>
      <c r="F9953" s="80">
        <v>712019</v>
      </c>
      <c r="G9953" s="80">
        <v>10</v>
      </c>
      <c r="H9953" s="280" t="s">
        <v>1342</v>
      </c>
      <c r="I9953" s="80"/>
    </row>
    <row r="9954" spans="1:9">
      <c r="A9954" s="280" t="s">
        <v>11353</v>
      </c>
      <c r="B9954" s="280" t="s">
        <v>1457</v>
      </c>
      <c r="C9954" s="280" t="s">
        <v>1210</v>
      </c>
      <c r="D9954" s="280" t="s">
        <v>1218</v>
      </c>
      <c r="E9954" s="80">
        <v>4.4970073708138622E-3</v>
      </c>
      <c r="F9954" s="80">
        <v>712019</v>
      </c>
      <c r="G9954" s="80">
        <v>10</v>
      </c>
      <c r="H9954" s="280" t="s">
        <v>1342</v>
      </c>
      <c r="I9954" s="80"/>
    </row>
    <row r="9955" spans="1:9">
      <c r="A9955" s="280" t="s">
        <v>11354</v>
      </c>
      <c r="B9955" s="280" t="s">
        <v>1457</v>
      </c>
      <c r="C9955" s="280" t="s">
        <v>1210</v>
      </c>
      <c r="D9955" s="280" t="s">
        <v>1219</v>
      </c>
      <c r="E9955" s="80">
        <v>953.34945704408608</v>
      </c>
      <c r="F9955" s="80">
        <v>712019</v>
      </c>
      <c r="G9955" s="80">
        <v>10</v>
      </c>
      <c r="H9955" s="280" t="s">
        <v>1342</v>
      </c>
      <c r="I9955" s="80"/>
    </row>
    <row r="9956" spans="1:9">
      <c r="A9956" s="280" t="s">
        <v>11355</v>
      </c>
      <c r="B9956" s="280" t="s">
        <v>1457</v>
      </c>
      <c r="C9956" s="280" t="s">
        <v>1210</v>
      </c>
      <c r="D9956" s="280" t="s">
        <v>1347</v>
      </c>
      <c r="E9956" s="80">
        <v>3.1182114459395234E-2</v>
      </c>
      <c r="F9956" s="80">
        <v>712019</v>
      </c>
      <c r="G9956" s="80">
        <v>10</v>
      </c>
      <c r="H9956" s="280" t="s">
        <v>1342</v>
      </c>
      <c r="I9956" s="80"/>
    </row>
    <row r="9957" spans="1:9">
      <c r="A9957" s="280" t="s">
        <v>11356</v>
      </c>
      <c r="B9957" s="280" t="s">
        <v>1457</v>
      </c>
      <c r="C9957" s="280" t="s">
        <v>1210</v>
      </c>
      <c r="D9957" s="280" t="s">
        <v>1344</v>
      </c>
      <c r="E9957" s="80">
        <v>7.7098577076106581E-2</v>
      </c>
      <c r="F9957" s="80">
        <v>712019</v>
      </c>
      <c r="G9957" s="80">
        <v>10</v>
      </c>
      <c r="H9957" s="280" t="s">
        <v>1342</v>
      </c>
      <c r="I9957" s="80"/>
    </row>
    <row r="9958" spans="1:9">
      <c r="A9958" s="280" t="s">
        <v>11357</v>
      </c>
      <c r="B9958" s="280" t="s">
        <v>5752</v>
      </c>
      <c r="C9958" s="280" t="s">
        <v>1211</v>
      </c>
      <c r="D9958" s="280" t="s">
        <v>1394</v>
      </c>
      <c r="E9958" s="80">
        <v>1</v>
      </c>
      <c r="F9958" s="80">
        <v>712019</v>
      </c>
      <c r="G9958" s="80">
        <v>10</v>
      </c>
      <c r="H9958" s="280" t="s">
        <v>1394</v>
      </c>
      <c r="I9958" s="80"/>
    </row>
    <row r="9959" spans="1:9">
      <c r="A9959" s="280" t="s">
        <v>11358</v>
      </c>
      <c r="B9959" s="280" t="s">
        <v>5754</v>
      </c>
      <c r="C9959" s="280" t="s">
        <v>1211</v>
      </c>
      <c r="D9959" s="280" t="s">
        <v>1394</v>
      </c>
      <c r="E9959" s="80">
        <v>6684388.7338687386</v>
      </c>
      <c r="F9959" s="80">
        <v>712019</v>
      </c>
      <c r="G9959" s="80">
        <v>10</v>
      </c>
      <c r="H9959" s="280" t="s">
        <v>1394</v>
      </c>
      <c r="I9959" s="80"/>
    </row>
    <row r="9960" spans="1:9">
      <c r="A9960" s="280" t="s">
        <v>11359</v>
      </c>
      <c r="B9960" s="280" t="s">
        <v>1457</v>
      </c>
      <c r="C9960" s="280" t="s">
        <v>1211</v>
      </c>
      <c r="D9960" s="280" t="s">
        <v>1211</v>
      </c>
      <c r="E9960" s="80">
        <v>1</v>
      </c>
      <c r="F9960" s="80">
        <v>712019</v>
      </c>
      <c r="G9960" s="80">
        <v>10</v>
      </c>
      <c r="H9960" s="280" t="s">
        <v>1342</v>
      </c>
      <c r="I9960" s="80"/>
    </row>
    <row r="9961" spans="1:9">
      <c r="A9961" s="280" t="s">
        <v>11360</v>
      </c>
      <c r="B9961" s="280" t="s">
        <v>1457</v>
      </c>
      <c r="C9961" s="280" t="s">
        <v>1211</v>
      </c>
      <c r="D9961" s="280" t="s">
        <v>1212</v>
      </c>
      <c r="E9961" s="80">
        <v>3.1480308362815501</v>
      </c>
      <c r="F9961" s="80">
        <v>712019</v>
      </c>
      <c r="G9961" s="80">
        <v>10</v>
      </c>
      <c r="H9961" s="280" t="s">
        <v>1342</v>
      </c>
      <c r="I9961" s="80"/>
    </row>
    <row r="9962" spans="1:9">
      <c r="A9962" s="280" t="s">
        <v>11361</v>
      </c>
      <c r="B9962" s="280" t="s">
        <v>1457</v>
      </c>
      <c r="C9962" s="280" t="s">
        <v>1211</v>
      </c>
      <c r="D9962" s="280" t="s">
        <v>1213</v>
      </c>
      <c r="E9962" s="80">
        <v>1.0048077782996254</v>
      </c>
      <c r="F9962" s="80">
        <v>712019</v>
      </c>
      <c r="G9962" s="80">
        <v>10</v>
      </c>
      <c r="H9962" s="280" t="s">
        <v>1342</v>
      </c>
      <c r="I9962" s="80"/>
    </row>
    <row r="9963" spans="1:9">
      <c r="A9963" s="280" t="s">
        <v>11362</v>
      </c>
      <c r="B9963" s="280" t="s">
        <v>1457</v>
      </c>
      <c r="C9963" s="280" t="s">
        <v>1211</v>
      </c>
      <c r="D9963" s="280" t="s">
        <v>1214</v>
      </c>
      <c r="E9963" s="80">
        <v>1.0517048871206822</v>
      </c>
      <c r="F9963" s="80">
        <v>712019</v>
      </c>
      <c r="G9963" s="80">
        <v>10</v>
      </c>
      <c r="H9963" s="280" t="s">
        <v>1342</v>
      </c>
      <c r="I9963" s="80"/>
    </row>
    <row r="9964" spans="1:9">
      <c r="A9964" s="280" t="s">
        <v>11363</v>
      </c>
      <c r="B9964" s="280" t="s">
        <v>1457</v>
      </c>
      <c r="C9964" s="280" t="s">
        <v>1211</v>
      </c>
      <c r="D9964" s="280" t="s">
        <v>1215</v>
      </c>
      <c r="E9964" s="80">
        <v>22.397399050814617</v>
      </c>
      <c r="F9964" s="80">
        <v>712019</v>
      </c>
      <c r="G9964" s="80">
        <v>10</v>
      </c>
      <c r="H9964" s="280" t="s">
        <v>1342</v>
      </c>
      <c r="I9964" s="80"/>
    </row>
    <row r="9965" spans="1:9">
      <c r="A9965" s="280" t="s">
        <v>11364</v>
      </c>
      <c r="B9965" s="280" t="s">
        <v>1457</v>
      </c>
      <c r="C9965" s="280" t="s">
        <v>1211</v>
      </c>
      <c r="D9965" s="280" t="s">
        <v>1216</v>
      </c>
      <c r="E9965" s="80">
        <v>4.7366810534268886</v>
      </c>
      <c r="F9965" s="80">
        <v>712019</v>
      </c>
      <c r="G9965" s="80">
        <v>10</v>
      </c>
      <c r="H9965" s="280" t="s">
        <v>1342</v>
      </c>
      <c r="I9965" s="80"/>
    </row>
    <row r="9966" spans="1:9">
      <c r="A9966" s="280" t="s">
        <v>11365</v>
      </c>
      <c r="B9966" s="280" t="s">
        <v>1457</v>
      </c>
      <c r="C9966" s="280" t="s">
        <v>1211</v>
      </c>
      <c r="D9966" s="280" t="s">
        <v>1217</v>
      </c>
      <c r="E9966" s="80">
        <v>4.4193097466549931</v>
      </c>
      <c r="F9966" s="80">
        <v>712019</v>
      </c>
      <c r="G9966" s="80">
        <v>10</v>
      </c>
      <c r="H9966" s="280" t="s">
        <v>1342</v>
      </c>
      <c r="I9966" s="80"/>
    </row>
    <row r="9967" spans="1:9">
      <c r="A9967" s="280" t="s">
        <v>11366</v>
      </c>
      <c r="B9967" s="280" t="s">
        <v>1457</v>
      </c>
      <c r="C9967" s="280" t="s">
        <v>1211</v>
      </c>
      <c r="D9967" s="280" t="s">
        <v>1218</v>
      </c>
      <c r="E9967" s="80">
        <v>3.1094130897687902</v>
      </c>
      <c r="F9967" s="80">
        <v>712019</v>
      </c>
      <c r="G9967" s="80">
        <v>10</v>
      </c>
      <c r="H9967" s="280" t="s">
        <v>1342</v>
      </c>
      <c r="I9967" s="80"/>
    </row>
    <row r="9968" spans="1:9">
      <c r="A9968" s="280" t="s">
        <v>11367</v>
      </c>
      <c r="B9968" s="280" t="s">
        <v>1457</v>
      </c>
      <c r="C9968" s="280" t="s">
        <v>1211</v>
      </c>
      <c r="D9968" s="280" t="s">
        <v>1219</v>
      </c>
      <c r="E9968" s="80">
        <v>276219.54510496947</v>
      </c>
      <c r="F9968" s="80">
        <v>712019</v>
      </c>
      <c r="G9968" s="80">
        <v>10</v>
      </c>
      <c r="H9968" s="280" t="s">
        <v>1342</v>
      </c>
      <c r="I9968" s="80"/>
    </row>
    <row r="9969" spans="1:9">
      <c r="A9969" s="280" t="s">
        <v>11368</v>
      </c>
      <c r="B9969" s="280" t="s">
        <v>1457</v>
      </c>
      <c r="C9969" s="280" t="s">
        <v>1211</v>
      </c>
      <c r="D9969" s="280" t="s">
        <v>1347</v>
      </c>
      <c r="E9969" s="80">
        <v>10.23256565029415</v>
      </c>
      <c r="F9969" s="80">
        <v>712019</v>
      </c>
      <c r="G9969" s="80">
        <v>10</v>
      </c>
      <c r="H9969" s="280" t="s">
        <v>1342</v>
      </c>
      <c r="I9969" s="80"/>
    </row>
    <row r="9970" spans="1:9">
      <c r="A9970" s="280" t="s">
        <v>11369</v>
      </c>
      <c r="B9970" s="280" t="s">
        <v>1393</v>
      </c>
      <c r="C9970" s="280" t="s">
        <v>1211</v>
      </c>
      <c r="D9970" s="280" t="s">
        <v>1347</v>
      </c>
      <c r="E9970" s="80">
        <v>0</v>
      </c>
      <c r="F9970" s="80">
        <v>712019</v>
      </c>
      <c r="G9970" s="80">
        <v>10</v>
      </c>
      <c r="H9970" s="280" t="s">
        <v>1394</v>
      </c>
      <c r="I9970" s="80"/>
    </row>
    <row r="9971" spans="1:9">
      <c r="A9971" s="280" t="s">
        <v>11370</v>
      </c>
      <c r="B9971" s="280" t="s">
        <v>1415</v>
      </c>
      <c r="C9971" s="280" t="s">
        <v>1211</v>
      </c>
      <c r="D9971" s="280" t="s">
        <v>1347</v>
      </c>
      <c r="E9971" s="80">
        <v>0</v>
      </c>
      <c r="F9971" s="80">
        <v>712019</v>
      </c>
      <c r="G9971" s="80">
        <v>10</v>
      </c>
      <c r="H9971" s="280" t="s">
        <v>1394</v>
      </c>
      <c r="I9971" s="80"/>
    </row>
    <row r="9972" spans="1:9">
      <c r="A9972" s="280" t="s">
        <v>11371</v>
      </c>
      <c r="B9972" s="280" t="s">
        <v>1436</v>
      </c>
      <c r="C9972" s="280" t="s">
        <v>1211</v>
      </c>
      <c r="D9972" s="280" t="s">
        <v>1347</v>
      </c>
      <c r="E9972" s="80">
        <v>0</v>
      </c>
      <c r="F9972" s="80">
        <v>712019</v>
      </c>
      <c r="G9972" s="80">
        <v>10</v>
      </c>
      <c r="H9972" s="280" t="s">
        <v>1394</v>
      </c>
      <c r="I9972" s="80"/>
    </row>
    <row r="9973" spans="1:9">
      <c r="A9973" s="280" t="s">
        <v>11372</v>
      </c>
      <c r="B9973" s="280" t="s">
        <v>1457</v>
      </c>
      <c r="C9973" s="280" t="s">
        <v>1211</v>
      </c>
      <c r="D9973" s="280" t="s">
        <v>1344</v>
      </c>
      <c r="E9973" s="80">
        <v>25.473061863954438</v>
      </c>
      <c r="F9973" s="80">
        <v>712019</v>
      </c>
      <c r="G9973" s="80">
        <v>10</v>
      </c>
      <c r="H9973" s="280" t="s">
        <v>1342</v>
      </c>
      <c r="I9973" s="80"/>
    </row>
    <row r="9974" spans="1:9">
      <c r="A9974" s="280" t="s">
        <v>11373</v>
      </c>
      <c r="B9974" s="280" t="s">
        <v>1393</v>
      </c>
      <c r="C9974" s="280" t="s">
        <v>1211</v>
      </c>
      <c r="D9974" s="280" t="s">
        <v>1344</v>
      </c>
      <c r="E9974" s="80">
        <v>0</v>
      </c>
      <c r="F9974" s="80">
        <v>712019</v>
      </c>
      <c r="G9974" s="80">
        <v>10</v>
      </c>
      <c r="H9974" s="280" t="s">
        <v>1394</v>
      </c>
      <c r="I9974" s="80"/>
    </row>
    <row r="9975" spans="1:9">
      <c r="A9975" s="280" t="s">
        <v>11374</v>
      </c>
      <c r="B9975" s="280" t="s">
        <v>1415</v>
      </c>
      <c r="C9975" s="280" t="s">
        <v>1211</v>
      </c>
      <c r="D9975" s="280" t="s">
        <v>1344</v>
      </c>
      <c r="E9975" s="80">
        <v>0</v>
      </c>
      <c r="F9975" s="80">
        <v>712019</v>
      </c>
      <c r="G9975" s="80">
        <v>10</v>
      </c>
      <c r="H9975" s="280" t="s">
        <v>1394</v>
      </c>
      <c r="I9975" s="80"/>
    </row>
    <row r="9976" spans="1:9">
      <c r="A9976" s="280" t="s">
        <v>11375</v>
      </c>
      <c r="B9976" s="280" t="s">
        <v>1436</v>
      </c>
      <c r="C9976" s="280" t="s">
        <v>1211</v>
      </c>
      <c r="D9976" s="280" t="s">
        <v>1344</v>
      </c>
      <c r="E9976" s="80">
        <v>0</v>
      </c>
      <c r="F9976" s="80">
        <v>712019</v>
      </c>
      <c r="G9976" s="80">
        <v>10</v>
      </c>
      <c r="H9976" s="280" t="s">
        <v>1394</v>
      </c>
      <c r="I9976" s="80"/>
    </row>
    <row r="9977" spans="1:9">
      <c r="A9977" s="280" t="s">
        <v>11376</v>
      </c>
      <c r="B9977" s="280" t="s">
        <v>5752</v>
      </c>
      <c r="C9977" s="280" t="s">
        <v>1212</v>
      </c>
      <c r="D9977" s="280" t="s">
        <v>1394</v>
      </c>
      <c r="E9977" s="80">
        <v>0.98933876764524542</v>
      </c>
      <c r="F9977" s="80">
        <v>712019</v>
      </c>
      <c r="G9977" s="80">
        <v>10</v>
      </c>
      <c r="H9977" s="280" t="s">
        <v>1394</v>
      </c>
      <c r="I9977" s="80"/>
    </row>
    <row r="9978" spans="1:9">
      <c r="A9978" s="280" t="s">
        <v>11377</v>
      </c>
      <c r="B9978" s="280" t="s">
        <v>5754</v>
      </c>
      <c r="C9978" s="280" t="s">
        <v>1212</v>
      </c>
      <c r="D9978" s="280" t="s">
        <v>1394</v>
      </c>
      <c r="E9978" s="80">
        <v>5437019.9137772406</v>
      </c>
      <c r="F9978" s="80">
        <v>712019</v>
      </c>
      <c r="G9978" s="80">
        <v>10</v>
      </c>
      <c r="H9978" s="280" t="s">
        <v>1394</v>
      </c>
      <c r="I9978" s="80"/>
    </row>
    <row r="9979" spans="1:9">
      <c r="A9979" s="280" t="s">
        <v>11378</v>
      </c>
      <c r="B9979" s="280" t="s">
        <v>1457</v>
      </c>
      <c r="C9979" s="280" t="s">
        <v>1212</v>
      </c>
      <c r="D9979" s="280" t="s">
        <v>1211</v>
      </c>
      <c r="E9979" s="80">
        <v>0.90699988436409318</v>
      </c>
      <c r="F9979" s="80">
        <v>712019</v>
      </c>
      <c r="G9979" s="80">
        <v>10</v>
      </c>
      <c r="H9979" s="280" t="s">
        <v>1342</v>
      </c>
      <c r="I9979" s="80"/>
    </row>
    <row r="9980" spans="1:9">
      <c r="A9980" s="280" t="s">
        <v>11379</v>
      </c>
      <c r="B9980" s="280" t="s">
        <v>1457</v>
      </c>
      <c r="C9980" s="280" t="s">
        <v>1212</v>
      </c>
      <c r="D9980" s="280" t="s">
        <v>1212</v>
      </c>
      <c r="E9980" s="80">
        <v>1</v>
      </c>
      <c r="F9980" s="80">
        <v>712019</v>
      </c>
      <c r="G9980" s="80">
        <v>10</v>
      </c>
      <c r="H9980" s="280" t="s">
        <v>1342</v>
      </c>
      <c r="I9980" s="80"/>
    </row>
    <row r="9981" spans="1:9">
      <c r="A9981" s="280" t="s">
        <v>11380</v>
      </c>
      <c r="B9981" s="280" t="s">
        <v>1457</v>
      </c>
      <c r="C9981" s="280" t="s">
        <v>1212</v>
      </c>
      <c r="D9981" s="280" t="s">
        <v>1213</v>
      </c>
      <c r="E9981" s="80">
        <v>0.90986217698760796</v>
      </c>
      <c r="F9981" s="80">
        <v>712019</v>
      </c>
      <c r="G9981" s="80">
        <v>10</v>
      </c>
      <c r="H9981" s="280" t="s">
        <v>1342</v>
      </c>
      <c r="I9981" s="80"/>
    </row>
    <row r="9982" spans="1:9">
      <c r="A9982" s="280" t="s">
        <v>11381</v>
      </c>
      <c r="B9982" s="280" t="s">
        <v>1457</v>
      </c>
      <c r="C9982" s="280" t="s">
        <v>1212</v>
      </c>
      <c r="D9982" s="280" t="s">
        <v>1214</v>
      </c>
      <c r="E9982" s="80">
        <v>0.95227533718042967</v>
      </c>
      <c r="F9982" s="80">
        <v>712019</v>
      </c>
      <c r="G9982" s="80">
        <v>10</v>
      </c>
      <c r="H9982" s="280" t="s">
        <v>1342</v>
      </c>
      <c r="I9982" s="80"/>
    </row>
    <row r="9983" spans="1:9">
      <c r="A9983" s="280" t="s">
        <v>11382</v>
      </c>
      <c r="B9983" s="280" t="s">
        <v>1457</v>
      </c>
      <c r="C9983" s="280" t="s">
        <v>1212</v>
      </c>
      <c r="D9983" s="280" t="s">
        <v>1215</v>
      </c>
      <c r="E9983" s="80">
        <v>0.99899770392463705</v>
      </c>
      <c r="F9983" s="80">
        <v>712019</v>
      </c>
      <c r="G9983" s="80">
        <v>10</v>
      </c>
      <c r="H9983" s="280" t="s">
        <v>1342</v>
      </c>
      <c r="I9983" s="80"/>
    </row>
    <row r="9984" spans="1:9">
      <c r="A9984" s="280" t="s">
        <v>11383</v>
      </c>
      <c r="B9984" s="280" t="s">
        <v>1457</v>
      </c>
      <c r="C9984" s="280" t="s">
        <v>1212</v>
      </c>
      <c r="D9984" s="280" t="s">
        <v>1216</v>
      </c>
      <c r="E9984" s="80">
        <v>1.2698413860454425</v>
      </c>
      <c r="F9984" s="80">
        <v>712019</v>
      </c>
      <c r="G9984" s="80">
        <v>10</v>
      </c>
      <c r="H9984" s="280" t="s">
        <v>1342</v>
      </c>
      <c r="I9984" s="80"/>
    </row>
    <row r="9985" spans="1:9">
      <c r="A9985" s="280" t="s">
        <v>11384</v>
      </c>
      <c r="B9985" s="280" t="s">
        <v>1457</v>
      </c>
      <c r="C9985" s="280" t="s">
        <v>1212</v>
      </c>
      <c r="D9985" s="280" t="s">
        <v>1217</v>
      </c>
      <c r="E9985" s="80">
        <v>0.9699151999390736</v>
      </c>
      <c r="F9985" s="80">
        <v>712019</v>
      </c>
      <c r="G9985" s="80">
        <v>10</v>
      </c>
      <c r="H9985" s="280" t="s">
        <v>1342</v>
      </c>
      <c r="I9985" s="80"/>
    </row>
    <row r="9986" spans="1:9">
      <c r="A9986" s="280" t="s">
        <v>11385</v>
      </c>
      <c r="B9986" s="280" t="s">
        <v>1457</v>
      </c>
      <c r="C9986" s="280" t="s">
        <v>1212</v>
      </c>
      <c r="D9986" s="280" t="s">
        <v>1218</v>
      </c>
      <c r="E9986" s="80">
        <v>1.1252031574364814</v>
      </c>
      <c r="F9986" s="80">
        <v>712019</v>
      </c>
      <c r="G9986" s="80">
        <v>10</v>
      </c>
      <c r="H9986" s="280" t="s">
        <v>1342</v>
      </c>
      <c r="I9986" s="80"/>
    </row>
    <row r="9987" spans="1:9">
      <c r="A9987" s="280" t="s">
        <v>11386</v>
      </c>
      <c r="B9987" s="280" t="s">
        <v>1457</v>
      </c>
      <c r="C9987" s="280" t="s">
        <v>1212</v>
      </c>
      <c r="D9987" s="280" t="s">
        <v>1219</v>
      </c>
      <c r="E9987" s="80">
        <v>212278.98122670437</v>
      </c>
      <c r="F9987" s="80">
        <v>712019</v>
      </c>
      <c r="G9987" s="80">
        <v>10</v>
      </c>
      <c r="H9987" s="280" t="s">
        <v>1342</v>
      </c>
      <c r="I9987" s="80"/>
    </row>
    <row r="9988" spans="1:9">
      <c r="A9988" s="280" t="s">
        <v>11387</v>
      </c>
      <c r="B9988" s="280" t="s">
        <v>1457</v>
      </c>
      <c r="C9988" s="280" t="s">
        <v>1212</v>
      </c>
      <c r="D9988" s="280" t="s">
        <v>1347</v>
      </c>
      <c r="E9988" s="80">
        <v>8.3750983940354846</v>
      </c>
      <c r="F9988" s="80">
        <v>712019</v>
      </c>
      <c r="G9988" s="80">
        <v>10</v>
      </c>
      <c r="H9988" s="280" t="s">
        <v>1342</v>
      </c>
      <c r="I9988" s="80"/>
    </row>
    <row r="9989" spans="1:9">
      <c r="A9989" s="280" t="s">
        <v>11388</v>
      </c>
      <c r="B9989" s="280" t="s">
        <v>1393</v>
      </c>
      <c r="C9989" s="280" t="s">
        <v>1212</v>
      </c>
      <c r="D9989" s="280" t="s">
        <v>1347</v>
      </c>
      <c r="E9989" s="80">
        <v>2.0634280826775691E-2</v>
      </c>
      <c r="F9989" s="80">
        <v>712019</v>
      </c>
      <c r="G9989" s="80">
        <v>10</v>
      </c>
      <c r="H9989" s="280" t="s">
        <v>1394</v>
      </c>
      <c r="I9989" s="80"/>
    </row>
    <row r="9990" spans="1:9">
      <c r="A9990" s="280" t="s">
        <v>11389</v>
      </c>
      <c r="B9990" s="280" t="s">
        <v>1415</v>
      </c>
      <c r="C9990" s="280" t="s">
        <v>1212</v>
      </c>
      <c r="D9990" s="280" t="s">
        <v>1347</v>
      </c>
      <c r="E9990" s="80">
        <v>1.5283084572189539E-2</v>
      </c>
      <c r="F9990" s="80">
        <v>712019</v>
      </c>
      <c r="G9990" s="80">
        <v>10</v>
      </c>
      <c r="H9990" s="280" t="s">
        <v>1394</v>
      </c>
      <c r="I9990" s="80"/>
    </row>
    <row r="9991" spans="1:9">
      <c r="A9991" s="280" t="s">
        <v>11390</v>
      </c>
      <c r="B9991" s="280" t="s">
        <v>1436</v>
      </c>
      <c r="C9991" s="280" t="s">
        <v>1212</v>
      </c>
      <c r="D9991" s="280" t="s">
        <v>1347</v>
      </c>
      <c r="E9991" s="80">
        <v>1.3935882221001816E-2</v>
      </c>
      <c r="F9991" s="80">
        <v>712019</v>
      </c>
      <c r="G9991" s="80">
        <v>10</v>
      </c>
      <c r="H9991" s="280" t="s">
        <v>1394</v>
      </c>
      <c r="I9991" s="80"/>
    </row>
    <row r="9992" spans="1:9">
      <c r="A9992" s="280" t="s">
        <v>11391</v>
      </c>
      <c r="B9992" s="280" t="s">
        <v>1457</v>
      </c>
      <c r="C9992" s="280" t="s">
        <v>1212</v>
      </c>
      <c r="D9992" s="280" t="s">
        <v>1344</v>
      </c>
      <c r="E9992" s="80">
        <v>20.919799365353477</v>
      </c>
      <c r="F9992" s="80">
        <v>712019</v>
      </c>
      <c r="G9992" s="80">
        <v>10</v>
      </c>
      <c r="H9992" s="280" t="s">
        <v>1342</v>
      </c>
      <c r="I9992" s="80"/>
    </row>
    <row r="9993" spans="1:9">
      <c r="A9993" s="280" t="s">
        <v>11392</v>
      </c>
      <c r="B9993" s="280" t="s">
        <v>1393</v>
      </c>
      <c r="C9993" s="280" t="s">
        <v>1212</v>
      </c>
      <c r="D9993" s="280" t="s">
        <v>1344</v>
      </c>
      <c r="E9993" s="80">
        <v>1.6052942407435756E-2</v>
      </c>
      <c r="F9993" s="80">
        <v>712019</v>
      </c>
      <c r="G9993" s="80">
        <v>10</v>
      </c>
      <c r="H9993" s="280" t="s">
        <v>1394</v>
      </c>
      <c r="I9993" s="80"/>
    </row>
    <row r="9994" spans="1:9">
      <c r="A9994" s="280" t="s">
        <v>11393</v>
      </c>
      <c r="B9994" s="280" t="s">
        <v>1415</v>
      </c>
      <c r="C9994" s="280" t="s">
        <v>1212</v>
      </c>
      <c r="D9994" s="280" t="s">
        <v>1344</v>
      </c>
      <c r="E9994" s="80">
        <v>1.3226091988841761E-2</v>
      </c>
      <c r="F9994" s="80">
        <v>712019</v>
      </c>
      <c r="G9994" s="80">
        <v>10</v>
      </c>
      <c r="H9994" s="280" t="s">
        <v>1394</v>
      </c>
      <c r="I9994" s="80"/>
    </row>
    <row r="9995" spans="1:9">
      <c r="A9995" s="280" t="s">
        <v>11394</v>
      </c>
      <c r="B9995" s="280" t="s">
        <v>1436</v>
      </c>
      <c r="C9995" s="280" t="s">
        <v>1212</v>
      </c>
      <c r="D9995" s="280" t="s">
        <v>1344</v>
      </c>
      <c r="E9995" s="80">
        <v>1.2594902209837944E-2</v>
      </c>
      <c r="F9995" s="80">
        <v>712019</v>
      </c>
      <c r="G9995" s="80">
        <v>10</v>
      </c>
      <c r="H9995" s="280" t="s">
        <v>1394</v>
      </c>
      <c r="I9995" s="80"/>
    </row>
    <row r="9996" spans="1:9">
      <c r="A9996" s="280" t="s">
        <v>11395</v>
      </c>
      <c r="B9996" s="280" t="s">
        <v>5752</v>
      </c>
      <c r="C9996" s="280" t="s">
        <v>1213</v>
      </c>
      <c r="D9996" s="280" t="s">
        <v>1394</v>
      </c>
      <c r="E9996" s="80">
        <v>1</v>
      </c>
      <c r="F9996" s="80">
        <v>712019</v>
      </c>
      <c r="G9996" s="80">
        <v>10</v>
      </c>
      <c r="H9996" s="280" t="s">
        <v>1394</v>
      </c>
      <c r="I9996" s="80"/>
    </row>
    <row r="9997" spans="1:9">
      <c r="A9997" s="280" t="s">
        <v>11396</v>
      </c>
      <c r="B9997" s="280" t="s">
        <v>5754</v>
      </c>
      <c r="C9997" s="280" t="s">
        <v>1213</v>
      </c>
      <c r="D9997" s="280" t="s">
        <v>1394</v>
      </c>
      <c r="E9997" s="80">
        <v>6623740.5702614728</v>
      </c>
      <c r="F9997" s="80">
        <v>712019</v>
      </c>
      <c r="G9997" s="80">
        <v>10</v>
      </c>
      <c r="H9997" s="280" t="s">
        <v>1394</v>
      </c>
      <c r="I9997" s="80"/>
    </row>
    <row r="9998" spans="1:9">
      <c r="A9998" s="280" t="s">
        <v>11397</v>
      </c>
      <c r="B9998" s="280" t="s">
        <v>1457</v>
      </c>
      <c r="C9998" s="280" t="s">
        <v>1213</v>
      </c>
      <c r="D9998" s="280" t="s">
        <v>1211</v>
      </c>
      <c r="E9998" s="80">
        <v>0.99533574144973425</v>
      </c>
      <c r="F9998" s="80">
        <v>712019</v>
      </c>
      <c r="G9998" s="80">
        <v>10</v>
      </c>
      <c r="H9998" s="280" t="s">
        <v>1342</v>
      </c>
      <c r="I9998" s="80"/>
    </row>
    <row r="9999" spans="1:9">
      <c r="A9999" s="280" t="s">
        <v>11398</v>
      </c>
      <c r="B9999" s="280" t="s">
        <v>1457</v>
      </c>
      <c r="C9999" s="280" t="s">
        <v>1213</v>
      </c>
      <c r="D9999" s="280" t="s">
        <v>1212</v>
      </c>
      <c r="E9999" s="80">
        <v>3.0502770499837077</v>
      </c>
      <c r="F9999" s="80">
        <v>712019</v>
      </c>
      <c r="G9999" s="80">
        <v>10</v>
      </c>
      <c r="H9999" s="280" t="s">
        <v>1342</v>
      </c>
      <c r="I9999" s="80"/>
    </row>
    <row r="10000" spans="1:9">
      <c r="A10000" s="280" t="s">
        <v>11399</v>
      </c>
      <c r="B10000" s="280" t="s">
        <v>1457</v>
      </c>
      <c r="C10000" s="280" t="s">
        <v>1213</v>
      </c>
      <c r="D10000" s="280" t="s">
        <v>1213</v>
      </c>
      <c r="E10000" s="80">
        <v>1</v>
      </c>
      <c r="F10000" s="80">
        <v>712019</v>
      </c>
      <c r="G10000" s="80">
        <v>10</v>
      </c>
      <c r="H10000" s="280" t="s">
        <v>1342</v>
      </c>
      <c r="I10000" s="80"/>
    </row>
    <row r="10001" spans="1:9">
      <c r="A10001" s="280" t="s">
        <v>11400</v>
      </c>
      <c r="B10001" s="280" t="s">
        <v>1457</v>
      </c>
      <c r="C10001" s="280" t="s">
        <v>1213</v>
      </c>
      <c r="D10001" s="280" t="s">
        <v>1214</v>
      </c>
      <c r="E10001" s="80">
        <v>1.0467684314491879</v>
      </c>
      <c r="F10001" s="80">
        <v>712019</v>
      </c>
      <c r="G10001" s="80">
        <v>10</v>
      </c>
      <c r="H10001" s="280" t="s">
        <v>1342</v>
      </c>
      <c r="I10001" s="80"/>
    </row>
    <row r="10002" spans="1:9">
      <c r="A10002" s="280" t="s">
        <v>11401</v>
      </c>
      <c r="B10002" s="280" t="s">
        <v>1457</v>
      </c>
      <c r="C10002" s="280" t="s">
        <v>1213</v>
      </c>
      <c r="D10002" s="280" t="s">
        <v>1215</v>
      </c>
      <c r="E10002" s="80">
        <v>22.077035058961808</v>
      </c>
      <c r="F10002" s="80">
        <v>712019</v>
      </c>
      <c r="G10002" s="80">
        <v>10</v>
      </c>
      <c r="H10002" s="280" t="s">
        <v>1342</v>
      </c>
      <c r="I10002" s="80"/>
    </row>
    <row r="10003" spans="1:9">
      <c r="A10003" s="280" t="s">
        <v>11402</v>
      </c>
      <c r="B10003" s="280" t="s">
        <v>1457</v>
      </c>
      <c r="C10003" s="280" t="s">
        <v>1213</v>
      </c>
      <c r="D10003" s="280" t="s">
        <v>1216</v>
      </c>
      <c r="E10003" s="80">
        <v>4.6408790429561559</v>
      </c>
      <c r="F10003" s="80">
        <v>712019</v>
      </c>
      <c r="G10003" s="80">
        <v>10</v>
      </c>
      <c r="H10003" s="280" t="s">
        <v>1342</v>
      </c>
      <c r="I10003" s="80"/>
    </row>
    <row r="10004" spans="1:9">
      <c r="A10004" s="280" t="s">
        <v>11403</v>
      </c>
      <c r="B10004" s="280" t="s">
        <v>1457</v>
      </c>
      <c r="C10004" s="280" t="s">
        <v>1213</v>
      </c>
      <c r="D10004" s="280" t="s">
        <v>1217</v>
      </c>
      <c r="E10004" s="80">
        <v>4.3246418140544653</v>
      </c>
      <c r="F10004" s="80">
        <v>712019</v>
      </c>
      <c r="G10004" s="80">
        <v>10</v>
      </c>
      <c r="H10004" s="280" t="s">
        <v>1342</v>
      </c>
      <c r="I10004" s="80"/>
    </row>
    <row r="10005" spans="1:9">
      <c r="A10005" s="280" t="s">
        <v>11404</v>
      </c>
      <c r="B10005" s="280" t="s">
        <v>1457</v>
      </c>
      <c r="C10005" s="280" t="s">
        <v>1213</v>
      </c>
      <c r="D10005" s="280" t="s">
        <v>1218</v>
      </c>
      <c r="E10005" s="80">
        <v>3.0465508253313764</v>
      </c>
      <c r="F10005" s="80">
        <v>712019</v>
      </c>
      <c r="G10005" s="80">
        <v>10</v>
      </c>
      <c r="H10005" s="280" t="s">
        <v>1342</v>
      </c>
      <c r="I10005" s="80"/>
    </row>
    <row r="10006" spans="1:9">
      <c r="A10006" s="280" t="s">
        <v>11405</v>
      </c>
      <c r="B10006" s="280" t="s">
        <v>1457</v>
      </c>
      <c r="C10006" s="280" t="s">
        <v>1213</v>
      </c>
      <c r="D10006" s="280" t="s">
        <v>1219</v>
      </c>
      <c r="E10006" s="80">
        <v>272660.30062722776</v>
      </c>
      <c r="F10006" s="80">
        <v>712019</v>
      </c>
      <c r="G10006" s="80">
        <v>10</v>
      </c>
      <c r="H10006" s="280" t="s">
        <v>1342</v>
      </c>
      <c r="I10006" s="80"/>
    </row>
    <row r="10007" spans="1:9">
      <c r="A10007" s="280" t="s">
        <v>11406</v>
      </c>
      <c r="B10007" s="280" t="s">
        <v>1457</v>
      </c>
      <c r="C10007" s="280" t="s">
        <v>1213</v>
      </c>
      <c r="D10007" s="280" t="s">
        <v>1347</v>
      </c>
      <c r="E10007" s="80">
        <v>10.140114823382996</v>
      </c>
      <c r="F10007" s="80">
        <v>712019</v>
      </c>
      <c r="G10007" s="80">
        <v>10</v>
      </c>
      <c r="H10007" s="280" t="s">
        <v>1342</v>
      </c>
      <c r="I10007" s="80"/>
    </row>
    <row r="10008" spans="1:9">
      <c r="A10008" s="280" t="s">
        <v>11407</v>
      </c>
      <c r="B10008" s="280" t="s">
        <v>1393</v>
      </c>
      <c r="C10008" s="280" t="s">
        <v>1213</v>
      </c>
      <c r="D10008" s="280" t="s">
        <v>1347</v>
      </c>
      <c r="E10008" s="80">
        <v>0</v>
      </c>
      <c r="F10008" s="80">
        <v>712019</v>
      </c>
      <c r="G10008" s="80">
        <v>10</v>
      </c>
      <c r="H10008" s="280" t="s">
        <v>1394</v>
      </c>
      <c r="I10008" s="80"/>
    </row>
    <row r="10009" spans="1:9">
      <c r="A10009" s="280" t="s">
        <v>11408</v>
      </c>
      <c r="B10009" s="280" t="s">
        <v>1415</v>
      </c>
      <c r="C10009" s="280" t="s">
        <v>1213</v>
      </c>
      <c r="D10009" s="280" t="s">
        <v>1347</v>
      </c>
      <c r="E10009" s="80">
        <v>0</v>
      </c>
      <c r="F10009" s="80">
        <v>712019</v>
      </c>
      <c r="G10009" s="80">
        <v>10</v>
      </c>
      <c r="H10009" s="280" t="s">
        <v>1394</v>
      </c>
      <c r="I10009" s="80"/>
    </row>
    <row r="10010" spans="1:9">
      <c r="A10010" s="280" t="s">
        <v>11409</v>
      </c>
      <c r="B10010" s="280" t="s">
        <v>1436</v>
      </c>
      <c r="C10010" s="280" t="s">
        <v>1213</v>
      </c>
      <c r="D10010" s="280" t="s">
        <v>1347</v>
      </c>
      <c r="E10010" s="80">
        <v>0</v>
      </c>
      <c r="F10010" s="80">
        <v>712019</v>
      </c>
      <c r="G10010" s="80">
        <v>10</v>
      </c>
      <c r="H10010" s="280" t="s">
        <v>1394</v>
      </c>
      <c r="I10010" s="80"/>
    </row>
    <row r="10011" spans="1:9">
      <c r="A10011" s="280" t="s">
        <v>11410</v>
      </c>
      <c r="B10011" s="280" t="s">
        <v>1457</v>
      </c>
      <c r="C10011" s="280" t="s">
        <v>1213</v>
      </c>
      <c r="D10011" s="280" t="s">
        <v>1344</v>
      </c>
      <c r="E10011" s="80">
        <v>25.242180735999106</v>
      </c>
      <c r="F10011" s="80">
        <v>712019</v>
      </c>
      <c r="G10011" s="80">
        <v>10</v>
      </c>
      <c r="H10011" s="280" t="s">
        <v>1342</v>
      </c>
      <c r="I10011" s="80"/>
    </row>
    <row r="10012" spans="1:9">
      <c r="A10012" s="280" t="s">
        <v>11411</v>
      </c>
      <c r="B10012" s="280" t="s">
        <v>1393</v>
      </c>
      <c r="C10012" s="280" t="s">
        <v>1213</v>
      </c>
      <c r="D10012" s="280" t="s">
        <v>1344</v>
      </c>
      <c r="E10012" s="80">
        <v>0</v>
      </c>
      <c r="F10012" s="80">
        <v>712019</v>
      </c>
      <c r="G10012" s="80">
        <v>10</v>
      </c>
      <c r="H10012" s="280" t="s">
        <v>1394</v>
      </c>
      <c r="I10012" s="80"/>
    </row>
    <row r="10013" spans="1:9">
      <c r="A10013" s="280" t="s">
        <v>11412</v>
      </c>
      <c r="B10013" s="280" t="s">
        <v>1415</v>
      </c>
      <c r="C10013" s="280" t="s">
        <v>1213</v>
      </c>
      <c r="D10013" s="280" t="s">
        <v>1344</v>
      </c>
      <c r="E10013" s="80">
        <v>0</v>
      </c>
      <c r="F10013" s="80">
        <v>712019</v>
      </c>
      <c r="G10013" s="80">
        <v>10</v>
      </c>
      <c r="H10013" s="280" t="s">
        <v>1394</v>
      </c>
      <c r="I10013" s="80"/>
    </row>
    <row r="10014" spans="1:9">
      <c r="A10014" s="280" t="s">
        <v>11413</v>
      </c>
      <c r="B10014" s="280" t="s">
        <v>1436</v>
      </c>
      <c r="C10014" s="280" t="s">
        <v>1213</v>
      </c>
      <c r="D10014" s="280" t="s">
        <v>1344</v>
      </c>
      <c r="E10014" s="80">
        <v>0</v>
      </c>
      <c r="F10014" s="80">
        <v>712019</v>
      </c>
      <c r="G10014" s="80">
        <v>10</v>
      </c>
      <c r="H10014" s="280" t="s">
        <v>1394</v>
      </c>
      <c r="I10014" s="80"/>
    </row>
    <row r="10015" spans="1:9">
      <c r="A10015" s="280" t="s">
        <v>11414</v>
      </c>
      <c r="B10015" s="280" t="s">
        <v>5752</v>
      </c>
      <c r="C10015" s="280" t="s">
        <v>1214</v>
      </c>
      <c r="D10015" s="280" t="s">
        <v>1394</v>
      </c>
      <c r="E10015" s="80">
        <v>1</v>
      </c>
      <c r="F10015" s="80">
        <v>712019</v>
      </c>
      <c r="G10015" s="80">
        <v>10</v>
      </c>
      <c r="H10015" s="280" t="s">
        <v>1394</v>
      </c>
      <c r="I10015" s="80"/>
    </row>
    <row r="10016" spans="1:9">
      <c r="A10016" s="280" t="s">
        <v>11415</v>
      </c>
      <c r="B10016" s="280" t="s">
        <v>5754</v>
      </c>
      <c r="C10016" s="280" t="s">
        <v>1214</v>
      </c>
      <c r="D10016" s="280" t="s">
        <v>1394</v>
      </c>
      <c r="E10016" s="80">
        <v>6402686.3025332205</v>
      </c>
      <c r="F10016" s="80">
        <v>712019</v>
      </c>
      <c r="G10016" s="80">
        <v>10</v>
      </c>
      <c r="H10016" s="280" t="s">
        <v>1394</v>
      </c>
      <c r="I10016" s="80"/>
    </row>
    <row r="10017" spans="1:9">
      <c r="A10017" s="280" t="s">
        <v>11416</v>
      </c>
      <c r="B10017" s="280" t="s">
        <v>1457</v>
      </c>
      <c r="C10017" s="280" t="s">
        <v>1214</v>
      </c>
      <c r="D10017" s="280" t="s">
        <v>1211</v>
      </c>
      <c r="E10017" s="80">
        <v>0.95321531559155925</v>
      </c>
      <c r="F10017" s="80">
        <v>712019</v>
      </c>
      <c r="G10017" s="80">
        <v>10</v>
      </c>
      <c r="H10017" s="280" t="s">
        <v>1342</v>
      </c>
      <c r="I10017" s="80"/>
    </row>
    <row r="10018" spans="1:9">
      <c r="A10018" s="280" t="s">
        <v>11417</v>
      </c>
      <c r="B10018" s="280" t="s">
        <v>1457</v>
      </c>
      <c r="C10018" s="280" t="s">
        <v>1214</v>
      </c>
      <c r="D10018" s="280" t="s">
        <v>1212</v>
      </c>
      <c r="E10018" s="80">
        <v>3.0017314359252558</v>
      </c>
      <c r="F10018" s="80">
        <v>712019</v>
      </c>
      <c r="G10018" s="80">
        <v>10</v>
      </c>
      <c r="H10018" s="280" t="s">
        <v>1342</v>
      </c>
      <c r="I10018" s="80"/>
    </row>
    <row r="10019" spans="1:9">
      <c r="A10019" s="280" t="s">
        <v>11418</v>
      </c>
      <c r="B10019" s="280" t="s">
        <v>1457</v>
      </c>
      <c r="C10019" s="280" t="s">
        <v>1214</v>
      </c>
      <c r="D10019" s="280" t="s">
        <v>1213</v>
      </c>
      <c r="E10019" s="80">
        <v>0.95776435924812153</v>
      </c>
      <c r="F10019" s="80">
        <v>712019</v>
      </c>
      <c r="G10019" s="80">
        <v>10</v>
      </c>
      <c r="H10019" s="280" t="s">
        <v>1342</v>
      </c>
      <c r="I10019" s="80"/>
    </row>
    <row r="10020" spans="1:9">
      <c r="A10020" s="280" t="s">
        <v>11419</v>
      </c>
      <c r="B10020" s="280" t="s">
        <v>1457</v>
      </c>
      <c r="C10020" s="280" t="s">
        <v>1214</v>
      </c>
      <c r="D10020" s="280" t="s">
        <v>1214</v>
      </c>
      <c r="E10020" s="80">
        <v>1</v>
      </c>
      <c r="F10020" s="80">
        <v>712019</v>
      </c>
      <c r="G10020" s="80">
        <v>10</v>
      </c>
      <c r="H10020" s="280" t="s">
        <v>1342</v>
      </c>
      <c r="I10020" s="80"/>
    </row>
    <row r="10021" spans="1:9">
      <c r="A10021" s="280" t="s">
        <v>11420</v>
      </c>
      <c r="B10021" s="280" t="s">
        <v>1457</v>
      </c>
      <c r="C10021" s="280" t="s">
        <v>1214</v>
      </c>
      <c r="D10021" s="280" t="s">
        <v>1215</v>
      </c>
      <c r="E10021" s="80">
        <v>22.028739069457334</v>
      </c>
      <c r="F10021" s="80">
        <v>712019</v>
      </c>
      <c r="G10021" s="80">
        <v>10</v>
      </c>
      <c r="H10021" s="280" t="s">
        <v>1342</v>
      </c>
      <c r="I10021" s="80"/>
    </row>
    <row r="10022" spans="1:9">
      <c r="A10022" s="280" t="s">
        <v>11421</v>
      </c>
      <c r="B10022" s="280" t="s">
        <v>1457</v>
      </c>
      <c r="C10022" s="280" t="s">
        <v>1214</v>
      </c>
      <c r="D10022" s="280" t="s">
        <v>1216</v>
      </c>
      <c r="E10022" s="80">
        <v>4.5771676024611097</v>
      </c>
      <c r="F10022" s="80">
        <v>712019</v>
      </c>
      <c r="G10022" s="80">
        <v>10</v>
      </c>
      <c r="H10022" s="280" t="s">
        <v>1342</v>
      </c>
      <c r="I10022" s="80"/>
    </row>
    <row r="10023" spans="1:9">
      <c r="A10023" s="280" t="s">
        <v>11422</v>
      </c>
      <c r="B10023" s="280" t="s">
        <v>1457</v>
      </c>
      <c r="C10023" s="280" t="s">
        <v>1214</v>
      </c>
      <c r="D10023" s="280" t="s">
        <v>1217</v>
      </c>
      <c r="E10023" s="80">
        <v>4.2779614619311914</v>
      </c>
      <c r="F10023" s="80">
        <v>712019</v>
      </c>
      <c r="G10023" s="80">
        <v>10</v>
      </c>
      <c r="H10023" s="280" t="s">
        <v>1342</v>
      </c>
      <c r="I10023" s="80"/>
    </row>
    <row r="10024" spans="1:9">
      <c r="A10024" s="280" t="s">
        <v>11423</v>
      </c>
      <c r="B10024" s="280" t="s">
        <v>1457</v>
      </c>
      <c r="C10024" s="280" t="s">
        <v>1214</v>
      </c>
      <c r="D10024" s="280" t="s">
        <v>1218</v>
      </c>
      <c r="E10024" s="80">
        <v>2.9897729665162673</v>
      </c>
      <c r="F10024" s="80">
        <v>712019</v>
      </c>
      <c r="G10024" s="80">
        <v>10</v>
      </c>
      <c r="H10024" s="280" t="s">
        <v>1342</v>
      </c>
      <c r="I10024" s="80"/>
    </row>
    <row r="10025" spans="1:9">
      <c r="A10025" s="280" t="s">
        <v>11424</v>
      </c>
      <c r="B10025" s="280" t="s">
        <v>1457</v>
      </c>
      <c r="C10025" s="280" t="s">
        <v>1214</v>
      </c>
      <c r="D10025" s="280" t="s">
        <v>1219</v>
      </c>
      <c r="E10025" s="80">
        <v>266095.50369751616</v>
      </c>
      <c r="F10025" s="80">
        <v>712019</v>
      </c>
      <c r="G10025" s="80">
        <v>10</v>
      </c>
      <c r="H10025" s="280" t="s">
        <v>1342</v>
      </c>
      <c r="I10025" s="80"/>
    </row>
    <row r="10026" spans="1:9">
      <c r="A10026" s="280" t="s">
        <v>11425</v>
      </c>
      <c r="B10026" s="280" t="s">
        <v>1457</v>
      </c>
      <c r="C10026" s="280" t="s">
        <v>1214</v>
      </c>
      <c r="D10026" s="280" t="s">
        <v>1347</v>
      </c>
      <c r="E10026" s="80">
        <v>9.8098224984309415</v>
      </c>
      <c r="F10026" s="80">
        <v>712019</v>
      </c>
      <c r="G10026" s="80">
        <v>10</v>
      </c>
      <c r="H10026" s="280" t="s">
        <v>1342</v>
      </c>
      <c r="I10026" s="80"/>
    </row>
    <row r="10027" spans="1:9">
      <c r="A10027" s="280" t="s">
        <v>11426</v>
      </c>
      <c r="B10027" s="280" t="s">
        <v>1393</v>
      </c>
      <c r="C10027" s="280" t="s">
        <v>1214</v>
      </c>
      <c r="D10027" s="280" t="s">
        <v>1347</v>
      </c>
      <c r="E10027" s="80">
        <v>0</v>
      </c>
      <c r="F10027" s="80">
        <v>712019</v>
      </c>
      <c r="G10027" s="80">
        <v>10</v>
      </c>
      <c r="H10027" s="280" t="s">
        <v>1394</v>
      </c>
      <c r="I10027" s="80"/>
    </row>
    <row r="10028" spans="1:9">
      <c r="A10028" s="280" t="s">
        <v>11427</v>
      </c>
      <c r="B10028" s="280" t="s">
        <v>1415</v>
      </c>
      <c r="C10028" s="280" t="s">
        <v>1214</v>
      </c>
      <c r="D10028" s="280" t="s">
        <v>1347</v>
      </c>
      <c r="E10028" s="80">
        <v>0</v>
      </c>
      <c r="F10028" s="80">
        <v>712019</v>
      </c>
      <c r="G10028" s="80">
        <v>10</v>
      </c>
      <c r="H10028" s="280" t="s">
        <v>1394</v>
      </c>
      <c r="I10028" s="80"/>
    </row>
    <row r="10029" spans="1:9">
      <c r="A10029" s="280" t="s">
        <v>11428</v>
      </c>
      <c r="B10029" s="280" t="s">
        <v>1436</v>
      </c>
      <c r="C10029" s="280" t="s">
        <v>1214</v>
      </c>
      <c r="D10029" s="280" t="s">
        <v>1347</v>
      </c>
      <c r="E10029" s="80">
        <v>0</v>
      </c>
      <c r="F10029" s="80">
        <v>712019</v>
      </c>
      <c r="G10029" s="80">
        <v>10</v>
      </c>
      <c r="H10029" s="280" t="s">
        <v>1394</v>
      </c>
      <c r="I10029" s="80"/>
    </row>
    <row r="10030" spans="1:9">
      <c r="A10030" s="280" t="s">
        <v>11429</v>
      </c>
      <c r="B10030" s="280" t="s">
        <v>1457</v>
      </c>
      <c r="C10030" s="280" t="s">
        <v>1214</v>
      </c>
      <c r="D10030" s="280" t="s">
        <v>1344</v>
      </c>
      <c r="E10030" s="80">
        <v>24.40473379568645</v>
      </c>
      <c r="F10030" s="80">
        <v>712019</v>
      </c>
      <c r="G10030" s="80">
        <v>10</v>
      </c>
      <c r="H10030" s="280" t="s">
        <v>1342</v>
      </c>
      <c r="I10030" s="80"/>
    </row>
    <row r="10031" spans="1:9">
      <c r="A10031" s="280" t="s">
        <v>11430</v>
      </c>
      <c r="B10031" s="280" t="s">
        <v>1393</v>
      </c>
      <c r="C10031" s="280" t="s">
        <v>1214</v>
      </c>
      <c r="D10031" s="280" t="s">
        <v>1344</v>
      </c>
      <c r="E10031" s="80">
        <v>0</v>
      </c>
      <c r="F10031" s="80">
        <v>712019</v>
      </c>
      <c r="G10031" s="80">
        <v>10</v>
      </c>
      <c r="H10031" s="280" t="s">
        <v>1394</v>
      </c>
      <c r="I10031" s="80"/>
    </row>
    <row r="10032" spans="1:9">
      <c r="A10032" s="280" t="s">
        <v>11431</v>
      </c>
      <c r="B10032" s="280" t="s">
        <v>1415</v>
      </c>
      <c r="C10032" s="280" t="s">
        <v>1214</v>
      </c>
      <c r="D10032" s="280" t="s">
        <v>1344</v>
      </c>
      <c r="E10032" s="80">
        <v>0</v>
      </c>
      <c r="F10032" s="80">
        <v>712019</v>
      </c>
      <c r="G10032" s="80">
        <v>10</v>
      </c>
      <c r="H10032" s="280" t="s">
        <v>1394</v>
      </c>
      <c r="I10032" s="80"/>
    </row>
    <row r="10033" spans="1:9">
      <c r="A10033" s="280" t="s">
        <v>11432</v>
      </c>
      <c r="B10033" s="280" t="s">
        <v>1436</v>
      </c>
      <c r="C10033" s="280" t="s">
        <v>1214</v>
      </c>
      <c r="D10033" s="280" t="s">
        <v>1344</v>
      </c>
      <c r="E10033" s="80">
        <v>0</v>
      </c>
      <c r="F10033" s="80">
        <v>712019</v>
      </c>
      <c r="G10033" s="80">
        <v>10</v>
      </c>
      <c r="H10033" s="280" t="s">
        <v>1394</v>
      </c>
      <c r="I10033" s="80"/>
    </row>
    <row r="10034" spans="1:9">
      <c r="A10034" s="280" t="s">
        <v>11433</v>
      </c>
      <c r="B10034" s="280" t="s">
        <v>5752</v>
      </c>
      <c r="C10034" s="280" t="s">
        <v>1215</v>
      </c>
      <c r="D10034" s="280" t="s">
        <v>1394</v>
      </c>
      <c r="E10034" s="80">
        <v>0.99376280689138918</v>
      </c>
      <c r="F10034" s="80">
        <v>712019</v>
      </c>
      <c r="G10034" s="80">
        <v>10</v>
      </c>
      <c r="H10034" s="280" t="s">
        <v>1394</v>
      </c>
      <c r="I10034" s="80"/>
    </row>
    <row r="10035" spans="1:9">
      <c r="A10035" s="280" t="s">
        <v>11434</v>
      </c>
      <c r="B10035" s="280" t="s">
        <v>5754</v>
      </c>
      <c r="C10035" s="280" t="s">
        <v>1215</v>
      </c>
      <c r="D10035" s="280" t="s">
        <v>1394</v>
      </c>
      <c r="E10035" s="80">
        <v>5438763.8694015071</v>
      </c>
      <c r="F10035" s="80">
        <v>712019</v>
      </c>
      <c r="G10035" s="80">
        <v>10</v>
      </c>
      <c r="H10035" s="280" t="s">
        <v>1394</v>
      </c>
      <c r="I10035" s="80"/>
    </row>
    <row r="10036" spans="1:9">
      <c r="A10036" s="280" t="s">
        <v>11435</v>
      </c>
      <c r="B10036" s="280" t="s">
        <v>1457</v>
      </c>
      <c r="C10036" s="280" t="s">
        <v>1215</v>
      </c>
      <c r="D10036" s="280" t="s">
        <v>1211</v>
      </c>
      <c r="E10036" s="80">
        <v>0.90333035653418281</v>
      </c>
      <c r="F10036" s="80">
        <v>712019</v>
      </c>
      <c r="G10036" s="80">
        <v>10</v>
      </c>
      <c r="H10036" s="280" t="s">
        <v>1342</v>
      </c>
      <c r="I10036" s="80"/>
    </row>
    <row r="10037" spans="1:9">
      <c r="A10037" s="280" t="s">
        <v>11436</v>
      </c>
      <c r="B10037" s="280" t="s">
        <v>1457</v>
      </c>
      <c r="C10037" s="280" t="s">
        <v>1215</v>
      </c>
      <c r="D10037" s="280" t="s">
        <v>1212</v>
      </c>
      <c r="E10037" s="80">
        <v>1.001063353354019</v>
      </c>
      <c r="F10037" s="80">
        <v>712019</v>
      </c>
      <c r="G10037" s="80">
        <v>10</v>
      </c>
      <c r="H10037" s="280" t="s">
        <v>1342</v>
      </c>
      <c r="I10037" s="80"/>
    </row>
    <row r="10038" spans="1:9">
      <c r="A10038" s="280" t="s">
        <v>11437</v>
      </c>
      <c r="B10038" s="280" t="s">
        <v>1457</v>
      </c>
      <c r="C10038" s="280" t="s">
        <v>1215</v>
      </c>
      <c r="D10038" s="280" t="s">
        <v>1213</v>
      </c>
      <c r="E10038" s="80">
        <v>0.90618185315278421</v>
      </c>
      <c r="F10038" s="80">
        <v>712019</v>
      </c>
      <c r="G10038" s="80">
        <v>10</v>
      </c>
      <c r="H10038" s="280" t="s">
        <v>1342</v>
      </c>
      <c r="I10038" s="80"/>
    </row>
    <row r="10039" spans="1:9">
      <c r="A10039" s="280" t="s">
        <v>11438</v>
      </c>
      <c r="B10039" s="280" t="s">
        <v>1457</v>
      </c>
      <c r="C10039" s="280" t="s">
        <v>1215</v>
      </c>
      <c r="D10039" s="280" t="s">
        <v>1214</v>
      </c>
      <c r="E10039" s="80">
        <v>0.94843422285811907</v>
      </c>
      <c r="F10039" s="80">
        <v>712019</v>
      </c>
      <c r="G10039" s="80">
        <v>10</v>
      </c>
      <c r="H10039" s="280" t="s">
        <v>1342</v>
      </c>
      <c r="I10039" s="80"/>
    </row>
    <row r="10040" spans="1:9">
      <c r="A10040" s="280" t="s">
        <v>11439</v>
      </c>
      <c r="B10040" s="280" t="s">
        <v>1457</v>
      </c>
      <c r="C10040" s="280" t="s">
        <v>1215</v>
      </c>
      <c r="D10040" s="280" t="s">
        <v>1215</v>
      </c>
      <c r="E10040" s="80">
        <v>1</v>
      </c>
      <c r="F10040" s="80">
        <v>712019</v>
      </c>
      <c r="G10040" s="80">
        <v>10</v>
      </c>
      <c r="H10040" s="280" t="s">
        <v>1342</v>
      </c>
      <c r="I10040" s="80"/>
    </row>
    <row r="10041" spans="1:9">
      <c r="A10041" s="280" t="s">
        <v>11440</v>
      </c>
      <c r="B10041" s="280" t="s">
        <v>1457</v>
      </c>
      <c r="C10041" s="280" t="s">
        <v>1215</v>
      </c>
      <c r="D10041" s="280" t="s">
        <v>1216</v>
      </c>
      <c r="E10041" s="80">
        <v>1.265231306448348</v>
      </c>
      <c r="F10041" s="80">
        <v>712019</v>
      </c>
      <c r="G10041" s="80">
        <v>10</v>
      </c>
      <c r="H10041" s="280" t="s">
        <v>1342</v>
      </c>
      <c r="I10041" s="80"/>
    </row>
    <row r="10042" spans="1:9">
      <c r="A10042" s="280" t="s">
        <v>11441</v>
      </c>
      <c r="B10042" s="280" t="s">
        <v>1457</v>
      </c>
      <c r="C10042" s="280" t="s">
        <v>1215</v>
      </c>
      <c r="D10042" s="280" t="s">
        <v>1217</v>
      </c>
      <c r="E10042" s="80">
        <v>0.96652155551924102</v>
      </c>
      <c r="F10042" s="80">
        <v>712019</v>
      </c>
      <c r="G10042" s="80">
        <v>10</v>
      </c>
      <c r="H10042" s="280" t="s">
        <v>1342</v>
      </c>
      <c r="I10042" s="80"/>
    </row>
    <row r="10043" spans="1:9">
      <c r="A10043" s="280" t="s">
        <v>11442</v>
      </c>
      <c r="B10043" s="280" t="s">
        <v>1457</v>
      </c>
      <c r="C10043" s="280" t="s">
        <v>1215</v>
      </c>
      <c r="D10043" s="280" t="s">
        <v>1218</v>
      </c>
      <c r="E10043" s="80">
        <v>1.1208062276111048</v>
      </c>
      <c r="F10043" s="80">
        <v>712019</v>
      </c>
      <c r="G10043" s="80">
        <v>10</v>
      </c>
      <c r="H10043" s="280" t="s">
        <v>1342</v>
      </c>
      <c r="I10043" s="80"/>
    </row>
    <row r="10044" spans="1:9">
      <c r="A10044" s="280" t="s">
        <v>11443</v>
      </c>
      <c r="B10044" s="280" t="s">
        <v>1457</v>
      </c>
      <c r="C10044" s="280" t="s">
        <v>1215</v>
      </c>
      <c r="D10044" s="280" t="s">
        <v>1219</v>
      </c>
      <c r="E10044" s="80">
        <v>211454.28455623158</v>
      </c>
      <c r="F10044" s="80">
        <v>712019</v>
      </c>
      <c r="G10044" s="80">
        <v>10</v>
      </c>
      <c r="H10044" s="280" t="s">
        <v>1342</v>
      </c>
      <c r="I10044" s="80"/>
    </row>
    <row r="10045" spans="1:9">
      <c r="A10045" s="280" t="s">
        <v>11444</v>
      </c>
      <c r="B10045" s="280" t="s">
        <v>1457</v>
      </c>
      <c r="C10045" s="280" t="s">
        <v>1215</v>
      </c>
      <c r="D10045" s="280" t="s">
        <v>1347</v>
      </c>
      <c r="E10045" s="80">
        <v>8.3407145433882395</v>
      </c>
      <c r="F10045" s="80">
        <v>712019</v>
      </c>
      <c r="G10045" s="80">
        <v>10</v>
      </c>
      <c r="H10045" s="280" t="s">
        <v>1342</v>
      </c>
      <c r="I10045" s="80"/>
    </row>
    <row r="10046" spans="1:9">
      <c r="A10046" s="280" t="s">
        <v>11445</v>
      </c>
      <c r="B10046" s="280" t="s">
        <v>1393</v>
      </c>
      <c r="C10046" s="280" t="s">
        <v>1215</v>
      </c>
      <c r="D10046" s="280" t="s">
        <v>1347</v>
      </c>
      <c r="E10046" s="80">
        <v>2.0634280826775691E-2</v>
      </c>
      <c r="F10046" s="80">
        <v>712019</v>
      </c>
      <c r="G10046" s="80">
        <v>10</v>
      </c>
      <c r="H10046" s="280" t="s">
        <v>1394</v>
      </c>
      <c r="I10046" s="80"/>
    </row>
    <row r="10047" spans="1:9">
      <c r="A10047" s="280" t="s">
        <v>11446</v>
      </c>
      <c r="B10047" s="280" t="s">
        <v>1415</v>
      </c>
      <c r="C10047" s="280" t="s">
        <v>1215</v>
      </c>
      <c r="D10047" s="280" t="s">
        <v>1347</v>
      </c>
      <c r="E10047" s="80">
        <v>1.5158246386687207E-2</v>
      </c>
      <c r="F10047" s="80">
        <v>712019</v>
      </c>
      <c r="G10047" s="80">
        <v>10</v>
      </c>
      <c r="H10047" s="280" t="s">
        <v>1394</v>
      </c>
      <c r="I10047" s="80"/>
    </row>
    <row r="10048" spans="1:9">
      <c r="A10048" s="280" t="s">
        <v>11447</v>
      </c>
      <c r="B10048" s="280" t="s">
        <v>1436</v>
      </c>
      <c r="C10048" s="280" t="s">
        <v>1215</v>
      </c>
      <c r="D10048" s="280" t="s">
        <v>1347</v>
      </c>
      <c r="E10048" s="80">
        <v>1.3750415443109194E-2</v>
      </c>
      <c r="F10048" s="80">
        <v>712019</v>
      </c>
      <c r="G10048" s="80">
        <v>10</v>
      </c>
      <c r="H10048" s="280" t="s">
        <v>1394</v>
      </c>
      <c r="I10048" s="80"/>
    </row>
    <row r="10049" spans="1:9">
      <c r="A10049" s="280" t="s">
        <v>11448</v>
      </c>
      <c r="B10049" s="280" t="s">
        <v>1457</v>
      </c>
      <c r="C10049" s="280" t="s">
        <v>1215</v>
      </c>
      <c r="D10049" s="280" t="s">
        <v>1344</v>
      </c>
      <c r="E10049" s="80">
        <v>20.833486968062321</v>
      </c>
      <c r="F10049" s="80">
        <v>712019</v>
      </c>
      <c r="G10049" s="80">
        <v>10</v>
      </c>
      <c r="H10049" s="280" t="s">
        <v>1342</v>
      </c>
      <c r="I10049" s="80"/>
    </row>
    <row r="10050" spans="1:9">
      <c r="A10050" s="280" t="s">
        <v>11449</v>
      </c>
      <c r="B10050" s="280" t="s">
        <v>1393</v>
      </c>
      <c r="C10050" s="280" t="s">
        <v>1215</v>
      </c>
      <c r="D10050" s="280" t="s">
        <v>1344</v>
      </c>
      <c r="E10050" s="80">
        <v>1.6052942407435756E-2</v>
      </c>
      <c r="F10050" s="80">
        <v>712019</v>
      </c>
      <c r="G10050" s="80">
        <v>10</v>
      </c>
      <c r="H10050" s="280" t="s">
        <v>1394</v>
      </c>
      <c r="I10050" s="80"/>
    </row>
    <row r="10051" spans="1:9">
      <c r="A10051" s="280" t="s">
        <v>11450</v>
      </c>
      <c r="B10051" s="280" t="s">
        <v>1415</v>
      </c>
      <c r="C10051" s="280" t="s">
        <v>1215</v>
      </c>
      <c r="D10051" s="280" t="s">
        <v>1344</v>
      </c>
      <c r="E10051" s="80">
        <v>1.2959135552984563E-2</v>
      </c>
      <c r="F10051" s="80">
        <v>712019</v>
      </c>
      <c r="G10051" s="80">
        <v>10</v>
      </c>
      <c r="H10051" s="280" t="s">
        <v>1394</v>
      </c>
      <c r="I10051" s="80"/>
    </row>
    <row r="10052" spans="1:9">
      <c r="A10052" s="280" t="s">
        <v>11451</v>
      </c>
      <c r="B10052" s="280" t="s">
        <v>1436</v>
      </c>
      <c r="C10052" s="280" t="s">
        <v>1215</v>
      </c>
      <c r="D10052" s="280" t="s">
        <v>1344</v>
      </c>
      <c r="E10052" s="80">
        <v>1.2330103604446405E-2</v>
      </c>
      <c r="F10052" s="80">
        <v>712019</v>
      </c>
      <c r="G10052" s="80">
        <v>10</v>
      </c>
      <c r="H10052" s="280" t="s">
        <v>1394</v>
      </c>
      <c r="I10052" s="80"/>
    </row>
    <row r="10053" spans="1:9">
      <c r="A10053" s="280" t="s">
        <v>11452</v>
      </c>
      <c r="B10053" s="280" t="s">
        <v>5752</v>
      </c>
      <c r="C10053" s="280" t="s">
        <v>1216</v>
      </c>
      <c r="D10053" s="280" t="s">
        <v>1394</v>
      </c>
      <c r="E10053" s="80">
        <v>0.99866295702783214</v>
      </c>
      <c r="F10053" s="80">
        <v>712019</v>
      </c>
      <c r="G10053" s="80">
        <v>10</v>
      </c>
      <c r="H10053" s="280" t="s">
        <v>1394</v>
      </c>
      <c r="I10053" s="80"/>
    </row>
    <row r="10054" spans="1:9">
      <c r="A10054" s="280" t="s">
        <v>11453</v>
      </c>
      <c r="B10054" s="280" t="s">
        <v>5754</v>
      </c>
      <c r="C10054" s="280" t="s">
        <v>1216</v>
      </c>
      <c r="D10054" s="280" t="s">
        <v>1394</v>
      </c>
      <c r="E10054" s="80">
        <v>4313840.4574727826</v>
      </c>
      <c r="F10054" s="80">
        <v>712019</v>
      </c>
      <c r="G10054" s="80">
        <v>10</v>
      </c>
      <c r="H10054" s="280" t="s">
        <v>1394</v>
      </c>
      <c r="I10054" s="80"/>
    </row>
    <row r="10055" spans="1:9">
      <c r="A10055" s="280" t="s">
        <v>11454</v>
      </c>
      <c r="B10055" s="280" t="s">
        <v>1457</v>
      </c>
      <c r="C10055" s="280" t="s">
        <v>1216</v>
      </c>
      <c r="D10055" s="280" t="s">
        <v>1211</v>
      </c>
      <c r="E10055" s="80">
        <v>0.6976689149945875</v>
      </c>
      <c r="F10055" s="80">
        <v>712019</v>
      </c>
      <c r="G10055" s="80">
        <v>10</v>
      </c>
      <c r="H10055" s="280" t="s">
        <v>1342</v>
      </c>
      <c r="I10055" s="80"/>
    </row>
    <row r="10056" spans="1:9">
      <c r="A10056" s="280" t="s">
        <v>11455</v>
      </c>
      <c r="B10056" s="280" t="s">
        <v>1457</v>
      </c>
      <c r="C10056" s="280" t="s">
        <v>1216</v>
      </c>
      <c r="D10056" s="280" t="s">
        <v>1212</v>
      </c>
      <c r="E10056" s="80">
        <v>0.8005727021696023</v>
      </c>
      <c r="F10056" s="80">
        <v>712019</v>
      </c>
      <c r="G10056" s="80">
        <v>10</v>
      </c>
      <c r="H10056" s="280" t="s">
        <v>1342</v>
      </c>
      <c r="I10056" s="80"/>
    </row>
    <row r="10057" spans="1:9">
      <c r="A10057" s="280" t="s">
        <v>11456</v>
      </c>
      <c r="B10057" s="280" t="s">
        <v>1457</v>
      </c>
      <c r="C10057" s="280" t="s">
        <v>1216</v>
      </c>
      <c r="D10057" s="280" t="s">
        <v>1213</v>
      </c>
      <c r="E10057" s="80">
        <v>0.69988129623557527</v>
      </c>
      <c r="F10057" s="80">
        <v>712019</v>
      </c>
      <c r="G10057" s="80">
        <v>10</v>
      </c>
      <c r="H10057" s="280" t="s">
        <v>1342</v>
      </c>
      <c r="I10057" s="80"/>
    </row>
    <row r="10058" spans="1:9">
      <c r="A10058" s="280" t="s">
        <v>11457</v>
      </c>
      <c r="B10058" s="280" t="s">
        <v>1457</v>
      </c>
      <c r="C10058" s="280" t="s">
        <v>1216</v>
      </c>
      <c r="D10058" s="280" t="s">
        <v>1214</v>
      </c>
      <c r="E10058" s="80">
        <v>0.73267648571093003</v>
      </c>
      <c r="F10058" s="80">
        <v>712019</v>
      </c>
      <c r="G10058" s="80">
        <v>10</v>
      </c>
      <c r="H10058" s="280" t="s">
        <v>1342</v>
      </c>
      <c r="I10058" s="80"/>
    </row>
    <row r="10059" spans="1:9">
      <c r="A10059" s="280" t="s">
        <v>11458</v>
      </c>
      <c r="B10059" s="280" t="s">
        <v>1457</v>
      </c>
      <c r="C10059" s="280" t="s">
        <v>1216</v>
      </c>
      <c r="D10059" s="280" t="s">
        <v>1215</v>
      </c>
      <c r="E10059" s="80">
        <v>0.89355345087659144</v>
      </c>
      <c r="F10059" s="80">
        <v>712019</v>
      </c>
      <c r="G10059" s="80">
        <v>10</v>
      </c>
      <c r="H10059" s="280" t="s">
        <v>1342</v>
      </c>
      <c r="I10059" s="80"/>
    </row>
    <row r="10060" spans="1:9">
      <c r="A10060" s="280" t="s">
        <v>11459</v>
      </c>
      <c r="B10060" s="280" t="s">
        <v>1457</v>
      </c>
      <c r="C10060" s="280" t="s">
        <v>1216</v>
      </c>
      <c r="D10060" s="280" t="s">
        <v>1216</v>
      </c>
      <c r="E10060" s="80">
        <v>1</v>
      </c>
      <c r="F10060" s="80">
        <v>712019</v>
      </c>
      <c r="G10060" s="80">
        <v>10</v>
      </c>
      <c r="H10060" s="280" t="s">
        <v>1342</v>
      </c>
      <c r="I10060" s="80"/>
    </row>
    <row r="10061" spans="1:9">
      <c r="A10061" s="280" t="s">
        <v>11460</v>
      </c>
      <c r="B10061" s="280" t="s">
        <v>1457</v>
      </c>
      <c r="C10061" s="280" t="s">
        <v>1216</v>
      </c>
      <c r="D10061" s="280" t="s">
        <v>1217</v>
      </c>
      <c r="E10061" s="80">
        <v>0.76938142711523017</v>
      </c>
      <c r="F10061" s="80">
        <v>712019</v>
      </c>
      <c r="G10061" s="80">
        <v>10</v>
      </c>
      <c r="H10061" s="280" t="s">
        <v>1342</v>
      </c>
      <c r="I10061" s="80"/>
    </row>
    <row r="10062" spans="1:9">
      <c r="A10062" s="280" t="s">
        <v>11461</v>
      </c>
      <c r="B10062" s="280" t="s">
        <v>1457</v>
      </c>
      <c r="C10062" s="280" t="s">
        <v>1216</v>
      </c>
      <c r="D10062" s="280" t="s">
        <v>1218</v>
      </c>
      <c r="E10062" s="80">
        <v>0.91076974105250974</v>
      </c>
      <c r="F10062" s="80">
        <v>712019</v>
      </c>
      <c r="G10062" s="80">
        <v>10</v>
      </c>
      <c r="H10062" s="280" t="s">
        <v>1342</v>
      </c>
      <c r="I10062" s="80"/>
    </row>
    <row r="10063" spans="1:9">
      <c r="A10063" s="280" t="s">
        <v>11462</v>
      </c>
      <c r="B10063" s="280" t="s">
        <v>1457</v>
      </c>
      <c r="C10063" s="280" t="s">
        <v>1216</v>
      </c>
      <c r="D10063" s="280" t="s">
        <v>1219</v>
      </c>
      <c r="E10063" s="80">
        <v>172644.12863235158</v>
      </c>
      <c r="F10063" s="80">
        <v>712019</v>
      </c>
      <c r="G10063" s="80">
        <v>10</v>
      </c>
      <c r="H10063" s="280" t="s">
        <v>1342</v>
      </c>
      <c r="I10063" s="80"/>
    </row>
    <row r="10064" spans="1:9">
      <c r="A10064" s="280" t="s">
        <v>11463</v>
      </c>
      <c r="B10064" s="280" t="s">
        <v>1457</v>
      </c>
      <c r="C10064" s="280" t="s">
        <v>1216</v>
      </c>
      <c r="D10064" s="280" t="s">
        <v>1347</v>
      </c>
      <c r="E10064" s="80">
        <v>6.5981738789392193</v>
      </c>
      <c r="F10064" s="80">
        <v>712019</v>
      </c>
      <c r="G10064" s="80">
        <v>10</v>
      </c>
      <c r="H10064" s="280" t="s">
        <v>1342</v>
      </c>
      <c r="I10064" s="80"/>
    </row>
    <row r="10065" spans="1:9">
      <c r="A10065" s="280" t="s">
        <v>11464</v>
      </c>
      <c r="B10065" s="280" t="s">
        <v>1393</v>
      </c>
      <c r="C10065" s="280" t="s">
        <v>1216</v>
      </c>
      <c r="D10065" s="280" t="s">
        <v>1347</v>
      </c>
      <c r="E10065" s="80">
        <v>2.3629987402021574E-2</v>
      </c>
      <c r="F10065" s="80">
        <v>712019</v>
      </c>
      <c r="G10065" s="80">
        <v>10</v>
      </c>
      <c r="H10065" s="280" t="s">
        <v>1394</v>
      </c>
      <c r="I10065" s="80"/>
    </row>
    <row r="10066" spans="1:9">
      <c r="A10066" s="280" t="s">
        <v>11465</v>
      </c>
      <c r="B10066" s="280" t="s">
        <v>1415</v>
      </c>
      <c r="C10066" s="280" t="s">
        <v>1216</v>
      </c>
      <c r="D10066" s="280" t="s">
        <v>1347</v>
      </c>
      <c r="E10066" s="80">
        <v>1.4389656393414461E-2</v>
      </c>
      <c r="F10066" s="80">
        <v>712019</v>
      </c>
      <c r="G10066" s="80">
        <v>10</v>
      </c>
      <c r="H10066" s="280" t="s">
        <v>1394</v>
      </c>
      <c r="I10066" s="80"/>
    </row>
    <row r="10067" spans="1:9">
      <c r="A10067" s="280" t="s">
        <v>11466</v>
      </c>
      <c r="B10067" s="280" t="s">
        <v>1436</v>
      </c>
      <c r="C10067" s="280" t="s">
        <v>1216</v>
      </c>
      <c r="D10067" s="280" t="s">
        <v>1347</v>
      </c>
      <c r="E10067" s="80">
        <v>1.1552678346628051E-2</v>
      </c>
      <c r="F10067" s="80">
        <v>712019</v>
      </c>
      <c r="G10067" s="80">
        <v>10</v>
      </c>
      <c r="H10067" s="280" t="s">
        <v>1394</v>
      </c>
      <c r="I10067" s="80"/>
    </row>
    <row r="10068" spans="1:9">
      <c r="A10068" s="280" t="s">
        <v>11467</v>
      </c>
      <c r="B10068" s="280" t="s">
        <v>1457</v>
      </c>
      <c r="C10068" s="280" t="s">
        <v>1216</v>
      </c>
      <c r="D10068" s="280" t="s">
        <v>1344</v>
      </c>
      <c r="E10068" s="80">
        <v>16.452816685351198</v>
      </c>
      <c r="F10068" s="80">
        <v>712019</v>
      </c>
      <c r="G10068" s="80">
        <v>10</v>
      </c>
      <c r="H10068" s="280" t="s">
        <v>1342</v>
      </c>
      <c r="I10068" s="80"/>
    </row>
    <row r="10069" spans="1:9">
      <c r="A10069" s="280" t="s">
        <v>11468</v>
      </c>
      <c r="B10069" s="280" t="s">
        <v>1393</v>
      </c>
      <c r="C10069" s="280" t="s">
        <v>1216</v>
      </c>
      <c r="D10069" s="280" t="s">
        <v>1344</v>
      </c>
      <c r="E10069" s="80">
        <v>1.3807215818678996E-2</v>
      </c>
      <c r="F10069" s="80">
        <v>712019</v>
      </c>
      <c r="G10069" s="80">
        <v>10</v>
      </c>
      <c r="H10069" s="280" t="s">
        <v>1394</v>
      </c>
      <c r="I10069" s="80"/>
    </row>
    <row r="10070" spans="1:9">
      <c r="A10070" s="280" t="s">
        <v>11469</v>
      </c>
      <c r="B10070" s="280" t="s">
        <v>1415</v>
      </c>
      <c r="C10070" s="280" t="s">
        <v>1216</v>
      </c>
      <c r="D10070" s="280" t="s">
        <v>1344</v>
      </c>
      <c r="E10070" s="80">
        <v>9.967932115959529E-3</v>
      </c>
      <c r="F10070" s="80">
        <v>712019</v>
      </c>
      <c r="G10070" s="80">
        <v>10</v>
      </c>
      <c r="H10070" s="280" t="s">
        <v>1394</v>
      </c>
      <c r="I10070" s="80"/>
    </row>
    <row r="10071" spans="1:9">
      <c r="A10071" s="280" t="s">
        <v>11470</v>
      </c>
      <c r="B10071" s="280" t="s">
        <v>1436</v>
      </c>
      <c r="C10071" s="280" t="s">
        <v>1216</v>
      </c>
      <c r="D10071" s="280" t="s">
        <v>1344</v>
      </c>
      <c r="E10071" s="80">
        <v>7.8789911626601355E-3</v>
      </c>
      <c r="F10071" s="80">
        <v>712019</v>
      </c>
      <c r="G10071" s="80">
        <v>10</v>
      </c>
      <c r="H10071" s="280" t="s">
        <v>1394</v>
      </c>
      <c r="I10071" s="80"/>
    </row>
    <row r="10072" spans="1:9">
      <c r="A10072" s="280" t="s">
        <v>11471</v>
      </c>
      <c r="B10072" s="280" t="s">
        <v>5752</v>
      </c>
      <c r="C10072" s="280" t="s">
        <v>1217</v>
      </c>
      <c r="D10072" s="280" t="s">
        <v>1394</v>
      </c>
      <c r="E10072" s="80">
        <v>0.99945507072142736</v>
      </c>
      <c r="F10072" s="80">
        <v>712019</v>
      </c>
      <c r="G10072" s="80">
        <v>10</v>
      </c>
      <c r="H10072" s="280" t="s">
        <v>1394</v>
      </c>
      <c r="I10072" s="80"/>
    </row>
    <row r="10073" spans="1:9">
      <c r="A10073" s="280" t="s">
        <v>11472</v>
      </c>
      <c r="B10073" s="280" t="s">
        <v>5754</v>
      </c>
      <c r="C10073" s="280" t="s">
        <v>1217</v>
      </c>
      <c r="D10073" s="280" t="s">
        <v>1394</v>
      </c>
      <c r="E10073" s="80">
        <v>5553588.6574071208</v>
      </c>
      <c r="F10073" s="80">
        <v>712019</v>
      </c>
      <c r="G10073" s="80">
        <v>10</v>
      </c>
      <c r="H10073" s="280" t="s">
        <v>1394</v>
      </c>
      <c r="I10073" s="80"/>
    </row>
    <row r="10074" spans="1:9">
      <c r="A10074" s="280" t="s">
        <v>11473</v>
      </c>
      <c r="B10074" s="280" t="s">
        <v>1457</v>
      </c>
      <c r="C10074" s="280" t="s">
        <v>1217</v>
      </c>
      <c r="D10074" s="280" t="s">
        <v>1211</v>
      </c>
      <c r="E10074" s="80">
        <v>0.92181702166412283</v>
      </c>
      <c r="F10074" s="80">
        <v>712019</v>
      </c>
      <c r="G10074" s="80">
        <v>10</v>
      </c>
      <c r="H10074" s="280" t="s">
        <v>1342</v>
      </c>
      <c r="I10074" s="80"/>
    </row>
    <row r="10075" spans="1:9">
      <c r="A10075" s="280" t="s">
        <v>11474</v>
      </c>
      <c r="B10075" s="280" t="s">
        <v>1457</v>
      </c>
      <c r="C10075" s="280" t="s">
        <v>1217</v>
      </c>
      <c r="D10075" s="280" t="s">
        <v>1212</v>
      </c>
      <c r="E10075" s="80">
        <v>1.0398277830840288</v>
      </c>
      <c r="F10075" s="80">
        <v>712019</v>
      </c>
      <c r="G10075" s="80">
        <v>10</v>
      </c>
      <c r="H10075" s="280" t="s">
        <v>1342</v>
      </c>
      <c r="I10075" s="80"/>
    </row>
    <row r="10076" spans="1:9">
      <c r="A10076" s="280" t="s">
        <v>11475</v>
      </c>
      <c r="B10076" s="280" t="s">
        <v>1457</v>
      </c>
      <c r="C10076" s="280" t="s">
        <v>1217</v>
      </c>
      <c r="D10076" s="280" t="s">
        <v>1213</v>
      </c>
      <c r="E10076" s="80">
        <v>0.92472659238514421</v>
      </c>
      <c r="F10076" s="80">
        <v>712019</v>
      </c>
      <c r="G10076" s="80">
        <v>10</v>
      </c>
      <c r="H10076" s="280" t="s">
        <v>1342</v>
      </c>
      <c r="I10076" s="80"/>
    </row>
    <row r="10077" spans="1:9">
      <c r="A10077" s="280" t="s">
        <v>11476</v>
      </c>
      <c r="B10077" s="280" t="s">
        <v>1457</v>
      </c>
      <c r="C10077" s="280" t="s">
        <v>1217</v>
      </c>
      <c r="D10077" s="280" t="s">
        <v>1214</v>
      </c>
      <c r="E10077" s="80">
        <v>0.96794703087417366</v>
      </c>
      <c r="F10077" s="80">
        <v>712019</v>
      </c>
      <c r="G10077" s="80">
        <v>10</v>
      </c>
      <c r="H10077" s="280" t="s">
        <v>1342</v>
      </c>
      <c r="I10077" s="80"/>
    </row>
    <row r="10078" spans="1:9">
      <c r="A10078" s="280" t="s">
        <v>11477</v>
      </c>
      <c r="B10078" s="280" t="s">
        <v>1457</v>
      </c>
      <c r="C10078" s="280" t="s">
        <v>1217</v>
      </c>
      <c r="D10078" s="280" t="s">
        <v>1215</v>
      </c>
      <c r="E10078" s="80">
        <v>1.1315768911855488</v>
      </c>
      <c r="F10078" s="80">
        <v>712019</v>
      </c>
      <c r="G10078" s="80">
        <v>10</v>
      </c>
      <c r="H10078" s="280" t="s">
        <v>1342</v>
      </c>
      <c r="I10078" s="80"/>
    </row>
    <row r="10079" spans="1:9">
      <c r="A10079" s="280" t="s">
        <v>11478</v>
      </c>
      <c r="B10079" s="280" t="s">
        <v>1457</v>
      </c>
      <c r="C10079" s="280" t="s">
        <v>1217</v>
      </c>
      <c r="D10079" s="280" t="s">
        <v>1216</v>
      </c>
      <c r="E10079" s="80">
        <v>1.3051242469813744</v>
      </c>
      <c r="F10079" s="80">
        <v>712019</v>
      </c>
      <c r="G10079" s="80">
        <v>10</v>
      </c>
      <c r="H10079" s="280" t="s">
        <v>1342</v>
      </c>
      <c r="I10079" s="80"/>
    </row>
    <row r="10080" spans="1:9">
      <c r="A10080" s="280" t="s">
        <v>11479</v>
      </c>
      <c r="B10080" s="280" t="s">
        <v>1457</v>
      </c>
      <c r="C10080" s="280" t="s">
        <v>1217</v>
      </c>
      <c r="D10080" s="280" t="s">
        <v>1217</v>
      </c>
      <c r="E10080" s="80">
        <v>1</v>
      </c>
      <c r="F10080" s="80">
        <v>712019</v>
      </c>
      <c r="G10080" s="80">
        <v>10</v>
      </c>
      <c r="H10080" s="280" t="s">
        <v>1342</v>
      </c>
      <c r="I10080" s="80"/>
    </row>
    <row r="10081" spans="1:9">
      <c r="A10081" s="280" t="s">
        <v>11480</v>
      </c>
      <c r="B10081" s="280" t="s">
        <v>1457</v>
      </c>
      <c r="C10081" s="280" t="s">
        <v>1217</v>
      </c>
      <c r="D10081" s="280" t="s">
        <v>1218</v>
      </c>
      <c r="E10081" s="80">
        <v>1.1512537037616937</v>
      </c>
      <c r="F10081" s="80">
        <v>712019</v>
      </c>
      <c r="G10081" s="80">
        <v>10</v>
      </c>
      <c r="H10081" s="280" t="s">
        <v>1342</v>
      </c>
      <c r="I10081" s="80"/>
    </row>
    <row r="10082" spans="1:9">
      <c r="A10082" s="280" t="s">
        <v>11481</v>
      </c>
      <c r="B10082" s="280" t="s">
        <v>1457</v>
      </c>
      <c r="C10082" s="280" t="s">
        <v>1217</v>
      </c>
      <c r="D10082" s="280" t="s">
        <v>1219</v>
      </c>
      <c r="E10082" s="80">
        <v>216563.25894602126</v>
      </c>
      <c r="F10082" s="80">
        <v>712019</v>
      </c>
      <c r="G10082" s="80">
        <v>10</v>
      </c>
      <c r="H10082" s="280" t="s">
        <v>1342</v>
      </c>
      <c r="I10082" s="80"/>
    </row>
    <row r="10083" spans="1:9">
      <c r="A10083" s="280" t="s">
        <v>11482</v>
      </c>
      <c r="B10083" s="280" t="s">
        <v>1457</v>
      </c>
      <c r="C10083" s="280" t="s">
        <v>1217</v>
      </c>
      <c r="D10083" s="280" t="s">
        <v>1347</v>
      </c>
      <c r="E10083" s="80">
        <v>8.4700169560703671</v>
      </c>
      <c r="F10083" s="80">
        <v>712019</v>
      </c>
      <c r="G10083" s="80">
        <v>10</v>
      </c>
      <c r="H10083" s="280" t="s">
        <v>1342</v>
      </c>
      <c r="I10083" s="80"/>
    </row>
    <row r="10084" spans="1:9">
      <c r="A10084" s="280" t="s">
        <v>11483</v>
      </c>
      <c r="B10084" s="280" t="s">
        <v>1393</v>
      </c>
      <c r="C10084" s="280" t="s">
        <v>1217</v>
      </c>
      <c r="D10084" s="280" t="s">
        <v>1347</v>
      </c>
      <c r="E10084" s="80">
        <v>1.6052942407435756E-2</v>
      </c>
      <c r="F10084" s="80">
        <v>712019</v>
      </c>
      <c r="G10084" s="80">
        <v>10</v>
      </c>
      <c r="H10084" s="280" t="s">
        <v>1394</v>
      </c>
      <c r="I10084" s="80"/>
    </row>
    <row r="10085" spans="1:9">
      <c r="A10085" s="280" t="s">
        <v>11484</v>
      </c>
      <c r="B10085" s="280" t="s">
        <v>1415</v>
      </c>
      <c r="C10085" s="280" t="s">
        <v>1217</v>
      </c>
      <c r="D10085" s="280" t="s">
        <v>1347</v>
      </c>
      <c r="E10085" s="80">
        <v>1.2364857431727607E-2</v>
      </c>
      <c r="F10085" s="80">
        <v>712019</v>
      </c>
      <c r="G10085" s="80">
        <v>10</v>
      </c>
      <c r="H10085" s="280" t="s">
        <v>1394</v>
      </c>
      <c r="I10085" s="80"/>
    </row>
    <row r="10086" spans="1:9">
      <c r="A10086" s="280" t="s">
        <v>11485</v>
      </c>
      <c r="B10086" s="280" t="s">
        <v>1436</v>
      </c>
      <c r="C10086" s="280" t="s">
        <v>1217</v>
      </c>
      <c r="D10086" s="280" t="s">
        <v>1347</v>
      </c>
      <c r="E10086" s="80">
        <v>1.0138697433193823E-2</v>
      </c>
      <c r="F10086" s="80">
        <v>712019</v>
      </c>
      <c r="G10086" s="80">
        <v>10</v>
      </c>
      <c r="H10086" s="280" t="s">
        <v>1394</v>
      </c>
      <c r="I10086" s="80"/>
    </row>
    <row r="10087" spans="1:9">
      <c r="A10087" s="280" t="s">
        <v>11486</v>
      </c>
      <c r="B10087" s="280" t="s">
        <v>1457</v>
      </c>
      <c r="C10087" s="280" t="s">
        <v>1217</v>
      </c>
      <c r="D10087" s="280" t="s">
        <v>1344</v>
      </c>
      <c r="E10087" s="80">
        <v>21.153220142192144</v>
      </c>
      <c r="F10087" s="80">
        <v>712019</v>
      </c>
      <c r="G10087" s="80">
        <v>10</v>
      </c>
      <c r="H10087" s="280" t="s">
        <v>1342</v>
      </c>
      <c r="I10087" s="80"/>
    </row>
    <row r="10088" spans="1:9">
      <c r="A10088" s="280" t="s">
        <v>11487</v>
      </c>
      <c r="B10088" s="280" t="s">
        <v>1393</v>
      </c>
      <c r="C10088" s="280" t="s">
        <v>1217</v>
      </c>
      <c r="D10088" s="280" t="s">
        <v>1344</v>
      </c>
      <c r="E10088" s="80">
        <v>1.2801624675746012E-2</v>
      </c>
      <c r="F10088" s="80">
        <v>712019</v>
      </c>
      <c r="G10088" s="80">
        <v>10</v>
      </c>
      <c r="H10088" s="280" t="s">
        <v>1394</v>
      </c>
      <c r="I10088" s="80"/>
    </row>
    <row r="10089" spans="1:9">
      <c r="A10089" s="280" t="s">
        <v>11488</v>
      </c>
      <c r="B10089" s="280" t="s">
        <v>1415</v>
      </c>
      <c r="C10089" s="280" t="s">
        <v>1217</v>
      </c>
      <c r="D10089" s="280" t="s">
        <v>1344</v>
      </c>
      <c r="E10089" s="80">
        <v>8.7026368487295273E-3</v>
      </c>
      <c r="F10089" s="80">
        <v>712019</v>
      </c>
      <c r="G10089" s="80">
        <v>10</v>
      </c>
      <c r="H10089" s="280" t="s">
        <v>1394</v>
      </c>
      <c r="I10089" s="80"/>
    </row>
    <row r="10090" spans="1:9">
      <c r="A10090" s="280" t="s">
        <v>11489</v>
      </c>
      <c r="B10090" s="280" t="s">
        <v>1436</v>
      </c>
      <c r="C10090" s="280" t="s">
        <v>1217</v>
      </c>
      <c r="D10090" s="280" t="s">
        <v>1344</v>
      </c>
      <c r="E10090" s="80">
        <v>6.0133270964642634E-3</v>
      </c>
      <c r="F10090" s="80">
        <v>712019</v>
      </c>
      <c r="G10090" s="80">
        <v>10</v>
      </c>
      <c r="H10090" s="280" t="s">
        <v>1394</v>
      </c>
      <c r="I10090" s="80"/>
    </row>
    <row r="10091" spans="1:9">
      <c r="A10091" s="280" t="s">
        <v>11490</v>
      </c>
      <c r="B10091" s="280" t="s">
        <v>5752</v>
      </c>
      <c r="C10091" s="280" t="s">
        <v>1218</v>
      </c>
      <c r="D10091" s="280" t="s">
        <v>1394</v>
      </c>
      <c r="E10091" s="80">
        <v>0.99866295702783214</v>
      </c>
      <c r="F10091" s="80">
        <v>712019</v>
      </c>
      <c r="G10091" s="80">
        <v>10</v>
      </c>
      <c r="H10091" s="280" t="s">
        <v>1394</v>
      </c>
      <c r="I10091" s="80"/>
    </row>
    <row r="10092" spans="1:9">
      <c r="A10092" s="280" t="s">
        <v>11491</v>
      </c>
      <c r="B10092" s="280" t="s">
        <v>5754</v>
      </c>
      <c r="C10092" s="280" t="s">
        <v>1218</v>
      </c>
      <c r="D10092" s="280" t="s">
        <v>1394</v>
      </c>
      <c r="E10092" s="80">
        <v>4691158.3723356128</v>
      </c>
      <c r="F10092" s="80">
        <v>712019</v>
      </c>
      <c r="G10092" s="80">
        <v>10</v>
      </c>
      <c r="H10092" s="280" t="s">
        <v>1394</v>
      </c>
      <c r="I10092" s="80"/>
    </row>
    <row r="10093" spans="1:9">
      <c r="A10093" s="280" t="s">
        <v>11492</v>
      </c>
      <c r="B10093" s="280" t="s">
        <v>1457</v>
      </c>
      <c r="C10093" s="280" t="s">
        <v>1218</v>
      </c>
      <c r="D10093" s="280" t="s">
        <v>1211</v>
      </c>
      <c r="E10093" s="80">
        <v>0.77588747829478555</v>
      </c>
      <c r="F10093" s="80">
        <v>712019</v>
      </c>
      <c r="G10093" s="80">
        <v>10</v>
      </c>
      <c r="H10093" s="280" t="s">
        <v>1342</v>
      </c>
      <c r="I10093" s="80"/>
    </row>
    <row r="10094" spans="1:9">
      <c r="A10094" s="280" t="s">
        <v>11493</v>
      </c>
      <c r="B10094" s="280" t="s">
        <v>1457</v>
      </c>
      <c r="C10094" s="280" t="s">
        <v>1218</v>
      </c>
      <c r="D10094" s="280" t="s">
        <v>1212</v>
      </c>
      <c r="E10094" s="80">
        <v>0.95628452689084642</v>
      </c>
      <c r="F10094" s="80">
        <v>712019</v>
      </c>
      <c r="G10094" s="80">
        <v>10</v>
      </c>
      <c r="H10094" s="280" t="s">
        <v>1342</v>
      </c>
      <c r="I10094" s="80"/>
    </row>
    <row r="10095" spans="1:9">
      <c r="A10095" s="280" t="s">
        <v>11494</v>
      </c>
      <c r="B10095" s="280" t="s">
        <v>1457</v>
      </c>
      <c r="C10095" s="280" t="s">
        <v>1218</v>
      </c>
      <c r="D10095" s="280" t="s">
        <v>1213</v>
      </c>
      <c r="E10095" s="80">
        <v>0.77838692023975142</v>
      </c>
      <c r="F10095" s="80">
        <v>712019</v>
      </c>
      <c r="G10095" s="80">
        <v>10</v>
      </c>
      <c r="H10095" s="280" t="s">
        <v>1342</v>
      </c>
      <c r="I10095" s="80"/>
    </row>
    <row r="10096" spans="1:9">
      <c r="A10096" s="280" t="s">
        <v>11495</v>
      </c>
      <c r="B10096" s="280" t="s">
        <v>1457</v>
      </c>
      <c r="C10096" s="280" t="s">
        <v>1218</v>
      </c>
      <c r="D10096" s="280" t="s">
        <v>1214</v>
      </c>
      <c r="E10096" s="80">
        <v>0.81610823739949856</v>
      </c>
      <c r="F10096" s="80">
        <v>712019</v>
      </c>
      <c r="G10096" s="80">
        <v>10</v>
      </c>
      <c r="H10096" s="280" t="s">
        <v>1342</v>
      </c>
      <c r="I10096" s="80"/>
    </row>
    <row r="10097" spans="1:9">
      <c r="A10097" s="280" t="s">
        <v>11496</v>
      </c>
      <c r="B10097" s="280" t="s">
        <v>1457</v>
      </c>
      <c r="C10097" s="280" t="s">
        <v>1218</v>
      </c>
      <c r="D10097" s="280" t="s">
        <v>1215</v>
      </c>
      <c r="E10097" s="80">
        <v>1.2939830748210568</v>
      </c>
      <c r="F10097" s="80">
        <v>712019</v>
      </c>
      <c r="G10097" s="80">
        <v>10</v>
      </c>
      <c r="H10097" s="280" t="s">
        <v>1342</v>
      </c>
      <c r="I10097" s="80"/>
    </row>
    <row r="10098" spans="1:9">
      <c r="A10098" s="280" t="s">
        <v>11497</v>
      </c>
      <c r="B10098" s="280" t="s">
        <v>1457</v>
      </c>
      <c r="C10098" s="280" t="s">
        <v>1218</v>
      </c>
      <c r="D10098" s="280" t="s">
        <v>1216</v>
      </c>
      <c r="E10098" s="80">
        <v>1.1495702775775558</v>
      </c>
      <c r="F10098" s="80">
        <v>712019</v>
      </c>
      <c r="G10098" s="80">
        <v>10</v>
      </c>
      <c r="H10098" s="280" t="s">
        <v>1342</v>
      </c>
      <c r="I10098" s="80"/>
    </row>
    <row r="10099" spans="1:9">
      <c r="A10099" s="280" t="s">
        <v>11498</v>
      </c>
      <c r="B10099" s="280" t="s">
        <v>1457</v>
      </c>
      <c r="C10099" s="280" t="s">
        <v>1218</v>
      </c>
      <c r="D10099" s="280" t="s">
        <v>1217</v>
      </c>
      <c r="E10099" s="80">
        <v>0.8895750647283116</v>
      </c>
      <c r="F10099" s="80">
        <v>712019</v>
      </c>
      <c r="G10099" s="80">
        <v>10</v>
      </c>
      <c r="H10099" s="280" t="s">
        <v>1342</v>
      </c>
      <c r="I10099" s="80"/>
    </row>
    <row r="10100" spans="1:9">
      <c r="A10100" s="280" t="s">
        <v>11499</v>
      </c>
      <c r="B10100" s="280" t="s">
        <v>1457</v>
      </c>
      <c r="C10100" s="280" t="s">
        <v>1218</v>
      </c>
      <c r="D10100" s="280" t="s">
        <v>1218</v>
      </c>
      <c r="E10100" s="80">
        <v>1</v>
      </c>
      <c r="F10100" s="80">
        <v>712019</v>
      </c>
      <c r="G10100" s="80">
        <v>10</v>
      </c>
      <c r="H10100" s="280" t="s">
        <v>1342</v>
      </c>
      <c r="I10100" s="80"/>
    </row>
    <row r="10101" spans="1:9">
      <c r="A10101" s="280" t="s">
        <v>11500</v>
      </c>
      <c r="B10101" s="280" t="s">
        <v>1457</v>
      </c>
      <c r="C10101" s="280" t="s">
        <v>1218</v>
      </c>
      <c r="D10101" s="280" t="s">
        <v>1219</v>
      </c>
      <c r="E10101" s="80">
        <v>182561.97892176604</v>
      </c>
      <c r="F10101" s="80">
        <v>712019</v>
      </c>
      <c r="G10101" s="80">
        <v>10</v>
      </c>
      <c r="H10101" s="280" t="s">
        <v>1342</v>
      </c>
      <c r="I10101" s="80"/>
    </row>
    <row r="10102" spans="1:9">
      <c r="A10102" s="280" t="s">
        <v>11501</v>
      </c>
      <c r="B10102" s="280" t="s">
        <v>1457</v>
      </c>
      <c r="C10102" s="280" t="s">
        <v>1218</v>
      </c>
      <c r="D10102" s="280" t="s">
        <v>1347</v>
      </c>
      <c r="E10102" s="80">
        <v>7.1632833438836654</v>
      </c>
      <c r="F10102" s="80">
        <v>712019</v>
      </c>
      <c r="G10102" s="80">
        <v>10</v>
      </c>
      <c r="H10102" s="280" t="s">
        <v>1342</v>
      </c>
      <c r="I10102" s="80"/>
    </row>
    <row r="10103" spans="1:9">
      <c r="A10103" s="280" t="s">
        <v>11502</v>
      </c>
      <c r="B10103" s="280" t="s">
        <v>1393</v>
      </c>
      <c r="C10103" s="280" t="s">
        <v>1218</v>
      </c>
      <c r="D10103" s="280" t="s">
        <v>1347</v>
      </c>
      <c r="E10103" s="80">
        <v>2.037866967033183E-2</v>
      </c>
      <c r="F10103" s="80">
        <v>712019</v>
      </c>
      <c r="G10103" s="80">
        <v>10</v>
      </c>
      <c r="H10103" s="280" t="s">
        <v>1394</v>
      </c>
      <c r="I10103" s="80"/>
    </row>
    <row r="10104" spans="1:9">
      <c r="A10104" s="280" t="s">
        <v>11503</v>
      </c>
      <c r="B10104" s="280" t="s">
        <v>1415</v>
      </c>
      <c r="C10104" s="280" t="s">
        <v>1218</v>
      </c>
      <c r="D10104" s="280" t="s">
        <v>1347</v>
      </c>
      <c r="E10104" s="80">
        <v>9.2605797309234083E-3</v>
      </c>
      <c r="F10104" s="80">
        <v>712019</v>
      </c>
      <c r="G10104" s="80">
        <v>10</v>
      </c>
      <c r="H10104" s="280" t="s">
        <v>1394</v>
      </c>
      <c r="I10104" s="80"/>
    </row>
    <row r="10105" spans="1:9">
      <c r="A10105" s="280" t="s">
        <v>11504</v>
      </c>
      <c r="B10105" s="280" t="s">
        <v>1436</v>
      </c>
      <c r="C10105" s="280" t="s">
        <v>1218</v>
      </c>
      <c r="D10105" s="280" t="s">
        <v>1347</v>
      </c>
      <c r="E10105" s="80">
        <v>6.9349409375212868E-3</v>
      </c>
      <c r="F10105" s="80">
        <v>712019</v>
      </c>
      <c r="G10105" s="80">
        <v>10</v>
      </c>
      <c r="H10105" s="280" t="s">
        <v>1394</v>
      </c>
      <c r="I10105" s="80"/>
    </row>
    <row r="10106" spans="1:9">
      <c r="A10106" s="280" t="s">
        <v>11505</v>
      </c>
      <c r="B10106" s="280" t="s">
        <v>1457</v>
      </c>
      <c r="C10106" s="280" t="s">
        <v>1218</v>
      </c>
      <c r="D10106" s="280" t="s">
        <v>1344</v>
      </c>
      <c r="E10106" s="80">
        <v>17.884506389231134</v>
      </c>
      <c r="F10106" s="80">
        <v>712019</v>
      </c>
      <c r="G10106" s="80">
        <v>10</v>
      </c>
      <c r="H10106" s="280" t="s">
        <v>1342</v>
      </c>
      <c r="I10106" s="80"/>
    </row>
    <row r="10107" spans="1:9">
      <c r="A10107" s="280" t="s">
        <v>11506</v>
      </c>
      <c r="B10107" s="280" t="s">
        <v>1393</v>
      </c>
      <c r="C10107" s="280" t="s">
        <v>1218</v>
      </c>
      <c r="D10107" s="280" t="s">
        <v>1344</v>
      </c>
      <c r="E10107" s="80">
        <v>7.2427842515438495E-3</v>
      </c>
      <c r="F10107" s="80">
        <v>712019</v>
      </c>
      <c r="G10107" s="80">
        <v>10</v>
      </c>
      <c r="H10107" s="280" t="s">
        <v>1394</v>
      </c>
      <c r="I10107" s="80"/>
    </row>
    <row r="10108" spans="1:9">
      <c r="A10108" s="280" t="s">
        <v>11507</v>
      </c>
      <c r="B10108" s="280" t="s">
        <v>1415</v>
      </c>
      <c r="C10108" s="280" t="s">
        <v>1218</v>
      </c>
      <c r="D10108" s="280" t="s">
        <v>1344</v>
      </c>
      <c r="E10108" s="80">
        <v>5.4190598777318581E-3</v>
      </c>
      <c r="F10108" s="80">
        <v>712019</v>
      </c>
      <c r="G10108" s="80">
        <v>10</v>
      </c>
      <c r="H10108" s="280" t="s">
        <v>1394</v>
      </c>
      <c r="I10108" s="80"/>
    </row>
    <row r="10109" spans="1:9">
      <c r="A10109" s="280" t="s">
        <v>11508</v>
      </c>
      <c r="B10109" s="280" t="s">
        <v>1436</v>
      </c>
      <c r="C10109" s="280" t="s">
        <v>1218</v>
      </c>
      <c r="D10109" s="280" t="s">
        <v>1344</v>
      </c>
      <c r="E10109" s="80">
        <v>4.7412401700498369E-3</v>
      </c>
      <c r="F10109" s="80">
        <v>712019</v>
      </c>
      <c r="G10109" s="80">
        <v>10</v>
      </c>
      <c r="H10109" s="280" t="s">
        <v>1394</v>
      </c>
      <c r="I10109" s="80"/>
    </row>
    <row r="10110" spans="1:9">
      <c r="A10110" s="280" t="s">
        <v>11509</v>
      </c>
      <c r="B10110" s="280" t="s">
        <v>5752</v>
      </c>
      <c r="C10110" s="280" t="s">
        <v>1219</v>
      </c>
      <c r="D10110" s="280" t="s">
        <v>1394</v>
      </c>
      <c r="E10110" s="80">
        <v>1</v>
      </c>
      <c r="F10110" s="80">
        <v>712019</v>
      </c>
      <c r="G10110" s="80">
        <v>10</v>
      </c>
      <c r="H10110" s="280" t="s">
        <v>1394</v>
      </c>
      <c r="I10110" s="80"/>
    </row>
    <row r="10111" spans="1:9">
      <c r="A10111" s="280" t="s">
        <v>11510</v>
      </c>
      <c r="B10111" s="280" t="s">
        <v>5754</v>
      </c>
      <c r="C10111" s="280" t="s">
        <v>1219</v>
      </c>
      <c r="D10111" s="280" t="s">
        <v>1394</v>
      </c>
      <c r="E10111" s="80">
        <v>6126241.4360456131</v>
      </c>
      <c r="F10111" s="80">
        <v>712019</v>
      </c>
      <c r="G10111" s="80">
        <v>10</v>
      </c>
      <c r="H10111" s="280" t="s">
        <v>1394</v>
      </c>
      <c r="I10111" s="80"/>
    </row>
    <row r="10112" spans="1:9">
      <c r="A10112" s="280" t="s">
        <v>11511</v>
      </c>
      <c r="B10112" s="280" t="s">
        <v>1457</v>
      </c>
      <c r="C10112" s="280" t="s">
        <v>1219</v>
      </c>
      <c r="D10112" s="280" t="s">
        <v>1211</v>
      </c>
      <c r="E10112" s="80">
        <v>0.90719239027772558</v>
      </c>
      <c r="F10112" s="80">
        <v>712019</v>
      </c>
      <c r="G10112" s="80">
        <v>10</v>
      </c>
      <c r="H10112" s="280" t="s">
        <v>1342</v>
      </c>
      <c r="I10112" s="80"/>
    </row>
    <row r="10113" spans="1:9">
      <c r="A10113" s="280" t="s">
        <v>11512</v>
      </c>
      <c r="B10113" s="280" t="s">
        <v>1457</v>
      </c>
      <c r="C10113" s="280" t="s">
        <v>1219</v>
      </c>
      <c r="D10113" s="280" t="s">
        <v>1212</v>
      </c>
      <c r="E10113" s="80">
        <v>2.9385929041814176</v>
      </c>
      <c r="F10113" s="80">
        <v>712019</v>
      </c>
      <c r="G10113" s="80">
        <v>10</v>
      </c>
      <c r="H10113" s="280" t="s">
        <v>1342</v>
      </c>
      <c r="I10113" s="80"/>
    </row>
    <row r="10114" spans="1:9">
      <c r="A10114" s="280" t="s">
        <v>11513</v>
      </c>
      <c r="B10114" s="280" t="s">
        <v>1457</v>
      </c>
      <c r="C10114" s="280" t="s">
        <v>1219</v>
      </c>
      <c r="D10114" s="280" t="s">
        <v>1213</v>
      </c>
      <c r="E10114" s="80">
        <v>0.91147428419733911</v>
      </c>
      <c r="F10114" s="80">
        <v>712019</v>
      </c>
      <c r="G10114" s="80">
        <v>10</v>
      </c>
      <c r="H10114" s="280" t="s">
        <v>1342</v>
      </c>
      <c r="I10114" s="80"/>
    </row>
    <row r="10115" spans="1:9">
      <c r="A10115" s="280" t="s">
        <v>11514</v>
      </c>
      <c r="B10115" s="280" t="s">
        <v>1457</v>
      </c>
      <c r="C10115" s="280" t="s">
        <v>1219</v>
      </c>
      <c r="D10115" s="280" t="s">
        <v>1214</v>
      </c>
      <c r="E10115" s="80">
        <v>0.95195123808494575</v>
      </c>
      <c r="F10115" s="80">
        <v>712019</v>
      </c>
      <c r="G10115" s="80">
        <v>10</v>
      </c>
      <c r="H10115" s="280" t="s">
        <v>1342</v>
      </c>
      <c r="I10115" s="80"/>
    </row>
    <row r="10116" spans="1:9">
      <c r="A10116" s="280" t="s">
        <v>11515</v>
      </c>
      <c r="B10116" s="280" t="s">
        <v>1457</v>
      </c>
      <c r="C10116" s="280" t="s">
        <v>1219</v>
      </c>
      <c r="D10116" s="280" t="s">
        <v>1215</v>
      </c>
      <c r="E10116" s="80">
        <v>21.865547315065225</v>
      </c>
      <c r="F10116" s="80">
        <v>712019</v>
      </c>
      <c r="G10116" s="80">
        <v>10</v>
      </c>
      <c r="H10116" s="280" t="s">
        <v>1342</v>
      </c>
      <c r="I10116" s="80"/>
    </row>
    <row r="10117" spans="1:9">
      <c r="A10117" s="280" t="s">
        <v>11516</v>
      </c>
      <c r="B10117" s="280" t="s">
        <v>1457</v>
      </c>
      <c r="C10117" s="280" t="s">
        <v>1219</v>
      </c>
      <c r="D10117" s="280" t="s">
        <v>1216</v>
      </c>
      <c r="E10117" s="80">
        <v>4.3354292164519377</v>
      </c>
      <c r="F10117" s="80">
        <v>712019</v>
      </c>
      <c r="G10117" s="80">
        <v>10</v>
      </c>
      <c r="H10117" s="280" t="s">
        <v>1342</v>
      </c>
      <c r="I10117" s="80"/>
    </row>
    <row r="10118" spans="1:9">
      <c r="A10118" s="280" t="s">
        <v>11517</v>
      </c>
      <c r="B10118" s="280" t="s">
        <v>1457</v>
      </c>
      <c r="C10118" s="280" t="s">
        <v>1219</v>
      </c>
      <c r="D10118" s="280" t="s">
        <v>1217</v>
      </c>
      <c r="E10118" s="80">
        <v>4.0476642174584176</v>
      </c>
      <c r="F10118" s="80">
        <v>712019</v>
      </c>
      <c r="G10118" s="80">
        <v>10</v>
      </c>
      <c r="H10118" s="280" t="s">
        <v>1342</v>
      </c>
      <c r="I10118" s="80"/>
    </row>
    <row r="10119" spans="1:9">
      <c r="A10119" s="280" t="s">
        <v>11518</v>
      </c>
      <c r="B10119" s="280" t="s">
        <v>1457</v>
      </c>
      <c r="C10119" s="280" t="s">
        <v>1219</v>
      </c>
      <c r="D10119" s="280" t="s">
        <v>1218</v>
      </c>
      <c r="E10119" s="80">
        <v>2.8095822423978367</v>
      </c>
      <c r="F10119" s="80">
        <v>712019</v>
      </c>
      <c r="G10119" s="80">
        <v>10</v>
      </c>
      <c r="H10119" s="280" t="s">
        <v>1342</v>
      </c>
      <c r="I10119" s="80"/>
    </row>
    <row r="10120" spans="1:9">
      <c r="A10120" s="280" t="s">
        <v>11519</v>
      </c>
      <c r="B10120" s="280" t="s">
        <v>1457</v>
      </c>
      <c r="C10120" s="280" t="s">
        <v>1219</v>
      </c>
      <c r="D10120" s="280" t="s">
        <v>1219</v>
      </c>
      <c r="E10120" s="80">
        <v>1</v>
      </c>
      <c r="F10120" s="80">
        <v>712019</v>
      </c>
      <c r="G10120" s="80">
        <v>10</v>
      </c>
      <c r="H10120" s="280" t="s">
        <v>1342</v>
      </c>
      <c r="I10120" s="80"/>
    </row>
    <row r="10121" spans="1:9">
      <c r="A10121" s="280" t="s">
        <v>11520</v>
      </c>
      <c r="B10121" s="280" t="s">
        <v>1457</v>
      </c>
      <c r="C10121" s="280" t="s">
        <v>1219</v>
      </c>
      <c r="D10121" s="280" t="s">
        <v>1347</v>
      </c>
      <c r="E10121" s="80">
        <v>9.3134269640193708</v>
      </c>
      <c r="F10121" s="80">
        <v>712019</v>
      </c>
      <c r="G10121" s="80">
        <v>10</v>
      </c>
      <c r="H10121" s="280" t="s">
        <v>1342</v>
      </c>
      <c r="I10121" s="80"/>
    </row>
    <row r="10122" spans="1:9">
      <c r="A10122" s="280" t="s">
        <v>11521</v>
      </c>
      <c r="B10122" s="280" t="s">
        <v>1393</v>
      </c>
      <c r="C10122" s="280" t="s">
        <v>1219</v>
      </c>
      <c r="D10122" s="280" t="s">
        <v>1347</v>
      </c>
      <c r="E10122" s="80">
        <v>2.9629827293934572E-2</v>
      </c>
      <c r="F10122" s="80">
        <v>712019</v>
      </c>
      <c r="G10122" s="80">
        <v>10</v>
      </c>
      <c r="H10122" s="280" t="s">
        <v>1394</v>
      </c>
      <c r="I10122" s="80"/>
    </row>
    <row r="10123" spans="1:9">
      <c r="A10123" s="280" t="s">
        <v>11522</v>
      </c>
      <c r="B10123" s="280" t="s">
        <v>1415</v>
      </c>
      <c r="C10123" s="280" t="s">
        <v>1219</v>
      </c>
      <c r="D10123" s="280" t="s">
        <v>1347</v>
      </c>
      <c r="E10123" s="80">
        <v>2.9629790206352629E-2</v>
      </c>
      <c r="F10123" s="80">
        <v>712019</v>
      </c>
      <c r="G10123" s="80">
        <v>10</v>
      </c>
      <c r="H10123" s="280" t="s">
        <v>1394</v>
      </c>
      <c r="I10123" s="80"/>
    </row>
    <row r="10124" spans="1:9">
      <c r="A10124" s="280" t="s">
        <v>11523</v>
      </c>
      <c r="B10124" s="280" t="s">
        <v>1436</v>
      </c>
      <c r="C10124" s="280" t="s">
        <v>1219</v>
      </c>
      <c r="D10124" s="280" t="s">
        <v>1347</v>
      </c>
      <c r="E10124" s="80">
        <v>2.9629754884846017E-2</v>
      </c>
      <c r="F10124" s="80">
        <v>712019</v>
      </c>
      <c r="G10124" s="80">
        <v>10</v>
      </c>
      <c r="H10124" s="280" t="s">
        <v>1394</v>
      </c>
      <c r="I10124" s="80"/>
    </row>
    <row r="10125" spans="1:9">
      <c r="A10125" s="280" t="s">
        <v>11524</v>
      </c>
      <c r="B10125" s="280" t="s">
        <v>1457</v>
      </c>
      <c r="C10125" s="280" t="s">
        <v>1219</v>
      </c>
      <c r="D10125" s="280" t="s">
        <v>1344</v>
      </c>
      <c r="E10125" s="80">
        <v>23.306488324293202</v>
      </c>
      <c r="F10125" s="80">
        <v>712019</v>
      </c>
      <c r="G10125" s="80">
        <v>10</v>
      </c>
      <c r="H10125" s="280" t="s">
        <v>1342</v>
      </c>
      <c r="I10125" s="80"/>
    </row>
    <row r="10126" spans="1:9">
      <c r="A10126" s="280" t="s">
        <v>11525</v>
      </c>
      <c r="B10126" s="280" t="s">
        <v>1393</v>
      </c>
      <c r="C10126" s="280" t="s">
        <v>1219</v>
      </c>
      <c r="D10126" s="280" t="s">
        <v>1344</v>
      </c>
      <c r="E10126" s="80">
        <v>2.9629827293934572E-2</v>
      </c>
      <c r="F10126" s="80">
        <v>712019</v>
      </c>
      <c r="G10126" s="80">
        <v>10</v>
      </c>
      <c r="H10126" s="280" t="s">
        <v>1394</v>
      </c>
      <c r="I10126" s="80"/>
    </row>
    <row r="10127" spans="1:9">
      <c r="A10127" s="280" t="s">
        <v>11526</v>
      </c>
      <c r="B10127" s="280" t="s">
        <v>1415</v>
      </c>
      <c r="C10127" s="280" t="s">
        <v>1219</v>
      </c>
      <c r="D10127" s="280" t="s">
        <v>1344</v>
      </c>
      <c r="E10127" s="80">
        <v>2.9629753118770686E-2</v>
      </c>
      <c r="F10127" s="80">
        <v>712019</v>
      </c>
      <c r="G10127" s="80">
        <v>10</v>
      </c>
      <c r="H10127" s="280" t="s">
        <v>1394</v>
      </c>
      <c r="I10127" s="80"/>
    </row>
    <row r="10128" spans="1:9">
      <c r="A10128" s="280" t="s">
        <v>11527</v>
      </c>
      <c r="B10128" s="280" t="s">
        <v>1436</v>
      </c>
      <c r="C10128" s="280" t="s">
        <v>1219</v>
      </c>
      <c r="D10128" s="280" t="s">
        <v>1344</v>
      </c>
      <c r="E10128" s="80">
        <v>2.96296789436068E-2</v>
      </c>
      <c r="F10128" s="80">
        <v>712019</v>
      </c>
      <c r="G10128" s="80">
        <v>10</v>
      </c>
      <c r="H10128" s="280" t="s">
        <v>1394</v>
      </c>
      <c r="I10128" s="80"/>
    </row>
    <row r="10129" spans="1:9">
      <c r="A10129" s="280" t="s">
        <v>11528</v>
      </c>
      <c r="B10129" s="280" t="s">
        <v>1457</v>
      </c>
      <c r="C10129" s="280" t="s">
        <v>1183</v>
      </c>
      <c r="D10129" s="280" t="s">
        <v>1211</v>
      </c>
      <c r="E10129" s="80">
        <v>0.21984170337118064</v>
      </c>
      <c r="F10129" s="80">
        <v>712019</v>
      </c>
      <c r="G10129" s="80">
        <v>10</v>
      </c>
      <c r="H10129" s="280" t="s">
        <v>1342</v>
      </c>
      <c r="I10129" s="80"/>
    </row>
    <row r="10130" spans="1:9">
      <c r="A10130" s="280" t="s">
        <v>11529</v>
      </c>
      <c r="B10130" s="280" t="s">
        <v>1457</v>
      </c>
      <c r="C10130" s="280" t="s">
        <v>1183</v>
      </c>
      <c r="D10130" s="280" t="s">
        <v>1212</v>
      </c>
      <c r="E10130" s="80">
        <v>0.23234119657324434</v>
      </c>
      <c r="F10130" s="80">
        <v>712019</v>
      </c>
      <c r="G10130" s="80">
        <v>10</v>
      </c>
      <c r="H10130" s="280" t="s">
        <v>1342</v>
      </c>
      <c r="I10130" s="80"/>
    </row>
    <row r="10131" spans="1:9">
      <c r="A10131" s="280" t="s">
        <v>11530</v>
      </c>
      <c r="B10131" s="280" t="s">
        <v>1457</v>
      </c>
      <c r="C10131" s="280" t="s">
        <v>1183</v>
      </c>
      <c r="D10131" s="280" t="s">
        <v>1213</v>
      </c>
      <c r="E10131" s="80">
        <v>0.2205245081641295</v>
      </c>
      <c r="F10131" s="80">
        <v>712019</v>
      </c>
      <c r="G10131" s="80">
        <v>10</v>
      </c>
      <c r="H10131" s="280" t="s">
        <v>1342</v>
      </c>
      <c r="I10131" s="80"/>
    </row>
    <row r="10132" spans="1:9">
      <c r="A10132" s="280" t="s">
        <v>11531</v>
      </c>
      <c r="B10132" s="280" t="s">
        <v>1457</v>
      </c>
      <c r="C10132" s="280" t="s">
        <v>1183</v>
      </c>
      <c r="D10132" s="280" t="s">
        <v>1214</v>
      </c>
      <c r="E10132" s="80">
        <v>0.23076874462831326</v>
      </c>
      <c r="F10132" s="80">
        <v>712019</v>
      </c>
      <c r="G10132" s="80">
        <v>10</v>
      </c>
      <c r="H10132" s="280" t="s">
        <v>1342</v>
      </c>
      <c r="I10132" s="80"/>
    </row>
    <row r="10133" spans="1:9">
      <c r="A10133" s="280" t="s">
        <v>11532</v>
      </c>
      <c r="B10133" s="280" t="s">
        <v>1457</v>
      </c>
      <c r="C10133" s="280" t="s">
        <v>1183</v>
      </c>
      <c r="D10133" s="280" t="s">
        <v>1215</v>
      </c>
      <c r="E10133" s="80">
        <v>0.23225259601568982</v>
      </c>
      <c r="F10133" s="80">
        <v>712019</v>
      </c>
      <c r="G10133" s="80">
        <v>10</v>
      </c>
      <c r="H10133" s="280" t="s">
        <v>1342</v>
      </c>
      <c r="I10133" s="80"/>
    </row>
    <row r="10134" spans="1:9">
      <c r="A10134" s="280" t="s">
        <v>11533</v>
      </c>
      <c r="B10134" s="280" t="s">
        <v>1457</v>
      </c>
      <c r="C10134" s="280" t="s">
        <v>1183</v>
      </c>
      <c r="D10134" s="280" t="s">
        <v>1216</v>
      </c>
      <c r="E10134" s="80">
        <v>0.29736336393231355</v>
      </c>
      <c r="F10134" s="80">
        <v>712019</v>
      </c>
      <c r="G10134" s="80">
        <v>10</v>
      </c>
      <c r="H10134" s="280" t="s">
        <v>1342</v>
      </c>
      <c r="I10134" s="80"/>
    </row>
    <row r="10135" spans="1:9">
      <c r="A10135" s="280" t="s">
        <v>11534</v>
      </c>
      <c r="B10135" s="280" t="s">
        <v>1457</v>
      </c>
      <c r="C10135" s="280" t="s">
        <v>1183</v>
      </c>
      <c r="D10135" s="280" t="s">
        <v>1217</v>
      </c>
      <c r="E10135" s="80">
        <v>0.22625405134150331</v>
      </c>
      <c r="F10135" s="80">
        <v>712019</v>
      </c>
      <c r="G10135" s="80">
        <v>10</v>
      </c>
      <c r="H10135" s="280" t="s">
        <v>1342</v>
      </c>
      <c r="I10135" s="80"/>
    </row>
    <row r="10136" spans="1:9">
      <c r="A10136" s="280" t="s">
        <v>11535</v>
      </c>
      <c r="B10136" s="280" t="s">
        <v>1457</v>
      </c>
      <c r="C10136" s="280" t="s">
        <v>1183</v>
      </c>
      <c r="D10136" s="280" t="s">
        <v>1218</v>
      </c>
      <c r="E10136" s="80">
        <v>0.23160308288570564</v>
      </c>
      <c r="F10136" s="80">
        <v>712019</v>
      </c>
      <c r="G10136" s="80">
        <v>10</v>
      </c>
      <c r="H10136" s="280" t="s">
        <v>1342</v>
      </c>
      <c r="I10136" s="80"/>
    </row>
    <row r="10137" spans="1:9">
      <c r="A10137" s="280" t="s">
        <v>11536</v>
      </c>
      <c r="B10137" s="280" t="s">
        <v>1457</v>
      </c>
      <c r="C10137" s="280" t="s">
        <v>1183</v>
      </c>
      <c r="D10137" s="280" t="s">
        <v>1219</v>
      </c>
      <c r="E10137" s="80">
        <v>42761.550774903604</v>
      </c>
      <c r="F10137" s="80">
        <v>712019</v>
      </c>
      <c r="G10137" s="80">
        <v>10</v>
      </c>
      <c r="H10137" s="280" t="s">
        <v>1342</v>
      </c>
      <c r="I10137" s="80"/>
    </row>
    <row r="10138" spans="1:9">
      <c r="A10138" s="280" t="s">
        <v>11537</v>
      </c>
      <c r="B10138" s="280" t="s">
        <v>1457</v>
      </c>
      <c r="C10138" s="280" t="s">
        <v>1183</v>
      </c>
      <c r="D10138" s="280" t="s">
        <v>1347</v>
      </c>
      <c r="E10138" s="80">
        <v>1.8325061355122398</v>
      </c>
      <c r="F10138" s="80">
        <v>712019</v>
      </c>
      <c r="G10138" s="80">
        <v>10</v>
      </c>
      <c r="H10138" s="280" t="s">
        <v>1342</v>
      </c>
      <c r="I10138" s="80"/>
    </row>
    <row r="10139" spans="1:9">
      <c r="A10139" s="280" t="s">
        <v>11538</v>
      </c>
      <c r="B10139" s="280" t="s">
        <v>1457</v>
      </c>
      <c r="C10139" s="280" t="s">
        <v>1183</v>
      </c>
      <c r="D10139" s="280" t="s">
        <v>1344</v>
      </c>
      <c r="E10139" s="80">
        <v>4.6047282039076629</v>
      </c>
      <c r="F10139" s="80">
        <v>712019</v>
      </c>
      <c r="G10139" s="80">
        <v>10</v>
      </c>
      <c r="H10139" s="280" t="s">
        <v>1342</v>
      </c>
      <c r="I10139" s="80"/>
    </row>
    <row r="10140" spans="1:9">
      <c r="A10140" s="280" t="s">
        <v>11539</v>
      </c>
      <c r="B10140" s="280" t="s">
        <v>5748</v>
      </c>
      <c r="C10140" s="280" t="s">
        <v>1184</v>
      </c>
      <c r="D10140" s="280" t="s">
        <v>1394</v>
      </c>
      <c r="E10140" s="80">
        <v>671954</v>
      </c>
      <c r="F10140" s="80">
        <v>712019</v>
      </c>
      <c r="G10140" s="80">
        <v>10</v>
      </c>
      <c r="H10140" s="280" t="s">
        <v>1394</v>
      </c>
      <c r="I10140" s="80"/>
    </row>
    <row r="10141" spans="1:9">
      <c r="A10141" s="280" t="s">
        <v>11540</v>
      </c>
      <c r="B10141" s="280" t="s">
        <v>5750</v>
      </c>
      <c r="C10141" s="280" t="s">
        <v>1184</v>
      </c>
      <c r="D10141" s="280" t="s">
        <v>1394</v>
      </c>
      <c r="E10141" s="80">
        <v>56385797352.060547</v>
      </c>
      <c r="F10141" s="80">
        <v>712019</v>
      </c>
      <c r="G10141" s="80">
        <v>10</v>
      </c>
      <c r="H10141" s="280" t="s">
        <v>1394</v>
      </c>
      <c r="I10141" s="80"/>
    </row>
    <row r="10142" spans="1:9">
      <c r="A10142" s="280" t="s">
        <v>11541</v>
      </c>
      <c r="B10142" s="280" t="s">
        <v>5752</v>
      </c>
      <c r="C10142" s="280" t="s">
        <v>1184</v>
      </c>
      <c r="D10142" s="280" t="s">
        <v>1394</v>
      </c>
      <c r="E10142" s="80">
        <v>0.94373043415976254</v>
      </c>
      <c r="F10142" s="80">
        <v>712019</v>
      </c>
      <c r="G10142" s="80">
        <v>10</v>
      </c>
      <c r="H10142" s="280" t="s">
        <v>1394</v>
      </c>
      <c r="I10142" s="80"/>
    </row>
    <row r="10143" spans="1:9">
      <c r="A10143" s="280" t="s">
        <v>11542</v>
      </c>
      <c r="B10143" s="280" t="s">
        <v>5754</v>
      </c>
      <c r="C10143" s="280" t="s">
        <v>1184</v>
      </c>
      <c r="D10143" s="280" t="s">
        <v>1394</v>
      </c>
      <c r="E10143" s="80">
        <v>79191.422352578433</v>
      </c>
      <c r="F10143" s="80">
        <v>712019</v>
      </c>
      <c r="G10143" s="80">
        <v>10</v>
      </c>
      <c r="H10143" s="280" t="s">
        <v>1394</v>
      </c>
      <c r="I10143" s="80"/>
    </row>
    <row r="10144" spans="1:9">
      <c r="A10144" s="280" t="s">
        <v>11543</v>
      </c>
      <c r="B10144" s="280" t="s">
        <v>1393</v>
      </c>
      <c r="C10144" s="280" t="s">
        <v>1383</v>
      </c>
      <c r="D10144" s="280" t="s">
        <v>1347</v>
      </c>
      <c r="E10144" s="80">
        <v>2.9629827293934572E-2</v>
      </c>
      <c r="F10144" s="80">
        <v>712019</v>
      </c>
      <c r="G10144" s="80">
        <v>10</v>
      </c>
      <c r="H10144" s="280" t="s">
        <v>1394</v>
      </c>
      <c r="I10144" s="80"/>
    </row>
    <row r="10145" spans="1:9">
      <c r="A10145" s="280" t="s">
        <v>11544</v>
      </c>
      <c r="B10145" s="280" t="s">
        <v>1415</v>
      </c>
      <c r="C10145" s="280" t="s">
        <v>1383</v>
      </c>
      <c r="D10145" s="280" t="s">
        <v>1347</v>
      </c>
      <c r="E10145" s="80">
        <v>2.8658719351538443E-2</v>
      </c>
      <c r="F10145" s="80">
        <v>712019</v>
      </c>
      <c r="G10145" s="80">
        <v>10</v>
      </c>
      <c r="H10145" s="280" t="s">
        <v>1394</v>
      </c>
      <c r="I10145" s="80"/>
    </row>
    <row r="10146" spans="1:9">
      <c r="A10146" s="280" t="s">
        <v>11545</v>
      </c>
      <c r="B10146" s="280" t="s">
        <v>1436</v>
      </c>
      <c r="C10146" s="280" t="s">
        <v>1383</v>
      </c>
      <c r="D10146" s="280" t="s">
        <v>1347</v>
      </c>
      <c r="E10146" s="80">
        <v>2.7749481562409913E-2</v>
      </c>
      <c r="F10146" s="80">
        <v>712019</v>
      </c>
      <c r="G10146" s="80">
        <v>10</v>
      </c>
      <c r="H10146" s="280" t="s">
        <v>1394</v>
      </c>
      <c r="I10146" s="80"/>
    </row>
    <row r="10147" spans="1:9">
      <c r="A10147" s="280" t="s">
        <v>11546</v>
      </c>
      <c r="B10147" s="280" t="s">
        <v>1393</v>
      </c>
      <c r="C10147" s="280" t="s">
        <v>1383</v>
      </c>
      <c r="D10147" s="280" t="s">
        <v>1344</v>
      </c>
      <c r="E10147" s="80">
        <v>2.9629827293934572E-2</v>
      </c>
      <c r="F10147" s="80">
        <v>712019</v>
      </c>
      <c r="G10147" s="80">
        <v>10</v>
      </c>
      <c r="H10147" s="280" t="s">
        <v>1394</v>
      </c>
      <c r="I10147" s="80"/>
    </row>
    <row r="10148" spans="1:9">
      <c r="A10148" s="280" t="s">
        <v>11547</v>
      </c>
      <c r="B10148" s="280" t="s">
        <v>1415</v>
      </c>
      <c r="C10148" s="280" t="s">
        <v>1383</v>
      </c>
      <c r="D10148" s="280" t="s">
        <v>1344</v>
      </c>
      <c r="E10148" s="80">
        <v>2.764841373040644E-2</v>
      </c>
      <c r="F10148" s="80">
        <v>712019</v>
      </c>
      <c r="G10148" s="80">
        <v>10</v>
      </c>
      <c r="H10148" s="280" t="s">
        <v>1394</v>
      </c>
      <c r="I10148" s="80"/>
    </row>
    <row r="10149" spans="1:9">
      <c r="A10149" s="280" t="s">
        <v>11548</v>
      </c>
      <c r="B10149" s="280" t="s">
        <v>1436</v>
      </c>
      <c r="C10149" s="280" t="s">
        <v>1383</v>
      </c>
      <c r="D10149" s="280" t="s">
        <v>1344</v>
      </c>
      <c r="E10149" s="80">
        <v>2.5924569134981309E-2</v>
      </c>
      <c r="F10149" s="80">
        <v>712019</v>
      </c>
      <c r="G10149" s="80">
        <v>10</v>
      </c>
      <c r="H10149" s="280" t="s">
        <v>1394</v>
      </c>
      <c r="I10149" s="80"/>
    </row>
    <row r="10150" spans="1:9">
      <c r="A10150" s="280" t="s">
        <v>11549</v>
      </c>
      <c r="B10150" s="280" t="s">
        <v>1457</v>
      </c>
      <c r="C10150" s="280" t="s">
        <v>1184</v>
      </c>
      <c r="D10150" s="280" t="s">
        <v>1211</v>
      </c>
      <c r="E10150" s="80">
        <v>1.4558498568555083E-2</v>
      </c>
      <c r="F10150" s="80">
        <v>712019</v>
      </c>
      <c r="G10150" s="80">
        <v>10</v>
      </c>
      <c r="H10150" s="280" t="s">
        <v>1342</v>
      </c>
      <c r="I10150" s="80"/>
    </row>
    <row r="10151" spans="1:9">
      <c r="A10151" s="280" t="s">
        <v>11550</v>
      </c>
      <c r="B10151" s="280" t="s">
        <v>1457</v>
      </c>
      <c r="C10151" s="280" t="s">
        <v>1184</v>
      </c>
      <c r="D10151" s="280" t="s">
        <v>1212</v>
      </c>
      <c r="E10151" s="80">
        <v>1.5371273170916399E-2</v>
      </c>
      <c r="F10151" s="80">
        <v>712019</v>
      </c>
      <c r="G10151" s="80">
        <v>10</v>
      </c>
      <c r="H10151" s="280" t="s">
        <v>1342</v>
      </c>
      <c r="I10151" s="80"/>
    </row>
    <row r="10152" spans="1:9">
      <c r="A10152" s="280" t="s">
        <v>11551</v>
      </c>
      <c r="B10152" s="280" t="s">
        <v>1457</v>
      </c>
      <c r="C10152" s="280" t="s">
        <v>1184</v>
      </c>
      <c r="D10152" s="280" t="s">
        <v>1213</v>
      </c>
      <c r="E10152" s="80">
        <v>1.4607527175957388E-2</v>
      </c>
      <c r="F10152" s="80">
        <v>712019</v>
      </c>
      <c r="G10152" s="80">
        <v>10</v>
      </c>
      <c r="H10152" s="280" t="s">
        <v>1342</v>
      </c>
      <c r="I10152" s="80"/>
    </row>
    <row r="10153" spans="1:9">
      <c r="A10153" s="280" t="s">
        <v>11552</v>
      </c>
      <c r="B10153" s="280" t="s">
        <v>1457</v>
      </c>
      <c r="C10153" s="280" t="s">
        <v>1184</v>
      </c>
      <c r="D10153" s="280" t="s">
        <v>1214</v>
      </c>
      <c r="E10153" s="80">
        <v>1.526030196298874E-2</v>
      </c>
      <c r="F10153" s="80">
        <v>712019</v>
      </c>
      <c r="G10153" s="80">
        <v>10</v>
      </c>
      <c r="H10153" s="280" t="s">
        <v>1342</v>
      </c>
      <c r="I10153" s="80"/>
    </row>
    <row r="10154" spans="1:9">
      <c r="A10154" s="280" t="s">
        <v>11553</v>
      </c>
      <c r="B10154" s="280" t="s">
        <v>1457</v>
      </c>
      <c r="C10154" s="280" t="s">
        <v>1184</v>
      </c>
      <c r="D10154" s="280" t="s">
        <v>1215</v>
      </c>
      <c r="E10154" s="80">
        <v>1.5365067507246062E-2</v>
      </c>
      <c r="F10154" s="80">
        <v>712019</v>
      </c>
      <c r="G10154" s="80">
        <v>10</v>
      </c>
      <c r="H10154" s="280" t="s">
        <v>1342</v>
      </c>
      <c r="I10154" s="80"/>
    </row>
    <row r="10155" spans="1:9">
      <c r="A10155" s="280" t="s">
        <v>11554</v>
      </c>
      <c r="B10155" s="280" t="s">
        <v>1457</v>
      </c>
      <c r="C10155" s="280" t="s">
        <v>1184</v>
      </c>
      <c r="D10155" s="280" t="s">
        <v>1216</v>
      </c>
      <c r="E10155" s="80">
        <v>2.1198265347075335E-2</v>
      </c>
      <c r="F10155" s="80">
        <v>712019</v>
      </c>
      <c r="G10155" s="80">
        <v>10</v>
      </c>
      <c r="H10155" s="280" t="s">
        <v>1342</v>
      </c>
      <c r="I10155" s="80"/>
    </row>
    <row r="10156" spans="1:9">
      <c r="A10156" s="280" t="s">
        <v>11555</v>
      </c>
      <c r="B10156" s="280" t="s">
        <v>1457</v>
      </c>
      <c r="C10156" s="280" t="s">
        <v>1184</v>
      </c>
      <c r="D10156" s="280" t="s">
        <v>1217</v>
      </c>
      <c r="E10156" s="80">
        <v>1.4975607593420995E-2</v>
      </c>
      <c r="F10156" s="80">
        <v>712019</v>
      </c>
      <c r="G10156" s="80">
        <v>10</v>
      </c>
      <c r="H10156" s="280" t="s">
        <v>1342</v>
      </c>
      <c r="I10156" s="80"/>
    </row>
    <row r="10157" spans="1:9">
      <c r="A10157" s="280" t="s">
        <v>11556</v>
      </c>
      <c r="B10157" s="280" t="s">
        <v>1457</v>
      </c>
      <c r="C10157" s="280" t="s">
        <v>1184</v>
      </c>
      <c r="D10157" s="280" t="s">
        <v>1218</v>
      </c>
      <c r="E10157" s="80">
        <v>1.8825976048942438E-2</v>
      </c>
      <c r="F10157" s="80">
        <v>712019</v>
      </c>
      <c r="G10157" s="80">
        <v>10</v>
      </c>
      <c r="H10157" s="280" t="s">
        <v>1342</v>
      </c>
      <c r="I10157" s="80"/>
    </row>
    <row r="10158" spans="1:9">
      <c r="A10158" s="280" t="s">
        <v>11557</v>
      </c>
      <c r="B10158" s="280" t="s">
        <v>1457</v>
      </c>
      <c r="C10158" s="280" t="s">
        <v>1184</v>
      </c>
      <c r="D10158" s="280" t="s">
        <v>1219</v>
      </c>
      <c r="E10158" s="80">
        <v>3056.7937296360251</v>
      </c>
      <c r="F10158" s="80">
        <v>712019</v>
      </c>
      <c r="G10158" s="80">
        <v>10</v>
      </c>
      <c r="H10158" s="280" t="s">
        <v>1342</v>
      </c>
      <c r="I10158" s="80"/>
    </row>
    <row r="10159" spans="1:9">
      <c r="A10159" s="280" t="s">
        <v>11558</v>
      </c>
      <c r="B10159" s="280" t="s">
        <v>1457</v>
      </c>
      <c r="C10159" s="280" t="s">
        <v>1184</v>
      </c>
      <c r="D10159" s="280" t="s">
        <v>1347</v>
      </c>
      <c r="E10159" s="80">
        <v>0.12810756098965517</v>
      </c>
      <c r="F10159" s="80">
        <v>712019</v>
      </c>
      <c r="G10159" s="80">
        <v>10</v>
      </c>
      <c r="H10159" s="280" t="s">
        <v>1342</v>
      </c>
      <c r="I10159" s="80"/>
    </row>
    <row r="10160" spans="1:9">
      <c r="A10160" s="280" t="s">
        <v>11559</v>
      </c>
      <c r="B10160" s="280" t="s">
        <v>1457</v>
      </c>
      <c r="C10160" s="280" t="s">
        <v>1184</v>
      </c>
      <c r="D10160" s="280" t="s">
        <v>1344</v>
      </c>
      <c r="E10160" s="80">
        <v>0.3195659818589594</v>
      </c>
      <c r="F10160" s="80">
        <v>712019</v>
      </c>
      <c r="G10160" s="80">
        <v>10</v>
      </c>
      <c r="H10160" s="280" t="s">
        <v>1342</v>
      </c>
      <c r="I10160" s="80"/>
    </row>
    <row r="10161" spans="1:9">
      <c r="A10161" s="280" t="s">
        <v>11560</v>
      </c>
      <c r="B10161" s="280" t="s">
        <v>5748</v>
      </c>
      <c r="C10161" s="280" t="s">
        <v>1185</v>
      </c>
      <c r="D10161" s="280" t="s">
        <v>1394</v>
      </c>
      <c r="E10161" s="80">
        <v>412932</v>
      </c>
      <c r="F10161" s="80">
        <v>712019</v>
      </c>
      <c r="G10161" s="80">
        <v>10</v>
      </c>
      <c r="H10161" s="280" t="s">
        <v>1394</v>
      </c>
      <c r="I10161" s="80"/>
    </row>
    <row r="10162" spans="1:9">
      <c r="A10162" s="280" t="s">
        <v>11561</v>
      </c>
      <c r="B10162" s="280" t="s">
        <v>5750</v>
      </c>
      <c r="C10162" s="280" t="s">
        <v>1185</v>
      </c>
      <c r="D10162" s="280" t="s">
        <v>1394</v>
      </c>
      <c r="E10162" s="80">
        <v>157394838653.60257</v>
      </c>
      <c r="F10162" s="80">
        <v>712019</v>
      </c>
      <c r="G10162" s="80">
        <v>10</v>
      </c>
      <c r="H10162" s="280" t="s">
        <v>1394</v>
      </c>
      <c r="I10162" s="80"/>
    </row>
    <row r="10163" spans="1:9">
      <c r="A10163" s="280" t="s">
        <v>11562</v>
      </c>
      <c r="B10163" s="280" t="s">
        <v>5752</v>
      </c>
      <c r="C10163" s="280" t="s">
        <v>1185</v>
      </c>
      <c r="D10163" s="280" t="s">
        <v>1394</v>
      </c>
      <c r="E10163" s="80">
        <v>0.57994519809162393</v>
      </c>
      <c r="F10163" s="80">
        <v>712019</v>
      </c>
      <c r="G10163" s="80">
        <v>10</v>
      </c>
      <c r="H10163" s="280" t="s">
        <v>1394</v>
      </c>
      <c r="I10163" s="80"/>
    </row>
    <row r="10164" spans="1:9">
      <c r="A10164" s="280" t="s">
        <v>11563</v>
      </c>
      <c r="B10164" s="280" t="s">
        <v>5754</v>
      </c>
      <c r="C10164" s="280" t="s">
        <v>1185</v>
      </c>
      <c r="D10164" s="280" t="s">
        <v>1394</v>
      </c>
      <c r="E10164" s="80">
        <v>221054.26772825242</v>
      </c>
      <c r="F10164" s="80">
        <v>712019</v>
      </c>
      <c r="G10164" s="80">
        <v>10</v>
      </c>
      <c r="H10164" s="280" t="s">
        <v>1394</v>
      </c>
      <c r="I10164" s="80"/>
    </row>
    <row r="10165" spans="1:9">
      <c r="A10165" s="280" t="s">
        <v>11564</v>
      </c>
      <c r="B10165" s="280" t="s">
        <v>1457</v>
      </c>
      <c r="C10165" s="280" t="s">
        <v>1185</v>
      </c>
      <c r="D10165" s="280" t="s">
        <v>1211</v>
      </c>
      <c r="E10165" s="80">
        <v>7.2628286253213298E-2</v>
      </c>
      <c r="F10165" s="80">
        <v>712019</v>
      </c>
      <c r="G10165" s="80">
        <v>10</v>
      </c>
      <c r="H10165" s="280" t="s">
        <v>1342</v>
      </c>
      <c r="I10165" s="80"/>
    </row>
    <row r="10166" spans="1:9">
      <c r="A10166" s="280" t="s">
        <v>11565</v>
      </c>
      <c r="B10166" s="280" t="s">
        <v>1457</v>
      </c>
      <c r="C10166" s="280" t="s">
        <v>1185</v>
      </c>
      <c r="D10166" s="280" t="s">
        <v>1212</v>
      </c>
      <c r="E10166" s="80">
        <v>8.2814821374869035E-2</v>
      </c>
      <c r="F10166" s="80">
        <v>712019</v>
      </c>
      <c r="G10166" s="80">
        <v>10</v>
      </c>
      <c r="H10166" s="280" t="s">
        <v>1342</v>
      </c>
      <c r="I10166" s="80"/>
    </row>
    <row r="10167" spans="1:9">
      <c r="A10167" s="280" t="s">
        <v>11566</v>
      </c>
      <c r="B10167" s="280" t="s">
        <v>1457</v>
      </c>
      <c r="C10167" s="280" t="s">
        <v>1185</v>
      </c>
      <c r="D10167" s="280" t="s">
        <v>1213</v>
      </c>
      <c r="E10167" s="80">
        <v>7.2826951392751721E-2</v>
      </c>
      <c r="F10167" s="80">
        <v>712019</v>
      </c>
      <c r="G10167" s="80">
        <v>10</v>
      </c>
      <c r="H10167" s="280" t="s">
        <v>1342</v>
      </c>
      <c r="I10167" s="80"/>
    </row>
    <row r="10168" spans="1:9">
      <c r="A10168" s="280" t="s">
        <v>11567</v>
      </c>
      <c r="B10168" s="280" t="s">
        <v>1457</v>
      </c>
      <c r="C10168" s="280" t="s">
        <v>1185</v>
      </c>
      <c r="D10168" s="280" t="s">
        <v>1214</v>
      </c>
      <c r="E10168" s="80">
        <v>8.0642846260447806E-2</v>
      </c>
      <c r="F10168" s="80">
        <v>712019</v>
      </c>
      <c r="G10168" s="80">
        <v>10</v>
      </c>
      <c r="H10168" s="280" t="s">
        <v>1342</v>
      </c>
      <c r="I10168" s="80"/>
    </row>
    <row r="10169" spans="1:9">
      <c r="A10169" s="280" t="s">
        <v>11568</v>
      </c>
      <c r="B10169" s="280" t="s">
        <v>1457</v>
      </c>
      <c r="C10169" s="280" t="s">
        <v>1185</v>
      </c>
      <c r="D10169" s="280" t="s">
        <v>1215</v>
      </c>
      <c r="E10169" s="80">
        <v>8.2757402336452984E-2</v>
      </c>
      <c r="F10169" s="80">
        <v>712019</v>
      </c>
      <c r="G10169" s="80">
        <v>10</v>
      </c>
      <c r="H10169" s="280" t="s">
        <v>1342</v>
      </c>
      <c r="I10169" s="80"/>
    </row>
    <row r="10170" spans="1:9">
      <c r="A10170" s="280" t="s">
        <v>11569</v>
      </c>
      <c r="B10170" s="280" t="s">
        <v>1457</v>
      </c>
      <c r="C10170" s="280" t="s">
        <v>1185</v>
      </c>
      <c r="D10170" s="280" t="s">
        <v>1216</v>
      </c>
      <c r="E10170" s="80">
        <v>0.10979782654512234</v>
      </c>
      <c r="F10170" s="80">
        <v>712019</v>
      </c>
      <c r="G10170" s="80">
        <v>10</v>
      </c>
      <c r="H10170" s="280" t="s">
        <v>1342</v>
      </c>
      <c r="I10170" s="80"/>
    </row>
    <row r="10171" spans="1:9">
      <c r="A10171" s="280" t="s">
        <v>11570</v>
      </c>
      <c r="B10171" s="280" t="s">
        <v>1457</v>
      </c>
      <c r="C10171" s="280" t="s">
        <v>1185</v>
      </c>
      <c r="D10171" s="280" t="s">
        <v>1217</v>
      </c>
      <c r="E10171" s="80">
        <v>8.0447109116846299E-2</v>
      </c>
      <c r="F10171" s="80">
        <v>712019</v>
      </c>
      <c r="G10171" s="80">
        <v>10</v>
      </c>
      <c r="H10171" s="280" t="s">
        <v>1342</v>
      </c>
      <c r="I10171" s="80"/>
    </row>
    <row r="10172" spans="1:9">
      <c r="A10172" s="280" t="s">
        <v>11571</v>
      </c>
      <c r="B10172" s="280" t="s">
        <v>1457</v>
      </c>
      <c r="C10172" s="280" t="s">
        <v>1185</v>
      </c>
      <c r="D10172" s="280" t="s">
        <v>1218</v>
      </c>
      <c r="E10172" s="80">
        <v>9.7848760683247757E-2</v>
      </c>
      <c r="F10172" s="80">
        <v>712019</v>
      </c>
      <c r="G10172" s="80">
        <v>10</v>
      </c>
      <c r="H10172" s="280" t="s">
        <v>1342</v>
      </c>
      <c r="I10172" s="80"/>
    </row>
    <row r="10173" spans="1:9">
      <c r="A10173" s="280" t="s">
        <v>11572</v>
      </c>
      <c r="B10173" s="280" t="s">
        <v>1457</v>
      </c>
      <c r="C10173" s="280" t="s">
        <v>1185</v>
      </c>
      <c r="D10173" s="280" t="s">
        <v>1219</v>
      </c>
      <c r="E10173" s="80">
        <v>11319.684948360369</v>
      </c>
      <c r="F10173" s="80">
        <v>712019</v>
      </c>
      <c r="G10173" s="80">
        <v>10</v>
      </c>
      <c r="H10173" s="280" t="s">
        <v>1342</v>
      </c>
      <c r="I10173" s="80"/>
    </row>
    <row r="10174" spans="1:9">
      <c r="A10174" s="280" t="s">
        <v>11573</v>
      </c>
      <c r="B10174" s="280" t="s">
        <v>1457</v>
      </c>
      <c r="C10174" s="280" t="s">
        <v>1185</v>
      </c>
      <c r="D10174" s="280" t="s">
        <v>1347</v>
      </c>
      <c r="E10174" s="80">
        <v>0.56952333778936348</v>
      </c>
      <c r="F10174" s="80">
        <v>712019</v>
      </c>
      <c r="G10174" s="80">
        <v>10</v>
      </c>
      <c r="H10174" s="280" t="s">
        <v>1342</v>
      </c>
      <c r="I10174" s="80"/>
    </row>
    <row r="10175" spans="1:9">
      <c r="A10175" s="280" t="s">
        <v>11574</v>
      </c>
      <c r="B10175" s="280" t="s">
        <v>1457</v>
      </c>
      <c r="C10175" s="280" t="s">
        <v>1185</v>
      </c>
      <c r="D10175" s="280" t="s">
        <v>1344</v>
      </c>
      <c r="E10175" s="80">
        <v>1.4440104738660966</v>
      </c>
      <c r="F10175" s="80">
        <v>712019</v>
      </c>
      <c r="G10175" s="80">
        <v>10</v>
      </c>
      <c r="H10175" s="280" t="s">
        <v>1342</v>
      </c>
      <c r="I10175" s="80"/>
    </row>
    <row r="10176" spans="1:9">
      <c r="A10176" s="280" t="s">
        <v>11575</v>
      </c>
      <c r="B10176" s="280" t="s">
        <v>5748</v>
      </c>
      <c r="C10176" s="280" t="s">
        <v>1186</v>
      </c>
      <c r="D10176" s="280" t="s">
        <v>1394</v>
      </c>
      <c r="E10176" s="80">
        <v>47513</v>
      </c>
      <c r="F10176" s="80">
        <v>712019</v>
      </c>
      <c r="G10176" s="80">
        <v>10</v>
      </c>
      <c r="H10176" s="280" t="s">
        <v>1394</v>
      </c>
      <c r="I10176" s="80"/>
    </row>
    <row r="10177" spans="1:9">
      <c r="A10177" s="280" t="s">
        <v>11576</v>
      </c>
      <c r="B10177" s="280" t="s">
        <v>5750</v>
      </c>
      <c r="C10177" s="280" t="s">
        <v>1186</v>
      </c>
      <c r="D10177" s="280" t="s">
        <v>1394</v>
      </c>
      <c r="E10177" s="80">
        <v>2994356355.1425004</v>
      </c>
      <c r="F10177" s="80">
        <v>712019</v>
      </c>
      <c r="G10177" s="80">
        <v>10</v>
      </c>
      <c r="H10177" s="280" t="s">
        <v>1394</v>
      </c>
      <c r="I10177" s="80"/>
    </row>
    <row r="10178" spans="1:9">
      <c r="A10178" s="280" t="s">
        <v>11577</v>
      </c>
      <c r="B10178" s="280" t="s">
        <v>5752</v>
      </c>
      <c r="C10178" s="280" t="s">
        <v>1186</v>
      </c>
      <c r="D10178" s="280" t="s">
        <v>1394</v>
      </c>
      <c r="E10178" s="80">
        <v>6.6729960857786097E-2</v>
      </c>
      <c r="F10178" s="80">
        <v>712019</v>
      </c>
      <c r="G10178" s="80">
        <v>10</v>
      </c>
      <c r="H10178" s="280" t="s">
        <v>1394</v>
      </c>
      <c r="I10178" s="80"/>
    </row>
    <row r="10179" spans="1:9">
      <c r="A10179" s="280" t="s">
        <v>11578</v>
      </c>
      <c r="B10179" s="280" t="s">
        <v>5754</v>
      </c>
      <c r="C10179" s="280" t="s">
        <v>1186</v>
      </c>
      <c r="D10179" s="280" t="s">
        <v>1394</v>
      </c>
      <c r="E10179" s="80">
        <v>4205.4444546318291</v>
      </c>
      <c r="F10179" s="80">
        <v>712019</v>
      </c>
      <c r="G10179" s="80">
        <v>10</v>
      </c>
      <c r="H10179" s="280" t="s">
        <v>1394</v>
      </c>
      <c r="I10179" s="80"/>
    </row>
    <row r="10180" spans="1:9">
      <c r="A10180" s="280" t="s">
        <v>11579</v>
      </c>
      <c r="B10180" s="280" t="s">
        <v>1457</v>
      </c>
      <c r="C10180" s="280" t="s">
        <v>1186</v>
      </c>
      <c r="D10180" s="280" t="s">
        <v>1211</v>
      </c>
      <c r="E10180" s="80">
        <v>8.8530178342473651E-3</v>
      </c>
      <c r="F10180" s="80">
        <v>712019</v>
      </c>
      <c r="G10180" s="80">
        <v>10</v>
      </c>
      <c r="H10180" s="280" t="s">
        <v>1342</v>
      </c>
      <c r="I10180" s="80"/>
    </row>
    <row r="10181" spans="1:9">
      <c r="A10181" s="280" t="s">
        <v>11580</v>
      </c>
      <c r="B10181" s="280" t="s">
        <v>1457</v>
      </c>
      <c r="C10181" s="280" t="s">
        <v>1186</v>
      </c>
      <c r="D10181" s="280" t="s">
        <v>1212</v>
      </c>
      <c r="E10181" s="80">
        <v>9.2834102154688587E-3</v>
      </c>
      <c r="F10181" s="80">
        <v>712019</v>
      </c>
      <c r="G10181" s="80">
        <v>10</v>
      </c>
      <c r="H10181" s="280" t="s">
        <v>1342</v>
      </c>
      <c r="I10181" s="80"/>
    </row>
    <row r="10182" spans="1:9">
      <c r="A10182" s="280" t="s">
        <v>11581</v>
      </c>
      <c r="B10182" s="280" t="s">
        <v>1457</v>
      </c>
      <c r="C10182" s="280" t="s">
        <v>1186</v>
      </c>
      <c r="D10182" s="280" t="s">
        <v>1213</v>
      </c>
      <c r="E10182" s="80">
        <v>8.890351216132247E-3</v>
      </c>
      <c r="F10182" s="80">
        <v>712019</v>
      </c>
      <c r="G10182" s="80">
        <v>10</v>
      </c>
      <c r="H10182" s="280" t="s">
        <v>1342</v>
      </c>
      <c r="I10182" s="80"/>
    </row>
    <row r="10183" spans="1:9">
      <c r="A10183" s="280" t="s">
        <v>11582</v>
      </c>
      <c r="B10183" s="280" t="s">
        <v>1457</v>
      </c>
      <c r="C10183" s="280" t="s">
        <v>1186</v>
      </c>
      <c r="D10183" s="280" t="s">
        <v>1214</v>
      </c>
      <c r="E10183" s="80">
        <v>9.0215377186144488E-3</v>
      </c>
      <c r="F10183" s="80">
        <v>712019</v>
      </c>
      <c r="G10183" s="80">
        <v>10</v>
      </c>
      <c r="H10183" s="280" t="s">
        <v>1342</v>
      </c>
      <c r="I10183" s="80"/>
    </row>
    <row r="10184" spans="1:9">
      <c r="A10184" s="280" t="s">
        <v>11583</v>
      </c>
      <c r="B10184" s="280" t="s">
        <v>1457</v>
      </c>
      <c r="C10184" s="280" t="s">
        <v>1186</v>
      </c>
      <c r="D10184" s="280" t="s">
        <v>1215</v>
      </c>
      <c r="E10184" s="80">
        <v>9.2822641842260807E-3</v>
      </c>
      <c r="F10184" s="80">
        <v>712019</v>
      </c>
      <c r="G10184" s="80">
        <v>10</v>
      </c>
      <c r="H10184" s="280" t="s">
        <v>1342</v>
      </c>
      <c r="I10184" s="80"/>
    </row>
    <row r="10185" spans="1:9">
      <c r="A10185" s="280" t="s">
        <v>11584</v>
      </c>
      <c r="B10185" s="280" t="s">
        <v>1457</v>
      </c>
      <c r="C10185" s="280" t="s">
        <v>1186</v>
      </c>
      <c r="D10185" s="280" t="s">
        <v>1216</v>
      </c>
      <c r="E10185" s="80">
        <v>1.1973725569947418E-2</v>
      </c>
      <c r="F10185" s="80">
        <v>712019</v>
      </c>
      <c r="G10185" s="80">
        <v>10</v>
      </c>
      <c r="H10185" s="280" t="s">
        <v>1342</v>
      </c>
      <c r="I10185" s="80"/>
    </row>
    <row r="10186" spans="1:9">
      <c r="A10186" s="280" t="s">
        <v>11585</v>
      </c>
      <c r="B10186" s="280" t="s">
        <v>1457</v>
      </c>
      <c r="C10186" s="280" t="s">
        <v>1186</v>
      </c>
      <c r="D10186" s="280" t="s">
        <v>1217</v>
      </c>
      <c r="E10186" s="80">
        <v>9.0768676119990666E-3</v>
      </c>
      <c r="F10186" s="80">
        <v>712019</v>
      </c>
      <c r="G10186" s="80">
        <v>10</v>
      </c>
      <c r="H10186" s="280" t="s">
        <v>1342</v>
      </c>
      <c r="I10186" s="80"/>
    </row>
    <row r="10187" spans="1:9">
      <c r="A10187" s="280" t="s">
        <v>11586</v>
      </c>
      <c r="B10187" s="280" t="s">
        <v>1457</v>
      </c>
      <c r="C10187" s="280" t="s">
        <v>1186</v>
      </c>
      <c r="D10187" s="280" t="s">
        <v>1218</v>
      </c>
      <c r="E10187" s="80">
        <v>1.1437060471422737E-2</v>
      </c>
      <c r="F10187" s="80">
        <v>712019</v>
      </c>
      <c r="G10187" s="80">
        <v>10</v>
      </c>
      <c r="H10187" s="280" t="s">
        <v>1342</v>
      </c>
      <c r="I10187" s="80"/>
    </row>
    <row r="10188" spans="1:9">
      <c r="A10188" s="280" t="s">
        <v>11587</v>
      </c>
      <c r="B10188" s="280" t="s">
        <v>1457</v>
      </c>
      <c r="C10188" s="280" t="s">
        <v>1186</v>
      </c>
      <c r="D10188" s="280" t="s">
        <v>1219</v>
      </c>
      <c r="E10188" s="80">
        <v>9.1854694256301092E-3</v>
      </c>
      <c r="F10188" s="80">
        <v>712019</v>
      </c>
      <c r="G10188" s="80">
        <v>10</v>
      </c>
      <c r="H10188" s="280" t="s">
        <v>1342</v>
      </c>
      <c r="I10188" s="80"/>
    </row>
    <row r="10189" spans="1:9">
      <c r="A10189" s="280" t="s">
        <v>11588</v>
      </c>
      <c r="B10189" s="280" t="s">
        <v>1457</v>
      </c>
      <c r="C10189" s="280" t="s">
        <v>1186</v>
      </c>
      <c r="D10189" s="280" t="s">
        <v>1347</v>
      </c>
      <c r="E10189" s="80">
        <v>9.6779998028341363E-2</v>
      </c>
      <c r="F10189" s="80">
        <v>712019</v>
      </c>
      <c r="G10189" s="80">
        <v>10</v>
      </c>
      <c r="H10189" s="280" t="s">
        <v>1342</v>
      </c>
      <c r="I10189" s="80"/>
    </row>
    <row r="10190" spans="1:9">
      <c r="A10190" s="280" t="s">
        <v>11589</v>
      </c>
      <c r="B10190" s="280" t="s">
        <v>1457</v>
      </c>
      <c r="C10190" s="280" t="s">
        <v>1186</v>
      </c>
      <c r="D10190" s="280" t="s">
        <v>1344</v>
      </c>
      <c r="E10190" s="80">
        <v>0.24035202849219983</v>
      </c>
      <c r="F10190" s="80">
        <v>712019</v>
      </c>
      <c r="G10190" s="80">
        <v>10</v>
      </c>
      <c r="H10190" s="280" t="s">
        <v>1342</v>
      </c>
      <c r="I10190" s="80"/>
    </row>
    <row r="10191" spans="1:9">
      <c r="A10191" s="280" t="s">
        <v>11590</v>
      </c>
      <c r="B10191" s="280" t="s">
        <v>5748</v>
      </c>
      <c r="C10191" s="280" t="s">
        <v>1187</v>
      </c>
      <c r="D10191" s="280" t="s">
        <v>1394</v>
      </c>
      <c r="E10191" s="80">
        <v>256772</v>
      </c>
      <c r="F10191" s="80">
        <v>712019</v>
      </c>
      <c r="G10191" s="80">
        <v>10</v>
      </c>
      <c r="H10191" s="280" t="s">
        <v>1394</v>
      </c>
      <c r="I10191" s="80"/>
    </row>
    <row r="10192" spans="1:9">
      <c r="A10192" s="280" t="s">
        <v>11591</v>
      </c>
      <c r="B10192" s="280" t="s">
        <v>5750</v>
      </c>
      <c r="C10192" s="280" t="s">
        <v>1187</v>
      </c>
      <c r="D10192" s="280" t="s">
        <v>1394</v>
      </c>
      <c r="E10192" s="80">
        <v>50632795235.425819</v>
      </c>
      <c r="F10192" s="80">
        <v>712019</v>
      </c>
      <c r="G10192" s="80">
        <v>10</v>
      </c>
      <c r="H10192" s="280" t="s">
        <v>1394</v>
      </c>
      <c r="I10192" s="80"/>
    </row>
    <row r="10193" spans="1:9">
      <c r="A10193" s="280" t="s">
        <v>11592</v>
      </c>
      <c r="B10193" s="280" t="s">
        <v>5752</v>
      </c>
      <c r="C10193" s="280" t="s">
        <v>1187</v>
      </c>
      <c r="D10193" s="280" t="s">
        <v>1394</v>
      </c>
      <c r="E10193" s="80">
        <v>0.36062520803517883</v>
      </c>
      <c r="F10193" s="80">
        <v>712019</v>
      </c>
      <c r="G10193" s="80">
        <v>10</v>
      </c>
      <c r="H10193" s="280" t="s">
        <v>1394</v>
      </c>
      <c r="I10193" s="80"/>
    </row>
    <row r="10194" spans="1:9">
      <c r="A10194" s="280" t="s">
        <v>11593</v>
      </c>
      <c r="B10194" s="280" t="s">
        <v>5754</v>
      </c>
      <c r="C10194" s="280" t="s">
        <v>1187</v>
      </c>
      <c r="D10194" s="280" t="s">
        <v>1394</v>
      </c>
      <c r="E10194" s="80">
        <v>71111.578813803877</v>
      </c>
      <c r="F10194" s="80">
        <v>712019</v>
      </c>
      <c r="G10194" s="80">
        <v>10</v>
      </c>
      <c r="H10194" s="280" t="s">
        <v>1394</v>
      </c>
      <c r="I10194" s="80"/>
    </row>
    <row r="10195" spans="1:9">
      <c r="A10195" s="280" t="s">
        <v>11594</v>
      </c>
      <c r="B10195" s="280" t="s">
        <v>1457</v>
      </c>
      <c r="C10195" s="280" t="s">
        <v>1187</v>
      </c>
      <c r="D10195" s="280" t="s">
        <v>1211</v>
      </c>
      <c r="E10195" s="80">
        <v>1.9905897798018241E-2</v>
      </c>
      <c r="F10195" s="80">
        <v>712019</v>
      </c>
      <c r="G10195" s="80">
        <v>10</v>
      </c>
      <c r="H10195" s="280" t="s">
        <v>1342</v>
      </c>
      <c r="I10195" s="80"/>
    </row>
    <row r="10196" spans="1:9">
      <c r="A10196" s="280" t="s">
        <v>11595</v>
      </c>
      <c r="B10196" s="280" t="s">
        <v>1457</v>
      </c>
      <c r="C10196" s="280" t="s">
        <v>1187</v>
      </c>
      <c r="D10196" s="280" t="s">
        <v>1212</v>
      </c>
      <c r="E10196" s="80">
        <v>2.1224824955893423E-2</v>
      </c>
      <c r="F10196" s="80">
        <v>712019</v>
      </c>
      <c r="G10196" s="80">
        <v>10</v>
      </c>
      <c r="H10196" s="280" t="s">
        <v>1342</v>
      </c>
      <c r="I10196" s="80"/>
    </row>
    <row r="10197" spans="1:9">
      <c r="A10197" s="280" t="s">
        <v>11596</v>
      </c>
      <c r="B10197" s="280" t="s">
        <v>1457</v>
      </c>
      <c r="C10197" s="280" t="s">
        <v>1187</v>
      </c>
      <c r="D10197" s="280" t="s">
        <v>1213</v>
      </c>
      <c r="E10197" s="80">
        <v>1.9938772891258262E-2</v>
      </c>
      <c r="F10197" s="80">
        <v>712019</v>
      </c>
      <c r="G10197" s="80">
        <v>10</v>
      </c>
      <c r="H10197" s="280" t="s">
        <v>1342</v>
      </c>
      <c r="I10197" s="80"/>
    </row>
    <row r="10198" spans="1:9">
      <c r="A10198" s="280" t="s">
        <v>11597</v>
      </c>
      <c r="B10198" s="280" t="s">
        <v>1457</v>
      </c>
      <c r="C10198" s="280" t="s">
        <v>1187</v>
      </c>
      <c r="D10198" s="280" t="s">
        <v>1214</v>
      </c>
      <c r="E10198" s="80">
        <v>2.0127662157856704E-2</v>
      </c>
      <c r="F10198" s="80">
        <v>712019</v>
      </c>
      <c r="G10198" s="80">
        <v>10</v>
      </c>
      <c r="H10198" s="280" t="s">
        <v>1342</v>
      </c>
      <c r="I10198" s="80"/>
    </row>
    <row r="10199" spans="1:9">
      <c r="A10199" s="280" t="s">
        <v>11598</v>
      </c>
      <c r="B10199" s="280" t="s">
        <v>1457</v>
      </c>
      <c r="C10199" s="280" t="s">
        <v>1187</v>
      </c>
      <c r="D10199" s="280" t="s">
        <v>1215</v>
      </c>
      <c r="E10199" s="80">
        <v>2.1215822023134604E-2</v>
      </c>
      <c r="F10199" s="80">
        <v>712019</v>
      </c>
      <c r="G10199" s="80">
        <v>10</v>
      </c>
      <c r="H10199" s="280" t="s">
        <v>1342</v>
      </c>
      <c r="I10199" s="80"/>
    </row>
    <row r="10200" spans="1:9">
      <c r="A10200" s="280" t="s">
        <v>11599</v>
      </c>
      <c r="B10200" s="280" t="s">
        <v>1457</v>
      </c>
      <c r="C10200" s="280" t="s">
        <v>1187</v>
      </c>
      <c r="D10200" s="280" t="s">
        <v>1216</v>
      </c>
      <c r="E10200" s="80">
        <v>2.7128324415567413E-2</v>
      </c>
      <c r="F10200" s="80">
        <v>712019</v>
      </c>
      <c r="G10200" s="80">
        <v>10</v>
      </c>
      <c r="H10200" s="280" t="s">
        <v>1342</v>
      </c>
      <c r="I10200" s="80"/>
    </row>
    <row r="10201" spans="1:9">
      <c r="A10201" s="280" t="s">
        <v>11600</v>
      </c>
      <c r="B10201" s="280" t="s">
        <v>1457</v>
      </c>
      <c r="C10201" s="280" t="s">
        <v>1187</v>
      </c>
      <c r="D10201" s="280" t="s">
        <v>1217</v>
      </c>
      <c r="E10201" s="80">
        <v>2.0710328820607787E-2</v>
      </c>
      <c r="F10201" s="80">
        <v>712019</v>
      </c>
      <c r="G10201" s="80">
        <v>10</v>
      </c>
      <c r="H10201" s="280" t="s">
        <v>1342</v>
      </c>
      <c r="I10201" s="80"/>
    </row>
    <row r="10202" spans="1:9">
      <c r="A10202" s="280" t="s">
        <v>11601</v>
      </c>
      <c r="B10202" s="280" t="s">
        <v>1457</v>
      </c>
      <c r="C10202" s="280" t="s">
        <v>1187</v>
      </c>
      <c r="D10202" s="280" t="s">
        <v>1218</v>
      </c>
      <c r="E10202" s="80">
        <v>2.538070207784314E-2</v>
      </c>
      <c r="F10202" s="80">
        <v>712019</v>
      </c>
      <c r="G10202" s="80">
        <v>10</v>
      </c>
      <c r="H10202" s="280" t="s">
        <v>1342</v>
      </c>
      <c r="I10202" s="80"/>
    </row>
    <row r="10203" spans="1:9">
      <c r="A10203" s="280" t="s">
        <v>11602</v>
      </c>
      <c r="B10203" s="280" t="s">
        <v>1457</v>
      </c>
      <c r="C10203" s="280" t="s">
        <v>1187</v>
      </c>
      <c r="D10203" s="280" t="s">
        <v>1219</v>
      </c>
      <c r="E10203" s="80">
        <v>5105.284293507415</v>
      </c>
      <c r="F10203" s="80">
        <v>712019</v>
      </c>
      <c r="G10203" s="80">
        <v>10</v>
      </c>
      <c r="H10203" s="280" t="s">
        <v>1342</v>
      </c>
      <c r="I10203" s="80"/>
    </row>
    <row r="10204" spans="1:9">
      <c r="A10204" s="280" t="s">
        <v>11603</v>
      </c>
      <c r="B10204" s="280" t="s">
        <v>1457</v>
      </c>
      <c r="C10204" s="280" t="s">
        <v>1187</v>
      </c>
      <c r="D10204" s="280" t="s">
        <v>1347</v>
      </c>
      <c r="E10204" s="80">
        <v>0.33223397603407823</v>
      </c>
      <c r="F10204" s="80">
        <v>712019</v>
      </c>
      <c r="G10204" s="80">
        <v>10</v>
      </c>
      <c r="H10204" s="280" t="s">
        <v>1342</v>
      </c>
      <c r="I10204" s="80"/>
    </row>
    <row r="10205" spans="1:9">
      <c r="A10205" s="280" t="s">
        <v>11604</v>
      </c>
      <c r="B10205" s="280" t="s">
        <v>1457</v>
      </c>
      <c r="C10205" s="280" t="s">
        <v>1187</v>
      </c>
      <c r="D10205" s="280" t="s">
        <v>1344</v>
      </c>
      <c r="E10205" s="80">
        <v>0.77002670391614225</v>
      </c>
      <c r="F10205" s="80">
        <v>712019</v>
      </c>
      <c r="G10205" s="80">
        <v>10</v>
      </c>
      <c r="H10205" s="280" t="s">
        <v>1342</v>
      </c>
      <c r="I10205" s="80"/>
    </row>
    <row r="10206" spans="1:9">
      <c r="A10206" s="280" t="s">
        <v>11605</v>
      </c>
      <c r="B10206" s="280" t="s">
        <v>5748</v>
      </c>
      <c r="C10206" s="280" t="s">
        <v>1188</v>
      </c>
      <c r="D10206" s="280" t="s">
        <v>1394</v>
      </c>
      <c r="E10206" s="80">
        <v>38325</v>
      </c>
      <c r="F10206" s="80">
        <v>712019</v>
      </c>
      <c r="G10206" s="80">
        <v>10</v>
      </c>
      <c r="H10206" s="280" t="s">
        <v>1394</v>
      </c>
      <c r="I10206" s="80"/>
    </row>
    <row r="10207" spans="1:9">
      <c r="A10207" s="280" t="s">
        <v>11606</v>
      </c>
      <c r="B10207" s="280" t="s">
        <v>5750</v>
      </c>
      <c r="C10207" s="280" t="s">
        <v>1188</v>
      </c>
      <c r="D10207" s="280" t="s">
        <v>1394</v>
      </c>
      <c r="E10207" s="80">
        <v>11530148010.818783</v>
      </c>
      <c r="F10207" s="80">
        <v>712019</v>
      </c>
      <c r="G10207" s="80">
        <v>10</v>
      </c>
      <c r="H10207" s="280" t="s">
        <v>1394</v>
      </c>
      <c r="I10207" s="80"/>
    </row>
    <row r="10208" spans="1:9">
      <c r="A10208" s="280" t="s">
        <v>11607</v>
      </c>
      <c r="B10208" s="280" t="s">
        <v>5752</v>
      </c>
      <c r="C10208" s="280" t="s">
        <v>1188</v>
      </c>
      <c r="D10208" s="280" t="s">
        <v>1394</v>
      </c>
      <c r="E10208" s="80">
        <v>5.3825810828081834E-2</v>
      </c>
      <c r="F10208" s="80">
        <v>712019</v>
      </c>
      <c r="G10208" s="80">
        <v>10</v>
      </c>
      <c r="H10208" s="280" t="s">
        <v>1394</v>
      </c>
      <c r="I10208" s="80"/>
    </row>
    <row r="10209" spans="1:9">
      <c r="A10209" s="280" t="s">
        <v>11608</v>
      </c>
      <c r="B10209" s="280" t="s">
        <v>5754</v>
      </c>
      <c r="C10209" s="280" t="s">
        <v>1188</v>
      </c>
      <c r="D10209" s="280" t="s">
        <v>1394</v>
      </c>
      <c r="E10209" s="80">
        <v>16193.595972605763</v>
      </c>
      <c r="F10209" s="80">
        <v>712019</v>
      </c>
      <c r="G10209" s="80">
        <v>10</v>
      </c>
      <c r="H10209" s="280" t="s">
        <v>1394</v>
      </c>
      <c r="I10209" s="80"/>
    </row>
    <row r="10210" spans="1:9">
      <c r="A10210" s="280" t="s">
        <v>11609</v>
      </c>
      <c r="B10210" s="280" t="s">
        <v>1457</v>
      </c>
      <c r="C10210" s="280" t="s">
        <v>1188</v>
      </c>
      <c r="D10210" s="280" t="s">
        <v>1211</v>
      </c>
      <c r="E10210" s="80">
        <v>1.4827595734455409E-2</v>
      </c>
      <c r="F10210" s="80">
        <v>712019</v>
      </c>
      <c r="G10210" s="80">
        <v>10</v>
      </c>
      <c r="H10210" s="280" t="s">
        <v>1342</v>
      </c>
      <c r="I10210" s="80"/>
    </row>
    <row r="10211" spans="1:9">
      <c r="A10211" s="280" t="s">
        <v>11610</v>
      </c>
      <c r="B10211" s="280" t="s">
        <v>1457</v>
      </c>
      <c r="C10211" s="280" t="s">
        <v>1188</v>
      </c>
      <c r="D10211" s="280" t="s">
        <v>1212</v>
      </c>
      <c r="E10211" s="80">
        <v>0.25686453006784538</v>
      </c>
      <c r="F10211" s="80">
        <v>712019</v>
      </c>
      <c r="G10211" s="80">
        <v>10</v>
      </c>
      <c r="H10211" s="280" t="s">
        <v>1342</v>
      </c>
      <c r="I10211" s="80"/>
    </row>
    <row r="10212" spans="1:9">
      <c r="A10212" s="280" t="s">
        <v>11611</v>
      </c>
      <c r="B10212" s="280" t="s">
        <v>1457</v>
      </c>
      <c r="C10212" s="280" t="s">
        <v>1188</v>
      </c>
      <c r="D10212" s="280" t="s">
        <v>1213</v>
      </c>
      <c r="E10212" s="80">
        <v>1.5456832084357108E-2</v>
      </c>
      <c r="F10212" s="80">
        <v>712019</v>
      </c>
      <c r="G10212" s="80">
        <v>10</v>
      </c>
      <c r="H10212" s="280" t="s">
        <v>1342</v>
      </c>
      <c r="I10212" s="80"/>
    </row>
    <row r="10213" spans="1:9">
      <c r="A10213" s="280" t="s">
        <v>11612</v>
      </c>
      <c r="B10213" s="280" t="s">
        <v>1457</v>
      </c>
      <c r="C10213" s="280" t="s">
        <v>1188</v>
      </c>
      <c r="D10213" s="280" t="s">
        <v>1214</v>
      </c>
      <c r="E10213" s="80">
        <v>1.5715579324851278E-2</v>
      </c>
      <c r="F10213" s="80">
        <v>712019</v>
      </c>
      <c r="G10213" s="80">
        <v>10</v>
      </c>
      <c r="H10213" s="280" t="s">
        <v>1342</v>
      </c>
      <c r="I10213" s="80"/>
    </row>
    <row r="10214" spans="1:9">
      <c r="A10214" s="280" t="s">
        <v>11613</v>
      </c>
      <c r="B10214" s="280" t="s">
        <v>1457</v>
      </c>
      <c r="C10214" s="280" t="s">
        <v>1188</v>
      </c>
      <c r="D10214" s="280" t="s">
        <v>1215</v>
      </c>
      <c r="E10214" s="80">
        <v>0.25434917236840654</v>
      </c>
      <c r="F10214" s="80">
        <v>712019</v>
      </c>
      <c r="G10214" s="80">
        <v>10</v>
      </c>
      <c r="H10214" s="280" t="s">
        <v>1342</v>
      </c>
      <c r="I10214" s="80"/>
    </row>
    <row r="10215" spans="1:9">
      <c r="A10215" s="280" t="s">
        <v>11614</v>
      </c>
      <c r="B10215" s="280" t="s">
        <v>1457</v>
      </c>
      <c r="C10215" s="280" t="s">
        <v>1188</v>
      </c>
      <c r="D10215" s="280" t="s">
        <v>1216</v>
      </c>
      <c r="E10215" s="80">
        <v>0.25421644550474909</v>
      </c>
      <c r="F10215" s="80">
        <v>712019</v>
      </c>
      <c r="G10215" s="80">
        <v>10</v>
      </c>
      <c r="H10215" s="280" t="s">
        <v>1342</v>
      </c>
      <c r="I10215" s="80"/>
    </row>
    <row r="10216" spans="1:9">
      <c r="A10216" s="280" t="s">
        <v>11615</v>
      </c>
      <c r="B10216" s="280" t="s">
        <v>1457</v>
      </c>
      <c r="C10216" s="280" t="s">
        <v>1188</v>
      </c>
      <c r="D10216" s="280" t="s">
        <v>1217</v>
      </c>
      <c r="E10216" s="80">
        <v>0.25161119916964109</v>
      </c>
      <c r="F10216" s="80">
        <v>712019</v>
      </c>
      <c r="G10216" s="80">
        <v>10</v>
      </c>
      <c r="H10216" s="280" t="s">
        <v>1342</v>
      </c>
      <c r="I10216" s="80"/>
    </row>
    <row r="10217" spans="1:9">
      <c r="A10217" s="280" t="s">
        <v>11616</v>
      </c>
      <c r="B10217" s="280" t="s">
        <v>1457</v>
      </c>
      <c r="C10217" s="280" t="s">
        <v>1188</v>
      </c>
      <c r="D10217" s="280" t="s">
        <v>1218</v>
      </c>
      <c r="E10217" s="80">
        <v>0.20507649423479693</v>
      </c>
      <c r="F10217" s="80">
        <v>712019</v>
      </c>
      <c r="G10217" s="80">
        <v>10</v>
      </c>
      <c r="H10217" s="280" t="s">
        <v>1342</v>
      </c>
      <c r="I10217" s="80"/>
    </row>
    <row r="10218" spans="1:9">
      <c r="A10218" s="280" t="s">
        <v>11617</v>
      </c>
      <c r="B10218" s="280" t="s">
        <v>1457</v>
      </c>
      <c r="C10218" s="280" t="s">
        <v>1188</v>
      </c>
      <c r="D10218" s="280" t="s">
        <v>1219</v>
      </c>
      <c r="E10218" s="80">
        <v>1.6653611198211758E-2</v>
      </c>
      <c r="F10218" s="80">
        <v>712019</v>
      </c>
      <c r="G10218" s="80">
        <v>10</v>
      </c>
      <c r="H10218" s="280" t="s">
        <v>1342</v>
      </c>
      <c r="I10218" s="80"/>
    </row>
    <row r="10219" spans="1:9">
      <c r="A10219" s="280" t="s">
        <v>11618</v>
      </c>
      <c r="B10219" s="280" t="s">
        <v>1457</v>
      </c>
      <c r="C10219" s="280" t="s">
        <v>1188</v>
      </c>
      <c r="D10219" s="280" t="s">
        <v>1347</v>
      </c>
      <c r="E10219" s="80">
        <v>0.43943304000978822</v>
      </c>
      <c r="F10219" s="80">
        <v>712019</v>
      </c>
      <c r="G10219" s="80">
        <v>10</v>
      </c>
      <c r="H10219" s="280" t="s">
        <v>1342</v>
      </c>
      <c r="I10219" s="80"/>
    </row>
    <row r="10220" spans="1:9">
      <c r="A10220" s="280" t="s">
        <v>11619</v>
      </c>
      <c r="B10220" s="280" t="s">
        <v>1457</v>
      </c>
      <c r="C10220" s="280" t="s">
        <v>1188</v>
      </c>
      <c r="D10220" s="280" t="s">
        <v>1344</v>
      </c>
      <c r="E10220" s="80">
        <v>1.1335845778917868</v>
      </c>
      <c r="F10220" s="80">
        <v>712019</v>
      </c>
      <c r="G10220" s="80">
        <v>10</v>
      </c>
      <c r="H10220" s="280" t="s">
        <v>1342</v>
      </c>
      <c r="I10220" s="80"/>
    </row>
    <row r="10221" spans="1:9">
      <c r="A10221" s="280" t="s">
        <v>11620</v>
      </c>
      <c r="B10221" s="280" t="s">
        <v>5748</v>
      </c>
      <c r="C10221" s="280" t="s">
        <v>1189</v>
      </c>
      <c r="D10221" s="280" t="s">
        <v>1394</v>
      </c>
      <c r="E10221" s="80">
        <v>102404</v>
      </c>
      <c r="F10221" s="80">
        <v>712019</v>
      </c>
      <c r="G10221" s="80">
        <v>10</v>
      </c>
      <c r="H10221" s="280" t="s">
        <v>1394</v>
      </c>
      <c r="I10221" s="80"/>
    </row>
    <row r="10222" spans="1:9">
      <c r="A10222" s="280" t="s">
        <v>11621</v>
      </c>
      <c r="B10222" s="280" t="s">
        <v>5750</v>
      </c>
      <c r="C10222" s="280" t="s">
        <v>1189</v>
      </c>
      <c r="D10222" s="280" t="s">
        <v>1394</v>
      </c>
      <c r="E10222" s="80">
        <v>4624173912.9890928</v>
      </c>
      <c r="F10222" s="80">
        <v>712019</v>
      </c>
      <c r="G10222" s="80">
        <v>10</v>
      </c>
      <c r="H10222" s="280" t="s">
        <v>1394</v>
      </c>
      <c r="I10222" s="80"/>
    </row>
    <row r="10223" spans="1:9">
      <c r="A10223" s="280" t="s">
        <v>11622</v>
      </c>
      <c r="B10223" s="280" t="s">
        <v>5752</v>
      </c>
      <c r="C10223" s="280" t="s">
        <v>1189</v>
      </c>
      <c r="D10223" s="280" t="s">
        <v>1394</v>
      </c>
      <c r="E10223" s="80">
        <v>0.14382200474987325</v>
      </c>
      <c r="F10223" s="80">
        <v>712019</v>
      </c>
      <c r="G10223" s="80">
        <v>10</v>
      </c>
      <c r="H10223" s="280" t="s">
        <v>1394</v>
      </c>
      <c r="I10223" s="80"/>
    </row>
    <row r="10224" spans="1:9">
      <c r="A10224" s="280" t="s">
        <v>11623</v>
      </c>
      <c r="B10224" s="280" t="s">
        <v>5754</v>
      </c>
      <c r="C10224" s="280" t="s">
        <v>1189</v>
      </c>
      <c r="D10224" s="280" t="s">
        <v>1394</v>
      </c>
      <c r="E10224" s="80">
        <v>6494.4529752564085</v>
      </c>
      <c r="F10224" s="80">
        <v>712019</v>
      </c>
      <c r="G10224" s="80">
        <v>10</v>
      </c>
      <c r="H10224" s="280" t="s">
        <v>1394</v>
      </c>
      <c r="I10224" s="80"/>
    </row>
    <row r="10225" spans="1:9">
      <c r="A10225" s="280" t="s">
        <v>11624</v>
      </c>
      <c r="B10225" s="280" t="s">
        <v>1457</v>
      </c>
      <c r="C10225" s="280" t="s">
        <v>1189</v>
      </c>
      <c r="D10225" s="280" t="s">
        <v>1211</v>
      </c>
      <c r="E10225" s="80">
        <v>6.7313439209656023E-3</v>
      </c>
      <c r="F10225" s="80">
        <v>712019</v>
      </c>
      <c r="G10225" s="80">
        <v>10</v>
      </c>
      <c r="H10225" s="280" t="s">
        <v>1342</v>
      </c>
      <c r="I10225" s="80"/>
    </row>
    <row r="10226" spans="1:9">
      <c r="A10226" s="280" t="s">
        <v>11625</v>
      </c>
      <c r="B10226" s="280" t="s">
        <v>1457</v>
      </c>
      <c r="C10226" s="280" t="s">
        <v>1189</v>
      </c>
      <c r="D10226" s="280" t="s">
        <v>1212</v>
      </c>
      <c r="E10226" s="80">
        <v>8.416612450622106E-3</v>
      </c>
      <c r="F10226" s="80">
        <v>712019</v>
      </c>
      <c r="G10226" s="80">
        <v>10</v>
      </c>
      <c r="H10226" s="280" t="s">
        <v>1342</v>
      </c>
      <c r="I10226" s="80"/>
    </row>
    <row r="10227" spans="1:9">
      <c r="A10227" s="280" t="s">
        <v>11626</v>
      </c>
      <c r="B10227" s="280" t="s">
        <v>1457</v>
      </c>
      <c r="C10227" s="280" t="s">
        <v>1189</v>
      </c>
      <c r="D10227" s="280" t="s">
        <v>1213</v>
      </c>
      <c r="E10227" s="80">
        <v>6.8286307488501265E-3</v>
      </c>
      <c r="F10227" s="80">
        <v>712019</v>
      </c>
      <c r="G10227" s="80">
        <v>10</v>
      </c>
      <c r="H10227" s="280" t="s">
        <v>1342</v>
      </c>
      <c r="I10227" s="80"/>
    </row>
    <row r="10228" spans="1:9">
      <c r="A10228" s="280" t="s">
        <v>11627</v>
      </c>
      <c r="B10228" s="280" t="s">
        <v>1457</v>
      </c>
      <c r="C10228" s="280" t="s">
        <v>1189</v>
      </c>
      <c r="D10228" s="280" t="s">
        <v>1214</v>
      </c>
      <c r="E10228" s="80">
        <v>6.9330711476515931E-3</v>
      </c>
      <c r="F10228" s="80">
        <v>712019</v>
      </c>
      <c r="G10228" s="80">
        <v>10</v>
      </c>
      <c r="H10228" s="280" t="s">
        <v>1342</v>
      </c>
      <c r="I10228" s="80"/>
    </row>
    <row r="10229" spans="1:9">
      <c r="A10229" s="280" t="s">
        <v>11628</v>
      </c>
      <c r="B10229" s="280" t="s">
        <v>1457</v>
      </c>
      <c r="C10229" s="280" t="s">
        <v>1189</v>
      </c>
      <c r="D10229" s="280" t="s">
        <v>1215</v>
      </c>
      <c r="E10229" s="80">
        <v>8.4000032908751951E-3</v>
      </c>
      <c r="F10229" s="80">
        <v>712019</v>
      </c>
      <c r="G10229" s="80">
        <v>10</v>
      </c>
      <c r="H10229" s="280" t="s">
        <v>1342</v>
      </c>
      <c r="I10229" s="80"/>
    </row>
    <row r="10230" spans="1:9">
      <c r="A10230" s="280" t="s">
        <v>11629</v>
      </c>
      <c r="B10230" s="280" t="s">
        <v>1457</v>
      </c>
      <c r="C10230" s="280" t="s">
        <v>1189</v>
      </c>
      <c r="D10230" s="280" t="s">
        <v>1216</v>
      </c>
      <c r="E10230" s="80">
        <v>1.1066735138850885E-2</v>
      </c>
      <c r="F10230" s="80">
        <v>712019</v>
      </c>
      <c r="G10230" s="80">
        <v>10</v>
      </c>
      <c r="H10230" s="280" t="s">
        <v>1342</v>
      </c>
      <c r="I10230" s="80"/>
    </row>
    <row r="10231" spans="1:9">
      <c r="A10231" s="280" t="s">
        <v>11630</v>
      </c>
      <c r="B10231" s="280" t="s">
        <v>1457</v>
      </c>
      <c r="C10231" s="280" t="s">
        <v>1189</v>
      </c>
      <c r="D10231" s="280" t="s">
        <v>1217</v>
      </c>
      <c r="E10231" s="80">
        <v>8.2211755452417327E-3</v>
      </c>
      <c r="F10231" s="80">
        <v>712019</v>
      </c>
      <c r="G10231" s="80">
        <v>10</v>
      </c>
      <c r="H10231" s="280" t="s">
        <v>1342</v>
      </c>
      <c r="I10231" s="80"/>
    </row>
    <row r="10232" spans="1:9">
      <c r="A10232" s="280" t="s">
        <v>11631</v>
      </c>
      <c r="B10232" s="280" t="s">
        <v>1457</v>
      </c>
      <c r="C10232" s="280" t="s">
        <v>1189</v>
      </c>
      <c r="D10232" s="280" t="s">
        <v>1218</v>
      </c>
      <c r="E10232" s="80">
        <v>9.5140257311961043E-3</v>
      </c>
      <c r="F10232" s="80">
        <v>712019</v>
      </c>
      <c r="G10232" s="80">
        <v>10</v>
      </c>
      <c r="H10232" s="280" t="s">
        <v>1342</v>
      </c>
      <c r="I10232" s="80"/>
    </row>
    <row r="10233" spans="1:9">
      <c r="A10233" s="280" t="s">
        <v>11632</v>
      </c>
      <c r="B10233" s="280" t="s">
        <v>1457</v>
      </c>
      <c r="C10233" s="280" t="s">
        <v>1189</v>
      </c>
      <c r="D10233" s="280" t="s">
        <v>1219</v>
      </c>
      <c r="E10233" s="80">
        <v>484.1818328494403</v>
      </c>
      <c r="F10233" s="80">
        <v>712019</v>
      </c>
      <c r="G10233" s="80">
        <v>10</v>
      </c>
      <c r="H10233" s="280" t="s">
        <v>1342</v>
      </c>
      <c r="I10233" s="80"/>
    </row>
    <row r="10234" spans="1:9">
      <c r="A10234" s="280" t="s">
        <v>11633</v>
      </c>
      <c r="B10234" s="280" t="s">
        <v>1457</v>
      </c>
      <c r="C10234" s="280" t="s">
        <v>1189</v>
      </c>
      <c r="D10234" s="280" t="s">
        <v>1347</v>
      </c>
      <c r="E10234" s="80">
        <v>6.5100944687766893E-2</v>
      </c>
      <c r="F10234" s="80">
        <v>712019</v>
      </c>
      <c r="G10234" s="80">
        <v>10</v>
      </c>
      <c r="H10234" s="280" t="s">
        <v>1342</v>
      </c>
      <c r="I10234" s="80"/>
    </row>
    <row r="10235" spans="1:9">
      <c r="A10235" s="280" t="s">
        <v>11634</v>
      </c>
      <c r="B10235" s="280" t="s">
        <v>1457</v>
      </c>
      <c r="C10235" s="280" t="s">
        <v>1189</v>
      </c>
      <c r="D10235" s="280" t="s">
        <v>1344</v>
      </c>
      <c r="E10235" s="80">
        <v>0.16962164421838699</v>
      </c>
      <c r="F10235" s="80">
        <v>712019</v>
      </c>
      <c r="G10235" s="80">
        <v>10</v>
      </c>
      <c r="H10235" s="280" t="s">
        <v>1342</v>
      </c>
      <c r="I10235" s="80"/>
    </row>
    <row r="10236" spans="1:9">
      <c r="A10236" s="280" t="s">
        <v>11635</v>
      </c>
      <c r="B10236" s="280" t="s">
        <v>11636</v>
      </c>
      <c r="C10236" s="280" t="s">
        <v>1211</v>
      </c>
      <c r="D10236" s="280" t="s">
        <v>1394</v>
      </c>
      <c r="E10236" s="80">
        <v>0.50782079999999996</v>
      </c>
      <c r="F10236" s="80">
        <v>7093493</v>
      </c>
      <c r="G10236" s="80"/>
      <c r="H10236" s="280" t="s">
        <v>1394</v>
      </c>
      <c r="I10236" s="80">
        <v>1</v>
      </c>
    </row>
    <row r="10237" spans="1:9">
      <c r="A10237" s="280" t="s">
        <v>11637</v>
      </c>
      <c r="B10237" s="280" t="s">
        <v>11638</v>
      </c>
      <c r="C10237" s="280" t="s">
        <v>1211</v>
      </c>
      <c r="D10237" s="280" t="s">
        <v>1394</v>
      </c>
      <c r="E10237" s="80">
        <v>0.53444919999999996</v>
      </c>
      <c r="F10237" s="80">
        <v>7093493</v>
      </c>
      <c r="G10237" s="80"/>
      <c r="H10237" s="280" t="s">
        <v>1394</v>
      </c>
      <c r="I10237" s="80">
        <v>1</v>
      </c>
    </row>
    <row r="10238" spans="1:9">
      <c r="A10238" s="280" t="s">
        <v>11639</v>
      </c>
      <c r="B10238" s="280" t="s">
        <v>11636</v>
      </c>
      <c r="C10238" s="280" t="s">
        <v>1383</v>
      </c>
      <c r="D10238" s="280" t="s">
        <v>1394</v>
      </c>
      <c r="E10238" s="80">
        <v>0.50403810000000004</v>
      </c>
      <c r="F10238" s="80">
        <v>7093493</v>
      </c>
      <c r="G10238" s="80"/>
      <c r="H10238" s="280" t="s">
        <v>1394</v>
      </c>
      <c r="I10238" s="80">
        <v>1</v>
      </c>
    </row>
    <row r="10239" spans="1:9">
      <c r="A10239" s="280" t="s">
        <v>11640</v>
      </c>
      <c r="B10239" s="280" t="s">
        <v>11638</v>
      </c>
      <c r="C10239" s="280" t="s">
        <v>1383</v>
      </c>
      <c r="D10239" s="280" t="s">
        <v>1394</v>
      </c>
      <c r="E10239" s="80">
        <v>0.53987759999999996</v>
      </c>
      <c r="F10239" s="80">
        <v>7093493</v>
      </c>
      <c r="G10239" s="80"/>
      <c r="H10239" s="280" t="s">
        <v>1394</v>
      </c>
      <c r="I10239" s="80">
        <v>1</v>
      </c>
    </row>
    <row r="10240" spans="1:9">
      <c r="A10240" s="280" t="s">
        <v>11641</v>
      </c>
      <c r="B10240" s="280" t="s">
        <v>11636</v>
      </c>
      <c r="C10240" s="280" t="s">
        <v>1212</v>
      </c>
      <c r="D10240" s="280" t="s">
        <v>1394</v>
      </c>
      <c r="E10240" s="80">
        <v>0.47822369999999997</v>
      </c>
      <c r="F10240" s="80">
        <v>7093493</v>
      </c>
      <c r="G10240" s="80"/>
      <c r="H10240" s="280" t="s">
        <v>1394</v>
      </c>
      <c r="I10240" s="80">
        <v>1</v>
      </c>
    </row>
    <row r="10241" spans="1:9">
      <c r="A10241" s="280" t="s">
        <v>11642</v>
      </c>
      <c r="B10241" s="280" t="s">
        <v>11638</v>
      </c>
      <c r="C10241" s="280" t="s">
        <v>1212</v>
      </c>
      <c r="D10241" s="280" t="s">
        <v>1394</v>
      </c>
      <c r="E10241" s="80">
        <v>0.44640809999999997</v>
      </c>
      <c r="F10241" s="80">
        <v>7093493</v>
      </c>
      <c r="G10241" s="80"/>
      <c r="H10241" s="280" t="s">
        <v>1394</v>
      </c>
      <c r="I10241" s="80">
        <v>1</v>
      </c>
    </row>
    <row r="10242" spans="1:9">
      <c r="A10242" s="280" t="s">
        <v>11643</v>
      </c>
      <c r="B10242" s="280" t="s">
        <v>11636</v>
      </c>
      <c r="C10242" s="280" t="s">
        <v>1213</v>
      </c>
      <c r="D10242" s="280" t="s">
        <v>1394</v>
      </c>
      <c r="E10242" s="80">
        <v>0.50615449999999995</v>
      </c>
      <c r="F10242" s="80">
        <v>7093493</v>
      </c>
      <c r="G10242" s="80"/>
      <c r="H10242" s="280" t="s">
        <v>1394</v>
      </c>
      <c r="I10242" s="80">
        <v>1</v>
      </c>
    </row>
    <row r="10243" spans="1:9">
      <c r="A10243" s="280" t="s">
        <v>11644</v>
      </c>
      <c r="B10243" s="280" t="s">
        <v>11638</v>
      </c>
      <c r="C10243" s="280" t="s">
        <v>1213</v>
      </c>
      <c r="D10243" s="280" t="s">
        <v>1394</v>
      </c>
      <c r="E10243" s="80">
        <v>0.5276227</v>
      </c>
      <c r="F10243" s="80">
        <v>7093493</v>
      </c>
      <c r="G10243" s="80"/>
      <c r="H10243" s="280" t="s">
        <v>1394</v>
      </c>
      <c r="I10243" s="80">
        <v>1</v>
      </c>
    </row>
    <row r="10244" spans="1:9">
      <c r="A10244" s="280" t="s">
        <v>11645</v>
      </c>
      <c r="B10244" s="280" t="s">
        <v>11636</v>
      </c>
      <c r="C10244" s="280" t="s">
        <v>1214</v>
      </c>
      <c r="D10244" s="280" t="s">
        <v>1394</v>
      </c>
      <c r="E10244" s="80">
        <v>0.50244480000000002</v>
      </c>
      <c r="F10244" s="80">
        <v>7093493</v>
      </c>
      <c r="G10244" s="80"/>
      <c r="H10244" s="280" t="s">
        <v>1394</v>
      </c>
      <c r="I10244" s="80">
        <v>1</v>
      </c>
    </row>
    <row r="10245" spans="1:9">
      <c r="A10245" s="280" t="s">
        <v>11646</v>
      </c>
      <c r="B10245" s="280" t="s">
        <v>11638</v>
      </c>
      <c r="C10245" s="280" t="s">
        <v>1214</v>
      </c>
      <c r="D10245" s="280" t="s">
        <v>1394</v>
      </c>
      <c r="E10245" s="80">
        <v>0.52798330000000004</v>
      </c>
      <c r="F10245" s="80">
        <v>7093493</v>
      </c>
      <c r="G10245" s="80"/>
      <c r="H10245" s="280" t="s">
        <v>1394</v>
      </c>
      <c r="I10245" s="80">
        <v>1</v>
      </c>
    </row>
    <row r="10246" spans="1:9">
      <c r="A10246" s="280" t="s">
        <v>11647</v>
      </c>
      <c r="B10246" s="280" t="s">
        <v>11636</v>
      </c>
      <c r="C10246" s="280" t="s">
        <v>1215</v>
      </c>
      <c r="D10246" s="280" t="s">
        <v>1394</v>
      </c>
      <c r="E10246" s="80">
        <v>0.47336929999999999</v>
      </c>
      <c r="F10246" s="80">
        <v>7093493</v>
      </c>
      <c r="G10246" s="80"/>
      <c r="H10246" s="280" t="s">
        <v>1394</v>
      </c>
      <c r="I10246" s="80">
        <v>1</v>
      </c>
    </row>
    <row r="10247" spans="1:9">
      <c r="A10247" s="280" t="s">
        <v>11648</v>
      </c>
      <c r="B10247" s="280" t="s">
        <v>11638</v>
      </c>
      <c r="C10247" s="280" t="s">
        <v>1215</v>
      </c>
      <c r="D10247" s="280" t="s">
        <v>1394</v>
      </c>
      <c r="E10247" s="80">
        <v>0.43802780000000002</v>
      </c>
      <c r="F10247" s="80">
        <v>7093493</v>
      </c>
      <c r="G10247" s="80"/>
      <c r="H10247" s="280" t="s">
        <v>1394</v>
      </c>
      <c r="I10247" s="80">
        <v>1</v>
      </c>
    </row>
    <row r="10248" spans="1:9">
      <c r="A10248" s="280" t="s">
        <v>11649</v>
      </c>
      <c r="B10248" s="280" t="s">
        <v>11636</v>
      </c>
      <c r="C10248" s="280" t="s">
        <v>1216</v>
      </c>
      <c r="D10248" s="280" t="s">
        <v>1394</v>
      </c>
      <c r="E10248" s="80">
        <v>0.4714373</v>
      </c>
      <c r="F10248" s="80">
        <v>7093493</v>
      </c>
      <c r="G10248" s="80"/>
      <c r="H10248" s="280" t="s">
        <v>1394</v>
      </c>
      <c r="I10248" s="80">
        <v>1</v>
      </c>
    </row>
    <row r="10249" spans="1:9">
      <c r="A10249" s="280" t="s">
        <v>11650</v>
      </c>
      <c r="B10249" s="280" t="s">
        <v>11638</v>
      </c>
      <c r="C10249" s="280" t="s">
        <v>1216</v>
      </c>
      <c r="D10249" s="280" t="s">
        <v>1394</v>
      </c>
      <c r="E10249" s="80">
        <v>0.4516462</v>
      </c>
      <c r="F10249" s="80">
        <v>7093493</v>
      </c>
      <c r="G10249" s="80"/>
      <c r="H10249" s="280" t="s">
        <v>1394</v>
      </c>
      <c r="I10249" s="80">
        <v>1</v>
      </c>
    </row>
    <row r="10250" spans="1:9">
      <c r="A10250" s="280" t="s">
        <v>11651</v>
      </c>
      <c r="B10250" s="280" t="s">
        <v>11636</v>
      </c>
      <c r="C10250" s="280" t="s">
        <v>1217</v>
      </c>
      <c r="D10250" s="280" t="s">
        <v>1394</v>
      </c>
      <c r="E10250" s="80">
        <v>0.4333996</v>
      </c>
      <c r="F10250" s="80">
        <v>7093493</v>
      </c>
      <c r="G10250" s="80"/>
      <c r="H10250" s="280" t="s">
        <v>1394</v>
      </c>
      <c r="I10250" s="80">
        <v>1</v>
      </c>
    </row>
    <row r="10251" spans="1:9">
      <c r="A10251" s="280" t="s">
        <v>11652</v>
      </c>
      <c r="B10251" s="280" t="s">
        <v>11638</v>
      </c>
      <c r="C10251" s="280" t="s">
        <v>1217</v>
      </c>
      <c r="D10251" s="280" t="s">
        <v>1394</v>
      </c>
      <c r="E10251" s="80">
        <v>0.3711892</v>
      </c>
      <c r="F10251" s="80">
        <v>7093493</v>
      </c>
      <c r="G10251" s="80"/>
      <c r="H10251" s="280" t="s">
        <v>1394</v>
      </c>
      <c r="I10251" s="80">
        <v>1</v>
      </c>
    </row>
    <row r="10252" spans="1:9">
      <c r="A10252" s="280" t="s">
        <v>11653</v>
      </c>
      <c r="B10252" s="280" t="s">
        <v>11636</v>
      </c>
      <c r="C10252" s="280" t="s">
        <v>1218</v>
      </c>
      <c r="D10252" s="280" t="s">
        <v>1394</v>
      </c>
      <c r="E10252" s="80">
        <v>0.36907640000000003</v>
      </c>
      <c r="F10252" s="80">
        <v>7093493</v>
      </c>
      <c r="G10252" s="80"/>
      <c r="H10252" s="280" t="s">
        <v>1394</v>
      </c>
      <c r="I10252" s="80">
        <v>1</v>
      </c>
    </row>
    <row r="10253" spans="1:9">
      <c r="A10253" s="280" t="s">
        <v>11654</v>
      </c>
      <c r="B10253" s="280" t="s">
        <v>11638</v>
      </c>
      <c r="C10253" s="280" t="s">
        <v>1218</v>
      </c>
      <c r="D10253" s="280" t="s">
        <v>1394</v>
      </c>
      <c r="E10253" s="80">
        <v>0.27306550000000002</v>
      </c>
      <c r="F10253" s="80">
        <v>7093493</v>
      </c>
      <c r="G10253" s="80"/>
      <c r="H10253" s="280" t="s">
        <v>1394</v>
      </c>
      <c r="I10253" s="80">
        <v>1</v>
      </c>
    </row>
    <row r="10254" spans="1:9">
      <c r="A10254" s="280" t="s">
        <v>11655</v>
      </c>
      <c r="B10254" s="280" t="s">
        <v>11636</v>
      </c>
      <c r="C10254" s="280" t="s">
        <v>1219</v>
      </c>
      <c r="D10254" s="280" t="s">
        <v>1394</v>
      </c>
      <c r="E10254" s="80">
        <v>0.50954960000000005</v>
      </c>
      <c r="F10254" s="80">
        <v>7093493</v>
      </c>
      <c r="G10254" s="80"/>
      <c r="H10254" s="280" t="s">
        <v>1394</v>
      </c>
      <c r="I10254" s="80">
        <v>1</v>
      </c>
    </row>
    <row r="10255" spans="1:9">
      <c r="A10255" s="280" t="s">
        <v>11656</v>
      </c>
      <c r="B10255" s="280" t="s">
        <v>11638</v>
      </c>
      <c r="C10255" s="280" t="s">
        <v>1219</v>
      </c>
      <c r="D10255" s="280" t="s">
        <v>1394</v>
      </c>
      <c r="E10255" s="80">
        <v>0.55296719999999999</v>
      </c>
      <c r="F10255" s="80">
        <v>7093493</v>
      </c>
      <c r="G10255" s="80"/>
      <c r="H10255" s="280" t="s">
        <v>1394</v>
      </c>
      <c r="I10255" s="80">
        <v>1</v>
      </c>
    </row>
    <row r="10256" spans="1:9">
      <c r="A10256" s="280" t="s">
        <v>1169</v>
      </c>
      <c r="B10256" s="280" t="s">
        <v>1394</v>
      </c>
      <c r="C10256" s="280" t="s">
        <v>11657</v>
      </c>
      <c r="D10256" s="280" t="s">
        <v>1394</v>
      </c>
      <c r="E10256" s="80"/>
      <c r="F10256" s="80"/>
      <c r="G10256" s="80"/>
      <c r="H10256" s="280" t="s">
        <v>1394</v>
      </c>
      <c r="I10256" s="80"/>
    </row>
  </sheetData>
  <autoFilter ref="A1:H1643" xr:uid="{00000000-0009-0000-0000-00000E000000}">
    <filterColumn colId="1">
      <filters>
        <filter val="dependency"/>
      </filters>
    </filterColumn>
    <filterColumn colId="2">
      <filters>
        <filter val="uprod_tax_pc"/>
      </filters>
    </filterColumn>
    <filterColumn colId="3">
      <filters>
        <filter val="gross_mkt_inc_pc"/>
      </filters>
    </filterColumn>
  </autoFilter>
  <phoneticPr fontId="0"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59999389629810485"/>
  </sheetPr>
  <dimension ref="B2:J10"/>
  <sheetViews>
    <sheetView workbookViewId="0">
      <selection activeCell="H5" sqref="H5:H8"/>
    </sheetView>
  </sheetViews>
  <sheetFormatPr defaultRowHeight="15"/>
  <cols>
    <col min="3" max="3" width="22.140625" customWidth="1"/>
    <col min="4" max="4" width="26.140625" customWidth="1"/>
    <col min="5" max="5" width="29.140625" customWidth="1"/>
    <col min="6" max="6" width="24.7109375" customWidth="1"/>
    <col min="7" max="7" width="23.42578125" customWidth="1"/>
    <col min="8" max="8" width="16" customWidth="1"/>
    <col min="9" max="9" width="12" customWidth="1"/>
    <col min="10" max="10" width="11.5703125" customWidth="1"/>
  </cols>
  <sheetData>
    <row r="2" spans="2:10" s="280" customFormat="1"/>
    <row r="4" spans="2:10" s="280" customFormat="1"/>
    <row r="5" spans="2:10">
      <c r="B5" s="280"/>
      <c r="C5" s="412" t="s">
        <v>1277</v>
      </c>
      <c r="D5" s="412" t="s">
        <v>1280</v>
      </c>
      <c r="E5" s="412" t="s">
        <v>1268</v>
      </c>
      <c r="F5" s="412" t="s">
        <v>1271</v>
      </c>
      <c r="G5" s="409" t="s">
        <v>1273</v>
      </c>
      <c r="H5" s="409" t="s">
        <v>1282</v>
      </c>
      <c r="I5" s="412" t="s">
        <v>1325</v>
      </c>
      <c r="J5" s="409" t="s">
        <v>1361</v>
      </c>
    </row>
    <row r="6" spans="2:10">
      <c r="B6" s="280"/>
      <c r="C6" s="413"/>
      <c r="D6" s="413"/>
      <c r="E6" s="413"/>
      <c r="F6" s="413"/>
      <c r="G6" s="410"/>
      <c r="H6" s="410"/>
      <c r="I6" s="413"/>
      <c r="J6" s="410"/>
    </row>
    <row r="7" spans="2:10">
      <c r="B7" s="280"/>
      <c r="C7" s="413"/>
      <c r="D7" s="413"/>
      <c r="E7" s="413"/>
      <c r="F7" s="413"/>
      <c r="G7" s="410"/>
      <c r="H7" s="410"/>
      <c r="I7" s="413"/>
      <c r="J7" s="410"/>
    </row>
    <row r="8" spans="2:10" ht="15.75" thickBot="1">
      <c r="B8" s="280"/>
      <c r="C8" s="414"/>
      <c r="D8" s="414"/>
      <c r="E8" s="414"/>
      <c r="F8" s="414"/>
      <c r="G8" s="411"/>
      <c r="H8" s="411"/>
      <c r="I8" s="414"/>
      <c r="J8" s="411"/>
    </row>
    <row r="9" spans="2:10" ht="15.75" thickTop="1">
      <c r="B9" s="280" t="s">
        <v>1230</v>
      </c>
      <c r="C9" s="280">
        <v>23.896000000000001</v>
      </c>
      <c r="D9" s="280">
        <v>24.125</v>
      </c>
      <c r="E9" s="280">
        <v>21.911000000000001</v>
      </c>
      <c r="F9" s="280">
        <v>26.286000000000001</v>
      </c>
      <c r="G9" s="280">
        <v>20.806999999999999</v>
      </c>
      <c r="H9" s="280">
        <v>23.361000000000001</v>
      </c>
      <c r="I9" s="280">
        <v>24.498000000000001</v>
      </c>
      <c r="J9" s="280">
        <v>21.814</v>
      </c>
    </row>
    <row r="10" spans="2:10">
      <c r="B10" s="280" t="s">
        <v>1239</v>
      </c>
      <c r="C10" s="280">
        <v>0.52976000000000001</v>
      </c>
      <c r="D10" s="280">
        <v>0.52868000000000004</v>
      </c>
      <c r="E10" s="280">
        <v>0.48823</v>
      </c>
      <c r="F10" s="280">
        <v>0.56054000000000004</v>
      </c>
      <c r="G10" s="280">
        <v>0.45373000000000002</v>
      </c>
      <c r="H10" s="280">
        <v>0.48791000000000001</v>
      </c>
      <c r="I10" s="280"/>
      <c r="J10" s="280"/>
    </row>
  </sheetData>
  <mergeCells count="8">
    <mergeCell ref="J5:J8"/>
    <mergeCell ref="F5:F8"/>
    <mergeCell ref="G5:G8"/>
    <mergeCell ref="H5:H8"/>
    <mergeCell ref="C5:C8"/>
    <mergeCell ref="D5:D8"/>
    <mergeCell ref="I5:I8"/>
    <mergeCell ref="E5:E8"/>
  </mergeCells>
  <phoneticPr fontId="0" type="noConversion"/>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59999389629810485"/>
  </sheetPr>
  <dimension ref="B1:U46"/>
  <sheetViews>
    <sheetView topLeftCell="A29" zoomScale="80" zoomScaleNormal="80" workbookViewId="0">
      <selection activeCell="E29" sqref="E29"/>
    </sheetView>
  </sheetViews>
  <sheetFormatPr defaultRowHeight="15"/>
  <cols>
    <col min="1" max="2" width="9.140625" style="1"/>
    <col min="3" max="3" width="12.140625" style="1" customWidth="1"/>
    <col min="4" max="4" width="16.140625" style="1" customWidth="1"/>
    <col min="5" max="5" width="23.5703125" style="1" customWidth="1"/>
    <col min="6" max="6" width="20" style="1" customWidth="1"/>
    <col min="7" max="7" width="16.85546875" style="1" hidden="1" customWidth="1"/>
    <col min="8" max="8" width="17.5703125" style="1" customWidth="1"/>
    <col min="9" max="9" width="7.85546875" style="1" customWidth="1"/>
    <col min="10" max="10" width="4.85546875" style="1" customWidth="1"/>
    <col min="11" max="11" width="5.42578125" style="1" customWidth="1"/>
    <col min="12" max="12" width="11.42578125" style="1" customWidth="1"/>
    <col min="13" max="13" width="9.140625" style="1"/>
    <col min="14" max="14" width="14.140625" style="1" customWidth="1"/>
    <col min="15" max="15" width="22.140625" style="1" customWidth="1"/>
    <col min="16" max="16" width="11.85546875" style="1" customWidth="1"/>
    <col min="17" max="17" width="14.42578125" style="1" hidden="1" customWidth="1"/>
    <col min="18" max="18" width="15.42578125" style="1" customWidth="1"/>
    <col min="19" max="16384" width="9.140625" style="1"/>
  </cols>
  <sheetData>
    <row r="1" spans="2:21" ht="15.75" thickBot="1"/>
    <row r="2" spans="2:21" ht="74.45" customHeight="1" thickBot="1">
      <c r="C2" s="401" t="s">
        <v>11658</v>
      </c>
      <c r="D2" s="415"/>
      <c r="E2" s="415"/>
      <c r="F2" s="415"/>
      <c r="G2" s="415"/>
      <c r="H2" s="415"/>
      <c r="I2" s="415"/>
      <c r="J2" s="415"/>
      <c r="K2" s="415"/>
      <c r="L2" s="415"/>
      <c r="M2" s="415"/>
      <c r="N2" s="415"/>
      <c r="O2" s="415"/>
      <c r="P2" s="415"/>
      <c r="Q2" s="416"/>
    </row>
    <row r="4" spans="2:21" ht="19.5">
      <c r="B4" s="404" t="s">
        <v>1310</v>
      </c>
      <c r="C4" s="404"/>
      <c r="D4" s="404"/>
      <c r="E4" s="404"/>
      <c r="F4" s="404"/>
      <c r="G4" s="404"/>
      <c r="H4" s="233"/>
      <c r="I4" s="233"/>
      <c r="J4" s="233"/>
      <c r="K4" s="233"/>
      <c r="L4" s="404" t="s">
        <v>1311</v>
      </c>
      <c r="M4" s="404"/>
      <c r="N4" s="404"/>
      <c r="O4" s="404"/>
      <c r="P4" s="404"/>
      <c r="Q4" s="404"/>
      <c r="R4" s="233"/>
    </row>
    <row r="5" spans="2:21" ht="18.75">
      <c r="C5" s="18"/>
      <c r="D5" s="18"/>
      <c r="E5" s="18"/>
      <c r="F5" s="18"/>
      <c r="G5" s="18"/>
      <c r="M5" s="18"/>
      <c r="N5" s="18"/>
      <c r="O5" s="18"/>
      <c r="P5" s="18"/>
      <c r="Q5" s="18"/>
    </row>
    <row r="6" spans="2:21" ht="21">
      <c r="B6" s="73" t="s">
        <v>11659</v>
      </c>
      <c r="C6" s="74"/>
      <c r="D6" s="74"/>
      <c r="E6" s="318" t="s">
        <v>1307</v>
      </c>
      <c r="F6" s="318"/>
      <c r="G6" s="6"/>
      <c r="H6" s="2" t="str">
        <f>INDEX(combinations!$H$2:$I$11, MATCH('Sub Ande'!$E$6, povs,0),2)</f>
        <v>linpobto_</v>
      </c>
      <c r="I6" s="6"/>
      <c r="J6" s="6"/>
      <c r="L6" s="73" t="s">
        <v>11660</v>
      </c>
      <c r="M6" s="74"/>
      <c r="N6" s="74"/>
      <c r="O6" s="318" t="s">
        <v>1307</v>
      </c>
      <c r="P6" s="318"/>
      <c r="Q6" s="6"/>
      <c r="R6" s="2" t="str">
        <f>INDEX(combinations!$J$2:$K$11, MATCH('Sub Ande'!$O$6, povs2,0),2)</f>
        <v>linpobto_</v>
      </c>
      <c r="S6" s="6"/>
    </row>
    <row r="7" spans="2:21">
      <c r="E7" s="6"/>
      <c r="F7" s="6"/>
      <c r="G7" s="6"/>
      <c r="H7" s="6"/>
      <c r="O7" s="6"/>
      <c r="P7" s="6"/>
      <c r="Q7" s="6"/>
      <c r="R7" s="6"/>
    </row>
    <row r="8" spans="2:21">
      <c r="C8" s="160"/>
      <c r="D8" s="185" t="str">
        <f>INDEX(combinations!$D$2:$E$24, MATCH('Pobreza y desigualdad'!D$9, vectors,0),2)</f>
        <v>gross_mkt_inc_pc</v>
      </c>
      <c r="E8" s="185" t="str">
        <f>INDEX(combinations!$D$2:$E$24, MATCH('Pobreza y desigualdad'!E$9, vectors,0),2)</f>
        <v>net_mkt_income_pc</v>
      </c>
      <c r="F8" s="185" t="str">
        <f>INDEX(combinations!$D$2:$E$40, MATCH('Sub Ande'!F$9, vectors,0),2)</f>
        <v>poverty_ande</v>
      </c>
      <c r="G8" s="185" t="str">
        <f>INDEX(combinations!$D$2:$E$24, MATCH('Pobreza y desigualdad'!J$9, vectors,0),2)</f>
        <v>final_inc_pc</v>
      </c>
      <c r="H8" s="185" t="str">
        <f>INDEX(combinations!$D$2:$E$24, MATCH('Pobreza y desigualdad'!K$9, vectors,0),2)</f>
        <v>nso_inc</v>
      </c>
      <c r="N8" s="185" t="str">
        <f>INDEX(combinations!$D$2:$E$35, MATCH('Pobreza y desigualdad'!Q$9, vectors2,0),2)</f>
        <v>gross_mkt_inc_pc</v>
      </c>
      <c r="O8" s="185" t="str">
        <f>INDEX(combinations!$D$2:$E$35, MATCH('Pobreza y desigualdad'!R$9, vectors2,0),2)</f>
        <v>net_mkt_income_pc</v>
      </c>
      <c r="P8" s="185" t="str">
        <f>INDEX(combinations!$D$2:$E$40, MATCH('Sub Ande'!P$9, vectors2,0),2)</f>
        <v>poverty_ande</v>
      </c>
      <c r="Q8" s="185" t="str">
        <f>INDEX(combinations!$D$2:$E$35, MATCH('Pobreza y desigualdad'!W$9, vectors2,0),2)</f>
        <v>final_inc_pc</v>
      </c>
      <c r="R8" s="185" t="str">
        <f>INDEX(combinations!$D$2:$E$35, MATCH('Pobreza y desigualdad'!X$9, vectors2,0),2)</f>
        <v>nso_inc</v>
      </c>
    </row>
    <row r="9" spans="2:21" ht="31.35" customHeight="1">
      <c r="B9" s="2"/>
      <c r="C9" s="13"/>
      <c r="D9" s="409" t="s">
        <v>1277</v>
      </c>
      <c r="E9" s="409" t="s">
        <v>1280</v>
      </c>
      <c r="F9" s="409" t="s">
        <v>1382</v>
      </c>
      <c r="G9" s="409" t="s">
        <v>1273</v>
      </c>
      <c r="H9" s="409" t="s">
        <v>1282</v>
      </c>
      <c r="I9" s="6"/>
      <c r="J9" s="6"/>
      <c r="L9" s="2"/>
      <c r="M9" s="13"/>
      <c r="N9" s="409" t="s">
        <v>1277</v>
      </c>
      <c r="O9" s="409" t="s">
        <v>1280</v>
      </c>
      <c r="P9" s="409" t="s">
        <v>1382</v>
      </c>
      <c r="Q9" s="409" t="s">
        <v>1273</v>
      </c>
      <c r="R9" s="409" t="s">
        <v>1282</v>
      </c>
      <c r="S9" s="6"/>
      <c r="T9" s="6"/>
      <c r="U9" s="6"/>
    </row>
    <row r="10" spans="2:21" ht="15" customHeight="1">
      <c r="B10" s="2"/>
      <c r="C10" s="14"/>
      <c r="D10" s="410"/>
      <c r="E10" s="410"/>
      <c r="F10" s="410"/>
      <c r="G10" s="410"/>
      <c r="H10" s="410"/>
      <c r="I10" s="6"/>
      <c r="J10" s="6"/>
      <c r="L10" s="2"/>
      <c r="M10" s="14"/>
      <c r="N10" s="410"/>
      <c r="O10" s="410"/>
      <c r="P10" s="410"/>
      <c r="Q10" s="410"/>
      <c r="R10" s="410"/>
      <c r="S10" s="6"/>
      <c r="T10" s="6"/>
      <c r="U10" s="6"/>
    </row>
    <row r="11" spans="2:21" ht="15.75">
      <c r="B11" s="2"/>
      <c r="C11" s="14"/>
      <c r="D11" s="410"/>
      <c r="E11" s="410"/>
      <c r="F11" s="410"/>
      <c r="G11" s="410"/>
      <c r="H11" s="410"/>
      <c r="I11" s="6"/>
      <c r="J11" s="6"/>
      <c r="L11" s="2"/>
      <c r="M11" s="14"/>
      <c r="N11" s="410"/>
      <c r="O11" s="410"/>
      <c r="P11" s="410"/>
      <c r="Q11" s="410"/>
      <c r="R11" s="410"/>
      <c r="S11" s="6"/>
      <c r="T11" s="6"/>
      <c r="U11" s="6"/>
    </row>
    <row r="12" spans="2:21" ht="16.5" thickBot="1">
      <c r="B12" s="2"/>
      <c r="C12" s="15"/>
      <c r="D12" s="411"/>
      <c r="E12" s="411"/>
      <c r="F12" s="411"/>
      <c r="G12" s="411"/>
      <c r="H12" s="411"/>
      <c r="I12" s="6"/>
      <c r="J12" s="6"/>
      <c r="L12" s="2"/>
      <c r="M12" s="15"/>
      <c r="N12" s="411"/>
      <c r="O12" s="411"/>
      <c r="P12" s="411"/>
      <c r="Q12" s="411"/>
      <c r="R12" s="411"/>
      <c r="S12" s="6"/>
      <c r="T12" s="6"/>
      <c r="U12" s="6"/>
    </row>
    <row r="13" spans="2:21" ht="16.5" thickTop="1">
      <c r="B13" s="2" t="s">
        <v>1393</v>
      </c>
      <c r="C13" s="16" t="s">
        <v>1231</v>
      </c>
      <c r="D13" s="85">
        <f>ROUND(100*INDEX(all!$A:$J, MATCH(CONCATENATE(D$8,"_",$B13,"_",$H$6,"_."),all!$A:$A,0),5),1)</f>
        <v>25.5</v>
      </c>
      <c r="E13" s="85">
        <f>ROUND(100*INDEX(all!$A:$J, MATCH(CONCATENATE(E$8,"_",$B13,"_",$H$6,"_."),all!$A:$A,0),5),1)</f>
        <v>26.3</v>
      </c>
      <c r="F13" s="85">
        <f>ROUND(100*INDEX(all!$A:$J, MATCH(CONCATENATE(F$8,"_",$C13,"_",$H$6,"_."),all!$A:$A,0),5),1)</f>
        <v>24.2</v>
      </c>
      <c r="G13" s="85">
        <f>ROUND(100*INDEX(all!$A:$J, MATCH(CONCATENATE(G$8,"_",$B13,"_",$H$6,"_."),all!$A:$A,0),5),1)</f>
        <v>8.1999999999999993</v>
      </c>
      <c r="H13" s="85">
        <f>ROUND(100*INDEX(all!$A:$J, MATCH(CONCATENATE(H$8,"_",$B13,"_",$H$6,"_."),all!$A:$A,0),5),1)</f>
        <v>25.3</v>
      </c>
      <c r="I13" s="6"/>
      <c r="J13" s="6"/>
      <c r="L13" s="2" t="s">
        <v>1393</v>
      </c>
      <c r="M13" s="16" t="s">
        <v>1231</v>
      </c>
      <c r="N13" s="85">
        <f>ROUND(100*INDEX(all_ref!$A:$J, MATCH(CONCATENATE(N$8,"_",$M13,"_",$R$6,"_."),all_ref!$A:$A,0),5),1)</f>
        <v>26.9</v>
      </c>
      <c r="O13" s="85">
        <f>ROUND(100*INDEX(all_ref!$A:$J, MATCH(CONCATENATE(O$8,"_",$M13,"_",$R$6,"_."),all_ref!$A:$A,0),5),1)</f>
        <v>27.4</v>
      </c>
      <c r="P13" s="85">
        <f>ROUND(100*INDEX(all_ref!$A:$J, MATCH(CONCATENATE(P$8,"_",$M13,"_",$R$6,"_."),all_ref!$A:$A,0),5),1)</f>
        <v>23.2</v>
      </c>
      <c r="Q13" s="85">
        <f>ROUND(100*INDEX(all_ref!$A:$J, MATCH(CONCATENATE(Q$8,"_",$M13,"_",$R$6,"_."),all_ref!$A:$A,0),5),1)</f>
        <v>8.5</v>
      </c>
      <c r="R13" s="85">
        <f>ROUND(100*INDEX(all_ref!$A:$J, MATCH(CONCATENATE(R$8,"_",$M13,"_",$R$6,"_."),all_ref!$A:$A,0),5),1)</f>
        <v>26.4</v>
      </c>
      <c r="S13" s="6"/>
      <c r="T13" s="6"/>
      <c r="U13" s="6"/>
    </row>
    <row r="14" spans="2:21" ht="15.75">
      <c r="B14" s="2" t="s">
        <v>1415</v>
      </c>
      <c r="C14" s="16" t="s">
        <v>1233</v>
      </c>
      <c r="D14" s="85">
        <f>ROUND(100*INDEX(all!$A:$J, MATCH(CONCATENATE(D$8,"_",$B14,"_",$H$6,"_."),all!$A:$A,0),5),1)</f>
        <v>9.1999999999999993</v>
      </c>
      <c r="E14" s="85">
        <f>ROUND(100*INDEX(all!$A:$J, MATCH(CONCATENATE(E$8,"_",$B14,"_",$H$6,"_."),all!$A:$A,0),5),1)</f>
        <v>9.5</v>
      </c>
      <c r="F14" s="85">
        <f>ROUND(100*INDEX(all!$A:$J, MATCH(CONCATENATE(F$8,"_",$C14,"_",$H$6,"_."),all!$A:$A,0),5),1)</f>
        <v>11.3</v>
      </c>
      <c r="G14" s="85">
        <f>ROUND(100*INDEX(all!$A:$J, MATCH(CONCATENATE(G$8,"_",$B14,"_",$H$6,"_."),all!$A:$A,0),5),1)</f>
        <v>3</v>
      </c>
      <c r="H14" s="85">
        <f>ROUND(100*INDEX(all!$A:$J, MATCH(CONCATENATE(H$8,"_",$B14,"_",$H$6,"_."),all!$A:$A,0),5),1)</f>
        <v>12.1</v>
      </c>
      <c r="I14" s="6"/>
      <c r="J14" s="6"/>
      <c r="L14" s="2" t="s">
        <v>1415</v>
      </c>
      <c r="M14" s="16" t="s">
        <v>1233</v>
      </c>
      <c r="N14" s="85">
        <f>ROUND(100*INDEX(all_ref!$A:$J, MATCH(CONCATENATE(N$8,"_",$M14,"_",$R$6,"_."),all_ref!$A:$A,0),5),1)</f>
        <v>9.6999999999999993</v>
      </c>
      <c r="O14" s="85">
        <f>ROUND(100*INDEX(all_ref!$A:$J, MATCH(CONCATENATE(O$8,"_",$M14,"_",$R$6,"_."),all_ref!$A:$A,0),5),1)</f>
        <v>10</v>
      </c>
      <c r="P14" s="85">
        <f>ROUND(100*INDEX(all_ref!$A:$J, MATCH(CONCATENATE(P$8,"_",$M14,"_",$R$6,"_."),all_ref!$A:$A,0),5),1)</f>
        <v>10.5</v>
      </c>
      <c r="Q14" s="85">
        <f>ROUND(100*INDEX(all_ref!$A:$J, MATCH(CONCATENATE(Q$8,"_",$M14,"_",$R$6,"_."),all_ref!$A:$A,0),5),1)</f>
        <v>3.1</v>
      </c>
      <c r="R14" s="85">
        <f>ROUND(100*INDEX(all_ref!$A:$J, MATCH(CONCATENATE(R$8,"_",$M14,"_",$R$6,"_."),all_ref!$A:$A,0),5),1)</f>
        <v>12.3</v>
      </c>
      <c r="S14" s="6"/>
      <c r="T14" s="6"/>
      <c r="U14" s="6"/>
    </row>
    <row r="15" spans="2:21" ht="16.5" thickBot="1">
      <c r="B15" s="2" t="s">
        <v>1436</v>
      </c>
      <c r="C15" s="17" t="s">
        <v>1236</v>
      </c>
      <c r="D15" s="86">
        <f>ROUND(100*INDEX(all!$A:$J, MATCH(CONCATENATE(D$8,"_",$B15,"_",$H$6,"_."),all!$A:$A,0),5),1)</f>
        <v>4.7</v>
      </c>
      <c r="E15" s="86">
        <f>ROUND(100*INDEX(all!$A:$J, MATCH(CONCATENATE(E$8,"_",$B15,"_",$H$6,"_."),all!$A:$A,0),5),1)</f>
        <v>4.9000000000000004</v>
      </c>
      <c r="F15" s="86">
        <f>ROUND(100*INDEX(all!$A:$J, MATCH(CONCATENATE(F$8,"_",$C15,"_",$H$6,"_."),all!$A:$A,0),5),1)</f>
        <v>8.4</v>
      </c>
      <c r="G15" s="86">
        <f>ROUND(100*INDEX(all!$A:$J, MATCH(CONCATENATE(G$8,"_",$B15,"_",$H$6,"_."),all!$A:$A,0),5),1)</f>
        <v>2.1</v>
      </c>
      <c r="H15" s="86">
        <f>ROUND(100*INDEX(all!$A:$J, MATCH(CONCATENATE(H$8,"_",$B15,"_",$H$6,"_."),all!$A:$A,0),5),1)</f>
        <v>9.1</v>
      </c>
      <c r="I15" s="6"/>
      <c r="J15" s="6"/>
      <c r="L15" s="2" t="s">
        <v>1436</v>
      </c>
      <c r="M15" s="17" t="s">
        <v>1236</v>
      </c>
      <c r="N15" s="86">
        <f>ROUND(100*INDEX(all_ref!$A:$J, MATCH(CONCATENATE(N$8,"_",$M15,"_",$R$6,"_."),all_ref!$A:$A,0),5),1)</f>
        <v>4.9000000000000004</v>
      </c>
      <c r="O15" s="86">
        <f>ROUND(100*INDEX(all_ref!$A:$J, MATCH(CONCATENATE(O$8,"_",$M15,"_",$R$6,"_."),all_ref!$A:$A,0),5),1)</f>
        <v>5.0999999999999996</v>
      </c>
      <c r="P15" s="86">
        <f>ROUND(100*INDEX(all_ref!$A:$J, MATCH(CONCATENATE(P$8,"_",$M15,"_",$R$6,"_."),all_ref!$A:$A,0),5),1)</f>
        <v>7.5</v>
      </c>
      <c r="Q15" s="86">
        <f>ROUND(100*INDEX(all_ref!$A:$J, MATCH(CONCATENATE(Q$8,"_",$M15,"_",$R$6,"_."),all_ref!$A:$A,0),5),1)</f>
        <v>2.1</v>
      </c>
      <c r="R15" s="86">
        <f>ROUND(100*INDEX(all_ref!$A:$J, MATCH(CONCATENATE(R$8,"_",$M15,"_",$R$6,"_."),all_ref!$A:$A,0),5),1)</f>
        <v>9.1999999999999993</v>
      </c>
      <c r="S15" s="6"/>
      <c r="T15" s="6"/>
      <c r="U15" s="6"/>
    </row>
    <row r="16" spans="2:21" ht="15.75">
      <c r="B16" s="2"/>
      <c r="D16" s="6"/>
      <c r="E16" s="6"/>
      <c r="F16" s="6"/>
      <c r="G16" s="6"/>
      <c r="H16" s="6"/>
      <c r="I16" s="6"/>
      <c r="J16" s="6"/>
      <c r="L16" s="2"/>
      <c r="M16" s="16"/>
      <c r="N16" s="34"/>
      <c r="O16" s="34"/>
      <c r="P16" s="34"/>
      <c r="Q16" s="34"/>
      <c r="R16" s="6"/>
      <c r="S16" s="6"/>
      <c r="T16" s="6"/>
      <c r="U16" s="6"/>
    </row>
    <row r="17" spans="2:21" ht="15.75">
      <c r="B17" s="2"/>
      <c r="D17" s="6"/>
      <c r="E17" s="6"/>
      <c r="F17" s="6"/>
      <c r="G17" s="6"/>
      <c r="H17" s="6"/>
      <c r="I17" s="6"/>
      <c r="J17" s="6"/>
      <c r="L17" s="2"/>
      <c r="M17" s="16"/>
      <c r="N17" s="34"/>
      <c r="O17" s="34"/>
      <c r="P17" s="34"/>
      <c r="Q17" s="34"/>
      <c r="R17" s="6"/>
      <c r="S17" s="6"/>
      <c r="T17" s="6"/>
      <c r="U17" s="6"/>
    </row>
    <row r="18" spans="2:21" ht="15.75">
      <c r="B18" s="2"/>
      <c r="C18" s="417" t="s">
        <v>1239</v>
      </c>
      <c r="D18" s="417"/>
      <c r="E18" s="417"/>
      <c r="F18" s="417"/>
      <c r="G18" s="417"/>
      <c r="H18" s="6"/>
      <c r="I18" s="6"/>
      <c r="J18" s="6"/>
      <c r="L18" s="2"/>
      <c r="M18" s="417" t="s">
        <v>1239</v>
      </c>
      <c r="N18" s="417"/>
      <c r="O18" s="417"/>
      <c r="P18" s="417"/>
      <c r="Q18" s="417"/>
      <c r="R18" s="6"/>
      <c r="S18" s="6"/>
      <c r="T18" s="6"/>
      <c r="U18" s="6"/>
    </row>
    <row r="19" spans="2:21" ht="15.6" customHeight="1">
      <c r="B19" s="2"/>
      <c r="C19" s="13"/>
      <c r="D19" s="409" t="s">
        <v>1277</v>
      </c>
      <c r="E19" s="409" t="s">
        <v>1280</v>
      </c>
      <c r="F19" s="409" t="s">
        <v>1382</v>
      </c>
      <c r="G19" s="409" t="s">
        <v>1273</v>
      </c>
      <c r="H19" s="409" t="s">
        <v>1282</v>
      </c>
      <c r="I19" s="6"/>
      <c r="J19" s="6"/>
      <c r="L19" s="2"/>
      <c r="M19" s="13"/>
      <c r="N19" s="409" t="s">
        <v>1277</v>
      </c>
      <c r="O19" s="409" t="s">
        <v>1280</v>
      </c>
      <c r="P19" s="409" t="s">
        <v>1382</v>
      </c>
      <c r="Q19" s="409" t="s">
        <v>1273</v>
      </c>
      <c r="R19" s="409" t="s">
        <v>1282</v>
      </c>
      <c r="S19" s="6"/>
      <c r="T19" s="6"/>
      <c r="U19" s="6"/>
    </row>
    <row r="20" spans="2:21" ht="15.75">
      <c r="B20" s="2"/>
      <c r="C20" s="14"/>
      <c r="D20" s="410"/>
      <c r="E20" s="410"/>
      <c r="F20" s="410"/>
      <c r="G20" s="410"/>
      <c r="H20" s="410"/>
      <c r="I20" s="6"/>
      <c r="J20" s="6"/>
      <c r="L20" s="2"/>
      <c r="M20" s="14"/>
      <c r="N20" s="410"/>
      <c r="O20" s="410"/>
      <c r="P20" s="410"/>
      <c r="Q20" s="410"/>
      <c r="R20" s="410"/>
      <c r="S20" s="6"/>
      <c r="T20" s="6"/>
      <c r="U20" s="6"/>
    </row>
    <row r="21" spans="2:21" ht="15.75">
      <c r="B21" s="2"/>
      <c r="C21" s="14"/>
      <c r="D21" s="410"/>
      <c r="E21" s="410"/>
      <c r="F21" s="410"/>
      <c r="G21" s="410"/>
      <c r="H21" s="410"/>
      <c r="I21" s="6"/>
      <c r="J21" s="6"/>
      <c r="L21" s="2"/>
      <c r="M21" s="14"/>
      <c r="N21" s="410"/>
      <c r="O21" s="410"/>
      <c r="P21" s="410"/>
      <c r="Q21" s="410"/>
      <c r="R21" s="410"/>
      <c r="S21" s="6"/>
      <c r="T21" s="6"/>
      <c r="U21" s="6"/>
    </row>
    <row r="22" spans="2:21" ht="16.5" thickBot="1">
      <c r="B22" s="2"/>
      <c r="C22" s="15"/>
      <c r="D22" s="411"/>
      <c r="E22" s="411"/>
      <c r="F22" s="411"/>
      <c r="G22" s="411"/>
      <c r="H22" s="411"/>
      <c r="I22" s="6"/>
      <c r="J22" s="6"/>
      <c r="L22" s="2"/>
      <c r="M22" s="15"/>
      <c r="N22" s="411"/>
      <c r="O22" s="411"/>
      <c r="P22" s="411"/>
      <c r="Q22" s="411"/>
      <c r="R22" s="411"/>
      <c r="S22" s="6"/>
      <c r="T22" s="6"/>
      <c r="U22" s="6"/>
    </row>
    <row r="23" spans="2:21" ht="16.5" thickTop="1">
      <c r="B23" s="2" t="s">
        <v>11636</v>
      </c>
      <c r="C23" s="16" t="s">
        <v>1312</v>
      </c>
      <c r="D23" s="85">
        <f>ROUND(100*INDEX(all!$A:$J, MATCH(CONCATENATE(D$8,"_",$B23,"_","_."),all!$A:$A,0),5),1)</f>
        <v>50.8</v>
      </c>
      <c r="E23" s="85">
        <f>ROUND(100*INDEX(all!$A:$J, MATCH(CONCATENATE(E$8,"_",$B23,"_","_."),all!$A:$A,0),5),1)</f>
        <v>47.8</v>
      </c>
      <c r="F23" s="85">
        <f>ROUND(100*INDEX(all!$A:$J, MATCH(CONCATENATE(F$8,"_",$C23,"_","_."),all!$A:$A,0),5),1)</f>
        <v>50.4</v>
      </c>
      <c r="G23" s="85">
        <f>ROUND(100*INDEX(all!$A:$J, MATCH(CONCATENATE(G$8,"_",$B23,"_","_."),all!$A:$A,0),5),1)</f>
        <v>36.9</v>
      </c>
      <c r="H23" s="85">
        <f>ROUND(100*INDEX(all!$A:$J, MATCH(CONCATENATE(H$8,"_",$B23,"_","_."),all!$A:$A,0),5),1)</f>
        <v>51</v>
      </c>
      <c r="I23" s="6"/>
      <c r="J23" s="6"/>
      <c r="L23" s="2" t="s">
        <v>11636</v>
      </c>
      <c r="M23" s="16" t="s">
        <v>1312</v>
      </c>
      <c r="N23" s="85">
        <f>ROUND(100*INDEX(all_ref!$A:$J, MATCH(CONCATENATE(N$8,"_",$M23,"_","_."),all_ref!$A:$A,0),5),1)</f>
        <v>50.8</v>
      </c>
      <c r="O23" s="85">
        <f>ROUND(100*INDEX(all_ref!$A:$J, MATCH(CONCATENATE(O$8,"_",$M23,"_","_."),all_ref!$A:$A,0),5),1)</f>
        <v>47.8</v>
      </c>
      <c r="P23" s="85">
        <f>ROUND(100*INDEX(all_ref!$A:$J, MATCH(CONCATENATE(P$8,"_",$M23,"_","_."),all_ref!$A:$A,0),5),1)</f>
        <v>49.4</v>
      </c>
      <c r="Q23" s="85">
        <f>ROUND(100*INDEX(all_ref!$A:$J, MATCH(CONCATENATE(Q$8,"_",$M23,"_","_."),all_ref!$A:$A,0),5),1)</f>
        <v>36.700000000000003</v>
      </c>
      <c r="R23" s="85">
        <f>ROUND(100*INDEX(all_ref!$A:$J, MATCH(CONCATENATE(R$8,"_",$M23,"_","_."),all_ref!$A:$A,0),5),1)</f>
        <v>50.7</v>
      </c>
      <c r="S23" s="6"/>
      <c r="T23" s="6"/>
      <c r="U23" s="6"/>
    </row>
    <row r="24" spans="2:21" ht="16.5" thickBot="1">
      <c r="B24" s="2" t="s">
        <v>11638</v>
      </c>
      <c r="C24" s="17" t="s">
        <v>1243</v>
      </c>
      <c r="D24" s="86">
        <f>ROUND(100*INDEX(all!$A:$J, MATCH(CONCATENATE(D$8,"_",$B24,"_","_."),all!$A:$A,0),5),1)</f>
        <v>53.4</v>
      </c>
      <c r="E24" s="86">
        <f>ROUND(100*INDEX(all!$A:$J, MATCH(CONCATENATE(E$8,"_",$B24,"_","_."),all!$A:$A,0),5),1)</f>
        <v>44.6</v>
      </c>
      <c r="F24" s="86">
        <f>ROUND(100*INDEX(all!$A:$J, MATCH(CONCATENATE(F$8,"_",$C24,"_","_."),all!$A:$A,0),5),1)</f>
        <v>54</v>
      </c>
      <c r="G24" s="86">
        <f>ROUND(100*INDEX(all!$A:$J, MATCH(CONCATENATE(G$8,"_",$B24,"_","_."),all!$A:$A,0),5),1)</f>
        <v>27.3</v>
      </c>
      <c r="H24" s="86">
        <f>ROUND(100*INDEX(all!$A:$J, MATCH(CONCATENATE(H$8,"_",$B24,"_","_."),all!$A:$A,0),5),1)</f>
        <v>55.3</v>
      </c>
      <c r="I24" s="6"/>
      <c r="J24" s="6"/>
      <c r="L24" s="2" t="s">
        <v>11638</v>
      </c>
      <c r="M24" s="17" t="s">
        <v>1243</v>
      </c>
      <c r="N24" s="86">
        <f>ROUND(100*INDEX(all_ref!$A:$J, MATCH(CONCATENATE(N$8,"_",$M24,"_","_."),all_ref!$A:$A,0),5),1)</f>
        <v>53.4</v>
      </c>
      <c r="O24" s="86">
        <f>ROUND(100*INDEX(all_ref!$A:$J, MATCH(CONCATENATE(O$8,"_",$M24,"_","_."),all_ref!$A:$A,0),5),1)</f>
        <v>44.6</v>
      </c>
      <c r="P24" s="86">
        <f>ROUND(100*INDEX(all_ref!$A:$J, MATCH(CONCATENATE(P$8,"_",$M24,"_","_."),all_ref!$A:$A,0),5),1)</f>
        <v>51.9</v>
      </c>
      <c r="Q24" s="86">
        <f>ROUND(100*INDEX(all_ref!$A:$J, MATCH(CONCATENATE(Q$8,"_",$M24,"_","_."),all_ref!$A:$A,0),5),1)</f>
        <v>27</v>
      </c>
      <c r="R24" s="86">
        <f>ROUND(100*INDEX(all_ref!$A:$J, MATCH(CONCATENATE(R$8,"_",$M24,"_","_."),all_ref!$A:$A,0),5),1)</f>
        <v>54.9</v>
      </c>
      <c r="S24" s="6"/>
      <c r="T24" s="6"/>
      <c r="U24" s="6"/>
    </row>
    <row r="26" spans="2:21" ht="15.75">
      <c r="C26" s="296" t="s">
        <v>11661</v>
      </c>
    </row>
    <row r="27" spans="2:21" ht="15.75">
      <c r="C27" s="16" t="s">
        <v>11662</v>
      </c>
      <c r="D27" s="5"/>
      <c r="N27" s="5"/>
    </row>
    <row r="28" spans="2:21" ht="15.75">
      <c r="C28" s="16" t="s">
        <v>11663</v>
      </c>
    </row>
    <row r="29" spans="2:21" ht="15.75">
      <c r="C29" s="16" t="s">
        <v>11664</v>
      </c>
    </row>
    <row r="30" spans="2:21" ht="15.75">
      <c r="C30" s="16" t="s">
        <v>11665</v>
      </c>
    </row>
    <row r="33" spans="3:5">
      <c r="E33" s="2"/>
    </row>
    <row r="34" spans="3:5">
      <c r="C34" s="48"/>
      <c r="D34" s="48"/>
      <c r="E34" s="10">
        <f>L28</f>
        <v>0</v>
      </c>
    </row>
    <row r="35" spans="3:5" ht="30">
      <c r="C35" s="48"/>
      <c r="D35" s="319" t="s">
        <v>11666</v>
      </c>
      <c r="E35" s="178" t="s">
        <v>11667</v>
      </c>
    </row>
    <row r="36" spans="3:5">
      <c r="C36" s="48">
        <v>1</v>
      </c>
      <c r="D36" s="170" t="s">
        <v>11668</v>
      </c>
      <c r="E36" s="320">
        <f>indiv_ande!B2</f>
        <v>129.59706115722656</v>
      </c>
    </row>
    <row r="37" spans="3:5">
      <c r="C37" s="48">
        <v>2</v>
      </c>
      <c r="D37" s="170">
        <v>2</v>
      </c>
      <c r="E37" s="320">
        <f>indiv_ande!B3</f>
        <v>145.96058654785156</v>
      </c>
    </row>
    <row r="38" spans="3:5">
      <c r="C38" s="48">
        <v>3</v>
      </c>
      <c r="D38" s="170">
        <v>3</v>
      </c>
      <c r="E38" s="320">
        <f>indiv_ande!B4</f>
        <v>165.39936828613281</v>
      </c>
    </row>
    <row r="39" spans="3:5">
      <c r="C39" s="48">
        <v>4</v>
      </c>
      <c r="D39" s="170">
        <v>4</v>
      </c>
      <c r="E39" s="320">
        <f>indiv_ande!B5</f>
        <v>177.62991333007813</v>
      </c>
    </row>
    <row r="40" spans="3:5">
      <c r="C40" s="48">
        <v>5</v>
      </c>
      <c r="D40" s="170">
        <v>5</v>
      </c>
      <c r="E40" s="320">
        <f>indiv_ande!B6</f>
        <v>181.852783203125</v>
      </c>
    </row>
    <row r="41" spans="3:5">
      <c r="C41" s="48">
        <v>6</v>
      </c>
      <c r="D41" s="170">
        <v>6</v>
      </c>
      <c r="E41" s="320">
        <f>indiv_ande!B7</f>
        <v>187.08407592773438</v>
      </c>
    </row>
    <row r="42" spans="3:5">
      <c r="C42" s="48">
        <v>7</v>
      </c>
      <c r="D42" s="170">
        <v>7</v>
      </c>
      <c r="E42" s="320">
        <f>indiv_ande!B8</f>
        <v>199.76910400390625</v>
      </c>
    </row>
    <row r="43" spans="3:5">
      <c r="C43" s="48">
        <v>8</v>
      </c>
      <c r="D43" s="170">
        <v>8</v>
      </c>
      <c r="E43" s="320">
        <f>indiv_ande!B9</f>
        <v>195.10980224609375</v>
      </c>
    </row>
    <row r="44" spans="3:5">
      <c r="C44" s="48">
        <v>9</v>
      </c>
      <c r="D44" s="170">
        <v>9</v>
      </c>
      <c r="E44" s="320">
        <f>indiv_ande!B10</f>
        <v>206.58709716796875</v>
      </c>
    </row>
    <row r="45" spans="3:5">
      <c r="C45" s="48">
        <v>10</v>
      </c>
      <c r="D45" s="170" t="s">
        <v>11669</v>
      </c>
      <c r="E45" s="320">
        <f>indiv_ande!B11</f>
        <v>207.16632080078125</v>
      </c>
    </row>
    <row r="46" spans="3:5">
      <c r="C46" s="48"/>
      <c r="D46" s="173"/>
      <c r="E46" s="50"/>
    </row>
  </sheetData>
  <mergeCells count="25">
    <mergeCell ref="R9:R12"/>
    <mergeCell ref="O9:O12"/>
    <mergeCell ref="R19:R22"/>
    <mergeCell ref="P9:P12"/>
    <mergeCell ref="C18:G18"/>
    <mergeCell ref="M18:Q18"/>
    <mergeCell ref="D19:D22"/>
    <mergeCell ref="E19:E22"/>
    <mergeCell ref="P19:P22"/>
    <mergeCell ref="Q19:Q22"/>
    <mergeCell ref="G19:G22"/>
    <mergeCell ref="F19:F22"/>
    <mergeCell ref="H19:H22"/>
    <mergeCell ref="N19:N22"/>
    <mergeCell ref="O19:O22"/>
    <mergeCell ref="C2:Q2"/>
    <mergeCell ref="B4:G4"/>
    <mergeCell ref="L4:Q4"/>
    <mergeCell ref="D9:D12"/>
    <mergeCell ref="E9:E12"/>
    <mergeCell ref="F9:F12"/>
    <mergeCell ref="G9:G12"/>
    <mergeCell ref="H9:H12"/>
    <mergeCell ref="N9:N12"/>
    <mergeCell ref="Q9:Q12"/>
  </mergeCells>
  <phoneticPr fontId="0" type="noConversion"/>
  <dataValidations count="2">
    <dataValidation type="list" allowBlank="1" showInputMessage="1" showErrorMessage="1" sqref="E6" xr:uid="{00000000-0002-0000-1000-000000000000}">
      <formula1>povs</formula1>
    </dataValidation>
    <dataValidation type="list" allowBlank="1" showInputMessage="1" showErrorMessage="1" sqref="O6:P6" xr:uid="{00000000-0002-0000-1000-000001000000}">
      <formula1>povs2</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tabColor theme="9" tint="0.59999389629810485"/>
  </sheetPr>
  <dimension ref="B1:AA36"/>
  <sheetViews>
    <sheetView topLeftCell="A6" zoomScale="70" zoomScaleNormal="70" workbookViewId="0">
      <selection activeCell="H13" sqref="H13"/>
    </sheetView>
  </sheetViews>
  <sheetFormatPr defaultRowHeight="15"/>
  <cols>
    <col min="1" max="2" width="9.140625" style="1"/>
    <col min="3" max="3" width="12.140625" style="1" customWidth="1"/>
    <col min="4" max="4" width="16.140625" style="1" customWidth="1"/>
    <col min="5" max="5" width="23.5703125" style="1" customWidth="1"/>
    <col min="6" max="6" width="18" style="1" customWidth="1"/>
    <col min="7" max="7" width="15.140625" style="1" customWidth="1"/>
    <col min="8" max="8" width="11.85546875" style="1" customWidth="1"/>
    <col min="9" max="9" width="20" style="1" hidden="1" customWidth="1"/>
    <col min="10" max="10" width="16.85546875" style="1" hidden="1" customWidth="1"/>
    <col min="11" max="11" width="13.85546875" style="1" customWidth="1"/>
    <col min="12" max="12" width="7.85546875" style="1" customWidth="1"/>
    <col min="13" max="13" width="4.85546875" style="1" customWidth="1"/>
    <col min="14" max="14" width="5.42578125" style="1" customWidth="1"/>
    <col min="15" max="15" width="11.42578125" style="1" customWidth="1"/>
    <col min="16" max="16" width="9.140625" style="1"/>
    <col min="17" max="17" width="14.140625" style="1" customWidth="1"/>
    <col min="18" max="18" width="22.140625" style="1" customWidth="1"/>
    <col min="19" max="19" width="18.85546875" style="1" customWidth="1"/>
    <col min="20" max="20" width="16.5703125" style="1" customWidth="1"/>
    <col min="21" max="21" width="11.85546875" style="1" customWidth="1"/>
    <col min="22" max="22" width="11.85546875" style="1" hidden="1" customWidth="1"/>
    <col min="23" max="23" width="14.42578125" style="1" hidden="1" customWidth="1"/>
    <col min="24" max="24" width="15.42578125" style="1" customWidth="1"/>
    <col min="25" max="16384" width="9.140625" style="1"/>
  </cols>
  <sheetData>
    <row r="1" spans="2:27" ht="15.75" thickBot="1"/>
    <row r="2" spans="2:27" ht="74.45" customHeight="1" thickBot="1">
      <c r="C2" s="401" t="s">
        <v>11670</v>
      </c>
      <c r="D2" s="415"/>
      <c r="E2" s="415"/>
      <c r="F2" s="415"/>
      <c r="G2" s="415"/>
      <c r="H2" s="415"/>
      <c r="I2" s="415"/>
      <c r="J2" s="415"/>
      <c r="K2" s="415"/>
      <c r="L2" s="415"/>
      <c r="M2" s="415"/>
      <c r="N2" s="415"/>
      <c r="O2" s="415"/>
      <c r="P2" s="415"/>
      <c r="Q2" s="415"/>
      <c r="R2" s="415"/>
      <c r="S2" s="415"/>
      <c r="T2" s="415"/>
      <c r="U2" s="415"/>
      <c r="V2" s="415"/>
      <c r="W2" s="416"/>
    </row>
    <row r="4" spans="2:27" ht="19.5">
      <c r="B4" s="404" t="s">
        <v>1310</v>
      </c>
      <c r="C4" s="404"/>
      <c r="D4" s="404"/>
      <c r="E4" s="404"/>
      <c r="F4" s="404"/>
      <c r="G4" s="404"/>
      <c r="H4" s="404"/>
      <c r="I4" s="404"/>
      <c r="J4" s="404"/>
      <c r="K4" s="233"/>
      <c r="L4" s="233"/>
      <c r="M4" s="233"/>
      <c r="N4" s="233"/>
      <c r="O4" s="404" t="s">
        <v>1311</v>
      </c>
      <c r="P4" s="404"/>
      <c r="Q4" s="404"/>
      <c r="R4" s="404"/>
      <c r="S4" s="404"/>
      <c r="T4" s="404"/>
      <c r="U4" s="404"/>
      <c r="V4" s="404"/>
      <c r="W4" s="404"/>
      <c r="X4" s="233"/>
    </row>
    <row r="5" spans="2:27" ht="18.75">
      <c r="C5" s="18"/>
      <c r="D5" s="18"/>
      <c r="E5" s="18"/>
      <c r="F5" s="18"/>
      <c r="G5" s="18"/>
      <c r="H5" s="18"/>
      <c r="I5" s="18"/>
      <c r="J5" s="18"/>
      <c r="P5" s="18"/>
      <c r="Q5" s="18"/>
      <c r="R5" s="18"/>
      <c r="S5" s="18"/>
      <c r="T5" s="18"/>
      <c r="U5" s="18"/>
      <c r="V5" s="18"/>
      <c r="W5" s="18"/>
    </row>
    <row r="6" spans="2:27" ht="21">
      <c r="B6" s="73" t="s">
        <v>11659</v>
      </c>
      <c r="C6" s="74"/>
      <c r="D6" s="74"/>
      <c r="E6" s="421" t="s">
        <v>1307</v>
      </c>
      <c r="F6" s="421"/>
      <c r="G6" s="421"/>
      <c r="H6" s="318"/>
      <c r="I6" s="318"/>
      <c r="J6" s="6"/>
      <c r="K6" s="2" t="str">
        <f>INDEX(combinations!$H$2:$I$11, MATCH('Pobreza y desigualdad'!$E$6, povs,0),2)</f>
        <v>linpobto_</v>
      </c>
      <c r="L6" s="6"/>
      <c r="M6" s="6"/>
      <c r="O6" s="73" t="s">
        <v>11660</v>
      </c>
      <c r="P6" s="74"/>
      <c r="Q6" s="74"/>
      <c r="R6" s="421" t="s">
        <v>1307</v>
      </c>
      <c r="S6" s="421"/>
      <c r="T6" s="421"/>
      <c r="U6" s="318"/>
      <c r="V6" s="318"/>
      <c r="W6" s="6"/>
      <c r="X6" s="2" t="str">
        <f>INDEX(combinations!$J$2:$K$11, MATCH('Pobreza y desigualdad'!$R$6, povs2,0),2)</f>
        <v>linpobto_</v>
      </c>
      <c r="Y6" s="6"/>
    </row>
    <row r="7" spans="2:27">
      <c r="E7" s="6"/>
      <c r="F7" s="6"/>
      <c r="G7" s="6"/>
      <c r="H7" s="6"/>
      <c r="I7" s="6"/>
      <c r="J7" s="6"/>
      <c r="K7" s="6"/>
      <c r="R7" s="6"/>
      <c r="S7" s="6"/>
      <c r="T7" s="6"/>
      <c r="U7" s="6"/>
      <c r="V7" s="6"/>
      <c r="W7" s="6"/>
      <c r="X7" s="6"/>
    </row>
    <row r="8" spans="2:27">
      <c r="C8" s="160"/>
      <c r="D8" s="185" t="str">
        <f>INDEX(combinations!$D$2:$E$24, MATCH('Pobreza y desigualdad'!D$9, vectors,0),2)</f>
        <v>gross_mkt_inc_pc</v>
      </c>
      <c r="E8" s="185" t="str">
        <f>INDEX(combinations!$D$2:$E$24, MATCH('Pobreza y desigualdad'!E$9, vectors,0),2)</f>
        <v>net_mkt_income_pc</v>
      </c>
      <c r="F8" s="185" t="str">
        <f>INDEX(combinations!$D$2:$E$24, MATCH('Pobreza y desigualdad'!F$9, vectors,0),2)</f>
        <v>net_mkt_incirp_pc</v>
      </c>
      <c r="G8" s="185" t="str">
        <f>INDEX(combinations!$D$2:$E$35, MATCH('Pobreza y desigualdad'!G$9, vectors,0),2)</f>
        <v>net_mkt_inc_irpssc_pc</v>
      </c>
      <c r="H8" s="185" t="str">
        <f>INDEX(combinations!$D$2:$E$24, MATCH('Pobreza y desigualdad'!H$9, vectors,0),2)</f>
        <v>dis_inc_pc</v>
      </c>
      <c r="I8" s="185" t="str">
        <f>INDEX(combinations!$D$2:$E$24, MATCH('Pobreza y desigualdad'!I$9, vectors,0),2)</f>
        <v>cons_inc_pc</v>
      </c>
      <c r="J8" s="185" t="str">
        <f>INDEX(combinations!$D$2:$E$24, MATCH('Pobreza y desigualdad'!J$9, vectors,0),2)</f>
        <v>final_inc_pc</v>
      </c>
      <c r="K8" s="185" t="str">
        <f>INDEX(combinations!$D$2:$E$24, MATCH('Pobreza y desigualdad'!K$9, vectors,0),2)</f>
        <v>nso_inc</v>
      </c>
      <c r="Q8" s="185" t="str">
        <f>INDEX(combinations!$D$2:$E$35, MATCH('Pobreza y desigualdad'!Q$9, vectors2,0),2)</f>
        <v>gross_mkt_inc_pc</v>
      </c>
      <c r="R8" s="185" t="str">
        <f>INDEX(combinations!$D$2:$E$35, MATCH('Pobreza y desigualdad'!R$9, vectors2,0),2)</f>
        <v>net_mkt_income_pc</v>
      </c>
      <c r="S8" s="185" t="str">
        <f>INDEX(combinations!$D$2:$E$35, MATCH('Pobreza y desigualdad'!S$9, vectors2,0),2)</f>
        <v>net_mkt_incirp_pc</v>
      </c>
      <c r="T8" s="185" t="str">
        <f>INDEX(combinations!$D$2:$E$35, MATCH('Pobreza y desigualdad'!T$9, vectors2,0),2)</f>
        <v>net_mkt_inc_irpssc_pc</v>
      </c>
      <c r="U8" s="185" t="str">
        <f>INDEX(combinations!$D$2:$E$35, MATCH('Pobreza y desigualdad'!U$9, vectors2,0),2)</f>
        <v>dis_inc_pc</v>
      </c>
      <c r="V8" s="185" t="str">
        <f>INDEX(combinations!$D$2:$E$35, MATCH('Pobreza y desigualdad'!V$9, vectors2,0),2)</f>
        <v>cons_inc_pc</v>
      </c>
      <c r="W8" s="185" t="str">
        <f>INDEX(combinations!$D$2:$E$35, MATCH('Pobreza y desigualdad'!W$9, vectors2,0),2)</f>
        <v>final_inc_pc</v>
      </c>
      <c r="X8" s="185" t="str">
        <f>INDEX(combinations!$D$2:$E$35, MATCH('Pobreza y desigualdad'!X$9, vectors2,0),2)</f>
        <v>nso_inc</v>
      </c>
    </row>
    <row r="9" spans="2:27" ht="31.35" customHeight="1">
      <c r="B9" s="2"/>
      <c r="C9" s="13"/>
      <c r="D9" s="409" t="s">
        <v>1277</v>
      </c>
      <c r="E9" s="409" t="s">
        <v>1280</v>
      </c>
      <c r="F9" s="409" t="s">
        <v>1325</v>
      </c>
      <c r="G9" s="418" t="s">
        <v>1359</v>
      </c>
      <c r="H9" s="409" t="s">
        <v>1268</v>
      </c>
      <c r="I9" s="412" t="s">
        <v>1271</v>
      </c>
      <c r="J9" s="409" t="s">
        <v>1273</v>
      </c>
      <c r="K9" s="409" t="s">
        <v>1282</v>
      </c>
      <c r="L9" s="6"/>
      <c r="M9" s="6"/>
      <c r="O9" s="2"/>
      <c r="P9" s="13"/>
      <c r="Q9" s="409" t="s">
        <v>1277</v>
      </c>
      <c r="R9" s="409" t="s">
        <v>1280</v>
      </c>
      <c r="S9" s="409" t="s">
        <v>1325</v>
      </c>
      <c r="T9" s="418" t="s">
        <v>1359</v>
      </c>
      <c r="U9" s="409" t="s">
        <v>1268</v>
      </c>
      <c r="V9" s="409" t="s">
        <v>1271</v>
      </c>
      <c r="W9" s="409" t="s">
        <v>1273</v>
      </c>
      <c r="X9" s="409" t="s">
        <v>1282</v>
      </c>
      <c r="Y9" s="6"/>
      <c r="Z9" s="6"/>
      <c r="AA9" s="6"/>
    </row>
    <row r="10" spans="2:27" ht="15" customHeight="1">
      <c r="B10" s="2"/>
      <c r="C10" s="14"/>
      <c r="D10" s="410"/>
      <c r="E10" s="410"/>
      <c r="F10" s="410"/>
      <c r="G10" s="419"/>
      <c r="H10" s="410"/>
      <c r="I10" s="413"/>
      <c r="J10" s="410"/>
      <c r="K10" s="410"/>
      <c r="L10" s="6"/>
      <c r="M10" s="6"/>
      <c r="O10" s="2"/>
      <c r="P10" s="14"/>
      <c r="Q10" s="410"/>
      <c r="R10" s="410"/>
      <c r="S10" s="410"/>
      <c r="T10" s="422"/>
      <c r="U10" s="410"/>
      <c r="V10" s="410"/>
      <c r="W10" s="410"/>
      <c r="X10" s="410"/>
      <c r="Y10" s="6"/>
      <c r="Z10" s="6"/>
      <c r="AA10" s="6"/>
    </row>
    <row r="11" spans="2:27" ht="15.75">
      <c r="B11" s="2"/>
      <c r="C11" s="14"/>
      <c r="D11" s="410"/>
      <c r="E11" s="410"/>
      <c r="F11" s="410"/>
      <c r="G11" s="419"/>
      <c r="H11" s="410"/>
      <c r="I11" s="413"/>
      <c r="J11" s="410"/>
      <c r="K11" s="410"/>
      <c r="L11" s="6"/>
      <c r="M11" s="6"/>
      <c r="O11" s="2"/>
      <c r="P11" s="14"/>
      <c r="Q11" s="410"/>
      <c r="R11" s="410"/>
      <c r="S11" s="410"/>
      <c r="T11" s="422"/>
      <c r="U11" s="410"/>
      <c r="V11" s="410"/>
      <c r="W11" s="410"/>
      <c r="X11" s="410"/>
      <c r="Y11" s="6"/>
      <c r="Z11" s="6"/>
      <c r="AA11" s="6"/>
    </row>
    <row r="12" spans="2:27" ht="16.5" thickBot="1">
      <c r="B12" s="2"/>
      <c r="C12" s="15"/>
      <c r="D12" s="411"/>
      <c r="E12" s="411"/>
      <c r="F12" s="411"/>
      <c r="G12" s="420"/>
      <c r="H12" s="411"/>
      <c r="I12" s="414"/>
      <c r="J12" s="411"/>
      <c r="K12" s="411"/>
      <c r="L12" s="6"/>
      <c r="M12" s="6"/>
      <c r="O12" s="2"/>
      <c r="P12" s="15"/>
      <c r="Q12" s="411"/>
      <c r="R12" s="411"/>
      <c r="S12" s="411"/>
      <c r="T12" s="420"/>
      <c r="U12" s="411"/>
      <c r="V12" s="411"/>
      <c r="W12" s="411"/>
      <c r="X12" s="411"/>
      <c r="Y12" s="6"/>
      <c r="Z12" s="6"/>
      <c r="AA12" s="6"/>
    </row>
    <row r="13" spans="2:27" ht="16.5" thickTop="1">
      <c r="B13" s="2" t="s">
        <v>1393</v>
      </c>
      <c r="C13" s="16" t="s">
        <v>1231</v>
      </c>
      <c r="D13" s="85">
        <f>ROUND(100*INDEX(all!$A:$J, MATCH(CONCATENATE(D$8,"_",$B13,"_",$K$6,"_."),all!$A:$A,0),5),1)</f>
        <v>25.5</v>
      </c>
      <c r="E13" s="85">
        <f>ROUND(100*INDEX(all!$A:$J, MATCH(CONCATENATE(E$8,"_",$B13,"_",$K$6,"_."),all!$A:$A,0),5),1)</f>
        <v>26.3</v>
      </c>
      <c r="F13" s="85">
        <f>ROUND(100*INDEX(all!$A:$J, MATCH(CONCATENATE(F$8,"_",$B13,"_",$K$6,"_."),all!$A:$A,0),5),1)</f>
        <v>25.5</v>
      </c>
      <c r="G13" s="85">
        <f>ROUND(100*INDEX(all!$A:$J, MATCH(CONCATENATE(G$8,"_",$B13,"_",$K$6,"_."),all!$A:$A,0),5),1)</f>
        <v>25.9</v>
      </c>
      <c r="H13" s="85">
        <f>ROUND(100*INDEX(all!$A:$J, MATCH(CONCATENATE(H$8,"_",$B13,"_",$K$6,"_."),all!$A:$A,0),5),1)</f>
        <v>25.4</v>
      </c>
      <c r="I13" s="85">
        <f>ROUND(100*INDEX(all!$A:$J, MATCH(CONCATENATE(I$8,"_",$B13,"_",$K$6,"_."),all!$A:$A,0),5),1)</f>
        <v>32.9</v>
      </c>
      <c r="J13" s="85">
        <f>ROUND(100*INDEX(all!$A:$J, MATCH(CONCATENATE(J$8,"_",$B13,"_",$K$6,"_."),all!$A:$A,0),5),1)</f>
        <v>8.1999999999999993</v>
      </c>
      <c r="K13" s="85">
        <f>ROUND(100*INDEX(all!$A:$J, MATCH(CONCATENATE(K$8,"_",$B13,"_",$K$6,"_."),all!$A:$A,0),5),1)</f>
        <v>25.3</v>
      </c>
      <c r="L13" s="6"/>
      <c r="M13" s="6"/>
      <c r="O13" s="2" t="s">
        <v>1393</v>
      </c>
      <c r="P13" s="16" t="s">
        <v>1231</v>
      </c>
      <c r="Q13" s="85">
        <f>ROUND(100*INDEX(all_ref!$A:$J, MATCH(CONCATENATE(Q$8,"_",$P13,"_",$X$6,"_."),all_ref!$A:$A,0),5),1)</f>
        <v>26.9</v>
      </c>
      <c r="R13" s="85">
        <f>ROUND(100*INDEX(all_ref!$A:$J, MATCH(CONCATENATE(R$8,"_",$P13,"_",$X$6,"_."),all_ref!$A:$A,0),5),1)</f>
        <v>27.4</v>
      </c>
      <c r="S13" s="85">
        <f>ROUND(100*INDEX(all_ref!$A:$J, MATCH(CONCATENATE(S$8,"_",$P13,"_",$X$6,"_."),all_ref!$A:$A,0),5),1)</f>
        <v>26.9</v>
      </c>
      <c r="T13" s="85">
        <f>ROUND(100*INDEX(all_ref!$A:$J, MATCH(CONCATENATE(T$8,"_",$P13,"_",$X$6,"_."),all_ref!$A:$A,0),5),1)</f>
        <v>27.2</v>
      </c>
      <c r="U13" s="85">
        <f>ROUND(100*INDEX(all_ref!$A:$J, MATCH(CONCATENATE(U$8,"_",$P13,"_",$X$6,"_."),all_ref!$A:$A,0),5),1)</f>
        <v>26.8</v>
      </c>
      <c r="V13" s="85">
        <f>ROUND(100*INDEX(all_ref!$A:$J, MATCH(CONCATENATE(V$8,"_",$P13,"_",$X$6,"_."),all_ref!$A:$A,0),5),1)</f>
        <v>34.1</v>
      </c>
      <c r="W13" s="85">
        <f>ROUND(100*INDEX(all_ref!$A:$J, MATCH(CONCATENATE(W$8,"_",$P13,"_",$X$6,"_."),all_ref!$A:$A,0),5),1)</f>
        <v>8.5</v>
      </c>
      <c r="X13" s="85">
        <f>ROUND(100*INDEX(all_ref!$A:$J, MATCH(CONCATENATE(X$8,"_",$P13,"_",$X$6,"_."),all_ref!$A:$A,0),5),1)</f>
        <v>26.4</v>
      </c>
      <c r="Y13" s="6"/>
      <c r="Z13" s="6"/>
      <c r="AA13" s="6"/>
    </row>
    <row r="14" spans="2:27" ht="15.75">
      <c r="B14" s="2" t="s">
        <v>1415</v>
      </c>
      <c r="C14" s="16" t="s">
        <v>1233</v>
      </c>
      <c r="D14" s="85">
        <f>ROUND(100*INDEX(all!$A:$J, MATCH(CONCATENATE(D$8,"_",$B14,"_",$K$6,"_."),all!$A:$A,0),5),1)</f>
        <v>9.1999999999999993</v>
      </c>
      <c r="E14" s="85">
        <f>ROUND(100*INDEX(all!$A:$J, MATCH(CONCATENATE(E$8,"_",$B14,"_",$K$6,"_."),all!$A:$A,0),5),1)</f>
        <v>9.5</v>
      </c>
      <c r="F14" s="85">
        <f>ROUND(100*INDEX(all!$A:$J, MATCH(CONCATENATE(F$8,"_",$B14,"_",$K$6,"_."),all!$A:$A,0),5),1)</f>
        <v>9.1999999999999993</v>
      </c>
      <c r="G14" s="85">
        <f>ROUND(100*INDEX(all!$A:$J, MATCH(CONCATENATE(G$8,"_",$B14,"_",$K$6,"_."),all!$A:$A,0),5),1)</f>
        <v>9.3000000000000007</v>
      </c>
      <c r="H14" s="85">
        <f>ROUND(100*INDEX(all!$A:$J, MATCH(CONCATENATE(H$8,"_",$B14,"_",$K$6,"_."),all!$A:$A,0),5),1)</f>
        <v>8.8000000000000007</v>
      </c>
      <c r="I14" s="85">
        <f>ROUND(100*INDEX(all!$A:$J, MATCH(CONCATENATE(I$8,"_",$B14,"_",$K$6,"_."),all!$A:$A,0),5),1)</f>
        <v>12.4</v>
      </c>
      <c r="J14" s="85">
        <f>ROUND(100*INDEX(all!$A:$J, MATCH(CONCATENATE(J$8,"_",$B14,"_",$K$6,"_."),all!$A:$A,0),5),1)</f>
        <v>3</v>
      </c>
      <c r="K14" s="85">
        <f>ROUND(100*INDEX(all!$A:$J, MATCH(CONCATENATE(K$8,"_",$B14,"_",$K$6,"_."),all!$A:$A,0),5),1)</f>
        <v>12.1</v>
      </c>
      <c r="L14" s="6"/>
      <c r="M14" s="6"/>
      <c r="O14" s="2" t="s">
        <v>1415</v>
      </c>
      <c r="P14" s="16" t="s">
        <v>1233</v>
      </c>
      <c r="Q14" s="85">
        <f>ROUND(100*INDEX(all_ref!$A:$J, MATCH(CONCATENATE(Q$8,"_",$P14,"_",$X$6,"_."),all_ref!$A:$A,0),5),1)</f>
        <v>9.6999999999999993</v>
      </c>
      <c r="R14" s="85">
        <f>ROUND(100*INDEX(all_ref!$A:$J, MATCH(CONCATENATE(R$8,"_",$P14,"_",$X$6,"_."),all_ref!$A:$A,0),5),1)</f>
        <v>10</v>
      </c>
      <c r="S14" s="85">
        <f>ROUND(100*INDEX(all_ref!$A:$J, MATCH(CONCATENATE(S$8,"_",$P14,"_",$X$6,"_."),all_ref!$A:$A,0),5),1)</f>
        <v>9.6999999999999993</v>
      </c>
      <c r="T14" s="85">
        <f>ROUND(100*INDEX(all_ref!$A:$J, MATCH(CONCATENATE(T$8,"_",$P14,"_",$X$6,"_."),all_ref!$A:$A,0),5),1)</f>
        <v>9.8000000000000007</v>
      </c>
      <c r="U14" s="85">
        <f>ROUND(100*INDEX(all_ref!$A:$J, MATCH(CONCATENATE(U$8,"_",$P14,"_",$X$6,"_."),all_ref!$A:$A,0),5),1)</f>
        <v>9.3000000000000007</v>
      </c>
      <c r="V14" s="85">
        <f>ROUND(100*INDEX(all_ref!$A:$J, MATCH(CONCATENATE(V$8,"_",$P14,"_",$X$6,"_."),all_ref!$A:$A,0),5),1)</f>
        <v>12.8</v>
      </c>
      <c r="W14" s="85">
        <f>ROUND(100*INDEX(all_ref!$A:$J, MATCH(CONCATENATE(W$8,"_",$P14,"_",$X$6,"_."),all_ref!$A:$A,0),5),1)</f>
        <v>3.1</v>
      </c>
      <c r="X14" s="85">
        <f>ROUND(100*INDEX(all_ref!$A:$J, MATCH(CONCATENATE(X$8,"_",$P14,"_",$X$6,"_."),all_ref!$A:$A,0),5),1)</f>
        <v>12.3</v>
      </c>
      <c r="Y14" s="6"/>
      <c r="Z14" s="6"/>
      <c r="AA14" s="6"/>
    </row>
    <row r="15" spans="2:27" ht="16.5" thickBot="1">
      <c r="B15" s="2" t="s">
        <v>1436</v>
      </c>
      <c r="C15" s="17" t="s">
        <v>1236</v>
      </c>
      <c r="D15" s="86">
        <f>ROUND(100*INDEX(all!$A:$J, MATCH(CONCATENATE(D$8,"_",$B15,"_",$K$6,"_."),all!$A:$A,0),5),1)</f>
        <v>4.7</v>
      </c>
      <c r="E15" s="86">
        <f>ROUND(100*INDEX(all!$A:$J, MATCH(CONCATENATE(E$8,"_",$B15,"_",$K$6,"_."),all!$A:$A,0),5),1)</f>
        <v>4.9000000000000004</v>
      </c>
      <c r="F15" s="86">
        <f>ROUND(100*INDEX(all!$A:$J, MATCH(CONCATENATE(F$8,"_",$B15,"_",$K$6,"_."),all!$A:$A,0),5),1)</f>
        <v>4.7</v>
      </c>
      <c r="G15" s="86">
        <f>ROUND(100*INDEX(all!$A:$J, MATCH(CONCATENATE(G$8,"_",$B15,"_",$K$6,"_."),all!$A:$A,0),5),1)</f>
        <v>4.7</v>
      </c>
      <c r="H15" s="86">
        <f>ROUND(100*INDEX(all!$A:$J, MATCH(CONCATENATE(H$8,"_",$B15,"_",$K$6,"_."),all!$A:$A,0),5),1)</f>
        <v>4.3</v>
      </c>
      <c r="I15" s="86">
        <f>ROUND(100*INDEX(all!$A:$J, MATCH(CONCATENATE(I$8,"_",$B15,"_",$K$6,"_."),all!$A:$A,0),5),1)</f>
        <v>7.4</v>
      </c>
      <c r="J15" s="86">
        <f>ROUND(100*INDEX(all!$A:$J, MATCH(CONCATENATE(J$8,"_",$B15,"_",$K$6,"_."),all!$A:$A,0),5),1)</f>
        <v>2.1</v>
      </c>
      <c r="K15" s="86">
        <f>ROUND(100*INDEX(all!$A:$J, MATCH(CONCATENATE(K$8,"_",$B15,"_",$K$6,"_."),all!$A:$A,0),5),1)</f>
        <v>9.1</v>
      </c>
      <c r="L15" s="6"/>
      <c r="M15" s="6"/>
      <c r="O15" s="2" t="s">
        <v>1436</v>
      </c>
      <c r="P15" s="17" t="s">
        <v>1236</v>
      </c>
      <c r="Q15" s="86">
        <f>ROUND(100*INDEX(all_ref!$A:$J, MATCH(CONCATENATE(Q$8,"_",$P15,"_",$X$6,"_."),all_ref!$A:$A,0),5),1)</f>
        <v>4.9000000000000004</v>
      </c>
      <c r="R15" s="86">
        <f>ROUND(100*INDEX(all_ref!$A:$J, MATCH(CONCATENATE(R$8,"_",$P15,"_",$X$6,"_."),all_ref!$A:$A,0),5),1)</f>
        <v>5.0999999999999996</v>
      </c>
      <c r="S15" s="86">
        <f>ROUND(100*INDEX(all_ref!$A:$J, MATCH(CONCATENATE(S$8,"_",$P15,"_",$X$6,"_."),all_ref!$A:$A,0),5),1)</f>
        <v>4.9000000000000004</v>
      </c>
      <c r="T15" s="86">
        <f>ROUND(100*INDEX(all_ref!$A:$J, MATCH(CONCATENATE(T$8,"_",$P15,"_",$X$6,"_."),all_ref!$A:$A,0),5),1)</f>
        <v>4.9000000000000004</v>
      </c>
      <c r="U15" s="86">
        <f>ROUND(100*INDEX(all_ref!$A:$J, MATCH(CONCATENATE(U$8,"_",$P15,"_",$X$6,"_."),all_ref!$A:$A,0),5),1)</f>
        <v>4.5999999999999996</v>
      </c>
      <c r="V15" s="86">
        <f>ROUND(100*INDEX(all_ref!$A:$J, MATCH(CONCATENATE(V$8,"_",$P15,"_",$X$6,"_."),all_ref!$A:$A,0),5),1)</f>
        <v>7.5</v>
      </c>
      <c r="W15" s="86">
        <f>ROUND(100*INDEX(all_ref!$A:$J, MATCH(CONCATENATE(W$8,"_",$P15,"_",$X$6,"_."),all_ref!$A:$A,0),5),1)</f>
        <v>2.1</v>
      </c>
      <c r="X15" s="86">
        <f>ROUND(100*INDEX(all_ref!$A:$J, MATCH(CONCATENATE(X$8,"_",$P15,"_",$X$6,"_."),all_ref!$A:$A,0),5),1)</f>
        <v>9.1999999999999993</v>
      </c>
      <c r="Y15" s="6"/>
      <c r="Z15" s="6"/>
      <c r="AA15" s="6"/>
    </row>
    <row r="16" spans="2:27" ht="15.75">
      <c r="B16" s="2"/>
      <c r="D16" s="6"/>
      <c r="E16" s="6"/>
      <c r="F16" s="6"/>
      <c r="G16" s="6"/>
      <c r="H16" s="6"/>
      <c r="I16" s="6"/>
      <c r="J16" s="6"/>
      <c r="K16" s="6"/>
      <c r="L16" s="6"/>
      <c r="M16" s="6"/>
      <c r="O16" s="2"/>
      <c r="P16" s="16"/>
      <c r="Q16" s="34"/>
      <c r="R16" s="34"/>
      <c r="S16" s="34"/>
      <c r="T16" s="34"/>
      <c r="U16" s="34"/>
      <c r="V16" s="34"/>
      <c r="W16" s="34"/>
      <c r="X16" s="6"/>
      <c r="Y16" s="6"/>
      <c r="Z16" s="6"/>
      <c r="AA16" s="6"/>
    </row>
    <row r="17" spans="2:27" ht="15.75">
      <c r="B17" s="2"/>
      <c r="D17" s="6"/>
      <c r="E17" s="6"/>
      <c r="F17" s="6"/>
      <c r="G17" s="6"/>
      <c r="H17" s="6"/>
      <c r="I17" s="6"/>
      <c r="J17" s="6"/>
      <c r="K17" s="6"/>
      <c r="L17" s="6"/>
      <c r="M17" s="6"/>
      <c r="O17" s="2"/>
      <c r="P17" s="16"/>
      <c r="Q17" s="34"/>
      <c r="R17" s="34"/>
      <c r="S17" s="34"/>
      <c r="T17" s="34"/>
      <c r="U17" s="34"/>
      <c r="V17" s="34"/>
      <c r="W17" s="34"/>
      <c r="X17" s="6"/>
      <c r="Y17" s="6"/>
      <c r="Z17" s="6"/>
      <c r="AA17" s="6"/>
    </row>
    <row r="18" spans="2:27" ht="15.75">
      <c r="B18" s="2"/>
      <c r="C18" s="417" t="s">
        <v>1239</v>
      </c>
      <c r="D18" s="417"/>
      <c r="E18" s="417"/>
      <c r="F18" s="417"/>
      <c r="G18" s="417"/>
      <c r="H18" s="417"/>
      <c r="I18" s="417"/>
      <c r="J18" s="417"/>
      <c r="K18" s="6"/>
      <c r="L18" s="6"/>
      <c r="M18" s="6"/>
      <c r="O18" s="2"/>
      <c r="P18" s="417" t="s">
        <v>1239</v>
      </c>
      <c r="Q18" s="417"/>
      <c r="R18" s="417"/>
      <c r="S18" s="417"/>
      <c r="T18" s="417"/>
      <c r="U18" s="417"/>
      <c r="V18" s="417"/>
      <c r="W18" s="417"/>
      <c r="X18" s="6"/>
      <c r="Y18" s="6"/>
      <c r="Z18" s="6"/>
      <c r="AA18" s="6"/>
    </row>
    <row r="19" spans="2:27" ht="15.75">
      <c r="B19" s="2"/>
      <c r="C19" s="13"/>
      <c r="D19" s="409" t="s">
        <v>1277</v>
      </c>
      <c r="E19" s="409" t="s">
        <v>1280</v>
      </c>
      <c r="F19" s="409" t="s">
        <v>1325</v>
      </c>
      <c r="G19" s="418" t="s">
        <v>1359</v>
      </c>
      <c r="H19" s="409" t="s">
        <v>1268</v>
      </c>
      <c r="I19" s="409" t="s">
        <v>1271</v>
      </c>
      <c r="J19" s="409" t="s">
        <v>1273</v>
      </c>
      <c r="K19" s="409" t="s">
        <v>1282</v>
      </c>
      <c r="L19" s="6"/>
      <c r="M19" s="6"/>
      <c r="O19" s="2"/>
      <c r="P19" s="13"/>
      <c r="Q19" s="409" t="s">
        <v>1277</v>
      </c>
      <c r="R19" s="409" t="s">
        <v>1280</v>
      </c>
      <c r="S19" s="409" t="s">
        <v>1325</v>
      </c>
      <c r="T19" s="418" t="s">
        <v>1359</v>
      </c>
      <c r="U19" s="409" t="s">
        <v>1268</v>
      </c>
      <c r="V19" s="409" t="s">
        <v>1271</v>
      </c>
      <c r="W19" s="409" t="s">
        <v>1273</v>
      </c>
      <c r="X19" s="409" t="s">
        <v>1282</v>
      </c>
      <c r="Y19" s="6"/>
      <c r="Z19" s="6"/>
      <c r="AA19" s="6"/>
    </row>
    <row r="20" spans="2:27" ht="15.75">
      <c r="B20" s="2"/>
      <c r="C20" s="14"/>
      <c r="D20" s="410"/>
      <c r="E20" s="410"/>
      <c r="F20" s="410"/>
      <c r="G20" s="419"/>
      <c r="H20" s="410"/>
      <c r="I20" s="410"/>
      <c r="J20" s="410"/>
      <c r="K20" s="410"/>
      <c r="L20" s="6"/>
      <c r="M20" s="6"/>
      <c r="O20" s="2"/>
      <c r="P20" s="14"/>
      <c r="Q20" s="410"/>
      <c r="R20" s="410"/>
      <c r="S20" s="410"/>
      <c r="T20" s="419"/>
      <c r="U20" s="410"/>
      <c r="V20" s="410"/>
      <c r="W20" s="410"/>
      <c r="X20" s="410"/>
      <c r="Y20" s="6"/>
      <c r="Z20" s="6"/>
      <c r="AA20" s="6"/>
    </row>
    <row r="21" spans="2:27" ht="15.75">
      <c r="B21" s="2"/>
      <c r="C21" s="14"/>
      <c r="D21" s="410"/>
      <c r="E21" s="410"/>
      <c r="F21" s="410"/>
      <c r="G21" s="419"/>
      <c r="H21" s="410"/>
      <c r="I21" s="410"/>
      <c r="J21" s="410"/>
      <c r="K21" s="410"/>
      <c r="L21" s="6"/>
      <c r="M21" s="6"/>
      <c r="O21" s="2"/>
      <c r="P21" s="14"/>
      <c r="Q21" s="410"/>
      <c r="R21" s="410"/>
      <c r="S21" s="410"/>
      <c r="T21" s="419"/>
      <c r="U21" s="410"/>
      <c r="V21" s="410"/>
      <c r="W21" s="410"/>
      <c r="X21" s="410"/>
      <c r="Y21" s="6"/>
      <c r="Z21" s="6"/>
      <c r="AA21" s="6"/>
    </row>
    <row r="22" spans="2:27" ht="16.5" thickBot="1">
      <c r="B22" s="2"/>
      <c r="C22" s="15"/>
      <c r="D22" s="411"/>
      <c r="E22" s="411"/>
      <c r="F22" s="411"/>
      <c r="G22" s="420"/>
      <c r="H22" s="411"/>
      <c r="I22" s="411"/>
      <c r="J22" s="411"/>
      <c r="K22" s="411"/>
      <c r="L22" s="6"/>
      <c r="M22" s="6"/>
      <c r="O22" s="2"/>
      <c r="P22" s="15"/>
      <c r="Q22" s="411"/>
      <c r="R22" s="411"/>
      <c r="S22" s="411"/>
      <c r="T22" s="420"/>
      <c r="U22" s="411"/>
      <c r="V22" s="411"/>
      <c r="W22" s="411"/>
      <c r="X22" s="411"/>
      <c r="Y22" s="6"/>
      <c r="Z22" s="6"/>
      <c r="AA22" s="6"/>
    </row>
    <row r="23" spans="2:27" ht="16.5" thickTop="1">
      <c r="B23" s="2" t="s">
        <v>11636</v>
      </c>
      <c r="C23" s="16" t="s">
        <v>1312</v>
      </c>
      <c r="D23" s="85">
        <f>ROUND(100*INDEX(all!$A:$J, MATCH(CONCATENATE(D$8,"_",$B23,"_","_."),all!$A:$A,0),5),1)</f>
        <v>50.8</v>
      </c>
      <c r="E23" s="85">
        <f>ROUND(100*INDEX(all!$A:$J, MATCH(CONCATENATE(E$8,"_",$B23,"_","_."),all!$A:$A,0),5),1)</f>
        <v>47.8</v>
      </c>
      <c r="F23" s="85">
        <f>ROUND(100*INDEX(all!$A:$J, MATCH(CONCATENATE(F$8,"_",$B23,"_","_."),all!$A:$A,0),5),1)</f>
        <v>50.6</v>
      </c>
      <c r="G23" s="85">
        <f>ROUND(100*INDEX(all!$A:$J, MATCH(CONCATENATE(G$8,"_",$B23,"_","_."),all!$A:$A,0),5),1)</f>
        <v>50.2</v>
      </c>
      <c r="H23" s="85">
        <f>ROUND(100*INDEX(all!$A:$J, MATCH(CONCATENATE(H$8,"_",$B23,"_","_."),all!$A:$A,0),5),1)</f>
        <v>47.3</v>
      </c>
      <c r="I23" s="85">
        <f>ROUND(100*INDEX(all!$A:$J, MATCH(CONCATENATE(I$8,"_",$B23,"_","_."),all!$A:$A,0),5),1)</f>
        <v>47.1</v>
      </c>
      <c r="J23" s="85">
        <f>ROUND(100*INDEX(all!$A:$J, MATCH(CONCATENATE(J$8,"_",$B23,"_","_."),all!$A:$A,0),5),1)</f>
        <v>36.9</v>
      </c>
      <c r="K23" s="85">
        <f>ROUND(100*INDEX(all!$A:$J, MATCH(CONCATENATE(K$8,"_",$B23,"_","_."),all!$A:$A,0),5),1)</f>
        <v>51</v>
      </c>
      <c r="L23" s="6"/>
      <c r="M23" s="6"/>
      <c r="O23" s="2" t="s">
        <v>11636</v>
      </c>
      <c r="P23" s="16" t="s">
        <v>1312</v>
      </c>
      <c r="Q23" s="85">
        <f>ROUND(100*INDEX(all_ref!$A:$J, MATCH(CONCATENATE(Q$8,"_",$P23,"_","_."),all_ref!$A:$A,0),5),1)</f>
        <v>50.8</v>
      </c>
      <c r="R23" s="85">
        <f>ROUND(100*INDEX(all_ref!$A:$J, MATCH(CONCATENATE(R$8,"_",$P23,"_","_."),all_ref!$A:$A,0),5),1)</f>
        <v>47.8</v>
      </c>
      <c r="S23" s="85">
        <f>ROUND(100*INDEX(all_ref!$A:$J, MATCH(CONCATENATE(S$8,"_",$P23,"_","_."),all_ref!$A:$A,0),5),1)</f>
        <v>50.6</v>
      </c>
      <c r="T23" s="85">
        <f>ROUND(100*INDEX(all_ref!$A:$J, MATCH(CONCATENATE(T$8,"_",$P23,"_","_."),all_ref!$A:$A,0),5),1)</f>
        <v>50.2</v>
      </c>
      <c r="U23" s="85">
        <f>ROUND(100*INDEX(all_ref!$A:$J, MATCH(CONCATENATE(U$8,"_",$P23,"_","_."),all_ref!$A:$A,0),5),1)</f>
        <v>47.3</v>
      </c>
      <c r="V23" s="85">
        <f>ROUND(100*INDEX(all_ref!$A:$J, MATCH(CONCATENATE(V$8,"_",$P23,"_","_."),all_ref!$A:$A,0),5),1)</f>
        <v>47</v>
      </c>
      <c r="W23" s="85">
        <f>ROUND(100*INDEX(all_ref!$A:$J, MATCH(CONCATENATE(W$8,"_",$P23,"_","_."),all_ref!$A:$A,0),5),1)</f>
        <v>36.700000000000003</v>
      </c>
      <c r="X23" s="85">
        <f>ROUND(100*INDEX(all_ref!$A:$J, MATCH(CONCATENATE(X$8,"_",$P23,"_","_."),all_ref!$A:$A,0),5),1)</f>
        <v>50.7</v>
      </c>
      <c r="Y23" s="6"/>
      <c r="Z23" s="6"/>
      <c r="AA23" s="6"/>
    </row>
    <row r="24" spans="2:27" ht="16.5" thickBot="1">
      <c r="B24" s="2" t="s">
        <v>11638</v>
      </c>
      <c r="C24" s="17" t="s">
        <v>1243</v>
      </c>
      <c r="D24" s="86">
        <f>ROUND(100*INDEX(all!$A:$J, MATCH(CONCATENATE(D$8,"_",$B24,"_","_."),all!$A:$A,0),5),1)</f>
        <v>53.4</v>
      </c>
      <c r="E24" s="86">
        <f>ROUND(100*INDEX(all!$A:$J, MATCH(CONCATENATE(E$8,"_",$B24,"_","_."),all!$A:$A,0),5),1)</f>
        <v>44.6</v>
      </c>
      <c r="F24" s="86">
        <f>ROUND(100*INDEX(all!$A:$J, MATCH(CONCATENATE(F$8,"_",$B24,"_","_."),all!$A:$A,0),5),1)</f>
        <v>52.8</v>
      </c>
      <c r="G24" s="86">
        <f>ROUND(100*INDEX(all!$A:$J, MATCH(CONCATENATE(G$8,"_",$B24,"_","_."),all!$A:$A,0),5),1)</f>
        <v>52.8</v>
      </c>
      <c r="H24" s="86">
        <f>ROUND(100*INDEX(all!$A:$J, MATCH(CONCATENATE(H$8,"_",$B24,"_","_."),all!$A:$A,0),5),1)</f>
        <v>43.8</v>
      </c>
      <c r="I24" s="86">
        <f>ROUND(100*INDEX(all!$A:$J, MATCH(CONCATENATE(I$8,"_",$B24,"_","_."),all!$A:$A,0),5),1)</f>
        <v>45.2</v>
      </c>
      <c r="J24" s="86">
        <f>ROUND(100*INDEX(all!$A:$J, MATCH(CONCATENATE(J$8,"_",$B24,"_","_."),all!$A:$A,0),5),1)</f>
        <v>27.3</v>
      </c>
      <c r="K24" s="86">
        <f>ROUND(100*INDEX(all!$A:$J, MATCH(CONCATENATE(K$8,"_",$B24,"_","_."),all!$A:$A,0),5),1)</f>
        <v>55.3</v>
      </c>
      <c r="L24" s="6"/>
      <c r="M24" s="6"/>
      <c r="O24" s="2" t="s">
        <v>11638</v>
      </c>
      <c r="P24" s="17" t="s">
        <v>1243</v>
      </c>
      <c r="Q24" s="86">
        <f>ROUND(100*INDEX(all_ref!$A:$J, MATCH(CONCATENATE(Q$8,"_",$P24,"_","_."),all_ref!$A:$A,0),5),1)</f>
        <v>53.4</v>
      </c>
      <c r="R24" s="86">
        <f>ROUND(100*INDEX(all_ref!$A:$J, MATCH(CONCATENATE(R$8,"_",$P24,"_","_."),all_ref!$A:$A,0),5),1)</f>
        <v>44.6</v>
      </c>
      <c r="S24" s="86">
        <f>ROUND(100*INDEX(all_ref!$A:$J, MATCH(CONCATENATE(S$8,"_",$P24,"_","_."),all_ref!$A:$A,0),5),1)</f>
        <v>52.8</v>
      </c>
      <c r="T24" s="86">
        <f>ROUND(100*INDEX(all_ref!$A:$J, MATCH(CONCATENATE(T$8,"_",$P24,"_","_."),all_ref!$A:$A,0),5),1)</f>
        <v>52.8</v>
      </c>
      <c r="U24" s="86">
        <f>ROUND(100*INDEX(all_ref!$A:$J, MATCH(CONCATENATE(U$8,"_",$P24,"_","_."),all_ref!$A:$A,0),5),1)</f>
        <v>43.8</v>
      </c>
      <c r="V24" s="86">
        <f>ROUND(100*INDEX(all_ref!$A:$J, MATCH(CONCATENATE(V$8,"_",$P24,"_","_."),all_ref!$A:$A,0),5),1)</f>
        <v>44.9</v>
      </c>
      <c r="W24" s="86">
        <f>ROUND(100*INDEX(all_ref!$A:$J, MATCH(CONCATENATE(W$8,"_",$P24,"_","_."),all_ref!$A:$A,0),5),1)</f>
        <v>27</v>
      </c>
      <c r="X24" s="86">
        <f>ROUND(100*INDEX(all_ref!$A:$J, MATCH(CONCATENATE(X$8,"_",$P24,"_","_."),all_ref!$A:$A,0),5),1)</f>
        <v>54.9</v>
      </c>
      <c r="Y24" s="6"/>
      <c r="Z24" s="6"/>
      <c r="AA24" s="6"/>
    </row>
    <row r="27" spans="2:27">
      <c r="C27" s="1" t="s">
        <v>11662</v>
      </c>
      <c r="D27" s="5"/>
      <c r="Q27" s="5"/>
    </row>
    <row r="29" spans="2:27">
      <c r="C29" s="1" t="s">
        <v>11671</v>
      </c>
    </row>
    <row r="30" spans="2:27">
      <c r="C30" s="1" t="s">
        <v>11672</v>
      </c>
    </row>
    <row r="32" spans="2:27">
      <c r="C32" s="1" t="s">
        <v>11673</v>
      </c>
    </row>
    <row r="33" spans="3:3">
      <c r="C33" s="1" t="s">
        <v>11674</v>
      </c>
    </row>
    <row r="35" spans="3:3">
      <c r="C35" s="1" t="s">
        <v>11675</v>
      </c>
    </row>
    <row r="36" spans="3:3">
      <c r="C36" s="1" t="s">
        <v>11676</v>
      </c>
    </row>
  </sheetData>
  <mergeCells count="39">
    <mergeCell ref="X19:X22"/>
    <mergeCell ref="Q19:Q22"/>
    <mergeCell ref="U19:U22"/>
    <mergeCell ref="K9:K12"/>
    <mergeCell ref="X9:X12"/>
    <mergeCell ref="R19:R22"/>
    <mergeCell ref="W19:W22"/>
    <mergeCell ref="S19:S22"/>
    <mergeCell ref="V19:V22"/>
    <mergeCell ref="P18:W18"/>
    <mergeCell ref="T19:T22"/>
    <mergeCell ref="E6:G6"/>
    <mergeCell ref="H9:H12"/>
    <mergeCell ref="F9:F12"/>
    <mergeCell ref="I19:I22"/>
    <mergeCell ref="C2:W2"/>
    <mergeCell ref="B4:J4"/>
    <mergeCell ref="O4:W4"/>
    <mergeCell ref="R6:T6"/>
    <mergeCell ref="Q9:Q12"/>
    <mergeCell ref="T9:T12"/>
    <mergeCell ref="W9:W12"/>
    <mergeCell ref="J9:J12"/>
    <mergeCell ref="U9:U12"/>
    <mergeCell ref="R9:R12"/>
    <mergeCell ref="S9:S12"/>
    <mergeCell ref="I9:I12"/>
    <mergeCell ref="J19:J22"/>
    <mergeCell ref="G19:G22"/>
    <mergeCell ref="V9:V12"/>
    <mergeCell ref="D19:D22"/>
    <mergeCell ref="E9:E12"/>
    <mergeCell ref="G9:G12"/>
    <mergeCell ref="E19:E22"/>
    <mergeCell ref="C18:J18"/>
    <mergeCell ref="D9:D12"/>
    <mergeCell ref="H19:H22"/>
    <mergeCell ref="F19:F22"/>
    <mergeCell ref="K19:K22"/>
  </mergeCells>
  <phoneticPr fontId="0" type="noConversion"/>
  <dataValidations count="2">
    <dataValidation type="list" allowBlank="1" showInputMessage="1" showErrorMessage="1" sqref="E6:F6" xr:uid="{00000000-0002-0000-1100-000000000000}">
      <formula1>povs</formula1>
    </dataValidation>
    <dataValidation type="list" allowBlank="1" showInputMessage="1" showErrorMessage="1" sqref="R6:V6" xr:uid="{00000000-0002-0000-1100-000001000000}">
      <formula1>povs2</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tabColor theme="9" tint="0.59999389629810485"/>
  </sheetPr>
  <dimension ref="A1:V30"/>
  <sheetViews>
    <sheetView topLeftCell="A18" zoomScale="70" zoomScaleNormal="70" workbookViewId="0">
      <selection activeCell="I18" sqref="I18"/>
    </sheetView>
  </sheetViews>
  <sheetFormatPr defaultRowHeight="15"/>
  <cols>
    <col min="1" max="1" width="9.140625" style="39"/>
    <col min="2" max="2" width="11.5703125" style="39" customWidth="1"/>
    <col min="3" max="3" width="22.5703125" style="39" customWidth="1"/>
    <col min="4" max="4" width="20.42578125" style="39" customWidth="1"/>
    <col min="5" max="5" width="27.140625" style="39" customWidth="1"/>
    <col min="6" max="6" width="10.140625" style="39" bestFit="1" customWidth="1"/>
    <col min="7" max="9" width="9.140625" style="39"/>
    <col min="10" max="10" width="9.140625" style="48"/>
    <col min="11" max="11" width="5.5703125" style="39" customWidth="1"/>
    <col min="12" max="12" width="6.85546875" style="39" customWidth="1"/>
    <col min="13" max="13" width="9.140625" style="39"/>
    <col min="14" max="14" width="12.42578125" style="39" customWidth="1"/>
    <col min="15" max="15" width="25.85546875" style="39" customWidth="1"/>
    <col min="16" max="16" width="27" style="39" customWidth="1"/>
    <col min="17" max="17" width="20.42578125" style="39" customWidth="1"/>
    <col min="18" max="16384" width="9.140625" style="39"/>
  </cols>
  <sheetData>
    <row r="1" spans="1:22" ht="15.75" thickBot="1">
      <c r="A1" s="48"/>
      <c r="B1" s="48"/>
      <c r="C1" s="48"/>
      <c r="D1" s="48"/>
      <c r="E1" s="48"/>
      <c r="F1" s="48"/>
      <c r="G1" s="48"/>
      <c r="H1" s="48"/>
      <c r="I1" s="48"/>
      <c r="K1" s="48"/>
      <c r="L1" s="48"/>
      <c r="M1" s="48"/>
      <c r="N1" s="48"/>
      <c r="O1" s="48"/>
      <c r="P1" s="48"/>
      <c r="Q1" s="48"/>
      <c r="R1" s="48"/>
      <c r="S1" s="48"/>
      <c r="T1" s="48"/>
      <c r="U1" s="48"/>
      <c r="V1" s="48"/>
    </row>
    <row r="2" spans="1:22" ht="54.6" customHeight="1" thickBot="1">
      <c r="A2" s="48"/>
      <c r="B2" s="425" t="s">
        <v>11677</v>
      </c>
      <c r="C2" s="426"/>
      <c r="D2" s="426"/>
      <c r="E2" s="426"/>
      <c r="F2" s="426"/>
      <c r="G2" s="426"/>
      <c r="H2" s="426"/>
      <c r="I2" s="426"/>
      <c r="J2" s="426"/>
      <c r="K2" s="426"/>
      <c r="L2" s="426"/>
      <c r="M2" s="426"/>
      <c r="N2" s="426"/>
      <c r="O2" s="426"/>
      <c r="P2" s="426"/>
      <c r="Q2" s="426"/>
      <c r="R2" s="426"/>
      <c r="S2" s="426"/>
      <c r="T2" s="426"/>
      <c r="U2" s="427"/>
      <c r="V2" s="48"/>
    </row>
    <row r="3" spans="1:22" ht="19.7" customHeight="1">
      <c r="A3" s="48"/>
      <c r="B3" s="49"/>
      <c r="C3" s="49"/>
      <c r="D3" s="49"/>
      <c r="E3" s="49"/>
      <c r="F3" s="49"/>
      <c r="G3" s="49"/>
      <c r="H3" s="49"/>
      <c r="I3" s="49"/>
      <c r="J3" s="49"/>
      <c r="K3" s="49"/>
      <c r="L3" s="49"/>
      <c r="M3" s="49"/>
      <c r="N3" s="49"/>
      <c r="O3" s="49"/>
      <c r="P3" s="49"/>
      <c r="Q3" s="49"/>
      <c r="R3" s="49"/>
      <c r="S3" s="49"/>
      <c r="T3" s="49"/>
      <c r="U3" s="49"/>
      <c r="V3" s="48"/>
    </row>
    <row r="4" spans="1:22" ht="19.5">
      <c r="A4" s="10" t="s">
        <v>5750</v>
      </c>
      <c r="B4" s="404" t="s">
        <v>1310</v>
      </c>
      <c r="C4" s="404"/>
      <c r="D4" s="404"/>
      <c r="E4" s="404"/>
      <c r="F4" s="404"/>
      <c r="G4" s="404"/>
      <c r="H4" s="404"/>
      <c r="I4" s="404"/>
      <c r="J4" s="233"/>
      <c r="K4" s="233"/>
      <c r="L4" s="233"/>
      <c r="M4" s="233"/>
      <c r="N4" s="404" t="s">
        <v>1311</v>
      </c>
      <c r="O4" s="404"/>
      <c r="P4" s="404"/>
      <c r="Q4" s="404"/>
      <c r="R4" s="404"/>
      <c r="S4" s="404"/>
      <c r="T4" s="404"/>
      <c r="U4" s="404"/>
      <c r="V4" s="48"/>
    </row>
    <row r="5" spans="1:22" s="1" customFormat="1" ht="15.75" thickBot="1"/>
    <row r="6" spans="1:22" s="1" customFormat="1">
      <c r="B6" s="3"/>
      <c r="C6" s="4"/>
      <c r="D6" s="4"/>
      <c r="E6" s="4"/>
      <c r="F6" s="4"/>
      <c r="G6" s="4"/>
      <c r="H6" s="4"/>
      <c r="I6" s="7"/>
      <c r="N6" s="3"/>
      <c r="O6" s="4"/>
      <c r="P6" s="4"/>
      <c r="Q6" s="4"/>
      <c r="R6" s="4"/>
      <c r="S6" s="4"/>
      <c r="T6" s="4"/>
      <c r="U6" s="7"/>
    </row>
    <row r="7" spans="1:22" s="1" customFormat="1" ht="15.75">
      <c r="B7" s="22" t="s">
        <v>1313</v>
      </c>
      <c r="C7" s="14"/>
      <c r="D7" s="14"/>
      <c r="E7" s="14" t="s">
        <v>1277</v>
      </c>
      <c r="F7" s="14"/>
      <c r="G7" s="14"/>
      <c r="H7" s="14"/>
      <c r="I7" s="25"/>
      <c r="J7" s="2" t="str">
        <f>INDEX(combinations!D2:$E$13,MATCH($E$7,vectors,0),2)</f>
        <v>gross_mkt_inc_pc</v>
      </c>
      <c r="N7" s="22" t="s">
        <v>1313</v>
      </c>
      <c r="O7" s="14"/>
      <c r="P7" s="14"/>
      <c r="Q7" s="14" t="s">
        <v>1277</v>
      </c>
      <c r="R7" s="14"/>
      <c r="S7" s="14"/>
      <c r="T7" s="14"/>
      <c r="U7" s="25"/>
      <c r="V7" s="2" t="str">
        <f>INDEX(combinations!$E2:R$11,MATCH($Q$7,vectors,0),2)</f>
        <v>Ingresos brutos de mercado</v>
      </c>
    </row>
    <row r="8" spans="1:22" s="1" customFormat="1" ht="15.75">
      <c r="B8" s="24"/>
      <c r="C8" s="14"/>
      <c r="D8" s="14"/>
      <c r="E8" s="14"/>
      <c r="F8" s="14"/>
      <c r="G8" s="14"/>
      <c r="H8" s="14"/>
      <c r="I8" s="25"/>
      <c r="J8" s="2"/>
      <c r="N8" s="24"/>
      <c r="O8" s="14"/>
      <c r="P8" s="14"/>
      <c r="Q8" s="14"/>
      <c r="R8" s="14"/>
      <c r="S8" s="14"/>
      <c r="T8" s="14"/>
      <c r="U8" s="25"/>
      <c r="V8" s="2"/>
    </row>
    <row r="9" spans="1:22" s="1" customFormat="1" ht="15.75">
      <c r="B9" s="71" t="s">
        <v>1314</v>
      </c>
      <c r="C9" s="72"/>
      <c r="D9" s="72"/>
      <c r="E9" s="72"/>
      <c r="F9" s="14"/>
      <c r="G9" s="14"/>
      <c r="H9" s="14"/>
      <c r="I9" s="25"/>
      <c r="J9" s="6"/>
      <c r="N9" s="71" t="s">
        <v>1314</v>
      </c>
      <c r="O9" s="72"/>
      <c r="P9" s="72"/>
      <c r="Q9" s="72"/>
      <c r="R9" s="72"/>
      <c r="S9" s="14"/>
      <c r="T9" s="14"/>
      <c r="U9" s="25"/>
      <c r="V9" s="2"/>
    </row>
    <row r="10" spans="1:22" s="1" customFormat="1" ht="21">
      <c r="B10" s="26" t="s">
        <v>11678</v>
      </c>
      <c r="C10" s="14"/>
      <c r="D10" s="405" t="s">
        <v>1321</v>
      </c>
      <c r="E10" s="405"/>
      <c r="F10" s="405"/>
      <c r="G10" s="405"/>
      <c r="H10" s="405"/>
      <c r="I10" s="424"/>
      <c r="J10" s="2" t="str">
        <f>INDEX(combinations!$L$2:$M$100,MATCH($D10,coberturas,0),2)</f>
        <v>monto_sub_andeFS_pc_pc</v>
      </c>
      <c r="K10" s="2"/>
      <c r="N10" s="26" t="s">
        <v>11678</v>
      </c>
      <c r="O10" s="14"/>
      <c r="P10" s="405" t="s">
        <v>1321</v>
      </c>
      <c r="Q10" s="405"/>
      <c r="R10" s="405"/>
      <c r="S10" s="405"/>
      <c r="T10" s="405"/>
      <c r="U10" s="424"/>
      <c r="V10" s="2" t="str">
        <f>INDEX(combinations!$N$2:$O$29,MATCH($P10,coberturas2,0),2)</f>
        <v>monto_sub_andeFS_pc_pc</v>
      </c>
    </row>
    <row r="11" spans="1:22" s="1" customFormat="1" ht="21">
      <c r="B11" s="26" t="s">
        <v>11679</v>
      </c>
      <c r="C11" s="14"/>
      <c r="D11" s="405" t="s">
        <v>1321</v>
      </c>
      <c r="E11" s="405"/>
      <c r="F11" s="405"/>
      <c r="G11" s="405"/>
      <c r="H11" s="405"/>
      <c r="I11" s="424"/>
      <c r="J11" s="2" t="str">
        <f>INDEX(combinations!$L$2:$M$100,MATCH($D11,coberturas,0),2)</f>
        <v>monto_sub_andeFS_pc_pc</v>
      </c>
      <c r="K11" s="2"/>
      <c r="N11" s="26" t="s">
        <v>11679</v>
      </c>
      <c r="O11" s="14"/>
      <c r="P11" s="405" t="s">
        <v>1323</v>
      </c>
      <c r="Q11" s="405"/>
      <c r="R11" s="405"/>
      <c r="S11" s="405"/>
      <c r="T11" s="405"/>
      <c r="U11" s="424"/>
      <c r="V11" s="2" t="str">
        <f>INDEX(combinations!$N$2:$O$29,MATCH($P11,coberturas2,0),2)</f>
        <v>monto_iscRE_pc_pc</v>
      </c>
    </row>
    <row r="12" spans="1:22" s="1" customFormat="1" ht="21.75" thickBot="1">
      <c r="B12" s="27" t="s">
        <v>11680</v>
      </c>
      <c r="C12" s="17"/>
      <c r="D12" s="408" t="s">
        <v>1321</v>
      </c>
      <c r="E12" s="408"/>
      <c r="F12" s="408"/>
      <c r="G12" s="408"/>
      <c r="H12" s="408"/>
      <c r="I12" s="423"/>
      <c r="J12" s="2" t="str">
        <f>INDEX(combinations!$L$2:$M$100,MATCH($D12,coberturas,0),2)</f>
        <v>monto_sub_andeFS_pc_pc</v>
      </c>
      <c r="K12" s="2"/>
      <c r="N12" s="27" t="s">
        <v>11680</v>
      </c>
      <c r="O12" s="17"/>
      <c r="P12" s="408" t="s">
        <v>1326</v>
      </c>
      <c r="Q12" s="408"/>
      <c r="R12" s="408"/>
      <c r="S12" s="408"/>
      <c r="T12" s="408"/>
      <c r="U12" s="423"/>
      <c r="V12" s="2" t="str">
        <f>INDEX(combinations!$N$2:$O$29,MATCH($P12,coberturas2,0),2)</f>
        <v>monto_iva_pc_pc</v>
      </c>
    </row>
    <row r="16" spans="1:22">
      <c r="A16" s="48"/>
      <c r="B16" s="48"/>
      <c r="C16" s="10" t="str">
        <f>J10</f>
        <v>monto_sub_andeFS_pc_pc</v>
      </c>
      <c r="D16" s="10" t="str">
        <f>J11</f>
        <v>monto_sub_andeFS_pc_pc</v>
      </c>
      <c r="E16" s="10" t="str">
        <f>J12</f>
        <v>monto_sub_andeFS_pc_pc</v>
      </c>
      <c r="F16" s="48"/>
      <c r="G16" s="48"/>
      <c r="H16" s="48"/>
      <c r="I16" s="48"/>
      <c r="K16" s="48"/>
      <c r="L16" s="48"/>
      <c r="M16" s="48"/>
      <c r="N16" s="48"/>
      <c r="O16" s="10" t="str">
        <f>V10</f>
        <v>monto_sub_andeFS_pc_pc</v>
      </c>
      <c r="P16" s="10" t="str">
        <f>V11</f>
        <v>monto_iscRE_pc_pc</v>
      </c>
      <c r="Q16" s="10" t="str">
        <f>V12</f>
        <v>monto_iva_pc_pc</v>
      </c>
      <c r="R16" s="48"/>
      <c r="S16" s="48"/>
      <c r="T16" s="48"/>
      <c r="U16" s="48"/>
      <c r="V16" s="48"/>
    </row>
    <row r="17" spans="1:17" ht="30">
      <c r="A17" s="48"/>
      <c r="B17" s="319" t="s">
        <v>11666</v>
      </c>
      <c r="C17" s="178" t="str">
        <f>D10</f>
        <v>Subsidio ANDE PANDEMIA</v>
      </c>
      <c r="D17" s="178" t="str">
        <f>D11</f>
        <v>Subsidio ANDE PANDEMIA</v>
      </c>
      <c r="E17" s="178" t="str">
        <f>D12</f>
        <v>Subsidio ANDE PANDEMIA</v>
      </c>
      <c r="F17" s="321"/>
      <c r="G17" s="48"/>
      <c r="H17" s="48"/>
      <c r="I17" s="48"/>
      <c r="K17" s="48"/>
      <c r="L17" s="48"/>
      <c r="M17" s="48"/>
      <c r="N17" s="319" t="s">
        <v>11666</v>
      </c>
      <c r="O17" s="178" t="str">
        <f>P10</f>
        <v>Subsidio ANDE PANDEMIA</v>
      </c>
      <c r="P17" s="178" t="str">
        <f>P11</f>
        <v>Total ISC</v>
      </c>
      <c r="Q17" s="178" t="str">
        <f>P12</f>
        <v>Total IVA</v>
      </c>
    </row>
    <row r="18" spans="1:17">
      <c r="A18" s="48">
        <v>1</v>
      </c>
      <c r="B18" s="170" t="s">
        <v>11668</v>
      </c>
      <c r="C18" s="322">
        <f>(1/1000000)*INDEX(all!$A:$J, MATCH(CONCATENATE(C$16,"_",$A$4,"__",$A18),all!$A:$A,0),5)</f>
        <v>12160.851288305481</v>
      </c>
      <c r="D18" s="322">
        <f>(1/1000000)*INDEX(all!$A:$J, MATCH(CONCATENATE(D$16,"_",$A$4,"__",$A18),all!$A:$A,0),5)</f>
        <v>12160.851288305481</v>
      </c>
      <c r="E18" s="322">
        <f>(1/1000000)*INDEX(all!$A:$J, MATCH(CONCATENATE(E$16,"_",$A$4,"__",$A18),all!$A:$A,0),5)</f>
        <v>12160.851288305481</v>
      </c>
      <c r="F18" s="48"/>
      <c r="G18" s="48"/>
      <c r="H18" s="48"/>
      <c r="I18" s="48"/>
      <c r="K18" s="48"/>
      <c r="L18" s="48"/>
      <c r="M18" s="48">
        <v>1</v>
      </c>
      <c r="N18" s="323" t="s">
        <v>11668</v>
      </c>
      <c r="O18" s="324" t="e">
        <f>(1/1000000)*INDEX(all_ref!$A:$J, MATCH(CONCATENATE(O$16,"_",$A$4,"__",$M18),all_ref!$A:$A,0),5)</f>
        <v>#N/A</v>
      </c>
      <c r="P18" s="324">
        <f>(1/1000000)*INDEX(all_ref!$A:$J, MATCH(CONCATENATE(P$16,"_",$A$4,"__",$M18),all_ref!$A:$A,0),5)</f>
        <v>3639.7396154052826</v>
      </c>
      <c r="Q18" s="324">
        <f>(1/1000000)*INDEX(all_ref!$A:$J, MATCH(CONCATENATE(Q$16,"_",$A$4,"__",$M18),all_ref!$A:$A,0),5)</f>
        <v>56860.786667148772</v>
      </c>
    </row>
    <row r="19" spans="1:17">
      <c r="A19" s="48">
        <v>2</v>
      </c>
      <c r="B19" s="170">
        <v>2</v>
      </c>
      <c r="C19" s="322">
        <f>(1/1000000)*INDEX(all!$A:$J, MATCH(CONCATENATE(C$16,"_",$A$4,"__",$A19),all!$A:$A,0),5)</f>
        <v>13210.759625351684</v>
      </c>
      <c r="D19" s="322">
        <f>(1/1000000)*INDEX(all!$A:$J, MATCH(CONCATENATE(D$16,"_",$A$4,"__",$A19),all!$A:$A,0),5)</f>
        <v>13210.759625351684</v>
      </c>
      <c r="E19" s="322">
        <f>(1/1000000)*INDEX(all!$A:$J, MATCH(CONCATENATE(E$16,"_",$A$4,"__",$A19),all!$A:$A,0),5)</f>
        <v>13210.759625351684</v>
      </c>
      <c r="F19" s="48"/>
      <c r="G19" s="48"/>
      <c r="H19" s="48"/>
      <c r="I19" s="48"/>
      <c r="K19" s="48"/>
      <c r="L19" s="48"/>
      <c r="M19" s="48">
        <v>2</v>
      </c>
      <c r="N19" s="323">
        <v>2</v>
      </c>
      <c r="O19" s="324" t="e">
        <f>(1/1000000)*INDEX(all_ref!$A:$J, MATCH(CONCATENATE(O$16,"_",$A$4,"__",$M19),all_ref!$A:$A,0),5)</f>
        <v>#N/A</v>
      </c>
      <c r="P19" s="324">
        <f>(1/1000000)*INDEX(all_ref!$A:$J, MATCH(CONCATENATE(P$16,"_",$A$4,"__",$M19),all_ref!$A:$A,0),5)</f>
        <v>6536.5390348247483</v>
      </c>
      <c r="Q19" s="324">
        <f>(1/1000000)*INDEX(all_ref!$A:$J, MATCH(CONCATENATE(Q$16,"_",$A$4,"__",$M19),all_ref!$A:$A,0),5)</f>
        <v>92977.976433247008</v>
      </c>
    </row>
    <row r="20" spans="1:17">
      <c r="A20" s="48">
        <v>3</v>
      </c>
      <c r="B20" s="170">
        <v>3</v>
      </c>
      <c r="C20" s="322">
        <f>(1/1000000)*INDEX(all!$A:$J, MATCH(CONCATENATE(C$16,"_",$A$4,"__",$A20),all!$A:$A,0),5)</f>
        <v>12971.62093549469</v>
      </c>
      <c r="D20" s="322">
        <f>(1/1000000)*INDEX(all!$A:$J, MATCH(CONCATENATE(D$16,"_",$A$4,"__",$A20),all!$A:$A,0),5)</f>
        <v>12971.62093549469</v>
      </c>
      <c r="E20" s="322">
        <f>(1/1000000)*INDEX(all!$A:$J, MATCH(CONCATENATE(E$16,"_",$A$4,"__",$A20),all!$A:$A,0),5)</f>
        <v>12971.62093549469</v>
      </c>
      <c r="F20" s="48"/>
      <c r="G20" s="48"/>
      <c r="H20" s="48"/>
      <c r="I20" s="48"/>
      <c r="K20" s="48"/>
      <c r="L20" s="48"/>
      <c r="M20" s="48">
        <v>3</v>
      </c>
      <c r="N20" s="323">
        <v>3</v>
      </c>
      <c r="O20" s="324" t="e">
        <f>(1/1000000)*INDEX(all_ref!$A:$J, MATCH(CONCATENATE(O$16,"_",$A$4,"__",$M20),all_ref!$A:$A,0),5)</f>
        <v>#N/A</v>
      </c>
      <c r="P20" s="324">
        <f>(1/1000000)*INDEX(all_ref!$A:$J, MATCH(CONCATENATE(P$16,"_",$A$4,"__",$M20),all_ref!$A:$A,0),5)</f>
        <v>8304.6921453951018</v>
      </c>
      <c r="Q20" s="324">
        <f>(1/1000000)*INDEX(all_ref!$A:$J, MATCH(CONCATENATE(Q$16,"_",$A$4,"__",$M20),all_ref!$A:$A,0),5)</f>
        <v>127581.8386381133</v>
      </c>
    </row>
    <row r="21" spans="1:17">
      <c r="A21" s="48">
        <v>4</v>
      </c>
      <c r="B21" s="170">
        <v>4</v>
      </c>
      <c r="C21" s="322">
        <f>(1/1000000)*INDEX(all!$A:$J, MATCH(CONCATENATE(C$16,"_",$A$4,"__",$A21),all!$A:$A,0),5)</f>
        <v>12242.788576181458</v>
      </c>
      <c r="D21" s="322">
        <f>(1/1000000)*INDEX(all!$A:$J, MATCH(CONCATENATE(D$16,"_",$A$4,"__",$A21),all!$A:$A,0),5)</f>
        <v>12242.788576181458</v>
      </c>
      <c r="E21" s="322">
        <f>(1/1000000)*INDEX(all!$A:$J, MATCH(CONCATENATE(E$16,"_",$A$4,"__",$A21),all!$A:$A,0),5)</f>
        <v>12242.788576181458</v>
      </c>
      <c r="F21" s="48"/>
      <c r="G21" s="48"/>
      <c r="H21" s="48"/>
      <c r="I21" s="48"/>
      <c r="K21" s="48"/>
      <c r="L21" s="48"/>
      <c r="M21" s="48">
        <v>4</v>
      </c>
      <c r="N21" s="323">
        <v>4</v>
      </c>
      <c r="O21" s="324" t="e">
        <f>(1/1000000)*INDEX(all_ref!$A:$J, MATCH(CONCATENATE(O$16,"_",$A$4,"__",$M21),all_ref!$A:$A,0),5)</f>
        <v>#N/A</v>
      </c>
      <c r="P21" s="324">
        <f>(1/1000000)*INDEX(all_ref!$A:$J, MATCH(CONCATENATE(P$16,"_",$A$4,"__",$M21),all_ref!$A:$A,0),5)</f>
        <v>10273.854132912293</v>
      </c>
      <c r="Q21" s="324">
        <f>(1/1000000)*INDEX(all_ref!$A:$J, MATCH(CONCATENATE(Q$16,"_",$A$4,"__",$M21),all_ref!$A:$A,0),5)</f>
        <v>180255.23133485546</v>
      </c>
    </row>
    <row r="22" spans="1:17">
      <c r="A22" s="48">
        <v>5</v>
      </c>
      <c r="B22" s="170">
        <v>5</v>
      </c>
      <c r="C22" s="322">
        <f>(1/1000000)*INDEX(all!$A:$J, MATCH(CONCATENATE(C$16,"_",$A$4,"__",$A22),all!$A:$A,0),5)</f>
        <v>12954.891555319884</v>
      </c>
      <c r="D22" s="322">
        <f>(1/1000000)*INDEX(all!$A:$J, MATCH(CONCATENATE(D$16,"_",$A$4,"__",$A22),all!$A:$A,0),5)</f>
        <v>12954.891555319884</v>
      </c>
      <c r="E22" s="322">
        <f>(1/1000000)*INDEX(all!$A:$J, MATCH(CONCATENATE(E$16,"_",$A$4,"__",$A22),all!$A:$A,0),5)</f>
        <v>12954.891555319884</v>
      </c>
      <c r="F22" s="48"/>
      <c r="G22" s="48"/>
      <c r="H22" s="48"/>
      <c r="I22" s="48"/>
      <c r="K22" s="48"/>
      <c r="L22" s="48"/>
      <c r="M22" s="48">
        <v>5</v>
      </c>
      <c r="N22" s="323">
        <v>5</v>
      </c>
      <c r="O22" s="324" t="e">
        <f>(1/1000000)*INDEX(all_ref!$A:$J, MATCH(CONCATENATE(O$16,"_",$A$4,"__",$M22),all_ref!$A:$A,0),5)</f>
        <v>#N/A</v>
      </c>
      <c r="P22" s="324">
        <f>(1/1000000)*INDEX(all_ref!$A:$J, MATCH(CONCATENATE(P$16,"_",$A$4,"__",$M22),all_ref!$A:$A,0),5)</f>
        <v>12218.850393259827</v>
      </c>
      <c r="Q22" s="324">
        <f>(1/1000000)*INDEX(all_ref!$A:$J, MATCH(CONCATENATE(Q$16,"_",$A$4,"__",$M22),all_ref!$A:$A,0),5)</f>
        <v>177823.81586735201</v>
      </c>
    </row>
    <row r="23" spans="1:17">
      <c r="A23" s="48">
        <v>6</v>
      </c>
      <c r="B23" s="170">
        <v>6</v>
      </c>
      <c r="C23" s="322">
        <f>(1/1000000)*INDEX(all!$A:$J, MATCH(CONCATENATE(C$16,"_",$A$4,"__",$A23),all!$A:$A,0),5)</f>
        <v>13177.00094791278</v>
      </c>
      <c r="D23" s="322">
        <f>(1/1000000)*INDEX(all!$A:$J, MATCH(CONCATENATE(D$16,"_",$A$4,"__",$A23),all!$A:$A,0),5)</f>
        <v>13177.00094791278</v>
      </c>
      <c r="E23" s="322">
        <f>(1/1000000)*INDEX(all!$A:$J, MATCH(CONCATENATE(E$16,"_",$A$4,"__",$A23),all!$A:$A,0),5)</f>
        <v>13177.00094791278</v>
      </c>
      <c r="F23" s="48"/>
      <c r="G23" s="48"/>
      <c r="H23" s="48"/>
      <c r="I23" s="48"/>
      <c r="K23" s="48"/>
      <c r="L23" s="48"/>
      <c r="M23" s="48">
        <v>6</v>
      </c>
      <c r="N23" s="323">
        <v>6</v>
      </c>
      <c r="O23" s="324" t="e">
        <f>(1/1000000)*INDEX(all_ref!$A:$J, MATCH(CONCATENATE(O$16,"_",$A$4,"__",$M23),all_ref!$A:$A,0),5)</f>
        <v>#N/A</v>
      </c>
      <c r="P23" s="324">
        <f>(1/1000000)*INDEX(all_ref!$A:$J, MATCH(CONCATENATE(P$16,"_",$A$4,"__",$M23),all_ref!$A:$A,0),5)</f>
        <v>14481.525040732788</v>
      </c>
      <c r="Q23" s="324">
        <f>(1/1000000)*INDEX(all_ref!$A:$J, MATCH(CONCATENATE(Q$16,"_",$A$4,"__",$M23),all_ref!$A:$A,0),5)</f>
        <v>232984.61931274706</v>
      </c>
    </row>
    <row r="24" spans="1:17">
      <c r="A24" s="48">
        <v>7</v>
      </c>
      <c r="B24" s="170">
        <v>7</v>
      </c>
      <c r="C24" s="322">
        <f>(1/1000000)*INDEX(all!$A:$J, MATCH(CONCATENATE(C$16,"_",$A$4,"__",$A24),all!$A:$A,0),5)</f>
        <v>11520.967037713439</v>
      </c>
      <c r="D24" s="322">
        <f>(1/1000000)*INDEX(all!$A:$J, MATCH(CONCATENATE(D$16,"_",$A$4,"__",$A24),all!$A:$A,0),5)</f>
        <v>11520.967037713439</v>
      </c>
      <c r="E24" s="322">
        <f>(1/1000000)*INDEX(all!$A:$J, MATCH(CONCATENATE(E$16,"_",$A$4,"__",$A24),all!$A:$A,0),5)</f>
        <v>11520.967037713439</v>
      </c>
      <c r="F24" s="48"/>
      <c r="G24" s="172"/>
      <c r="H24" s="48"/>
      <c r="I24" s="48"/>
      <c r="K24" s="48"/>
      <c r="L24" s="48"/>
      <c r="M24" s="48">
        <v>7</v>
      </c>
      <c r="N24" s="323">
        <v>7</v>
      </c>
      <c r="O24" s="324" t="e">
        <f>(1/1000000)*INDEX(all_ref!$A:$J, MATCH(CONCATENATE(O$16,"_",$A$4,"__",$M24),all_ref!$A:$A,0),5)</f>
        <v>#N/A</v>
      </c>
      <c r="P24" s="324">
        <f>(1/1000000)*INDEX(all_ref!$A:$J, MATCH(CONCATENATE(P$16,"_",$A$4,"__",$M24),all_ref!$A:$A,0),5)</f>
        <v>16245.449628522918</v>
      </c>
      <c r="Q24" s="324">
        <f>(1/1000000)*INDEX(all_ref!$A:$J, MATCH(CONCATENATE(Q$16,"_",$A$4,"__",$M24),all_ref!$A:$A,0),5)</f>
        <v>293967.43274746434</v>
      </c>
    </row>
    <row r="25" spans="1:17">
      <c r="A25" s="48">
        <v>8</v>
      </c>
      <c r="B25" s="170">
        <v>8</v>
      </c>
      <c r="C25" s="322">
        <f>(1/1000000)*INDEX(all!$A:$J, MATCH(CONCATENATE(C$16,"_",$A$4,"__",$A25),all!$A:$A,0),5)</f>
        <v>12387.924636831847</v>
      </c>
      <c r="D25" s="322">
        <f>(1/1000000)*INDEX(all!$A:$J, MATCH(CONCATENATE(D$16,"_",$A$4,"__",$A25),all!$A:$A,0),5)</f>
        <v>12387.924636831847</v>
      </c>
      <c r="E25" s="322">
        <f>(1/1000000)*INDEX(all!$A:$J, MATCH(CONCATENATE(E$16,"_",$A$4,"__",$A25),all!$A:$A,0),5)</f>
        <v>12387.924636831847</v>
      </c>
      <c r="F25" s="48"/>
      <c r="G25" s="172"/>
      <c r="H25" s="48"/>
      <c r="I25" s="48"/>
      <c r="K25" s="48"/>
      <c r="L25" s="48"/>
      <c r="M25" s="48">
        <v>8</v>
      </c>
      <c r="N25" s="323">
        <v>8</v>
      </c>
      <c r="O25" s="324" t="e">
        <f>(1/1000000)*INDEX(all_ref!$A:$J, MATCH(CONCATENATE(O$16,"_",$A$4,"__",$M25),all_ref!$A:$A,0),5)</f>
        <v>#N/A</v>
      </c>
      <c r="P25" s="324">
        <f>(1/1000000)*INDEX(all_ref!$A:$J, MATCH(CONCATENATE(P$16,"_",$A$4,"__",$M25),all_ref!$A:$A,0),5)</f>
        <v>22823.006328666383</v>
      </c>
      <c r="Q25" s="324">
        <f>(1/1000000)*INDEX(all_ref!$A:$J, MATCH(CONCATENATE(Q$16,"_",$A$4,"__",$M25),all_ref!$A:$A,0),5)</f>
        <v>349473.69897362986</v>
      </c>
    </row>
    <row r="26" spans="1:17">
      <c r="A26" s="48">
        <v>9</v>
      </c>
      <c r="B26" s="170">
        <v>9</v>
      </c>
      <c r="C26" s="322">
        <f>(1/1000000)*INDEX(all!$A:$J, MATCH(CONCATENATE(C$16,"_",$A$4,"__",$A26),all!$A:$A,0),5)</f>
        <v>13114.722957319031</v>
      </c>
      <c r="D26" s="322">
        <f>(1/1000000)*INDEX(all!$A:$J, MATCH(CONCATENATE(D$16,"_",$A$4,"__",$A26),all!$A:$A,0),5)</f>
        <v>13114.722957319031</v>
      </c>
      <c r="E26" s="322">
        <f>(1/1000000)*INDEX(all!$A:$J, MATCH(CONCATENATE(E$16,"_",$A$4,"__",$A26),all!$A:$A,0),5)</f>
        <v>13114.722957319031</v>
      </c>
      <c r="F26" s="172"/>
      <c r="G26" s="48"/>
      <c r="H26" s="48"/>
      <c r="I26" s="48"/>
      <c r="K26" s="48"/>
      <c r="L26" s="48"/>
      <c r="M26" s="48">
        <v>9</v>
      </c>
      <c r="N26" s="323">
        <v>9</v>
      </c>
      <c r="O26" s="324" t="e">
        <f>(1/1000000)*INDEX(all_ref!$A:$J, MATCH(CONCATENATE(O$16,"_",$A$4,"__",$M26),all_ref!$A:$A,0),5)</f>
        <v>#N/A</v>
      </c>
      <c r="P26" s="324">
        <f>(1/1000000)*INDEX(all_ref!$A:$J, MATCH(CONCATENATE(P$16,"_",$A$4,"__",$M26),all_ref!$A:$A,0),5)</f>
        <v>30468.844201706906</v>
      </c>
      <c r="Q26" s="324">
        <f>(1/1000000)*INDEX(all_ref!$A:$J, MATCH(CONCATENATE(Q$16,"_",$A$4,"__",$M26),all_ref!$A:$A,0),5)</f>
        <v>477784.47750818747</v>
      </c>
    </row>
    <row r="27" spans="1:17">
      <c r="A27" s="48">
        <v>10</v>
      </c>
      <c r="B27" s="170" t="s">
        <v>11669</v>
      </c>
      <c r="C27" s="322">
        <f>(1/1000000)*INDEX(all!$A:$J, MATCH(CONCATENATE(C$16,"_",$A$4,"__",$A27),all!$A:$A,0),5)</f>
        <v>11937.325644603759</v>
      </c>
      <c r="D27" s="322">
        <f>(1/1000000)*INDEX(all!$A:$J, MATCH(CONCATENATE(D$16,"_",$A$4,"__",$A27),all!$A:$A,0),5)</f>
        <v>11937.325644603759</v>
      </c>
      <c r="E27" s="322">
        <f>(1/1000000)*INDEX(all!$A:$J, MATCH(CONCATENATE(E$16,"_",$A$4,"__",$A27),all!$A:$A,0),5)</f>
        <v>11937.325644603759</v>
      </c>
      <c r="F27" s="172"/>
      <c r="G27" s="172"/>
      <c r="H27" s="48"/>
      <c r="I27" s="48"/>
      <c r="K27" s="48"/>
      <c r="L27" s="48"/>
      <c r="M27" s="48">
        <v>10</v>
      </c>
      <c r="N27" s="323" t="s">
        <v>11669</v>
      </c>
      <c r="O27" s="324" t="e">
        <f>(1/1000000)*INDEX(all_ref!$A:$J, MATCH(CONCATENATE(O$16,"_",$A$4,"__",$M27),all_ref!$A:$A,0),5)</f>
        <v>#N/A</v>
      </c>
      <c r="P27" s="324">
        <f>(1/1000000)*INDEX(all_ref!$A:$J, MATCH(CONCATENATE(P$16,"_",$A$4,"__",$M27),all_ref!$A:$A,0),5)</f>
        <v>54768.03460494287</v>
      </c>
      <c r="Q27" s="324">
        <f>(1/1000000)*INDEX(all_ref!$A:$J, MATCH(CONCATENATE(Q$16,"_",$A$4,"__",$M27),all_ref!$A:$A,0),5)</f>
        <v>789395.8944068593</v>
      </c>
    </row>
    <row r="28" spans="1:17">
      <c r="A28" s="48"/>
      <c r="B28" s="173" t="s">
        <v>11681</v>
      </c>
      <c r="C28" s="50">
        <f>SUM(C18:C27)</f>
        <v>125678.85320503403</v>
      </c>
      <c r="D28" s="50">
        <f>SUM(D18:D27)</f>
        <v>125678.85320503403</v>
      </c>
      <c r="E28" s="50">
        <f>SUM(E18:E27)</f>
        <v>125678.85320503403</v>
      </c>
      <c r="F28" s="172"/>
      <c r="G28" s="172"/>
      <c r="H28" s="48"/>
      <c r="I28" s="48"/>
      <c r="K28" s="48"/>
      <c r="L28" s="48"/>
      <c r="M28" s="48"/>
      <c r="N28" s="325" t="s">
        <v>11681</v>
      </c>
      <c r="O28" s="182" t="e">
        <f>SUM(O18:O27)</f>
        <v>#N/A</v>
      </c>
      <c r="P28" s="182">
        <f>SUM(P18:P27)</f>
        <v>179760.5351263691</v>
      </c>
      <c r="Q28" s="182">
        <f>SUM(Q18:Q27)</f>
        <v>2779105.7718896046</v>
      </c>
    </row>
    <row r="30" spans="1:17">
      <c r="A30" s="48"/>
      <c r="B30" s="48" t="s">
        <v>11682</v>
      </c>
      <c r="C30" s="48"/>
      <c r="D30" s="69">
        <f>12*D28</f>
        <v>1508146.2384604083</v>
      </c>
      <c r="E30" s="69">
        <f>12*E28</f>
        <v>1508146.2384604083</v>
      </c>
      <c r="F30" s="48"/>
      <c r="G30" s="48"/>
      <c r="H30" s="48"/>
      <c r="I30" s="48"/>
      <c r="K30" s="48"/>
      <c r="L30" s="48"/>
      <c r="M30" s="48"/>
      <c r="N30" s="48"/>
      <c r="O30" s="48"/>
      <c r="P30" s="48"/>
      <c r="Q30" s="48"/>
    </row>
  </sheetData>
  <mergeCells count="9">
    <mergeCell ref="D12:I12"/>
    <mergeCell ref="P10:U10"/>
    <mergeCell ref="P11:U11"/>
    <mergeCell ref="P12:U12"/>
    <mergeCell ref="B2:U2"/>
    <mergeCell ref="B4:I4"/>
    <mergeCell ref="N4:U4"/>
    <mergeCell ref="D10:I10"/>
    <mergeCell ref="D11:I11"/>
  </mergeCells>
  <phoneticPr fontId="0" type="noConversion"/>
  <dataValidations count="2">
    <dataValidation type="list" allowBlank="1" showInputMessage="1" showErrorMessage="1" sqref="D12:I12 D11:I11 D10:I10" xr:uid="{00000000-0002-0000-1200-000000000000}">
      <formula1>coberturas</formula1>
    </dataValidation>
    <dataValidation type="list" allowBlank="1" showInputMessage="1" showErrorMessage="1" sqref="P10:U10 P11:U11 P12:U12" xr:uid="{00000000-0002-0000-1200-000001000000}">
      <formula1>coberturas2</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tabColor theme="9" tint="0.59999389629810485"/>
  </sheetPr>
  <dimension ref="B1:AL191"/>
  <sheetViews>
    <sheetView topLeftCell="B6" zoomScale="80" zoomScaleNormal="80" workbookViewId="0">
      <selection activeCell="C23" sqref="C23"/>
    </sheetView>
  </sheetViews>
  <sheetFormatPr defaultRowHeight="15"/>
  <cols>
    <col min="1" max="1" width="9.140625" style="183"/>
    <col min="2" max="2" width="7.5703125" style="183" customWidth="1"/>
    <col min="3" max="3" width="23" style="183" customWidth="1"/>
    <col min="4" max="4" width="25.5703125" style="183" customWidth="1"/>
    <col min="5" max="5" width="22.5703125" style="183" customWidth="1"/>
    <col min="6" max="6" width="12.42578125" style="183" customWidth="1"/>
    <col min="7" max="7" width="8.5703125" style="183" customWidth="1"/>
    <col min="8" max="8" width="5.5703125" style="183" customWidth="1"/>
    <col min="9" max="9" width="6.140625" style="183" customWidth="1"/>
    <col min="10" max="10" width="6.42578125" style="183" customWidth="1"/>
    <col min="11" max="12" width="9.140625" style="183"/>
    <col min="13" max="13" width="13.85546875" style="183" customWidth="1"/>
    <col min="14" max="15" width="15.140625" style="183" customWidth="1"/>
    <col min="16" max="16" width="22" style="183" customWidth="1"/>
    <col min="17" max="17" width="19.5703125" style="183" customWidth="1"/>
    <col min="18" max="16384" width="9.140625" style="183"/>
  </cols>
  <sheetData>
    <row r="1" spans="2:21" ht="15.75" thickBot="1"/>
    <row r="2" spans="2:21" ht="54" customHeight="1" thickBot="1">
      <c r="B2" s="428" t="s">
        <v>11683</v>
      </c>
      <c r="C2" s="429"/>
      <c r="D2" s="429"/>
      <c r="E2" s="429"/>
      <c r="F2" s="429"/>
      <c r="G2" s="429"/>
      <c r="H2" s="429"/>
      <c r="I2" s="429"/>
      <c r="J2" s="429"/>
      <c r="K2" s="429"/>
      <c r="L2" s="429"/>
      <c r="M2" s="429"/>
      <c r="N2" s="429"/>
      <c r="O2" s="429"/>
      <c r="P2" s="429"/>
      <c r="Q2" s="429"/>
      <c r="R2" s="429"/>
      <c r="S2" s="430"/>
    </row>
    <row r="4" spans="2:21" s="48" customFormat="1" ht="19.5">
      <c r="B4" s="404" t="s">
        <v>1310</v>
      </c>
      <c r="C4" s="404"/>
      <c r="D4" s="404"/>
      <c r="E4" s="404"/>
      <c r="F4" s="404"/>
      <c r="G4" s="233"/>
      <c r="H4" s="233"/>
      <c r="I4" s="233"/>
      <c r="J4" s="233"/>
      <c r="K4" s="233"/>
      <c r="L4" s="404" t="s">
        <v>11684</v>
      </c>
      <c r="M4" s="433"/>
      <c r="N4" s="433"/>
      <c r="O4" s="433"/>
      <c r="P4" s="433"/>
      <c r="Q4" s="433"/>
      <c r="R4" s="433"/>
      <c r="S4" s="433"/>
    </row>
    <row r="5" spans="2:21" s="48" customFormat="1" ht="15.75" thickBot="1">
      <c r="M5" s="161"/>
      <c r="N5" s="161"/>
      <c r="O5" s="161"/>
      <c r="P5" s="161"/>
      <c r="Q5" s="161"/>
      <c r="R5" s="161"/>
      <c r="S5" s="161"/>
      <c r="T5" s="161"/>
      <c r="U5" s="161"/>
    </row>
    <row r="6" spans="2:21" s="48" customFormat="1" ht="15.75">
      <c r="C6" s="162" t="s">
        <v>11685</v>
      </c>
      <c r="D6" s="163"/>
      <c r="E6" s="163"/>
      <c r="F6" s="29"/>
      <c r="G6" s="161"/>
      <c r="H6" s="161"/>
      <c r="M6" s="162" t="s">
        <v>11685</v>
      </c>
      <c r="N6" s="164"/>
      <c r="O6" s="164"/>
      <c r="P6" s="164"/>
      <c r="Q6" s="164"/>
      <c r="R6" s="165"/>
      <c r="S6" s="166"/>
      <c r="T6" s="161"/>
      <c r="U6" s="161"/>
    </row>
    <row r="7" spans="2:21" s="48" customFormat="1" ht="21">
      <c r="C7" s="22" t="s">
        <v>11686</v>
      </c>
      <c r="D7" s="431" t="s">
        <v>1321</v>
      </c>
      <c r="E7" s="431"/>
      <c r="F7" s="432"/>
      <c r="G7" s="161"/>
      <c r="H7" s="161"/>
      <c r="M7" s="22" t="s">
        <v>11686</v>
      </c>
      <c r="N7" s="225"/>
      <c r="O7" s="225"/>
      <c r="P7" s="431" t="s">
        <v>1321</v>
      </c>
      <c r="Q7" s="431"/>
      <c r="R7" s="431"/>
      <c r="S7" s="432"/>
      <c r="T7" s="161"/>
      <c r="U7" s="161"/>
    </row>
    <row r="8" spans="2:21" s="48" customFormat="1" ht="21">
      <c r="C8" s="22" t="s">
        <v>11687</v>
      </c>
      <c r="D8" s="431" t="s">
        <v>1321</v>
      </c>
      <c r="E8" s="431"/>
      <c r="F8" s="432"/>
      <c r="G8" s="161"/>
      <c r="H8" s="161"/>
      <c r="M8" s="22" t="s">
        <v>11687</v>
      </c>
      <c r="N8" s="225"/>
      <c r="O8" s="225"/>
      <c r="P8" s="431" t="s">
        <v>1321</v>
      </c>
      <c r="Q8" s="431"/>
      <c r="R8" s="431"/>
      <c r="S8" s="432"/>
      <c r="T8" s="161"/>
      <c r="U8" s="161"/>
    </row>
    <row r="9" spans="2:21" s="48" customFormat="1" ht="21">
      <c r="C9" s="22" t="s">
        <v>11688</v>
      </c>
      <c r="D9" s="431" t="s">
        <v>1321</v>
      </c>
      <c r="E9" s="431"/>
      <c r="F9" s="432"/>
      <c r="G9" s="161"/>
      <c r="H9" s="161"/>
      <c r="M9" s="22" t="s">
        <v>11688</v>
      </c>
      <c r="N9" s="225"/>
      <c r="O9" s="225"/>
      <c r="P9" s="431" t="s">
        <v>1321</v>
      </c>
      <c r="Q9" s="431"/>
      <c r="R9" s="431"/>
      <c r="S9" s="432"/>
      <c r="T9" s="161"/>
      <c r="U9" s="161"/>
    </row>
    <row r="10" spans="2:21" s="48" customFormat="1" ht="15.75" thickBot="1">
      <c r="C10" s="167"/>
      <c r="D10" s="168"/>
      <c r="E10" s="168"/>
      <c r="F10" s="169"/>
      <c r="G10" s="161"/>
      <c r="H10" s="161"/>
      <c r="M10" s="167"/>
      <c r="N10" s="168"/>
      <c r="O10" s="168"/>
      <c r="P10" s="168"/>
      <c r="Q10" s="168"/>
      <c r="R10" s="168"/>
      <c r="S10" s="169"/>
      <c r="T10" s="161"/>
      <c r="U10" s="161"/>
    </row>
    <row r="11" spans="2:21" s="48" customFormat="1">
      <c r="C11" s="161"/>
      <c r="D11" s="161"/>
      <c r="E11" s="161"/>
      <c r="F11" s="161"/>
      <c r="G11" s="161"/>
      <c r="H11" s="161"/>
      <c r="M11" s="161"/>
      <c r="N11" s="161"/>
      <c r="O11" s="161"/>
      <c r="P11" s="161"/>
      <c r="Q11" s="161"/>
      <c r="R11" s="161"/>
      <c r="S11" s="161"/>
      <c r="T11" s="161"/>
      <c r="U11" s="161"/>
    </row>
    <row r="12" spans="2:21" s="48" customFormat="1" ht="30">
      <c r="B12" s="177" t="s">
        <v>11689</v>
      </c>
      <c r="C12" s="178" t="str">
        <f>D7</f>
        <v>Subsidio ANDE PANDEMIA</v>
      </c>
      <c r="D12" s="178" t="str">
        <f>D8</f>
        <v>Subsidio ANDE PANDEMIA</v>
      </c>
      <c r="E12" s="178" t="str">
        <f>D9</f>
        <v>Subsidio ANDE PANDEMIA</v>
      </c>
      <c r="N12" s="177" t="s">
        <v>11666</v>
      </c>
      <c r="O12" s="178" t="str">
        <f>P7</f>
        <v>Subsidio ANDE PANDEMIA</v>
      </c>
      <c r="P12" s="177" t="str">
        <f>P8</f>
        <v>Subsidio ANDE PANDEMIA</v>
      </c>
      <c r="Q12" s="177" t="str">
        <f>P9</f>
        <v>Subsidio ANDE PANDEMIA</v>
      </c>
    </row>
    <row r="13" spans="2:21" s="48" customFormat="1">
      <c r="B13" s="170">
        <v>1</v>
      </c>
      <c r="C13" s="171">
        <f>INDEX($B$77:$R$88,MATCH($B13,$B$77:$B$88,0),MATCH(C$12,$B$78:$R$78,0))</f>
        <v>493973</v>
      </c>
      <c r="D13" s="171">
        <f>INDEX($B$77:$R$88,MATCH($B13,$B$77:$B$88,0),MATCH(D$12,$B$78:$R$78,0))</f>
        <v>493973</v>
      </c>
      <c r="E13" s="171">
        <f>INDEX($B$77:$R$88,MATCH($B13,$B$77:$B$88,0),MATCH(E$12,$B$78:$R$78,0))</f>
        <v>493973</v>
      </c>
      <c r="F13" s="295"/>
      <c r="N13" s="170">
        <v>1</v>
      </c>
      <c r="O13" s="171">
        <f>INDEX($V$77:$AL$88,MATCH($N13,$V$77:$V$88,0),MATCH(O$12,$V$78:$AL$78,0))</f>
        <v>636570</v>
      </c>
      <c r="P13" s="171">
        <f>INDEX($V$77:$AL$88,MATCH($N13,$V$77:$V$88,0),MATCH(P$12,$V$78:$AL$78,0))</f>
        <v>636570</v>
      </c>
      <c r="Q13" s="171">
        <f>INDEX($V$77:$AL$88,MATCH($N13,$V$77:$V$88,0),MATCH(Q$12,$V$78:$AL$78,0))</f>
        <v>636570</v>
      </c>
    </row>
    <row r="14" spans="2:21" s="48" customFormat="1">
      <c r="B14" s="170">
        <v>2</v>
      </c>
      <c r="C14" s="171">
        <f t="shared" ref="C14:E22" si="0">INDEX($B$77:$R$88,MATCH($B14,$B$77:$B$88,0),MATCH(C$12,$B$78:$R$78,0))</f>
        <v>509068</v>
      </c>
      <c r="D14" s="171">
        <f t="shared" si="0"/>
        <v>509068</v>
      </c>
      <c r="E14" s="171">
        <f t="shared" si="0"/>
        <v>509068</v>
      </c>
      <c r="F14" s="295"/>
      <c r="N14" s="170">
        <v>2</v>
      </c>
      <c r="O14" s="171">
        <f t="shared" ref="O14:Q22" si="1">INDEX($V$77:$AL$88,MATCH($N14,$V$77:$V$88,0),MATCH(O$12,$V$78:$AL$78,0))</f>
        <v>641127</v>
      </c>
      <c r="P14" s="171">
        <f t="shared" si="1"/>
        <v>641127</v>
      </c>
      <c r="Q14" s="171">
        <f t="shared" si="1"/>
        <v>641127</v>
      </c>
    </row>
    <row r="15" spans="2:21" s="48" customFormat="1">
      <c r="B15" s="170">
        <v>3</v>
      </c>
      <c r="C15" s="171">
        <f t="shared" si="0"/>
        <v>501208</v>
      </c>
      <c r="D15" s="171">
        <f t="shared" si="0"/>
        <v>501208</v>
      </c>
      <c r="E15" s="171">
        <f t="shared" si="0"/>
        <v>501208</v>
      </c>
      <c r="F15" s="295"/>
      <c r="N15" s="170">
        <v>3</v>
      </c>
      <c r="O15" s="171">
        <f t="shared" si="1"/>
        <v>632484</v>
      </c>
      <c r="P15" s="171">
        <f t="shared" si="1"/>
        <v>632484</v>
      </c>
      <c r="Q15" s="171">
        <f t="shared" si="1"/>
        <v>632484</v>
      </c>
    </row>
    <row r="16" spans="2:21" s="48" customFormat="1">
      <c r="B16" s="170">
        <v>4</v>
      </c>
      <c r="C16" s="171">
        <f t="shared" si="0"/>
        <v>509145</v>
      </c>
      <c r="D16" s="171">
        <f t="shared" si="0"/>
        <v>509145</v>
      </c>
      <c r="E16" s="171">
        <f t="shared" si="0"/>
        <v>509145</v>
      </c>
      <c r="F16" s="295"/>
      <c r="N16" s="170">
        <v>4</v>
      </c>
      <c r="O16" s="171">
        <f t="shared" si="1"/>
        <v>643446</v>
      </c>
      <c r="P16" s="171">
        <f t="shared" si="1"/>
        <v>643446</v>
      </c>
      <c r="Q16" s="171">
        <f t="shared" si="1"/>
        <v>643446</v>
      </c>
    </row>
    <row r="17" spans="2:17" s="48" customFormat="1">
      <c r="B17" s="170">
        <v>5</v>
      </c>
      <c r="C17" s="171">
        <f t="shared" si="0"/>
        <v>494059</v>
      </c>
      <c r="D17" s="171">
        <f t="shared" si="0"/>
        <v>494059</v>
      </c>
      <c r="E17" s="171">
        <f t="shared" si="0"/>
        <v>494059</v>
      </c>
      <c r="F17" s="295"/>
      <c r="N17" s="170">
        <v>5</v>
      </c>
      <c r="O17" s="171">
        <f t="shared" si="1"/>
        <v>632784</v>
      </c>
      <c r="P17" s="171">
        <f t="shared" si="1"/>
        <v>632784</v>
      </c>
      <c r="Q17" s="171">
        <f t="shared" si="1"/>
        <v>632784</v>
      </c>
    </row>
    <row r="18" spans="2:17" s="48" customFormat="1">
      <c r="B18" s="170">
        <v>6</v>
      </c>
      <c r="C18" s="171">
        <f t="shared" si="0"/>
        <v>497323</v>
      </c>
      <c r="D18" s="171">
        <f t="shared" si="0"/>
        <v>497323</v>
      </c>
      <c r="E18" s="171">
        <f t="shared" si="0"/>
        <v>497323</v>
      </c>
      <c r="F18" s="295"/>
      <c r="G18" s="172"/>
      <c r="N18" s="170">
        <v>6</v>
      </c>
      <c r="O18" s="171">
        <f t="shared" si="1"/>
        <v>628839</v>
      </c>
      <c r="P18" s="171">
        <f t="shared" si="1"/>
        <v>628839</v>
      </c>
      <c r="Q18" s="171">
        <f t="shared" si="1"/>
        <v>628839</v>
      </c>
    </row>
    <row r="19" spans="2:17" s="48" customFormat="1">
      <c r="B19" s="170">
        <v>7</v>
      </c>
      <c r="C19" s="171">
        <f t="shared" si="0"/>
        <v>491708</v>
      </c>
      <c r="D19" s="171">
        <f t="shared" si="0"/>
        <v>491708</v>
      </c>
      <c r="E19" s="171">
        <f t="shared" si="0"/>
        <v>491708</v>
      </c>
      <c r="F19" s="295"/>
      <c r="G19" s="172"/>
      <c r="N19" s="170">
        <v>7</v>
      </c>
      <c r="O19" s="171">
        <f t="shared" si="1"/>
        <v>627659</v>
      </c>
      <c r="P19" s="171">
        <f t="shared" si="1"/>
        <v>627659</v>
      </c>
      <c r="Q19" s="171">
        <f t="shared" si="1"/>
        <v>627659</v>
      </c>
    </row>
    <row r="20" spans="2:17" s="48" customFormat="1">
      <c r="B20" s="170">
        <v>8</v>
      </c>
      <c r="C20" s="171">
        <f t="shared" si="0"/>
        <v>487894</v>
      </c>
      <c r="D20" s="171">
        <f t="shared" si="0"/>
        <v>487894</v>
      </c>
      <c r="E20" s="171">
        <f t="shared" si="0"/>
        <v>487894</v>
      </c>
      <c r="F20" s="295"/>
      <c r="N20" s="170">
        <v>8</v>
      </c>
      <c r="O20" s="171">
        <f t="shared" si="1"/>
        <v>619592</v>
      </c>
      <c r="P20" s="171">
        <f t="shared" si="1"/>
        <v>619592</v>
      </c>
      <c r="Q20" s="171">
        <f t="shared" si="1"/>
        <v>619592</v>
      </c>
    </row>
    <row r="21" spans="2:17" s="48" customFormat="1">
      <c r="B21" s="170">
        <v>9</v>
      </c>
      <c r="C21" s="171">
        <f t="shared" si="0"/>
        <v>503111</v>
      </c>
      <c r="D21" s="171">
        <f t="shared" si="0"/>
        <v>503111</v>
      </c>
      <c r="E21" s="171">
        <f t="shared" si="0"/>
        <v>503111</v>
      </c>
      <c r="F21" s="295"/>
      <c r="N21" s="170">
        <v>9</v>
      </c>
      <c r="O21" s="171">
        <f t="shared" si="1"/>
        <v>640061</v>
      </c>
      <c r="P21" s="171">
        <f t="shared" si="1"/>
        <v>640061</v>
      </c>
      <c r="Q21" s="171">
        <f t="shared" si="1"/>
        <v>640061</v>
      </c>
    </row>
    <row r="22" spans="2:17" s="48" customFormat="1">
      <c r="B22" s="170">
        <v>10</v>
      </c>
      <c r="C22" s="171">
        <f t="shared" si="0"/>
        <v>474604</v>
      </c>
      <c r="D22" s="171">
        <f t="shared" si="0"/>
        <v>474604</v>
      </c>
      <c r="E22" s="171">
        <f t="shared" si="0"/>
        <v>474604</v>
      </c>
      <c r="F22" s="295"/>
      <c r="N22" s="170">
        <v>10</v>
      </c>
      <c r="O22" s="171">
        <f t="shared" si="1"/>
        <v>602792</v>
      </c>
      <c r="P22" s="171">
        <f t="shared" si="1"/>
        <v>602792</v>
      </c>
      <c r="Q22" s="171">
        <f t="shared" si="1"/>
        <v>602792</v>
      </c>
    </row>
    <row r="23" spans="2:17" s="48" customFormat="1">
      <c r="B23" s="173" t="s">
        <v>11681</v>
      </c>
      <c r="C23" s="174">
        <f>SUM(C13:C22)</f>
        <v>4962093</v>
      </c>
      <c r="D23" s="174">
        <f>SUM(D13:D22)</f>
        <v>4962093</v>
      </c>
      <c r="E23" s="174">
        <f>SUM(E13:E22)</f>
        <v>4962093</v>
      </c>
      <c r="F23" s="172"/>
      <c r="G23" s="172"/>
      <c r="N23" s="175" t="s">
        <v>11690</v>
      </c>
      <c r="O23" s="174">
        <f>SUM(O13:O22)</f>
        <v>6305354</v>
      </c>
      <c r="P23" s="176">
        <f>SUM(P13:P22)</f>
        <v>6305354</v>
      </c>
      <c r="Q23" s="176">
        <f>SUM(Q13:Q22)</f>
        <v>6305354</v>
      </c>
    </row>
    <row r="24" spans="2:17" s="48" customFormat="1"/>
    <row r="25" spans="2:17" s="48" customFormat="1"/>
    <row r="26" spans="2:17" s="48" customFormat="1"/>
    <row r="27" spans="2:17" s="48" customFormat="1"/>
    <row r="28" spans="2:17" s="48" customFormat="1"/>
    <row r="29" spans="2:17" s="48" customFormat="1"/>
    <row r="30" spans="2:17" s="48" customFormat="1"/>
    <row r="31" spans="2:17" s="48" customFormat="1"/>
    <row r="32" spans="2:17" s="48" customFormat="1"/>
    <row r="33" s="48" customFormat="1"/>
    <row r="34" s="48" customFormat="1"/>
    <row r="35" s="48" customFormat="1"/>
    <row r="36" s="48" customFormat="1"/>
    <row r="37" s="48" customFormat="1"/>
    <row r="38" s="48" customFormat="1"/>
    <row r="39" s="48" customFormat="1"/>
    <row r="40" s="48" customFormat="1"/>
    <row r="41" s="48" customFormat="1"/>
    <row r="42" s="48" customFormat="1"/>
    <row r="43" s="48" customFormat="1"/>
    <row r="44" s="48" customFormat="1"/>
    <row r="45" s="48" customFormat="1"/>
    <row r="46" s="48" customFormat="1"/>
    <row r="47" s="48" customFormat="1"/>
    <row r="48" s="48" customFormat="1"/>
    <row r="49" s="48" customFormat="1"/>
    <row r="50" s="48" customFormat="1"/>
    <row r="51" s="48" customFormat="1"/>
    <row r="52" s="48" customFormat="1"/>
    <row r="53" s="48" customFormat="1"/>
    <row r="54" s="48" customFormat="1"/>
    <row r="55" s="48" customFormat="1"/>
    <row r="56" s="48" customFormat="1"/>
    <row r="57" s="48" customFormat="1"/>
    <row r="58" s="48" customFormat="1"/>
    <row r="59" s="48" customFormat="1"/>
    <row r="60" s="48" customFormat="1"/>
    <row r="61" s="48" customFormat="1"/>
    <row r="62" s="48" customFormat="1"/>
    <row r="63" s="48" customFormat="1"/>
    <row r="64" s="48" customFormat="1"/>
    <row r="65" spans="2:38" s="48" customFormat="1"/>
    <row r="66" spans="2:38" s="48" customFormat="1"/>
    <row r="67" spans="2:38" s="48" customFormat="1"/>
    <row r="68" spans="2:38" s="48" customFormat="1"/>
    <row r="69" spans="2:38" s="48" customFormat="1"/>
    <row r="70" spans="2:38" s="48" customFormat="1"/>
    <row r="71" spans="2:38" s="48" customFormat="1"/>
    <row r="72" spans="2:38" s="48" customFormat="1"/>
    <row r="73" spans="2:38" s="48" customFormat="1"/>
    <row r="74" spans="2:38" s="48" customFormat="1"/>
    <row r="75" spans="2:38" s="48" customFormat="1"/>
    <row r="76" spans="2:38" s="48" customFormat="1"/>
    <row r="77" spans="2:38" s="48" customFormat="1">
      <c r="C77" s="48" t="s">
        <v>11691</v>
      </c>
      <c r="D77" s="48" t="s">
        <v>11692</v>
      </c>
      <c r="E77" s="48" t="s">
        <v>11693</v>
      </c>
      <c r="F77" s="48" t="s">
        <v>11694</v>
      </c>
      <c r="G77" s="48" t="s">
        <v>11695</v>
      </c>
      <c r="H77" s="48" t="s">
        <v>11696</v>
      </c>
      <c r="I77" s="48" t="s">
        <v>11697</v>
      </c>
      <c r="J77" s="48" t="s">
        <v>11698</v>
      </c>
      <c r="K77" s="48" t="s">
        <v>11699</v>
      </c>
      <c r="L77" s="48" t="s">
        <v>11700</v>
      </c>
      <c r="M77" s="48" t="s">
        <v>11701</v>
      </c>
      <c r="N77" s="48" t="s">
        <v>11702</v>
      </c>
      <c r="O77" s="48" t="s">
        <v>11703</v>
      </c>
      <c r="P77" s="48" t="s">
        <v>11704</v>
      </c>
      <c r="Q77" s="48" t="s">
        <v>11705</v>
      </c>
      <c r="R77" s="48" t="s">
        <v>11706</v>
      </c>
      <c r="W77" s="48" t="s">
        <v>11691</v>
      </c>
      <c r="X77" s="48" t="s">
        <v>11692</v>
      </c>
      <c r="Y77" s="48" t="s">
        <v>11693</v>
      </c>
      <c r="Z77" s="48" t="s">
        <v>11694</v>
      </c>
      <c r="AA77" s="48" t="s">
        <v>11695</v>
      </c>
      <c r="AB77" s="48" t="s">
        <v>11696</v>
      </c>
      <c r="AC77" s="48" t="s">
        <v>11697</v>
      </c>
      <c r="AD77" s="48" t="s">
        <v>11698</v>
      </c>
      <c r="AE77" s="48" t="s">
        <v>11699</v>
      </c>
      <c r="AF77" s="48" t="s">
        <v>11700</v>
      </c>
      <c r="AG77" s="48" t="s">
        <v>11701</v>
      </c>
      <c r="AH77" s="48" t="s">
        <v>11702</v>
      </c>
      <c r="AI77" s="48" t="s">
        <v>11703</v>
      </c>
      <c r="AJ77" s="48" t="s">
        <v>11704</v>
      </c>
      <c r="AK77" s="48" t="s">
        <v>11705</v>
      </c>
      <c r="AL77" s="48" t="s">
        <v>11706</v>
      </c>
    </row>
    <row r="78" spans="2:38" s="48" customFormat="1">
      <c r="C78" s="48" t="s">
        <v>50</v>
      </c>
      <c r="D78" s="48" t="s">
        <v>1365</v>
      </c>
      <c r="E78" s="48" t="s">
        <v>1362</v>
      </c>
      <c r="F78" s="48" t="s">
        <v>1363</v>
      </c>
      <c r="G78" s="48" t="s">
        <v>11707</v>
      </c>
      <c r="H78" s="48" t="s">
        <v>11708</v>
      </c>
      <c r="I78" s="48" t="s">
        <v>11709</v>
      </c>
      <c r="J78" s="48" t="s">
        <v>1299</v>
      </c>
      <c r="K78" s="48" t="s">
        <v>1296</v>
      </c>
      <c r="L78" s="48" t="s">
        <v>11710</v>
      </c>
      <c r="M78" s="48" t="s">
        <v>1358</v>
      </c>
      <c r="N78" s="48" t="s">
        <v>1301</v>
      </c>
      <c r="O78" s="48" t="s">
        <v>1303</v>
      </c>
      <c r="P78" s="48" t="s">
        <v>1367</v>
      </c>
      <c r="Q78" s="48" t="s">
        <v>11711</v>
      </c>
      <c r="R78" s="280" t="s">
        <v>1321</v>
      </c>
      <c r="W78" s="48" t="s">
        <v>50</v>
      </c>
      <c r="X78" s="48" t="s">
        <v>1365</v>
      </c>
      <c r="Y78" s="48" t="s">
        <v>1362</v>
      </c>
      <c r="Z78" s="48" t="s">
        <v>1363</v>
      </c>
      <c r="AA78" s="48" t="s">
        <v>11707</v>
      </c>
      <c r="AB78" s="48" t="s">
        <v>11708</v>
      </c>
      <c r="AC78" s="48" t="s">
        <v>11709</v>
      </c>
      <c r="AD78" s="48" t="s">
        <v>1299</v>
      </c>
      <c r="AE78" s="48" t="s">
        <v>1296</v>
      </c>
      <c r="AF78" s="48" t="s">
        <v>11710</v>
      </c>
      <c r="AG78" s="48" t="s">
        <v>1358</v>
      </c>
      <c r="AH78" s="48" t="s">
        <v>1301</v>
      </c>
      <c r="AI78" s="48" t="s">
        <v>1303</v>
      </c>
      <c r="AJ78" s="48" t="s">
        <v>1367</v>
      </c>
      <c r="AK78" s="48" t="s">
        <v>11711</v>
      </c>
      <c r="AL78" s="280" t="s">
        <v>1321</v>
      </c>
    </row>
    <row r="79" spans="2:38" s="48" customFormat="1">
      <c r="B79" s="48">
        <v>1</v>
      </c>
      <c r="C79" s="48">
        <f>INDEX(indiv_!$1:$11, MATCH($B79,indiv_!$A:$A,0),MATCH(C$77,indiv_!$1:$1,0))</f>
        <v>0</v>
      </c>
      <c r="D79" s="48">
        <f>INDEX(indiv_!$1:$11, MATCH($B79,indiv_!$A:$A,0),MATCH(D$77,indiv_!$1:$1,0))</f>
        <v>0</v>
      </c>
      <c r="E79" s="48">
        <f>INDEX(indiv_!$1:$11, MATCH($B79,indiv_!$A:$A,0),MATCH(E$77,indiv_!$1:$1,0))</f>
        <v>0</v>
      </c>
      <c r="F79" s="48">
        <f>INDEX(indiv_!$1:$11, MATCH($B79,indiv_!$A:$A,0),MATCH(F$77,indiv_!$1:$1,0))</f>
        <v>0</v>
      </c>
      <c r="G79" s="48">
        <f>INDEX(indiv_!$1:$11, MATCH($B79,indiv_!$A:$A,0),MATCH(G$77,indiv_!$1:$1,0))</f>
        <v>0</v>
      </c>
      <c r="H79" s="48">
        <f>INDEX(indiv_!$1:$11, MATCH($B79,indiv_!$A:$A,0),MATCH(H$77,indiv_!$1:$1,0))</f>
        <v>0</v>
      </c>
      <c r="I79" s="48">
        <f>INDEX(indiv_!$1:$11, MATCH($B79,indiv_!$A:$A,0),MATCH(I$77,indiv_!$1:$1,0))</f>
        <v>6317</v>
      </c>
      <c r="J79" s="48">
        <f>INDEX(indiv_!$1:$11, MATCH($B79,indiv_!$A:$A,0),MATCH(J$77,indiv_!$1:$1,0))</f>
        <v>0</v>
      </c>
      <c r="K79" s="48">
        <f>INDEX(indiv_!$1:$11, MATCH($B79,indiv_!$A:$A,0),MATCH(K$77,indiv_!$1:$1,0))</f>
        <v>6317</v>
      </c>
      <c r="L79" s="48" t="e">
        <f>INDEX(indiv_!$1:$11, MATCH($B79,indiv_!$A:$A,0),MATCH(L$77,indiv_!$1:$1,0))</f>
        <v>#N/A</v>
      </c>
      <c r="M79" s="184">
        <f>INDEX(indiv_!$1:$11, MATCH($B79,indiv_!$A:$A,0),MATCH(M$77,indiv_!$1:$1,0))</f>
        <v>6317</v>
      </c>
      <c r="N79" s="184">
        <f>INDEX(indiv_!$1:$11, MATCH($B79,indiv_!$A:$A,0),MATCH(N$77,indiv_!$1:$1,0))</f>
        <v>709151</v>
      </c>
      <c r="O79" s="184">
        <f>INDEX(indiv_!$1:$11, MATCH($B79,indiv_!$A:$A,0),MATCH(O$77,indiv_!$1:$1,0))</f>
        <v>709151</v>
      </c>
      <c r="P79" s="184">
        <f>INDEX(indiv_!$1:$11, MATCH($B79,indiv_!$A:$A,0),MATCH(P$77,indiv_!$1:$1,0))</f>
        <v>44964</v>
      </c>
      <c r="Q79" s="184">
        <f>INDEX(indiv_!$1:$11, MATCH($B79,indiv_!$A:$A,0),MATCH(Q$77,indiv_!$1:$1,0))</f>
        <v>54853</v>
      </c>
      <c r="R79" s="184">
        <f>INDEX(indiv_!$1:$11, MATCH($B79,indiv_!$A:$A,0),MATCH(R$77,indiv_!$1:$1,0))</f>
        <v>493973</v>
      </c>
      <c r="S79" s="184"/>
      <c r="T79" s="184"/>
      <c r="V79" s="48">
        <v>1</v>
      </c>
      <c r="W79" s="48">
        <f>INDEX(indiv__ref!$1:$11, MATCH($V79,indiv__ref!$A:$A,0),MATCH(W$77,indiv__ref!$1:$1,0))</f>
        <v>0</v>
      </c>
      <c r="X79" s="48">
        <f>INDEX(indiv__ref!$1:$11, MATCH($V79,indiv__ref!$A:$A,0),MATCH(X$77,indiv__ref!$1:$1,0))</f>
        <v>0</v>
      </c>
      <c r="Y79" s="48">
        <f>INDEX(indiv__ref!$1:$11, MATCH($V79,indiv__ref!$A:$A,0),MATCH(Y$77,indiv__ref!$1:$1,0))</f>
        <v>0</v>
      </c>
      <c r="Z79" s="48">
        <f>INDEX(indiv__ref!$1:$11, MATCH($V79,indiv__ref!$A:$A,0),MATCH(Z$77,indiv__ref!$1:$1,0))</f>
        <v>0</v>
      </c>
      <c r="AA79" s="48">
        <f>INDEX(indiv__ref!$1:$11, MATCH($V79,indiv__ref!$A:$A,0),MATCH(AA$77,indiv__ref!$1:$1,0))</f>
        <v>0</v>
      </c>
      <c r="AB79" s="48">
        <f>INDEX(indiv__ref!$1:$11, MATCH($V79,indiv__ref!$A:$A,0),MATCH(AB$77,indiv__ref!$1:$1,0))</f>
        <v>0</v>
      </c>
      <c r="AC79" s="48">
        <f>INDEX(indiv__ref!$1:$11, MATCH($V79,indiv__ref!$A:$A,0),MATCH(AC$77,indiv__ref!$1:$1,0))</f>
        <v>6317</v>
      </c>
      <c r="AD79" s="48">
        <f>INDEX(indiv__ref!$1:$11, MATCH($V79,indiv__ref!$A:$A,0),MATCH(AD$77,indiv__ref!$1:$1,0))</f>
        <v>0</v>
      </c>
      <c r="AE79" s="48">
        <f>INDEX(indiv__ref!$1:$11, MATCH($V79,indiv__ref!$A:$A,0),MATCH(AE$77,indiv__ref!$1:$1,0))</f>
        <v>6317</v>
      </c>
      <c r="AF79" s="48" t="e">
        <f>INDEX(indiv__ref!$1:$11, MATCH($V79,indiv__ref!$A:$A,0),MATCH(AF$77,indiv__ref!$1:$1,0))</f>
        <v>#N/A</v>
      </c>
      <c r="AG79" s="48">
        <f>INDEX(indiv__ref!$1:$11, MATCH($V79,indiv__ref!$A:$A,0),MATCH(AG$77,indiv__ref!$1:$1,0))</f>
        <v>6317</v>
      </c>
      <c r="AH79" s="48">
        <f>INDEX(indiv__ref!$1:$11, MATCH($V79,indiv__ref!$A:$A,0),MATCH(AH$77,indiv__ref!$1:$1,0))</f>
        <v>709151</v>
      </c>
      <c r="AI79" s="48">
        <f>INDEX(indiv__ref!$1:$11, MATCH($V79,indiv__ref!$A:$A,0),MATCH(AI$77,indiv__ref!$1:$1,0))</f>
        <v>709151</v>
      </c>
      <c r="AJ79" s="48">
        <f>INDEX(indiv__ref!$1:$11, MATCH($V79,indiv__ref!$A:$A,0),MATCH(AJ$77,indiv__ref!$1:$1,0))</f>
        <v>44964</v>
      </c>
      <c r="AK79" s="48">
        <f>INDEX(indiv__ref!$1:$11, MATCH($V79,indiv__ref!$A:$A,0),MATCH(AK$77,indiv__ref!$1:$1,0))</f>
        <v>54853</v>
      </c>
      <c r="AL79" s="184">
        <f>INDEX(indiv__ref!$1:$11, MATCH($V79,indiv__ref!$A:$A,0),MATCH(AL$77,indiv__ref!$1:$1,0))</f>
        <v>636570</v>
      </c>
    </row>
    <row r="80" spans="2:38" s="48" customFormat="1">
      <c r="B80" s="48">
        <v>2</v>
      </c>
      <c r="C80" s="48">
        <f>INDEX(indiv_!$1:$11, MATCH($B80,indiv_!$A:$A,0),MATCH(C$77,indiv_!$1:$1,0))</f>
        <v>0</v>
      </c>
      <c r="D80" s="48">
        <f>INDEX(indiv_!$1:$11, MATCH($B80,indiv_!$A:$A,0),MATCH(D$77,indiv_!$1:$1,0))</f>
        <v>0</v>
      </c>
      <c r="E80" s="48">
        <f>INDEX(indiv_!$1:$11, MATCH($B80,indiv_!$A:$A,0),MATCH(E$77,indiv_!$1:$1,0))</f>
        <v>115</v>
      </c>
      <c r="F80" s="48">
        <f>INDEX(indiv_!$1:$11, MATCH($B80,indiv_!$A:$A,0),MATCH(F$77,indiv_!$1:$1,0))</f>
        <v>0</v>
      </c>
      <c r="G80" s="48">
        <f>INDEX(indiv_!$1:$11, MATCH($B80,indiv_!$A:$A,0),MATCH(G$77,indiv_!$1:$1,0))</f>
        <v>115</v>
      </c>
      <c r="H80" s="48">
        <f>INDEX(indiv_!$1:$11, MATCH($B80,indiv_!$A:$A,0),MATCH(H$77,indiv_!$1:$1,0))</f>
        <v>115</v>
      </c>
      <c r="I80" s="48">
        <f>INDEX(indiv_!$1:$11, MATCH($B80,indiv_!$A:$A,0),MATCH(I$77,indiv_!$1:$1,0))</f>
        <v>12397</v>
      </c>
      <c r="J80" s="48">
        <f>INDEX(indiv_!$1:$11, MATCH($B80,indiv_!$A:$A,0),MATCH(J$77,indiv_!$1:$1,0))</f>
        <v>0</v>
      </c>
      <c r="K80" s="48">
        <f>INDEX(indiv_!$1:$11, MATCH($B80,indiv_!$A:$A,0),MATCH(K$77,indiv_!$1:$1,0))</f>
        <v>12282</v>
      </c>
      <c r="L80" s="48" t="e">
        <f>INDEX(indiv_!$1:$11, MATCH($B80,indiv_!$A:$A,0),MATCH(L$77,indiv_!$1:$1,0))</f>
        <v>#N/A</v>
      </c>
      <c r="M80" s="184">
        <f>INDEX(indiv_!$1:$11, MATCH($B80,indiv_!$A:$A,0),MATCH(M$77,indiv_!$1:$1,0))</f>
        <v>12282</v>
      </c>
      <c r="N80" s="184">
        <f>INDEX(indiv_!$1:$11, MATCH($B80,indiv_!$A:$A,0),MATCH(N$77,indiv_!$1:$1,0))</f>
        <v>709246</v>
      </c>
      <c r="O80" s="184">
        <f>INDEX(indiv_!$1:$11, MATCH($B80,indiv_!$A:$A,0),MATCH(O$77,indiv_!$1:$1,0))</f>
        <v>709246</v>
      </c>
      <c r="P80" s="184">
        <f>INDEX(indiv_!$1:$11, MATCH($B80,indiv_!$A:$A,0),MATCH(P$77,indiv_!$1:$1,0))</f>
        <v>29351</v>
      </c>
      <c r="Q80" s="184">
        <f>INDEX(indiv_!$1:$11, MATCH($B80,indiv_!$A:$A,0),MATCH(Q$77,indiv_!$1:$1,0))</f>
        <v>43298</v>
      </c>
      <c r="R80" s="184">
        <f>INDEX(indiv_!$1:$11, MATCH($B80,indiv_!$A:$A,0),MATCH(R$77,indiv_!$1:$1,0))</f>
        <v>509068</v>
      </c>
      <c r="S80" s="184"/>
      <c r="T80" s="184"/>
      <c r="V80" s="48">
        <v>2</v>
      </c>
      <c r="W80" s="48">
        <f>INDEX(indiv__ref!$1:$11, MATCH($B80,indiv__ref!$A:$A,0),MATCH(W$77,indiv__ref!$1:$1,0))</f>
        <v>0</v>
      </c>
      <c r="X80" s="48">
        <f>INDEX(indiv__ref!$1:$11, MATCH($V80,indiv__ref!$A:$A,0),MATCH(X$77,indiv__ref!$1:$1,0))</f>
        <v>0</v>
      </c>
      <c r="Y80" s="48">
        <f>INDEX(indiv__ref!$1:$11, MATCH($V80,indiv__ref!$A:$A,0),MATCH(Y$77,indiv__ref!$1:$1,0))</f>
        <v>115</v>
      </c>
      <c r="Z80" s="48">
        <f>INDEX(indiv__ref!$1:$11, MATCH($V80,indiv__ref!$A:$A,0),MATCH(Z$77,indiv__ref!$1:$1,0))</f>
        <v>0</v>
      </c>
      <c r="AA80" s="48">
        <f>INDEX(indiv__ref!$1:$11, MATCH($V80,indiv__ref!$A:$A,0),MATCH(AA$77,indiv__ref!$1:$1,0))</f>
        <v>115</v>
      </c>
      <c r="AB80" s="48">
        <f>INDEX(indiv__ref!$1:$11, MATCH($V80,indiv__ref!$A:$A,0),MATCH(AB$77,indiv__ref!$1:$1,0))</f>
        <v>115</v>
      </c>
      <c r="AC80" s="48">
        <f>INDEX(indiv__ref!$1:$11, MATCH($V80,indiv__ref!$A:$A,0),MATCH(AC$77,indiv__ref!$1:$1,0))</f>
        <v>12397</v>
      </c>
      <c r="AD80" s="48">
        <f>INDEX(indiv__ref!$1:$11, MATCH($V80,indiv__ref!$A:$A,0),MATCH(AD$77,indiv__ref!$1:$1,0))</f>
        <v>0</v>
      </c>
      <c r="AE80" s="48">
        <f>INDEX(indiv__ref!$1:$11, MATCH($V80,indiv__ref!$A:$A,0),MATCH(AE$77,indiv__ref!$1:$1,0))</f>
        <v>12282</v>
      </c>
      <c r="AF80" s="48" t="e">
        <f>INDEX(indiv__ref!$1:$11, MATCH($V80,indiv__ref!$A:$A,0),MATCH(AF$77,indiv__ref!$1:$1,0))</f>
        <v>#N/A</v>
      </c>
      <c r="AG80" s="48">
        <f>INDEX(indiv__ref!$1:$11, MATCH($V80,indiv__ref!$A:$A,0),MATCH(AG$77,indiv__ref!$1:$1,0))</f>
        <v>12282</v>
      </c>
      <c r="AH80" s="48">
        <f>INDEX(indiv__ref!$1:$11, MATCH($V80,indiv__ref!$A:$A,0),MATCH(AH$77,indiv__ref!$1:$1,0))</f>
        <v>709246</v>
      </c>
      <c r="AI80" s="48">
        <f>INDEX(indiv__ref!$1:$11, MATCH($V80,indiv__ref!$A:$A,0),MATCH(AI$77,indiv__ref!$1:$1,0))</f>
        <v>709246</v>
      </c>
      <c r="AJ80" s="48">
        <f>INDEX(indiv__ref!$1:$11, MATCH($V80,indiv__ref!$A:$A,0),MATCH(AJ$77,indiv__ref!$1:$1,0))</f>
        <v>29351</v>
      </c>
      <c r="AK80" s="48">
        <f>INDEX(indiv__ref!$1:$11, MATCH($V80,indiv__ref!$A:$A,0),MATCH(AK$77,indiv__ref!$1:$1,0))</f>
        <v>43298</v>
      </c>
      <c r="AL80" s="184">
        <f>INDEX(indiv__ref!$1:$11, MATCH($V80,indiv__ref!$A:$A,0),MATCH(AL$77,indiv__ref!$1:$1,0))</f>
        <v>641127</v>
      </c>
    </row>
    <row r="81" spans="2:38" s="48" customFormat="1">
      <c r="B81" s="48">
        <v>3</v>
      </c>
      <c r="C81" s="48">
        <f>INDEX(indiv_!$1:$11, MATCH($B81,indiv_!$A:$A,0),MATCH(C$77,indiv_!$1:$1,0))</f>
        <v>0</v>
      </c>
      <c r="D81" s="48">
        <f>INDEX(indiv_!$1:$11, MATCH($B81,indiv_!$A:$A,0),MATCH(D$77,indiv_!$1:$1,0))</f>
        <v>0</v>
      </c>
      <c r="E81" s="48">
        <f>INDEX(indiv_!$1:$11, MATCH($B81,indiv_!$A:$A,0),MATCH(E$77,indiv_!$1:$1,0))</f>
        <v>0</v>
      </c>
      <c r="F81" s="48">
        <f>INDEX(indiv_!$1:$11, MATCH($B81,indiv_!$A:$A,0),MATCH(F$77,indiv_!$1:$1,0))</f>
        <v>0</v>
      </c>
      <c r="G81" s="48">
        <f>INDEX(indiv_!$1:$11, MATCH($B81,indiv_!$A:$A,0),MATCH(G$77,indiv_!$1:$1,0))</f>
        <v>0</v>
      </c>
      <c r="H81" s="48">
        <f>INDEX(indiv_!$1:$11, MATCH($B81,indiv_!$A:$A,0),MATCH(H$77,indiv_!$1:$1,0))</f>
        <v>0</v>
      </c>
      <c r="I81" s="48">
        <f>INDEX(indiv_!$1:$11, MATCH($B81,indiv_!$A:$A,0),MATCH(I$77,indiv_!$1:$1,0))</f>
        <v>30943</v>
      </c>
      <c r="J81" s="48">
        <f>INDEX(indiv_!$1:$11, MATCH($B81,indiv_!$A:$A,0),MATCH(J$77,indiv_!$1:$1,0))</f>
        <v>0</v>
      </c>
      <c r="K81" s="48">
        <f>INDEX(indiv_!$1:$11, MATCH($B81,indiv_!$A:$A,0),MATCH(K$77,indiv_!$1:$1,0))</f>
        <v>30943</v>
      </c>
      <c r="L81" s="48" t="e">
        <f>INDEX(indiv_!$1:$11, MATCH($B81,indiv_!$A:$A,0),MATCH(L$77,indiv_!$1:$1,0))</f>
        <v>#N/A</v>
      </c>
      <c r="M81" s="184">
        <f>INDEX(indiv_!$1:$11, MATCH($B81,indiv_!$A:$A,0),MATCH(M$77,indiv_!$1:$1,0))</f>
        <v>30943</v>
      </c>
      <c r="N81" s="184">
        <f>INDEX(indiv_!$1:$11, MATCH($B81,indiv_!$A:$A,0),MATCH(N$77,indiv_!$1:$1,0))</f>
        <v>709373</v>
      </c>
      <c r="O81" s="184">
        <f>INDEX(indiv_!$1:$11, MATCH($B81,indiv_!$A:$A,0),MATCH(O$77,indiv_!$1:$1,0))</f>
        <v>709373</v>
      </c>
      <c r="P81" s="184">
        <f>INDEX(indiv_!$1:$11, MATCH($B81,indiv_!$A:$A,0),MATCH(P$77,indiv_!$1:$1,0))</f>
        <v>24047</v>
      </c>
      <c r="Q81" s="184">
        <f>INDEX(indiv_!$1:$11, MATCH($B81,indiv_!$A:$A,0),MATCH(Q$77,indiv_!$1:$1,0))</f>
        <v>39435</v>
      </c>
      <c r="R81" s="184">
        <f>INDEX(indiv_!$1:$11, MATCH($B81,indiv_!$A:$A,0),MATCH(R$77,indiv_!$1:$1,0))</f>
        <v>501208</v>
      </c>
      <c r="S81" s="184"/>
      <c r="T81" s="184"/>
      <c r="V81" s="48">
        <v>3</v>
      </c>
      <c r="W81" s="48">
        <f>INDEX(indiv__ref!$1:$11, MATCH($B81,indiv__ref!$A:$A,0),MATCH(W$77,indiv__ref!$1:$1,0))</f>
        <v>0</v>
      </c>
      <c r="X81" s="48">
        <f>INDEX(indiv__ref!$1:$11, MATCH($V81,indiv__ref!$A:$A,0),MATCH(X$77,indiv__ref!$1:$1,0))</f>
        <v>0</v>
      </c>
      <c r="Y81" s="48">
        <f>INDEX(indiv__ref!$1:$11, MATCH($V81,indiv__ref!$A:$A,0),MATCH(Y$77,indiv__ref!$1:$1,0))</f>
        <v>0</v>
      </c>
      <c r="Z81" s="48">
        <f>INDEX(indiv__ref!$1:$11, MATCH($V81,indiv__ref!$A:$A,0),MATCH(Z$77,indiv__ref!$1:$1,0))</f>
        <v>0</v>
      </c>
      <c r="AA81" s="48">
        <f>INDEX(indiv__ref!$1:$11, MATCH($V81,indiv__ref!$A:$A,0),MATCH(AA$77,indiv__ref!$1:$1,0))</f>
        <v>0</v>
      </c>
      <c r="AB81" s="48">
        <f>INDEX(indiv__ref!$1:$11, MATCH($V81,indiv__ref!$A:$A,0),MATCH(AB$77,indiv__ref!$1:$1,0))</f>
        <v>0</v>
      </c>
      <c r="AC81" s="48">
        <f>INDEX(indiv__ref!$1:$11, MATCH($V81,indiv__ref!$A:$A,0),MATCH(AC$77,indiv__ref!$1:$1,0))</f>
        <v>30943</v>
      </c>
      <c r="AD81" s="48">
        <f>INDEX(indiv__ref!$1:$11, MATCH($V81,indiv__ref!$A:$A,0),MATCH(AD$77,indiv__ref!$1:$1,0))</f>
        <v>0</v>
      </c>
      <c r="AE81" s="48">
        <f>INDEX(indiv__ref!$1:$11, MATCH($V81,indiv__ref!$A:$A,0),MATCH(AE$77,indiv__ref!$1:$1,0))</f>
        <v>30943</v>
      </c>
      <c r="AF81" s="48" t="e">
        <f>INDEX(indiv__ref!$1:$11, MATCH($V81,indiv__ref!$A:$A,0),MATCH(AF$77,indiv__ref!$1:$1,0))</f>
        <v>#N/A</v>
      </c>
      <c r="AG81" s="48">
        <f>INDEX(indiv__ref!$1:$11, MATCH($V81,indiv__ref!$A:$A,0),MATCH(AG$77,indiv__ref!$1:$1,0))</f>
        <v>30943</v>
      </c>
      <c r="AH81" s="48">
        <f>INDEX(indiv__ref!$1:$11, MATCH($V81,indiv__ref!$A:$A,0),MATCH(AH$77,indiv__ref!$1:$1,0))</f>
        <v>709373</v>
      </c>
      <c r="AI81" s="48">
        <f>INDEX(indiv__ref!$1:$11, MATCH($V81,indiv__ref!$A:$A,0),MATCH(AI$77,indiv__ref!$1:$1,0))</f>
        <v>709373</v>
      </c>
      <c r="AJ81" s="48">
        <f>INDEX(indiv__ref!$1:$11, MATCH($V81,indiv__ref!$A:$A,0),MATCH(AJ$77,indiv__ref!$1:$1,0))</f>
        <v>24047</v>
      </c>
      <c r="AK81" s="48">
        <f>INDEX(indiv__ref!$1:$11, MATCH($V81,indiv__ref!$A:$A,0),MATCH(AK$77,indiv__ref!$1:$1,0))</f>
        <v>39435</v>
      </c>
      <c r="AL81" s="184">
        <f>INDEX(indiv__ref!$1:$11, MATCH($V81,indiv__ref!$A:$A,0),MATCH(AL$77,indiv__ref!$1:$1,0))</f>
        <v>632484</v>
      </c>
    </row>
    <row r="82" spans="2:38" s="48" customFormat="1">
      <c r="B82" s="48">
        <v>4</v>
      </c>
      <c r="C82" s="48">
        <f>INDEX(indiv_!$1:$11, MATCH($B82,indiv_!$A:$A,0),MATCH(C$77,indiv_!$1:$1,0))</f>
        <v>0</v>
      </c>
      <c r="D82" s="48">
        <f>INDEX(indiv_!$1:$11, MATCH($B82,indiv_!$A:$A,0),MATCH(D$77,indiv_!$1:$1,0))</f>
        <v>307</v>
      </c>
      <c r="E82" s="48">
        <f>INDEX(indiv_!$1:$11, MATCH($B82,indiv_!$A:$A,0),MATCH(E$77,indiv_!$1:$1,0))</f>
        <v>1967</v>
      </c>
      <c r="F82" s="48">
        <f>INDEX(indiv_!$1:$11, MATCH($B82,indiv_!$A:$A,0),MATCH(F$77,indiv_!$1:$1,0))</f>
        <v>0</v>
      </c>
      <c r="G82" s="48">
        <f>INDEX(indiv_!$1:$11, MATCH($B82,indiv_!$A:$A,0),MATCH(G$77,indiv_!$1:$1,0))</f>
        <v>1967</v>
      </c>
      <c r="H82" s="48">
        <f>INDEX(indiv_!$1:$11, MATCH($B82,indiv_!$A:$A,0),MATCH(H$77,indiv_!$1:$1,0))</f>
        <v>2274</v>
      </c>
      <c r="I82" s="48">
        <f>INDEX(indiv_!$1:$11, MATCH($B82,indiv_!$A:$A,0),MATCH(I$77,indiv_!$1:$1,0))</f>
        <v>45485</v>
      </c>
      <c r="J82" s="48">
        <f>INDEX(indiv_!$1:$11, MATCH($B82,indiv_!$A:$A,0),MATCH(J$77,indiv_!$1:$1,0))</f>
        <v>0</v>
      </c>
      <c r="K82" s="48">
        <f>INDEX(indiv_!$1:$11, MATCH($B82,indiv_!$A:$A,0),MATCH(K$77,indiv_!$1:$1,0))</f>
        <v>43518</v>
      </c>
      <c r="L82" s="48" t="e">
        <f>INDEX(indiv_!$1:$11, MATCH($B82,indiv_!$A:$A,0),MATCH(L$77,indiv_!$1:$1,0))</f>
        <v>#N/A</v>
      </c>
      <c r="M82" s="184">
        <f>INDEX(indiv_!$1:$11, MATCH($B82,indiv_!$A:$A,0),MATCH(M$77,indiv_!$1:$1,0))</f>
        <v>43518</v>
      </c>
      <c r="N82" s="184">
        <f>INDEX(indiv_!$1:$11, MATCH($B82,indiv_!$A:$A,0),MATCH(N$77,indiv_!$1:$1,0))</f>
        <v>709524</v>
      </c>
      <c r="O82" s="184">
        <f>INDEX(indiv_!$1:$11, MATCH($B82,indiv_!$A:$A,0),MATCH(O$77,indiv_!$1:$1,0))</f>
        <v>709524</v>
      </c>
      <c r="P82" s="184">
        <f>INDEX(indiv_!$1:$11, MATCH($B82,indiv_!$A:$A,0),MATCH(P$77,indiv_!$1:$1,0))</f>
        <v>23378</v>
      </c>
      <c r="Q82" s="184">
        <f>INDEX(indiv_!$1:$11, MATCH($B82,indiv_!$A:$A,0),MATCH(Q$77,indiv_!$1:$1,0))</f>
        <v>37242</v>
      </c>
      <c r="R82" s="184">
        <f>INDEX(indiv_!$1:$11, MATCH($B82,indiv_!$A:$A,0),MATCH(R$77,indiv_!$1:$1,0))</f>
        <v>509145</v>
      </c>
      <c r="S82" s="184"/>
      <c r="T82" s="184"/>
      <c r="V82" s="48">
        <v>4</v>
      </c>
      <c r="W82" s="48">
        <f>INDEX(indiv__ref!$1:$11, MATCH($B82,indiv__ref!$A:$A,0),MATCH(W$77,indiv__ref!$1:$1,0))</f>
        <v>0</v>
      </c>
      <c r="X82" s="48">
        <f>INDEX(indiv__ref!$1:$11, MATCH($V82,indiv__ref!$A:$A,0),MATCH(X$77,indiv__ref!$1:$1,0))</f>
        <v>307</v>
      </c>
      <c r="Y82" s="48">
        <f>INDEX(indiv__ref!$1:$11, MATCH($V82,indiv__ref!$A:$A,0),MATCH(Y$77,indiv__ref!$1:$1,0))</f>
        <v>1967</v>
      </c>
      <c r="Z82" s="48">
        <f>INDEX(indiv__ref!$1:$11, MATCH($V82,indiv__ref!$A:$A,0),MATCH(Z$77,indiv__ref!$1:$1,0))</f>
        <v>0</v>
      </c>
      <c r="AA82" s="48">
        <f>INDEX(indiv__ref!$1:$11, MATCH($V82,indiv__ref!$A:$A,0),MATCH(AA$77,indiv__ref!$1:$1,0))</f>
        <v>1967</v>
      </c>
      <c r="AB82" s="48">
        <f>INDEX(indiv__ref!$1:$11, MATCH($V82,indiv__ref!$A:$A,0),MATCH(AB$77,indiv__ref!$1:$1,0))</f>
        <v>2274</v>
      </c>
      <c r="AC82" s="48">
        <f>INDEX(indiv__ref!$1:$11, MATCH($V82,indiv__ref!$A:$A,0),MATCH(AC$77,indiv__ref!$1:$1,0))</f>
        <v>45485</v>
      </c>
      <c r="AD82" s="48">
        <f>INDEX(indiv__ref!$1:$11, MATCH($V82,indiv__ref!$A:$A,0),MATCH(AD$77,indiv__ref!$1:$1,0))</f>
        <v>0</v>
      </c>
      <c r="AE82" s="48">
        <f>INDEX(indiv__ref!$1:$11, MATCH($V82,indiv__ref!$A:$A,0),MATCH(AE$77,indiv__ref!$1:$1,0))</f>
        <v>43518</v>
      </c>
      <c r="AF82" s="48" t="e">
        <f>INDEX(indiv__ref!$1:$11, MATCH($V82,indiv__ref!$A:$A,0),MATCH(AF$77,indiv__ref!$1:$1,0))</f>
        <v>#N/A</v>
      </c>
      <c r="AG82" s="48">
        <f>INDEX(indiv__ref!$1:$11, MATCH($V82,indiv__ref!$A:$A,0),MATCH(AG$77,indiv__ref!$1:$1,0))</f>
        <v>43518</v>
      </c>
      <c r="AH82" s="48">
        <f>INDEX(indiv__ref!$1:$11, MATCH($V82,indiv__ref!$A:$A,0),MATCH(AH$77,indiv__ref!$1:$1,0))</f>
        <v>709524</v>
      </c>
      <c r="AI82" s="48">
        <f>INDEX(indiv__ref!$1:$11, MATCH($V82,indiv__ref!$A:$A,0),MATCH(AI$77,indiv__ref!$1:$1,0))</f>
        <v>709524</v>
      </c>
      <c r="AJ82" s="48">
        <f>INDEX(indiv__ref!$1:$11, MATCH($V82,indiv__ref!$A:$A,0),MATCH(AJ$77,indiv__ref!$1:$1,0))</f>
        <v>23378</v>
      </c>
      <c r="AK82" s="48">
        <f>INDEX(indiv__ref!$1:$11, MATCH($V82,indiv__ref!$A:$A,0),MATCH(AK$77,indiv__ref!$1:$1,0))</f>
        <v>37242</v>
      </c>
      <c r="AL82" s="184">
        <f>INDEX(indiv__ref!$1:$11, MATCH($V82,indiv__ref!$A:$A,0),MATCH(AL$77,indiv__ref!$1:$1,0))</f>
        <v>643446</v>
      </c>
    </row>
    <row r="83" spans="2:38" s="48" customFormat="1">
      <c r="B83" s="48">
        <v>5</v>
      </c>
      <c r="C83" s="48">
        <f>INDEX(indiv_!$1:$11, MATCH($B83,indiv_!$A:$A,0),MATCH(C$77,indiv_!$1:$1,0))</f>
        <v>0</v>
      </c>
      <c r="D83" s="48">
        <f>INDEX(indiv_!$1:$11, MATCH($B83,indiv_!$A:$A,0),MATCH(D$77,indiv_!$1:$1,0))</f>
        <v>960</v>
      </c>
      <c r="E83" s="48">
        <f>INDEX(indiv_!$1:$11, MATCH($B83,indiv_!$A:$A,0),MATCH(E$77,indiv_!$1:$1,0))</f>
        <v>2532</v>
      </c>
      <c r="F83" s="48">
        <f>INDEX(indiv_!$1:$11, MATCH($B83,indiv_!$A:$A,0),MATCH(F$77,indiv_!$1:$1,0))</f>
        <v>1241</v>
      </c>
      <c r="G83" s="48">
        <f>INDEX(indiv_!$1:$11, MATCH($B83,indiv_!$A:$A,0),MATCH(G$77,indiv_!$1:$1,0))</f>
        <v>3773</v>
      </c>
      <c r="H83" s="48">
        <f>INDEX(indiv_!$1:$11, MATCH($B83,indiv_!$A:$A,0),MATCH(H$77,indiv_!$1:$1,0))</f>
        <v>4733</v>
      </c>
      <c r="I83" s="48">
        <f>INDEX(indiv_!$1:$11, MATCH($B83,indiv_!$A:$A,0),MATCH(I$77,indiv_!$1:$1,0))</f>
        <v>49317</v>
      </c>
      <c r="J83" s="48">
        <f>INDEX(indiv_!$1:$11, MATCH($B83,indiv_!$A:$A,0),MATCH(J$77,indiv_!$1:$1,0))</f>
        <v>0</v>
      </c>
      <c r="K83" s="48">
        <f>INDEX(indiv_!$1:$11, MATCH($B83,indiv_!$A:$A,0),MATCH(K$77,indiv_!$1:$1,0))</f>
        <v>46433</v>
      </c>
      <c r="L83" s="48" t="e">
        <f>INDEX(indiv_!$1:$11, MATCH($B83,indiv_!$A:$A,0),MATCH(L$77,indiv_!$1:$1,0))</f>
        <v>#N/A</v>
      </c>
      <c r="M83" s="184">
        <f>INDEX(indiv_!$1:$11, MATCH($B83,indiv_!$A:$A,0),MATCH(M$77,indiv_!$1:$1,0))</f>
        <v>46433</v>
      </c>
      <c r="N83" s="184">
        <f>INDEX(indiv_!$1:$11, MATCH($B83,indiv_!$A:$A,0),MATCH(N$77,indiv_!$1:$1,0))</f>
        <v>707892</v>
      </c>
      <c r="O83" s="184">
        <f>INDEX(indiv_!$1:$11, MATCH($B83,indiv_!$A:$A,0),MATCH(O$77,indiv_!$1:$1,0))</f>
        <v>707892</v>
      </c>
      <c r="P83" s="184">
        <f>INDEX(indiv_!$1:$11, MATCH($B83,indiv_!$A:$A,0),MATCH(P$77,indiv_!$1:$1,0))</f>
        <v>18971</v>
      </c>
      <c r="Q83" s="184">
        <f>INDEX(indiv_!$1:$11, MATCH($B83,indiv_!$A:$A,0),MATCH(Q$77,indiv_!$1:$1,0))</f>
        <v>30180</v>
      </c>
      <c r="R83" s="184">
        <f>INDEX(indiv_!$1:$11, MATCH($B83,indiv_!$A:$A,0),MATCH(R$77,indiv_!$1:$1,0))</f>
        <v>494059</v>
      </c>
      <c r="S83" s="184"/>
      <c r="T83" s="184"/>
      <c r="V83" s="48">
        <v>5</v>
      </c>
      <c r="W83" s="48">
        <f>INDEX(indiv__ref!$1:$11, MATCH($B83,indiv__ref!$A:$A,0),MATCH(W$77,indiv__ref!$1:$1,0))</f>
        <v>0</v>
      </c>
      <c r="X83" s="48">
        <f>INDEX(indiv__ref!$1:$11, MATCH($V83,indiv__ref!$A:$A,0),MATCH(X$77,indiv__ref!$1:$1,0))</f>
        <v>960</v>
      </c>
      <c r="Y83" s="48">
        <f>INDEX(indiv__ref!$1:$11, MATCH($V83,indiv__ref!$A:$A,0),MATCH(Y$77,indiv__ref!$1:$1,0))</f>
        <v>2532</v>
      </c>
      <c r="Z83" s="48">
        <f>INDEX(indiv__ref!$1:$11, MATCH($V83,indiv__ref!$A:$A,0),MATCH(Z$77,indiv__ref!$1:$1,0))</f>
        <v>1241</v>
      </c>
      <c r="AA83" s="48">
        <f>INDEX(indiv__ref!$1:$11, MATCH($V83,indiv__ref!$A:$A,0),MATCH(AA$77,indiv__ref!$1:$1,0))</f>
        <v>3773</v>
      </c>
      <c r="AB83" s="48">
        <f>INDEX(indiv__ref!$1:$11, MATCH($V83,indiv__ref!$A:$A,0),MATCH(AB$77,indiv__ref!$1:$1,0))</f>
        <v>4733</v>
      </c>
      <c r="AC83" s="48">
        <f>INDEX(indiv__ref!$1:$11, MATCH($V83,indiv__ref!$A:$A,0),MATCH(AC$77,indiv__ref!$1:$1,0))</f>
        <v>49317</v>
      </c>
      <c r="AD83" s="48">
        <f>INDEX(indiv__ref!$1:$11, MATCH($V83,indiv__ref!$A:$A,0),MATCH(AD$77,indiv__ref!$1:$1,0))</f>
        <v>0</v>
      </c>
      <c r="AE83" s="48">
        <f>INDEX(indiv__ref!$1:$11, MATCH($V83,indiv__ref!$A:$A,0),MATCH(AE$77,indiv__ref!$1:$1,0))</f>
        <v>46433</v>
      </c>
      <c r="AF83" s="48" t="e">
        <f>INDEX(indiv__ref!$1:$11, MATCH($V83,indiv__ref!$A:$A,0),MATCH(AF$77,indiv__ref!$1:$1,0))</f>
        <v>#N/A</v>
      </c>
      <c r="AG83" s="48">
        <f>INDEX(indiv__ref!$1:$11, MATCH($V83,indiv__ref!$A:$A,0),MATCH(AG$77,indiv__ref!$1:$1,0))</f>
        <v>46433</v>
      </c>
      <c r="AH83" s="48">
        <f>INDEX(indiv__ref!$1:$11, MATCH($V83,indiv__ref!$A:$A,0),MATCH(AH$77,indiv__ref!$1:$1,0))</f>
        <v>707892</v>
      </c>
      <c r="AI83" s="48">
        <f>INDEX(indiv__ref!$1:$11, MATCH($V83,indiv__ref!$A:$A,0),MATCH(AI$77,indiv__ref!$1:$1,0))</f>
        <v>707892</v>
      </c>
      <c r="AJ83" s="48">
        <f>INDEX(indiv__ref!$1:$11, MATCH($V83,indiv__ref!$A:$A,0),MATCH(AJ$77,indiv__ref!$1:$1,0))</f>
        <v>18971</v>
      </c>
      <c r="AK83" s="48">
        <f>INDEX(indiv__ref!$1:$11, MATCH($V83,indiv__ref!$A:$A,0),MATCH(AK$77,indiv__ref!$1:$1,0))</f>
        <v>30180</v>
      </c>
      <c r="AL83" s="184">
        <f>INDEX(indiv__ref!$1:$11, MATCH($V83,indiv__ref!$A:$A,0),MATCH(AL$77,indiv__ref!$1:$1,0))</f>
        <v>632784</v>
      </c>
    </row>
    <row r="84" spans="2:38" s="48" customFormat="1">
      <c r="B84" s="48">
        <v>6</v>
      </c>
      <c r="C84" s="48">
        <f>INDEX(indiv_!$1:$11, MATCH($B84,indiv_!$A:$A,0),MATCH(C$77,indiv_!$1:$1,0))</f>
        <v>1628</v>
      </c>
      <c r="D84" s="48">
        <f>INDEX(indiv_!$1:$11, MATCH($B84,indiv_!$A:$A,0),MATCH(D$77,indiv_!$1:$1,0))</f>
        <v>2613</v>
      </c>
      <c r="E84" s="48">
        <f>INDEX(indiv_!$1:$11, MATCH($B84,indiv_!$A:$A,0),MATCH(E$77,indiv_!$1:$1,0))</f>
        <v>5341</v>
      </c>
      <c r="F84" s="48">
        <f>INDEX(indiv_!$1:$11, MATCH($B84,indiv_!$A:$A,0),MATCH(F$77,indiv_!$1:$1,0))</f>
        <v>935</v>
      </c>
      <c r="G84" s="48">
        <f>INDEX(indiv_!$1:$11, MATCH($B84,indiv_!$A:$A,0),MATCH(G$77,indiv_!$1:$1,0))</f>
        <v>7904</v>
      </c>
      <c r="H84" s="48">
        <f>INDEX(indiv_!$1:$11, MATCH($B84,indiv_!$A:$A,0),MATCH(H$77,indiv_!$1:$1,0))</f>
        <v>10517</v>
      </c>
      <c r="I84" s="48">
        <f>INDEX(indiv_!$1:$11, MATCH($B84,indiv_!$A:$A,0),MATCH(I$77,indiv_!$1:$1,0))</f>
        <v>74486</v>
      </c>
      <c r="J84" s="48">
        <f>INDEX(indiv_!$1:$11, MATCH($B84,indiv_!$A:$A,0),MATCH(J$77,indiv_!$1:$1,0))</f>
        <v>0</v>
      </c>
      <c r="K84" s="48">
        <f>INDEX(indiv_!$1:$11, MATCH($B84,indiv_!$A:$A,0),MATCH(K$77,indiv_!$1:$1,0))</f>
        <v>67868</v>
      </c>
      <c r="L84" s="48" t="e">
        <f>INDEX(indiv_!$1:$11, MATCH($B84,indiv_!$A:$A,0),MATCH(L$77,indiv_!$1:$1,0))</f>
        <v>#N/A</v>
      </c>
      <c r="M84" s="184">
        <f>INDEX(indiv_!$1:$11, MATCH($B84,indiv_!$A:$A,0),MATCH(M$77,indiv_!$1:$1,0))</f>
        <v>67868</v>
      </c>
      <c r="N84" s="184">
        <f>INDEX(indiv_!$1:$11, MATCH($B84,indiv_!$A:$A,0),MATCH(N$77,indiv_!$1:$1,0))</f>
        <v>709672</v>
      </c>
      <c r="O84" s="184">
        <f>INDEX(indiv_!$1:$11, MATCH($B84,indiv_!$A:$A,0),MATCH(O$77,indiv_!$1:$1,0))</f>
        <v>709672</v>
      </c>
      <c r="P84" s="184">
        <f>INDEX(indiv_!$1:$11, MATCH($B84,indiv_!$A:$A,0),MATCH(P$77,indiv_!$1:$1,0))</f>
        <v>14920</v>
      </c>
      <c r="Q84" s="184">
        <f>INDEX(indiv_!$1:$11, MATCH($B84,indiv_!$A:$A,0),MATCH(Q$77,indiv_!$1:$1,0))</f>
        <v>33705</v>
      </c>
      <c r="R84" s="184">
        <f>INDEX(indiv_!$1:$11, MATCH($B84,indiv_!$A:$A,0),MATCH(R$77,indiv_!$1:$1,0))</f>
        <v>497323</v>
      </c>
      <c r="S84" s="184"/>
      <c r="T84" s="184"/>
      <c r="V84" s="48">
        <v>6</v>
      </c>
      <c r="W84" s="48">
        <f>INDEX(indiv__ref!$1:$11, MATCH($B84,indiv__ref!$A:$A,0),MATCH(W$77,indiv__ref!$1:$1,0))</f>
        <v>1628</v>
      </c>
      <c r="X84" s="48">
        <f>INDEX(indiv__ref!$1:$11, MATCH($V84,indiv__ref!$A:$A,0),MATCH(X$77,indiv__ref!$1:$1,0))</f>
        <v>2613</v>
      </c>
      <c r="Y84" s="48">
        <f>INDEX(indiv__ref!$1:$11, MATCH($V84,indiv__ref!$A:$A,0),MATCH(Y$77,indiv__ref!$1:$1,0))</f>
        <v>5341</v>
      </c>
      <c r="Z84" s="48">
        <f>INDEX(indiv__ref!$1:$11, MATCH($V84,indiv__ref!$A:$A,0),MATCH(Z$77,indiv__ref!$1:$1,0))</f>
        <v>935</v>
      </c>
      <c r="AA84" s="48">
        <f>INDEX(indiv__ref!$1:$11, MATCH($V84,indiv__ref!$A:$A,0),MATCH(AA$77,indiv__ref!$1:$1,0))</f>
        <v>7904</v>
      </c>
      <c r="AB84" s="48">
        <f>INDEX(indiv__ref!$1:$11, MATCH($V84,indiv__ref!$A:$A,0),MATCH(AB$77,indiv__ref!$1:$1,0))</f>
        <v>10517</v>
      </c>
      <c r="AC84" s="48">
        <f>INDEX(indiv__ref!$1:$11, MATCH($V84,indiv__ref!$A:$A,0),MATCH(AC$77,indiv__ref!$1:$1,0))</f>
        <v>74486</v>
      </c>
      <c r="AD84" s="48">
        <f>INDEX(indiv__ref!$1:$11, MATCH($V84,indiv__ref!$A:$A,0),MATCH(AD$77,indiv__ref!$1:$1,0))</f>
        <v>0</v>
      </c>
      <c r="AE84" s="48">
        <f>INDEX(indiv__ref!$1:$11, MATCH($V84,indiv__ref!$A:$A,0),MATCH(AE$77,indiv__ref!$1:$1,0))</f>
        <v>67868</v>
      </c>
      <c r="AF84" s="48" t="e">
        <f>INDEX(indiv__ref!$1:$11, MATCH($V84,indiv__ref!$A:$A,0),MATCH(AF$77,indiv__ref!$1:$1,0))</f>
        <v>#N/A</v>
      </c>
      <c r="AG84" s="48">
        <f>INDEX(indiv__ref!$1:$11, MATCH($V84,indiv__ref!$A:$A,0),MATCH(AG$77,indiv__ref!$1:$1,0))</f>
        <v>67868</v>
      </c>
      <c r="AH84" s="48">
        <f>INDEX(indiv__ref!$1:$11, MATCH($V84,indiv__ref!$A:$A,0),MATCH(AH$77,indiv__ref!$1:$1,0))</f>
        <v>709672</v>
      </c>
      <c r="AI84" s="48">
        <f>INDEX(indiv__ref!$1:$11, MATCH($V84,indiv__ref!$A:$A,0),MATCH(AI$77,indiv__ref!$1:$1,0))</f>
        <v>709672</v>
      </c>
      <c r="AJ84" s="48">
        <f>INDEX(indiv__ref!$1:$11, MATCH($V84,indiv__ref!$A:$A,0),MATCH(AJ$77,indiv__ref!$1:$1,0))</f>
        <v>14920</v>
      </c>
      <c r="AK84" s="48">
        <f>INDEX(indiv__ref!$1:$11, MATCH($V84,indiv__ref!$A:$A,0),MATCH(AK$77,indiv__ref!$1:$1,0))</f>
        <v>33705</v>
      </c>
      <c r="AL84" s="184">
        <f>INDEX(indiv__ref!$1:$11, MATCH($V84,indiv__ref!$A:$A,0),MATCH(AL$77,indiv__ref!$1:$1,0))</f>
        <v>628839</v>
      </c>
    </row>
    <row r="85" spans="2:38" s="48" customFormat="1">
      <c r="B85" s="48">
        <v>7</v>
      </c>
      <c r="C85" s="48">
        <f>INDEX(indiv_!$1:$11, MATCH($B85,indiv_!$A:$A,0),MATCH(C$77,indiv_!$1:$1,0))</f>
        <v>0</v>
      </c>
      <c r="D85" s="48">
        <f>INDEX(indiv_!$1:$11, MATCH($B85,indiv_!$A:$A,0),MATCH(D$77,indiv_!$1:$1,0))</f>
        <v>6721</v>
      </c>
      <c r="E85" s="48">
        <f>INDEX(indiv_!$1:$11, MATCH($B85,indiv_!$A:$A,0),MATCH(E$77,indiv_!$1:$1,0))</f>
        <v>3542</v>
      </c>
      <c r="F85" s="48">
        <f>INDEX(indiv_!$1:$11, MATCH($B85,indiv_!$A:$A,0),MATCH(F$77,indiv_!$1:$1,0))</f>
        <v>0</v>
      </c>
      <c r="G85" s="48">
        <f>INDEX(indiv_!$1:$11, MATCH($B85,indiv_!$A:$A,0),MATCH(G$77,indiv_!$1:$1,0))</f>
        <v>3542</v>
      </c>
      <c r="H85" s="48">
        <f>INDEX(indiv_!$1:$11, MATCH($B85,indiv_!$A:$A,0),MATCH(H$77,indiv_!$1:$1,0))</f>
        <v>10263</v>
      </c>
      <c r="I85" s="48">
        <f>INDEX(indiv_!$1:$11, MATCH($B85,indiv_!$A:$A,0),MATCH(I$77,indiv_!$1:$1,0))</f>
        <v>111740</v>
      </c>
      <c r="J85" s="48">
        <f>INDEX(indiv_!$1:$11, MATCH($B85,indiv_!$A:$A,0),MATCH(J$77,indiv_!$1:$1,0))</f>
        <v>0</v>
      </c>
      <c r="K85" s="48">
        <f>INDEX(indiv_!$1:$11, MATCH($B85,indiv_!$A:$A,0),MATCH(K$77,indiv_!$1:$1,0))</f>
        <v>108547</v>
      </c>
      <c r="L85" s="48" t="e">
        <f>INDEX(indiv_!$1:$11, MATCH($B85,indiv_!$A:$A,0),MATCH(L$77,indiv_!$1:$1,0))</f>
        <v>#N/A</v>
      </c>
      <c r="M85" s="184">
        <f>INDEX(indiv_!$1:$11, MATCH($B85,indiv_!$A:$A,0),MATCH(M$77,indiv_!$1:$1,0))</f>
        <v>108547</v>
      </c>
      <c r="N85" s="184">
        <f>INDEX(indiv_!$1:$11, MATCH($B85,indiv_!$A:$A,0),MATCH(N$77,indiv_!$1:$1,0))</f>
        <v>709027</v>
      </c>
      <c r="O85" s="184">
        <f>INDEX(indiv_!$1:$11, MATCH($B85,indiv_!$A:$A,0),MATCH(O$77,indiv_!$1:$1,0))</f>
        <v>709027</v>
      </c>
      <c r="P85" s="184">
        <f>INDEX(indiv_!$1:$11, MATCH($B85,indiv_!$A:$A,0),MATCH(P$77,indiv_!$1:$1,0))</f>
        <v>8025</v>
      </c>
      <c r="Q85" s="184">
        <f>INDEX(indiv_!$1:$11, MATCH($B85,indiv_!$A:$A,0),MATCH(Q$77,indiv_!$1:$1,0))</f>
        <v>26567</v>
      </c>
      <c r="R85" s="184">
        <f>INDEX(indiv_!$1:$11, MATCH($B85,indiv_!$A:$A,0),MATCH(R$77,indiv_!$1:$1,0))</f>
        <v>491708</v>
      </c>
      <c r="S85" s="184"/>
      <c r="T85" s="184"/>
      <c r="V85" s="48">
        <v>7</v>
      </c>
      <c r="W85" s="48">
        <f>INDEX(indiv__ref!$1:$11, MATCH($B85,indiv__ref!$A:$A,0),MATCH(W$77,indiv__ref!$1:$1,0))</f>
        <v>0</v>
      </c>
      <c r="X85" s="48">
        <f>INDEX(indiv__ref!$1:$11, MATCH($V85,indiv__ref!$A:$A,0),MATCH(X$77,indiv__ref!$1:$1,0))</f>
        <v>6721</v>
      </c>
      <c r="Y85" s="48">
        <f>INDEX(indiv__ref!$1:$11, MATCH($V85,indiv__ref!$A:$A,0),MATCH(Y$77,indiv__ref!$1:$1,0))</f>
        <v>3542</v>
      </c>
      <c r="Z85" s="48">
        <f>INDEX(indiv__ref!$1:$11, MATCH($V85,indiv__ref!$A:$A,0),MATCH(Z$77,indiv__ref!$1:$1,0))</f>
        <v>0</v>
      </c>
      <c r="AA85" s="48">
        <f>INDEX(indiv__ref!$1:$11, MATCH($V85,indiv__ref!$A:$A,0),MATCH(AA$77,indiv__ref!$1:$1,0))</f>
        <v>3542</v>
      </c>
      <c r="AB85" s="48">
        <f>INDEX(indiv__ref!$1:$11, MATCH($V85,indiv__ref!$A:$A,0),MATCH(AB$77,indiv__ref!$1:$1,0))</f>
        <v>10263</v>
      </c>
      <c r="AC85" s="48">
        <f>INDEX(indiv__ref!$1:$11, MATCH($V85,indiv__ref!$A:$A,0),MATCH(AC$77,indiv__ref!$1:$1,0))</f>
        <v>111740</v>
      </c>
      <c r="AD85" s="48">
        <f>INDEX(indiv__ref!$1:$11, MATCH($V85,indiv__ref!$A:$A,0),MATCH(AD$77,indiv__ref!$1:$1,0))</f>
        <v>0</v>
      </c>
      <c r="AE85" s="48">
        <f>INDEX(indiv__ref!$1:$11, MATCH($V85,indiv__ref!$A:$A,0),MATCH(AE$77,indiv__ref!$1:$1,0))</f>
        <v>108547</v>
      </c>
      <c r="AF85" s="48" t="e">
        <f>INDEX(indiv__ref!$1:$11, MATCH($V85,indiv__ref!$A:$A,0),MATCH(AF$77,indiv__ref!$1:$1,0))</f>
        <v>#N/A</v>
      </c>
      <c r="AG85" s="48">
        <f>INDEX(indiv__ref!$1:$11, MATCH($V85,indiv__ref!$A:$A,0),MATCH(AG$77,indiv__ref!$1:$1,0))</f>
        <v>108547</v>
      </c>
      <c r="AH85" s="48">
        <f>INDEX(indiv__ref!$1:$11, MATCH($V85,indiv__ref!$A:$A,0),MATCH(AH$77,indiv__ref!$1:$1,0))</f>
        <v>709027</v>
      </c>
      <c r="AI85" s="48">
        <f>INDEX(indiv__ref!$1:$11, MATCH($V85,indiv__ref!$A:$A,0),MATCH(AI$77,indiv__ref!$1:$1,0))</f>
        <v>709027</v>
      </c>
      <c r="AJ85" s="48">
        <f>INDEX(indiv__ref!$1:$11, MATCH($V85,indiv__ref!$A:$A,0),MATCH(AJ$77,indiv__ref!$1:$1,0))</f>
        <v>8025</v>
      </c>
      <c r="AK85" s="48">
        <f>INDEX(indiv__ref!$1:$11, MATCH($V85,indiv__ref!$A:$A,0),MATCH(AK$77,indiv__ref!$1:$1,0))</f>
        <v>26567</v>
      </c>
      <c r="AL85" s="184">
        <f>INDEX(indiv__ref!$1:$11, MATCH($V85,indiv__ref!$A:$A,0),MATCH(AL$77,indiv__ref!$1:$1,0))</f>
        <v>627659</v>
      </c>
    </row>
    <row r="86" spans="2:38" s="48" customFormat="1">
      <c r="B86" s="48">
        <v>8</v>
      </c>
      <c r="C86" s="48">
        <f>INDEX(indiv_!$1:$11, MATCH($B86,indiv_!$A:$A,0),MATCH(C$77,indiv_!$1:$1,0))</f>
        <v>2938</v>
      </c>
      <c r="D86" s="48">
        <f>INDEX(indiv_!$1:$11, MATCH($B86,indiv_!$A:$A,0),MATCH(D$77,indiv_!$1:$1,0))</f>
        <v>2655</v>
      </c>
      <c r="E86" s="48">
        <f>INDEX(indiv_!$1:$11, MATCH($B86,indiv_!$A:$A,0),MATCH(E$77,indiv_!$1:$1,0))</f>
        <v>8663</v>
      </c>
      <c r="F86" s="48">
        <f>INDEX(indiv_!$1:$11, MATCH($B86,indiv_!$A:$A,0),MATCH(F$77,indiv_!$1:$1,0))</f>
        <v>1106</v>
      </c>
      <c r="G86" s="48">
        <f>INDEX(indiv_!$1:$11, MATCH($B86,indiv_!$A:$A,0),MATCH(G$77,indiv_!$1:$1,0))</f>
        <v>12426</v>
      </c>
      <c r="H86" s="48">
        <f>INDEX(indiv_!$1:$11, MATCH($B86,indiv_!$A:$A,0),MATCH(H$77,indiv_!$1:$1,0))</f>
        <v>14823</v>
      </c>
      <c r="I86" s="48">
        <f>INDEX(indiv_!$1:$11, MATCH($B86,indiv_!$A:$A,0),MATCH(I$77,indiv_!$1:$1,0))</f>
        <v>123486</v>
      </c>
      <c r="J86" s="48">
        <f>INDEX(indiv_!$1:$11, MATCH($B86,indiv_!$A:$A,0),MATCH(J$77,indiv_!$1:$1,0))</f>
        <v>2295</v>
      </c>
      <c r="K86" s="48">
        <f>INDEX(indiv_!$1:$11, MATCH($B86,indiv_!$A:$A,0),MATCH(K$77,indiv_!$1:$1,0))</f>
        <v>109751</v>
      </c>
      <c r="L86" s="48" t="e">
        <f>INDEX(indiv_!$1:$11, MATCH($B86,indiv_!$A:$A,0),MATCH(L$77,indiv_!$1:$1,0))</f>
        <v>#N/A</v>
      </c>
      <c r="M86" s="184">
        <f>INDEX(indiv_!$1:$11, MATCH($B86,indiv_!$A:$A,0),MATCH(M$77,indiv_!$1:$1,0))</f>
        <v>112046</v>
      </c>
      <c r="N86" s="184">
        <f>INDEX(indiv_!$1:$11, MATCH($B86,indiv_!$A:$A,0),MATCH(N$77,indiv_!$1:$1,0))</f>
        <v>706002</v>
      </c>
      <c r="O86" s="184">
        <f>INDEX(indiv_!$1:$11, MATCH($B86,indiv_!$A:$A,0),MATCH(O$77,indiv_!$1:$1,0))</f>
        <v>706002</v>
      </c>
      <c r="P86" s="184">
        <f>INDEX(indiv_!$1:$11, MATCH($B86,indiv_!$A:$A,0),MATCH(P$77,indiv_!$1:$1,0))</f>
        <v>9639</v>
      </c>
      <c r="Q86" s="184">
        <f>INDEX(indiv_!$1:$11, MATCH($B86,indiv_!$A:$A,0),MATCH(Q$77,indiv_!$1:$1,0))</f>
        <v>31737</v>
      </c>
      <c r="R86" s="184">
        <f>INDEX(indiv_!$1:$11, MATCH($B86,indiv_!$A:$A,0),MATCH(R$77,indiv_!$1:$1,0))</f>
        <v>487894</v>
      </c>
      <c r="S86" s="184"/>
      <c r="T86" s="184"/>
      <c r="V86" s="48">
        <v>8</v>
      </c>
      <c r="W86" s="48">
        <f>INDEX(indiv__ref!$1:$11, MATCH($B86,indiv__ref!$A:$A,0),MATCH(W$77,indiv__ref!$1:$1,0))</f>
        <v>2214</v>
      </c>
      <c r="X86" s="48">
        <f>INDEX(indiv__ref!$1:$11, MATCH($V86,indiv__ref!$A:$A,0),MATCH(X$77,indiv__ref!$1:$1,0))</f>
        <v>2655</v>
      </c>
      <c r="Y86" s="48">
        <f>INDEX(indiv__ref!$1:$11, MATCH($V86,indiv__ref!$A:$A,0),MATCH(Y$77,indiv__ref!$1:$1,0))</f>
        <v>8663</v>
      </c>
      <c r="Z86" s="48">
        <f>INDEX(indiv__ref!$1:$11, MATCH($V86,indiv__ref!$A:$A,0),MATCH(Z$77,indiv__ref!$1:$1,0))</f>
        <v>1106</v>
      </c>
      <c r="AA86" s="48">
        <f>INDEX(indiv__ref!$1:$11, MATCH($V86,indiv__ref!$A:$A,0),MATCH(AA$77,indiv__ref!$1:$1,0))</f>
        <v>11702</v>
      </c>
      <c r="AB86" s="48">
        <f>INDEX(indiv__ref!$1:$11, MATCH($V86,indiv__ref!$A:$A,0),MATCH(AB$77,indiv__ref!$1:$1,0))</f>
        <v>14099</v>
      </c>
      <c r="AC86" s="48">
        <f>INDEX(indiv__ref!$1:$11, MATCH($V86,indiv__ref!$A:$A,0),MATCH(AC$77,indiv__ref!$1:$1,0))</f>
        <v>121229</v>
      </c>
      <c r="AD86" s="48">
        <f>INDEX(indiv__ref!$1:$11, MATCH($V86,indiv__ref!$A:$A,0),MATCH(AD$77,indiv__ref!$1:$1,0))</f>
        <v>2295</v>
      </c>
      <c r="AE86" s="48">
        <f>INDEX(indiv__ref!$1:$11, MATCH($V86,indiv__ref!$A:$A,0),MATCH(AE$77,indiv__ref!$1:$1,0))</f>
        <v>108218</v>
      </c>
      <c r="AF86" s="48" t="e">
        <f>INDEX(indiv__ref!$1:$11, MATCH($V86,indiv__ref!$A:$A,0),MATCH(AF$77,indiv__ref!$1:$1,0))</f>
        <v>#N/A</v>
      </c>
      <c r="AG86" s="48">
        <f>INDEX(indiv__ref!$1:$11, MATCH($V86,indiv__ref!$A:$A,0),MATCH(AG$77,indiv__ref!$1:$1,0))</f>
        <v>110513</v>
      </c>
      <c r="AH86" s="48">
        <f>INDEX(indiv__ref!$1:$11, MATCH($V86,indiv__ref!$A:$A,0),MATCH(AH$77,indiv__ref!$1:$1,0))</f>
        <v>705873</v>
      </c>
      <c r="AI86" s="48">
        <f>INDEX(indiv__ref!$1:$11, MATCH($V86,indiv__ref!$A:$A,0),MATCH(AI$77,indiv__ref!$1:$1,0))</f>
        <v>705873</v>
      </c>
      <c r="AJ86" s="48">
        <f>INDEX(indiv__ref!$1:$11, MATCH($V86,indiv__ref!$A:$A,0),MATCH(AJ$77,indiv__ref!$1:$1,0))</f>
        <v>9639</v>
      </c>
      <c r="AK86" s="48">
        <f>INDEX(indiv__ref!$1:$11, MATCH($V86,indiv__ref!$A:$A,0),MATCH(AK$77,indiv__ref!$1:$1,0))</f>
        <v>31737</v>
      </c>
      <c r="AL86" s="184">
        <f>INDEX(indiv__ref!$1:$11, MATCH($V86,indiv__ref!$A:$A,0),MATCH(AL$77,indiv__ref!$1:$1,0))</f>
        <v>619592</v>
      </c>
    </row>
    <row r="87" spans="2:38" s="48" customFormat="1">
      <c r="B87" s="48">
        <v>9</v>
      </c>
      <c r="C87" s="48">
        <f>INDEX(indiv_!$1:$11, MATCH($B87,indiv_!$A:$A,0),MATCH(C$77,indiv_!$1:$1,0))</f>
        <v>4393</v>
      </c>
      <c r="D87" s="48">
        <f>INDEX(indiv_!$1:$11, MATCH($B87,indiv_!$A:$A,0),MATCH(D$77,indiv_!$1:$1,0))</f>
        <v>8030</v>
      </c>
      <c r="E87" s="48">
        <f>INDEX(indiv_!$1:$11, MATCH($B87,indiv_!$A:$A,0),MATCH(E$77,indiv_!$1:$1,0))</f>
        <v>12999</v>
      </c>
      <c r="F87" s="48">
        <f>INDEX(indiv_!$1:$11, MATCH($B87,indiv_!$A:$A,0),MATCH(F$77,indiv_!$1:$1,0))</f>
        <v>2099</v>
      </c>
      <c r="G87" s="48">
        <f>INDEX(indiv_!$1:$11, MATCH($B87,indiv_!$A:$A,0),MATCH(G$77,indiv_!$1:$1,0))</f>
        <v>19086</v>
      </c>
      <c r="H87" s="48">
        <f>INDEX(indiv_!$1:$11, MATCH($B87,indiv_!$A:$A,0),MATCH(H$77,indiv_!$1:$1,0))</f>
        <v>26873</v>
      </c>
      <c r="I87" s="48">
        <f>INDEX(indiv_!$1:$11, MATCH($B87,indiv_!$A:$A,0),MATCH(I$77,indiv_!$1:$1,0))</f>
        <v>194579</v>
      </c>
      <c r="J87" s="48">
        <f>INDEX(indiv_!$1:$11, MATCH($B87,indiv_!$A:$A,0),MATCH(J$77,indiv_!$1:$1,0))</f>
        <v>8177</v>
      </c>
      <c r="K87" s="48">
        <f>INDEX(indiv_!$1:$11, MATCH($B87,indiv_!$A:$A,0),MATCH(K$77,indiv_!$1:$1,0))</f>
        <v>175843</v>
      </c>
      <c r="L87" s="48" t="e">
        <f>INDEX(indiv_!$1:$11, MATCH($B87,indiv_!$A:$A,0),MATCH(L$77,indiv_!$1:$1,0))</f>
        <v>#N/A</v>
      </c>
      <c r="M87" s="184">
        <f>INDEX(indiv_!$1:$11, MATCH($B87,indiv_!$A:$A,0),MATCH(M$77,indiv_!$1:$1,0))</f>
        <v>179117</v>
      </c>
      <c r="N87" s="184">
        <f>INDEX(indiv_!$1:$11, MATCH($B87,indiv_!$A:$A,0),MATCH(N$77,indiv_!$1:$1,0))</f>
        <v>707473</v>
      </c>
      <c r="O87" s="184">
        <f>INDEX(indiv_!$1:$11, MATCH($B87,indiv_!$A:$A,0),MATCH(O$77,indiv_!$1:$1,0))</f>
        <v>707473</v>
      </c>
      <c r="P87" s="184">
        <f>INDEX(indiv_!$1:$11, MATCH($B87,indiv_!$A:$A,0),MATCH(P$77,indiv_!$1:$1,0))</f>
        <v>2500</v>
      </c>
      <c r="Q87" s="184">
        <f>INDEX(indiv_!$1:$11, MATCH($B87,indiv_!$A:$A,0),MATCH(Q$77,indiv_!$1:$1,0))</f>
        <v>22165</v>
      </c>
      <c r="R87" s="184">
        <f>INDEX(indiv_!$1:$11, MATCH($B87,indiv_!$A:$A,0),MATCH(R$77,indiv_!$1:$1,0))</f>
        <v>503111</v>
      </c>
      <c r="S87" s="184"/>
      <c r="T87" s="184"/>
      <c r="V87" s="48">
        <v>9</v>
      </c>
      <c r="W87" s="48">
        <f>INDEX(indiv__ref!$1:$11, MATCH($B87,indiv__ref!$A:$A,0),MATCH(W$77,indiv__ref!$1:$1,0))</f>
        <v>3832</v>
      </c>
      <c r="X87" s="48">
        <f>INDEX(indiv__ref!$1:$11, MATCH($V87,indiv__ref!$A:$A,0),MATCH(X$77,indiv__ref!$1:$1,0))</f>
        <v>8030</v>
      </c>
      <c r="Y87" s="48">
        <f>INDEX(indiv__ref!$1:$11, MATCH($V87,indiv__ref!$A:$A,0),MATCH(Y$77,indiv__ref!$1:$1,0))</f>
        <v>13909</v>
      </c>
      <c r="Z87" s="48">
        <f>INDEX(indiv__ref!$1:$11, MATCH($V87,indiv__ref!$A:$A,0),MATCH(Z$77,indiv__ref!$1:$1,0))</f>
        <v>2099</v>
      </c>
      <c r="AA87" s="48">
        <f>INDEX(indiv__ref!$1:$11, MATCH($V87,indiv__ref!$A:$A,0),MATCH(AA$77,indiv__ref!$1:$1,0))</f>
        <v>19435</v>
      </c>
      <c r="AB87" s="48">
        <f>INDEX(indiv__ref!$1:$11, MATCH($V87,indiv__ref!$A:$A,0),MATCH(AB$77,indiv__ref!$1:$1,0))</f>
        <v>27222</v>
      </c>
      <c r="AC87" s="48">
        <f>INDEX(indiv__ref!$1:$11, MATCH($V87,indiv__ref!$A:$A,0),MATCH(AC$77,indiv__ref!$1:$1,0))</f>
        <v>195742</v>
      </c>
      <c r="AD87" s="48">
        <f>INDEX(indiv__ref!$1:$11, MATCH($V87,indiv__ref!$A:$A,0),MATCH(AD$77,indiv__ref!$1:$1,0))</f>
        <v>8177</v>
      </c>
      <c r="AE87" s="48">
        <f>INDEX(indiv__ref!$1:$11, MATCH($V87,indiv__ref!$A:$A,0),MATCH(AE$77,indiv__ref!$1:$1,0))</f>
        <v>177567</v>
      </c>
      <c r="AF87" s="48" t="e">
        <f>INDEX(indiv__ref!$1:$11, MATCH($V87,indiv__ref!$A:$A,0),MATCH(AF$77,indiv__ref!$1:$1,0))</f>
        <v>#N/A</v>
      </c>
      <c r="AG87" s="48">
        <f>INDEX(indiv__ref!$1:$11, MATCH($V87,indiv__ref!$A:$A,0),MATCH(AG$77,indiv__ref!$1:$1,0))</f>
        <v>180841</v>
      </c>
      <c r="AH87" s="48">
        <f>INDEX(indiv__ref!$1:$11, MATCH($V87,indiv__ref!$A:$A,0),MATCH(AH$77,indiv__ref!$1:$1,0))</f>
        <v>707793</v>
      </c>
      <c r="AI87" s="48">
        <f>INDEX(indiv__ref!$1:$11, MATCH($V87,indiv__ref!$A:$A,0),MATCH(AI$77,indiv__ref!$1:$1,0))</f>
        <v>707793</v>
      </c>
      <c r="AJ87" s="48">
        <f>INDEX(indiv__ref!$1:$11, MATCH($V87,indiv__ref!$A:$A,0),MATCH(AJ$77,indiv__ref!$1:$1,0))</f>
        <v>2500</v>
      </c>
      <c r="AK87" s="48">
        <f>INDEX(indiv__ref!$1:$11, MATCH($V87,indiv__ref!$A:$A,0),MATCH(AK$77,indiv__ref!$1:$1,0))</f>
        <v>22165</v>
      </c>
      <c r="AL87" s="184">
        <f>INDEX(indiv__ref!$1:$11, MATCH($V87,indiv__ref!$A:$A,0),MATCH(AL$77,indiv__ref!$1:$1,0))</f>
        <v>640061</v>
      </c>
    </row>
    <row r="88" spans="2:38" s="48" customFormat="1">
      <c r="B88" s="48">
        <v>10</v>
      </c>
      <c r="C88" s="48">
        <f>INDEX(indiv_!$1:$11, MATCH($B88,indiv_!$A:$A,0),MATCH(C$77,indiv_!$1:$1,0))</f>
        <v>29567</v>
      </c>
      <c r="D88" s="48">
        <f>INDEX(indiv_!$1:$11, MATCH($B88,indiv_!$A:$A,0),MATCH(D$77,indiv_!$1:$1,0))</f>
        <v>14534</v>
      </c>
      <c r="E88" s="48">
        <f>INDEX(indiv_!$1:$11, MATCH($B88,indiv_!$A:$A,0),MATCH(E$77,indiv_!$1:$1,0))</f>
        <v>32059</v>
      </c>
      <c r="F88" s="48">
        <f>INDEX(indiv_!$1:$11, MATCH($B88,indiv_!$A:$A,0),MATCH(F$77,indiv_!$1:$1,0))</f>
        <v>10799</v>
      </c>
      <c r="G88" s="48">
        <f>INDEX(indiv_!$1:$11, MATCH($B88,indiv_!$A:$A,0),MATCH(G$77,indiv_!$1:$1,0))</f>
        <v>68728</v>
      </c>
      <c r="H88" s="48">
        <f>INDEX(indiv_!$1:$11, MATCH($B88,indiv_!$A:$A,0),MATCH(H$77,indiv_!$1:$1,0))</f>
        <v>80187</v>
      </c>
      <c r="I88" s="48">
        <f>INDEX(indiv_!$1:$11, MATCH($B88,indiv_!$A:$A,0),MATCH(I$77,indiv_!$1:$1,0))</f>
        <v>300934</v>
      </c>
      <c r="J88" s="48">
        <f>INDEX(indiv_!$1:$11, MATCH($B88,indiv_!$A:$A,0),MATCH(J$77,indiv_!$1:$1,0))</f>
        <v>38807</v>
      </c>
      <c r="K88" s="48">
        <f>INDEX(indiv_!$1:$11, MATCH($B88,indiv_!$A:$A,0),MATCH(K$77,indiv_!$1:$1,0))</f>
        <v>241429</v>
      </c>
      <c r="L88" s="48" t="e">
        <f>INDEX(indiv_!$1:$11, MATCH($B88,indiv_!$A:$A,0),MATCH(L$77,indiv_!$1:$1,0))</f>
        <v>#N/A</v>
      </c>
      <c r="M88" s="184">
        <f>INDEX(indiv_!$1:$11, MATCH($B88,indiv_!$A:$A,0),MATCH(M$77,indiv_!$1:$1,0))</f>
        <v>253192</v>
      </c>
      <c r="N88" s="184">
        <f>INDEX(indiv_!$1:$11, MATCH($B88,indiv_!$A:$A,0),MATCH(N$77,indiv_!$1:$1,0))</f>
        <v>669782</v>
      </c>
      <c r="O88" s="184">
        <f>INDEX(indiv_!$1:$11, MATCH($B88,indiv_!$A:$A,0),MATCH(O$77,indiv_!$1:$1,0))</f>
        <v>669782</v>
      </c>
      <c r="P88" s="184">
        <f>INDEX(indiv_!$1:$11, MATCH($B88,indiv_!$A:$A,0),MATCH(P$77,indiv_!$1:$1,0))</f>
        <v>2141</v>
      </c>
      <c r="Q88" s="184">
        <f>INDEX(indiv_!$1:$11, MATCH($B88,indiv_!$A:$A,0),MATCH(Q$77,indiv_!$1:$1,0))</f>
        <v>23996</v>
      </c>
      <c r="R88" s="184">
        <f>INDEX(indiv_!$1:$11, MATCH($B88,indiv_!$A:$A,0),MATCH(R$77,indiv_!$1:$1,0))</f>
        <v>474604</v>
      </c>
      <c r="S88" s="184"/>
      <c r="T88" s="184"/>
      <c r="V88" s="48">
        <v>10</v>
      </c>
      <c r="W88" s="48">
        <f>INDEX(indiv__ref!$1:$11, MATCH($B88,indiv__ref!$A:$A,0),MATCH(W$77,indiv__ref!$1:$1,0))</f>
        <v>29439</v>
      </c>
      <c r="X88" s="48">
        <f>INDEX(indiv__ref!$1:$11, MATCH($V88,indiv__ref!$A:$A,0),MATCH(X$77,indiv__ref!$1:$1,0))</f>
        <v>14534</v>
      </c>
      <c r="Y88" s="48">
        <f>INDEX(indiv__ref!$1:$11, MATCH($V88,indiv__ref!$A:$A,0),MATCH(Y$77,indiv__ref!$1:$1,0))</f>
        <v>31149</v>
      </c>
      <c r="Z88" s="48">
        <f>INDEX(indiv__ref!$1:$11, MATCH($V88,indiv__ref!$A:$A,0),MATCH(Z$77,indiv__ref!$1:$1,0))</f>
        <v>10799</v>
      </c>
      <c r="AA88" s="48">
        <f>INDEX(indiv__ref!$1:$11, MATCH($V88,indiv__ref!$A:$A,0),MATCH(AA$77,indiv__ref!$1:$1,0))</f>
        <v>67690</v>
      </c>
      <c r="AB88" s="48">
        <f>INDEX(indiv__ref!$1:$11, MATCH($V88,indiv__ref!$A:$A,0),MATCH(AB$77,indiv__ref!$1:$1,0))</f>
        <v>79149</v>
      </c>
      <c r="AC88" s="48">
        <f>INDEX(indiv__ref!$1:$11, MATCH($V88,indiv__ref!$A:$A,0),MATCH(AC$77,indiv__ref!$1:$1,0))</f>
        <v>300615</v>
      </c>
      <c r="AD88" s="48">
        <f>INDEX(indiv__ref!$1:$11, MATCH($V88,indiv__ref!$A:$A,0),MATCH(AD$77,indiv__ref!$1:$1,0))</f>
        <v>38807</v>
      </c>
      <c r="AE88" s="48">
        <f>INDEX(indiv__ref!$1:$11, MATCH($V88,indiv__ref!$A:$A,0),MATCH(AE$77,indiv__ref!$1:$1,0))</f>
        <v>241238</v>
      </c>
      <c r="AF88" s="48" t="e">
        <f>INDEX(indiv__ref!$1:$11, MATCH($V88,indiv__ref!$A:$A,0),MATCH(AF$77,indiv__ref!$1:$1,0))</f>
        <v>#N/A</v>
      </c>
      <c r="AG88" s="48">
        <f>INDEX(indiv__ref!$1:$11, MATCH($V88,indiv__ref!$A:$A,0),MATCH(AG$77,indiv__ref!$1:$1,0))</f>
        <v>253001</v>
      </c>
      <c r="AH88" s="48">
        <f>INDEX(indiv__ref!$1:$11, MATCH($V88,indiv__ref!$A:$A,0),MATCH(AH$77,indiv__ref!$1:$1,0))</f>
        <v>669591</v>
      </c>
      <c r="AI88" s="48">
        <f>INDEX(indiv__ref!$1:$11, MATCH($V88,indiv__ref!$A:$A,0),MATCH(AI$77,indiv__ref!$1:$1,0))</f>
        <v>669591</v>
      </c>
      <c r="AJ88" s="48">
        <f>INDEX(indiv__ref!$1:$11, MATCH($V88,indiv__ref!$A:$A,0),MATCH(AJ$77,indiv__ref!$1:$1,0))</f>
        <v>2141</v>
      </c>
      <c r="AK88" s="48">
        <f>INDEX(indiv__ref!$1:$11, MATCH($V88,indiv__ref!$A:$A,0),MATCH(AK$77,indiv__ref!$1:$1,0))</f>
        <v>23996</v>
      </c>
      <c r="AL88" s="184">
        <f>INDEX(indiv__ref!$1:$11, MATCH($V88,indiv__ref!$A:$A,0),MATCH(AL$77,indiv__ref!$1:$1,0))</f>
        <v>602792</v>
      </c>
    </row>
    <row r="89" spans="2:38" s="48" customFormat="1"/>
    <row r="90" spans="2:38" s="48" customFormat="1"/>
    <row r="91" spans="2:38" s="48" customFormat="1"/>
    <row r="92" spans="2:38" s="48" customFormat="1"/>
    <row r="93" spans="2:38" s="48" customFormat="1"/>
    <row r="94" spans="2:38" s="48" customFormat="1"/>
    <row r="95" spans="2:38" s="48" customFormat="1"/>
    <row r="96" spans="2:38" s="48" customFormat="1"/>
    <row r="97" s="48" customFormat="1"/>
    <row r="98" s="48" customFormat="1"/>
    <row r="99" s="48" customFormat="1"/>
    <row r="100" s="48" customFormat="1"/>
    <row r="101" s="48" customFormat="1"/>
    <row r="102" s="48" customFormat="1"/>
    <row r="103" s="48" customFormat="1"/>
    <row r="104" s="48" customFormat="1"/>
    <row r="105" s="48" customFormat="1"/>
    <row r="106" s="48" customFormat="1"/>
    <row r="107" s="48" customFormat="1"/>
    <row r="108" s="48" customFormat="1"/>
    <row r="109" s="48" customFormat="1"/>
    <row r="110" s="48" customFormat="1"/>
    <row r="111" s="48" customFormat="1"/>
    <row r="112" s="48" customFormat="1"/>
    <row r="113" s="48" customFormat="1"/>
    <row r="114" s="48" customFormat="1"/>
    <row r="115" s="48" customFormat="1"/>
    <row r="116" s="48" customFormat="1"/>
    <row r="117" s="48" customFormat="1"/>
    <row r="118" s="48" customFormat="1"/>
    <row r="119" s="48" customFormat="1"/>
    <row r="120" s="48" customFormat="1"/>
    <row r="121" s="48" customFormat="1"/>
    <row r="122" s="48" customFormat="1"/>
    <row r="123" s="48" customFormat="1"/>
    <row r="124" s="48" customFormat="1"/>
    <row r="125" s="48" customFormat="1"/>
    <row r="126" s="48" customFormat="1"/>
    <row r="127" s="48" customFormat="1"/>
    <row r="128" s="48" customFormat="1"/>
    <row r="129" s="48" customFormat="1"/>
    <row r="130" s="48" customFormat="1"/>
    <row r="131" s="48" customFormat="1"/>
    <row r="132" s="48" customFormat="1"/>
    <row r="133" s="48" customFormat="1"/>
    <row r="134" s="48" customFormat="1"/>
    <row r="135" s="48" customFormat="1"/>
    <row r="136" s="48" customFormat="1"/>
    <row r="137" s="48" customFormat="1"/>
    <row r="138" s="48" customFormat="1"/>
    <row r="139" s="48" customFormat="1"/>
    <row r="140" s="48" customFormat="1"/>
    <row r="141" s="48" customFormat="1"/>
    <row r="142" s="48" customFormat="1"/>
    <row r="143" s="48" customFormat="1"/>
    <row r="144" s="48" customFormat="1"/>
    <row r="145" s="48" customFormat="1"/>
    <row r="146" s="48" customFormat="1"/>
    <row r="147" s="48" customFormat="1"/>
    <row r="148" s="48" customFormat="1"/>
    <row r="149" s="48" customFormat="1"/>
    <row r="150" s="48" customFormat="1"/>
    <row r="151" s="48" customFormat="1"/>
    <row r="152" s="48" customFormat="1"/>
    <row r="153" s="48" customFormat="1"/>
    <row r="154" s="48" customFormat="1"/>
    <row r="155" s="48" customFormat="1"/>
    <row r="156" s="48" customFormat="1"/>
    <row r="157" s="48" customFormat="1"/>
    <row r="158" s="48" customFormat="1"/>
    <row r="159" s="48" customFormat="1"/>
    <row r="160" s="48" customFormat="1"/>
    <row r="161" s="48" customFormat="1"/>
    <row r="162" s="48" customFormat="1"/>
    <row r="163" s="48" customFormat="1"/>
    <row r="164" s="48" customFormat="1"/>
    <row r="165" s="48" customFormat="1"/>
    <row r="166" s="48" customFormat="1"/>
    <row r="167" s="48" customFormat="1"/>
    <row r="168" s="48" customFormat="1"/>
    <row r="169" s="48" customFormat="1"/>
    <row r="170" s="48" customFormat="1"/>
    <row r="171" s="48" customFormat="1"/>
    <row r="172" s="48" customFormat="1"/>
    <row r="173" s="48" customFormat="1"/>
    <row r="174" s="48" customFormat="1"/>
    <row r="175" s="48" customFormat="1"/>
    <row r="176" s="48" customFormat="1"/>
    <row r="177" s="48" customFormat="1"/>
    <row r="178" s="48" customFormat="1"/>
    <row r="179" s="48" customFormat="1"/>
    <row r="180" s="48" customFormat="1"/>
    <row r="181" s="48" customFormat="1"/>
    <row r="182" s="48" customFormat="1"/>
    <row r="183" s="48" customFormat="1"/>
    <row r="184" s="48" customFormat="1"/>
    <row r="185" s="48" customFormat="1"/>
    <row r="186" s="48" customFormat="1"/>
    <row r="187" s="48" customFormat="1"/>
    <row r="188" s="48" customFormat="1"/>
    <row r="189" s="48" customFormat="1"/>
    <row r="190" s="48" customFormat="1"/>
    <row r="191" s="48" customFormat="1"/>
  </sheetData>
  <mergeCells count="9">
    <mergeCell ref="B2:S2"/>
    <mergeCell ref="D7:F7"/>
    <mergeCell ref="D8:F8"/>
    <mergeCell ref="D9:F9"/>
    <mergeCell ref="P7:S7"/>
    <mergeCell ref="P8:S8"/>
    <mergeCell ref="P9:S9"/>
    <mergeCell ref="B4:F4"/>
    <mergeCell ref="L4:S4"/>
  </mergeCells>
  <phoneticPr fontId="0" type="noConversion"/>
  <dataValidations count="1">
    <dataValidation type="list" allowBlank="1" showInputMessage="1" showErrorMessage="1" sqref="D7:F9 P7:S9" xr:uid="{00000000-0002-0000-1300-000000000000}">
      <formula1>$C$78:$R$78</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tabColor theme="9" tint="0.59999389629810485"/>
  </sheetPr>
  <dimension ref="B1:V93"/>
  <sheetViews>
    <sheetView topLeftCell="A3" zoomScale="70" zoomScaleNormal="70" workbookViewId="0">
      <selection activeCell="N9" sqref="N9:R9"/>
    </sheetView>
  </sheetViews>
  <sheetFormatPr defaultColWidth="8.85546875" defaultRowHeight="15"/>
  <cols>
    <col min="1" max="1" width="8.85546875" style="40"/>
    <col min="2" max="2" width="7.42578125" style="40" customWidth="1"/>
    <col min="3" max="3" width="22.85546875" style="40" customWidth="1"/>
    <col min="4" max="5" width="16.5703125" style="40" customWidth="1"/>
    <col min="6" max="12" width="8.85546875" style="40"/>
    <col min="13" max="13" width="23" style="40" customWidth="1"/>
    <col min="14" max="14" width="18.140625" style="40" customWidth="1"/>
    <col min="15" max="15" width="16.140625" style="40" customWidth="1"/>
    <col min="16" max="16384" width="8.85546875" style="40"/>
  </cols>
  <sheetData>
    <row r="1" spans="2:18" ht="15.75" thickBot="1"/>
    <row r="2" spans="2:18" ht="80.45" customHeight="1" thickBot="1">
      <c r="B2" s="434" t="s">
        <v>11712</v>
      </c>
      <c r="C2" s="435"/>
      <c r="D2" s="435"/>
      <c r="E2" s="435"/>
      <c r="F2" s="435"/>
      <c r="G2" s="435"/>
      <c r="H2" s="435"/>
      <c r="I2" s="435"/>
      <c r="J2" s="435"/>
      <c r="K2" s="435"/>
      <c r="L2" s="435"/>
      <c r="M2" s="435"/>
      <c r="N2" s="435"/>
      <c r="O2" s="435"/>
      <c r="P2" s="435"/>
      <c r="Q2" s="435"/>
      <c r="R2" s="436"/>
    </row>
    <row r="5" spans="2:18" ht="19.5">
      <c r="B5" s="439" t="s">
        <v>11713</v>
      </c>
      <c r="C5" s="439"/>
      <c r="D5" s="439"/>
      <c r="E5" s="439"/>
      <c r="F5" s="439"/>
      <c r="G5" s="439"/>
      <c r="H5" s="235"/>
      <c r="I5" s="235"/>
      <c r="J5" s="235"/>
      <c r="K5" s="235"/>
      <c r="L5" s="439" t="s">
        <v>11684</v>
      </c>
      <c r="M5" s="439"/>
      <c r="N5" s="439"/>
      <c r="O5" s="439"/>
      <c r="P5" s="439"/>
      <c r="Q5" s="439"/>
      <c r="R5" s="439"/>
    </row>
    <row r="6" spans="2:18" ht="15.75" thickBot="1"/>
    <row r="7" spans="2:18" ht="15.75">
      <c r="C7" s="75" t="s">
        <v>1314</v>
      </c>
      <c r="D7" s="76"/>
      <c r="E7" s="76"/>
      <c r="F7" s="76"/>
      <c r="G7" s="44"/>
      <c r="M7" s="75" t="s">
        <v>1314</v>
      </c>
      <c r="N7" s="77"/>
      <c r="O7" s="77"/>
      <c r="P7" s="77"/>
      <c r="Q7" s="46"/>
      <c r="R7" s="47"/>
    </row>
    <row r="8" spans="2:18" ht="21">
      <c r="C8" s="51" t="s">
        <v>11714</v>
      </c>
      <c r="D8" s="437" t="s">
        <v>50</v>
      </c>
      <c r="E8" s="437"/>
      <c r="F8" s="437"/>
      <c r="G8" s="438"/>
      <c r="M8" s="51" t="s">
        <v>11714</v>
      </c>
      <c r="N8" s="437" t="s">
        <v>50</v>
      </c>
      <c r="O8" s="437"/>
      <c r="P8" s="437"/>
      <c r="Q8" s="437"/>
      <c r="R8" s="438"/>
    </row>
    <row r="9" spans="2:18" ht="21">
      <c r="C9" s="51" t="s">
        <v>11715</v>
      </c>
      <c r="D9" s="437" t="s">
        <v>11707</v>
      </c>
      <c r="E9" s="437"/>
      <c r="F9" s="437"/>
      <c r="G9" s="438"/>
      <c r="M9" s="51" t="s">
        <v>11715</v>
      </c>
      <c r="N9" s="437" t="s">
        <v>50</v>
      </c>
      <c r="O9" s="437"/>
      <c r="P9" s="437"/>
      <c r="Q9" s="437"/>
      <c r="R9" s="438"/>
    </row>
    <row r="10" spans="2:18" ht="21">
      <c r="C10" s="51" t="s">
        <v>11716</v>
      </c>
      <c r="D10" s="437" t="s">
        <v>1360</v>
      </c>
      <c r="E10" s="437"/>
      <c r="F10" s="437"/>
      <c r="G10" s="438"/>
      <c r="M10" s="51" t="s">
        <v>11716</v>
      </c>
      <c r="N10" s="437" t="s">
        <v>11717</v>
      </c>
      <c r="O10" s="437"/>
      <c r="P10" s="437"/>
      <c r="Q10" s="437"/>
      <c r="R10" s="438"/>
    </row>
    <row r="11" spans="2:18" ht="15.75" thickBot="1">
      <c r="C11" s="41"/>
      <c r="D11" s="42"/>
      <c r="E11" s="42"/>
      <c r="F11" s="42"/>
      <c r="G11" s="43"/>
      <c r="M11" s="41"/>
      <c r="N11" s="42"/>
      <c r="O11" s="42"/>
      <c r="P11" s="42"/>
      <c r="Q11" s="42"/>
      <c r="R11" s="43"/>
    </row>
    <row r="13" spans="2:18">
      <c r="B13" s="179" t="s">
        <v>11689</v>
      </c>
      <c r="C13" s="179" t="str">
        <f>D8</f>
        <v>Laboral</v>
      </c>
      <c r="D13" s="179" t="str">
        <f>D9</f>
        <v>IRP</v>
      </c>
      <c r="E13" s="179" t="str">
        <f>D10</f>
        <v>Unidad Productiva</v>
      </c>
      <c r="L13" s="179" t="s">
        <v>11689</v>
      </c>
      <c r="M13" s="179" t="str">
        <f>N8</f>
        <v>Laboral</v>
      </c>
      <c r="N13" s="179" t="str">
        <f>N9</f>
        <v>Laboral</v>
      </c>
      <c r="O13" s="179" t="str">
        <f>N10</f>
        <v>Irpc</v>
      </c>
    </row>
    <row r="14" spans="2:18">
      <c r="B14" s="45">
        <v>1</v>
      </c>
      <c r="C14" s="56">
        <f>INDEX($C$83:$L$93,MATCH($B14,$C$83:$C$93,0),MATCH(C$13,$C$83:$L$83,0))</f>
        <v>0</v>
      </c>
      <c r="D14" s="56">
        <f>INDEX($C$83:$L$93,MATCH($B14,$C$83:$C$93,0),MATCH(D$13,$C$83:$L$83,0))</f>
        <v>0</v>
      </c>
      <c r="E14" s="56">
        <f>INDEX($C$83:$L$93,MATCH($B14,$C$83:$C$93,0),MATCH(E$13,$C$83:$L$83,0))</f>
        <v>0</v>
      </c>
      <c r="L14" s="45">
        <v>1</v>
      </c>
      <c r="M14" s="56">
        <f>INDEX($M$83:$V$93,MATCH($L14,$M$83:$M$93,0),MATCH(M$13,$M$83:$V$83,0))</f>
        <v>0</v>
      </c>
      <c r="N14" s="56">
        <f>INDEX($M$83:$V$93,MATCH($L14,$M$83:$M$93,0),MATCH(N$13,$M$83:$V$83,0))</f>
        <v>0</v>
      </c>
      <c r="O14" s="56" t="e">
        <f>INDEX($M$83:$V$93,MATCH($L14,$M$83:$M$93,0),MATCH(O$13,$M$83:$V$83,0))</f>
        <v>#N/A</v>
      </c>
    </row>
    <row r="15" spans="2:18">
      <c r="B15" s="45">
        <v>2</v>
      </c>
      <c r="C15" s="56">
        <f t="shared" ref="C15:E23" si="0">INDEX($C$83:$L$93,MATCH($B15,$C$83:$C$93,0),MATCH(C$13,$C$83:$L$83,0))</f>
        <v>0</v>
      </c>
      <c r="D15" s="56">
        <f t="shared" si="0"/>
        <v>4.0000000000000008E-2</v>
      </c>
      <c r="E15" s="56">
        <f t="shared" si="0"/>
        <v>0</v>
      </c>
      <c r="L15" s="45">
        <v>2</v>
      </c>
      <c r="M15" s="56">
        <f t="shared" ref="M15:O23" si="1">INDEX($M$83:$V$93,MATCH($L15,$M$83:$M$93,0),MATCH(M$13,$M$83:$V$83,0))</f>
        <v>0</v>
      </c>
      <c r="N15" s="56">
        <f t="shared" si="1"/>
        <v>0</v>
      </c>
      <c r="O15" s="56" t="e">
        <f t="shared" si="1"/>
        <v>#N/A</v>
      </c>
    </row>
    <row r="16" spans="2:18">
      <c r="B16" s="45">
        <v>3</v>
      </c>
      <c r="C16" s="56">
        <f t="shared" si="0"/>
        <v>0</v>
      </c>
      <c r="D16" s="56">
        <f t="shared" si="0"/>
        <v>0</v>
      </c>
      <c r="E16" s="56">
        <f t="shared" si="0"/>
        <v>0</v>
      </c>
      <c r="L16" s="45">
        <v>3</v>
      </c>
      <c r="M16" s="56">
        <f t="shared" si="1"/>
        <v>0</v>
      </c>
      <c r="N16" s="56">
        <f t="shared" si="1"/>
        <v>0</v>
      </c>
      <c r="O16" s="56" t="e">
        <f t="shared" si="1"/>
        <v>#N/A</v>
      </c>
    </row>
    <row r="17" spans="2:15">
      <c r="B17" s="45">
        <v>4</v>
      </c>
      <c r="C17" s="56">
        <f t="shared" si="0"/>
        <v>0</v>
      </c>
      <c r="D17" s="56">
        <f t="shared" si="0"/>
        <v>3.7256806286672328E-2</v>
      </c>
      <c r="E17" s="56">
        <f t="shared" si="0"/>
        <v>1.9711438566446304E-2</v>
      </c>
      <c r="L17" s="45">
        <v>4</v>
      </c>
      <c r="M17" s="56">
        <f t="shared" si="1"/>
        <v>0</v>
      </c>
      <c r="N17" s="56">
        <f t="shared" si="1"/>
        <v>0</v>
      </c>
      <c r="O17" s="56" t="e">
        <f t="shared" si="1"/>
        <v>#N/A</v>
      </c>
    </row>
    <row r="18" spans="2:15">
      <c r="B18" s="45">
        <v>5</v>
      </c>
      <c r="C18" s="56">
        <f t="shared" si="0"/>
        <v>0</v>
      </c>
      <c r="D18" s="56">
        <f t="shared" si="0"/>
        <v>5.0652437539297705E-2</v>
      </c>
      <c r="E18" s="56">
        <f t="shared" si="0"/>
        <v>1.6210208894335665E-2</v>
      </c>
      <c r="L18" s="45">
        <v>5</v>
      </c>
      <c r="M18" s="56">
        <f t="shared" si="1"/>
        <v>0</v>
      </c>
      <c r="N18" s="56">
        <f t="shared" si="1"/>
        <v>0</v>
      </c>
      <c r="O18" s="56" t="e">
        <f t="shared" si="1"/>
        <v>#N/A</v>
      </c>
    </row>
    <row r="19" spans="2:15">
      <c r="B19" s="45">
        <v>6</v>
      </c>
      <c r="C19" s="56">
        <f t="shared" si="0"/>
        <v>8.0405193408470636E-3</v>
      </c>
      <c r="D19" s="56">
        <f t="shared" si="0"/>
        <v>3.4723781025651365E-2</v>
      </c>
      <c r="E19" s="56">
        <f t="shared" si="0"/>
        <v>2.2292920445664787E-2</v>
      </c>
      <c r="F19" s="159"/>
      <c r="L19" s="45">
        <v>6</v>
      </c>
      <c r="M19" s="56">
        <f t="shared" si="1"/>
        <v>7.9850864720231052E-3</v>
      </c>
      <c r="N19" s="56">
        <f t="shared" si="1"/>
        <v>7.9850864720231052E-3</v>
      </c>
      <c r="O19" s="56" t="e">
        <f t="shared" si="1"/>
        <v>#N/A</v>
      </c>
    </row>
    <row r="20" spans="2:15">
      <c r="B20" s="45">
        <v>7</v>
      </c>
      <c r="C20" s="56">
        <f t="shared" si="0"/>
        <v>0</v>
      </c>
      <c r="D20" s="56">
        <f t="shared" si="0"/>
        <v>3.6987149868892406E-2</v>
      </c>
      <c r="E20" s="56">
        <f t="shared" si="0"/>
        <v>1.6406570685110911E-2</v>
      </c>
      <c r="F20" s="159"/>
      <c r="L20" s="45">
        <v>7</v>
      </c>
      <c r="M20" s="56">
        <f t="shared" si="1"/>
        <v>0</v>
      </c>
      <c r="N20" s="56">
        <f t="shared" si="1"/>
        <v>0</v>
      </c>
      <c r="O20" s="56" t="e">
        <f t="shared" si="1"/>
        <v>#N/A</v>
      </c>
    </row>
    <row r="21" spans="2:15">
      <c r="B21" s="45">
        <v>8</v>
      </c>
      <c r="C21" s="56">
        <f t="shared" si="0"/>
        <v>1.4541963153294306E-2</v>
      </c>
      <c r="D21" s="56">
        <f t="shared" si="0"/>
        <v>3.2245686807989379E-2</v>
      </c>
      <c r="E21" s="56">
        <f t="shared" si="0"/>
        <v>2.0332716785637896E-2</v>
      </c>
      <c r="F21" s="159"/>
      <c r="L21" s="45">
        <v>8</v>
      </c>
      <c r="M21" s="56">
        <f t="shared" si="1"/>
        <v>1.3759421365328853E-2</v>
      </c>
      <c r="N21" s="56">
        <f t="shared" si="1"/>
        <v>1.3759421365328853E-2</v>
      </c>
      <c r="O21" s="56" t="e">
        <f t="shared" si="1"/>
        <v>#N/A</v>
      </c>
    </row>
    <row r="22" spans="2:15">
      <c r="B22" s="45">
        <v>9</v>
      </c>
      <c r="C22" s="56">
        <f t="shared" si="0"/>
        <v>1.5686115498775174E-2</v>
      </c>
      <c r="D22" s="56">
        <f t="shared" si="0"/>
        <v>2.9352882480171958E-2</v>
      </c>
      <c r="E22" s="56">
        <f t="shared" si="0"/>
        <v>1.5493346303515832E-2</v>
      </c>
      <c r="F22" s="159"/>
      <c r="L22" s="45">
        <v>9</v>
      </c>
      <c r="M22" s="56">
        <f t="shared" si="1"/>
        <v>1.5487860052798737E-2</v>
      </c>
      <c r="N22" s="56">
        <f t="shared" si="1"/>
        <v>1.5487860052798737E-2</v>
      </c>
      <c r="O22" s="56" t="e">
        <f t="shared" si="1"/>
        <v>#N/A</v>
      </c>
    </row>
    <row r="23" spans="2:15">
      <c r="B23" s="45">
        <v>10</v>
      </c>
      <c r="C23" s="56">
        <f t="shared" si="0"/>
        <v>2.4346038083837406E-2</v>
      </c>
      <c r="D23" s="56">
        <f t="shared" si="0"/>
        <v>3.2457994166041421E-2</v>
      </c>
      <c r="E23" s="56">
        <f t="shared" si="0"/>
        <v>2.2403140545677734E-2</v>
      </c>
      <c r="L23" s="45">
        <v>10</v>
      </c>
      <c r="M23" s="56">
        <f t="shared" si="1"/>
        <v>2.4347242591522829E-2</v>
      </c>
      <c r="N23" s="56">
        <f t="shared" si="1"/>
        <v>2.4347242591522829E-2</v>
      </c>
      <c r="O23" s="56" t="e">
        <f t="shared" si="1"/>
        <v>#N/A</v>
      </c>
    </row>
    <row r="82" spans="3:22">
      <c r="D82" s="40" t="s">
        <v>11718</v>
      </c>
      <c r="E82" s="40" t="s">
        <v>11719</v>
      </c>
      <c r="F82" s="40" t="s">
        <v>11720</v>
      </c>
      <c r="G82" s="40" t="s">
        <v>11721</v>
      </c>
      <c r="H82" s="40" t="s">
        <v>11722</v>
      </c>
      <c r="I82" s="40" t="s">
        <v>11723</v>
      </c>
      <c r="J82" s="40" t="s">
        <v>11724</v>
      </c>
      <c r="K82" s="40" t="s">
        <v>11725</v>
      </c>
      <c r="L82" s="40" t="s">
        <v>11726</v>
      </c>
      <c r="N82" s="40" t="s">
        <v>11718</v>
      </c>
      <c r="O82" s="40" t="s">
        <v>11719</v>
      </c>
      <c r="P82" s="40" t="s">
        <v>11720</v>
      </c>
      <c r="Q82" s="40" t="s">
        <v>11721</v>
      </c>
      <c r="R82" s="40" t="s">
        <v>11722</v>
      </c>
      <c r="S82" s="40" t="s">
        <v>11723</v>
      </c>
      <c r="T82" s="40" t="s">
        <v>11724</v>
      </c>
      <c r="U82" s="40" t="s">
        <v>11725</v>
      </c>
      <c r="V82" s="40" t="s">
        <v>11726</v>
      </c>
    </row>
    <row r="83" spans="3:22">
      <c r="D83" s="40" t="s">
        <v>50</v>
      </c>
      <c r="E83" s="40" t="s">
        <v>1362</v>
      </c>
      <c r="F83" s="40" t="s">
        <v>62</v>
      </c>
      <c r="G83" s="40" t="s">
        <v>1360</v>
      </c>
      <c r="H83" s="40" t="s">
        <v>11727</v>
      </c>
      <c r="I83" s="40" t="s">
        <v>11728</v>
      </c>
      <c r="J83" s="40" t="s">
        <v>11729</v>
      </c>
      <c r="K83" s="40" t="s">
        <v>11717</v>
      </c>
      <c r="L83" s="40" t="s">
        <v>11707</v>
      </c>
      <c r="N83" s="40" t="s">
        <v>50</v>
      </c>
      <c r="O83" s="40" t="s">
        <v>1362</v>
      </c>
      <c r="P83" s="40" t="s">
        <v>62</v>
      </c>
      <c r="Q83" s="40" t="s">
        <v>1360</v>
      </c>
      <c r="R83" s="40" t="s">
        <v>11727</v>
      </c>
      <c r="S83" s="40" t="s">
        <v>11728</v>
      </c>
      <c r="T83" s="40" t="s">
        <v>11729</v>
      </c>
      <c r="U83" s="40" t="s">
        <v>11717</v>
      </c>
      <c r="V83" s="40" t="s">
        <v>11707</v>
      </c>
    </row>
    <row r="84" spans="3:22">
      <c r="C84" s="40">
        <v>1</v>
      </c>
      <c r="D84" s="40">
        <f>INDEX(indiv_!$1:$11, MATCH($C84,indiv_!$A:$A,0),MATCH(D$82,indiv_!$1:$1,0))</f>
        <v>0</v>
      </c>
      <c r="E84" s="40">
        <f>INDEX(indiv_!$1:$11, MATCH($C84,indiv_!$A:$A,0),MATCH(E$82,indiv_!$1:$1,0))</f>
        <v>0</v>
      </c>
      <c r="F84" s="40">
        <f>INDEX(indiv_!$1:$11, MATCH($C84,indiv_!$A:$A,0),MATCH(F$82,indiv_!$1:$1,0))</f>
        <v>0</v>
      </c>
      <c r="G84" s="40">
        <f>INDEX(indiv_!$1:$11, MATCH($C84,indiv_!$A:$A,0),MATCH(G$82,indiv_!$1:$1,0))</f>
        <v>0</v>
      </c>
      <c r="H84" s="40">
        <f>INDEX(indiv_!$1:$11, MATCH($C84,indiv_!$A:$A,0),MATCH(H$82,indiv_!$1:$1,0))</f>
        <v>7.2039392073331302E-3</v>
      </c>
      <c r="I84" s="40">
        <f>INDEX(indiv_!$1:$11, MATCH($C84,indiv_!$A:$A,0),MATCH(I$82,indiv_!$1:$1,0))</f>
        <v>0</v>
      </c>
      <c r="J84" s="40">
        <f>INDEX(indiv_!$1:$11, MATCH($C84,indiv_!$A:$A,0),MATCH(J$82,indiv_!$1:$1,0))</f>
        <v>7.2039392073331302E-3</v>
      </c>
      <c r="K84" s="40" t="e">
        <f>INDEX(indiv_!$1:$11, MATCH($C84,indiv_!$A:$A,0),MATCH(K$82,indiv_!$1:$1,0))</f>
        <v>#N/A</v>
      </c>
      <c r="L84" s="40">
        <f>INDEX(indiv_!$1:$11, MATCH($C84,indiv_!$A:$A,0),MATCH(L$82,indiv_!$1:$1,0))</f>
        <v>0</v>
      </c>
      <c r="M84" s="40">
        <v>1</v>
      </c>
      <c r="N84" s="40">
        <f>INDEX(indiv__ref!$1:$11, MATCH($M84,indiv__ref!$A:$A,0),MATCH(N$82,indiv__ref!$1:$1,0))</f>
        <v>0</v>
      </c>
      <c r="O84" s="40">
        <f>INDEX(indiv__ref!$1:$11, MATCH($M84,indiv__ref!$A:$A,0),MATCH(O$82,indiv__ref!$1:$1,0))</f>
        <v>0</v>
      </c>
      <c r="P84" s="40">
        <f>INDEX(indiv__ref!$1:$11, MATCH($M84,indiv__ref!$A:$A,0),MATCH(P$82,indiv__ref!$1:$1,0))</f>
        <v>0</v>
      </c>
      <c r="Q84" s="40">
        <f>INDEX(indiv__ref!$1:$11, MATCH($M84,indiv__ref!$A:$A,0),MATCH(Q$82,indiv__ref!$1:$1,0))</f>
        <v>0</v>
      </c>
      <c r="R84" s="40">
        <f>INDEX(indiv__ref!$1:$11, MATCH($M84,indiv__ref!$A:$A,0),MATCH(R$82,indiv__ref!$1:$1,0))</f>
        <v>7.0063951876445617E-3</v>
      </c>
      <c r="S84" s="40">
        <f>INDEX(indiv__ref!$1:$11, MATCH($M84,indiv__ref!$A:$A,0),MATCH(S$82,indiv__ref!$1:$1,0))</f>
        <v>0</v>
      </c>
      <c r="T84" s="40">
        <f>INDEX(indiv__ref!$1:$11, MATCH($M84,indiv__ref!$A:$A,0),MATCH(T$82,indiv__ref!$1:$1,0))</f>
        <v>7.0063951876445617E-3</v>
      </c>
      <c r="U84" s="40" t="e">
        <f>INDEX(indiv__ref!$1:$11, MATCH($M84,indiv__ref!$A:$A,0),MATCH(U$82,indiv__ref!$1:$1,0))</f>
        <v>#N/A</v>
      </c>
      <c r="V84" s="40">
        <f>INDEX(indiv__ref!$1:$11, MATCH($M84,indiv__ref!$A:$A,0),MATCH(V$82,indiv__ref!$1:$1,0))</f>
        <v>0</v>
      </c>
    </row>
    <row r="85" spans="3:22">
      <c r="C85" s="40">
        <v>2</v>
      </c>
      <c r="D85" s="40">
        <f>INDEX(indiv_!$1:$11, MATCH($C85,indiv_!$A:$A,0),MATCH(D$82,indiv_!$1:$1,0))</f>
        <v>0</v>
      </c>
      <c r="E85" s="40">
        <f>INDEX(indiv_!$1:$11, MATCH($C85,indiv_!$A:$A,0),MATCH(E$82,indiv_!$1:$1,0))</f>
        <v>3.9999999105930328E-2</v>
      </c>
      <c r="F85" s="40">
        <f>INDEX(indiv_!$1:$11, MATCH($C85,indiv_!$A:$A,0),MATCH(F$82,indiv_!$1:$1,0))</f>
        <v>0</v>
      </c>
      <c r="G85" s="40">
        <f>INDEX(indiv_!$1:$11, MATCH($C85,indiv_!$A:$A,0),MATCH(G$82,indiv_!$1:$1,0))</f>
        <v>0</v>
      </c>
      <c r="H85" s="40">
        <f>INDEX(indiv_!$1:$11, MATCH($C85,indiv_!$A:$A,0),MATCH(H$82,indiv_!$1:$1,0))</f>
        <v>8.9963413822846273E-3</v>
      </c>
      <c r="I85" s="40">
        <f>INDEX(indiv_!$1:$11, MATCH($C85,indiv_!$A:$A,0),MATCH(I$82,indiv_!$1:$1,0))</f>
        <v>0</v>
      </c>
      <c r="J85" s="40">
        <f>INDEX(indiv_!$1:$11, MATCH($C85,indiv_!$A:$A,0),MATCH(J$82,indiv_!$1:$1,0))</f>
        <v>8.4244284000762146E-3</v>
      </c>
      <c r="K85" s="40" t="e">
        <f>INDEX(indiv_!$1:$11, MATCH($C85,indiv_!$A:$A,0),MATCH(K$82,indiv_!$1:$1,0))</f>
        <v>#N/A</v>
      </c>
      <c r="L85" s="40">
        <f>INDEX(indiv_!$1:$11, MATCH($C85,indiv_!$A:$A,0),MATCH(L$82,indiv_!$1:$1,0))</f>
        <v>4.0000000000000008E-2</v>
      </c>
      <c r="M85" s="40">
        <v>2</v>
      </c>
      <c r="N85" s="40">
        <f>INDEX(indiv__ref!$1:$11, MATCH($M85,indiv__ref!$A:$A,0),MATCH(N$82,indiv__ref!$1:$1,0))</f>
        <v>0</v>
      </c>
      <c r="O85" s="40">
        <f>INDEX(indiv__ref!$1:$11, MATCH($M85,indiv__ref!$A:$A,0),MATCH(O$82,indiv__ref!$1:$1,0))</f>
        <v>3.9999999105930328E-2</v>
      </c>
      <c r="P85" s="40">
        <f>INDEX(indiv__ref!$1:$11, MATCH($M85,indiv__ref!$A:$A,0),MATCH(P$82,indiv__ref!$1:$1,0))</f>
        <v>0</v>
      </c>
      <c r="Q85" s="40">
        <f>INDEX(indiv__ref!$1:$11, MATCH($M85,indiv__ref!$A:$A,0),MATCH(Q$82,indiv__ref!$1:$1,0))</f>
        <v>0</v>
      </c>
      <c r="R85" s="40">
        <f>INDEX(indiv__ref!$1:$11, MATCH($M85,indiv__ref!$A:$A,0),MATCH(R$82,indiv__ref!$1:$1,0))</f>
        <v>8.8236659648926134E-3</v>
      </c>
      <c r="S85" s="40">
        <f>INDEX(indiv__ref!$1:$11, MATCH($M85,indiv__ref!$A:$A,0),MATCH(S$82,indiv__ref!$1:$1,0))</f>
        <v>0</v>
      </c>
      <c r="T85" s="40">
        <f>INDEX(indiv__ref!$1:$11, MATCH($M85,indiv__ref!$A:$A,0),MATCH(T$82,indiv__ref!$1:$1,0))</f>
        <v>8.193416532564125E-3</v>
      </c>
      <c r="U85" s="40" t="e">
        <f>INDEX(indiv__ref!$1:$11, MATCH($M85,indiv__ref!$A:$A,0),MATCH(U$82,indiv__ref!$1:$1,0))</f>
        <v>#N/A</v>
      </c>
      <c r="V85" s="40">
        <f>INDEX(indiv__ref!$1:$11, MATCH($M85,indiv__ref!$A:$A,0),MATCH(V$82,indiv__ref!$1:$1,0))</f>
        <v>4.0000000000000008E-2</v>
      </c>
    </row>
    <row r="86" spans="3:22">
      <c r="C86" s="40">
        <v>3</v>
      </c>
      <c r="D86" s="40">
        <f>INDEX(indiv_!$1:$11, MATCH($C86,indiv_!$A:$A,0),MATCH(D$82,indiv_!$1:$1,0))</f>
        <v>0</v>
      </c>
      <c r="E86" s="40">
        <f>INDEX(indiv_!$1:$11, MATCH($C86,indiv_!$A:$A,0),MATCH(E$82,indiv_!$1:$1,0))</f>
        <v>0</v>
      </c>
      <c r="F86" s="40">
        <f>INDEX(indiv_!$1:$11, MATCH($C86,indiv_!$A:$A,0),MATCH(F$82,indiv_!$1:$1,0))</f>
        <v>0</v>
      </c>
      <c r="G86" s="40">
        <f>INDEX(indiv_!$1:$11, MATCH($C86,indiv_!$A:$A,0),MATCH(G$82,indiv_!$1:$1,0))</f>
        <v>0</v>
      </c>
      <c r="H86" s="40">
        <f>INDEX(indiv_!$1:$11, MATCH($C86,indiv_!$A:$A,0),MATCH(H$82,indiv_!$1:$1,0))</f>
        <v>7.3163480954695752E-3</v>
      </c>
      <c r="I86" s="40">
        <f>INDEX(indiv_!$1:$11, MATCH($C86,indiv_!$A:$A,0),MATCH(I$82,indiv_!$1:$1,0))</f>
        <v>0</v>
      </c>
      <c r="J86" s="40">
        <f>INDEX(indiv_!$1:$11, MATCH($C86,indiv_!$A:$A,0),MATCH(J$82,indiv_!$1:$1,0))</f>
        <v>7.0767496715152586E-3</v>
      </c>
      <c r="K86" s="40" t="e">
        <f>INDEX(indiv_!$1:$11, MATCH($C86,indiv_!$A:$A,0),MATCH(K$82,indiv_!$1:$1,0))</f>
        <v>#N/A</v>
      </c>
      <c r="L86" s="40">
        <f>INDEX(indiv_!$1:$11, MATCH($C86,indiv_!$A:$A,0),MATCH(L$82,indiv_!$1:$1,0))</f>
        <v>0</v>
      </c>
      <c r="M86" s="40">
        <v>3</v>
      </c>
      <c r="N86" s="40">
        <f>INDEX(indiv__ref!$1:$11, MATCH($M86,indiv__ref!$A:$A,0),MATCH(N$82,indiv__ref!$1:$1,0))</f>
        <v>0</v>
      </c>
      <c r="O86" s="40">
        <f>INDEX(indiv__ref!$1:$11, MATCH($M86,indiv__ref!$A:$A,0),MATCH(O$82,indiv__ref!$1:$1,0))</f>
        <v>0</v>
      </c>
      <c r="P86" s="40">
        <f>INDEX(indiv__ref!$1:$11, MATCH($M86,indiv__ref!$A:$A,0),MATCH(P$82,indiv__ref!$1:$1,0))</f>
        <v>0</v>
      </c>
      <c r="Q86" s="40">
        <f>INDEX(indiv__ref!$1:$11, MATCH($M86,indiv__ref!$A:$A,0),MATCH(Q$82,indiv__ref!$1:$1,0))</f>
        <v>0</v>
      </c>
      <c r="R86" s="40">
        <f>INDEX(indiv__ref!$1:$11, MATCH($M86,indiv__ref!$A:$A,0),MATCH(R$82,indiv__ref!$1:$1,0))</f>
        <v>7.1551459990703489E-3</v>
      </c>
      <c r="S86" s="40">
        <f>INDEX(indiv__ref!$1:$11, MATCH($M86,indiv__ref!$A:$A,0),MATCH(S$82,indiv__ref!$1:$1,0))</f>
        <v>0</v>
      </c>
      <c r="T86" s="40">
        <f>INDEX(indiv__ref!$1:$11, MATCH($M86,indiv__ref!$A:$A,0),MATCH(T$82,indiv__ref!$1:$1,0))</f>
        <v>6.8826934008824024E-3</v>
      </c>
      <c r="U86" s="40" t="e">
        <f>INDEX(indiv__ref!$1:$11, MATCH($M86,indiv__ref!$A:$A,0),MATCH(U$82,indiv__ref!$1:$1,0))</f>
        <v>#N/A</v>
      </c>
      <c r="V86" s="40">
        <f>INDEX(indiv__ref!$1:$11, MATCH($M86,indiv__ref!$A:$A,0),MATCH(V$82,indiv__ref!$1:$1,0))</f>
        <v>0</v>
      </c>
    </row>
    <row r="87" spans="3:22">
      <c r="C87" s="40">
        <v>4</v>
      </c>
      <c r="D87" s="40">
        <f>INDEX(indiv_!$1:$11, MATCH($C87,indiv_!$A:$A,0),MATCH(D$82,indiv_!$1:$1,0))</f>
        <v>0</v>
      </c>
      <c r="E87" s="40">
        <f>INDEX(indiv_!$1:$11, MATCH($C87,indiv_!$A:$A,0),MATCH(E$82,indiv_!$1:$1,0))</f>
        <v>3.9999999105930328E-2</v>
      </c>
      <c r="F87" s="40">
        <f>INDEX(indiv_!$1:$11, MATCH($C87,indiv_!$A:$A,0),MATCH(F$82,indiv_!$1:$1,0))</f>
        <v>0</v>
      </c>
      <c r="G87" s="40">
        <f>INDEX(indiv_!$1:$11, MATCH($C87,indiv_!$A:$A,0),MATCH(G$82,indiv_!$1:$1,0))</f>
        <v>1.9711438566446304E-2</v>
      </c>
      <c r="H87" s="40">
        <f>INDEX(indiv_!$1:$11, MATCH($C87,indiv_!$A:$A,0),MATCH(H$82,indiv_!$1:$1,0))</f>
        <v>1.1892680867301938E-2</v>
      </c>
      <c r="I87" s="40">
        <f>INDEX(indiv_!$1:$11, MATCH($C87,indiv_!$A:$A,0),MATCH(I$82,indiv_!$1:$1,0))</f>
        <v>0</v>
      </c>
      <c r="J87" s="40">
        <f>INDEX(indiv_!$1:$11, MATCH($C87,indiv_!$A:$A,0),MATCH(J$82,indiv_!$1:$1,0))</f>
        <v>7.5618822183801211E-3</v>
      </c>
      <c r="K87" s="40" t="e">
        <f>INDEX(indiv_!$1:$11, MATCH($C87,indiv_!$A:$A,0),MATCH(K$82,indiv_!$1:$1,0))</f>
        <v>#N/A</v>
      </c>
      <c r="L87" s="40">
        <f>INDEX(indiv_!$1:$11, MATCH($C87,indiv_!$A:$A,0),MATCH(L$82,indiv_!$1:$1,0))</f>
        <v>3.7256806286672328E-2</v>
      </c>
      <c r="M87" s="40">
        <v>4</v>
      </c>
      <c r="N87" s="40">
        <f>INDEX(indiv__ref!$1:$11, MATCH($M87,indiv__ref!$A:$A,0),MATCH(N$82,indiv__ref!$1:$1,0))</f>
        <v>0</v>
      </c>
      <c r="O87" s="40">
        <f>INDEX(indiv__ref!$1:$11, MATCH($M87,indiv__ref!$A:$A,0),MATCH(O$82,indiv__ref!$1:$1,0))</f>
        <v>3.9999999105930328E-2</v>
      </c>
      <c r="P87" s="40">
        <f>INDEX(indiv__ref!$1:$11, MATCH($M87,indiv__ref!$A:$A,0),MATCH(P$82,indiv__ref!$1:$1,0))</f>
        <v>0</v>
      </c>
      <c r="Q87" s="40">
        <f>INDEX(indiv__ref!$1:$11, MATCH($M87,indiv__ref!$A:$A,0),MATCH(Q$82,indiv__ref!$1:$1,0))</f>
        <v>2.0267199724912643E-2</v>
      </c>
      <c r="R87" s="40">
        <f>INDEX(indiv__ref!$1:$11, MATCH($M87,indiv__ref!$A:$A,0),MATCH(R$82,indiv__ref!$1:$1,0))</f>
        <v>1.1757534051594529E-2</v>
      </c>
      <c r="S87" s="40">
        <f>INDEX(indiv__ref!$1:$11, MATCH($M87,indiv__ref!$A:$A,0),MATCH(S$82,indiv__ref!$1:$1,0))</f>
        <v>0</v>
      </c>
      <c r="T87" s="40">
        <f>INDEX(indiv__ref!$1:$11, MATCH($M87,indiv__ref!$A:$A,0),MATCH(T$82,indiv__ref!$1:$1,0))</f>
        <v>7.3545228047540703E-3</v>
      </c>
      <c r="U87" s="40" t="e">
        <f>INDEX(indiv__ref!$1:$11, MATCH($M87,indiv__ref!$A:$A,0),MATCH(U$82,indiv__ref!$1:$1,0))</f>
        <v>#N/A</v>
      </c>
      <c r="V87" s="40">
        <f>INDEX(indiv__ref!$1:$11, MATCH($M87,indiv__ref!$A:$A,0),MATCH(V$82,indiv__ref!$1:$1,0))</f>
        <v>3.7256806248786634E-2</v>
      </c>
    </row>
    <row r="88" spans="3:22">
      <c r="C88" s="40">
        <v>5</v>
      </c>
      <c r="D88" s="40">
        <f>INDEX(indiv_!$1:$11, MATCH($C88,indiv_!$A:$A,0),MATCH(D$82,indiv_!$1:$1,0))</f>
        <v>0</v>
      </c>
      <c r="E88" s="40">
        <f>INDEX(indiv_!$1:$11, MATCH($C88,indiv_!$A:$A,0),MATCH(E$82,indiv_!$1:$1,0))</f>
        <v>3.9999999105930328E-2</v>
      </c>
      <c r="F88" s="40">
        <f>INDEX(indiv_!$1:$11, MATCH($C88,indiv_!$A:$A,0),MATCH(F$82,indiv_!$1:$1,0))</f>
        <v>7.9999998211860657E-2</v>
      </c>
      <c r="G88" s="40">
        <f>INDEX(indiv_!$1:$11, MATCH($C88,indiv_!$A:$A,0),MATCH(G$82,indiv_!$1:$1,0))</f>
        <v>1.6210208894335665E-2</v>
      </c>
      <c r="H88" s="40">
        <f>INDEX(indiv_!$1:$11, MATCH($C88,indiv_!$A:$A,0),MATCH(H$82,indiv_!$1:$1,0))</f>
        <v>1.7304415713585621E-2</v>
      </c>
      <c r="I88" s="40">
        <f>INDEX(indiv_!$1:$11, MATCH($C88,indiv_!$A:$A,0),MATCH(I$82,indiv_!$1:$1,0))</f>
        <v>0</v>
      </c>
      <c r="J88" s="40">
        <f>INDEX(indiv_!$1:$11, MATCH($C88,indiv_!$A:$A,0),MATCH(J$82,indiv_!$1:$1,0))</f>
        <v>9.6716913739066015E-3</v>
      </c>
      <c r="K88" s="40" t="e">
        <f>INDEX(indiv_!$1:$11, MATCH($C88,indiv_!$A:$A,0),MATCH(K$82,indiv_!$1:$1,0))</f>
        <v>#N/A</v>
      </c>
      <c r="L88" s="40">
        <f>INDEX(indiv_!$1:$11, MATCH($C88,indiv_!$A:$A,0),MATCH(L$82,indiv_!$1:$1,0))</f>
        <v>5.0652437539297705E-2</v>
      </c>
      <c r="M88" s="40">
        <v>5</v>
      </c>
      <c r="N88" s="40">
        <f>INDEX(indiv__ref!$1:$11, MATCH($M88,indiv__ref!$A:$A,0),MATCH(N$82,indiv__ref!$1:$1,0))</f>
        <v>0</v>
      </c>
      <c r="O88" s="40">
        <f>INDEX(indiv__ref!$1:$11, MATCH($M88,indiv__ref!$A:$A,0),MATCH(O$82,indiv__ref!$1:$1,0))</f>
        <v>3.9999999105930328E-2</v>
      </c>
      <c r="P88" s="40">
        <f>INDEX(indiv__ref!$1:$11, MATCH($M88,indiv__ref!$A:$A,0),MATCH(P$82,indiv__ref!$1:$1,0))</f>
        <v>7.9999998211860657E-2</v>
      </c>
      <c r="Q88" s="40">
        <f>INDEX(indiv__ref!$1:$11, MATCH($M88,indiv__ref!$A:$A,0),MATCH(Q$82,indiv__ref!$1:$1,0))</f>
        <v>1.6667251969920471E-2</v>
      </c>
      <c r="R88" s="40">
        <f>INDEX(indiv__ref!$1:$11, MATCH($M88,indiv__ref!$A:$A,0),MATCH(R$82,indiv__ref!$1:$1,0))</f>
        <v>1.7153128555940172E-2</v>
      </c>
      <c r="S88" s="40">
        <f>INDEX(indiv__ref!$1:$11, MATCH($M88,indiv__ref!$A:$A,0),MATCH(S$82,indiv__ref!$1:$1,0))</f>
        <v>0</v>
      </c>
      <c r="T88" s="40">
        <f>INDEX(indiv__ref!$1:$11, MATCH($M88,indiv__ref!$A:$A,0),MATCH(T$82,indiv__ref!$1:$1,0))</f>
        <v>9.4064774768703903E-3</v>
      </c>
      <c r="U88" s="40" t="e">
        <f>INDEX(indiv__ref!$1:$11, MATCH($M88,indiv__ref!$A:$A,0),MATCH(U$82,indiv__ref!$1:$1,0))</f>
        <v>#N/A</v>
      </c>
      <c r="V88" s="40">
        <f>INDEX(indiv__ref!$1:$11, MATCH($M88,indiv__ref!$A:$A,0),MATCH(V$82,indiv__ref!$1:$1,0))</f>
        <v>5.065243757503287E-2</v>
      </c>
    </row>
    <row r="89" spans="3:22">
      <c r="C89" s="40">
        <v>6</v>
      </c>
      <c r="D89" s="40">
        <f>INDEX(indiv_!$1:$11, MATCH($C89,indiv_!$A:$A,0),MATCH(D$82,indiv_!$1:$1,0))</f>
        <v>8.0405193408470636E-3</v>
      </c>
      <c r="E89" s="40">
        <f>INDEX(indiv_!$1:$11, MATCH($C89,indiv_!$A:$A,0),MATCH(E$82,indiv_!$1:$1,0))</f>
        <v>3.9999999105930328E-2</v>
      </c>
      <c r="F89" s="40">
        <f>INDEX(indiv_!$1:$11, MATCH($C89,indiv_!$A:$A,0),MATCH(F$82,indiv_!$1:$1,0))</f>
        <v>7.9999998211860657E-2</v>
      </c>
      <c r="G89" s="40">
        <f>INDEX(indiv_!$1:$11, MATCH($C89,indiv_!$A:$A,0),MATCH(G$82,indiv_!$1:$1,0))</f>
        <v>2.2292920445664787E-2</v>
      </c>
      <c r="H89" s="40">
        <f>INDEX(indiv_!$1:$11, MATCH($C89,indiv_!$A:$A,0),MATCH(H$82,indiv_!$1:$1,0))</f>
        <v>1.6055994469536757E-2</v>
      </c>
      <c r="I89" s="40">
        <f>INDEX(indiv_!$1:$11, MATCH($C89,indiv_!$A:$A,0),MATCH(I$82,indiv_!$1:$1,0))</f>
        <v>0</v>
      </c>
      <c r="J89" s="40">
        <f>INDEX(indiv_!$1:$11, MATCH($C89,indiv_!$A:$A,0),MATCH(J$82,indiv_!$1:$1,0))</f>
        <v>7.8304611539525299E-3</v>
      </c>
      <c r="K89" s="40" t="e">
        <f>INDEX(indiv_!$1:$11, MATCH($C89,indiv_!$A:$A,0),MATCH(K$82,indiv_!$1:$1,0))</f>
        <v>#N/A</v>
      </c>
      <c r="L89" s="40">
        <f>INDEX(indiv_!$1:$11, MATCH($C89,indiv_!$A:$A,0),MATCH(L$82,indiv_!$1:$1,0))</f>
        <v>3.4723781025651365E-2</v>
      </c>
      <c r="M89" s="40">
        <v>6</v>
      </c>
      <c r="N89" s="40">
        <f>INDEX(indiv__ref!$1:$11, MATCH($M89,indiv__ref!$A:$A,0),MATCH(N$82,indiv__ref!$1:$1,0))</f>
        <v>7.9850864720231052E-3</v>
      </c>
      <c r="O89" s="40">
        <f>INDEX(indiv__ref!$1:$11, MATCH($M89,indiv__ref!$A:$A,0),MATCH(O$82,indiv__ref!$1:$1,0))</f>
        <v>3.9999999105930328E-2</v>
      </c>
      <c r="P89" s="40">
        <f>INDEX(indiv__ref!$1:$11, MATCH($M89,indiv__ref!$A:$A,0),MATCH(P$82,indiv__ref!$1:$1,0))</f>
        <v>7.9999998211860657E-2</v>
      </c>
      <c r="Q89" s="40">
        <f>INDEX(indiv__ref!$1:$11, MATCH($M89,indiv__ref!$A:$A,0),MATCH(Q$82,indiv__ref!$1:$1,0))</f>
        <v>2.2921465338345715E-2</v>
      </c>
      <c r="R89" s="40">
        <f>INDEX(indiv__ref!$1:$11, MATCH($M89,indiv__ref!$A:$A,0),MATCH(R$82,indiv__ref!$1:$1,0))</f>
        <v>1.5974454427383392E-2</v>
      </c>
      <c r="S89" s="40">
        <f>INDEX(indiv__ref!$1:$11, MATCH($M89,indiv__ref!$A:$A,0),MATCH(S$82,indiv__ref!$1:$1,0))</f>
        <v>0</v>
      </c>
      <c r="T89" s="40">
        <f>INDEX(indiv__ref!$1:$11, MATCH($M89,indiv__ref!$A:$A,0),MATCH(T$82,indiv__ref!$1:$1,0))</f>
        <v>7.6157368582793553E-3</v>
      </c>
      <c r="U89" s="40" t="e">
        <f>INDEX(indiv__ref!$1:$11, MATCH($M89,indiv__ref!$A:$A,0),MATCH(U$82,indiv__ref!$1:$1,0))</f>
        <v>#N/A</v>
      </c>
      <c r="V89" s="40">
        <f>INDEX(indiv__ref!$1:$11, MATCH($M89,indiv__ref!$A:$A,0),MATCH(V$82,indiv__ref!$1:$1,0))</f>
        <v>3.4712363403731232E-2</v>
      </c>
    </row>
    <row r="90" spans="3:22">
      <c r="C90" s="40">
        <v>7</v>
      </c>
      <c r="D90" s="40">
        <f>INDEX(indiv_!$1:$11, MATCH($C90,indiv_!$A:$A,0),MATCH(D$82,indiv_!$1:$1,0))</f>
        <v>0</v>
      </c>
      <c r="E90" s="40">
        <f>INDEX(indiv_!$1:$11, MATCH($C90,indiv_!$A:$A,0),MATCH(E$82,indiv_!$1:$1,0))</f>
        <v>3.9999999105930328E-2</v>
      </c>
      <c r="F90" s="40">
        <f>INDEX(indiv_!$1:$11, MATCH($C90,indiv_!$A:$A,0),MATCH(F$82,indiv_!$1:$1,0))</f>
        <v>0</v>
      </c>
      <c r="G90" s="40">
        <f>INDEX(indiv_!$1:$11, MATCH($C90,indiv_!$A:$A,0),MATCH(G$82,indiv_!$1:$1,0))</f>
        <v>1.6406570685110911E-2</v>
      </c>
      <c r="H90" s="40">
        <f>INDEX(indiv_!$1:$11, MATCH($C90,indiv_!$A:$A,0),MATCH(H$82,indiv_!$1:$1,0))</f>
        <v>1.1773532602571617E-2</v>
      </c>
      <c r="I90" s="40">
        <f>INDEX(indiv_!$1:$11, MATCH($C90,indiv_!$A:$A,0),MATCH(I$82,indiv_!$1:$1,0))</f>
        <v>0</v>
      </c>
      <c r="J90" s="40">
        <f>INDEX(indiv_!$1:$11, MATCH($C90,indiv_!$A:$A,0),MATCH(J$82,indiv_!$1:$1,0))</f>
        <v>9.2681871762109597E-3</v>
      </c>
      <c r="K90" s="40" t="e">
        <f>INDEX(indiv_!$1:$11, MATCH($C90,indiv_!$A:$A,0),MATCH(K$82,indiv_!$1:$1,0))</f>
        <v>#N/A</v>
      </c>
      <c r="L90" s="40">
        <f>INDEX(indiv_!$1:$11, MATCH($C90,indiv_!$A:$A,0),MATCH(L$82,indiv_!$1:$1,0))</f>
        <v>3.6987149868892406E-2</v>
      </c>
      <c r="M90" s="40">
        <v>7</v>
      </c>
      <c r="N90" s="40">
        <f>INDEX(indiv__ref!$1:$11, MATCH($M90,indiv__ref!$A:$A,0),MATCH(N$82,indiv__ref!$1:$1,0))</f>
        <v>0</v>
      </c>
      <c r="O90" s="40">
        <f>INDEX(indiv__ref!$1:$11, MATCH($M90,indiv__ref!$A:$A,0),MATCH(O$82,indiv__ref!$1:$1,0))</f>
        <v>3.9999999105930328E-2</v>
      </c>
      <c r="P90" s="40">
        <f>INDEX(indiv__ref!$1:$11, MATCH($M90,indiv__ref!$A:$A,0),MATCH(P$82,indiv__ref!$1:$1,0))</f>
        <v>0</v>
      </c>
      <c r="Q90" s="40">
        <f>INDEX(indiv__ref!$1:$11, MATCH($M90,indiv__ref!$A:$A,0),MATCH(Q$82,indiv__ref!$1:$1,0))</f>
        <v>1.5632727517907268E-2</v>
      </c>
      <c r="R90" s="40">
        <f>INDEX(indiv__ref!$1:$11, MATCH($M90,indiv__ref!$A:$A,0),MATCH(R$82,indiv__ref!$1:$1,0))</f>
        <v>1.1584012912400323E-2</v>
      </c>
      <c r="S90" s="40">
        <f>INDEX(indiv__ref!$1:$11, MATCH($M90,indiv__ref!$A:$A,0),MATCH(S$82,indiv__ref!$1:$1,0))</f>
        <v>0</v>
      </c>
      <c r="T90" s="40">
        <f>INDEX(indiv__ref!$1:$11, MATCH($M90,indiv__ref!$A:$A,0),MATCH(T$82,indiv__ref!$1:$1,0))</f>
        <v>9.0140380367858177E-3</v>
      </c>
      <c r="U90" s="40" t="e">
        <f>INDEX(indiv__ref!$1:$11, MATCH($M90,indiv__ref!$A:$A,0),MATCH(U$82,indiv__ref!$1:$1,0))</f>
        <v>#N/A</v>
      </c>
      <c r="V90" s="40">
        <f>INDEX(indiv__ref!$1:$11, MATCH($M90,indiv__ref!$A:$A,0),MATCH(V$82,indiv__ref!$1:$1,0))</f>
        <v>3.6987149872288703E-2</v>
      </c>
    </row>
    <row r="91" spans="3:22">
      <c r="C91" s="40">
        <v>8</v>
      </c>
      <c r="D91" s="40">
        <f>INDEX(indiv_!$1:$11, MATCH($C91,indiv_!$A:$A,0),MATCH(D$82,indiv_!$1:$1,0))</f>
        <v>1.4541963153294306E-2</v>
      </c>
      <c r="E91" s="40">
        <f>INDEX(indiv_!$1:$11, MATCH($C91,indiv_!$A:$A,0),MATCH(E$82,indiv_!$1:$1,0))</f>
        <v>3.9999999105930328E-2</v>
      </c>
      <c r="F91" s="40">
        <f>INDEX(indiv_!$1:$11, MATCH($C91,indiv_!$A:$A,0),MATCH(F$82,indiv_!$1:$1,0))</f>
        <v>7.9999998211860657E-2</v>
      </c>
      <c r="G91" s="40">
        <f>INDEX(indiv_!$1:$11, MATCH($C91,indiv_!$A:$A,0),MATCH(G$82,indiv_!$1:$1,0))</f>
        <v>2.0332716785637896E-2</v>
      </c>
      <c r="H91" s="40">
        <f>INDEX(indiv_!$1:$11, MATCH($C91,indiv_!$A:$A,0),MATCH(H$82,indiv_!$1:$1,0))</f>
        <v>1.5433898671178E-2</v>
      </c>
      <c r="I91" s="40">
        <f>INDEX(indiv_!$1:$11, MATCH($C91,indiv_!$A:$A,0),MATCH(I$82,indiv_!$1:$1,0))</f>
        <v>1.1972743785909264E-2</v>
      </c>
      <c r="J91" s="40">
        <f>INDEX(indiv_!$1:$11, MATCH($C91,indiv_!$A:$A,0),MATCH(J$82,indiv_!$1:$1,0))</f>
        <v>1.0173738203358712E-2</v>
      </c>
      <c r="K91" s="40" t="e">
        <f>INDEX(indiv_!$1:$11, MATCH($C91,indiv_!$A:$A,0),MATCH(K$82,indiv_!$1:$1,0))</f>
        <v>#N/A</v>
      </c>
      <c r="L91" s="40">
        <f>INDEX(indiv_!$1:$11, MATCH($C91,indiv_!$A:$A,0),MATCH(L$82,indiv_!$1:$1,0))</f>
        <v>3.2245686807989379E-2</v>
      </c>
      <c r="M91" s="40">
        <v>8</v>
      </c>
      <c r="N91" s="40">
        <f>INDEX(indiv__ref!$1:$11, MATCH($M91,indiv__ref!$A:$A,0),MATCH(N$82,indiv__ref!$1:$1,0))</f>
        <v>1.3759421365328853E-2</v>
      </c>
      <c r="O91" s="40">
        <f>INDEX(indiv__ref!$1:$11, MATCH($M91,indiv__ref!$A:$A,0),MATCH(O$82,indiv__ref!$1:$1,0))</f>
        <v>3.9999999105930328E-2</v>
      </c>
      <c r="P91" s="40">
        <f>INDEX(indiv__ref!$1:$11, MATCH($M91,indiv__ref!$A:$A,0),MATCH(P$82,indiv__ref!$1:$1,0))</f>
        <v>7.9999998211860657E-2</v>
      </c>
      <c r="Q91" s="40">
        <f>INDEX(indiv__ref!$1:$11, MATCH($M91,indiv__ref!$A:$A,0),MATCH(Q$82,indiv__ref!$1:$1,0))</f>
        <v>2.0336768065146022E-2</v>
      </c>
      <c r="R91" s="40">
        <f>INDEX(indiv__ref!$1:$11, MATCH($M91,indiv__ref!$A:$A,0),MATCH(R$82,indiv__ref!$1:$1,0))</f>
        <v>1.5374454766110608E-2</v>
      </c>
      <c r="S91" s="40">
        <f>INDEX(indiv__ref!$1:$11, MATCH($M91,indiv__ref!$A:$A,0),MATCH(S$82,indiv__ref!$1:$1,0))</f>
        <v>1.164443120919067E-2</v>
      </c>
      <c r="T91" s="40">
        <f>INDEX(indiv__ref!$1:$11, MATCH($M91,indiv__ref!$A:$A,0),MATCH(T$82,indiv__ref!$1:$1,0))</f>
        <v>9.9602038932070577E-3</v>
      </c>
      <c r="U91" s="40" t="e">
        <f>INDEX(indiv__ref!$1:$11, MATCH($M91,indiv__ref!$A:$A,0),MATCH(U$82,indiv__ref!$1:$1,0))</f>
        <v>#N/A</v>
      </c>
      <c r="V91" s="40">
        <f>INDEX(indiv__ref!$1:$11, MATCH($M91,indiv__ref!$A:$A,0),MATCH(V$82,indiv__ref!$1:$1,0))</f>
        <v>3.3192956403646931E-2</v>
      </c>
    </row>
    <row r="92" spans="3:22">
      <c r="C92" s="40">
        <v>9</v>
      </c>
      <c r="D92" s="40">
        <f>INDEX(indiv_!$1:$11, MATCH($C92,indiv_!$A:$A,0),MATCH(D$82,indiv_!$1:$1,0))</f>
        <v>1.5686115498775174E-2</v>
      </c>
      <c r="E92" s="40">
        <f>INDEX(indiv_!$1:$11, MATCH($C92,indiv_!$A:$A,0),MATCH(E$82,indiv_!$1:$1,0))</f>
        <v>3.9999999105930328E-2</v>
      </c>
      <c r="F92" s="40">
        <f>INDEX(indiv_!$1:$11, MATCH($C92,indiv_!$A:$A,0),MATCH(F$82,indiv_!$1:$1,0))</f>
        <v>7.9999998211860657E-2</v>
      </c>
      <c r="G92" s="40">
        <f>INDEX(indiv_!$1:$11, MATCH($C92,indiv_!$A:$A,0),MATCH(G$82,indiv_!$1:$1,0))</f>
        <v>1.5493346303515832E-2</v>
      </c>
      <c r="H92" s="40">
        <f>INDEX(indiv_!$1:$11, MATCH($C92,indiv_!$A:$A,0),MATCH(H$82,indiv_!$1:$1,0))</f>
        <v>1.3198420596559282E-2</v>
      </c>
      <c r="I92" s="40">
        <f>INDEX(indiv_!$1:$11, MATCH($C92,indiv_!$A:$A,0),MATCH(I$82,indiv_!$1:$1,0))</f>
        <v>1.2135695893958536E-2</v>
      </c>
      <c r="J92" s="40">
        <f>INDEX(indiv_!$1:$11, MATCH($C92,indiv_!$A:$A,0),MATCH(J$82,indiv_!$1:$1,0))</f>
        <v>9.2292605400189406E-3</v>
      </c>
      <c r="K92" s="40" t="e">
        <f>INDEX(indiv_!$1:$11, MATCH($C92,indiv_!$A:$A,0),MATCH(K$82,indiv_!$1:$1,0))</f>
        <v>#N/A</v>
      </c>
      <c r="L92" s="40">
        <f>INDEX(indiv_!$1:$11, MATCH($C92,indiv_!$A:$A,0),MATCH(L$82,indiv_!$1:$1,0))</f>
        <v>2.9352882480171958E-2</v>
      </c>
      <c r="M92" s="40">
        <v>9</v>
      </c>
      <c r="N92" s="40">
        <f>INDEX(indiv__ref!$1:$11, MATCH($M92,indiv__ref!$A:$A,0),MATCH(N$82,indiv__ref!$1:$1,0))</f>
        <v>1.5487860052798737E-2</v>
      </c>
      <c r="O92" s="40">
        <f>INDEX(indiv__ref!$1:$11, MATCH($M92,indiv__ref!$A:$A,0),MATCH(O$82,indiv__ref!$1:$1,0))</f>
        <v>3.9999999105930328E-2</v>
      </c>
      <c r="P92" s="40">
        <f>INDEX(indiv__ref!$1:$11, MATCH($M92,indiv__ref!$A:$A,0),MATCH(P$82,indiv__ref!$1:$1,0))</f>
        <v>7.9999998211860657E-2</v>
      </c>
      <c r="Q92" s="40">
        <f>INDEX(indiv__ref!$1:$11, MATCH($M92,indiv__ref!$A:$A,0),MATCH(Q$82,indiv__ref!$1:$1,0))</f>
        <v>1.5119234323942313E-2</v>
      </c>
      <c r="R92" s="40">
        <f>INDEX(indiv__ref!$1:$11, MATCH($M92,indiv__ref!$A:$A,0),MATCH(R$82,indiv__ref!$1:$1,0))</f>
        <v>1.3015627600800236E-2</v>
      </c>
      <c r="S92" s="40">
        <f>INDEX(indiv__ref!$1:$11, MATCH($M92,indiv__ref!$A:$A,0),MATCH(S$82,indiv__ref!$1:$1,0))</f>
        <v>1.1802914831082962E-2</v>
      </c>
      <c r="T92" s="40">
        <f>INDEX(indiv__ref!$1:$11, MATCH($M92,indiv__ref!$A:$A,0),MATCH(T$82,indiv__ref!$1:$1,0))</f>
        <v>8.8975935107501423E-3</v>
      </c>
      <c r="U92" s="40" t="e">
        <f>INDEX(indiv__ref!$1:$11, MATCH($M92,indiv__ref!$A:$A,0),MATCH(U$82,indiv__ref!$1:$1,0))</f>
        <v>#N/A</v>
      </c>
      <c r="V92" s="40">
        <f>INDEX(indiv__ref!$1:$11, MATCH($M92,indiv__ref!$A:$A,0),MATCH(V$82,indiv__ref!$1:$1,0))</f>
        <v>3.0206821003976227E-2</v>
      </c>
    </row>
    <row r="93" spans="3:22">
      <c r="C93" s="40">
        <v>10</v>
      </c>
      <c r="D93" s="40">
        <f>INDEX(indiv_!$1:$11, MATCH($C93,indiv_!$A:$A,0),MATCH(D$82,indiv_!$1:$1,0))</f>
        <v>2.4346038083837406E-2</v>
      </c>
      <c r="E93" s="40">
        <f>INDEX(indiv_!$1:$11, MATCH($C93,indiv_!$A:$A,0),MATCH(E$82,indiv_!$1:$1,0))</f>
        <v>3.9999999105930328E-2</v>
      </c>
      <c r="F93" s="40">
        <f>INDEX(indiv_!$1:$11, MATCH($C93,indiv_!$A:$A,0),MATCH(F$82,indiv_!$1:$1,0))</f>
        <v>7.9999998211860657E-2</v>
      </c>
      <c r="G93" s="40">
        <f>INDEX(indiv_!$1:$11, MATCH($C93,indiv_!$A:$A,0),MATCH(G$82,indiv_!$1:$1,0))</f>
        <v>2.2403140545677734E-2</v>
      </c>
      <c r="H93" s="40">
        <f>INDEX(indiv_!$1:$11, MATCH($C93,indiv_!$A:$A,0),MATCH(H$82,indiv_!$1:$1,0))</f>
        <v>4.2292822924198024E-2</v>
      </c>
      <c r="I93" s="40">
        <f>INDEX(indiv_!$1:$11, MATCH($C93,indiv_!$A:$A,0),MATCH(I$82,indiv_!$1:$1,0))</f>
        <v>1.231547660870271E-2</v>
      </c>
      <c r="J93" s="40">
        <f>INDEX(indiv_!$1:$11, MATCH($C93,indiv_!$A:$A,0),MATCH(J$82,indiv_!$1:$1,0))</f>
        <v>1.4676180795394018E-2</v>
      </c>
      <c r="K93" s="40" t="e">
        <f>INDEX(indiv_!$1:$11, MATCH($C93,indiv_!$A:$A,0),MATCH(K$82,indiv_!$1:$1,0))</f>
        <v>#N/A</v>
      </c>
      <c r="L93" s="40">
        <f>INDEX(indiv_!$1:$11, MATCH($C93,indiv_!$A:$A,0),MATCH(L$82,indiv_!$1:$1,0))</f>
        <v>3.2457994166041421E-2</v>
      </c>
      <c r="M93" s="40">
        <v>10</v>
      </c>
      <c r="N93" s="40">
        <f>INDEX(indiv__ref!$1:$11, MATCH($M93,indiv__ref!$A:$A,0),MATCH(N$82,indiv__ref!$1:$1,0))</f>
        <v>2.4347242591522829E-2</v>
      </c>
      <c r="O93" s="40">
        <f>INDEX(indiv__ref!$1:$11, MATCH($M93,indiv__ref!$A:$A,0),MATCH(O$82,indiv__ref!$1:$1,0))</f>
        <v>3.9999999105930328E-2</v>
      </c>
      <c r="P93" s="40">
        <f>INDEX(indiv__ref!$1:$11, MATCH($M93,indiv__ref!$A:$A,0),MATCH(P$82,indiv__ref!$1:$1,0))</f>
        <v>7.9999998211860657E-2</v>
      </c>
      <c r="Q93" s="40">
        <f>INDEX(indiv__ref!$1:$11, MATCH($M93,indiv__ref!$A:$A,0),MATCH(Q$82,indiv__ref!$1:$1,0))</f>
        <v>2.1469978576745707E-2</v>
      </c>
      <c r="R93" s="40">
        <f>INDEX(indiv__ref!$1:$11, MATCH($M93,indiv__ref!$A:$A,0),MATCH(R$82,indiv__ref!$1:$1,0))</f>
        <v>4.1861839298882472E-2</v>
      </c>
      <c r="S93" s="40">
        <f>INDEX(indiv__ref!$1:$11, MATCH($M93,indiv__ref!$A:$A,0),MATCH(S$82,indiv__ref!$1:$1,0))</f>
        <v>1.1977765638390104E-2</v>
      </c>
      <c r="T93" s="40">
        <f>INDEX(indiv__ref!$1:$11, MATCH($M93,indiv__ref!$A:$A,0),MATCH(T$82,indiv__ref!$1:$1,0))</f>
        <v>1.4362243016495324E-2</v>
      </c>
      <c r="U93" s="40" t="e">
        <f>INDEX(indiv__ref!$1:$11, MATCH($M93,indiv__ref!$A:$A,0),MATCH(U$82,indiv__ref!$1:$1,0))</f>
        <v>#N/A</v>
      </c>
      <c r="V93" s="40">
        <f>INDEX(indiv__ref!$1:$11, MATCH($M93,indiv__ref!$A:$A,0),MATCH(V$82,indiv__ref!$1:$1,0))</f>
        <v>3.237259876178869E-2</v>
      </c>
    </row>
  </sheetData>
  <mergeCells count="9">
    <mergeCell ref="B2:R2"/>
    <mergeCell ref="N8:R8"/>
    <mergeCell ref="N9:R9"/>
    <mergeCell ref="N10:R10"/>
    <mergeCell ref="D8:G8"/>
    <mergeCell ref="D9:G9"/>
    <mergeCell ref="D10:G10"/>
    <mergeCell ref="B5:G5"/>
    <mergeCell ref="L5:R5"/>
  </mergeCells>
  <phoneticPr fontId="0" type="noConversion"/>
  <dataValidations count="1">
    <dataValidation type="list" allowBlank="1" showInputMessage="1" showErrorMessage="1" sqref="D8:G10 N8:R10" xr:uid="{00000000-0002-0000-1400-000000000000}">
      <formula1>$D$83:$L$83</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9" tint="0.59999389629810485"/>
  </sheetPr>
  <dimension ref="A1:V30"/>
  <sheetViews>
    <sheetView topLeftCell="B7" zoomScale="60" zoomScaleNormal="60" workbookViewId="0">
      <selection activeCell="K28" sqref="K28"/>
    </sheetView>
  </sheetViews>
  <sheetFormatPr defaultRowHeight="15"/>
  <cols>
    <col min="1" max="1" width="9.140625" style="9"/>
    <col min="2" max="2" width="11" style="9" customWidth="1"/>
    <col min="3" max="3" width="21.5703125" style="9" customWidth="1"/>
    <col min="4" max="4" width="22.140625" style="9" customWidth="1"/>
    <col min="5" max="5" width="17.140625" style="9" customWidth="1"/>
    <col min="6" max="9" width="9.140625" style="9"/>
    <col min="10" max="10" width="9.140625" style="8"/>
    <col min="11" max="14" width="9.140625" style="9"/>
    <col min="15" max="15" width="16.140625" style="9" customWidth="1"/>
    <col min="16" max="16" width="23" style="9" customWidth="1"/>
    <col min="17" max="17" width="22.5703125" style="9" customWidth="1"/>
    <col min="18" max="18" width="21.42578125" style="9" customWidth="1"/>
    <col min="19" max="21" width="9.140625" style="9"/>
    <col min="22" max="22" width="9.85546875" style="9" bestFit="1" customWidth="1"/>
    <col min="23" max="16384" width="9.140625" style="9"/>
  </cols>
  <sheetData>
    <row r="1" spans="1:22" ht="15.75" thickBot="1">
      <c r="A1" s="40"/>
      <c r="B1" s="40"/>
      <c r="C1" s="40"/>
      <c r="D1" s="40"/>
      <c r="E1" s="40"/>
      <c r="F1" s="40"/>
      <c r="G1" s="40"/>
      <c r="H1" s="40"/>
      <c r="I1" s="40"/>
      <c r="K1" s="40"/>
      <c r="L1" s="40"/>
      <c r="M1" s="40"/>
      <c r="N1" s="40"/>
      <c r="O1" s="40"/>
      <c r="P1" s="40"/>
      <c r="Q1" s="40"/>
      <c r="R1" s="40"/>
      <c r="S1" s="40"/>
      <c r="T1" s="40"/>
      <c r="U1" s="40"/>
      <c r="V1" s="40"/>
    </row>
    <row r="2" spans="1:22" s="8" customFormat="1" ht="70.349999999999994" customHeight="1" thickBot="1">
      <c r="A2" s="10" t="s">
        <v>1457</v>
      </c>
      <c r="B2" s="440" t="s">
        <v>11730</v>
      </c>
      <c r="C2" s="441"/>
      <c r="D2" s="441"/>
      <c r="E2" s="441"/>
      <c r="F2" s="441"/>
      <c r="G2" s="441"/>
      <c r="H2" s="441"/>
      <c r="I2" s="441"/>
      <c r="J2" s="441"/>
      <c r="K2" s="441"/>
      <c r="L2" s="441"/>
      <c r="M2" s="441"/>
      <c r="N2" s="441"/>
      <c r="O2" s="441"/>
      <c r="P2" s="441"/>
      <c r="Q2" s="441"/>
      <c r="R2" s="441"/>
      <c r="S2" s="441"/>
      <c r="T2" s="441"/>
      <c r="U2" s="442"/>
    </row>
    <row r="3" spans="1:22" s="8" customFormat="1" ht="24.6" customHeight="1">
      <c r="A3" s="10"/>
      <c r="B3" s="35"/>
      <c r="C3" s="36"/>
      <c r="D3" s="36"/>
      <c r="E3" s="36"/>
      <c r="F3" s="36"/>
      <c r="G3" s="36"/>
      <c r="H3" s="36"/>
      <c r="I3" s="36"/>
      <c r="J3" s="36"/>
      <c r="K3" s="36"/>
      <c r="L3" s="36"/>
      <c r="M3" s="36"/>
      <c r="N3" s="36"/>
      <c r="O3" s="36"/>
      <c r="P3" s="36"/>
      <c r="Q3" s="36"/>
      <c r="R3" s="36"/>
      <c r="S3" s="36"/>
      <c r="T3" s="36"/>
      <c r="U3" s="36"/>
    </row>
    <row r="4" spans="1:22" s="8" customFormat="1" ht="24.6" customHeight="1">
      <c r="A4" s="10"/>
      <c r="B4" s="443" t="s">
        <v>1310</v>
      </c>
      <c r="C4" s="443"/>
      <c r="D4" s="443"/>
      <c r="E4" s="443"/>
      <c r="F4" s="443"/>
      <c r="G4" s="443"/>
      <c r="H4" s="443"/>
      <c r="I4" s="443"/>
      <c r="J4" s="236"/>
      <c r="K4" s="236"/>
      <c r="L4" s="236"/>
      <c r="M4" s="236"/>
      <c r="N4" s="444" t="s">
        <v>1311</v>
      </c>
      <c r="O4" s="444"/>
      <c r="P4" s="444"/>
      <c r="Q4" s="444"/>
      <c r="R4" s="444"/>
      <c r="S4" s="444"/>
      <c r="T4" s="444"/>
      <c r="U4" s="444"/>
    </row>
    <row r="5" spans="1:22" s="6" customFormat="1" ht="15.75" thickBot="1"/>
    <row r="6" spans="1:22" s="6" customFormat="1">
      <c r="B6" s="3"/>
      <c r="C6" s="4"/>
      <c r="D6" s="4"/>
      <c r="E6" s="4"/>
      <c r="F6" s="4"/>
      <c r="G6" s="4"/>
      <c r="H6" s="4"/>
      <c r="I6" s="7"/>
      <c r="N6" s="3"/>
      <c r="O6" s="4"/>
      <c r="P6" s="4"/>
      <c r="Q6" s="4"/>
      <c r="R6" s="4"/>
      <c r="S6" s="4"/>
      <c r="T6" s="4"/>
      <c r="U6" s="7"/>
    </row>
    <row r="7" spans="1:22" s="6" customFormat="1" ht="15.75">
      <c r="B7" s="22" t="s">
        <v>1313</v>
      </c>
      <c r="C7" s="14"/>
      <c r="D7" s="14"/>
      <c r="E7" s="14" t="s">
        <v>1277</v>
      </c>
      <c r="F7" s="14"/>
      <c r="G7" s="14"/>
      <c r="H7" s="14"/>
      <c r="I7" s="25"/>
      <c r="J7" s="33" t="str">
        <f>INDEX(combinations!D2:$E$13,MATCH($E$7,vectors,0),2)</f>
        <v>gross_mkt_inc_pc</v>
      </c>
      <c r="K7" s="34"/>
      <c r="L7" s="34"/>
      <c r="M7" s="34"/>
      <c r="N7" s="22" t="s">
        <v>1313</v>
      </c>
      <c r="O7" s="14"/>
      <c r="P7" s="14"/>
      <c r="Q7" s="14" t="s">
        <v>1277</v>
      </c>
      <c r="R7" s="14"/>
      <c r="S7" s="14"/>
      <c r="T7" s="14"/>
      <c r="U7" s="25"/>
      <c r="V7" s="2" t="str">
        <f>INDEX(combinations!$D2:E$13,MATCH($Q$7,vectors,0),2)</f>
        <v>gross_mkt_inc_pc</v>
      </c>
    </row>
    <row r="8" spans="1:22" s="6" customFormat="1" ht="15.75">
      <c r="B8" s="22" t="s">
        <v>11731</v>
      </c>
      <c r="C8" s="14"/>
      <c r="D8" s="14"/>
      <c r="E8" s="445" t="s">
        <v>1277</v>
      </c>
      <c r="F8" s="445"/>
      <c r="G8" s="445"/>
      <c r="H8" s="445"/>
      <c r="I8" s="25"/>
      <c r="J8" s="33" t="str">
        <f>INDEX(combinations!$Q$2:$R$10,MATCH($E$8,refinc,0),2)</f>
        <v>gross_mkt_inc_pc</v>
      </c>
      <c r="K8" s="34"/>
      <c r="L8" s="34"/>
      <c r="M8" s="34"/>
      <c r="N8" s="22" t="s">
        <v>11731</v>
      </c>
      <c r="O8" s="14"/>
      <c r="P8" s="14"/>
      <c r="Q8" s="445" t="s">
        <v>1277</v>
      </c>
      <c r="R8" s="445"/>
      <c r="S8" s="445"/>
      <c r="T8" s="445"/>
      <c r="U8" s="25"/>
      <c r="V8" s="2" t="str">
        <f>INDEX(combinations!$S$2:$T$10,MATCH($Q$8,refinc2,0),2)</f>
        <v>gross_mkt_inc_pc</v>
      </c>
    </row>
    <row r="9" spans="1:22" s="6" customFormat="1" ht="15.75">
      <c r="B9" s="22" t="s">
        <v>11732</v>
      </c>
      <c r="C9" s="14"/>
      <c r="D9" s="14"/>
      <c r="E9" s="445" t="s">
        <v>47</v>
      </c>
      <c r="F9" s="445"/>
      <c r="G9" s="445"/>
      <c r="H9" s="445"/>
      <c r="I9" s="446"/>
      <c r="J9" s="33" t="str">
        <f>IF(E9="Yes","yes","")</f>
        <v>yes</v>
      </c>
      <c r="K9" s="34"/>
      <c r="L9" s="34"/>
      <c r="M9" s="34"/>
      <c r="N9" s="22" t="s">
        <v>11732</v>
      </c>
      <c r="O9" s="14"/>
      <c r="P9" s="14"/>
      <c r="Q9" s="445" t="s">
        <v>47</v>
      </c>
      <c r="R9" s="445"/>
      <c r="S9" s="445"/>
      <c r="T9" s="445"/>
      <c r="U9" s="446"/>
      <c r="V9" s="2" t="str">
        <f>IF(Q9="Yes","yes","")</f>
        <v>yes</v>
      </c>
    </row>
    <row r="10" spans="1:22" s="6" customFormat="1" ht="15.75">
      <c r="B10" s="22"/>
      <c r="C10" s="14"/>
      <c r="D10" s="14"/>
      <c r="E10" s="14"/>
      <c r="F10" s="14"/>
      <c r="G10" s="14"/>
      <c r="H10" s="14"/>
      <c r="I10" s="25"/>
      <c r="J10" s="33"/>
      <c r="K10" s="34"/>
      <c r="L10" s="34"/>
      <c r="M10" s="34"/>
      <c r="N10" s="22"/>
      <c r="O10" s="14"/>
      <c r="P10" s="14"/>
      <c r="Q10" s="14"/>
      <c r="R10" s="14"/>
      <c r="S10" s="14"/>
      <c r="T10" s="14"/>
      <c r="U10" s="25"/>
      <c r="V10" s="2"/>
    </row>
    <row r="11" spans="1:22" s="6" customFormat="1" ht="15.75">
      <c r="B11" s="71" t="s">
        <v>1314</v>
      </c>
      <c r="C11" s="72"/>
      <c r="D11" s="72"/>
      <c r="E11" s="72"/>
      <c r="F11" s="14"/>
      <c r="G11" s="14"/>
      <c r="H11" s="14"/>
      <c r="I11" s="25"/>
      <c r="J11" s="33"/>
      <c r="K11" s="34"/>
      <c r="L11" s="34"/>
      <c r="M11" s="34"/>
      <c r="N11" s="71" t="s">
        <v>1314</v>
      </c>
      <c r="O11" s="72"/>
      <c r="P11" s="72"/>
      <c r="Q11" s="72"/>
      <c r="R11" s="72"/>
      <c r="S11" s="14"/>
      <c r="T11" s="14"/>
      <c r="U11" s="25"/>
      <c r="V11" s="2"/>
    </row>
    <row r="12" spans="1:22" s="6" customFormat="1" ht="21">
      <c r="B12" s="26" t="s">
        <v>11678</v>
      </c>
      <c r="C12" s="14"/>
      <c r="D12" s="405" t="s">
        <v>11733</v>
      </c>
      <c r="E12" s="405"/>
      <c r="F12" s="405"/>
      <c r="G12" s="405"/>
      <c r="H12" s="405"/>
      <c r="I12" s="424"/>
      <c r="J12" s="33" t="str">
        <f>INDEX(combinations!$U$2:$V$100,MATCH($D12,depend,0),2)</f>
        <v>tot_pit_pc</v>
      </c>
      <c r="K12" s="34"/>
      <c r="L12" s="34"/>
      <c r="M12" s="34"/>
      <c r="N12" s="26" t="s">
        <v>11678</v>
      </c>
      <c r="O12" s="14"/>
      <c r="P12" s="405" t="s">
        <v>1319</v>
      </c>
      <c r="Q12" s="405"/>
      <c r="R12" s="405"/>
      <c r="S12" s="405"/>
      <c r="T12" s="405"/>
      <c r="U12" s="424"/>
      <c r="V12" s="33" t="e">
        <f>INDEX(combinations!$W$2:$X$14,MATCH($P12,depend2,0),2)</f>
        <v>#N/A</v>
      </c>
    </row>
    <row r="13" spans="1:22" s="6" customFormat="1" ht="21">
      <c r="B13" s="26" t="s">
        <v>11679</v>
      </c>
      <c r="C13" s="14"/>
      <c r="D13" s="405" t="s">
        <v>11734</v>
      </c>
      <c r="E13" s="405"/>
      <c r="F13" s="405"/>
      <c r="G13" s="405"/>
      <c r="H13" s="405"/>
      <c r="I13" s="424"/>
      <c r="J13" s="33" t="str">
        <f>INDEX(combinations!$U$2:$V$100,MATCH($D13,depend,0),2)</f>
        <v>labor_tax_pc</v>
      </c>
      <c r="K13" s="34"/>
      <c r="L13" s="34"/>
      <c r="M13" s="34"/>
      <c r="N13" s="26" t="s">
        <v>11679</v>
      </c>
      <c r="O13" s="14"/>
      <c r="P13" s="405" t="s">
        <v>1356</v>
      </c>
      <c r="Q13" s="405"/>
      <c r="R13" s="405"/>
      <c r="S13" s="405"/>
      <c r="T13" s="405"/>
      <c r="U13" s="424"/>
      <c r="V13" s="33" t="str">
        <f>INDEX(combinations!$W$2:$X$14,MATCH($P13,depend2,0),2)</f>
        <v/>
      </c>
    </row>
    <row r="14" spans="1:22" s="6" customFormat="1" ht="21.75" thickBot="1">
      <c r="B14" s="27" t="s">
        <v>11680</v>
      </c>
      <c r="C14" s="17"/>
      <c r="D14" s="408" t="s">
        <v>1358</v>
      </c>
      <c r="E14" s="408"/>
      <c r="F14" s="408"/>
      <c r="G14" s="408"/>
      <c r="H14" s="408"/>
      <c r="I14" s="423"/>
      <c r="J14" s="33" t="str">
        <f>INDEX(combinations!$U$2:$V$100,MATCH($D14,depend,0),2)</f>
        <v>tot_ire_pc</v>
      </c>
      <c r="K14" s="34"/>
      <c r="L14" s="34"/>
      <c r="M14" s="34"/>
      <c r="N14" s="27" t="s">
        <v>11680</v>
      </c>
      <c r="O14" s="17"/>
      <c r="P14" s="408" t="s">
        <v>1358</v>
      </c>
      <c r="Q14" s="408"/>
      <c r="R14" s="408"/>
      <c r="S14" s="408"/>
      <c r="T14" s="408"/>
      <c r="U14" s="423"/>
      <c r="V14" s="33" t="str">
        <f>INDEX(combinations!$W$2:$X$14,MATCH($P14,depend2,0),2)</f>
        <v>tot_ire_pc</v>
      </c>
    </row>
    <row r="15" spans="1:22" s="8" customFormat="1"/>
    <row r="16" spans="1:22">
      <c r="A16" s="40"/>
      <c r="B16" s="40"/>
      <c r="C16" s="40"/>
      <c r="D16" s="40"/>
      <c r="E16" s="40"/>
      <c r="F16" s="40"/>
      <c r="G16" s="40"/>
      <c r="H16" s="40"/>
      <c r="I16" s="40"/>
      <c r="J16" s="10"/>
      <c r="K16" s="40"/>
      <c r="L16" s="40"/>
      <c r="M16" s="40"/>
      <c r="N16" s="40"/>
      <c r="O16" s="40"/>
      <c r="P16" s="40"/>
      <c r="Q16" s="40"/>
      <c r="R16" s="40"/>
      <c r="S16" s="40"/>
      <c r="T16" s="40"/>
      <c r="U16" s="40"/>
      <c r="V16" s="40"/>
    </row>
    <row r="17" spans="1:19">
      <c r="A17" s="40"/>
      <c r="B17" s="40"/>
      <c r="C17" s="40"/>
      <c r="D17" s="40"/>
      <c r="E17" s="40"/>
      <c r="F17" s="40"/>
      <c r="G17" s="40"/>
      <c r="H17" s="40"/>
      <c r="I17" s="40"/>
      <c r="K17" s="40"/>
      <c r="L17" s="40"/>
      <c r="M17" s="40"/>
      <c r="N17" s="40"/>
      <c r="O17" s="40"/>
      <c r="P17" s="40"/>
      <c r="Q17" s="40"/>
      <c r="R17" s="40"/>
      <c r="S17" s="280"/>
    </row>
    <row r="18" spans="1:19">
      <c r="A18" s="40"/>
      <c r="B18" s="40"/>
      <c r="C18" s="10" t="str">
        <f>J12</f>
        <v>tot_pit_pc</v>
      </c>
      <c r="D18" s="226" t="str">
        <f>J13</f>
        <v>labor_tax_pc</v>
      </c>
      <c r="E18" s="10" t="str">
        <f>J14</f>
        <v>tot_ire_pc</v>
      </c>
      <c r="F18" s="40"/>
      <c r="G18" s="40"/>
      <c r="H18" s="40"/>
      <c r="I18" s="40"/>
      <c r="K18" s="40"/>
      <c r="L18" s="40"/>
      <c r="M18" s="40"/>
      <c r="N18" s="40"/>
      <c r="O18" s="40"/>
      <c r="P18" s="10" t="e">
        <f>V12</f>
        <v>#N/A</v>
      </c>
      <c r="Q18" s="10" t="str">
        <f>V13</f>
        <v/>
      </c>
      <c r="R18" s="10" t="str">
        <f>V14</f>
        <v>tot_ire_pc</v>
      </c>
      <c r="S18" s="40"/>
    </row>
    <row r="19" spans="1:19" ht="49.7" customHeight="1">
      <c r="A19" s="45"/>
      <c r="B19" s="181" t="s">
        <v>11666</v>
      </c>
      <c r="C19" s="180" t="str">
        <f>D12</f>
        <v>Impuestos total IRP</v>
      </c>
      <c r="D19" s="180" t="str">
        <f>D13</f>
        <v>Impuestos laborales - dependencia</v>
      </c>
      <c r="E19" s="180" t="str">
        <f>D14</f>
        <v>Total IRE</v>
      </c>
      <c r="F19" s="45"/>
      <c r="G19" s="40"/>
      <c r="H19" s="40"/>
      <c r="I19" s="40"/>
      <c r="K19" s="40"/>
      <c r="L19" s="40"/>
      <c r="M19" s="40"/>
      <c r="N19" s="30"/>
      <c r="O19" s="180" t="s">
        <v>11666</v>
      </c>
      <c r="P19" s="180" t="str">
        <f>P12</f>
        <v>Impuestos por motivo de IRP</v>
      </c>
      <c r="Q19" s="180" t="str">
        <f>P13</f>
        <v>Impuesto corp IRPC</v>
      </c>
      <c r="R19" s="180" t="str">
        <f>P14</f>
        <v>Total IRE</v>
      </c>
      <c r="S19" s="40"/>
    </row>
    <row r="20" spans="1:19">
      <c r="A20" s="45">
        <v>1</v>
      </c>
      <c r="B20" s="45" t="s">
        <v>11668</v>
      </c>
      <c r="C20" s="56" t="e">
        <f>INDEX(all!$A:$J, MATCH(CONCATENATE(C$18,"_",$A$2,"_",$J$8,"_",$A20,$J$9),all!$A:$A,0),5)</f>
        <v>#N/A</v>
      </c>
      <c r="D20" s="56" t="e">
        <f>INDEX(all!$A:$J, MATCH(CONCATENATE(D$18,"_",$A$2,"_",$J$8,"_",$A20,$J$9),all!$A:$A,0),5)</f>
        <v>#N/A</v>
      </c>
      <c r="E20" s="56">
        <f>INDEX(all!$A:$J, MATCH(CONCATENATE(E$18,"_",$A$2,"_",$J$8,"_",$A20,$J$9),all!$A:$A,0),5)</f>
        <v>2.7354830062498919E-2</v>
      </c>
      <c r="F20" s="45"/>
      <c r="G20" s="40"/>
      <c r="H20" s="40"/>
      <c r="I20" s="40"/>
      <c r="K20" s="40"/>
      <c r="L20" s="40"/>
      <c r="M20" s="40"/>
      <c r="N20" s="30">
        <v>1</v>
      </c>
      <c r="O20" s="30" t="s">
        <v>11668</v>
      </c>
      <c r="P20" s="78" t="e">
        <f>INDEX(all_ref!$A:$J, MATCH(CONCATENATE(P$18,"_",$A$2,"_",$V$8,"_",$N20,$V$9),all_ref!$A:$A,0),5)</f>
        <v>#N/A</v>
      </c>
      <c r="Q20" s="78" t="e">
        <f>INDEX(all_ref!$A:$J, MATCH(CONCATENATE(Q$18,"_",$A$2,"_",$V$8,"_",$N20,$V$9),all_ref!$A:$A,0),5)</f>
        <v>#N/A</v>
      </c>
      <c r="R20" s="78">
        <f>INDEX(all_ref!$A:$J, MATCH(CONCATENATE(R$18,"_",$A$2,"_",$V$8,"_",$N20,$V$9),all_ref!$A:$A,0),5)</f>
        <v>2.7391569017542076E-2</v>
      </c>
      <c r="S20" s="40"/>
    </row>
    <row r="21" spans="1:19">
      <c r="A21" s="45">
        <v>2</v>
      </c>
      <c r="B21" s="45">
        <v>2</v>
      </c>
      <c r="C21" s="56">
        <f>INDEX(all!$A:$J, MATCH(CONCATENATE(C$18,"_",$A$2,"_",$J$8,"_",$A21,$J$9),all!$A:$A,0),5)</f>
        <v>9.5049504950495065E-3</v>
      </c>
      <c r="D21" s="56" t="e">
        <f>INDEX(all!$A:$J, MATCH(CONCATENATE(D$18,"_",$A$2,"_",$J$8,"_",$A21,$J$9),all!$A:$A,0),5)</f>
        <v>#N/A</v>
      </c>
      <c r="E21" s="56">
        <f>INDEX(all!$A:$J, MATCH(CONCATENATE(E$18,"_",$A$2,"_",$J$8,"_",$A21,$J$9),all!$A:$A,0),5)</f>
        <v>2.2721645830398055E-2</v>
      </c>
      <c r="F21" s="45"/>
      <c r="G21" s="40"/>
      <c r="H21" s="40"/>
      <c r="I21" s="40"/>
      <c r="K21" s="40"/>
      <c r="L21" s="40"/>
      <c r="M21" s="40"/>
      <c r="N21" s="30">
        <v>2</v>
      </c>
      <c r="O21" s="30">
        <v>2</v>
      </c>
      <c r="P21" s="78" t="e">
        <f>INDEX(all_ref!$A:$J, MATCH(CONCATENATE(P$18,"_",$A$2,"_",$V$8,"_",$N21,$V$9),all_ref!$A:$A,0),5)</f>
        <v>#N/A</v>
      </c>
      <c r="Q21" s="78" t="e">
        <f>INDEX(all_ref!$A:$J, MATCH(CONCATENATE(Q$18,"_",$A$2,"_",$V$8,"_",$N21,$V$9),all_ref!$A:$A,0),5)</f>
        <v>#N/A</v>
      </c>
      <c r="R21" s="78">
        <f>INDEX(all_ref!$A:$J, MATCH(CONCATENATE(R$18,"_",$A$2,"_",$V$8,"_",$N21,$V$9),all_ref!$A:$A,0),5)</f>
        <v>2.2723295940250285E-2</v>
      </c>
      <c r="S21" s="40"/>
    </row>
    <row r="22" spans="1:19">
      <c r="A22" s="45">
        <v>3</v>
      </c>
      <c r="B22" s="45">
        <v>3</v>
      </c>
      <c r="C22" s="56" t="e">
        <f>INDEX(all!$A:$J, MATCH(CONCATENATE(C$18,"_",$A$2,"_",$J$8,"_",$A22,$J$9),all!$A:$A,0),5)</f>
        <v>#N/A</v>
      </c>
      <c r="D22" s="56" t="e">
        <f>INDEX(all!$A:$J, MATCH(CONCATENATE(D$18,"_",$A$2,"_",$J$8,"_",$A22,$J$9),all!$A:$A,0),5)</f>
        <v>#N/A</v>
      </c>
      <c r="E22" s="56">
        <f>INDEX(all!$A:$J, MATCH(CONCATENATE(E$18,"_",$A$2,"_",$J$8,"_",$A22,$J$9),all!$A:$A,0),5)</f>
        <v>2.2210458856418619E-2</v>
      </c>
      <c r="F22" s="45"/>
      <c r="G22" s="40"/>
      <c r="H22" s="40"/>
      <c r="I22" s="40"/>
      <c r="K22" s="40"/>
      <c r="L22" s="40"/>
      <c r="M22" s="40"/>
      <c r="N22" s="30">
        <v>3</v>
      </c>
      <c r="O22" s="30">
        <v>3</v>
      </c>
      <c r="P22" s="78" t="e">
        <f>INDEX(all_ref!$A:$J, MATCH(CONCATENATE(P$18,"_",$A$2,"_",$V$8,"_",$N22,$V$9),all_ref!$A:$A,0),5)</f>
        <v>#N/A</v>
      </c>
      <c r="Q22" s="78" t="e">
        <f>INDEX(all_ref!$A:$J, MATCH(CONCATENATE(Q$18,"_",$A$2,"_",$V$8,"_",$N22,$V$9),all_ref!$A:$A,0),5)</f>
        <v>#N/A</v>
      </c>
      <c r="R22" s="78">
        <f>INDEX(all_ref!$A:$J, MATCH(CONCATENATE(R$18,"_",$A$2,"_",$V$8,"_",$N22,$V$9),all_ref!$A:$A,0),5)</f>
        <v>2.2210458856418619E-2</v>
      </c>
      <c r="S22" s="40"/>
    </row>
    <row r="23" spans="1:19">
      <c r="A23" s="45">
        <v>4</v>
      </c>
      <c r="B23" s="45">
        <v>4</v>
      </c>
      <c r="C23" s="56">
        <f>INDEX(all!$A:$J, MATCH(CONCATENATE(C$18,"_",$A$2,"_",$J$8,"_",$A23,$J$9),all!$A:$A,0),5)</f>
        <v>6.7458427487909253E-3</v>
      </c>
      <c r="D23" s="56" t="e">
        <f>INDEX(all!$A:$J, MATCH(CONCATENATE(D$18,"_",$A$2,"_",$J$8,"_",$A23,$J$9),all!$A:$A,0),5)</f>
        <v>#N/A</v>
      </c>
      <c r="E23" s="56">
        <f>INDEX(all!$A:$J, MATCH(CONCATENATE(E$18,"_",$A$2,"_",$J$8,"_",$A23,$J$9),all!$A:$A,0),5)</f>
        <v>1.8768525569830614E-2</v>
      </c>
      <c r="F23" s="45"/>
      <c r="G23" s="40"/>
      <c r="H23" s="40"/>
      <c r="I23" s="40"/>
      <c r="K23" s="40"/>
      <c r="L23" s="40"/>
      <c r="M23" s="40"/>
      <c r="N23" s="30">
        <v>4</v>
      </c>
      <c r="O23" s="30">
        <v>4</v>
      </c>
      <c r="P23" s="78" t="e">
        <f>INDEX(all_ref!$A:$J, MATCH(CONCATENATE(P$18,"_",$A$2,"_",$V$8,"_",$N23,$V$9),all_ref!$A:$A,0),5)</f>
        <v>#N/A</v>
      </c>
      <c r="Q23" s="78" t="e">
        <f>INDEX(all_ref!$A:$J, MATCH(CONCATENATE(Q$18,"_",$A$2,"_",$V$8,"_",$N23,$V$9),all_ref!$A:$A,0),5)</f>
        <v>#N/A</v>
      </c>
      <c r="R23" s="78">
        <f>INDEX(all_ref!$A:$J, MATCH(CONCATENATE(R$18,"_",$A$2,"_",$V$8,"_",$N23,$V$9),all_ref!$A:$A,0),5)</f>
        <v>1.8773840224748917E-2</v>
      </c>
      <c r="S23" s="40"/>
    </row>
    <row r="24" spans="1:19">
      <c r="A24" s="45">
        <v>5</v>
      </c>
      <c r="B24" s="45">
        <v>5</v>
      </c>
      <c r="C24" s="56">
        <f>INDEX(all!$A:$J, MATCH(CONCATENATE(C$18,"_",$A$2,"_",$J$8,"_",$A24,$J$9),all!$A:$A,0),5)</f>
        <v>7.6220332688083084E-3</v>
      </c>
      <c r="D24" s="56" t="e">
        <f>INDEX(all!$A:$J, MATCH(CONCATENATE(D$18,"_",$A$2,"_",$J$8,"_",$A24,$J$9),all!$A:$A,0),5)</f>
        <v>#N/A</v>
      </c>
      <c r="E24" s="56">
        <f>INDEX(all!$A:$J, MATCH(CONCATENATE(E$18,"_",$A$2,"_",$J$8,"_",$A24,$J$9),all!$A:$A,0),5)</f>
        <v>2.274308640193937E-2</v>
      </c>
      <c r="F24" s="45"/>
      <c r="G24" s="40"/>
      <c r="H24" s="40"/>
      <c r="I24" s="40"/>
      <c r="K24" s="40"/>
      <c r="L24" s="40"/>
      <c r="M24" s="40"/>
      <c r="N24" s="30">
        <v>5</v>
      </c>
      <c r="O24" s="30">
        <v>5</v>
      </c>
      <c r="P24" s="78" t="e">
        <f>INDEX(all_ref!$A:$J, MATCH(CONCATENATE(P$18,"_",$A$2,"_",$V$8,"_",$N24,$V$9),all_ref!$A:$A,0),5)</f>
        <v>#N/A</v>
      </c>
      <c r="Q24" s="78" t="e">
        <f>INDEX(all_ref!$A:$J, MATCH(CONCATENATE(Q$18,"_",$A$2,"_",$V$8,"_",$N24,$V$9),all_ref!$A:$A,0),5)</f>
        <v>#N/A</v>
      </c>
      <c r="R24" s="78">
        <f>INDEX(all_ref!$A:$J, MATCH(CONCATENATE(R$18,"_",$A$2,"_",$V$8,"_",$N24,$V$9),all_ref!$A:$A,0),5)</f>
        <v>2.2766301798841683E-2</v>
      </c>
      <c r="S24" s="40"/>
    </row>
    <row r="25" spans="1:19">
      <c r="A25" s="45">
        <v>6</v>
      </c>
      <c r="B25" s="45">
        <v>6</v>
      </c>
      <c r="C25" s="56">
        <f>INDEX(all!$A:$J, MATCH(CONCATENATE(C$18,"_",$A$2,"_",$J$8,"_",$A25,$J$9),all!$A:$A,0),5)</f>
        <v>9.8825299036143094E-3</v>
      </c>
      <c r="D25" s="56">
        <f>INDEX(all!$A:$J, MATCH(CONCATENATE(D$18,"_",$A$2,"_",$J$8,"_",$A25,$J$9),all!$A:$A,0),5)</f>
        <v>1.3200001919546334E-2</v>
      </c>
      <c r="E25" s="56">
        <f>INDEX(all!$A:$J, MATCH(CONCATENATE(E$18,"_",$A$2,"_",$J$8,"_",$A25,$J$9),all!$A:$A,0),5)</f>
        <v>1.7821932210592414E-2</v>
      </c>
      <c r="F25" s="45"/>
      <c r="G25" s="40"/>
      <c r="H25" s="40"/>
      <c r="I25" s="40"/>
      <c r="K25" s="40"/>
      <c r="L25" s="40"/>
      <c r="M25" s="40"/>
      <c r="N25" s="30">
        <v>6</v>
      </c>
      <c r="O25" s="30">
        <v>6</v>
      </c>
      <c r="P25" s="78" t="e">
        <f>INDEX(all_ref!$A:$J, MATCH(CONCATENATE(P$18,"_",$A$2,"_",$V$8,"_",$N25,$V$9),all_ref!$A:$A,0),5)</f>
        <v>#N/A</v>
      </c>
      <c r="Q25" s="78" t="e">
        <f>INDEX(all_ref!$A:$J, MATCH(CONCATENATE(Q$18,"_",$A$2,"_",$V$8,"_",$N25,$V$9),all_ref!$A:$A,0),5)</f>
        <v>#N/A</v>
      </c>
      <c r="R25" s="78">
        <f>INDEX(all_ref!$A:$J, MATCH(CONCATENATE(R$18,"_",$A$2,"_",$V$8,"_",$N25,$V$9),all_ref!$A:$A,0),5)</f>
        <v>1.78562935374076E-2</v>
      </c>
      <c r="S25" s="40"/>
    </row>
    <row r="26" spans="1:19">
      <c r="A26" s="45">
        <v>7</v>
      </c>
      <c r="B26" s="45">
        <v>7</v>
      </c>
      <c r="C26" s="56">
        <f>INDEX(all!$A:$J, MATCH(CONCATENATE(C$18,"_",$A$2,"_",$J$8,"_",$A26,$J$9),all!$A:$A,0),5)</f>
        <v>7.7465578192184841E-3</v>
      </c>
      <c r="D26" s="56" t="e">
        <f>INDEX(all!$A:$J, MATCH(CONCATENATE(D$18,"_",$A$2,"_",$J$8,"_",$A26,$J$9),all!$A:$A,0),5)</f>
        <v>#N/A</v>
      </c>
      <c r="E26" s="56">
        <f>INDEX(all!$A:$J, MATCH(CONCATENATE(E$18,"_",$A$2,"_",$J$8,"_",$A26,$J$9),all!$A:$A,0),5)</f>
        <v>1.728255605243801E-2</v>
      </c>
      <c r="F26" s="45"/>
      <c r="G26" s="40"/>
      <c r="H26" s="40"/>
      <c r="I26" s="40"/>
      <c r="K26" s="40"/>
      <c r="L26" s="40"/>
      <c r="M26" s="40"/>
      <c r="N26" s="30">
        <v>7</v>
      </c>
      <c r="O26" s="30">
        <v>7</v>
      </c>
      <c r="P26" s="78" t="e">
        <f>INDEX(all_ref!$A:$J, MATCH(CONCATENATE(P$18,"_",$A$2,"_",$V$8,"_",$N26,$V$9),all_ref!$A:$A,0),5)</f>
        <v>#N/A</v>
      </c>
      <c r="Q26" s="78" t="e">
        <f>INDEX(all_ref!$A:$J, MATCH(CONCATENATE(Q$18,"_",$A$2,"_",$V$8,"_",$N26,$V$9),all_ref!$A:$A,0),5)</f>
        <v>#N/A</v>
      </c>
      <c r="R26" s="78">
        <f>INDEX(all_ref!$A:$J, MATCH(CONCATENATE(R$18,"_",$A$2,"_",$V$8,"_",$N26,$V$9),all_ref!$A:$A,0),5)</f>
        <v>1.7126155987806067E-2</v>
      </c>
      <c r="S26" s="40"/>
    </row>
    <row r="27" spans="1:19">
      <c r="A27" s="45">
        <v>8</v>
      </c>
      <c r="B27" s="45">
        <v>8</v>
      </c>
      <c r="C27" s="56">
        <f>INDEX(all!$A:$J, MATCH(CONCATENATE(C$18,"_",$A$2,"_",$J$8,"_",$A27,$J$9),all!$A:$A,0),5)</f>
        <v>1.1136168418532145E-2</v>
      </c>
      <c r="D27" s="56">
        <f>INDEX(all!$A:$J, MATCH(CONCATENATE(D$18,"_",$A$2,"_",$J$8,"_",$A27,$J$9),all!$A:$A,0),5)</f>
        <v>1.2178352455094717E-2</v>
      </c>
      <c r="E27" s="56">
        <f>INDEX(all!$A:$J, MATCH(CONCATENATE(E$18,"_",$A$2,"_",$J$8,"_",$A27,$J$9),all!$A:$A,0),5)</f>
        <v>1.7166488410185098E-2</v>
      </c>
      <c r="F27" s="56"/>
      <c r="G27" s="40"/>
      <c r="H27" s="40"/>
      <c r="I27" s="40"/>
      <c r="K27" s="40"/>
      <c r="L27" s="40"/>
      <c r="M27" s="40"/>
      <c r="N27" s="30">
        <v>8</v>
      </c>
      <c r="O27" s="30">
        <v>8</v>
      </c>
      <c r="P27" s="78" t="e">
        <f>INDEX(all_ref!$A:$J, MATCH(CONCATENATE(P$18,"_",$A$2,"_",$V$8,"_",$N27,$V$9),all_ref!$A:$A,0),5)</f>
        <v>#N/A</v>
      </c>
      <c r="Q27" s="78" t="e">
        <f>INDEX(all_ref!$A:$J, MATCH(CONCATENATE(Q$18,"_",$A$2,"_",$V$8,"_",$N27,$V$9),all_ref!$A:$A,0),5)</f>
        <v>#N/A</v>
      </c>
      <c r="R27" s="78">
        <f>INDEX(all_ref!$A:$J, MATCH(CONCATENATE(R$18,"_",$A$2,"_",$V$8,"_",$N27,$V$9),all_ref!$A:$A,0),5)</f>
        <v>1.7158865212550695E-2</v>
      </c>
      <c r="S27" s="40"/>
    </row>
    <row r="28" spans="1:19">
      <c r="A28" s="45">
        <v>9</v>
      </c>
      <c r="B28" s="45">
        <v>9</v>
      </c>
      <c r="C28" s="56">
        <f>INDEX(all!$A:$J, MATCH(CONCATENATE(C$18,"_",$A$2,"_",$J$8,"_",$A28,$J$9),all!$A:$A,0),5)</f>
        <v>8.0355465843413212E-3</v>
      </c>
      <c r="D28" s="56">
        <f>INDEX(all!$A:$J, MATCH(CONCATENATE(D$18,"_",$A$2,"_",$J$8,"_",$A28,$J$9),all!$A:$A,0),5)</f>
        <v>1.0700704487786842E-2</v>
      </c>
      <c r="E28" s="56">
        <f>INDEX(all!$A:$J, MATCH(CONCATENATE(E$18,"_",$A$2,"_",$J$8,"_",$A28,$J$9),all!$A:$A,0),5)</f>
        <v>1.5313116520912972E-2</v>
      </c>
      <c r="F28" s="159"/>
      <c r="G28" s="40"/>
      <c r="H28" s="40"/>
      <c r="I28" s="40"/>
      <c r="K28" s="40"/>
      <c r="L28" s="40"/>
      <c r="M28" s="40"/>
      <c r="N28" s="30">
        <v>9</v>
      </c>
      <c r="O28" s="30">
        <v>9</v>
      </c>
      <c r="P28" s="78" t="e">
        <f>INDEX(all_ref!$A:$J, MATCH(CONCATENATE(P$18,"_",$A$2,"_",$V$8,"_",$N28,$V$9),all_ref!$A:$A,0),5)</f>
        <v>#N/A</v>
      </c>
      <c r="Q28" s="78" t="e">
        <f>INDEX(all_ref!$A:$J, MATCH(CONCATENATE(Q$18,"_",$A$2,"_",$V$8,"_",$N28,$V$9),all_ref!$A:$A,0),5)</f>
        <v>#N/A</v>
      </c>
      <c r="R28" s="78">
        <f>INDEX(all_ref!$A:$J, MATCH(CONCATENATE(R$18,"_",$A$2,"_",$V$8,"_",$N28,$V$9),all_ref!$A:$A,0),5)</f>
        <v>1.5243918851581689E-2</v>
      </c>
      <c r="S28" s="40"/>
    </row>
    <row r="29" spans="1:19">
      <c r="A29" s="45">
        <v>10</v>
      </c>
      <c r="B29" s="45" t="s">
        <v>11669</v>
      </c>
      <c r="C29" s="56">
        <f>INDEX(all!$A:$J, MATCH(CONCATENATE(C$18,"_",$A$2,"_",$J$8,"_",$A29,$J$9),all!$A:$A,0),5)</f>
        <v>1.5635564039593087E-2</v>
      </c>
      <c r="D29" s="56">
        <f>INDEX(all!$A:$J, MATCH(CONCATENATE(D$18,"_",$A$2,"_",$J$8,"_",$A29,$J$9),all!$A:$A,0),5)</f>
        <v>2.1052886446656312E-2</v>
      </c>
      <c r="E29" s="56">
        <f>INDEX(all!$A:$J, MATCH(CONCATENATE(E$18,"_",$A$2,"_",$J$8,"_",$A29,$J$9),all!$A:$A,0),5)</f>
        <v>1.9905897798018241E-2</v>
      </c>
      <c r="F29" s="56"/>
      <c r="G29" s="40"/>
      <c r="H29" s="40"/>
      <c r="I29" s="40"/>
      <c r="K29" s="40"/>
      <c r="L29" s="40"/>
      <c r="M29" s="40"/>
      <c r="N29" s="30">
        <v>10</v>
      </c>
      <c r="O29" s="30" t="s">
        <v>11669</v>
      </c>
      <c r="P29" s="78" t="e">
        <f>INDEX(all_ref!$A:$J, MATCH(CONCATENATE(P$18,"_",$A$2,"_",$V$8,"_",$N29,$V$9),all_ref!$A:$A,0),5)</f>
        <v>#N/A</v>
      </c>
      <c r="Q29" s="78" t="e">
        <f>INDEX(all_ref!$A:$J, MATCH(CONCATENATE(Q$18,"_",$A$2,"_",$V$8,"_",$N29,$V$9),all_ref!$A:$A,0),5)</f>
        <v>#N/A</v>
      </c>
      <c r="R29" s="78">
        <f>INDEX(all_ref!$A:$J, MATCH(CONCATENATE(R$18,"_",$A$2,"_",$V$8,"_",$N29,$V$9),all_ref!$A:$A,0),5)</f>
        <v>1.9926101892494164E-2</v>
      </c>
      <c r="S29" s="40"/>
    </row>
    <row r="30" spans="1:19">
      <c r="A30" s="45"/>
      <c r="B30" s="32" t="s">
        <v>11735</v>
      </c>
      <c r="C30" s="81" t="e">
        <f>AVERAGE(C20:C29)</f>
        <v>#N/A</v>
      </c>
      <c r="D30" s="81" t="e">
        <f>AVERAGE(D20:D29)</f>
        <v>#N/A</v>
      </c>
      <c r="E30" s="81">
        <f>AVERAGE(E20:E29)</f>
        <v>2.012885377132323E-2</v>
      </c>
      <c r="F30" s="45"/>
      <c r="G30" s="40"/>
      <c r="H30" s="40"/>
      <c r="I30" s="40"/>
      <c r="K30" s="40"/>
      <c r="L30" s="40"/>
      <c r="M30" s="40"/>
      <c r="N30" s="30"/>
      <c r="O30" s="31" t="s">
        <v>11735</v>
      </c>
      <c r="P30" s="82" t="e">
        <f>AVERAGE(P20:P29)</f>
        <v>#N/A</v>
      </c>
      <c r="Q30" s="82" t="e">
        <f>AVERAGE(Q20:Q29)</f>
        <v>#N/A</v>
      </c>
      <c r="R30" s="82">
        <f>AVERAGE(R20:R29)</f>
        <v>2.0117680131964182E-2</v>
      </c>
      <c r="S30" s="40"/>
    </row>
  </sheetData>
  <mergeCells count="13">
    <mergeCell ref="P14:U14"/>
    <mergeCell ref="B2:U2"/>
    <mergeCell ref="B4:I4"/>
    <mergeCell ref="N4:U4"/>
    <mergeCell ref="D12:I12"/>
    <mergeCell ref="D13:I13"/>
    <mergeCell ref="D14:I14"/>
    <mergeCell ref="E8:H8"/>
    <mergeCell ref="E9:I9"/>
    <mergeCell ref="Q8:T8"/>
    <mergeCell ref="Q9:U9"/>
    <mergeCell ref="P12:U12"/>
    <mergeCell ref="P13:U13"/>
  </mergeCells>
  <phoneticPr fontId="0" type="noConversion"/>
  <dataValidations count="6">
    <dataValidation type="list" allowBlank="1" showInputMessage="1" showErrorMessage="1" sqref="E8:H8" xr:uid="{00000000-0002-0000-1500-000000000000}">
      <formula1>refinc</formula1>
    </dataValidation>
    <dataValidation type="list" allowBlank="1" showInputMessage="1" showErrorMessage="1" sqref="D12:I14" xr:uid="{00000000-0002-0000-1500-000001000000}">
      <formula1>depend</formula1>
    </dataValidation>
    <dataValidation type="list" allowBlank="1" showInputMessage="1" showErrorMessage="1" sqref="E9:I9" xr:uid="{00000000-0002-0000-1500-000002000000}">
      <formula1>yesno</formula1>
    </dataValidation>
    <dataValidation type="list" allowBlank="1" showInputMessage="1" showErrorMessage="1" sqref="P13:U14 P12:U12" xr:uid="{00000000-0002-0000-1500-000003000000}">
      <formula1>depend2</formula1>
    </dataValidation>
    <dataValidation type="list" allowBlank="1" showInputMessage="1" showErrorMessage="1" sqref="Q8:T8" xr:uid="{00000000-0002-0000-1500-000004000000}">
      <formula1>refinc2</formula1>
    </dataValidation>
    <dataValidation type="list" allowBlank="1" showInputMessage="1" showErrorMessage="1" sqref="Q9:U9" xr:uid="{00000000-0002-0000-1500-000005000000}">
      <formula1>yesno2</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9" tint="0.59999389629810485"/>
  </sheetPr>
  <dimension ref="A1:U25"/>
  <sheetViews>
    <sheetView topLeftCell="A3" zoomScale="60" zoomScaleNormal="60" workbookViewId="0">
      <selection activeCell="C16" sqref="C16:C23"/>
    </sheetView>
  </sheetViews>
  <sheetFormatPr defaultRowHeight="15"/>
  <cols>
    <col min="1" max="1" width="9.140625" style="9"/>
    <col min="2" max="2" width="13.140625" style="9" customWidth="1"/>
    <col min="3" max="3" width="18.42578125" style="9" customWidth="1"/>
    <col min="4" max="4" width="21.5703125" style="9" customWidth="1"/>
    <col min="5" max="5" width="19.42578125" style="9" customWidth="1"/>
    <col min="6" max="9" width="9.140625" style="9"/>
    <col min="10" max="10" width="9.5703125" style="8" bestFit="1" customWidth="1"/>
    <col min="11" max="12" width="9.140625" style="9"/>
    <col min="13" max="13" width="11.85546875" style="9" customWidth="1"/>
    <col min="14" max="14" width="25.42578125" style="9" customWidth="1"/>
    <col min="15" max="15" width="17.42578125" style="9" customWidth="1"/>
    <col min="16" max="16" width="18.140625" style="9" customWidth="1"/>
    <col min="17" max="20" width="9.140625" style="9"/>
    <col min="21" max="21" width="9.140625" style="8"/>
    <col min="22" max="16384" width="9.140625" style="9"/>
  </cols>
  <sheetData>
    <row r="1" spans="1:21" ht="15.75" thickBot="1">
      <c r="A1" s="40"/>
      <c r="B1" s="40"/>
      <c r="C1" s="40"/>
      <c r="D1" s="40"/>
      <c r="E1" s="40"/>
      <c r="F1" s="40"/>
      <c r="G1" s="40"/>
      <c r="H1" s="40"/>
      <c r="I1" s="40"/>
      <c r="K1" s="40"/>
      <c r="L1" s="40"/>
      <c r="M1" s="40"/>
      <c r="N1" s="40"/>
      <c r="O1" s="40"/>
      <c r="P1" s="40"/>
      <c r="Q1" s="40"/>
      <c r="R1" s="40"/>
      <c r="S1" s="40"/>
      <c r="T1" s="40"/>
    </row>
    <row r="2" spans="1:21" ht="59.45" customHeight="1" thickBot="1">
      <c r="A2" s="40"/>
      <c r="B2" s="447" t="s">
        <v>11736</v>
      </c>
      <c r="C2" s="448"/>
      <c r="D2" s="448"/>
      <c r="E2" s="448"/>
      <c r="F2" s="448"/>
      <c r="G2" s="448"/>
      <c r="H2" s="448"/>
      <c r="I2" s="448"/>
      <c r="J2" s="448"/>
      <c r="K2" s="448"/>
      <c r="L2" s="448"/>
      <c r="M2" s="448"/>
      <c r="N2" s="448"/>
      <c r="O2" s="448"/>
      <c r="P2" s="448"/>
      <c r="Q2" s="448"/>
      <c r="R2" s="448"/>
      <c r="S2" s="448"/>
      <c r="T2" s="449"/>
    </row>
    <row r="4" spans="1:21" ht="19.5">
      <c r="A4" s="10" t="s">
        <v>5752</v>
      </c>
      <c r="B4" s="439" t="s">
        <v>1310</v>
      </c>
      <c r="C4" s="439"/>
      <c r="D4" s="439"/>
      <c r="E4" s="439"/>
      <c r="F4" s="439"/>
      <c r="G4" s="439"/>
      <c r="H4" s="439"/>
      <c r="I4" s="439"/>
      <c r="J4" s="237"/>
      <c r="K4" s="235"/>
      <c r="L4" s="234" t="s">
        <v>5752</v>
      </c>
      <c r="M4" s="439" t="s">
        <v>1311</v>
      </c>
      <c r="N4" s="439"/>
      <c r="O4" s="439"/>
      <c r="P4" s="439"/>
      <c r="Q4" s="439"/>
      <c r="R4" s="439"/>
      <c r="S4" s="439"/>
      <c r="T4" s="439"/>
    </row>
    <row r="5" spans="1:21" s="1" customFormat="1" ht="15.75" thickBot="1">
      <c r="J5" s="6"/>
      <c r="U5" s="6"/>
    </row>
    <row r="6" spans="1:21" s="1" customFormat="1" ht="15.75">
      <c r="B6" s="3"/>
      <c r="C6" s="4"/>
      <c r="D6" s="4"/>
      <c r="E6" s="4"/>
      <c r="F6" s="4"/>
      <c r="G6" s="4"/>
      <c r="H6" s="4"/>
      <c r="I6" s="7"/>
      <c r="J6" s="2"/>
      <c r="M6" s="19"/>
      <c r="N6" s="20"/>
      <c r="O6" s="20"/>
      <c r="P6" s="20"/>
      <c r="Q6" s="20"/>
      <c r="R6" s="20"/>
      <c r="S6" s="20"/>
      <c r="T6" s="29"/>
      <c r="U6" s="2"/>
    </row>
    <row r="7" spans="1:21" s="1" customFormat="1" ht="15.75">
      <c r="B7" s="22" t="s">
        <v>1313</v>
      </c>
      <c r="C7" s="14"/>
      <c r="D7" s="14"/>
      <c r="E7" s="14" t="s">
        <v>1277</v>
      </c>
      <c r="F7" s="14"/>
      <c r="G7" s="14"/>
      <c r="H7" s="14"/>
      <c r="I7" s="25"/>
      <c r="J7" s="2" t="str">
        <f>INDEX(combinations!D2:$E$13,MATCH($E$7,vectors,0),2)</f>
        <v>gross_mkt_inc_pc</v>
      </c>
      <c r="M7" s="22" t="s">
        <v>1313</v>
      </c>
      <c r="N7" s="14"/>
      <c r="O7" s="14"/>
      <c r="P7" s="14" t="s">
        <v>1277</v>
      </c>
      <c r="Q7" s="14"/>
      <c r="R7" s="14"/>
      <c r="S7" s="14"/>
      <c r="T7" s="25"/>
      <c r="U7" s="2" t="str">
        <f>INDEX(combinations!$E2:U$11,MATCH($P$7,vectors,0),2)</f>
        <v>Ingresos brutos de mercado</v>
      </c>
    </row>
    <row r="8" spans="1:21" s="1" customFormat="1" ht="15.75">
      <c r="B8" s="24"/>
      <c r="C8" s="14"/>
      <c r="D8" s="14"/>
      <c r="E8" s="14"/>
      <c r="F8" s="14"/>
      <c r="G8" s="14"/>
      <c r="H8" s="14"/>
      <c r="I8" s="25"/>
      <c r="J8" s="2"/>
      <c r="M8" s="24"/>
      <c r="N8" s="14"/>
      <c r="O8" s="14"/>
      <c r="P8" s="14"/>
      <c r="Q8" s="14"/>
      <c r="R8" s="14"/>
      <c r="S8" s="14"/>
      <c r="T8" s="25"/>
      <c r="U8" s="2"/>
    </row>
    <row r="9" spans="1:21" s="1" customFormat="1" ht="15.75">
      <c r="B9" s="71" t="s">
        <v>1314</v>
      </c>
      <c r="C9" s="72"/>
      <c r="D9" s="72"/>
      <c r="E9" s="14"/>
      <c r="F9" s="14"/>
      <c r="G9" s="14"/>
      <c r="H9" s="14"/>
      <c r="I9" s="25"/>
      <c r="J9" s="2"/>
      <c r="M9" s="71" t="s">
        <v>1314</v>
      </c>
      <c r="N9" s="72"/>
      <c r="O9" s="72"/>
      <c r="P9" s="14"/>
      <c r="Q9" s="14"/>
      <c r="R9" s="14"/>
      <c r="S9" s="14"/>
      <c r="T9" s="25"/>
      <c r="U9" s="2"/>
    </row>
    <row r="10" spans="1:21" s="1" customFormat="1" ht="21">
      <c r="B10" s="26" t="s">
        <v>11678</v>
      </c>
      <c r="C10" s="14"/>
      <c r="D10" s="431" t="s">
        <v>11733</v>
      </c>
      <c r="E10" s="431"/>
      <c r="F10" s="431"/>
      <c r="G10" s="431"/>
      <c r="H10" s="431"/>
      <c r="I10" s="432"/>
      <c r="J10" s="2" t="str">
        <f>INDEX(combinations!$L$2:$M$30,MATCH($D10,coberturas,0),2)</f>
        <v>tot_pit_pc</v>
      </c>
      <c r="M10" s="26" t="s">
        <v>11678</v>
      </c>
      <c r="N10" s="14"/>
      <c r="O10" s="431" t="s">
        <v>1319</v>
      </c>
      <c r="P10" s="431"/>
      <c r="Q10" s="431"/>
      <c r="R10" s="431"/>
      <c r="S10" s="431"/>
      <c r="T10" s="432"/>
      <c r="U10" s="2" t="e">
        <f>INDEX(combinations!$N$2:$O$29,MATCH($O10,coberturas2,0),2)</f>
        <v>#N/A</v>
      </c>
    </row>
    <row r="11" spans="1:21" s="1" customFormat="1" ht="21">
      <c r="B11" s="26" t="s">
        <v>11679</v>
      </c>
      <c r="C11" s="14"/>
      <c r="D11" s="431" t="s">
        <v>11737</v>
      </c>
      <c r="E11" s="431"/>
      <c r="F11" s="431"/>
      <c r="G11" s="431"/>
      <c r="H11" s="431"/>
      <c r="I11" s="432"/>
      <c r="J11" s="2" t="str">
        <f>INDEX(combinations!$L$2:$M$30,MATCH($D11,coberturas,0),2)</f>
        <v>uprod_tax_pc</v>
      </c>
      <c r="M11" s="26" t="s">
        <v>11679</v>
      </c>
      <c r="N11" s="14"/>
      <c r="O11" s="431" t="s">
        <v>1356</v>
      </c>
      <c r="P11" s="431"/>
      <c r="Q11" s="431"/>
      <c r="R11" s="431"/>
      <c r="S11" s="431"/>
      <c r="T11" s="432"/>
      <c r="U11" s="2" t="str">
        <f>INDEX(combinations!$N$2:$O$29,MATCH($O11,coberturas2,0),2)</f>
        <v/>
      </c>
    </row>
    <row r="12" spans="1:21" s="1" customFormat="1" ht="21.75" thickBot="1">
      <c r="B12" s="27" t="s">
        <v>11680</v>
      </c>
      <c r="C12" s="17"/>
      <c r="D12" s="450" t="s">
        <v>1323</v>
      </c>
      <c r="E12" s="450"/>
      <c r="F12" s="450"/>
      <c r="G12" s="450"/>
      <c r="H12" s="450"/>
      <c r="I12" s="451"/>
      <c r="J12" s="2" t="str">
        <f>INDEX(combinations!$L$2:$M$30,MATCH($D12,coberturas,0),2)</f>
        <v>monto_iscRE_pc_pc</v>
      </c>
      <c r="M12" s="27" t="s">
        <v>11680</v>
      </c>
      <c r="N12" s="17"/>
      <c r="O12" s="450" t="s">
        <v>1323</v>
      </c>
      <c r="P12" s="450"/>
      <c r="Q12" s="450"/>
      <c r="R12" s="450"/>
      <c r="S12" s="450"/>
      <c r="T12" s="451"/>
      <c r="U12" s="2" t="str">
        <f>INDEX(combinations!$N$2:$O$29,MATCH($O12,coberturas2,0),2)</f>
        <v>monto_iscRE_pc_pc</v>
      </c>
    </row>
    <row r="13" spans="1:21">
      <c r="A13" s="40"/>
      <c r="B13" s="40"/>
      <c r="C13" s="40"/>
      <c r="D13" s="40"/>
      <c r="E13" s="40"/>
      <c r="F13" s="40"/>
      <c r="G13" s="40"/>
      <c r="H13" s="40"/>
      <c r="I13" s="40"/>
      <c r="J13" s="10"/>
      <c r="K13" s="40"/>
      <c r="L13" s="40"/>
      <c r="M13" s="40"/>
      <c r="N13" s="40"/>
      <c r="O13" s="40"/>
      <c r="P13" s="40"/>
      <c r="Q13" s="40"/>
      <c r="R13" s="40"/>
      <c r="S13" s="40"/>
      <c r="T13" s="40"/>
      <c r="U13" s="10"/>
    </row>
    <row r="14" spans="1:21">
      <c r="A14" s="40"/>
      <c r="B14" s="40"/>
      <c r="C14" s="10" t="str">
        <f>J10</f>
        <v>tot_pit_pc</v>
      </c>
      <c r="D14" s="10" t="str">
        <f>J11</f>
        <v>uprod_tax_pc</v>
      </c>
      <c r="E14" s="10" t="str">
        <f>J12</f>
        <v>monto_iscRE_pc_pc</v>
      </c>
      <c r="F14" s="10"/>
      <c r="G14" s="10"/>
      <c r="H14" s="10"/>
      <c r="I14" s="10"/>
      <c r="J14" s="10"/>
      <c r="K14" s="10"/>
      <c r="L14" s="10"/>
      <c r="M14" s="10"/>
      <c r="N14" s="10" t="e">
        <f>U10</f>
        <v>#N/A</v>
      </c>
      <c r="O14" s="10" t="str">
        <f>U11</f>
        <v/>
      </c>
      <c r="P14" s="10" t="str">
        <f>U12</f>
        <v>monto_iscRE_pc_pc</v>
      </c>
      <c r="Q14" s="10"/>
      <c r="R14" s="40"/>
      <c r="S14" s="40"/>
      <c r="T14" s="40"/>
    </row>
    <row r="15" spans="1:21" ht="30">
      <c r="A15" s="40"/>
      <c r="B15" s="181" t="s">
        <v>11666</v>
      </c>
      <c r="C15" s="180" t="str">
        <f>D10</f>
        <v>Impuestos total IRP</v>
      </c>
      <c r="D15" s="180" t="str">
        <f>D11</f>
        <v>Impuestos unidad productiva</v>
      </c>
      <c r="E15" s="180" t="str">
        <f>D12</f>
        <v>Total ISC</v>
      </c>
      <c r="F15" s="40"/>
      <c r="G15" s="40"/>
      <c r="H15" s="40"/>
      <c r="I15" s="40"/>
      <c r="K15" s="40"/>
      <c r="L15" s="40"/>
      <c r="M15" s="181" t="s">
        <v>11666</v>
      </c>
      <c r="N15" s="180" t="str">
        <f>O10</f>
        <v>Impuestos por motivo de IRP</v>
      </c>
      <c r="O15" s="180" t="str">
        <f>O11</f>
        <v>Impuesto corp IRPC</v>
      </c>
      <c r="P15" s="180" t="str">
        <f>O12</f>
        <v>Total ISC</v>
      </c>
      <c r="Q15" s="40"/>
      <c r="R15" s="40"/>
      <c r="S15" s="40"/>
      <c r="T15" s="40"/>
    </row>
    <row r="16" spans="1:21">
      <c r="A16" s="40">
        <v>1</v>
      </c>
      <c r="B16" s="45" t="s">
        <v>11668</v>
      </c>
      <c r="C16" s="78">
        <f>100*INDEX(all!$A:$J, MATCH(CONCATENATE(C$14,"_",$A$4,"__",$A16),all!$A:$A,0),5)</f>
        <v>0</v>
      </c>
      <c r="D16" s="78">
        <f>100*INDEX(all!$A:$J, MATCH(CONCATENATE(D$14,"_",$A$4,"__",$A16),all!$A:$A,0),5)</f>
        <v>0</v>
      </c>
      <c r="E16" s="78">
        <f>100*INDEX(all!$A:$J, MATCH(CONCATENATE(E$14,"_",$A$4,"__",$A16),all!$A:$A,0),5)</f>
        <v>100</v>
      </c>
      <c r="F16" s="40"/>
      <c r="G16" s="40"/>
      <c r="H16" s="40"/>
      <c r="I16" s="40"/>
      <c r="K16" s="40"/>
      <c r="L16" s="40">
        <v>1</v>
      </c>
      <c r="M16" s="45" t="s">
        <v>11668</v>
      </c>
      <c r="N16" s="56" t="e">
        <f>100*INDEX(all_ref!$A:$J, MATCH(CONCATENATE(N$14,"_",$L$4,"__",$L16),all_ref!$A:$A,0),5)</f>
        <v>#N/A</v>
      </c>
      <c r="O16" s="56" t="e">
        <f>100*INDEX(all_ref!$A:$J, MATCH(CONCATENATE(O$14,"_",$L$4,"__",$L16),all_ref!$A:$A,0),5)</f>
        <v>#N/A</v>
      </c>
      <c r="P16" s="56">
        <f>100*INDEX(all_ref!$A:$J, MATCH(CONCATENATE(P$14,"_",$L$4,"__",$L16),all_ref!$A:$A,0),5)</f>
        <v>100</v>
      </c>
      <c r="Q16" s="40"/>
      <c r="R16" s="40"/>
      <c r="S16" s="40"/>
      <c r="T16" s="40"/>
    </row>
    <row r="17" spans="1:16">
      <c r="A17" s="40">
        <v>2</v>
      </c>
      <c r="B17" s="45">
        <v>2</v>
      </c>
      <c r="C17" s="78">
        <f>100*INDEX(all!$A:$J, MATCH(CONCATENATE(C$14,"_",$A$4,"__",$A17),all!$A:$A,0),5)</f>
        <v>3.251494627258552E-2</v>
      </c>
      <c r="D17" s="78">
        <f>100*INDEX(all!$A:$J, MATCH(CONCATENATE(D$14,"_",$A$4,"__",$A17),all!$A:$A,0),5)</f>
        <v>0</v>
      </c>
      <c r="E17" s="78">
        <f>100*INDEX(all!$A:$J, MATCH(CONCATENATE(E$14,"_",$A$4,"__",$A17),all!$A:$A,0),5)</f>
        <v>100</v>
      </c>
      <c r="F17" s="40"/>
      <c r="G17" s="40"/>
      <c r="H17" s="40"/>
      <c r="I17" s="40"/>
      <c r="K17" s="40"/>
      <c r="L17" s="40">
        <v>2</v>
      </c>
      <c r="M17" s="45">
        <v>2</v>
      </c>
      <c r="N17" s="56" t="e">
        <f>100*INDEX(all_ref!$A:$J, MATCH(CONCATENATE(N$14,"_",$L$4,"__",$L17),all_ref!$A:$A,0),5)</f>
        <v>#N/A</v>
      </c>
      <c r="O17" s="56" t="e">
        <f>100*INDEX(all_ref!$A:$J, MATCH(CONCATENATE(O$14,"_",$L$4,"__",$L17),all_ref!$A:$A,0),5)</f>
        <v>#N/A</v>
      </c>
      <c r="P17" s="56">
        <f>100*INDEX(all_ref!$A:$J, MATCH(CONCATENATE(P$14,"_",$L$4,"__",$L17),all_ref!$A:$A,0),5)</f>
        <v>100</v>
      </c>
    </row>
    <row r="18" spans="1:16">
      <c r="A18" s="40">
        <v>3</v>
      </c>
      <c r="B18" s="45">
        <v>3</v>
      </c>
      <c r="C18" s="78">
        <f>100*INDEX(all!$A:$J, MATCH(CONCATENATE(C$14,"_",$A$4,"__",$A18),all!$A:$A,0),5)</f>
        <v>0</v>
      </c>
      <c r="D18" s="78">
        <f>100*INDEX(all!$A:$J, MATCH(CONCATENATE(D$14,"_",$A$4,"__",$A18),all!$A:$A,0),5)</f>
        <v>0</v>
      </c>
      <c r="E18" s="78">
        <f>100*INDEX(all!$A:$J, MATCH(CONCATENATE(E$14,"_",$A$4,"__",$A18),all!$A:$A,0),5)</f>
        <v>100</v>
      </c>
      <c r="F18" s="40"/>
      <c r="G18" s="40"/>
      <c r="H18" s="40"/>
      <c r="I18" s="40"/>
      <c r="K18" s="40"/>
      <c r="L18" s="40">
        <v>3</v>
      </c>
      <c r="M18" s="45">
        <v>3</v>
      </c>
      <c r="N18" s="56" t="e">
        <f>100*INDEX(all_ref!$A:$J, MATCH(CONCATENATE(N$14,"_",$L$4,"__",$L18),all_ref!$A:$A,0),5)</f>
        <v>#N/A</v>
      </c>
      <c r="O18" s="56" t="e">
        <f>100*INDEX(all_ref!$A:$J, MATCH(CONCATENATE(O$14,"_",$L$4,"__",$L18),all_ref!$A:$A,0),5)</f>
        <v>#N/A</v>
      </c>
      <c r="P18" s="56">
        <f>100*INDEX(all_ref!$A:$J, MATCH(CONCATENATE(P$14,"_",$L$4,"__",$L18),all_ref!$A:$A,0),5)</f>
        <v>100</v>
      </c>
    </row>
    <row r="19" spans="1:16">
      <c r="A19" s="40">
        <v>4</v>
      </c>
      <c r="B19" s="45">
        <v>4</v>
      </c>
      <c r="C19" s="78">
        <f>100*INDEX(all!$A:$J, MATCH(CONCATENATE(C$14,"_",$A$4,"__",$A19),all!$A:$A,0),5)</f>
        <v>1.2358893964679243</v>
      </c>
      <c r="D19" s="78">
        <f>100*INDEX(all!$A:$J, MATCH(CONCATENATE(D$14,"_",$A$4,"__",$A19),all!$A:$A,0),5)</f>
        <v>8.625097629362416E-2</v>
      </c>
      <c r="E19" s="78">
        <f>100*INDEX(all!$A:$J, MATCH(CONCATENATE(E$14,"_",$A$4,"__",$A19),all!$A:$A,0),5)</f>
        <v>100</v>
      </c>
      <c r="F19" s="40"/>
      <c r="G19" s="40"/>
      <c r="H19" s="40"/>
      <c r="I19" s="40"/>
      <c r="K19" s="40"/>
      <c r="L19" s="40">
        <v>4</v>
      </c>
      <c r="M19" s="45">
        <v>4</v>
      </c>
      <c r="N19" s="56" t="e">
        <f>100*INDEX(all_ref!$A:$J, MATCH(CONCATENATE(N$14,"_",$L$4,"__",$L19),all_ref!$A:$A,0),5)</f>
        <v>#N/A</v>
      </c>
      <c r="O19" s="56" t="e">
        <f>100*INDEX(all_ref!$A:$J, MATCH(CONCATENATE(O$14,"_",$L$4,"__",$L19),all_ref!$A:$A,0),5)</f>
        <v>#N/A</v>
      </c>
      <c r="P19" s="56">
        <f>100*INDEX(all_ref!$A:$J, MATCH(CONCATENATE(P$14,"_",$L$4,"__",$L19),all_ref!$A:$A,0),5)</f>
        <v>100</v>
      </c>
    </row>
    <row r="20" spans="1:16">
      <c r="A20" s="40">
        <v>5</v>
      </c>
      <c r="B20" s="45">
        <v>5</v>
      </c>
      <c r="C20" s="78">
        <f>100*INDEX(all!$A:$J, MATCH(CONCATENATE(C$14,"_",$A$4,"__",$A20),all!$A:$A,0),5)</f>
        <v>2.3071062767173149</v>
      </c>
      <c r="D20" s="78">
        <f>100*INDEX(all!$A:$J, MATCH(CONCATENATE(D$14,"_",$A$4,"__",$A20),all!$A:$A,0),5)</f>
        <v>0.45922038345960137</v>
      </c>
      <c r="E20" s="78">
        <f>100*INDEX(all!$A:$J, MATCH(CONCATENATE(E$14,"_",$A$4,"__",$A20),all!$A:$A,0),5)</f>
        <v>99.840295706889009</v>
      </c>
      <c r="F20" s="40"/>
      <c r="G20" s="40"/>
      <c r="H20" s="40"/>
      <c r="I20" s="40"/>
      <c r="K20" s="40"/>
      <c r="L20" s="40">
        <v>5</v>
      </c>
      <c r="M20" s="45">
        <v>5</v>
      </c>
      <c r="N20" s="56" t="e">
        <f>100*INDEX(all_ref!$A:$J, MATCH(CONCATENATE(N$14,"_",$L$4,"__",$L20),all_ref!$A:$A,0),5)</f>
        <v>#N/A</v>
      </c>
      <c r="O20" s="56" t="e">
        <f>100*INDEX(all_ref!$A:$J, MATCH(CONCATENATE(O$14,"_",$L$4,"__",$L20),all_ref!$A:$A,0),5)</f>
        <v>#N/A</v>
      </c>
      <c r="P20" s="56">
        <f>100*INDEX(all_ref!$A:$J, MATCH(CONCATENATE(P$14,"_",$L$4,"__",$L20),all_ref!$A:$A,0),5)</f>
        <v>99.840092667146948</v>
      </c>
    </row>
    <row r="21" spans="1:16">
      <c r="A21" s="40">
        <v>6</v>
      </c>
      <c r="B21" s="45">
        <v>6</v>
      </c>
      <c r="C21" s="78">
        <f>100*INDEX(all!$A:$J, MATCH(CONCATENATE(C$14,"_",$A$4,"__",$A21),all!$A:$A,0),5)</f>
        <v>4.1576243754837803</v>
      </c>
      <c r="D21" s="78">
        <f>100*INDEX(all!$A:$J, MATCH(CONCATENATE(D$14,"_",$A$4,"__",$A21),all!$A:$A,0),5)</f>
        <v>1.0942227851664204</v>
      </c>
      <c r="E21" s="78">
        <f>100*INDEX(all!$A:$J, MATCH(CONCATENATE(E$14,"_",$A$4,"__",$A21),all!$A:$A,0),5)</f>
        <v>100</v>
      </c>
      <c r="F21" s="159"/>
      <c r="G21" s="40"/>
      <c r="H21" s="40"/>
      <c r="I21" s="40"/>
      <c r="K21" s="40"/>
      <c r="L21" s="40">
        <v>6</v>
      </c>
      <c r="M21" s="45">
        <v>6</v>
      </c>
      <c r="N21" s="56" t="e">
        <f>100*INDEX(all_ref!$A:$J, MATCH(CONCATENATE(N$14,"_",$L$4,"__",$L21),all_ref!$A:$A,0),5)</f>
        <v>#N/A</v>
      </c>
      <c r="O21" s="56" t="e">
        <f>100*INDEX(all_ref!$A:$J, MATCH(CONCATENATE(O$14,"_",$L$4,"__",$L21),all_ref!$A:$A,0),5)</f>
        <v>#N/A</v>
      </c>
      <c r="P21" s="56">
        <f>100*INDEX(all_ref!$A:$J, MATCH(CONCATENATE(P$14,"_",$L$4,"__",$L21),all_ref!$A:$A,0),5)</f>
        <v>100</v>
      </c>
    </row>
    <row r="22" spans="1:16">
      <c r="A22" s="40">
        <v>7</v>
      </c>
      <c r="B22" s="45">
        <v>7</v>
      </c>
      <c r="C22" s="78">
        <f>100*INDEX(all!$A:$J, MATCH(CONCATENATE(C$14,"_",$A$4,"__",$A22),all!$A:$A,0),5)</f>
        <v>1.6957125481880992</v>
      </c>
      <c r="D22" s="78">
        <f>100*INDEX(all!$A:$J, MATCH(CONCATENATE(D$14,"_",$A$4,"__",$A22),all!$A:$A,0),5)</f>
        <v>3.5381966173331656</v>
      </c>
      <c r="E22" s="78">
        <f>100*INDEX(all!$A:$J, MATCH(CONCATENATE(E$14,"_",$A$4,"__",$A22),all!$A:$A,0),5)</f>
        <v>100</v>
      </c>
      <c r="F22" s="159"/>
      <c r="G22" s="40"/>
      <c r="H22" s="40"/>
      <c r="I22" s="40"/>
      <c r="K22" s="40"/>
      <c r="L22" s="40">
        <v>7</v>
      </c>
      <c r="M22" s="45">
        <v>7</v>
      </c>
      <c r="N22" s="56" t="e">
        <f>100*INDEX(all_ref!$A:$J, MATCH(CONCATENATE(N$14,"_",$L$4,"__",$L22),all_ref!$A:$A,0),5)</f>
        <v>#N/A</v>
      </c>
      <c r="O22" s="56" t="e">
        <f>100*INDEX(all_ref!$A:$J, MATCH(CONCATENATE(O$14,"_",$L$4,"__",$L22),all_ref!$A:$A,0),5)</f>
        <v>#N/A</v>
      </c>
      <c r="P22" s="56">
        <f>100*INDEX(all_ref!$A:$J, MATCH(CONCATENATE(P$14,"_",$L$4,"__",$L22),all_ref!$A:$A,0),5)</f>
        <v>100</v>
      </c>
    </row>
    <row r="23" spans="1:16">
      <c r="A23" s="40">
        <v>8</v>
      </c>
      <c r="B23" s="45">
        <v>8</v>
      </c>
      <c r="C23" s="78">
        <f>100*INDEX(all!$A:$J, MATCH(CONCATENATE(C$14,"_",$A$4,"__",$A23),all!$A:$A,0),5)</f>
        <v>7.0949319288201469</v>
      </c>
      <c r="D23" s="78">
        <f>100*INDEX(all!$A:$J, MATCH(CONCATENATE(D$14,"_",$A$4,"__",$A23),all!$A:$A,0),5)</f>
        <v>1.6445702874179342</v>
      </c>
      <c r="E23" s="78">
        <f>100*INDEX(all!$A:$J, MATCH(CONCATENATE(E$14,"_",$A$4,"__",$A23),all!$A:$A,0),5)</f>
        <v>99.513757082203057</v>
      </c>
      <c r="F23" s="159"/>
      <c r="G23" s="40"/>
      <c r="H23" s="40"/>
      <c r="I23" s="40"/>
      <c r="K23" s="40"/>
      <c r="L23" s="40">
        <v>8</v>
      </c>
      <c r="M23" s="45">
        <v>8</v>
      </c>
      <c r="N23" s="56" t="e">
        <f>100*INDEX(all_ref!$A:$J, MATCH(CONCATENATE(N$14,"_",$L$4,"__",$L23),all_ref!$A:$A,0),5)</f>
        <v>#N/A</v>
      </c>
      <c r="O23" s="56" t="e">
        <f>100*INDEX(all_ref!$A:$J, MATCH(CONCATENATE(O$14,"_",$L$4,"__",$L23),all_ref!$A:$A,0),5)</f>
        <v>#N/A</v>
      </c>
      <c r="P23" s="56">
        <f>100*INDEX(all_ref!$A:$J, MATCH(CONCATENATE(P$14,"_",$L$4,"__",$L23),all_ref!$A:$A,0),5)</f>
        <v>99.51637339125223</v>
      </c>
    </row>
    <row r="24" spans="1:16">
      <c r="A24" s="40">
        <v>9</v>
      </c>
      <c r="B24" s="45">
        <v>9</v>
      </c>
      <c r="C24" s="78">
        <f>100*INDEX(all!$A:$J, MATCH(CONCATENATE(C$14,"_",$A$4,"__",$A24),all!$A:$A,0),5)</f>
        <v>10.286027131973873</v>
      </c>
      <c r="D24" s="78">
        <f>100*INDEX(all!$A:$J, MATCH(CONCATENATE(D$14,"_",$A$4,"__",$A24),all!$A:$A,0),5)</f>
        <v>3.5943743165284361</v>
      </c>
      <c r="E24" s="78">
        <f>100*INDEX(all!$A:$J, MATCH(CONCATENATE(E$14,"_",$A$4,"__",$A24),all!$A:$A,0),5)</f>
        <v>99.758489121454915</v>
      </c>
      <c r="F24" s="159"/>
      <c r="G24" s="40"/>
      <c r="H24" s="40"/>
      <c r="I24" s="40"/>
      <c r="K24" s="40"/>
      <c r="L24" s="40">
        <v>9</v>
      </c>
      <c r="M24" s="45">
        <v>9</v>
      </c>
      <c r="N24" s="56" t="e">
        <f>100*INDEX(all_ref!$A:$J, MATCH(CONCATENATE(N$14,"_",$L$4,"__",$L24),all_ref!$A:$A,0),5)</f>
        <v>#N/A</v>
      </c>
      <c r="O24" s="56" t="e">
        <f>100*INDEX(all_ref!$A:$J, MATCH(CONCATENATE(O$14,"_",$L$4,"__",$L24),all_ref!$A:$A,0),5)</f>
        <v>#N/A</v>
      </c>
      <c r="P24" s="56">
        <f>100*INDEX(all_ref!$A:$J, MATCH(CONCATENATE(P$14,"_",$L$4,"__",$L24),all_ref!$A:$A,0),5)</f>
        <v>99.757805685638559</v>
      </c>
    </row>
    <row r="25" spans="1:16">
      <c r="A25" s="40">
        <v>10</v>
      </c>
      <c r="B25" s="45" t="s">
        <v>11669</v>
      </c>
      <c r="C25" s="78">
        <f>100*INDEX(all!$A:$J, MATCH(CONCATENATE(C$14,"_",$A$4,"__",$A25),all!$A:$A,0),5)</f>
        <v>29.831085968211525</v>
      </c>
      <c r="D25" s="78">
        <f>100*INDEX(all!$A:$J, MATCH(CONCATENATE(D$14,"_",$A$4,"__",$A25),all!$A:$A,0),5)</f>
        <v>6.6729960857786095</v>
      </c>
      <c r="E25" s="78">
        <f>100*INDEX(all!$A:$J, MATCH(CONCATENATE(E$14,"_",$A$4,"__",$A25),all!$A:$A,0),5)</f>
        <v>94.373043415976255</v>
      </c>
      <c r="F25" s="40"/>
      <c r="G25" s="40"/>
      <c r="H25" s="40"/>
      <c r="I25" s="40"/>
      <c r="K25" s="40"/>
      <c r="L25" s="40">
        <v>10</v>
      </c>
      <c r="M25" s="45" t="s">
        <v>11669</v>
      </c>
      <c r="N25" s="56" t="e">
        <f>100*INDEX(all_ref!$A:$J, MATCH(CONCATENATE(N$14,"_",$L$4,"__",$L25),all_ref!$A:$A,0),5)</f>
        <v>#N/A</v>
      </c>
      <c r="O25" s="56" t="e">
        <f>100*INDEX(all_ref!$A:$J, MATCH(CONCATENATE(O$14,"_",$L$4,"__",$L25),all_ref!$A:$A,0),5)</f>
        <v>#N/A</v>
      </c>
      <c r="P25" s="56">
        <f>100*INDEX(all_ref!$A:$J, MATCH(CONCATENATE(P$14,"_",$L$4,"__",$L25),all_ref!$A:$A,0),5)</f>
        <v>94.35862342808143</v>
      </c>
    </row>
  </sheetData>
  <mergeCells count="9">
    <mergeCell ref="B2:T2"/>
    <mergeCell ref="O10:T10"/>
    <mergeCell ref="O11:T11"/>
    <mergeCell ref="O12:T12"/>
    <mergeCell ref="D10:I10"/>
    <mergeCell ref="D11:I11"/>
    <mergeCell ref="D12:I12"/>
    <mergeCell ref="B4:I4"/>
    <mergeCell ref="M4:T4"/>
  </mergeCells>
  <phoneticPr fontId="0" type="noConversion"/>
  <dataValidations count="2">
    <dataValidation type="list" allowBlank="1" showInputMessage="1" showErrorMessage="1" sqref="D10:I12" xr:uid="{00000000-0002-0000-1600-000000000000}">
      <formula1>coberturas</formula1>
    </dataValidation>
    <dataValidation type="list" allowBlank="1" showInputMessage="1" showErrorMessage="1" sqref="O10:T12" xr:uid="{00000000-0002-0000-1600-000001000000}">
      <formula1>coberturas2</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9" tint="0.59999389629810485"/>
  </sheetPr>
  <dimension ref="A1:V28"/>
  <sheetViews>
    <sheetView zoomScale="84" zoomScaleNormal="84" workbookViewId="0">
      <selection activeCell="J9" sqref="J9"/>
    </sheetView>
  </sheetViews>
  <sheetFormatPr defaultRowHeight="15"/>
  <cols>
    <col min="1" max="1" width="9.140625" style="9"/>
    <col min="2" max="2" width="10.42578125" style="9" customWidth="1"/>
    <col min="3" max="3" width="19.140625" style="9" customWidth="1"/>
    <col min="4" max="4" width="17.85546875" style="9" customWidth="1"/>
    <col min="5" max="5" width="19.140625" style="9" customWidth="1"/>
    <col min="6" max="9" width="9.140625" style="9"/>
    <col min="10" max="10" width="9.140625" style="8"/>
    <col min="11" max="13" width="9.140625" style="9"/>
    <col min="14" max="14" width="11" style="9" customWidth="1"/>
    <col min="15" max="15" width="26.5703125" style="9" customWidth="1"/>
    <col min="16" max="16" width="18.140625" style="9" customWidth="1"/>
    <col min="17" max="17" width="18.5703125" style="9" customWidth="1"/>
    <col min="18" max="16384" width="9.140625" style="9"/>
  </cols>
  <sheetData>
    <row r="1" spans="1:22" ht="15.75" thickBot="1">
      <c r="A1" s="40"/>
      <c r="B1" s="40"/>
      <c r="C1" s="40"/>
      <c r="D1" s="40"/>
      <c r="E1" s="40"/>
      <c r="F1" s="40"/>
      <c r="G1" s="40"/>
      <c r="H1" s="40"/>
      <c r="I1" s="40"/>
      <c r="K1" s="40"/>
      <c r="L1" s="40"/>
      <c r="M1" s="40"/>
      <c r="N1" s="40"/>
      <c r="O1" s="40"/>
      <c r="P1" s="40"/>
      <c r="Q1" s="40"/>
      <c r="R1" s="40"/>
      <c r="S1" s="40"/>
      <c r="T1" s="40"/>
      <c r="U1" s="40"/>
      <c r="V1" s="40"/>
    </row>
    <row r="2" spans="1:22" ht="54.6" customHeight="1" thickBot="1">
      <c r="A2" s="40"/>
      <c r="B2" s="434" t="s">
        <v>11738</v>
      </c>
      <c r="C2" s="452"/>
      <c r="D2" s="452"/>
      <c r="E2" s="452"/>
      <c r="F2" s="452"/>
      <c r="G2" s="452"/>
      <c r="H2" s="452"/>
      <c r="I2" s="452"/>
      <c r="J2" s="452"/>
      <c r="K2" s="452"/>
      <c r="L2" s="452"/>
      <c r="M2" s="452"/>
      <c r="N2" s="452"/>
      <c r="O2" s="452"/>
      <c r="P2" s="452"/>
      <c r="Q2" s="452"/>
      <c r="R2" s="452"/>
      <c r="S2" s="452"/>
      <c r="T2" s="452"/>
      <c r="U2" s="453"/>
      <c r="V2" s="40"/>
    </row>
    <row r="3" spans="1:22">
      <c r="A3" s="10" t="s">
        <v>5748</v>
      </c>
      <c r="B3" s="40"/>
      <c r="C3" s="40"/>
      <c r="D3" s="40"/>
      <c r="E3" s="40"/>
      <c r="F3" s="40"/>
      <c r="G3" s="40"/>
      <c r="H3" s="40"/>
      <c r="I3" s="40"/>
      <c r="K3" s="40"/>
      <c r="L3" s="40"/>
      <c r="M3" s="40"/>
      <c r="N3" s="40"/>
      <c r="O3" s="40"/>
      <c r="P3" s="40"/>
      <c r="Q3" s="40"/>
      <c r="R3" s="40"/>
      <c r="S3" s="40"/>
      <c r="T3" s="40"/>
      <c r="U3" s="40"/>
      <c r="V3" s="40"/>
    </row>
    <row r="4" spans="1:22" ht="24" customHeight="1">
      <c r="A4" s="10"/>
      <c r="B4" s="454" t="s">
        <v>1310</v>
      </c>
      <c r="C4" s="454"/>
      <c r="D4" s="454"/>
      <c r="E4" s="454"/>
      <c r="F4" s="454"/>
      <c r="G4" s="454"/>
      <c r="H4" s="454"/>
      <c r="I4" s="454"/>
      <c r="J4" s="237"/>
      <c r="K4" s="235"/>
      <c r="L4" s="235"/>
      <c r="M4" s="235"/>
      <c r="N4" s="454" t="s">
        <v>1311</v>
      </c>
      <c r="O4" s="454"/>
      <c r="P4" s="454"/>
      <c r="Q4" s="454"/>
      <c r="R4" s="454"/>
      <c r="S4" s="454"/>
      <c r="T4" s="454"/>
      <c r="U4" s="454"/>
      <c r="V4" s="40"/>
    </row>
    <row r="5" spans="1:22" s="1" customFormat="1" ht="15.75" thickBot="1">
      <c r="J5" s="6"/>
    </row>
    <row r="6" spans="1:22" s="1" customFormat="1">
      <c r="B6" s="3"/>
      <c r="C6" s="4"/>
      <c r="D6" s="4"/>
      <c r="E6" s="4"/>
      <c r="F6" s="4"/>
      <c r="G6" s="4"/>
      <c r="H6" s="4"/>
      <c r="I6" s="7"/>
      <c r="J6" s="6"/>
      <c r="N6" s="3"/>
      <c r="O6" s="4"/>
      <c r="P6" s="4"/>
      <c r="Q6" s="4"/>
      <c r="R6" s="4"/>
      <c r="S6" s="4"/>
      <c r="T6" s="4"/>
      <c r="U6" s="7"/>
      <c r="V6" s="6"/>
    </row>
    <row r="7" spans="1:22" s="1" customFormat="1" ht="15.75">
      <c r="B7" s="22" t="s">
        <v>1313</v>
      </c>
      <c r="C7" s="14"/>
      <c r="D7" s="14"/>
      <c r="E7" s="14" t="s">
        <v>1277</v>
      </c>
      <c r="F7" s="14"/>
      <c r="G7" s="14"/>
      <c r="H7" s="14"/>
      <c r="I7" s="25"/>
      <c r="J7" s="33" t="str">
        <f>INDEX(combinations!D2:$E$13,MATCH($E$7,vectors,0),2)</f>
        <v>gross_mkt_inc_pc</v>
      </c>
      <c r="K7" s="16"/>
      <c r="L7" s="16"/>
      <c r="M7" s="16"/>
      <c r="N7" s="22" t="s">
        <v>1313</v>
      </c>
      <c r="O7" s="14"/>
      <c r="P7" s="14"/>
      <c r="Q7" s="14" t="s">
        <v>1277</v>
      </c>
      <c r="R7" s="14"/>
      <c r="S7" s="14"/>
      <c r="T7" s="14"/>
      <c r="U7" s="25"/>
      <c r="V7" s="2" t="str">
        <f>INDEX(combinations!$E2:Q$11,MATCH($Q$7,vectors,0),2)</f>
        <v>Ingresos brutos de mercado</v>
      </c>
    </row>
    <row r="8" spans="1:22" s="1" customFormat="1" ht="15.75">
      <c r="B8" s="24"/>
      <c r="C8" s="14"/>
      <c r="D8" s="14"/>
      <c r="E8" s="14"/>
      <c r="F8" s="14"/>
      <c r="G8" s="14"/>
      <c r="H8" s="14"/>
      <c r="I8" s="25"/>
      <c r="J8" s="33"/>
      <c r="K8" s="16"/>
      <c r="L8" s="16"/>
      <c r="M8" s="16"/>
      <c r="N8" s="24"/>
      <c r="O8" s="14"/>
      <c r="P8" s="14"/>
      <c r="Q8" s="14"/>
      <c r="R8" s="14"/>
      <c r="S8" s="14"/>
      <c r="T8" s="14"/>
      <c r="U8" s="25"/>
      <c r="V8" s="2"/>
    </row>
    <row r="9" spans="1:22" s="1" customFormat="1" ht="15.75">
      <c r="B9" s="71" t="s">
        <v>1314</v>
      </c>
      <c r="C9" s="72"/>
      <c r="D9" s="72"/>
      <c r="E9" s="72"/>
      <c r="F9" s="72"/>
      <c r="G9" s="14"/>
      <c r="H9" s="14"/>
      <c r="I9" s="25"/>
      <c r="J9" s="33"/>
      <c r="K9" s="16"/>
      <c r="L9" s="16"/>
      <c r="M9" s="16"/>
      <c r="N9" s="71" t="s">
        <v>1314</v>
      </c>
      <c r="O9" s="72"/>
      <c r="P9" s="72"/>
      <c r="Q9" s="72"/>
      <c r="R9" s="72"/>
      <c r="S9" s="14"/>
      <c r="T9" s="14"/>
      <c r="U9" s="25"/>
      <c r="V9" s="2"/>
    </row>
    <row r="10" spans="1:22" s="1" customFormat="1" ht="21">
      <c r="B10" s="26" t="s">
        <v>11678</v>
      </c>
      <c r="C10" s="14"/>
      <c r="D10" s="405" t="s">
        <v>1323</v>
      </c>
      <c r="E10" s="405"/>
      <c r="F10" s="405"/>
      <c r="G10" s="405"/>
      <c r="H10" s="405"/>
      <c r="I10" s="424"/>
      <c r="J10" s="33" t="str">
        <f>INDEX(combinations!$L$2:$M$100,MATCH($D10,coberturas,0),2)</f>
        <v>monto_iscRE_pc_pc</v>
      </c>
      <c r="K10" s="16"/>
      <c r="L10" s="16"/>
      <c r="M10" s="16"/>
      <c r="N10" s="26" t="s">
        <v>11678</v>
      </c>
      <c r="O10" s="14"/>
      <c r="P10" s="405" t="s">
        <v>1319</v>
      </c>
      <c r="Q10" s="405"/>
      <c r="R10" s="405"/>
      <c r="S10" s="405"/>
      <c r="T10" s="405"/>
      <c r="U10" s="424"/>
      <c r="V10" s="2" t="e">
        <f>INDEX(combinations!$N$2:$O$29,MATCH($P10,coberturas2,0),2)</f>
        <v>#N/A</v>
      </c>
    </row>
    <row r="11" spans="1:22" s="1" customFormat="1" ht="21">
      <c r="B11" s="26" t="s">
        <v>11679</v>
      </c>
      <c r="C11" s="14"/>
      <c r="D11" s="405" t="s">
        <v>1348</v>
      </c>
      <c r="E11" s="405"/>
      <c r="F11" s="405"/>
      <c r="G11" s="405"/>
      <c r="H11" s="405"/>
      <c r="I11" s="424"/>
      <c r="J11" s="33" t="str">
        <f>INDEX(combinations!$L$2:$M$100,MATCH($D11,coberturas,0),2)</f>
        <v>tot_deduction_taken_pc</v>
      </c>
      <c r="K11" s="16"/>
      <c r="L11" s="16"/>
      <c r="M11" s="16"/>
      <c r="N11" s="26" t="s">
        <v>11679</v>
      </c>
      <c r="O11" s="14"/>
      <c r="P11" s="405" t="s">
        <v>1323</v>
      </c>
      <c r="Q11" s="405"/>
      <c r="R11" s="405"/>
      <c r="S11" s="405"/>
      <c r="T11" s="405"/>
      <c r="U11" s="424"/>
      <c r="V11" s="2" t="str">
        <f>INDEX(combinations!$N$2:$O$29,MATCH($P11,coberturas2,0),2)</f>
        <v>monto_iscRE_pc_pc</v>
      </c>
    </row>
    <row r="12" spans="1:22" s="1" customFormat="1" ht="21.75" thickBot="1">
      <c r="B12" s="27" t="s">
        <v>11680</v>
      </c>
      <c r="C12" s="17"/>
      <c r="D12" s="408" t="s">
        <v>1358</v>
      </c>
      <c r="E12" s="408"/>
      <c r="F12" s="408"/>
      <c r="G12" s="408"/>
      <c r="H12" s="408"/>
      <c r="I12" s="423"/>
      <c r="J12" s="33" t="str">
        <f>INDEX(combinations!$L$2:$M$100,MATCH($D12,coberturas,0),2)</f>
        <v>tot_ire_pc</v>
      </c>
      <c r="K12" s="16"/>
      <c r="L12" s="16"/>
      <c r="M12" s="16"/>
      <c r="N12" s="27" t="s">
        <v>11680</v>
      </c>
      <c r="O12" s="17"/>
      <c r="P12" s="408" t="s">
        <v>1355</v>
      </c>
      <c r="Q12" s="408"/>
      <c r="R12" s="408"/>
      <c r="S12" s="408"/>
      <c r="T12" s="408"/>
      <c r="U12" s="423"/>
      <c r="V12" s="2" t="str">
        <f>INDEX(combinations!$N$2:$O$29,MATCH($P12,coberturas2,0),2)</f>
        <v>iracis_pc</v>
      </c>
    </row>
    <row r="13" spans="1:22">
      <c r="A13" s="40"/>
      <c r="B13" s="40"/>
      <c r="C13" s="40"/>
      <c r="D13" s="40"/>
      <c r="E13" s="40"/>
      <c r="F13" s="40"/>
      <c r="G13" s="40"/>
      <c r="H13" s="40"/>
      <c r="I13" s="40"/>
      <c r="J13" s="10"/>
      <c r="K13" s="40"/>
      <c r="L13" s="40"/>
      <c r="M13" s="40"/>
      <c r="N13" s="40"/>
      <c r="O13" s="40"/>
      <c r="P13" s="40"/>
      <c r="Q13" s="40"/>
      <c r="R13" s="40"/>
      <c r="S13" s="40"/>
      <c r="T13" s="40"/>
      <c r="U13" s="40"/>
      <c r="V13" s="40"/>
    </row>
    <row r="14" spans="1:22">
      <c r="A14" s="40"/>
      <c r="B14" s="40"/>
      <c r="C14" s="40"/>
      <c r="D14" s="40"/>
      <c r="E14" s="40"/>
      <c r="F14" s="40"/>
      <c r="G14" s="40"/>
      <c r="H14" s="40"/>
      <c r="I14" s="40"/>
      <c r="J14" s="10"/>
      <c r="K14" s="40"/>
      <c r="L14" s="40"/>
      <c r="M14" s="40"/>
      <c r="N14" s="40"/>
      <c r="O14" s="40"/>
      <c r="P14" s="40"/>
      <c r="Q14" s="40"/>
      <c r="R14" s="40"/>
      <c r="S14" s="40"/>
      <c r="T14" s="40"/>
      <c r="U14" s="40"/>
      <c r="V14" s="40"/>
    </row>
    <row r="16" spans="1:22">
      <c r="A16" s="40"/>
      <c r="B16" s="40"/>
      <c r="C16" s="10" t="str">
        <f>J10</f>
        <v>monto_iscRE_pc_pc</v>
      </c>
      <c r="D16" s="10" t="str">
        <f>J11</f>
        <v>tot_deduction_taken_pc</v>
      </c>
      <c r="E16" s="10" t="str">
        <f>J12</f>
        <v>tot_ire_pc</v>
      </c>
      <c r="F16" s="10"/>
      <c r="G16" s="10"/>
      <c r="H16" s="10"/>
      <c r="I16" s="10"/>
      <c r="J16" s="10"/>
      <c r="K16" s="10"/>
      <c r="L16" s="10"/>
      <c r="M16" s="326"/>
      <c r="N16" s="326"/>
      <c r="O16" s="326" t="e">
        <f>V10</f>
        <v>#N/A</v>
      </c>
      <c r="P16" s="326" t="str">
        <f>V11</f>
        <v>monto_iscRE_pc_pc</v>
      </c>
      <c r="Q16" s="326" t="str">
        <f>V12</f>
        <v>iracis_pc</v>
      </c>
      <c r="R16" s="326"/>
      <c r="S16" s="40"/>
      <c r="T16" s="40"/>
      <c r="U16" s="40"/>
      <c r="V16" s="40"/>
    </row>
    <row r="17" spans="1:18" ht="31.7" customHeight="1">
      <c r="A17" s="40"/>
      <c r="B17" s="37" t="s">
        <v>11666</v>
      </c>
      <c r="C17" s="38" t="str">
        <f>D10</f>
        <v>Total ISC</v>
      </c>
      <c r="D17" s="38" t="str">
        <f>D11</f>
        <v>Deduccion Gasto IRP</v>
      </c>
      <c r="E17" s="38" t="str">
        <f>D12</f>
        <v>Total IRE</v>
      </c>
      <c r="F17" s="40"/>
      <c r="G17" s="40"/>
      <c r="H17" s="40"/>
      <c r="I17" s="40"/>
      <c r="K17" s="40"/>
      <c r="L17" s="40"/>
      <c r="M17" s="45"/>
      <c r="N17" s="38" t="s">
        <v>11666</v>
      </c>
      <c r="O17" s="38" t="str">
        <f>P10</f>
        <v>Impuestos por motivo de IRP</v>
      </c>
      <c r="P17" s="38" t="str">
        <f>P11</f>
        <v>Total ISC</v>
      </c>
      <c r="Q17" s="38" t="str">
        <f>P12</f>
        <v>Impuesto corp IRACIS</v>
      </c>
      <c r="R17" s="45"/>
    </row>
    <row r="18" spans="1:18">
      <c r="A18" s="40">
        <v>1</v>
      </c>
      <c r="B18" s="45" t="s">
        <v>11668</v>
      </c>
      <c r="C18" s="83">
        <f>ROUND((1/1000)*INDEX(all!$A:$J, MATCH(CONCATENATE(C$16,"_",$A$3,"__",$A18),all!$A:$A,0),5),0)</f>
        <v>709</v>
      </c>
      <c r="D18" s="83">
        <f>ROUND((1/1000)*INDEX(all!$A:$J, MATCH(CONCATENATE(D$16,"_",$A$3,"__",$A18),all!$A:$A,0),5),0)</f>
        <v>0</v>
      </c>
      <c r="E18" s="83">
        <f>ROUND((1/1000)*INDEX(all!$A:$J, MATCH(CONCATENATE(E$16,"_",$A$3,"__",$A18),all!$A:$A,0),5),0)</f>
        <v>6</v>
      </c>
      <c r="F18" s="40"/>
      <c r="G18" s="40"/>
      <c r="H18" s="40"/>
      <c r="I18" s="40"/>
      <c r="K18" s="40"/>
      <c r="L18" s="40"/>
      <c r="M18" s="45">
        <v>1</v>
      </c>
      <c r="N18" s="45" t="s">
        <v>11668</v>
      </c>
      <c r="O18" s="83" t="e">
        <f>ROUND((1/1000)*INDEX(all_ref!$A:$J, MATCH(CONCATENATE(O$16,"_",$A$3,"__",$M18),all_ref!$A:$A,0),5),0)</f>
        <v>#N/A</v>
      </c>
      <c r="P18" s="83">
        <f>ROUND((1/1000)*INDEX(all_ref!$A:$J, MATCH(CONCATENATE(P$16,"_",$A$3,"__",$M18),all_ref!$A:$A,0),5),0)</f>
        <v>709</v>
      </c>
      <c r="Q18" s="83">
        <f>ROUND((1/1000)*INDEX(all_ref!$A:$J, MATCH(CONCATENATE(Q$16,"_",$A$3,"__",$M18),all_ref!$A:$A,0),5),0)</f>
        <v>6</v>
      </c>
      <c r="R18" s="45"/>
    </row>
    <row r="19" spans="1:18">
      <c r="A19" s="40">
        <v>2</v>
      </c>
      <c r="B19" s="45">
        <v>2</v>
      </c>
      <c r="C19" s="83">
        <f>ROUND((1/1000)*INDEX(all!$A:$J, MATCH(CONCATENATE(C$16,"_",$A$3,"__",$A19),all!$A:$A,0),5),0)</f>
        <v>707</v>
      </c>
      <c r="D19" s="83">
        <f>ROUND((1/1000)*INDEX(all!$A:$J, MATCH(CONCATENATE(D$16,"_",$A$3,"__",$A19),all!$A:$A,0),5),0)</f>
        <v>0</v>
      </c>
      <c r="E19" s="83">
        <f>ROUND((1/1000)*INDEX(all!$A:$J, MATCH(CONCATENATE(E$16,"_",$A$3,"__",$A19),all!$A:$A,0),5),0)</f>
        <v>12</v>
      </c>
      <c r="F19" s="40"/>
      <c r="G19" s="40"/>
      <c r="H19" s="40"/>
      <c r="I19" s="40"/>
      <c r="K19" s="40"/>
      <c r="L19" s="40"/>
      <c r="M19" s="45">
        <v>2</v>
      </c>
      <c r="N19" s="45">
        <v>2</v>
      </c>
      <c r="O19" s="83" t="e">
        <f>ROUND((1/1000)*INDEX(all_ref!$A:$J, MATCH(CONCATENATE(O$16,"_",$A$3,"__",$M19),all_ref!$A:$A,0),5),0)</f>
        <v>#N/A</v>
      </c>
      <c r="P19" s="83">
        <f>ROUND((1/1000)*INDEX(all_ref!$A:$J, MATCH(CONCATENATE(P$16,"_",$A$3,"__",$M19),all_ref!$A:$A,0),5),0)</f>
        <v>707</v>
      </c>
      <c r="Q19" s="83">
        <f>ROUND((1/1000)*INDEX(all_ref!$A:$J, MATCH(CONCATENATE(Q$16,"_",$A$3,"__",$M19),all_ref!$A:$A,0),5),0)</f>
        <v>12</v>
      </c>
      <c r="R19" s="45"/>
    </row>
    <row r="20" spans="1:18">
      <c r="A20" s="40">
        <v>3</v>
      </c>
      <c r="B20" s="45">
        <v>3</v>
      </c>
      <c r="C20" s="83">
        <f>ROUND((1/1000)*INDEX(all!$A:$J, MATCH(CONCATENATE(C$16,"_",$A$3,"__",$A20),all!$A:$A,0),5),0)</f>
        <v>709</v>
      </c>
      <c r="D20" s="83">
        <f>ROUND((1/1000)*INDEX(all!$A:$J, MATCH(CONCATENATE(D$16,"_",$A$3,"__",$A20),all!$A:$A,0),5),0)</f>
        <v>0</v>
      </c>
      <c r="E20" s="83">
        <f>ROUND((1/1000)*INDEX(all!$A:$J, MATCH(CONCATENATE(E$16,"_",$A$3,"__",$A20),all!$A:$A,0),5),0)</f>
        <v>31</v>
      </c>
      <c r="F20" s="40"/>
      <c r="G20" s="40"/>
      <c r="H20" s="40"/>
      <c r="I20" s="40"/>
      <c r="K20" s="40"/>
      <c r="L20" s="40"/>
      <c r="M20" s="45">
        <v>3</v>
      </c>
      <c r="N20" s="45">
        <v>3</v>
      </c>
      <c r="O20" s="83" t="e">
        <f>ROUND((1/1000)*INDEX(all_ref!$A:$J, MATCH(CONCATENATE(O$16,"_",$A$3,"__",$M20),all_ref!$A:$A,0),5),0)</f>
        <v>#N/A</v>
      </c>
      <c r="P20" s="83">
        <f>ROUND((1/1000)*INDEX(all_ref!$A:$J, MATCH(CONCATENATE(P$16,"_",$A$3,"__",$M20),all_ref!$A:$A,0),5),0)</f>
        <v>709</v>
      </c>
      <c r="Q20" s="83">
        <f>ROUND((1/1000)*INDEX(all_ref!$A:$J, MATCH(CONCATENATE(Q$16,"_",$A$3,"__",$M20),all_ref!$A:$A,0),5),0)</f>
        <v>31</v>
      </c>
      <c r="R20" s="45"/>
    </row>
    <row r="21" spans="1:18">
      <c r="A21" s="40">
        <v>4</v>
      </c>
      <c r="B21" s="45">
        <v>4</v>
      </c>
      <c r="C21" s="83">
        <f>ROUND((1/1000)*INDEX(all!$A:$J, MATCH(CONCATENATE(C$16,"_",$A$3,"__",$A21),all!$A:$A,0),5),0)</f>
        <v>712</v>
      </c>
      <c r="D21" s="83">
        <f>ROUND((1/1000)*INDEX(all!$A:$J, MATCH(CONCATENATE(D$16,"_",$A$3,"__",$A21),all!$A:$A,0),5),0)</f>
        <v>0</v>
      </c>
      <c r="E21" s="83">
        <f>ROUND((1/1000)*INDEX(all!$A:$J, MATCH(CONCATENATE(E$16,"_",$A$3,"__",$A21),all!$A:$A,0),5),0)</f>
        <v>44</v>
      </c>
      <c r="F21" s="40"/>
      <c r="G21" s="40"/>
      <c r="H21" s="40"/>
      <c r="I21" s="40"/>
      <c r="K21" s="40"/>
      <c r="L21" s="40"/>
      <c r="M21" s="45">
        <v>4</v>
      </c>
      <c r="N21" s="45">
        <v>4</v>
      </c>
      <c r="O21" s="83" t="e">
        <f>ROUND((1/1000)*INDEX(all_ref!$A:$J, MATCH(CONCATENATE(O$16,"_",$A$3,"__",$M21),all_ref!$A:$A,0),5),0)</f>
        <v>#N/A</v>
      </c>
      <c r="P21" s="83">
        <f>ROUND((1/1000)*INDEX(all_ref!$A:$J, MATCH(CONCATENATE(P$16,"_",$A$3,"__",$M21),all_ref!$A:$A,0),5),0)</f>
        <v>712</v>
      </c>
      <c r="Q21" s="83">
        <f>ROUND((1/1000)*INDEX(all_ref!$A:$J, MATCH(CONCATENATE(Q$16,"_",$A$3,"__",$M21),all_ref!$A:$A,0),5),0)</f>
        <v>44</v>
      </c>
      <c r="R21" s="45"/>
    </row>
    <row r="22" spans="1:18">
      <c r="A22" s="40">
        <v>5</v>
      </c>
      <c r="B22" s="45">
        <v>5</v>
      </c>
      <c r="C22" s="83">
        <f>ROUND((1/1000)*INDEX(all!$A:$J, MATCH(CONCATENATE(C$16,"_",$A$3,"__",$A22),all!$A:$A,0),5),0)</f>
        <v>708</v>
      </c>
      <c r="D22" s="83">
        <f>ROUND((1/1000)*INDEX(all!$A:$J, MATCH(CONCATENATE(D$16,"_",$A$3,"__",$A22),all!$A:$A,0),5),0)</f>
        <v>3</v>
      </c>
      <c r="E22" s="83">
        <f>ROUND((1/1000)*INDEX(all!$A:$J, MATCH(CONCATENATE(E$16,"_",$A$3,"__",$A22),all!$A:$A,0),5),0)</f>
        <v>46</v>
      </c>
      <c r="F22" s="40"/>
      <c r="G22" s="40"/>
      <c r="H22" s="40"/>
      <c r="I22" s="40"/>
      <c r="K22" s="40"/>
      <c r="L22" s="40"/>
      <c r="M22" s="45">
        <v>5</v>
      </c>
      <c r="N22" s="45">
        <v>5</v>
      </c>
      <c r="O22" s="83" t="e">
        <f>ROUND((1/1000)*INDEX(all_ref!$A:$J, MATCH(CONCATENATE(O$16,"_",$A$3,"__",$M22),all_ref!$A:$A,0),5),0)</f>
        <v>#N/A</v>
      </c>
      <c r="P22" s="83">
        <f>ROUND((1/1000)*INDEX(all_ref!$A:$J, MATCH(CONCATENATE(P$16,"_",$A$3,"__",$M22),all_ref!$A:$A,0),5),0)</f>
        <v>707</v>
      </c>
      <c r="Q22" s="83">
        <f>ROUND((1/1000)*INDEX(all_ref!$A:$J, MATCH(CONCATENATE(Q$16,"_",$A$3,"__",$M22),all_ref!$A:$A,0),5),0)</f>
        <v>46</v>
      </c>
      <c r="R22" s="45"/>
    </row>
    <row r="23" spans="1:18">
      <c r="A23" s="40">
        <v>6</v>
      </c>
      <c r="B23" s="45">
        <v>6</v>
      </c>
      <c r="C23" s="83">
        <f>ROUND((1/1000)*INDEX(all!$A:$J, MATCH(CONCATENATE(C$16,"_",$A$3,"__",$A23),all!$A:$A,0),5),0)</f>
        <v>711</v>
      </c>
      <c r="D23" s="83">
        <f>ROUND((1/1000)*INDEX(all!$A:$J, MATCH(CONCATENATE(D$16,"_",$A$3,"__",$A23),all!$A:$A,0),5),0)</f>
        <v>17</v>
      </c>
      <c r="E23" s="83">
        <f>ROUND((1/1000)*INDEX(all!$A:$J, MATCH(CONCATENATE(E$16,"_",$A$3,"__",$A23),all!$A:$A,0),5),0)</f>
        <v>68</v>
      </c>
      <c r="F23" s="40"/>
      <c r="G23" s="40"/>
      <c r="H23" s="40"/>
      <c r="I23" s="40"/>
      <c r="K23" s="40"/>
      <c r="L23" s="40"/>
      <c r="M23" s="45">
        <v>6</v>
      </c>
      <c r="N23" s="45">
        <v>6</v>
      </c>
      <c r="O23" s="83" t="e">
        <f>ROUND((1/1000)*INDEX(all_ref!$A:$J, MATCH(CONCATENATE(O$16,"_",$A$3,"__",$M23),all_ref!$A:$A,0),5),0)</f>
        <v>#N/A</v>
      </c>
      <c r="P23" s="83">
        <f>ROUND((1/1000)*INDEX(all_ref!$A:$J, MATCH(CONCATENATE(P$16,"_",$A$3,"__",$M23),all_ref!$A:$A,0),5),0)</f>
        <v>711</v>
      </c>
      <c r="Q23" s="83">
        <f>ROUND((1/1000)*INDEX(all_ref!$A:$J, MATCH(CONCATENATE(Q$16,"_",$A$3,"__",$M23),all_ref!$A:$A,0),5),0)</f>
        <v>68</v>
      </c>
      <c r="R23" s="45"/>
    </row>
    <row r="24" spans="1:18">
      <c r="A24" s="40">
        <v>7</v>
      </c>
      <c r="B24" s="45">
        <v>7</v>
      </c>
      <c r="C24" s="83">
        <f>ROUND((1/1000)*INDEX(all!$A:$J, MATCH(CONCATENATE(C$16,"_",$A$3,"__",$A24),all!$A:$A,0),5),0)</f>
        <v>708</v>
      </c>
      <c r="D24" s="83">
        <f>ROUND((1/1000)*INDEX(all!$A:$J, MATCH(CONCATENATE(D$16,"_",$A$3,"__",$A24),all!$A:$A,0),5),0)</f>
        <v>5</v>
      </c>
      <c r="E24" s="83">
        <f>ROUND((1/1000)*INDEX(all!$A:$J, MATCH(CONCATENATE(E$16,"_",$A$3,"__",$A24),all!$A:$A,0),5),0)</f>
        <v>109</v>
      </c>
      <c r="F24" s="40"/>
      <c r="G24" s="40"/>
      <c r="H24" s="40"/>
      <c r="I24" s="40"/>
      <c r="K24" s="40"/>
      <c r="L24" s="40"/>
      <c r="M24" s="45">
        <v>7</v>
      </c>
      <c r="N24" s="45">
        <v>7</v>
      </c>
      <c r="O24" s="83" t="e">
        <f>ROUND((1/1000)*INDEX(all_ref!$A:$J, MATCH(CONCATENATE(O$16,"_",$A$3,"__",$M24),all_ref!$A:$A,0),5),0)</f>
        <v>#N/A</v>
      </c>
      <c r="P24" s="83">
        <f>ROUND((1/1000)*INDEX(all_ref!$A:$J, MATCH(CONCATENATE(P$16,"_",$A$3,"__",$M24),all_ref!$A:$A,0),5),0)</f>
        <v>708</v>
      </c>
      <c r="Q24" s="83">
        <f>ROUND((1/1000)*INDEX(all_ref!$A:$J, MATCH(CONCATENATE(Q$16,"_",$A$3,"__",$M24),all_ref!$A:$A,0),5),0)</f>
        <v>109</v>
      </c>
      <c r="R24" s="45"/>
    </row>
    <row r="25" spans="1:18">
      <c r="A25" s="40">
        <v>8</v>
      </c>
      <c r="B25" s="45">
        <v>8</v>
      </c>
      <c r="C25" s="83">
        <f>ROUND((1/1000)*INDEX(all!$A:$J, MATCH(CONCATENATE(C$16,"_",$A$3,"__",$A25),all!$A:$A,0),5),0)</f>
        <v>704</v>
      </c>
      <c r="D25" s="83">
        <f>ROUND((1/1000)*INDEX(all!$A:$J, MATCH(CONCATENATE(D$16,"_",$A$3,"__",$A25),all!$A:$A,0),5),0)</f>
        <v>27</v>
      </c>
      <c r="E25" s="83">
        <f>ROUND((1/1000)*INDEX(all!$A:$J, MATCH(CONCATENATE(E$16,"_",$A$3,"__",$A25),all!$A:$A,0),5),0)</f>
        <v>112</v>
      </c>
      <c r="F25" s="40"/>
      <c r="G25" s="40"/>
      <c r="H25" s="40"/>
      <c r="I25" s="40"/>
      <c r="K25" s="40"/>
      <c r="L25" s="40"/>
      <c r="M25" s="45">
        <v>8</v>
      </c>
      <c r="N25" s="45">
        <v>8</v>
      </c>
      <c r="O25" s="83" t="e">
        <f>ROUND((1/1000)*INDEX(all_ref!$A:$J, MATCH(CONCATENATE(O$16,"_",$A$3,"__",$M25),all_ref!$A:$A,0),5),0)</f>
        <v>#N/A</v>
      </c>
      <c r="P25" s="83">
        <f>ROUND((1/1000)*INDEX(all_ref!$A:$J, MATCH(CONCATENATE(P$16,"_",$A$3,"__",$M25),all_ref!$A:$A,0),5),0)</f>
        <v>707</v>
      </c>
      <c r="Q25" s="83">
        <f>ROUND((1/1000)*INDEX(all_ref!$A:$J, MATCH(CONCATENATE(Q$16,"_",$A$3,"__",$M25),all_ref!$A:$A,0),5),0)</f>
        <v>110</v>
      </c>
      <c r="R25" s="45"/>
    </row>
    <row r="26" spans="1:18">
      <c r="A26" s="40">
        <v>9</v>
      </c>
      <c r="B26" s="45">
        <v>9</v>
      </c>
      <c r="C26" s="83">
        <f>ROUND((1/1000)*INDEX(all!$A:$J, MATCH(CONCATENATE(C$16,"_",$A$3,"__",$A26),all!$A:$A,0),5),0)</f>
        <v>709</v>
      </c>
      <c r="D26" s="83">
        <f>ROUND((1/1000)*INDEX(all!$A:$J, MATCH(CONCATENATE(D$16,"_",$A$3,"__",$A26),all!$A:$A,0),5),0)</f>
        <v>77</v>
      </c>
      <c r="E26" s="83">
        <f>ROUND((1/1000)*INDEX(all!$A:$J, MATCH(CONCATENATE(E$16,"_",$A$3,"__",$A26),all!$A:$A,0),5),0)</f>
        <v>177</v>
      </c>
      <c r="F26" s="40"/>
      <c r="G26" s="40"/>
      <c r="H26" s="40"/>
      <c r="I26" s="40"/>
      <c r="K26" s="40"/>
      <c r="L26" s="40"/>
      <c r="M26" s="45">
        <v>9</v>
      </c>
      <c r="N26" s="45">
        <v>9</v>
      </c>
      <c r="O26" s="83" t="e">
        <f>ROUND((1/1000)*INDEX(all_ref!$A:$J, MATCH(CONCATENATE(O$16,"_",$A$3,"__",$M26),all_ref!$A:$A,0),5),0)</f>
        <v>#N/A</v>
      </c>
      <c r="P26" s="83">
        <f>ROUND((1/1000)*INDEX(all_ref!$A:$J, MATCH(CONCATENATE(P$16,"_",$A$3,"__",$M26),all_ref!$A:$A,0),5),0)</f>
        <v>707</v>
      </c>
      <c r="Q26" s="83">
        <f>ROUND((1/1000)*INDEX(all_ref!$A:$J, MATCH(CONCATENATE(Q$16,"_",$A$3,"__",$M26),all_ref!$A:$A,0),5),0)</f>
        <v>175</v>
      </c>
      <c r="R26" s="45"/>
    </row>
    <row r="27" spans="1:18">
      <c r="A27" s="40">
        <v>10</v>
      </c>
      <c r="B27" s="45" t="s">
        <v>11669</v>
      </c>
      <c r="C27" s="83">
        <f>ROUND((1/1000)*INDEX(all!$A:$J, MATCH(CONCATENATE(C$16,"_",$A$3,"__",$A27),all!$A:$A,0),5),0)</f>
        <v>672</v>
      </c>
      <c r="D27" s="83">
        <f>ROUND((1/1000)*INDEX(all!$A:$J, MATCH(CONCATENATE(D$16,"_",$A$3,"__",$A27),all!$A:$A,0),5),0)</f>
        <v>263</v>
      </c>
      <c r="E27" s="83">
        <f>ROUND((1/1000)*INDEX(all!$A:$J, MATCH(CONCATENATE(E$16,"_",$A$3,"__",$A27),all!$A:$A,0),5),0)</f>
        <v>257</v>
      </c>
      <c r="F27" s="40"/>
      <c r="G27" s="40"/>
      <c r="H27" s="40"/>
      <c r="I27" s="40"/>
      <c r="K27" s="40"/>
      <c r="L27" s="40"/>
      <c r="M27" s="45">
        <v>10</v>
      </c>
      <c r="N27" s="45" t="s">
        <v>11669</v>
      </c>
      <c r="O27" s="83" t="e">
        <f>ROUND((1/1000)*INDEX(all_ref!$A:$J, MATCH(CONCATENATE(O$16,"_",$A$3,"__",$M27),all_ref!$A:$A,0),5),0)</f>
        <v>#N/A</v>
      </c>
      <c r="P27" s="83">
        <f>ROUND((1/1000)*INDEX(all_ref!$A:$J, MATCH(CONCATENATE(P$16,"_",$A$3,"__",$M27),all_ref!$A:$A,0),5),0)</f>
        <v>670</v>
      </c>
      <c r="Q27" s="83">
        <f>ROUND((1/1000)*INDEX(all_ref!$A:$J, MATCH(CONCATENATE(Q$16,"_",$A$3,"__",$M27),all_ref!$A:$A,0),5),0)</f>
        <v>243</v>
      </c>
      <c r="R27" s="45"/>
    </row>
    <row r="28" spans="1:18">
      <c r="A28" s="40"/>
      <c r="B28" s="32" t="s">
        <v>11681</v>
      </c>
      <c r="C28" s="84">
        <f>SUM(C18:C27)</f>
        <v>7049</v>
      </c>
      <c r="D28" s="84">
        <f>SUM(D18:D27)</f>
        <v>392</v>
      </c>
      <c r="E28" s="84">
        <f>SUM(E18:E27)</f>
        <v>862</v>
      </c>
      <c r="F28" s="40"/>
      <c r="G28" s="40"/>
      <c r="H28" s="40"/>
      <c r="I28" s="40"/>
      <c r="K28" s="40"/>
      <c r="L28" s="40"/>
      <c r="M28" s="45"/>
      <c r="N28" s="32" t="s">
        <v>11681</v>
      </c>
      <c r="O28" s="84" t="e">
        <f>SUM(O18:O27)</f>
        <v>#N/A</v>
      </c>
      <c r="P28" s="84">
        <f>SUM(P18:P27)</f>
        <v>7047</v>
      </c>
      <c r="Q28" s="84">
        <f>SUM(Q18:Q27)</f>
        <v>844</v>
      </c>
      <c r="R28" s="45"/>
    </row>
  </sheetData>
  <mergeCells count="9">
    <mergeCell ref="D12:I12"/>
    <mergeCell ref="P10:U10"/>
    <mergeCell ref="P11:U11"/>
    <mergeCell ref="P12:U12"/>
    <mergeCell ref="B2:U2"/>
    <mergeCell ref="B4:I4"/>
    <mergeCell ref="N4:U4"/>
    <mergeCell ref="D10:I10"/>
    <mergeCell ref="D11:I11"/>
  </mergeCells>
  <phoneticPr fontId="0" type="noConversion"/>
  <dataValidations count="2">
    <dataValidation type="list" allowBlank="1" showInputMessage="1" showErrorMessage="1" sqref="D10:I12" xr:uid="{00000000-0002-0000-1700-000000000000}">
      <formula1>coberturas</formula1>
    </dataValidation>
    <dataValidation type="list" allowBlank="1" showInputMessage="1" showErrorMessage="1" sqref="P12:U12 P10:U10 P11:U11" xr:uid="{00000000-0002-0000-1700-000001000000}">
      <formula1>coberturas2</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dimension ref="A1:AR30"/>
  <sheetViews>
    <sheetView topLeftCell="X23" zoomScale="85" zoomScaleNormal="85" workbookViewId="0">
      <selection activeCell="AP29" sqref="AP29"/>
    </sheetView>
  </sheetViews>
  <sheetFormatPr defaultRowHeight="15"/>
  <cols>
    <col min="5" max="5" width="12" bestFit="1" customWidth="1"/>
    <col min="6" max="7" width="11.140625" bestFit="1" customWidth="1"/>
    <col min="9" max="9" width="9.85546875" customWidth="1"/>
    <col min="11" max="11" width="10.5703125" bestFit="1" customWidth="1"/>
    <col min="12" max="12" width="15.85546875" bestFit="1" customWidth="1"/>
    <col min="14" max="14" width="13.42578125" customWidth="1"/>
  </cols>
  <sheetData>
    <row r="1" spans="1:44">
      <c r="A1" s="280" t="s">
        <v>1211</v>
      </c>
      <c r="B1" s="280" t="s">
        <v>11739</v>
      </c>
      <c r="C1" s="280" t="s">
        <v>11691</v>
      </c>
      <c r="D1" s="280" t="s">
        <v>11692</v>
      </c>
      <c r="E1" s="280" t="s">
        <v>11693</v>
      </c>
      <c r="F1" s="280" t="s">
        <v>11694</v>
      </c>
      <c r="G1" s="280" t="s">
        <v>11695</v>
      </c>
      <c r="H1" s="280" t="s">
        <v>11702</v>
      </c>
      <c r="I1" s="280" t="s">
        <v>11703</v>
      </c>
      <c r="J1" s="280" t="s">
        <v>11696</v>
      </c>
      <c r="K1" s="280" t="s">
        <v>11697</v>
      </c>
      <c r="L1" s="280" t="s">
        <v>11698</v>
      </c>
      <c r="M1" s="280" t="s">
        <v>11699</v>
      </c>
      <c r="N1" s="280" t="s">
        <v>11701</v>
      </c>
      <c r="O1" s="280" t="s">
        <v>11740</v>
      </c>
      <c r="P1" s="280" t="s">
        <v>11704</v>
      </c>
      <c r="Q1" s="280" t="s">
        <v>11705</v>
      </c>
      <c r="R1" s="280" t="s">
        <v>11706</v>
      </c>
      <c r="S1" s="280" t="s">
        <v>11741</v>
      </c>
      <c r="T1" s="280" t="s">
        <v>11742</v>
      </c>
      <c r="U1" s="280" t="s">
        <v>11743</v>
      </c>
      <c r="V1" s="280" t="s">
        <v>11744</v>
      </c>
      <c r="W1" s="280" t="s">
        <v>11745</v>
      </c>
      <c r="X1" s="280" t="s">
        <v>11746</v>
      </c>
      <c r="Y1" s="280" t="s">
        <v>11747</v>
      </c>
      <c r="Z1" s="280" t="s">
        <v>11748</v>
      </c>
      <c r="AA1" s="280" t="s">
        <v>11749</v>
      </c>
      <c r="AB1" s="280" t="s">
        <v>11750</v>
      </c>
      <c r="AC1" s="280" t="s">
        <v>11751</v>
      </c>
      <c r="AD1" s="280" t="s">
        <v>11718</v>
      </c>
      <c r="AE1" s="280" t="s">
        <v>11719</v>
      </c>
      <c r="AF1" s="280" t="s">
        <v>11720</v>
      </c>
      <c r="AG1" s="280" t="s">
        <v>11721</v>
      </c>
      <c r="AH1" s="280" t="s">
        <v>11723</v>
      </c>
      <c r="AI1" s="280" t="s">
        <v>11724</v>
      </c>
      <c r="AJ1" s="280" t="s">
        <v>11726</v>
      </c>
      <c r="AK1" s="280" t="s">
        <v>11722</v>
      </c>
      <c r="AL1" s="280" t="s">
        <v>11752</v>
      </c>
      <c r="AM1" s="280" t="s">
        <v>11753</v>
      </c>
      <c r="AN1" s="280" t="s">
        <v>11754</v>
      </c>
      <c r="AO1" s="280" t="s">
        <v>11755</v>
      </c>
      <c r="AP1" s="280" t="s">
        <v>11756</v>
      </c>
      <c r="AQ1" s="280" t="s">
        <v>11757</v>
      </c>
      <c r="AR1" s="280" t="s">
        <v>11758</v>
      </c>
    </row>
    <row r="2" spans="1:44">
      <c r="A2" s="80">
        <v>1</v>
      </c>
      <c r="B2" s="80">
        <v>0</v>
      </c>
      <c r="C2" s="80">
        <v>0</v>
      </c>
      <c r="D2" s="80">
        <v>0</v>
      </c>
      <c r="E2" s="80">
        <v>0</v>
      </c>
      <c r="F2" s="80">
        <v>0</v>
      </c>
      <c r="G2" s="80">
        <v>0</v>
      </c>
      <c r="H2" s="80">
        <v>709151</v>
      </c>
      <c r="I2" s="80">
        <v>709151</v>
      </c>
      <c r="J2" s="80">
        <v>0</v>
      </c>
      <c r="K2" s="80">
        <v>6317</v>
      </c>
      <c r="L2" s="80">
        <v>0</v>
      </c>
      <c r="M2" s="80">
        <v>6317</v>
      </c>
      <c r="N2" s="80">
        <v>6317</v>
      </c>
      <c r="O2" s="80">
        <v>49153</v>
      </c>
      <c r="P2" s="80">
        <v>44964</v>
      </c>
      <c r="Q2" s="80">
        <v>54853</v>
      </c>
      <c r="R2" s="80">
        <v>493973</v>
      </c>
      <c r="S2" s="80">
        <v>0</v>
      </c>
      <c r="T2" s="80">
        <v>0</v>
      </c>
      <c r="U2" s="80">
        <v>0</v>
      </c>
      <c r="V2" s="80">
        <v>0</v>
      </c>
      <c r="W2" s="80">
        <v>167434</v>
      </c>
      <c r="X2" s="80">
        <v>0</v>
      </c>
      <c r="Y2" s="80">
        <v>0</v>
      </c>
      <c r="Z2" s="80">
        <v>0</v>
      </c>
      <c r="AA2" s="80">
        <v>0</v>
      </c>
      <c r="AB2" s="80">
        <v>5708794.0778546492</v>
      </c>
      <c r="AC2" s="80">
        <v>796242.56512794702</v>
      </c>
      <c r="AD2" s="80"/>
      <c r="AE2" s="80"/>
      <c r="AF2" s="80"/>
      <c r="AG2" s="80"/>
      <c r="AH2" s="80"/>
      <c r="AI2" s="80">
        <v>7.2039392073331302E-3</v>
      </c>
      <c r="AJ2" s="80"/>
      <c r="AK2" s="80">
        <v>7.2039392073331302E-3</v>
      </c>
      <c r="AL2" s="80">
        <v>19264736.352988519</v>
      </c>
      <c r="AM2" s="80">
        <v>2037016.625</v>
      </c>
      <c r="AN2" s="80">
        <v>0.56432092189788818</v>
      </c>
      <c r="AO2" s="80">
        <v>516191.65116536396</v>
      </c>
      <c r="AP2" s="280" t="s">
        <v>1394</v>
      </c>
      <c r="AQ2" s="80"/>
      <c r="AR2" s="80"/>
    </row>
    <row r="3" spans="1:44">
      <c r="A3" s="80">
        <v>2</v>
      </c>
      <c r="B3" s="80">
        <v>0</v>
      </c>
      <c r="C3" s="80">
        <v>0</v>
      </c>
      <c r="D3" s="80">
        <v>0</v>
      </c>
      <c r="E3" s="80">
        <v>115</v>
      </c>
      <c r="F3" s="80">
        <v>0</v>
      </c>
      <c r="G3" s="80">
        <v>115</v>
      </c>
      <c r="H3" s="80">
        <v>709246</v>
      </c>
      <c r="I3" s="80">
        <v>709246</v>
      </c>
      <c r="J3" s="80">
        <v>115</v>
      </c>
      <c r="K3" s="80">
        <v>12397</v>
      </c>
      <c r="L3" s="80">
        <v>0</v>
      </c>
      <c r="M3" s="80">
        <v>12282</v>
      </c>
      <c r="N3" s="80">
        <v>12282</v>
      </c>
      <c r="O3" s="80">
        <v>35444</v>
      </c>
      <c r="P3" s="80">
        <v>29351</v>
      </c>
      <c r="Q3" s="80">
        <v>43298</v>
      </c>
      <c r="R3" s="80">
        <v>509068</v>
      </c>
      <c r="S3" s="80">
        <v>0</v>
      </c>
      <c r="T3" s="80">
        <v>933468.16413453605</v>
      </c>
      <c r="U3" s="80">
        <v>0</v>
      </c>
      <c r="V3" s="80">
        <v>0</v>
      </c>
      <c r="W3" s="80">
        <v>215499</v>
      </c>
      <c r="X3" s="80">
        <v>0</v>
      </c>
      <c r="Y3" s="80">
        <v>0</v>
      </c>
      <c r="Z3" s="80">
        <v>0</v>
      </c>
      <c r="AA3" s="80">
        <v>0</v>
      </c>
      <c r="AB3" s="80">
        <v>10362159.814562298</v>
      </c>
      <c r="AC3" s="80">
        <v>1328157.8328705037</v>
      </c>
      <c r="AD3" s="80"/>
      <c r="AE3" s="80">
        <v>3.9999999105930328E-2</v>
      </c>
      <c r="AF3" s="80"/>
      <c r="AG3" s="80"/>
      <c r="AH3" s="80"/>
      <c r="AI3" s="80">
        <v>8.4244284000762146E-3</v>
      </c>
      <c r="AJ3" s="80">
        <v>4.0000000000000008E-2</v>
      </c>
      <c r="AK3" s="80">
        <v>8.9963413822846273E-3</v>
      </c>
      <c r="AL3" s="80">
        <v>38159340.119745992</v>
      </c>
      <c r="AM3" s="80">
        <v>2577183.75</v>
      </c>
      <c r="AN3" s="80">
        <v>0.5160592794418335</v>
      </c>
      <c r="AO3" s="80">
        <v>914335.91960747493</v>
      </c>
      <c r="AP3" s="280" t="s">
        <v>1394</v>
      </c>
      <c r="AQ3" s="80"/>
      <c r="AR3" s="80"/>
    </row>
    <row r="4" spans="1:44">
      <c r="A4" s="80">
        <v>3</v>
      </c>
      <c r="B4" s="80">
        <v>0</v>
      </c>
      <c r="C4" s="80">
        <v>0</v>
      </c>
      <c r="D4" s="80">
        <v>0</v>
      </c>
      <c r="E4" s="80">
        <v>0</v>
      </c>
      <c r="F4" s="80">
        <v>0</v>
      </c>
      <c r="G4" s="80">
        <v>0</v>
      </c>
      <c r="H4" s="80">
        <v>709373</v>
      </c>
      <c r="I4" s="80">
        <v>709373</v>
      </c>
      <c r="J4" s="80">
        <v>0</v>
      </c>
      <c r="K4" s="80">
        <v>30943</v>
      </c>
      <c r="L4" s="80">
        <v>0</v>
      </c>
      <c r="M4" s="80">
        <v>30943</v>
      </c>
      <c r="N4" s="80">
        <v>30943</v>
      </c>
      <c r="O4" s="80">
        <v>28479</v>
      </c>
      <c r="P4" s="80">
        <v>24047</v>
      </c>
      <c r="Q4" s="80">
        <v>39435</v>
      </c>
      <c r="R4" s="80">
        <v>501208</v>
      </c>
      <c r="S4" s="80">
        <v>0</v>
      </c>
      <c r="T4" s="80">
        <v>0</v>
      </c>
      <c r="U4" s="80">
        <v>0</v>
      </c>
      <c r="V4" s="80">
        <v>0</v>
      </c>
      <c r="W4" s="80">
        <v>246484</v>
      </c>
      <c r="X4" s="80">
        <v>0</v>
      </c>
      <c r="Y4" s="80">
        <v>0</v>
      </c>
      <c r="Z4" s="80">
        <v>0</v>
      </c>
      <c r="AA4" s="80">
        <v>0</v>
      </c>
      <c r="AB4" s="80">
        <v>13347141.199722612</v>
      </c>
      <c r="AC4" s="80">
        <v>1752694.2796380527</v>
      </c>
      <c r="AD4" s="80"/>
      <c r="AE4" s="80"/>
      <c r="AF4" s="80"/>
      <c r="AG4" s="80"/>
      <c r="AH4" s="80"/>
      <c r="AI4" s="80">
        <v>7.0767496715152586E-3</v>
      </c>
      <c r="AJ4" s="80"/>
      <c r="AK4" s="80">
        <v>7.3163480954695752E-3</v>
      </c>
      <c r="AL4" s="80">
        <v>34599367.134885766</v>
      </c>
      <c r="AM4" s="80">
        <v>3259226.5</v>
      </c>
      <c r="AN4" s="80">
        <v>0.5160592794418335</v>
      </c>
      <c r="AO4" s="80">
        <v>1581360.0113306043</v>
      </c>
      <c r="AP4" s="280" t="s">
        <v>1394</v>
      </c>
      <c r="AQ4" s="80"/>
      <c r="AR4" s="80"/>
    </row>
    <row r="5" spans="1:44">
      <c r="A5" s="80">
        <v>4</v>
      </c>
      <c r="B5" s="80">
        <v>0</v>
      </c>
      <c r="C5" s="80">
        <v>0</v>
      </c>
      <c r="D5" s="80">
        <v>307</v>
      </c>
      <c r="E5" s="80">
        <v>1967</v>
      </c>
      <c r="F5" s="80">
        <v>0</v>
      </c>
      <c r="G5" s="80">
        <v>1967</v>
      </c>
      <c r="H5" s="80">
        <v>709524</v>
      </c>
      <c r="I5" s="80">
        <v>709524</v>
      </c>
      <c r="J5" s="80">
        <v>2274</v>
      </c>
      <c r="K5" s="80">
        <v>45485</v>
      </c>
      <c r="L5" s="80">
        <v>0</v>
      </c>
      <c r="M5" s="80">
        <v>43518</v>
      </c>
      <c r="N5" s="80">
        <v>43518</v>
      </c>
      <c r="O5" s="80">
        <v>16487</v>
      </c>
      <c r="P5" s="80">
        <v>23378</v>
      </c>
      <c r="Q5" s="80">
        <v>37242</v>
      </c>
      <c r="R5" s="80">
        <v>509145</v>
      </c>
      <c r="S5" s="80">
        <v>0</v>
      </c>
      <c r="T5" s="80">
        <v>46055472.56467925</v>
      </c>
      <c r="U5" s="80">
        <v>0</v>
      </c>
      <c r="V5" s="80">
        <v>6140000</v>
      </c>
      <c r="W5" s="80">
        <v>272432</v>
      </c>
      <c r="X5" s="80">
        <v>1112</v>
      </c>
      <c r="Y5" s="80">
        <v>0</v>
      </c>
      <c r="Z5" s="80">
        <v>0</v>
      </c>
      <c r="AA5" s="80">
        <v>0</v>
      </c>
      <c r="AB5" s="80">
        <v>16498389.265403559</v>
      </c>
      <c r="AC5" s="80">
        <v>2045121.2972256455</v>
      </c>
      <c r="AD5" s="80"/>
      <c r="AE5" s="80">
        <v>3.9999999105930328E-2</v>
      </c>
      <c r="AF5" s="80"/>
      <c r="AG5" s="80">
        <v>1.9711438566446304E-2</v>
      </c>
      <c r="AH5" s="80"/>
      <c r="AI5" s="80">
        <v>7.5618822183801211E-3</v>
      </c>
      <c r="AJ5" s="80">
        <v>3.7256806286672328E-2</v>
      </c>
      <c r="AK5" s="80">
        <v>1.1892680867301938E-2</v>
      </c>
      <c r="AL5" s="80">
        <v>43919366.783139266</v>
      </c>
      <c r="AM5" s="80">
        <v>6111049.5</v>
      </c>
      <c r="AN5" s="80">
        <v>0.52951246500015259</v>
      </c>
      <c r="AO5" s="80">
        <v>1835414.5953581545</v>
      </c>
      <c r="AP5" s="280" t="s">
        <v>1394</v>
      </c>
      <c r="AQ5" s="80"/>
      <c r="AR5" s="80"/>
    </row>
    <row r="6" spans="1:44">
      <c r="A6" s="80">
        <v>5</v>
      </c>
      <c r="B6" s="80">
        <v>322</v>
      </c>
      <c r="C6" s="80">
        <v>0</v>
      </c>
      <c r="D6" s="80">
        <v>960</v>
      </c>
      <c r="E6" s="80">
        <v>2532</v>
      </c>
      <c r="F6" s="80">
        <v>1241</v>
      </c>
      <c r="G6" s="80">
        <v>3773</v>
      </c>
      <c r="H6" s="80">
        <v>707892</v>
      </c>
      <c r="I6" s="80">
        <v>707892</v>
      </c>
      <c r="J6" s="80">
        <v>4733</v>
      </c>
      <c r="K6" s="80">
        <v>49317</v>
      </c>
      <c r="L6" s="80">
        <v>0</v>
      </c>
      <c r="M6" s="80">
        <v>46433</v>
      </c>
      <c r="N6" s="80">
        <v>46433</v>
      </c>
      <c r="O6" s="80">
        <v>11987</v>
      </c>
      <c r="P6" s="80">
        <v>18971</v>
      </c>
      <c r="Q6" s="80">
        <v>30180</v>
      </c>
      <c r="R6" s="80">
        <v>494059</v>
      </c>
      <c r="S6" s="80">
        <v>0</v>
      </c>
      <c r="T6" s="80">
        <v>53554187.303116396</v>
      </c>
      <c r="U6" s="80">
        <v>67332150.566708818</v>
      </c>
      <c r="V6" s="80">
        <v>38400000</v>
      </c>
      <c r="W6" s="80">
        <v>303349</v>
      </c>
      <c r="X6" s="80">
        <v>3048</v>
      </c>
      <c r="Y6" s="80">
        <v>305</v>
      </c>
      <c r="Z6" s="80">
        <v>0</v>
      </c>
      <c r="AA6" s="80">
        <v>0</v>
      </c>
      <c r="AB6" s="80">
        <v>21585356.45298975</v>
      </c>
      <c r="AC6" s="80">
        <v>2011459.4367492977</v>
      </c>
      <c r="AD6" s="80"/>
      <c r="AE6" s="80">
        <v>3.9999999105930328E-2</v>
      </c>
      <c r="AF6" s="80">
        <v>7.9999998211860657E-2</v>
      </c>
      <c r="AG6" s="80">
        <v>1.6210208894335665E-2</v>
      </c>
      <c r="AH6" s="80"/>
      <c r="AI6" s="80">
        <v>9.6716913739066015E-3</v>
      </c>
      <c r="AJ6" s="80">
        <v>5.0652437539297705E-2</v>
      </c>
      <c r="AK6" s="80">
        <v>1.7304415713585621E-2</v>
      </c>
      <c r="AL6" s="80">
        <v>53259905.621842436</v>
      </c>
      <c r="AM6" s="80">
        <v>6766783.1154560698</v>
      </c>
      <c r="AN6" s="80">
        <v>0.52951246500015259</v>
      </c>
      <c r="AO6" s="80">
        <v>2911693.4133560788</v>
      </c>
      <c r="AP6" s="280" t="s">
        <v>1394</v>
      </c>
      <c r="AQ6" s="80"/>
      <c r="AR6" s="80"/>
    </row>
    <row r="7" spans="1:44">
      <c r="A7" s="80">
        <v>6</v>
      </c>
      <c r="B7" s="80">
        <v>2350</v>
      </c>
      <c r="C7" s="80">
        <v>1628</v>
      </c>
      <c r="D7" s="80">
        <v>2613</v>
      </c>
      <c r="E7" s="80">
        <v>5341</v>
      </c>
      <c r="F7" s="80">
        <v>935</v>
      </c>
      <c r="G7" s="80">
        <v>7904</v>
      </c>
      <c r="H7" s="80">
        <v>709672</v>
      </c>
      <c r="I7" s="80">
        <v>709672</v>
      </c>
      <c r="J7" s="80">
        <v>10517</v>
      </c>
      <c r="K7" s="80">
        <v>74486</v>
      </c>
      <c r="L7" s="80">
        <v>0</v>
      </c>
      <c r="M7" s="80">
        <v>67868</v>
      </c>
      <c r="N7" s="80">
        <v>67868</v>
      </c>
      <c r="O7" s="80">
        <v>6538</v>
      </c>
      <c r="P7" s="80">
        <v>14920</v>
      </c>
      <c r="Q7" s="80">
        <v>33705</v>
      </c>
      <c r="R7" s="80">
        <v>497323</v>
      </c>
      <c r="S7" s="80">
        <v>143390582.58346838</v>
      </c>
      <c r="T7" s="80">
        <v>140577055.18895972</v>
      </c>
      <c r="U7" s="80">
        <v>74689605.588604927</v>
      </c>
      <c r="V7" s="80">
        <v>89860000</v>
      </c>
      <c r="W7" s="80">
        <v>326348</v>
      </c>
      <c r="X7" s="80">
        <v>10588</v>
      </c>
      <c r="Y7" s="80">
        <v>890</v>
      </c>
      <c r="Z7" s="80">
        <v>0</v>
      </c>
      <c r="AA7" s="80">
        <v>0</v>
      </c>
      <c r="AB7" s="80">
        <v>25482437.261146743</v>
      </c>
      <c r="AC7" s="80">
        <v>2330773.2851703716</v>
      </c>
      <c r="AD7" s="80">
        <v>8.0405193408470636E-3</v>
      </c>
      <c r="AE7" s="80">
        <v>3.9999999105930328E-2</v>
      </c>
      <c r="AF7" s="80">
        <v>7.9999998211860657E-2</v>
      </c>
      <c r="AG7" s="80">
        <v>2.2292920445664787E-2</v>
      </c>
      <c r="AH7" s="80"/>
      <c r="AI7" s="80">
        <v>7.8304611539525299E-3</v>
      </c>
      <c r="AJ7" s="80">
        <v>3.4723781025651365E-2</v>
      </c>
      <c r="AK7" s="80">
        <v>1.6055994469536757E-2</v>
      </c>
      <c r="AL7" s="80">
        <v>67579845.584028631</v>
      </c>
      <c r="AM7" s="80">
        <v>11622232.230046656</v>
      </c>
      <c r="AN7" s="80">
        <v>0.52951246500015259</v>
      </c>
      <c r="AO7" s="80">
        <v>2226954.3356652218</v>
      </c>
      <c r="AP7" s="280" t="s">
        <v>1394</v>
      </c>
      <c r="AQ7" s="80"/>
      <c r="AR7" s="80"/>
    </row>
    <row r="8" spans="1:44">
      <c r="A8" s="80">
        <v>7</v>
      </c>
      <c r="B8" s="80">
        <v>1042</v>
      </c>
      <c r="C8" s="80">
        <v>0</v>
      </c>
      <c r="D8" s="80">
        <v>6721</v>
      </c>
      <c r="E8" s="80">
        <v>3542</v>
      </c>
      <c r="F8" s="80">
        <v>0</v>
      </c>
      <c r="G8" s="80">
        <v>3542</v>
      </c>
      <c r="H8" s="80">
        <v>709027</v>
      </c>
      <c r="I8" s="80">
        <v>709027</v>
      </c>
      <c r="J8" s="80">
        <v>10263</v>
      </c>
      <c r="K8" s="80">
        <v>111740</v>
      </c>
      <c r="L8" s="80">
        <v>0</v>
      </c>
      <c r="M8" s="80">
        <v>108547</v>
      </c>
      <c r="N8" s="80">
        <v>108547</v>
      </c>
      <c r="O8" s="80">
        <v>5518</v>
      </c>
      <c r="P8" s="80">
        <v>8025</v>
      </c>
      <c r="Q8" s="80">
        <v>26567</v>
      </c>
      <c r="R8" s="80">
        <v>491708</v>
      </c>
      <c r="S8" s="80">
        <v>0</v>
      </c>
      <c r="T8" s="80">
        <v>144033385.2043643</v>
      </c>
      <c r="U8" s="80">
        <v>0</v>
      </c>
      <c r="V8" s="80">
        <v>345580000</v>
      </c>
      <c r="W8" s="80">
        <v>346090</v>
      </c>
      <c r="X8" s="80">
        <v>22792</v>
      </c>
      <c r="Y8" s="80">
        <v>852</v>
      </c>
      <c r="Z8" s="80">
        <v>0</v>
      </c>
      <c r="AA8" s="80">
        <v>0</v>
      </c>
      <c r="AB8" s="80">
        <v>29167417.607876398</v>
      </c>
      <c r="AC8" s="80">
        <v>2583856.0454436187</v>
      </c>
      <c r="AD8" s="80"/>
      <c r="AE8" s="80">
        <v>3.9999999105930328E-2</v>
      </c>
      <c r="AF8" s="80"/>
      <c r="AG8" s="80">
        <v>1.6406570685110911E-2</v>
      </c>
      <c r="AH8" s="80"/>
      <c r="AI8" s="80">
        <v>9.2681871762109597E-3</v>
      </c>
      <c r="AJ8" s="80">
        <v>3.6987149868892406E-2</v>
      </c>
      <c r="AK8" s="80">
        <v>1.1773532602571617E-2</v>
      </c>
      <c r="AL8" s="80">
        <v>68669650.585328102</v>
      </c>
      <c r="AM8" s="80">
        <v>8506670</v>
      </c>
      <c r="AN8" s="80">
        <v>0.52951246500015259</v>
      </c>
      <c r="AO8" s="80">
        <v>2743501.9809904722</v>
      </c>
      <c r="AP8" s="280" t="s">
        <v>1394</v>
      </c>
      <c r="AQ8" s="80"/>
      <c r="AR8" s="80"/>
    </row>
    <row r="9" spans="1:44">
      <c r="A9" s="80">
        <v>8</v>
      </c>
      <c r="B9" s="80">
        <v>5619</v>
      </c>
      <c r="C9" s="80">
        <v>2938</v>
      </c>
      <c r="D9" s="80">
        <v>2655</v>
      </c>
      <c r="E9" s="80">
        <v>8663</v>
      </c>
      <c r="F9" s="80">
        <v>1106</v>
      </c>
      <c r="G9" s="80">
        <v>12426</v>
      </c>
      <c r="H9" s="80">
        <v>706002</v>
      </c>
      <c r="I9" s="80">
        <v>706002</v>
      </c>
      <c r="J9" s="80">
        <v>14823</v>
      </c>
      <c r="K9" s="80">
        <v>123486</v>
      </c>
      <c r="L9" s="80">
        <v>2295</v>
      </c>
      <c r="M9" s="80">
        <v>109751</v>
      </c>
      <c r="N9" s="80">
        <v>112046</v>
      </c>
      <c r="O9" s="80">
        <v>834</v>
      </c>
      <c r="P9" s="80">
        <v>9639</v>
      </c>
      <c r="Q9" s="80">
        <v>31737</v>
      </c>
      <c r="R9" s="80">
        <v>487894</v>
      </c>
      <c r="S9" s="80">
        <v>345234264.07238978</v>
      </c>
      <c r="T9" s="80">
        <v>523484925.40749097</v>
      </c>
      <c r="U9" s="80">
        <v>233160085.70318732</v>
      </c>
      <c r="V9" s="80">
        <v>235432383.66000003</v>
      </c>
      <c r="W9" s="80">
        <v>345294</v>
      </c>
      <c r="X9" s="80">
        <v>47503</v>
      </c>
      <c r="Y9" s="80">
        <v>10163</v>
      </c>
      <c r="Z9" s="80">
        <v>0</v>
      </c>
      <c r="AA9" s="80">
        <v>0</v>
      </c>
      <c r="AB9" s="80">
        <v>35464943.646642253</v>
      </c>
      <c r="AC9" s="80">
        <v>2839677.2920411346</v>
      </c>
      <c r="AD9" s="80">
        <v>1.4541963153294306E-2</v>
      </c>
      <c r="AE9" s="80">
        <v>3.9999999105930328E-2</v>
      </c>
      <c r="AF9" s="80">
        <v>7.9999998211860657E-2</v>
      </c>
      <c r="AG9" s="80">
        <v>2.0332716785637896E-2</v>
      </c>
      <c r="AH9" s="80">
        <v>1.1972743785909264E-2</v>
      </c>
      <c r="AI9" s="80">
        <v>1.0173738203358712E-2</v>
      </c>
      <c r="AJ9" s="80">
        <v>3.2245686807989379E-2</v>
      </c>
      <c r="AK9" s="80">
        <v>1.5433898671178E-2</v>
      </c>
      <c r="AL9" s="80">
        <v>94953008.86297065</v>
      </c>
      <c r="AM9" s="80">
        <v>13559270.601721101</v>
      </c>
      <c r="AN9" s="80">
        <v>0.45218947529792786</v>
      </c>
      <c r="AO9" s="80">
        <v>5296900.8090949245</v>
      </c>
      <c r="AP9" s="280" t="s">
        <v>1394</v>
      </c>
      <c r="AQ9" s="80"/>
      <c r="AR9" s="80"/>
    </row>
    <row r="10" spans="1:44">
      <c r="A10" s="80">
        <v>9</v>
      </c>
      <c r="B10" s="80">
        <v>17310</v>
      </c>
      <c r="C10" s="80">
        <v>4393</v>
      </c>
      <c r="D10" s="80">
        <v>8030</v>
      </c>
      <c r="E10" s="80">
        <v>12999</v>
      </c>
      <c r="F10" s="80">
        <v>2099</v>
      </c>
      <c r="G10" s="80">
        <v>19086</v>
      </c>
      <c r="H10" s="80">
        <v>707473</v>
      </c>
      <c r="I10" s="80">
        <v>707473</v>
      </c>
      <c r="J10" s="80">
        <v>26873</v>
      </c>
      <c r="K10" s="80">
        <v>194579</v>
      </c>
      <c r="L10" s="80">
        <v>8177</v>
      </c>
      <c r="M10" s="80">
        <v>175843</v>
      </c>
      <c r="N10" s="80">
        <v>179117</v>
      </c>
      <c r="O10" s="80">
        <v>646</v>
      </c>
      <c r="P10" s="80">
        <v>2500</v>
      </c>
      <c r="Q10" s="80">
        <v>22165</v>
      </c>
      <c r="R10" s="80">
        <v>503111</v>
      </c>
      <c r="S10" s="80">
        <v>560735670.67851412</v>
      </c>
      <c r="T10" s="80">
        <v>667820800.45868039</v>
      </c>
      <c r="U10" s="80">
        <v>341754854.22645718</v>
      </c>
      <c r="V10" s="80">
        <v>477802407.23000002</v>
      </c>
      <c r="W10" s="80">
        <v>329996</v>
      </c>
      <c r="X10" s="80">
        <v>77969</v>
      </c>
      <c r="Y10" s="80">
        <v>29382</v>
      </c>
      <c r="Z10" s="80">
        <v>572</v>
      </c>
      <c r="AA10" s="80">
        <v>0</v>
      </c>
      <c r="AB10" s="80">
        <v>41305610.684736714</v>
      </c>
      <c r="AC10" s="80">
        <v>3448705.6888035801</v>
      </c>
      <c r="AD10" s="80">
        <v>1.5686115498775174E-2</v>
      </c>
      <c r="AE10" s="80">
        <v>3.9999999105930328E-2</v>
      </c>
      <c r="AF10" s="80">
        <v>7.9999998211860657E-2</v>
      </c>
      <c r="AG10" s="80">
        <v>1.5493346303515832E-2</v>
      </c>
      <c r="AH10" s="80">
        <v>1.2135695893958536E-2</v>
      </c>
      <c r="AI10" s="80">
        <v>9.2292605400189406E-3</v>
      </c>
      <c r="AJ10" s="80">
        <v>2.9352882480171958E-2</v>
      </c>
      <c r="AK10" s="80">
        <v>1.3198420596559282E-2</v>
      </c>
      <c r="AL10" s="80">
        <v>105323827.51793106</v>
      </c>
      <c r="AM10" s="80">
        <v>19370386.716744427</v>
      </c>
      <c r="AN10" s="80">
        <v>0.45218947529792786</v>
      </c>
      <c r="AO10" s="80">
        <v>6514573.8501733029</v>
      </c>
      <c r="AP10" s="280" t="s">
        <v>1394</v>
      </c>
      <c r="AQ10" s="80"/>
      <c r="AR10" s="80"/>
    </row>
    <row r="11" spans="1:44">
      <c r="A11" s="80">
        <v>10</v>
      </c>
      <c r="B11" s="80">
        <v>85586</v>
      </c>
      <c r="C11" s="80">
        <v>29567</v>
      </c>
      <c r="D11" s="80">
        <v>14534</v>
      </c>
      <c r="E11" s="80">
        <v>32059</v>
      </c>
      <c r="F11" s="80">
        <v>10799</v>
      </c>
      <c r="G11" s="80">
        <v>68728</v>
      </c>
      <c r="H11" s="80">
        <v>669782</v>
      </c>
      <c r="I11" s="80">
        <v>669782</v>
      </c>
      <c r="J11" s="80">
        <v>80187</v>
      </c>
      <c r="K11" s="80">
        <v>300934</v>
      </c>
      <c r="L11" s="80">
        <v>38807</v>
      </c>
      <c r="M11" s="80">
        <v>241429</v>
      </c>
      <c r="N11" s="80">
        <v>253192</v>
      </c>
      <c r="O11" s="80">
        <v>905</v>
      </c>
      <c r="P11" s="80">
        <v>2141</v>
      </c>
      <c r="Q11" s="80">
        <v>23996</v>
      </c>
      <c r="R11" s="80">
        <v>474604</v>
      </c>
      <c r="S11" s="80">
        <v>27028322879.673855</v>
      </c>
      <c r="T11" s="80">
        <v>4624173912.9890928</v>
      </c>
      <c r="U11" s="80">
        <v>11530148010.818783</v>
      </c>
      <c r="V11" s="80">
        <v>2994356355.1425004</v>
      </c>
      <c r="W11" s="80">
        <v>186367</v>
      </c>
      <c r="X11" s="80">
        <v>95661</v>
      </c>
      <c r="Y11" s="80">
        <v>105135</v>
      </c>
      <c r="Z11" s="80">
        <v>17428</v>
      </c>
      <c r="AA11" s="80">
        <v>24327</v>
      </c>
      <c r="AB11" s="80">
        <v>75512494.762163013</v>
      </c>
      <c r="AC11" s="80">
        <v>7037174.830931264</v>
      </c>
      <c r="AD11" s="80">
        <v>2.4346038083837406E-2</v>
      </c>
      <c r="AE11" s="80">
        <v>3.9999999105930328E-2</v>
      </c>
      <c r="AF11" s="80">
        <v>7.9999998211860657E-2</v>
      </c>
      <c r="AG11" s="80">
        <v>2.2403140545677734E-2</v>
      </c>
      <c r="AH11" s="80">
        <v>1.231547660870271E-2</v>
      </c>
      <c r="AI11" s="80">
        <v>1.4676180795394018E-2</v>
      </c>
      <c r="AJ11" s="80">
        <v>3.2457994166041421E-2</v>
      </c>
      <c r="AK11" s="80">
        <v>4.2292822924198024E-2</v>
      </c>
      <c r="AL11" s="80">
        <v>1063685549.1742852</v>
      </c>
      <c r="AM11" s="80">
        <v>234755024</v>
      </c>
      <c r="AN11" s="80">
        <v>0.42259901762008667</v>
      </c>
      <c r="AO11" s="80">
        <v>9792574.2948068976</v>
      </c>
      <c r="AP11" s="280" t="s">
        <v>1394</v>
      </c>
      <c r="AQ11" s="80"/>
      <c r="AR11" s="80"/>
    </row>
    <row r="12" spans="1:44">
      <c r="A12" s="80"/>
      <c r="B12" s="80">
        <v>0</v>
      </c>
      <c r="C12" s="80">
        <v>0</v>
      </c>
      <c r="D12" s="80">
        <v>0</v>
      </c>
      <c r="E12" s="80">
        <v>0</v>
      </c>
      <c r="F12" s="80">
        <v>0</v>
      </c>
      <c r="G12" s="80">
        <v>0</v>
      </c>
      <c r="H12" s="80">
        <v>1384121</v>
      </c>
      <c r="I12" s="80">
        <v>1384121</v>
      </c>
      <c r="J12" s="80">
        <v>0</v>
      </c>
      <c r="K12" s="80">
        <v>145521</v>
      </c>
      <c r="L12" s="80">
        <v>9197</v>
      </c>
      <c r="M12" s="80">
        <v>142574</v>
      </c>
      <c r="N12" s="80">
        <v>145521</v>
      </c>
      <c r="O12" s="80">
        <v>0</v>
      </c>
      <c r="P12" s="80">
        <v>0</v>
      </c>
      <c r="Q12" s="80">
        <v>0</v>
      </c>
      <c r="R12" s="80">
        <v>990532</v>
      </c>
      <c r="S12" s="80">
        <v>0</v>
      </c>
      <c r="T12" s="80">
        <v>0</v>
      </c>
      <c r="U12" s="80">
        <v>0</v>
      </c>
      <c r="V12" s="80">
        <v>0</v>
      </c>
      <c r="W12" s="80">
        <v>0</v>
      </c>
      <c r="X12" s="80">
        <v>0</v>
      </c>
      <c r="Y12" s="80">
        <v>0</v>
      </c>
      <c r="Z12" s="80">
        <v>0</v>
      </c>
      <c r="AA12" s="80">
        <v>0</v>
      </c>
      <c r="AB12" s="80"/>
      <c r="AC12" s="80"/>
      <c r="AD12" s="80"/>
      <c r="AE12" s="80"/>
      <c r="AF12" s="80"/>
      <c r="AG12" s="80"/>
      <c r="AH12" s="80"/>
      <c r="AI12" s="80"/>
      <c r="AJ12" s="80"/>
      <c r="AK12" s="80"/>
      <c r="AL12" s="80"/>
      <c r="AM12" s="80"/>
      <c r="AN12" s="80"/>
      <c r="AO12" s="80"/>
      <c r="AP12" s="280" t="s">
        <v>11759</v>
      </c>
      <c r="AQ12" s="80"/>
      <c r="AR12" s="80"/>
    </row>
    <row r="13" spans="1:44">
      <c r="A13" s="80"/>
      <c r="B13" s="80">
        <v>0</v>
      </c>
      <c r="C13" s="80">
        <v>0</v>
      </c>
      <c r="D13" s="80">
        <v>0</v>
      </c>
      <c r="E13" s="80">
        <v>0</v>
      </c>
      <c r="F13" s="80">
        <v>0</v>
      </c>
      <c r="G13" s="80">
        <v>0</v>
      </c>
      <c r="H13" s="80">
        <v>694796</v>
      </c>
      <c r="I13" s="80">
        <v>694796</v>
      </c>
      <c r="J13" s="80">
        <v>0</v>
      </c>
      <c r="K13" s="80">
        <v>79715</v>
      </c>
      <c r="L13" s="80">
        <v>4530</v>
      </c>
      <c r="M13" s="80">
        <v>78350</v>
      </c>
      <c r="N13" s="80">
        <v>79715</v>
      </c>
      <c r="O13" s="80">
        <v>0</v>
      </c>
      <c r="P13" s="80">
        <v>0</v>
      </c>
      <c r="Q13" s="80">
        <v>0</v>
      </c>
      <c r="R13" s="80">
        <v>493011</v>
      </c>
      <c r="S13" s="80">
        <v>0</v>
      </c>
      <c r="T13" s="80">
        <v>0</v>
      </c>
      <c r="U13" s="80">
        <v>0</v>
      </c>
      <c r="V13" s="80">
        <v>0</v>
      </c>
      <c r="W13" s="80">
        <v>20552</v>
      </c>
      <c r="X13" s="80">
        <v>0</v>
      </c>
      <c r="Y13" s="80">
        <v>0</v>
      </c>
      <c r="Z13" s="80">
        <v>0</v>
      </c>
      <c r="AA13" s="80">
        <v>0</v>
      </c>
      <c r="AB13" s="80"/>
      <c r="AC13" s="80"/>
      <c r="AD13" s="80"/>
      <c r="AE13" s="80"/>
      <c r="AF13" s="80"/>
      <c r="AG13" s="80"/>
      <c r="AH13" s="80"/>
      <c r="AI13" s="80"/>
      <c r="AJ13" s="80"/>
      <c r="AK13" s="80"/>
      <c r="AL13" s="80"/>
      <c r="AM13" s="80"/>
      <c r="AN13" s="80"/>
      <c r="AO13" s="80"/>
      <c r="AP13" s="280" t="s">
        <v>11760</v>
      </c>
      <c r="AQ13" s="80"/>
      <c r="AR13" s="80"/>
    </row>
    <row r="14" spans="1:44">
      <c r="A14" s="80"/>
      <c r="B14" s="80">
        <v>573</v>
      </c>
      <c r="C14" s="80">
        <v>0</v>
      </c>
      <c r="D14" s="80">
        <v>0</v>
      </c>
      <c r="E14" s="80">
        <v>252</v>
      </c>
      <c r="F14" s="80">
        <v>0</v>
      </c>
      <c r="G14" s="80">
        <v>252</v>
      </c>
      <c r="H14" s="80">
        <v>674819</v>
      </c>
      <c r="I14" s="80">
        <v>674819</v>
      </c>
      <c r="J14" s="80">
        <v>252</v>
      </c>
      <c r="K14" s="80">
        <v>64816</v>
      </c>
      <c r="L14" s="80">
        <v>4554</v>
      </c>
      <c r="M14" s="80">
        <v>62418</v>
      </c>
      <c r="N14" s="80">
        <v>64564</v>
      </c>
      <c r="O14" s="80">
        <v>2013</v>
      </c>
      <c r="P14" s="80">
        <v>0</v>
      </c>
      <c r="Q14" s="80">
        <v>0</v>
      </c>
      <c r="R14" s="80">
        <v>472205</v>
      </c>
      <c r="S14" s="80">
        <v>0</v>
      </c>
      <c r="T14" s="80">
        <v>2556891.0582815553</v>
      </c>
      <c r="U14" s="80">
        <v>0</v>
      </c>
      <c r="V14" s="80">
        <v>0</v>
      </c>
      <c r="W14" s="80">
        <v>199946</v>
      </c>
      <c r="X14" s="80">
        <v>1676</v>
      </c>
      <c r="Y14" s="80">
        <v>0</v>
      </c>
      <c r="Z14" s="80">
        <v>0</v>
      </c>
      <c r="AA14" s="80">
        <v>177</v>
      </c>
      <c r="AB14" s="80"/>
      <c r="AC14" s="80"/>
      <c r="AD14" s="80"/>
      <c r="AE14" s="80"/>
      <c r="AF14" s="80"/>
      <c r="AG14" s="80"/>
      <c r="AH14" s="80"/>
      <c r="AI14" s="80"/>
      <c r="AJ14" s="80"/>
      <c r="AK14" s="80"/>
      <c r="AL14" s="80"/>
      <c r="AM14" s="80"/>
      <c r="AN14" s="80"/>
      <c r="AO14" s="80"/>
      <c r="AP14" s="280" t="s">
        <v>11761</v>
      </c>
      <c r="AQ14" s="80"/>
      <c r="AR14" s="80"/>
    </row>
    <row r="15" spans="1:44">
      <c r="A15" s="80"/>
      <c r="B15" s="80">
        <v>1670</v>
      </c>
      <c r="C15" s="80">
        <v>715</v>
      </c>
      <c r="D15" s="80">
        <v>821</v>
      </c>
      <c r="E15" s="80">
        <v>933</v>
      </c>
      <c r="F15" s="80">
        <v>0</v>
      </c>
      <c r="G15" s="80">
        <v>1648</v>
      </c>
      <c r="H15" s="80">
        <v>631775</v>
      </c>
      <c r="I15" s="80">
        <v>631775</v>
      </c>
      <c r="J15" s="80">
        <v>2469</v>
      </c>
      <c r="K15" s="80">
        <v>67867</v>
      </c>
      <c r="L15" s="80">
        <v>3375</v>
      </c>
      <c r="M15" s="80">
        <v>65091</v>
      </c>
      <c r="N15" s="80">
        <v>66219</v>
      </c>
      <c r="O15" s="80">
        <v>12473</v>
      </c>
      <c r="P15" s="80">
        <v>0</v>
      </c>
      <c r="Q15" s="80">
        <v>0</v>
      </c>
      <c r="R15" s="80">
        <v>451244</v>
      </c>
      <c r="S15" s="80">
        <v>139791976.28048468</v>
      </c>
      <c r="T15" s="80">
        <v>18933169.502989613</v>
      </c>
      <c r="U15" s="80">
        <v>0</v>
      </c>
      <c r="V15" s="80">
        <v>110286885.16000001</v>
      </c>
      <c r="W15" s="80">
        <v>375226</v>
      </c>
      <c r="X15" s="80">
        <v>5727</v>
      </c>
      <c r="Y15" s="80">
        <v>1329</v>
      </c>
      <c r="Z15" s="80">
        <v>0</v>
      </c>
      <c r="AA15" s="80">
        <v>0</v>
      </c>
      <c r="AB15" s="80"/>
      <c r="AC15" s="80"/>
      <c r="AD15" s="80"/>
      <c r="AE15" s="80"/>
      <c r="AF15" s="80"/>
      <c r="AG15" s="80"/>
      <c r="AH15" s="80"/>
      <c r="AI15" s="80"/>
      <c r="AJ15" s="80"/>
      <c r="AK15" s="80"/>
      <c r="AL15" s="80"/>
      <c r="AM15" s="80"/>
      <c r="AN15" s="80"/>
      <c r="AO15" s="80"/>
      <c r="AP15" s="280" t="s">
        <v>11762</v>
      </c>
      <c r="AQ15" s="80"/>
      <c r="AR15" s="80"/>
    </row>
    <row r="16" spans="1:44">
      <c r="A16" s="80"/>
      <c r="B16" s="80">
        <v>11027</v>
      </c>
      <c r="C16" s="80">
        <v>3015</v>
      </c>
      <c r="D16" s="80">
        <v>4766</v>
      </c>
      <c r="E16" s="80">
        <v>870</v>
      </c>
      <c r="F16" s="80">
        <v>1459</v>
      </c>
      <c r="G16" s="80">
        <v>5344</v>
      </c>
      <c r="H16" s="80">
        <v>588840</v>
      </c>
      <c r="I16" s="80">
        <v>588840</v>
      </c>
      <c r="J16" s="80">
        <v>10110</v>
      </c>
      <c r="K16" s="80">
        <v>84298</v>
      </c>
      <c r="L16" s="80">
        <v>5252</v>
      </c>
      <c r="M16" s="80">
        <v>79620</v>
      </c>
      <c r="N16" s="80">
        <v>80223</v>
      </c>
      <c r="O16" s="80">
        <v>24695</v>
      </c>
      <c r="P16" s="80">
        <v>0</v>
      </c>
      <c r="Q16" s="80">
        <v>0</v>
      </c>
      <c r="R16" s="80">
        <v>410686</v>
      </c>
      <c r="S16" s="80">
        <v>947945676.84374058</v>
      </c>
      <c r="T16" s="80">
        <v>23285749.671723962</v>
      </c>
      <c r="U16" s="80">
        <v>268438043.90753293</v>
      </c>
      <c r="V16" s="80">
        <v>261388771.27500001</v>
      </c>
      <c r="W16" s="80">
        <v>387664</v>
      </c>
      <c r="X16" s="80">
        <v>28345</v>
      </c>
      <c r="Y16" s="80">
        <v>17113</v>
      </c>
      <c r="Z16" s="80">
        <v>2228</v>
      </c>
      <c r="AA16" s="80">
        <v>1049</v>
      </c>
      <c r="AB16" s="80"/>
      <c r="AC16" s="80"/>
      <c r="AD16" s="80"/>
      <c r="AE16" s="80"/>
      <c r="AF16" s="80"/>
      <c r="AG16" s="80"/>
      <c r="AH16" s="80"/>
      <c r="AI16" s="80"/>
      <c r="AJ16" s="80"/>
      <c r="AK16" s="80"/>
      <c r="AL16" s="80"/>
      <c r="AM16" s="80"/>
      <c r="AN16" s="80"/>
      <c r="AO16" s="80"/>
      <c r="AP16" s="280" t="s">
        <v>11763</v>
      </c>
      <c r="AQ16" s="80"/>
      <c r="AR16" s="80"/>
    </row>
    <row r="17" spans="1:44">
      <c r="A17" s="80"/>
      <c r="B17" s="80">
        <v>15788</v>
      </c>
      <c r="C17" s="80">
        <v>6575</v>
      </c>
      <c r="D17" s="80">
        <v>4321</v>
      </c>
      <c r="E17" s="80">
        <v>4600</v>
      </c>
      <c r="F17" s="80">
        <v>628</v>
      </c>
      <c r="G17" s="80">
        <v>11803</v>
      </c>
      <c r="H17" s="80">
        <v>519847</v>
      </c>
      <c r="I17" s="80">
        <v>519847</v>
      </c>
      <c r="J17" s="80">
        <v>16124</v>
      </c>
      <c r="K17" s="80">
        <v>76602</v>
      </c>
      <c r="L17" s="80">
        <v>3376</v>
      </c>
      <c r="M17" s="80">
        <v>66479</v>
      </c>
      <c r="N17" s="80">
        <v>67407</v>
      </c>
      <c r="O17" s="80">
        <v>26426</v>
      </c>
      <c r="P17" s="80">
        <v>0</v>
      </c>
      <c r="Q17" s="80">
        <v>0</v>
      </c>
      <c r="R17" s="80">
        <v>361301</v>
      </c>
      <c r="S17" s="80">
        <v>1811829738.9181194</v>
      </c>
      <c r="T17" s="80">
        <v>420892571.63823771</v>
      </c>
      <c r="U17" s="80">
        <v>153509568.89415452</v>
      </c>
      <c r="V17" s="80">
        <v>836130120.8900001</v>
      </c>
      <c r="W17" s="80">
        <v>322851</v>
      </c>
      <c r="X17" s="80">
        <v>41936</v>
      </c>
      <c r="Y17" s="80">
        <v>20967</v>
      </c>
      <c r="Z17" s="80">
        <v>2770</v>
      </c>
      <c r="AA17" s="80">
        <v>2562</v>
      </c>
      <c r="AB17" s="80"/>
      <c r="AC17" s="80"/>
      <c r="AD17" s="80"/>
      <c r="AE17" s="80"/>
      <c r="AF17" s="80"/>
      <c r="AG17" s="80"/>
      <c r="AH17" s="80"/>
      <c r="AI17" s="80"/>
      <c r="AJ17" s="80"/>
      <c r="AK17" s="80"/>
      <c r="AL17" s="80"/>
      <c r="AM17" s="80"/>
      <c r="AN17" s="80"/>
      <c r="AO17" s="80"/>
      <c r="AP17" s="280" t="s">
        <v>11764</v>
      </c>
      <c r="AQ17" s="80"/>
      <c r="AR17" s="80"/>
    </row>
    <row r="18" spans="1:44">
      <c r="A18" s="80"/>
      <c r="B18" s="80">
        <v>51804</v>
      </c>
      <c r="C18" s="80">
        <v>16134</v>
      </c>
      <c r="D18" s="80">
        <v>16107</v>
      </c>
      <c r="E18" s="80">
        <v>19529</v>
      </c>
      <c r="F18" s="80">
        <v>3604</v>
      </c>
      <c r="G18" s="80">
        <v>38333</v>
      </c>
      <c r="H18" s="80">
        <v>1286401</v>
      </c>
      <c r="I18" s="80">
        <v>1286401</v>
      </c>
      <c r="J18" s="80">
        <v>52219</v>
      </c>
      <c r="K18" s="80">
        <v>218363</v>
      </c>
      <c r="L18" s="80">
        <v>9672</v>
      </c>
      <c r="M18" s="80">
        <v>183805</v>
      </c>
      <c r="N18" s="80">
        <v>188323</v>
      </c>
      <c r="O18" s="80">
        <v>62612</v>
      </c>
      <c r="P18" s="80">
        <v>0</v>
      </c>
      <c r="Q18" s="80">
        <v>0</v>
      </c>
      <c r="R18" s="80">
        <v>892404</v>
      </c>
      <c r="S18" s="80">
        <v>3089384914.9786797</v>
      </c>
      <c r="T18" s="80">
        <v>1746654726.4859266</v>
      </c>
      <c r="U18" s="80">
        <v>331630447.82494444</v>
      </c>
      <c r="V18" s="80">
        <v>1689390058.3900003</v>
      </c>
      <c r="W18" s="80">
        <v>809148</v>
      </c>
      <c r="X18" s="80">
        <v>135142</v>
      </c>
      <c r="Y18" s="80">
        <v>71056</v>
      </c>
      <c r="Z18" s="80">
        <v>7489</v>
      </c>
      <c r="AA18" s="80">
        <v>6628</v>
      </c>
      <c r="AB18" s="80"/>
      <c r="AC18" s="80"/>
      <c r="AD18" s="80"/>
      <c r="AE18" s="80"/>
      <c r="AF18" s="80"/>
      <c r="AG18" s="80"/>
      <c r="AH18" s="80"/>
      <c r="AI18" s="80"/>
      <c r="AJ18" s="80"/>
      <c r="AK18" s="80"/>
      <c r="AL18" s="80"/>
      <c r="AM18" s="80"/>
      <c r="AN18" s="80"/>
      <c r="AO18" s="80"/>
      <c r="AP18" s="280" t="s">
        <v>11765</v>
      </c>
      <c r="AQ18" s="80"/>
      <c r="AR18" s="80"/>
    </row>
    <row r="19" spans="1:44">
      <c r="A19" s="80"/>
      <c r="B19" s="80">
        <v>21417</v>
      </c>
      <c r="C19" s="80">
        <v>4948</v>
      </c>
      <c r="D19" s="80">
        <v>7691</v>
      </c>
      <c r="E19" s="80">
        <v>26419</v>
      </c>
      <c r="F19" s="80">
        <v>3100</v>
      </c>
      <c r="G19" s="80">
        <v>31846</v>
      </c>
      <c r="H19" s="80">
        <v>804709</v>
      </c>
      <c r="I19" s="80">
        <v>804709</v>
      </c>
      <c r="J19" s="80">
        <v>38901</v>
      </c>
      <c r="K19" s="80">
        <v>140195</v>
      </c>
      <c r="L19" s="80">
        <v>6346</v>
      </c>
      <c r="M19" s="80">
        <v>116604</v>
      </c>
      <c r="N19" s="80">
        <v>119063</v>
      </c>
      <c r="O19" s="80">
        <v>25070</v>
      </c>
      <c r="P19" s="80">
        <v>0</v>
      </c>
      <c r="Q19" s="80">
        <v>0</v>
      </c>
      <c r="R19" s="80">
        <v>573050</v>
      </c>
      <c r="S19" s="80">
        <v>1698069215.215683</v>
      </c>
      <c r="T19" s="80">
        <v>2395400742.3578424</v>
      </c>
      <c r="U19" s="80">
        <v>684284149.40756845</v>
      </c>
      <c r="V19" s="80">
        <v>901454648.91250014</v>
      </c>
      <c r="W19" s="80">
        <v>474845</v>
      </c>
      <c r="X19" s="80">
        <v>40981</v>
      </c>
      <c r="Y19" s="80">
        <v>32067</v>
      </c>
      <c r="Z19" s="80">
        <v>4594</v>
      </c>
      <c r="AA19" s="80">
        <v>4597</v>
      </c>
      <c r="AB19" s="80"/>
      <c r="AC19" s="80"/>
      <c r="AD19" s="80"/>
      <c r="AE19" s="80"/>
      <c r="AF19" s="80"/>
      <c r="AG19" s="80"/>
      <c r="AH19" s="80"/>
      <c r="AI19" s="80"/>
      <c r="AJ19" s="80"/>
      <c r="AK19" s="80"/>
      <c r="AL19" s="80"/>
      <c r="AM19" s="80"/>
      <c r="AN19" s="80"/>
      <c r="AO19" s="80"/>
      <c r="AP19" s="280" t="s">
        <v>11766</v>
      </c>
      <c r="AQ19" s="80"/>
      <c r="AR19" s="80"/>
    </row>
    <row r="20" spans="1:44">
      <c r="A20" s="80"/>
      <c r="B20" s="80">
        <v>9950</v>
      </c>
      <c r="C20" s="80">
        <v>7139</v>
      </c>
      <c r="D20" s="80">
        <v>2114</v>
      </c>
      <c r="E20" s="80">
        <v>14615</v>
      </c>
      <c r="F20" s="80">
        <v>7389</v>
      </c>
      <c r="G20" s="80">
        <v>28315</v>
      </c>
      <c r="H20" s="80">
        <v>461834</v>
      </c>
      <c r="I20" s="80">
        <v>461834</v>
      </c>
      <c r="J20" s="80">
        <v>29710</v>
      </c>
      <c r="K20" s="80">
        <v>72307</v>
      </c>
      <c r="L20" s="80">
        <v>2977</v>
      </c>
      <c r="M20" s="80">
        <v>47990</v>
      </c>
      <c r="N20" s="80">
        <v>49228</v>
      </c>
      <c r="O20" s="80">
        <v>2702</v>
      </c>
      <c r="P20" s="80">
        <v>177936</v>
      </c>
      <c r="Q20" s="80">
        <v>343178</v>
      </c>
      <c r="R20" s="80">
        <v>317660</v>
      </c>
      <c r="S20" s="80">
        <v>20390661874.771523</v>
      </c>
      <c r="T20" s="80">
        <v>1592909356.5655162</v>
      </c>
      <c r="U20" s="80">
        <v>10809222496.869539</v>
      </c>
      <c r="V20" s="80">
        <v>388920661.40500009</v>
      </c>
      <c r="W20" s="80">
        <v>149061</v>
      </c>
      <c r="X20" s="80">
        <v>4866</v>
      </c>
      <c r="Y20" s="80">
        <v>4195</v>
      </c>
      <c r="Z20" s="80">
        <v>919</v>
      </c>
      <c r="AA20" s="80">
        <v>9314</v>
      </c>
      <c r="AB20" s="80"/>
      <c r="AC20" s="80"/>
      <c r="AD20" s="80"/>
      <c r="AE20" s="80"/>
      <c r="AF20" s="80"/>
      <c r="AG20" s="80"/>
      <c r="AH20" s="80"/>
      <c r="AI20" s="80"/>
      <c r="AJ20" s="80"/>
      <c r="AK20" s="80"/>
      <c r="AL20" s="80"/>
      <c r="AM20" s="80"/>
      <c r="AN20" s="80"/>
      <c r="AO20" s="80"/>
      <c r="AP20" s="280" t="s">
        <v>11767</v>
      </c>
      <c r="AQ20" s="80"/>
      <c r="AR20" s="80"/>
    </row>
    <row r="21" spans="1:44">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280" t="s">
        <v>1394</v>
      </c>
      <c r="AQ21" s="80">
        <v>1</v>
      </c>
      <c r="AR21" s="80">
        <v>0.58662605003309065</v>
      </c>
    </row>
    <row r="22" spans="1:44">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280" t="s">
        <v>1394</v>
      </c>
      <c r="AQ22" s="80">
        <v>2</v>
      </c>
      <c r="AR22" s="80">
        <v>0.56898209652479492</v>
      </c>
    </row>
    <row r="23" spans="1:44">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280" t="s">
        <v>1394</v>
      </c>
      <c r="AQ23" s="80">
        <v>3</v>
      </c>
      <c r="AR23" s="80">
        <v>0.58084064662240709</v>
      </c>
    </row>
    <row r="24" spans="1:4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280" t="s">
        <v>1394</v>
      </c>
      <c r="AQ24" s="80">
        <v>4</v>
      </c>
      <c r="AR24" s="80">
        <v>0.58567554950476008</v>
      </c>
    </row>
    <row r="25" spans="1:44">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280" t="s">
        <v>1394</v>
      </c>
      <c r="AQ25" s="80">
        <v>5</v>
      </c>
      <c r="AR25" s="80">
        <v>0.5745362025962476</v>
      </c>
    </row>
    <row r="26" spans="1:44">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280" t="s">
        <v>1394</v>
      </c>
      <c r="AQ26" s="80">
        <v>6</v>
      </c>
      <c r="AR26" s="80">
        <v>0.55726052691885797</v>
      </c>
    </row>
    <row r="27" spans="1:44">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280" t="s">
        <v>1394</v>
      </c>
      <c r="AQ27" s="80">
        <v>7</v>
      </c>
      <c r="AR27" s="80">
        <v>0.59296964597272317</v>
      </c>
    </row>
    <row r="28" spans="1:44">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280" t="s">
        <v>1394</v>
      </c>
      <c r="AQ28" s="80">
        <v>8</v>
      </c>
      <c r="AR28" s="80">
        <v>0.58157891265120776</v>
      </c>
    </row>
    <row r="29" spans="1:44">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280" t="s">
        <v>1394</v>
      </c>
      <c r="AQ29" s="80">
        <v>9</v>
      </c>
      <c r="AR29" s="80">
        <v>0.57412680225970236</v>
      </c>
    </row>
    <row r="30" spans="1:44">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280" t="s">
        <v>1394</v>
      </c>
      <c r="AQ30" s="80">
        <v>10</v>
      </c>
      <c r="AR30" s="80">
        <v>0.57966627280067906</v>
      </c>
    </row>
  </sheetData>
  <phoneticPr fontId="0" type="noConversion"/>
  <pageMargins left="0.75" right="0.75" top="1" bottom="1" header="0.5" footer="0.5"/>
  <pageSetup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dimension ref="A1:AR30"/>
  <sheetViews>
    <sheetView workbookViewId="0">
      <selection activeCell="K1" sqref="K1"/>
    </sheetView>
  </sheetViews>
  <sheetFormatPr defaultRowHeight="15"/>
  <sheetData>
    <row r="1" spans="1:44">
      <c r="A1" s="280" t="s">
        <v>1211</v>
      </c>
      <c r="B1" s="280" t="s">
        <v>11739</v>
      </c>
      <c r="C1" s="280" t="s">
        <v>11691</v>
      </c>
      <c r="D1" s="280" t="s">
        <v>11692</v>
      </c>
      <c r="E1" s="280" t="s">
        <v>11693</v>
      </c>
      <c r="F1" s="280" t="s">
        <v>11694</v>
      </c>
      <c r="G1" s="280" t="s">
        <v>11695</v>
      </c>
      <c r="H1" s="280" t="s">
        <v>11702</v>
      </c>
      <c r="I1" s="280" t="s">
        <v>11703</v>
      </c>
      <c r="J1" s="280" t="s">
        <v>11696</v>
      </c>
      <c r="K1" s="280" t="s">
        <v>11697</v>
      </c>
      <c r="L1" s="280" t="s">
        <v>11698</v>
      </c>
      <c r="M1" s="280" t="s">
        <v>11699</v>
      </c>
      <c r="N1" s="280" t="s">
        <v>11701</v>
      </c>
      <c r="O1" s="280" t="s">
        <v>11740</v>
      </c>
      <c r="P1" s="280" t="s">
        <v>11704</v>
      </c>
      <c r="Q1" s="280" t="s">
        <v>11705</v>
      </c>
      <c r="R1" s="280" t="s">
        <v>11706</v>
      </c>
      <c r="S1" s="280" t="s">
        <v>11741</v>
      </c>
      <c r="T1" s="280" t="s">
        <v>11742</v>
      </c>
      <c r="U1" s="280" t="s">
        <v>11743</v>
      </c>
      <c r="V1" s="280" t="s">
        <v>11744</v>
      </c>
      <c r="W1" s="280" t="s">
        <v>11745</v>
      </c>
      <c r="X1" s="280" t="s">
        <v>11746</v>
      </c>
      <c r="Y1" s="280" t="s">
        <v>11747</v>
      </c>
      <c r="Z1" s="280" t="s">
        <v>11748</v>
      </c>
      <c r="AA1" s="280" t="s">
        <v>11749</v>
      </c>
      <c r="AB1" s="280" t="s">
        <v>11750</v>
      </c>
      <c r="AC1" s="280" t="s">
        <v>11751</v>
      </c>
      <c r="AD1" s="280" t="s">
        <v>11718</v>
      </c>
      <c r="AE1" s="280" t="s">
        <v>11719</v>
      </c>
      <c r="AF1" s="280" t="s">
        <v>11720</v>
      </c>
      <c r="AG1" s="280" t="s">
        <v>11721</v>
      </c>
      <c r="AH1" s="280" t="s">
        <v>11723</v>
      </c>
      <c r="AI1" s="280" t="s">
        <v>11724</v>
      </c>
      <c r="AJ1" s="280" t="s">
        <v>11726</v>
      </c>
      <c r="AK1" s="280" t="s">
        <v>11722</v>
      </c>
      <c r="AL1" s="280" t="s">
        <v>11752</v>
      </c>
      <c r="AM1" s="280" t="s">
        <v>11753</v>
      </c>
      <c r="AN1" s="280" t="s">
        <v>11754</v>
      </c>
      <c r="AO1" s="280" t="s">
        <v>11755</v>
      </c>
      <c r="AP1" s="280" t="s">
        <v>11756</v>
      </c>
      <c r="AQ1" s="280" t="s">
        <v>11757</v>
      </c>
      <c r="AR1" s="280" t="s">
        <v>11758</v>
      </c>
    </row>
    <row r="2" spans="1:44">
      <c r="A2" s="80">
        <v>1</v>
      </c>
      <c r="B2" s="80">
        <v>0</v>
      </c>
      <c r="C2" s="80">
        <v>0</v>
      </c>
      <c r="D2" s="80">
        <v>0</v>
      </c>
      <c r="E2" s="80">
        <v>0</v>
      </c>
      <c r="F2" s="80">
        <v>0</v>
      </c>
      <c r="G2" s="80">
        <v>0</v>
      </c>
      <c r="H2" s="80">
        <v>709151</v>
      </c>
      <c r="I2" s="80">
        <v>709151</v>
      </c>
      <c r="J2" s="80">
        <v>0</v>
      </c>
      <c r="K2" s="80">
        <v>6317</v>
      </c>
      <c r="L2" s="80">
        <v>0</v>
      </c>
      <c r="M2" s="80">
        <v>6317</v>
      </c>
      <c r="N2" s="80">
        <v>6317</v>
      </c>
      <c r="O2" s="80">
        <v>49153</v>
      </c>
      <c r="P2" s="80">
        <v>44964</v>
      </c>
      <c r="Q2" s="80">
        <v>54853</v>
      </c>
      <c r="R2" s="80">
        <v>636570</v>
      </c>
      <c r="S2" s="80">
        <v>0</v>
      </c>
      <c r="T2" s="80">
        <v>0</v>
      </c>
      <c r="U2" s="80">
        <v>0</v>
      </c>
      <c r="V2" s="80">
        <v>0</v>
      </c>
      <c r="W2" s="80">
        <v>167159</v>
      </c>
      <c r="X2" s="80">
        <v>0</v>
      </c>
      <c r="Y2" s="80">
        <v>0</v>
      </c>
      <c r="Z2" s="80">
        <v>0</v>
      </c>
      <c r="AA2" s="80">
        <v>0</v>
      </c>
      <c r="AB2" s="80">
        <v>5552249.4295369973</v>
      </c>
      <c r="AC2" s="80">
        <v>774408.24551458994</v>
      </c>
      <c r="AD2" s="80"/>
      <c r="AE2" s="80"/>
      <c r="AF2" s="80"/>
      <c r="AG2" s="80"/>
      <c r="AH2" s="80"/>
      <c r="AI2" s="80">
        <v>7.0063951876445617E-3</v>
      </c>
      <c r="AJ2" s="80"/>
      <c r="AK2" s="80">
        <v>7.0063951876445617E-3</v>
      </c>
      <c r="AL2" s="80">
        <v>18736465.174140152</v>
      </c>
      <c r="AM2" s="80">
        <v>1981158.125</v>
      </c>
      <c r="AN2" s="80">
        <v>0.56432092189788818</v>
      </c>
      <c r="AO2" s="80">
        <v>502036.81576682447</v>
      </c>
      <c r="AP2" s="280" t="s">
        <v>1394</v>
      </c>
      <c r="AQ2" s="80"/>
      <c r="AR2" s="80"/>
    </row>
    <row r="3" spans="1:44">
      <c r="A3" s="80">
        <v>2</v>
      </c>
      <c r="B3" s="80">
        <v>0</v>
      </c>
      <c r="C3" s="80">
        <v>0</v>
      </c>
      <c r="D3" s="80">
        <v>0</v>
      </c>
      <c r="E3" s="80">
        <v>115</v>
      </c>
      <c r="F3" s="80">
        <v>0</v>
      </c>
      <c r="G3" s="80">
        <v>115</v>
      </c>
      <c r="H3" s="80">
        <v>709246</v>
      </c>
      <c r="I3" s="80">
        <v>709246</v>
      </c>
      <c r="J3" s="80">
        <v>115</v>
      </c>
      <c r="K3" s="80">
        <v>12397</v>
      </c>
      <c r="L3" s="80">
        <v>0</v>
      </c>
      <c r="M3" s="80">
        <v>12282</v>
      </c>
      <c r="N3" s="80">
        <v>12282</v>
      </c>
      <c r="O3" s="80">
        <v>35444</v>
      </c>
      <c r="P3" s="80">
        <v>29351</v>
      </c>
      <c r="Q3" s="80">
        <v>43298</v>
      </c>
      <c r="R3" s="80">
        <v>641127</v>
      </c>
      <c r="S3" s="80">
        <v>0</v>
      </c>
      <c r="T3" s="80">
        <v>907870.91128615884</v>
      </c>
      <c r="U3" s="80">
        <v>0</v>
      </c>
      <c r="V3" s="80">
        <v>0</v>
      </c>
      <c r="W3" s="80">
        <v>215774</v>
      </c>
      <c r="X3" s="80">
        <v>0</v>
      </c>
      <c r="Y3" s="80">
        <v>0</v>
      </c>
      <c r="Z3" s="80">
        <v>0</v>
      </c>
      <c r="AA3" s="80">
        <v>0</v>
      </c>
      <c r="AB3" s="80">
        <v>10078012.122097</v>
      </c>
      <c r="AC3" s="80">
        <v>1291737.525996164</v>
      </c>
      <c r="AD3" s="80"/>
      <c r="AE3" s="80">
        <v>3.9999999105930328E-2</v>
      </c>
      <c r="AF3" s="80"/>
      <c r="AG3" s="80"/>
      <c r="AH3" s="80"/>
      <c r="AI3" s="80">
        <v>8.193416532564125E-3</v>
      </c>
      <c r="AJ3" s="80">
        <v>4.0000000000000008E-2</v>
      </c>
      <c r="AK3" s="80">
        <v>8.8236659648926134E-3</v>
      </c>
      <c r="AL3" s="80">
        <v>37112947.414454341</v>
      </c>
      <c r="AM3" s="80">
        <v>2506513.25</v>
      </c>
      <c r="AN3" s="80">
        <v>0.5160592794418335</v>
      </c>
      <c r="AO3" s="80">
        <v>889263.30479125842</v>
      </c>
      <c r="AP3" s="280" t="s">
        <v>1394</v>
      </c>
      <c r="AQ3" s="80"/>
      <c r="AR3" s="80"/>
    </row>
    <row r="4" spans="1:44">
      <c r="A4" s="80">
        <v>3</v>
      </c>
      <c r="B4" s="80">
        <v>0</v>
      </c>
      <c r="C4" s="80">
        <v>0</v>
      </c>
      <c r="D4" s="80">
        <v>0</v>
      </c>
      <c r="E4" s="80">
        <v>0</v>
      </c>
      <c r="F4" s="80">
        <v>0</v>
      </c>
      <c r="G4" s="80">
        <v>0</v>
      </c>
      <c r="H4" s="80">
        <v>709373</v>
      </c>
      <c r="I4" s="80">
        <v>709373</v>
      </c>
      <c r="J4" s="80">
        <v>0</v>
      </c>
      <c r="K4" s="80">
        <v>30943</v>
      </c>
      <c r="L4" s="80">
        <v>0</v>
      </c>
      <c r="M4" s="80">
        <v>30943</v>
      </c>
      <c r="N4" s="80">
        <v>30943</v>
      </c>
      <c r="O4" s="80">
        <v>28479</v>
      </c>
      <c r="P4" s="80">
        <v>24047</v>
      </c>
      <c r="Q4" s="80">
        <v>39435</v>
      </c>
      <c r="R4" s="80">
        <v>632484</v>
      </c>
      <c r="S4" s="80">
        <v>0</v>
      </c>
      <c r="T4" s="80">
        <v>0</v>
      </c>
      <c r="U4" s="80">
        <v>0</v>
      </c>
      <c r="V4" s="80">
        <v>0</v>
      </c>
      <c r="W4" s="80">
        <v>246484</v>
      </c>
      <c r="X4" s="80">
        <v>0</v>
      </c>
      <c r="Y4" s="80">
        <v>0</v>
      </c>
      <c r="Z4" s="80">
        <v>0</v>
      </c>
      <c r="AA4" s="80">
        <v>0</v>
      </c>
      <c r="AB4" s="80">
        <v>12981140.34268315</v>
      </c>
      <c r="AC4" s="80">
        <v>1704632.4583444344</v>
      </c>
      <c r="AD4" s="80"/>
      <c r="AE4" s="80"/>
      <c r="AF4" s="80"/>
      <c r="AG4" s="80"/>
      <c r="AH4" s="80"/>
      <c r="AI4" s="80">
        <v>6.8826934008824024E-3</v>
      </c>
      <c r="AJ4" s="80"/>
      <c r="AK4" s="80">
        <v>7.1551459990703489E-3</v>
      </c>
      <c r="AL4" s="80">
        <v>33650594.822156027</v>
      </c>
      <c r="AM4" s="80">
        <v>3169853</v>
      </c>
      <c r="AN4" s="80">
        <v>0.5160592794418335</v>
      </c>
      <c r="AO4" s="80">
        <v>1537996.4842071359</v>
      </c>
      <c r="AP4" s="280" t="s">
        <v>1394</v>
      </c>
      <c r="AQ4" s="80"/>
      <c r="AR4" s="80"/>
    </row>
    <row r="5" spans="1:44">
      <c r="A5" s="80">
        <v>4</v>
      </c>
      <c r="B5" s="80">
        <v>0</v>
      </c>
      <c r="C5" s="80">
        <v>0</v>
      </c>
      <c r="D5" s="80">
        <v>307</v>
      </c>
      <c r="E5" s="80">
        <v>1967</v>
      </c>
      <c r="F5" s="80">
        <v>0</v>
      </c>
      <c r="G5" s="80">
        <v>1967</v>
      </c>
      <c r="H5" s="80">
        <v>709524</v>
      </c>
      <c r="I5" s="80">
        <v>709524</v>
      </c>
      <c r="J5" s="80">
        <v>2274</v>
      </c>
      <c r="K5" s="80">
        <v>45485</v>
      </c>
      <c r="L5" s="80">
        <v>0</v>
      </c>
      <c r="M5" s="80">
        <v>43518</v>
      </c>
      <c r="N5" s="80">
        <v>43518</v>
      </c>
      <c r="O5" s="80">
        <v>16155</v>
      </c>
      <c r="P5" s="80">
        <v>23378</v>
      </c>
      <c r="Q5" s="80">
        <v>37242</v>
      </c>
      <c r="R5" s="80">
        <v>643446</v>
      </c>
      <c r="S5" s="80">
        <v>0</v>
      </c>
      <c r="T5" s="80">
        <v>44792554.747463055</v>
      </c>
      <c r="U5" s="80">
        <v>0</v>
      </c>
      <c r="V5" s="80">
        <v>6140000</v>
      </c>
      <c r="W5" s="80">
        <v>272764</v>
      </c>
      <c r="X5" s="80">
        <v>1112</v>
      </c>
      <c r="Y5" s="80">
        <v>0</v>
      </c>
      <c r="Z5" s="80">
        <v>0</v>
      </c>
      <c r="AA5" s="80">
        <v>0</v>
      </c>
      <c r="AB5" s="80">
        <v>16045975.93429758</v>
      </c>
      <c r="AC5" s="80">
        <v>1989040.6691680711</v>
      </c>
      <c r="AD5" s="80"/>
      <c r="AE5" s="80">
        <v>3.9999999105930328E-2</v>
      </c>
      <c r="AF5" s="80"/>
      <c r="AG5" s="80">
        <v>2.0267199724912643E-2</v>
      </c>
      <c r="AH5" s="80"/>
      <c r="AI5" s="80">
        <v>7.3545228047540703E-3</v>
      </c>
      <c r="AJ5" s="80">
        <v>3.7256806248786634E-2</v>
      </c>
      <c r="AK5" s="80">
        <v>1.1757534051594529E-2</v>
      </c>
      <c r="AL5" s="80">
        <v>42715024.546646439</v>
      </c>
      <c r="AM5" s="80">
        <v>5943474.5</v>
      </c>
      <c r="AN5" s="80">
        <v>0.52951246500015259</v>
      </c>
      <c r="AO5" s="80">
        <v>1785084.4681142932</v>
      </c>
      <c r="AP5" s="280" t="s">
        <v>1394</v>
      </c>
      <c r="AQ5" s="80"/>
      <c r="AR5" s="80"/>
    </row>
    <row r="6" spans="1:44">
      <c r="A6" s="80">
        <v>5</v>
      </c>
      <c r="B6" s="80">
        <v>0</v>
      </c>
      <c r="C6" s="80">
        <v>0</v>
      </c>
      <c r="D6" s="80">
        <v>960</v>
      </c>
      <c r="E6" s="80">
        <v>2532</v>
      </c>
      <c r="F6" s="80">
        <v>1241</v>
      </c>
      <c r="G6" s="80">
        <v>3773</v>
      </c>
      <c r="H6" s="80">
        <v>707892</v>
      </c>
      <c r="I6" s="80">
        <v>707892</v>
      </c>
      <c r="J6" s="80">
        <v>4733</v>
      </c>
      <c r="K6" s="80">
        <v>49317</v>
      </c>
      <c r="L6" s="80">
        <v>0</v>
      </c>
      <c r="M6" s="80">
        <v>46433</v>
      </c>
      <c r="N6" s="80">
        <v>46433</v>
      </c>
      <c r="O6" s="80">
        <v>12319</v>
      </c>
      <c r="P6" s="80">
        <v>18971</v>
      </c>
      <c r="Q6" s="80">
        <v>30180</v>
      </c>
      <c r="R6" s="80">
        <v>632784</v>
      </c>
      <c r="S6" s="80">
        <v>0</v>
      </c>
      <c r="T6" s="80">
        <v>52085642.229853839</v>
      </c>
      <c r="U6" s="80">
        <v>65485790.777375221</v>
      </c>
      <c r="V6" s="80">
        <v>38400000</v>
      </c>
      <c r="W6" s="80">
        <v>303017</v>
      </c>
      <c r="X6" s="80">
        <v>3048</v>
      </c>
      <c r="Y6" s="80">
        <v>305</v>
      </c>
      <c r="Z6" s="80">
        <v>0</v>
      </c>
      <c r="AA6" s="80">
        <v>0</v>
      </c>
      <c r="AB6" s="80">
        <v>20993450.00328045</v>
      </c>
      <c r="AC6" s="80">
        <v>1952761.9717990209</v>
      </c>
      <c r="AD6" s="80"/>
      <c r="AE6" s="80">
        <v>3.9999999105930328E-2</v>
      </c>
      <c r="AF6" s="80">
        <v>7.9999998211860657E-2</v>
      </c>
      <c r="AG6" s="80">
        <v>1.6667251969920471E-2</v>
      </c>
      <c r="AH6" s="80"/>
      <c r="AI6" s="80">
        <v>9.4064774768703903E-3</v>
      </c>
      <c r="AJ6" s="80">
        <v>5.065243757503287E-2</v>
      </c>
      <c r="AK6" s="80">
        <v>1.7153128555940172E-2</v>
      </c>
      <c r="AL6" s="80">
        <v>51799430.242752254</v>
      </c>
      <c r="AM6" s="80">
        <v>6581226.6427515624</v>
      </c>
      <c r="AN6" s="80">
        <v>0.52951246500015259</v>
      </c>
      <c r="AO6" s="80">
        <v>2831849.9271159973</v>
      </c>
      <c r="AP6" s="280" t="s">
        <v>1394</v>
      </c>
      <c r="AQ6" s="80"/>
      <c r="AR6" s="80"/>
    </row>
    <row r="7" spans="1:44">
      <c r="A7" s="80">
        <v>6</v>
      </c>
      <c r="B7" s="80">
        <v>2088</v>
      </c>
      <c r="C7" s="80">
        <v>1628</v>
      </c>
      <c r="D7" s="80">
        <v>2613</v>
      </c>
      <c r="E7" s="80">
        <v>5341</v>
      </c>
      <c r="F7" s="80">
        <v>935</v>
      </c>
      <c r="G7" s="80">
        <v>7904</v>
      </c>
      <c r="H7" s="80">
        <v>709672</v>
      </c>
      <c r="I7" s="80">
        <v>709672</v>
      </c>
      <c r="J7" s="80">
        <v>10517</v>
      </c>
      <c r="K7" s="80">
        <v>74486</v>
      </c>
      <c r="L7" s="80">
        <v>0</v>
      </c>
      <c r="M7" s="80">
        <v>67868</v>
      </c>
      <c r="N7" s="80">
        <v>67868</v>
      </c>
      <c r="O7" s="80">
        <v>6538</v>
      </c>
      <c r="P7" s="80">
        <v>14920</v>
      </c>
      <c r="Q7" s="80">
        <v>33705</v>
      </c>
      <c r="R7" s="80">
        <v>628839</v>
      </c>
      <c r="S7" s="80">
        <v>138564002.48616821</v>
      </c>
      <c r="T7" s="80">
        <v>136722198.03945175</v>
      </c>
      <c r="U7" s="80">
        <v>72641492.120086521</v>
      </c>
      <c r="V7" s="80">
        <v>89860000</v>
      </c>
      <c r="W7" s="80">
        <v>327029</v>
      </c>
      <c r="X7" s="80">
        <v>9907</v>
      </c>
      <c r="Y7" s="80">
        <v>890</v>
      </c>
      <c r="Z7" s="80">
        <v>0</v>
      </c>
      <c r="AA7" s="80">
        <v>0</v>
      </c>
      <c r="AB7" s="80">
        <v>24783666.360511642</v>
      </c>
      <c r="AC7" s="80">
        <v>2268606.2798394714</v>
      </c>
      <c r="AD7" s="80">
        <v>7.9850864720231052E-3</v>
      </c>
      <c r="AE7" s="80">
        <v>3.9999999105930328E-2</v>
      </c>
      <c r="AF7" s="80">
        <v>7.9999998211860657E-2</v>
      </c>
      <c r="AG7" s="80">
        <v>2.2921465338345715E-2</v>
      </c>
      <c r="AH7" s="80"/>
      <c r="AI7" s="80">
        <v>7.6157368582793553E-3</v>
      </c>
      <c r="AJ7" s="80">
        <v>3.4712363403731232E-2</v>
      </c>
      <c r="AK7" s="80">
        <v>1.5974454427383392E-2</v>
      </c>
      <c r="AL7" s="80">
        <v>65726693.584493123</v>
      </c>
      <c r="AM7" s="80">
        <v>11303530.861380387</v>
      </c>
      <c r="AN7" s="80">
        <v>0.52951246500015259</v>
      </c>
      <c r="AO7" s="80">
        <v>2165887.5361727467</v>
      </c>
      <c r="AP7" s="280" t="s">
        <v>1394</v>
      </c>
      <c r="AQ7" s="80"/>
      <c r="AR7" s="80"/>
    </row>
    <row r="8" spans="1:44">
      <c r="A8" s="80">
        <v>7</v>
      </c>
      <c r="B8" s="80">
        <v>474</v>
      </c>
      <c r="C8" s="80">
        <v>0</v>
      </c>
      <c r="D8" s="80">
        <v>6721</v>
      </c>
      <c r="E8" s="80">
        <v>3542</v>
      </c>
      <c r="F8" s="80">
        <v>0</v>
      </c>
      <c r="G8" s="80">
        <v>3542</v>
      </c>
      <c r="H8" s="80">
        <v>709027</v>
      </c>
      <c r="I8" s="80">
        <v>709027</v>
      </c>
      <c r="J8" s="80">
        <v>10263</v>
      </c>
      <c r="K8" s="80">
        <v>111740</v>
      </c>
      <c r="L8" s="80">
        <v>0</v>
      </c>
      <c r="M8" s="80">
        <v>108547</v>
      </c>
      <c r="N8" s="80">
        <v>108547</v>
      </c>
      <c r="O8" s="80">
        <v>5518</v>
      </c>
      <c r="P8" s="80">
        <v>8025</v>
      </c>
      <c r="Q8" s="80">
        <v>26567</v>
      </c>
      <c r="R8" s="80">
        <v>627659</v>
      </c>
      <c r="S8" s="80">
        <v>0</v>
      </c>
      <c r="T8" s="80">
        <v>140083749.725256</v>
      </c>
      <c r="U8" s="80">
        <v>0</v>
      </c>
      <c r="V8" s="80">
        <v>311420000</v>
      </c>
      <c r="W8" s="80">
        <v>347499</v>
      </c>
      <c r="X8" s="80">
        <v>21945</v>
      </c>
      <c r="Y8" s="80">
        <v>852</v>
      </c>
      <c r="Z8" s="80">
        <v>0</v>
      </c>
      <c r="AA8" s="80">
        <v>0</v>
      </c>
      <c r="AB8" s="80">
        <v>28367598.40447031</v>
      </c>
      <c r="AC8" s="80">
        <v>2512984.6722217416</v>
      </c>
      <c r="AD8" s="80"/>
      <c r="AE8" s="80">
        <v>3.9999999105930328E-2</v>
      </c>
      <c r="AF8" s="80"/>
      <c r="AG8" s="80">
        <v>1.5632727517907268E-2</v>
      </c>
      <c r="AH8" s="80"/>
      <c r="AI8" s="80">
        <v>9.0140380367858177E-3</v>
      </c>
      <c r="AJ8" s="80">
        <v>3.6987149872288703E-2</v>
      </c>
      <c r="AK8" s="80">
        <v>1.1584012912400323E-2</v>
      </c>
      <c r="AL8" s="80">
        <v>66786614.316306487</v>
      </c>
      <c r="AM8" s="80">
        <v>8273402.75</v>
      </c>
      <c r="AN8" s="80">
        <v>0.52951246500015259</v>
      </c>
      <c r="AO8" s="80">
        <v>2668270.5841462668</v>
      </c>
      <c r="AP8" s="280" t="s">
        <v>1394</v>
      </c>
      <c r="AQ8" s="80"/>
      <c r="AR8" s="80"/>
    </row>
    <row r="9" spans="1:44">
      <c r="A9" s="80">
        <v>8</v>
      </c>
      <c r="B9" s="80">
        <v>4494</v>
      </c>
      <c r="C9" s="80">
        <v>2214</v>
      </c>
      <c r="D9" s="80">
        <v>2655</v>
      </c>
      <c r="E9" s="80">
        <v>8663</v>
      </c>
      <c r="F9" s="80">
        <v>1106</v>
      </c>
      <c r="G9" s="80">
        <v>11702</v>
      </c>
      <c r="H9" s="80">
        <v>705873</v>
      </c>
      <c r="I9" s="80">
        <v>705873</v>
      </c>
      <c r="J9" s="80">
        <v>14099</v>
      </c>
      <c r="K9" s="80">
        <v>121229</v>
      </c>
      <c r="L9" s="80">
        <v>2295</v>
      </c>
      <c r="M9" s="80">
        <v>108218</v>
      </c>
      <c r="N9" s="80">
        <v>110513</v>
      </c>
      <c r="O9" s="80">
        <v>834</v>
      </c>
      <c r="P9" s="80">
        <v>9639</v>
      </c>
      <c r="Q9" s="80">
        <v>31737</v>
      </c>
      <c r="R9" s="80">
        <v>619592</v>
      </c>
      <c r="S9" s="80">
        <v>255050327.92348564</v>
      </c>
      <c r="T9" s="80">
        <v>509130096.27371639</v>
      </c>
      <c r="U9" s="80">
        <v>226766447.55118108</v>
      </c>
      <c r="V9" s="80">
        <v>226620023.94</v>
      </c>
      <c r="W9" s="80">
        <v>351001</v>
      </c>
      <c r="X9" s="80">
        <v>43163</v>
      </c>
      <c r="Y9" s="80">
        <v>9127</v>
      </c>
      <c r="Z9" s="80">
        <v>0</v>
      </c>
      <c r="AA9" s="80">
        <v>0</v>
      </c>
      <c r="AB9" s="80">
        <v>34544787.812972791</v>
      </c>
      <c r="AC9" s="80">
        <v>2759040.4281085716</v>
      </c>
      <c r="AD9" s="80">
        <v>1.3759421365328853E-2</v>
      </c>
      <c r="AE9" s="80">
        <v>3.9999999105930328E-2</v>
      </c>
      <c r="AF9" s="80">
        <v>7.9999998211860657E-2</v>
      </c>
      <c r="AG9" s="80">
        <v>2.0336768065146022E-2</v>
      </c>
      <c r="AH9" s="80">
        <v>1.164443120919067E-2</v>
      </c>
      <c r="AI9" s="80">
        <v>9.9602038932070577E-3</v>
      </c>
      <c r="AJ9" s="80">
        <v>3.3192956403646931E-2</v>
      </c>
      <c r="AK9" s="80">
        <v>1.5374454766110608E-2</v>
      </c>
      <c r="AL9" s="80">
        <v>92349239.104166776</v>
      </c>
      <c r="AM9" s="80">
        <v>13187453.004943784</v>
      </c>
      <c r="AN9" s="80">
        <v>0.45218947529792786</v>
      </c>
      <c r="AO9" s="80">
        <v>5151650.9606987704</v>
      </c>
      <c r="AP9" s="280" t="s">
        <v>1394</v>
      </c>
      <c r="AQ9" s="80"/>
      <c r="AR9" s="80"/>
    </row>
    <row r="10" spans="1:44">
      <c r="A10" s="80">
        <v>9</v>
      </c>
      <c r="B10" s="80">
        <v>16749</v>
      </c>
      <c r="C10" s="80">
        <v>3832</v>
      </c>
      <c r="D10" s="80">
        <v>8030</v>
      </c>
      <c r="E10" s="80">
        <v>13909</v>
      </c>
      <c r="F10" s="80">
        <v>2099</v>
      </c>
      <c r="G10" s="80">
        <v>19435</v>
      </c>
      <c r="H10" s="80">
        <v>707793</v>
      </c>
      <c r="I10" s="80">
        <v>707793</v>
      </c>
      <c r="J10" s="80">
        <v>27222</v>
      </c>
      <c r="K10" s="80">
        <v>195742</v>
      </c>
      <c r="L10" s="80">
        <v>8177</v>
      </c>
      <c r="M10" s="80">
        <v>177567</v>
      </c>
      <c r="N10" s="80">
        <v>180841</v>
      </c>
      <c r="O10" s="80">
        <v>646</v>
      </c>
      <c r="P10" s="80">
        <v>2500</v>
      </c>
      <c r="Q10" s="80">
        <v>22165</v>
      </c>
      <c r="R10" s="80">
        <v>640061</v>
      </c>
      <c r="S10" s="80">
        <v>482228470.61730492</v>
      </c>
      <c r="T10" s="80">
        <v>692612173.03197944</v>
      </c>
      <c r="U10" s="80">
        <v>332383366.52938545</v>
      </c>
      <c r="V10" s="80">
        <v>449256440.56999999</v>
      </c>
      <c r="W10" s="80">
        <v>328572</v>
      </c>
      <c r="X10" s="80">
        <v>77907</v>
      </c>
      <c r="Y10" s="80">
        <v>29256</v>
      </c>
      <c r="Z10" s="80">
        <v>572</v>
      </c>
      <c r="AA10" s="80">
        <v>0</v>
      </c>
      <c r="AB10" s="80">
        <v>40012948.642548673</v>
      </c>
      <c r="AC10" s="80">
        <v>3361505.1932239132</v>
      </c>
      <c r="AD10" s="80">
        <v>1.5487860052798737E-2</v>
      </c>
      <c r="AE10" s="80">
        <v>3.9999999105930328E-2</v>
      </c>
      <c r="AF10" s="80">
        <v>7.9999998211860657E-2</v>
      </c>
      <c r="AG10" s="80">
        <v>1.5119234323942313E-2</v>
      </c>
      <c r="AH10" s="80">
        <v>1.1802914831082962E-2</v>
      </c>
      <c r="AI10" s="80">
        <v>8.8975935107501423E-3</v>
      </c>
      <c r="AJ10" s="80">
        <v>3.0206821003976227E-2</v>
      </c>
      <c r="AK10" s="80">
        <v>1.3015627600800236E-2</v>
      </c>
      <c r="AL10" s="80">
        <v>102435672.6268267</v>
      </c>
      <c r="AM10" s="80">
        <v>18839218.43563398</v>
      </c>
      <c r="AN10" s="80">
        <v>0.45218947529792786</v>
      </c>
      <c r="AO10" s="80">
        <v>6335933.3775258819</v>
      </c>
      <c r="AP10" s="280" t="s">
        <v>1394</v>
      </c>
      <c r="AQ10" s="80"/>
      <c r="AR10" s="80"/>
    </row>
    <row r="11" spans="1:44">
      <c r="A11" s="80">
        <v>10</v>
      </c>
      <c r="B11" s="80">
        <v>82648</v>
      </c>
      <c r="C11" s="80">
        <v>29439</v>
      </c>
      <c r="D11" s="80">
        <v>14534</v>
      </c>
      <c r="E11" s="80">
        <v>31149</v>
      </c>
      <c r="F11" s="80">
        <v>10799</v>
      </c>
      <c r="G11" s="80">
        <v>67690</v>
      </c>
      <c r="H11" s="80">
        <v>669591</v>
      </c>
      <c r="I11" s="80">
        <v>669591</v>
      </c>
      <c r="J11" s="80">
        <v>79149</v>
      </c>
      <c r="K11" s="80">
        <v>300615</v>
      </c>
      <c r="L11" s="80">
        <v>38807</v>
      </c>
      <c r="M11" s="80">
        <v>241238</v>
      </c>
      <c r="N11" s="80">
        <v>253001</v>
      </c>
      <c r="O11" s="80">
        <v>905</v>
      </c>
      <c r="P11" s="80">
        <v>2141</v>
      </c>
      <c r="Q11" s="80">
        <v>23996</v>
      </c>
      <c r="R11" s="80">
        <v>602792</v>
      </c>
      <c r="S11" s="80">
        <v>26236514359.703697</v>
      </c>
      <c r="T11" s="80">
        <v>4454267225.3391504</v>
      </c>
      <c r="U11" s="80">
        <v>11213972135.355709</v>
      </c>
      <c r="V11" s="80">
        <v>2837128885.7375007</v>
      </c>
      <c r="W11" s="80">
        <v>193638</v>
      </c>
      <c r="X11" s="80">
        <v>94418</v>
      </c>
      <c r="Y11" s="80">
        <v>100739</v>
      </c>
      <c r="Z11" s="80">
        <v>17766</v>
      </c>
      <c r="AA11" s="80">
        <v>23076</v>
      </c>
      <c r="AB11" s="80">
        <v>73559088.703420043</v>
      </c>
      <c r="AC11" s="80">
        <v>6821656.3107127361</v>
      </c>
      <c r="AD11" s="80">
        <v>2.4347242591522829E-2</v>
      </c>
      <c r="AE11" s="80">
        <v>3.9999999105930328E-2</v>
      </c>
      <c r="AF11" s="80">
        <v>7.9999998211860657E-2</v>
      </c>
      <c r="AG11" s="80">
        <v>2.1469978576745707E-2</v>
      </c>
      <c r="AH11" s="80">
        <v>1.1977765638390104E-2</v>
      </c>
      <c r="AI11" s="80">
        <v>1.4362243016495324E-2</v>
      </c>
      <c r="AJ11" s="80">
        <v>3.237259876178869E-2</v>
      </c>
      <c r="AK11" s="80">
        <v>4.1861839298882472E-2</v>
      </c>
      <c r="AL11" s="80">
        <v>1034517518.5980918</v>
      </c>
      <c r="AM11" s="80">
        <v>228317664</v>
      </c>
      <c r="AN11" s="80">
        <v>0.42259901762008667</v>
      </c>
      <c r="AO11" s="80">
        <v>9524045.5866070911</v>
      </c>
      <c r="AP11" s="280" t="s">
        <v>1394</v>
      </c>
      <c r="AQ11" s="80"/>
      <c r="AR11" s="80"/>
    </row>
    <row r="12" spans="1:44">
      <c r="A12" s="80"/>
      <c r="B12" s="80">
        <v>0</v>
      </c>
      <c r="C12" s="80">
        <v>0</v>
      </c>
      <c r="D12" s="80">
        <v>0</v>
      </c>
      <c r="E12" s="80">
        <v>0</v>
      </c>
      <c r="F12" s="80">
        <v>0</v>
      </c>
      <c r="G12" s="80">
        <v>0</v>
      </c>
      <c r="H12" s="80">
        <v>1384121</v>
      </c>
      <c r="I12" s="80">
        <v>1384121</v>
      </c>
      <c r="J12" s="80">
        <v>0</v>
      </c>
      <c r="K12" s="80">
        <v>145521</v>
      </c>
      <c r="L12" s="80">
        <v>9197</v>
      </c>
      <c r="M12" s="80">
        <v>142574</v>
      </c>
      <c r="N12" s="80">
        <v>145521</v>
      </c>
      <c r="O12" s="80">
        <v>0</v>
      </c>
      <c r="P12" s="80">
        <v>0</v>
      </c>
      <c r="Q12" s="80">
        <v>0</v>
      </c>
      <c r="R12" s="80">
        <v>1241166</v>
      </c>
      <c r="S12" s="80">
        <v>0</v>
      </c>
      <c r="T12" s="80">
        <v>0</v>
      </c>
      <c r="U12" s="80">
        <v>0</v>
      </c>
      <c r="V12" s="80">
        <v>0</v>
      </c>
      <c r="W12" s="80">
        <v>0</v>
      </c>
      <c r="X12" s="80">
        <v>0</v>
      </c>
      <c r="Y12" s="80">
        <v>0</v>
      </c>
      <c r="Z12" s="80">
        <v>0</v>
      </c>
      <c r="AA12" s="80">
        <v>0</v>
      </c>
      <c r="AB12" s="80"/>
      <c r="AC12" s="80"/>
      <c r="AD12" s="80"/>
      <c r="AE12" s="80"/>
      <c r="AF12" s="80"/>
      <c r="AG12" s="80"/>
      <c r="AH12" s="80"/>
      <c r="AI12" s="80"/>
      <c r="AJ12" s="80"/>
      <c r="AK12" s="80"/>
      <c r="AL12" s="80"/>
      <c r="AM12" s="80"/>
      <c r="AN12" s="80"/>
      <c r="AO12" s="80"/>
      <c r="AP12" s="280" t="s">
        <v>11759</v>
      </c>
      <c r="AQ12" s="80"/>
      <c r="AR12" s="80"/>
    </row>
    <row r="13" spans="1:44">
      <c r="A13" s="80"/>
      <c r="B13" s="80">
        <v>0</v>
      </c>
      <c r="C13" s="80">
        <v>0</v>
      </c>
      <c r="D13" s="80">
        <v>0</v>
      </c>
      <c r="E13" s="80">
        <v>0</v>
      </c>
      <c r="F13" s="80">
        <v>0</v>
      </c>
      <c r="G13" s="80">
        <v>0</v>
      </c>
      <c r="H13" s="80">
        <v>694796</v>
      </c>
      <c r="I13" s="80">
        <v>694796</v>
      </c>
      <c r="J13" s="80">
        <v>0</v>
      </c>
      <c r="K13" s="80">
        <v>79715</v>
      </c>
      <c r="L13" s="80">
        <v>4530</v>
      </c>
      <c r="M13" s="80">
        <v>78350</v>
      </c>
      <c r="N13" s="80">
        <v>79715</v>
      </c>
      <c r="O13" s="80">
        <v>0</v>
      </c>
      <c r="P13" s="80">
        <v>0</v>
      </c>
      <c r="Q13" s="80">
        <v>0</v>
      </c>
      <c r="R13" s="80">
        <v>628130</v>
      </c>
      <c r="S13" s="80">
        <v>0</v>
      </c>
      <c r="T13" s="80">
        <v>0</v>
      </c>
      <c r="U13" s="80">
        <v>0</v>
      </c>
      <c r="V13" s="80">
        <v>0</v>
      </c>
      <c r="W13" s="80">
        <v>20552</v>
      </c>
      <c r="X13" s="80">
        <v>0</v>
      </c>
      <c r="Y13" s="80">
        <v>0</v>
      </c>
      <c r="Z13" s="80">
        <v>0</v>
      </c>
      <c r="AA13" s="80">
        <v>0</v>
      </c>
      <c r="AB13" s="80"/>
      <c r="AC13" s="80"/>
      <c r="AD13" s="80"/>
      <c r="AE13" s="80"/>
      <c r="AF13" s="80"/>
      <c r="AG13" s="80"/>
      <c r="AH13" s="80"/>
      <c r="AI13" s="80"/>
      <c r="AJ13" s="80"/>
      <c r="AK13" s="80"/>
      <c r="AL13" s="80"/>
      <c r="AM13" s="80"/>
      <c r="AN13" s="80"/>
      <c r="AO13" s="80"/>
      <c r="AP13" s="280" t="s">
        <v>11760</v>
      </c>
      <c r="AQ13" s="80"/>
      <c r="AR13" s="80"/>
    </row>
    <row r="14" spans="1:44">
      <c r="A14" s="80"/>
      <c r="B14" s="80">
        <v>573</v>
      </c>
      <c r="C14" s="80">
        <v>0</v>
      </c>
      <c r="D14" s="80">
        <v>0</v>
      </c>
      <c r="E14" s="80">
        <v>252</v>
      </c>
      <c r="F14" s="80">
        <v>0</v>
      </c>
      <c r="G14" s="80">
        <v>252</v>
      </c>
      <c r="H14" s="80">
        <v>674819</v>
      </c>
      <c r="I14" s="80">
        <v>674819</v>
      </c>
      <c r="J14" s="80">
        <v>252</v>
      </c>
      <c r="K14" s="80">
        <v>64816</v>
      </c>
      <c r="L14" s="80">
        <v>4554</v>
      </c>
      <c r="M14" s="80">
        <v>62418</v>
      </c>
      <c r="N14" s="80">
        <v>64564</v>
      </c>
      <c r="O14" s="80">
        <v>2013</v>
      </c>
      <c r="P14" s="80">
        <v>0</v>
      </c>
      <c r="Q14" s="80">
        <v>0</v>
      </c>
      <c r="R14" s="80">
        <v>605215</v>
      </c>
      <c r="S14" s="80">
        <v>0</v>
      </c>
      <c r="T14" s="80">
        <v>2486776.8439577394</v>
      </c>
      <c r="U14" s="80">
        <v>0</v>
      </c>
      <c r="V14" s="80">
        <v>0</v>
      </c>
      <c r="W14" s="80">
        <v>201049</v>
      </c>
      <c r="X14" s="80">
        <v>573</v>
      </c>
      <c r="Y14" s="80">
        <v>0</v>
      </c>
      <c r="Z14" s="80">
        <v>0</v>
      </c>
      <c r="AA14" s="80">
        <v>177</v>
      </c>
      <c r="AB14" s="80"/>
      <c r="AC14" s="80"/>
      <c r="AD14" s="80"/>
      <c r="AE14" s="80"/>
      <c r="AF14" s="80"/>
      <c r="AG14" s="80"/>
      <c r="AH14" s="80"/>
      <c r="AI14" s="80"/>
      <c r="AJ14" s="80"/>
      <c r="AK14" s="80"/>
      <c r="AL14" s="80"/>
      <c r="AM14" s="80"/>
      <c r="AN14" s="80"/>
      <c r="AO14" s="80"/>
      <c r="AP14" s="280" t="s">
        <v>11761</v>
      </c>
      <c r="AQ14" s="80"/>
      <c r="AR14" s="80"/>
    </row>
    <row r="15" spans="1:44">
      <c r="A15" s="80"/>
      <c r="B15" s="80">
        <v>1670</v>
      </c>
      <c r="C15" s="80">
        <v>715</v>
      </c>
      <c r="D15" s="80">
        <v>821</v>
      </c>
      <c r="E15" s="80">
        <v>933</v>
      </c>
      <c r="F15" s="80">
        <v>0</v>
      </c>
      <c r="G15" s="80">
        <v>1648</v>
      </c>
      <c r="H15" s="80">
        <v>631775</v>
      </c>
      <c r="I15" s="80">
        <v>631775</v>
      </c>
      <c r="J15" s="80">
        <v>2469</v>
      </c>
      <c r="K15" s="80">
        <v>67867</v>
      </c>
      <c r="L15" s="80">
        <v>3375</v>
      </c>
      <c r="M15" s="80">
        <v>65091</v>
      </c>
      <c r="N15" s="80">
        <v>66219</v>
      </c>
      <c r="O15" s="80">
        <v>12473</v>
      </c>
      <c r="P15" s="80">
        <v>0</v>
      </c>
      <c r="Q15" s="80">
        <v>0</v>
      </c>
      <c r="R15" s="80">
        <v>562155</v>
      </c>
      <c r="S15" s="80">
        <v>135889205.94366038</v>
      </c>
      <c r="T15" s="80">
        <v>18413990.439782307</v>
      </c>
      <c r="U15" s="80">
        <v>0</v>
      </c>
      <c r="V15" s="80">
        <v>107574699.38500001</v>
      </c>
      <c r="W15" s="80">
        <v>375226</v>
      </c>
      <c r="X15" s="80">
        <v>6154</v>
      </c>
      <c r="Y15" s="80">
        <v>902</v>
      </c>
      <c r="Z15" s="80">
        <v>0</v>
      </c>
      <c r="AA15" s="80">
        <v>0</v>
      </c>
      <c r="AB15" s="80"/>
      <c r="AC15" s="80"/>
      <c r="AD15" s="80"/>
      <c r="AE15" s="80"/>
      <c r="AF15" s="80"/>
      <c r="AG15" s="80"/>
      <c r="AH15" s="80"/>
      <c r="AI15" s="80"/>
      <c r="AJ15" s="80"/>
      <c r="AK15" s="80"/>
      <c r="AL15" s="80"/>
      <c r="AM15" s="80"/>
      <c r="AN15" s="80"/>
      <c r="AO15" s="80"/>
      <c r="AP15" s="280" t="s">
        <v>11762</v>
      </c>
      <c r="AQ15" s="80"/>
      <c r="AR15" s="80"/>
    </row>
    <row r="16" spans="1:44">
      <c r="A16" s="80"/>
      <c r="B16" s="80">
        <v>10702</v>
      </c>
      <c r="C16" s="80">
        <v>3015</v>
      </c>
      <c r="D16" s="80">
        <v>4766</v>
      </c>
      <c r="E16" s="80">
        <v>870</v>
      </c>
      <c r="F16" s="80">
        <v>1459</v>
      </c>
      <c r="G16" s="80">
        <v>5344</v>
      </c>
      <c r="H16" s="80">
        <v>588840</v>
      </c>
      <c r="I16" s="80">
        <v>588840</v>
      </c>
      <c r="J16" s="80">
        <v>10110</v>
      </c>
      <c r="K16" s="80">
        <v>84298</v>
      </c>
      <c r="L16" s="80">
        <v>5252</v>
      </c>
      <c r="M16" s="80">
        <v>79620</v>
      </c>
      <c r="N16" s="80">
        <v>80223</v>
      </c>
      <c r="O16" s="80">
        <v>24695</v>
      </c>
      <c r="P16" s="80">
        <v>0</v>
      </c>
      <c r="Q16" s="80">
        <v>0</v>
      </c>
      <c r="R16" s="80">
        <v>524709</v>
      </c>
      <c r="S16" s="80">
        <v>920820329.31576824</v>
      </c>
      <c r="T16" s="80">
        <v>22647215.605954546</v>
      </c>
      <c r="U16" s="80">
        <v>261077025.34468174</v>
      </c>
      <c r="V16" s="80">
        <v>204360000</v>
      </c>
      <c r="W16" s="80">
        <v>390391</v>
      </c>
      <c r="X16" s="80">
        <v>27032</v>
      </c>
      <c r="Y16" s="80">
        <v>15836</v>
      </c>
      <c r="Z16" s="80">
        <v>2091</v>
      </c>
      <c r="AA16" s="80">
        <v>1049</v>
      </c>
      <c r="AB16" s="80"/>
      <c r="AC16" s="80"/>
      <c r="AD16" s="80"/>
      <c r="AE16" s="80"/>
      <c r="AF16" s="80"/>
      <c r="AG16" s="80"/>
      <c r="AH16" s="80"/>
      <c r="AI16" s="80"/>
      <c r="AJ16" s="80"/>
      <c r="AK16" s="80"/>
      <c r="AL16" s="80"/>
      <c r="AM16" s="80"/>
      <c r="AN16" s="80"/>
      <c r="AO16" s="80"/>
      <c r="AP16" s="280" t="s">
        <v>11763</v>
      </c>
      <c r="AQ16" s="80"/>
      <c r="AR16" s="80"/>
    </row>
    <row r="17" spans="1:44">
      <c r="A17" s="80"/>
      <c r="B17" s="80">
        <v>14905</v>
      </c>
      <c r="C17" s="80">
        <v>6014</v>
      </c>
      <c r="D17" s="80">
        <v>4321</v>
      </c>
      <c r="E17" s="80">
        <v>4600</v>
      </c>
      <c r="F17" s="80">
        <v>628</v>
      </c>
      <c r="G17" s="80">
        <v>11242</v>
      </c>
      <c r="H17" s="80">
        <v>519847</v>
      </c>
      <c r="I17" s="80">
        <v>519847</v>
      </c>
      <c r="J17" s="80">
        <v>15563</v>
      </c>
      <c r="K17" s="80">
        <v>76041</v>
      </c>
      <c r="L17" s="80">
        <v>3376</v>
      </c>
      <c r="M17" s="80">
        <v>66479</v>
      </c>
      <c r="N17" s="80">
        <v>67407</v>
      </c>
      <c r="O17" s="80">
        <v>26426</v>
      </c>
      <c r="P17" s="80">
        <v>0</v>
      </c>
      <c r="Q17" s="80">
        <v>0</v>
      </c>
      <c r="R17" s="80">
        <v>468356</v>
      </c>
      <c r="S17" s="80">
        <v>1697176544.9031024</v>
      </c>
      <c r="T17" s="80">
        <v>409350995.8329004</v>
      </c>
      <c r="U17" s="80">
        <v>149300080.66455621</v>
      </c>
      <c r="V17" s="80">
        <v>812671669.35000014</v>
      </c>
      <c r="W17" s="80">
        <v>325143</v>
      </c>
      <c r="X17" s="80">
        <v>42159</v>
      </c>
      <c r="Y17" s="80">
        <v>18452</v>
      </c>
      <c r="Z17" s="80">
        <v>2770</v>
      </c>
      <c r="AA17" s="80">
        <v>2562</v>
      </c>
      <c r="AB17" s="80"/>
      <c r="AC17" s="80"/>
      <c r="AD17" s="80"/>
      <c r="AE17" s="80"/>
      <c r="AF17" s="80"/>
      <c r="AG17" s="80"/>
      <c r="AH17" s="80"/>
      <c r="AI17" s="80"/>
      <c r="AJ17" s="80"/>
      <c r="AK17" s="80"/>
      <c r="AL17" s="80"/>
      <c r="AM17" s="80"/>
      <c r="AN17" s="80"/>
      <c r="AO17" s="80"/>
      <c r="AP17" s="280" t="s">
        <v>11764</v>
      </c>
      <c r="AQ17" s="80"/>
      <c r="AR17" s="80"/>
    </row>
    <row r="18" spans="1:44">
      <c r="A18" s="80"/>
      <c r="B18" s="80">
        <v>48520</v>
      </c>
      <c r="C18" s="80">
        <v>15282</v>
      </c>
      <c r="D18" s="80">
        <v>16107</v>
      </c>
      <c r="E18" s="80">
        <v>19529</v>
      </c>
      <c r="F18" s="80">
        <v>3604</v>
      </c>
      <c r="G18" s="80">
        <v>37481</v>
      </c>
      <c r="H18" s="80">
        <v>1286401</v>
      </c>
      <c r="I18" s="80">
        <v>1286401</v>
      </c>
      <c r="J18" s="80">
        <v>51367</v>
      </c>
      <c r="K18" s="80">
        <v>217511</v>
      </c>
      <c r="L18" s="80">
        <v>9672</v>
      </c>
      <c r="M18" s="80">
        <v>183805</v>
      </c>
      <c r="N18" s="80">
        <v>188323</v>
      </c>
      <c r="O18" s="80">
        <v>62612</v>
      </c>
      <c r="P18" s="80">
        <v>0</v>
      </c>
      <c r="Q18" s="80">
        <v>0</v>
      </c>
      <c r="R18" s="80">
        <v>1142820</v>
      </c>
      <c r="S18" s="80">
        <v>2905495743.275486</v>
      </c>
      <c r="T18" s="80">
        <v>1698758542.7803731</v>
      </c>
      <c r="U18" s="80">
        <v>322536588.22549456</v>
      </c>
      <c r="V18" s="80">
        <v>1623435034.5300002</v>
      </c>
      <c r="W18" s="80">
        <v>814076</v>
      </c>
      <c r="X18" s="80">
        <v>131447</v>
      </c>
      <c r="Y18" s="80">
        <v>69823</v>
      </c>
      <c r="Z18" s="80">
        <v>8740</v>
      </c>
      <c r="AA18" s="80">
        <v>5377</v>
      </c>
      <c r="AB18" s="80"/>
      <c r="AC18" s="80"/>
      <c r="AD18" s="80"/>
      <c r="AE18" s="80"/>
      <c r="AF18" s="80"/>
      <c r="AG18" s="80"/>
      <c r="AH18" s="80"/>
      <c r="AI18" s="80"/>
      <c r="AJ18" s="80"/>
      <c r="AK18" s="80"/>
      <c r="AL18" s="80"/>
      <c r="AM18" s="80"/>
      <c r="AN18" s="80"/>
      <c r="AO18" s="80"/>
      <c r="AP18" s="280" t="s">
        <v>11765</v>
      </c>
      <c r="AQ18" s="80"/>
      <c r="AR18" s="80"/>
    </row>
    <row r="19" spans="1:44">
      <c r="A19" s="80"/>
      <c r="B19" s="80">
        <v>20133</v>
      </c>
      <c r="C19" s="80">
        <v>4948</v>
      </c>
      <c r="D19" s="80">
        <v>7691</v>
      </c>
      <c r="E19" s="80">
        <v>26419</v>
      </c>
      <c r="F19" s="80">
        <v>3100</v>
      </c>
      <c r="G19" s="80">
        <v>31846</v>
      </c>
      <c r="H19" s="80">
        <v>804709</v>
      </c>
      <c r="I19" s="80">
        <v>804709</v>
      </c>
      <c r="J19" s="80">
        <v>38901</v>
      </c>
      <c r="K19" s="80">
        <v>140195</v>
      </c>
      <c r="L19" s="80">
        <v>6346</v>
      </c>
      <c r="M19" s="80">
        <v>116604</v>
      </c>
      <c r="N19" s="80">
        <v>119063</v>
      </c>
      <c r="O19" s="80">
        <v>25070</v>
      </c>
      <c r="P19" s="80">
        <v>0</v>
      </c>
      <c r="Q19" s="80">
        <v>0</v>
      </c>
      <c r="R19" s="80">
        <v>719464</v>
      </c>
      <c r="S19" s="80">
        <v>1646105898.0062811</v>
      </c>
      <c r="T19" s="80">
        <v>2329714861.6484847</v>
      </c>
      <c r="U19" s="80">
        <v>665519937.55170727</v>
      </c>
      <c r="V19" s="80">
        <v>842852156.47750008</v>
      </c>
      <c r="W19" s="80">
        <v>476998</v>
      </c>
      <c r="X19" s="80">
        <v>39611</v>
      </c>
      <c r="Y19" s="80">
        <v>32060</v>
      </c>
      <c r="Z19" s="80">
        <v>3818</v>
      </c>
      <c r="AA19" s="80">
        <v>4597</v>
      </c>
      <c r="AB19" s="80"/>
      <c r="AC19" s="80"/>
      <c r="AD19" s="80"/>
      <c r="AE19" s="80"/>
      <c r="AF19" s="80"/>
      <c r="AG19" s="80"/>
      <c r="AH19" s="80"/>
      <c r="AI19" s="80"/>
      <c r="AJ19" s="80"/>
      <c r="AK19" s="80"/>
      <c r="AL19" s="80"/>
      <c r="AM19" s="80"/>
      <c r="AN19" s="80"/>
      <c r="AO19" s="80"/>
      <c r="AP19" s="280" t="s">
        <v>11766</v>
      </c>
      <c r="AQ19" s="80"/>
      <c r="AR19" s="80"/>
    </row>
    <row r="20" spans="1:44">
      <c r="A20" s="80"/>
      <c r="B20" s="80">
        <v>9950</v>
      </c>
      <c r="C20" s="80">
        <v>7139</v>
      </c>
      <c r="D20" s="80">
        <v>2114</v>
      </c>
      <c r="E20" s="80">
        <v>14615</v>
      </c>
      <c r="F20" s="80">
        <v>7389</v>
      </c>
      <c r="G20" s="80">
        <v>28315</v>
      </c>
      <c r="H20" s="80">
        <v>461834</v>
      </c>
      <c r="I20" s="80">
        <v>461834</v>
      </c>
      <c r="J20" s="80">
        <v>29710</v>
      </c>
      <c r="K20" s="80">
        <v>72307</v>
      </c>
      <c r="L20" s="80">
        <v>2977</v>
      </c>
      <c r="M20" s="80">
        <v>47990</v>
      </c>
      <c r="N20" s="80">
        <v>49228</v>
      </c>
      <c r="O20" s="80">
        <v>2702</v>
      </c>
      <c r="P20" s="80">
        <v>177936</v>
      </c>
      <c r="Q20" s="80">
        <v>343178</v>
      </c>
      <c r="R20" s="80">
        <v>413339</v>
      </c>
      <c r="S20" s="80">
        <v>19806869439.286358</v>
      </c>
      <c r="T20" s="80">
        <v>1549229127.1467044</v>
      </c>
      <c r="U20" s="80">
        <v>10512815600.547298</v>
      </c>
      <c r="V20" s="80">
        <v>367931790.50500005</v>
      </c>
      <c r="W20" s="80">
        <v>149502</v>
      </c>
      <c r="X20" s="80">
        <v>4524</v>
      </c>
      <c r="Y20" s="80">
        <v>4096</v>
      </c>
      <c r="Z20" s="80">
        <v>919</v>
      </c>
      <c r="AA20" s="80">
        <v>9314</v>
      </c>
      <c r="AB20" s="80"/>
      <c r="AC20" s="80"/>
      <c r="AD20" s="80"/>
      <c r="AE20" s="80"/>
      <c r="AF20" s="80"/>
      <c r="AG20" s="80"/>
      <c r="AH20" s="80"/>
      <c r="AI20" s="80"/>
      <c r="AJ20" s="80"/>
      <c r="AK20" s="80"/>
      <c r="AL20" s="80"/>
      <c r="AM20" s="80"/>
      <c r="AN20" s="80"/>
      <c r="AO20" s="80"/>
      <c r="AP20" s="280" t="s">
        <v>11767</v>
      </c>
      <c r="AQ20" s="80"/>
      <c r="AR20" s="80"/>
    </row>
    <row r="21" spans="1:44">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280" t="s">
        <v>1394</v>
      </c>
      <c r="AQ21" s="80">
        <v>1</v>
      </c>
      <c r="AR21" s="80">
        <v>0</v>
      </c>
    </row>
    <row r="22" spans="1:44">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280" t="s">
        <v>1394</v>
      </c>
      <c r="AQ22" s="80">
        <v>2</v>
      </c>
      <c r="AR22" s="80">
        <v>0</v>
      </c>
    </row>
    <row r="23" spans="1:44">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280" t="s">
        <v>1394</v>
      </c>
      <c r="AQ23" s="80">
        <v>3</v>
      </c>
      <c r="AR23" s="80">
        <v>0</v>
      </c>
    </row>
    <row r="24" spans="1:4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280" t="s">
        <v>1394</v>
      </c>
      <c r="AQ24" s="80">
        <v>4</v>
      </c>
      <c r="AR24" s="80">
        <v>0</v>
      </c>
    </row>
    <row r="25" spans="1:44">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280" t="s">
        <v>1394</v>
      </c>
      <c r="AQ25" s="80">
        <v>5</v>
      </c>
      <c r="AR25" s="80">
        <v>0</v>
      </c>
    </row>
    <row r="26" spans="1:44">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280" t="s">
        <v>1394</v>
      </c>
      <c r="AQ26" s="80">
        <v>6</v>
      </c>
      <c r="AR26" s="80">
        <v>0</v>
      </c>
    </row>
    <row r="27" spans="1:44">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280" t="s">
        <v>1394</v>
      </c>
      <c r="AQ27" s="80">
        <v>7</v>
      </c>
      <c r="AR27" s="80">
        <v>0</v>
      </c>
    </row>
    <row r="28" spans="1:44">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280" t="s">
        <v>1394</v>
      </c>
      <c r="AQ28" s="80">
        <v>8</v>
      </c>
      <c r="AR28" s="80">
        <v>0</v>
      </c>
    </row>
    <row r="29" spans="1:44">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280" t="s">
        <v>1394</v>
      </c>
      <c r="AQ29" s="80">
        <v>9</v>
      </c>
      <c r="AR29" s="80">
        <v>0</v>
      </c>
    </row>
    <row r="30" spans="1:44">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280" t="s">
        <v>1394</v>
      </c>
      <c r="AQ30" s="80">
        <v>10</v>
      </c>
      <c r="AR30" s="80">
        <v>0</v>
      </c>
    </row>
  </sheetData>
  <phoneticPr fontId="0" type="noConversion"/>
  <pageMargins left="0.75" right="0.75" top="1" bottom="1" header="0.5" footer="0.5"/>
  <pageSetup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dimension ref="A1:AN103"/>
  <sheetViews>
    <sheetView workbookViewId="0"/>
  </sheetViews>
  <sheetFormatPr defaultRowHeight="15"/>
  <sheetData>
    <row r="1" spans="1:40">
      <c r="A1" s="280" t="s">
        <v>1180</v>
      </c>
      <c r="B1" s="280" t="s">
        <v>1181</v>
      </c>
      <c r="C1" s="280" t="s">
        <v>1182</v>
      </c>
      <c r="D1" s="280" t="s">
        <v>1183</v>
      </c>
      <c r="E1" s="280" t="s">
        <v>1184</v>
      </c>
      <c r="F1" s="280" t="s">
        <v>1185</v>
      </c>
      <c r="G1" s="280" t="s">
        <v>1186</v>
      </c>
      <c r="H1" s="280" t="s">
        <v>1187</v>
      </c>
      <c r="I1" s="280" t="s">
        <v>1188</v>
      </c>
      <c r="J1" s="280" t="s">
        <v>1189</v>
      </c>
      <c r="K1" s="280" t="s">
        <v>1190</v>
      </c>
      <c r="L1" s="280" t="s">
        <v>1191</v>
      </c>
      <c r="M1" s="280" t="s">
        <v>1192</v>
      </c>
      <c r="N1" s="280" t="s">
        <v>1193</v>
      </c>
      <c r="O1" s="280" t="s">
        <v>1194</v>
      </c>
      <c r="P1" s="280" t="s">
        <v>1195</v>
      </c>
      <c r="Q1" s="280" t="s">
        <v>1196</v>
      </c>
      <c r="R1" s="280" t="s">
        <v>1197</v>
      </c>
      <c r="S1" s="280" t="s">
        <v>1198</v>
      </c>
      <c r="T1" s="280" t="s">
        <v>1199</v>
      </c>
      <c r="U1" s="280" t="s">
        <v>1200</v>
      </c>
      <c r="V1" s="280" t="s">
        <v>1201</v>
      </c>
      <c r="W1" s="280" t="s">
        <v>1202</v>
      </c>
      <c r="X1" s="280" t="s">
        <v>1203</v>
      </c>
      <c r="Y1" s="280" t="s">
        <v>1204</v>
      </c>
      <c r="Z1" s="280" t="s">
        <v>1205</v>
      </c>
      <c r="AA1" s="280" t="s">
        <v>1206</v>
      </c>
      <c r="AB1" s="280" t="s">
        <v>1207</v>
      </c>
      <c r="AC1" s="280" t="s">
        <v>1208</v>
      </c>
      <c r="AD1" s="280" t="s">
        <v>1209</v>
      </c>
      <c r="AE1" s="280" t="s">
        <v>11768</v>
      </c>
      <c r="AF1" s="280" t="s">
        <v>1211</v>
      </c>
      <c r="AG1" s="280" t="s">
        <v>1212</v>
      </c>
      <c r="AH1" s="280" t="s">
        <v>1213</v>
      </c>
      <c r="AI1" s="280" t="s">
        <v>1214</v>
      </c>
      <c r="AJ1" s="280" t="s">
        <v>1215</v>
      </c>
      <c r="AK1" s="280" t="s">
        <v>1216</v>
      </c>
      <c r="AL1" s="280" t="s">
        <v>1217</v>
      </c>
      <c r="AM1" s="280" t="s">
        <v>1218</v>
      </c>
      <c r="AN1" s="280" t="s">
        <v>1219</v>
      </c>
    </row>
    <row r="2" spans="1:40">
      <c r="A2" s="80">
        <v>0</v>
      </c>
      <c r="B2" s="80">
        <v>0</v>
      </c>
      <c r="C2" s="80">
        <v>0</v>
      </c>
      <c r="D2" s="80">
        <v>0</v>
      </c>
      <c r="E2" s="80">
        <v>0</v>
      </c>
      <c r="F2" s="80">
        <v>0</v>
      </c>
      <c r="G2" s="80">
        <v>0</v>
      </c>
      <c r="H2" s="80">
        <v>0</v>
      </c>
      <c r="I2" s="80">
        <v>0</v>
      </c>
      <c r="J2" s="80">
        <v>0</v>
      </c>
      <c r="K2" s="80">
        <v>0</v>
      </c>
      <c r="L2" s="80">
        <v>0</v>
      </c>
      <c r="M2" s="80">
        <v>0</v>
      </c>
      <c r="N2" s="80">
        <v>0</v>
      </c>
      <c r="O2" s="80">
        <v>0</v>
      </c>
      <c r="P2" s="80">
        <v>0</v>
      </c>
      <c r="Q2" s="80">
        <v>0</v>
      </c>
      <c r="R2" s="80">
        <v>0</v>
      </c>
      <c r="S2" s="80">
        <v>0</v>
      </c>
      <c r="T2" s="80">
        <v>0</v>
      </c>
      <c r="U2" s="80">
        <v>0</v>
      </c>
      <c r="V2" s="80">
        <v>0</v>
      </c>
      <c r="W2" s="80">
        <v>0</v>
      </c>
      <c r="X2" s="80">
        <v>0</v>
      </c>
      <c r="Y2" s="80">
        <v>0</v>
      </c>
      <c r="Z2" s="80">
        <v>0</v>
      </c>
      <c r="AA2" s="80">
        <v>0</v>
      </c>
      <c r="AB2" s="80">
        <v>0</v>
      </c>
      <c r="AC2" s="80">
        <v>0</v>
      </c>
      <c r="AD2" s="80">
        <v>0</v>
      </c>
      <c r="AE2" s="80">
        <v>0</v>
      </c>
      <c r="AF2" s="80">
        <v>0</v>
      </c>
      <c r="AG2" s="80">
        <v>0</v>
      </c>
      <c r="AH2" s="80">
        <v>0</v>
      </c>
      <c r="AI2" s="80">
        <v>0</v>
      </c>
      <c r="AJ2" s="80">
        <v>0</v>
      </c>
      <c r="AK2" s="80">
        <v>0</v>
      </c>
      <c r="AL2" s="80">
        <v>0</v>
      </c>
      <c r="AM2" s="80">
        <v>0</v>
      </c>
      <c r="AN2" s="80">
        <v>0</v>
      </c>
    </row>
    <row r="3" spans="1:40">
      <c r="A3" s="80">
        <v>1</v>
      </c>
      <c r="B3" s="80">
        <v>0</v>
      </c>
      <c r="C3" s="80">
        <v>0</v>
      </c>
      <c r="D3" s="80">
        <v>1.3968104290446664E-3</v>
      </c>
      <c r="E3" s="80">
        <v>1.9638468901373297E-3</v>
      </c>
      <c r="F3" s="80">
        <v>0</v>
      </c>
      <c r="G3" s="80">
        <v>0</v>
      </c>
      <c r="H3" s="80">
        <v>0</v>
      </c>
      <c r="I3" s="80">
        <v>0</v>
      </c>
      <c r="J3" s="80">
        <v>0</v>
      </c>
      <c r="K3" s="80">
        <v>0</v>
      </c>
      <c r="L3" s="80">
        <v>0</v>
      </c>
      <c r="M3" s="80">
        <v>0</v>
      </c>
      <c r="N3" s="80">
        <v>0</v>
      </c>
      <c r="O3" s="80">
        <v>0</v>
      </c>
      <c r="P3" s="80">
        <v>2.4164074835832713E-2</v>
      </c>
      <c r="Q3" s="80">
        <v>5.3557736395368587E-3</v>
      </c>
      <c r="R3" s="80">
        <v>4.1542372757299537E-2</v>
      </c>
      <c r="S3" s="80">
        <v>2.2085304768004106E-3</v>
      </c>
      <c r="T3" s="80">
        <v>2.6424510005868658E-2</v>
      </c>
      <c r="U3" s="80">
        <v>1.8923057469772855E-3</v>
      </c>
      <c r="V3" s="80">
        <v>1.2712673312970196E-2</v>
      </c>
      <c r="W3" s="80">
        <v>0</v>
      </c>
      <c r="X3" s="80">
        <v>2.5806711992120222E-2</v>
      </c>
      <c r="Y3" s="80">
        <v>2.1301732092501319E-2</v>
      </c>
      <c r="Z3" s="80">
        <v>1.6406233834887075E-2</v>
      </c>
      <c r="AA3" s="80">
        <v>0</v>
      </c>
      <c r="AB3" s="80">
        <v>2.2344196476130312E-2</v>
      </c>
      <c r="AC3" s="80">
        <v>2.2183037597832782E-2</v>
      </c>
      <c r="AD3" s="80">
        <v>2.0977451934564569E-2</v>
      </c>
      <c r="AE3" s="80">
        <v>1.0417777328798337E-2</v>
      </c>
      <c r="AF3" s="80">
        <v>5.2104661092719376E-4</v>
      </c>
      <c r="AG3" s="80">
        <v>5.7601876135210113E-4</v>
      </c>
      <c r="AH3" s="80">
        <v>5.2304650626912557E-4</v>
      </c>
      <c r="AI3" s="80">
        <v>5.4077789965589805E-4</v>
      </c>
      <c r="AJ3" s="80">
        <v>6.9921711091546271E-4</v>
      </c>
      <c r="AK3" s="80">
        <v>1.595610332973317E-3</v>
      </c>
      <c r="AL3" s="80">
        <v>1.7760284880706783E-3</v>
      </c>
      <c r="AM3" s="80">
        <v>5.2797388917833702E-3</v>
      </c>
      <c r="AN3" s="80">
        <v>1.6552999950226281E-3</v>
      </c>
    </row>
    <row r="4" spans="1:40">
      <c r="A4" s="80">
        <v>2</v>
      </c>
      <c r="B4" s="80">
        <v>0</v>
      </c>
      <c r="C4" s="80">
        <v>0</v>
      </c>
      <c r="D4" s="80">
        <v>3.0246646602091988E-3</v>
      </c>
      <c r="E4" s="80">
        <v>3.331333876054614E-3</v>
      </c>
      <c r="F4" s="80">
        <v>0</v>
      </c>
      <c r="G4" s="80">
        <v>0</v>
      </c>
      <c r="H4" s="80">
        <v>2.9860689569188718E-4</v>
      </c>
      <c r="I4" s="80">
        <v>0</v>
      </c>
      <c r="J4" s="80">
        <v>0</v>
      </c>
      <c r="K4" s="80">
        <v>0</v>
      </c>
      <c r="L4" s="80">
        <v>0</v>
      </c>
      <c r="M4" s="80">
        <v>1.7792308530929036E-4</v>
      </c>
      <c r="N4" s="80">
        <v>0</v>
      </c>
      <c r="O4" s="80">
        <v>4.7927632597563716E-4</v>
      </c>
      <c r="P4" s="80">
        <v>5.8262691502557015E-2</v>
      </c>
      <c r="Q4" s="80">
        <v>1.0148584152376596E-2</v>
      </c>
      <c r="R4" s="80">
        <v>6.838949965187778E-2</v>
      </c>
      <c r="S4" s="80">
        <v>2.2085304768004106E-3</v>
      </c>
      <c r="T4" s="80">
        <v>5.5425788673877471E-2</v>
      </c>
      <c r="U4" s="80">
        <v>2.3719499092853089E-3</v>
      </c>
      <c r="V4" s="80">
        <v>2.2770666587467819E-2</v>
      </c>
      <c r="W4" s="80">
        <v>0</v>
      </c>
      <c r="X4" s="80">
        <v>3.9694494953516506E-2</v>
      </c>
      <c r="Y4" s="80">
        <v>4.3323424011444595E-2</v>
      </c>
      <c r="Z4" s="80">
        <v>3.0151293776377291E-2</v>
      </c>
      <c r="AA4" s="80">
        <v>0</v>
      </c>
      <c r="AB4" s="80">
        <v>4.5587632269152897E-2</v>
      </c>
      <c r="AC4" s="80">
        <v>4.2386958168646502E-2</v>
      </c>
      <c r="AD4" s="80">
        <v>3.5698675323010215E-2</v>
      </c>
      <c r="AE4" s="80">
        <v>1.9450792789259205E-2</v>
      </c>
      <c r="AF4" s="80">
        <v>1.2802237451126472E-3</v>
      </c>
      <c r="AG4" s="80">
        <v>1.4134307634463528E-3</v>
      </c>
      <c r="AH4" s="80">
        <v>1.2851375348788357E-3</v>
      </c>
      <c r="AI4" s="80">
        <v>1.3287039843511486E-3</v>
      </c>
      <c r="AJ4" s="80">
        <v>1.6542308840589205E-3</v>
      </c>
      <c r="AK4" s="80">
        <v>3.1958148331933754E-3</v>
      </c>
      <c r="AL4" s="80">
        <v>3.5657220534958561E-3</v>
      </c>
      <c r="AM4" s="80">
        <v>1.0533632916057471E-2</v>
      </c>
      <c r="AN4" s="80">
        <v>3.5536195845083827E-3</v>
      </c>
    </row>
    <row r="5" spans="1:40">
      <c r="A5" s="80">
        <v>3</v>
      </c>
      <c r="B5" s="80">
        <v>0</v>
      </c>
      <c r="C5" s="80">
        <v>0</v>
      </c>
      <c r="D5" s="80">
        <v>4.2481433934895493E-3</v>
      </c>
      <c r="E5" s="80">
        <v>5.026124664973897E-3</v>
      </c>
      <c r="F5" s="80">
        <v>0</v>
      </c>
      <c r="G5" s="80">
        <v>0</v>
      </c>
      <c r="H5" s="80">
        <v>2.9860689569188718E-4</v>
      </c>
      <c r="I5" s="80">
        <v>0</v>
      </c>
      <c r="J5" s="80">
        <v>0</v>
      </c>
      <c r="K5" s="80">
        <v>0</v>
      </c>
      <c r="L5" s="80">
        <v>0</v>
      </c>
      <c r="M5" s="80">
        <v>1.7792308530929036E-4</v>
      </c>
      <c r="N5" s="80">
        <v>0</v>
      </c>
      <c r="O5" s="80">
        <v>4.7927632597563716E-4</v>
      </c>
      <c r="P5" s="80">
        <v>8.6662614541702959E-2</v>
      </c>
      <c r="Q5" s="80">
        <v>1.5174607481649692E-2</v>
      </c>
      <c r="R5" s="80">
        <v>9.3679346112315223E-2</v>
      </c>
      <c r="S5" s="80">
        <v>2.2085304768004106E-3</v>
      </c>
      <c r="T5" s="80">
        <v>7.9156934150540814E-2</v>
      </c>
      <c r="U5" s="80">
        <v>1.0574464381637767E-2</v>
      </c>
      <c r="V5" s="80">
        <v>3.4197265033292422E-2</v>
      </c>
      <c r="W5" s="80">
        <v>0</v>
      </c>
      <c r="X5" s="80">
        <v>4.8710864255975012E-2</v>
      </c>
      <c r="Y5" s="80">
        <v>6.9987638520087034E-2</v>
      </c>
      <c r="Z5" s="80">
        <v>4.5803294729514069E-2</v>
      </c>
      <c r="AA5" s="80">
        <v>0</v>
      </c>
      <c r="AB5" s="80">
        <v>7.0669773662663887E-2</v>
      </c>
      <c r="AC5" s="80">
        <v>6.4483204997998242E-2</v>
      </c>
      <c r="AD5" s="80">
        <v>5.0358705977655911E-2</v>
      </c>
      <c r="AE5" s="80">
        <v>2.8348890936476575E-2</v>
      </c>
      <c r="AF5" s="80">
        <v>2.3064141994201225E-3</v>
      </c>
      <c r="AG5" s="80">
        <v>2.5478877237357219E-3</v>
      </c>
      <c r="AH5" s="80">
        <v>2.3152667414331634E-3</v>
      </c>
      <c r="AI5" s="80">
        <v>2.393754801090595E-3</v>
      </c>
      <c r="AJ5" s="80">
        <v>2.9150151113891609E-3</v>
      </c>
      <c r="AK5" s="80">
        <v>5.4474563548271128E-3</v>
      </c>
      <c r="AL5" s="80">
        <v>5.7348891604961632E-3</v>
      </c>
      <c r="AM5" s="80">
        <v>1.6952455200774642E-2</v>
      </c>
      <c r="AN5" s="80">
        <v>5.7215241520373328E-3</v>
      </c>
    </row>
    <row r="6" spans="1:40">
      <c r="A6" s="80">
        <v>4</v>
      </c>
      <c r="B6" s="80">
        <v>0</v>
      </c>
      <c r="C6" s="80">
        <v>0</v>
      </c>
      <c r="D6" s="80">
        <v>5.4623427761547301E-3</v>
      </c>
      <c r="E6" s="80">
        <v>6.1610567948301156E-3</v>
      </c>
      <c r="F6" s="80">
        <v>0</v>
      </c>
      <c r="G6" s="80">
        <v>0</v>
      </c>
      <c r="H6" s="80">
        <v>2.9860689569188718E-4</v>
      </c>
      <c r="I6" s="80">
        <v>0</v>
      </c>
      <c r="J6" s="80">
        <v>0</v>
      </c>
      <c r="K6" s="80">
        <v>0</v>
      </c>
      <c r="L6" s="80">
        <v>0</v>
      </c>
      <c r="M6" s="80">
        <v>1.7792308530929036E-4</v>
      </c>
      <c r="N6" s="80">
        <v>0</v>
      </c>
      <c r="O6" s="80">
        <v>4.7927632597563716E-4</v>
      </c>
      <c r="P6" s="80">
        <v>0.12625772258973725</v>
      </c>
      <c r="Q6" s="80">
        <v>1.9133273053169361E-2</v>
      </c>
      <c r="R6" s="80">
        <v>0.11406435426904687</v>
      </c>
      <c r="S6" s="80">
        <v>1.2766341416845264E-2</v>
      </c>
      <c r="T6" s="80">
        <v>0.11022973272340739</v>
      </c>
      <c r="U6" s="80">
        <v>1.5624315592839591E-2</v>
      </c>
      <c r="V6" s="80">
        <v>4.41689631663226E-2</v>
      </c>
      <c r="W6" s="80">
        <v>0</v>
      </c>
      <c r="X6" s="80">
        <v>5.3448112245398825E-2</v>
      </c>
      <c r="Y6" s="80">
        <v>9.0982795229840582E-2</v>
      </c>
      <c r="Z6" s="80">
        <v>5.3428388925191445E-2</v>
      </c>
      <c r="AA6" s="80">
        <v>0</v>
      </c>
      <c r="AB6" s="80">
        <v>9.2779433700240485E-2</v>
      </c>
      <c r="AC6" s="80">
        <v>7.8369548263933067E-2</v>
      </c>
      <c r="AD6" s="80">
        <v>6.035351916498144E-2</v>
      </c>
      <c r="AE6" s="80">
        <v>4.0199414711645093E-2</v>
      </c>
      <c r="AF6" s="80">
        <v>3.4160365041464458E-3</v>
      </c>
      <c r="AG6" s="80">
        <v>3.7745788721528285E-3</v>
      </c>
      <c r="AH6" s="80">
        <v>3.4291480288147561E-3</v>
      </c>
      <c r="AI6" s="80">
        <v>3.5453969129036682E-3</v>
      </c>
      <c r="AJ6" s="80">
        <v>4.2340541943032611E-3</v>
      </c>
      <c r="AK6" s="80">
        <v>7.6451901806008525E-3</v>
      </c>
      <c r="AL6" s="80">
        <v>7.9283852978207572E-3</v>
      </c>
      <c r="AM6" s="80">
        <v>2.2099824783983053E-2</v>
      </c>
      <c r="AN6" s="80">
        <v>7.8176755242645533E-3</v>
      </c>
    </row>
    <row r="7" spans="1:40">
      <c r="A7" s="80">
        <v>5</v>
      </c>
      <c r="B7" s="80">
        <v>0</v>
      </c>
      <c r="C7" s="80">
        <v>0</v>
      </c>
      <c r="D7" s="80">
        <v>7.7015672264596768E-3</v>
      </c>
      <c r="E7" s="80">
        <v>8.3798094876280128E-3</v>
      </c>
      <c r="F7" s="80">
        <v>0</v>
      </c>
      <c r="G7" s="80">
        <v>0</v>
      </c>
      <c r="H7" s="80">
        <v>2.9860689569188718E-4</v>
      </c>
      <c r="I7" s="80">
        <v>0</v>
      </c>
      <c r="J7" s="80">
        <v>0</v>
      </c>
      <c r="K7" s="80">
        <v>0</v>
      </c>
      <c r="L7" s="80">
        <v>0</v>
      </c>
      <c r="M7" s="80">
        <v>1.7792308530929036E-4</v>
      </c>
      <c r="N7" s="80">
        <v>0</v>
      </c>
      <c r="O7" s="80">
        <v>4.7927632597563716E-4</v>
      </c>
      <c r="P7" s="80">
        <v>0.16308476407761968</v>
      </c>
      <c r="Q7" s="80">
        <v>2.3707374207154255E-2</v>
      </c>
      <c r="R7" s="80">
        <v>0.14997493558983599</v>
      </c>
      <c r="S7" s="80">
        <v>2.0484676153857306E-2</v>
      </c>
      <c r="T7" s="80">
        <v>0.14994617157470491</v>
      </c>
      <c r="U7" s="80">
        <v>1.5963357472971691E-2</v>
      </c>
      <c r="V7" s="80">
        <v>5.3802917391541243E-2</v>
      </c>
      <c r="W7" s="80">
        <v>3.8011884174768314E-2</v>
      </c>
      <c r="X7" s="80">
        <v>6.6921399642443036E-2</v>
      </c>
      <c r="Y7" s="80">
        <v>0.10379504275783666</v>
      </c>
      <c r="Z7" s="80">
        <v>5.9581060344637705E-2</v>
      </c>
      <c r="AA7" s="80">
        <v>2.0901110427415936E-3</v>
      </c>
      <c r="AB7" s="80">
        <v>0.10667821464996396</v>
      </c>
      <c r="AC7" s="80">
        <v>9.1110181509505297E-2</v>
      </c>
      <c r="AD7" s="80">
        <v>8.2671383363735432E-2</v>
      </c>
      <c r="AE7" s="80">
        <v>4.9026343211680395E-2</v>
      </c>
      <c r="AF7" s="80">
        <v>4.6632701411575515E-3</v>
      </c>
      <c r="AG7" s="80">
        <v>5.1533998060984097E-3</v>
      </c>
      <c r="AH7" s="80">
        <v>4.6811688320575369E-3</v>
      </c>
      <c r="AI7" s="80">
        <v>4.8398615010195626E-3</v>
      </c>
      <c r="AJ7" s="80">
        <v>5.7097587900309561E-3</v>
      </c>
      <c r="AK7" s="80">
        <v>9.6450392669058145E-3</v>
      </c>
      <c r="AL7" s="80">
        <v>1.0158959824643352E-2</v>
      </c>
      <c r="AM7" s="80">
        <v>2.6060173875021332E-2</v>
      </c>
      <c r="AN7" s="80">
        <v>1.0070592337167726E-2</v>
      </c>
    </row>
    <row r="8" spans="1:40">
      <c r="A8" s="80">
        <v>6</v>
      </c>
      <c r="B8" s="80">
        <v>0</v>
      </c>
      <c r="C8" s="80">
        <v>0</v>
      </c>
      <c r="D8" s="80">
        <v>1.0088996438129653E-2</v>
      </c>
      <c r="E8" s="80">
        <v>1.0729921097681701E-2</v>
      </c>
      <c r="F8" s="80">
        <v>0</v>
      </c>
      <c r="G8" s="80">
        <v>0</v>
      </c>
      <c r="H8" s="80">
        <v>2.9860689569188718E-4</v>
      </c>
      <c r="I8" s="80">
        <v>0</v>
      </c>
      <c r="J8" s="80">
        <v>0</v>
      </c>
      <c r="K8" s="80">
        <v>0</v>
      </c>
      <c r="L8" s="80">
        <v>0</v>
      </c>
      <c r="M8" s="80">
        <v>1.7792308530929036E-4</v>
      </c>
      <c r="N8" s="80">
        <v>0</v>
      </c>
      <c r="O8" s="80">
        <v>4.7927632597563716E-4</v>
      </c>
      <c r="P8" s="80">
        <v>0.20087653706603295</v>
      </c>
      <c r="Q8" s="80">
        <v>2.7438290038597098E-2</v>
      </c>
      <c r="R8" s="80">
        <v>0.16813464894476862</v>
      </c>
      <c r="S8" s="80">
        <v>4.3663312841069536E-2</v>
      </c>
      <c r="T8" s="80">
        <v>0.17365011134905303</v>
      </c>
      <c r="U8" s="80">
        <v>1.6447272486645948E-2</v>
      </c>
      <c r="V8" s="80">
        <v>6.5992601296097658E-2</v>
      </c>
      <c r="W8" s="80">
        <v>3.8011884174768314E-2</v>
      </c>
      <c r="X8" s="80">
        <v>8.6261980830670923E-2</v>
      </c>
      <c r="Y8" s="80">
        <v>0.12347694868542244</v>
      </c>
      <c r="Z8" s="80">
        <v>6.9195860930136008E-2</v>
      </c>
      <c r="AA8" s="80">
        <v>9.4331016780218185E-3</v>
      </c>
      <c r="AB8" s="80">
        <v>0.13489254924167757</v>
      </c>
      <c r="AC8" s="80">
        <v>0.11058455649018852</v>
      </c>
      <c r="AD8" s="80">
        <v>9.9149712394151143E-2</v>
      </c>
      <c r="AE8" s="80">
        <v>6.0060243954475089E-2</v>
      </c>
      <c r="AF8" s="80">
        <v>6.0430700268954453E-3</v>
      </c>
      <c r="AG8" s="80">
        <v>6.6787731689194347E-3</v>
      </c>
      <c r="AH8" s="80">
        <v>6.0662647034259182E-3</v>
      </c>
      <c r="AI8" s="80">
        <v>6.2719124317932931E-3</v>
      </c>
      <c r="AJ8" s="80">
        <v>7.3587387422610635E-3</v>
      </c>
      <c r="AK8" s="80">
        <v>1.2041987233589577E-2</v>
      </c>
      <c r="AL8" s="80">
        <v>1.2769726630515021E-2</v>
      </c>
      <c r="AM8" s="80">
        <v>3.1707061609698516E-2</v>
      </c>
      <c r="AN8" s="80">
        <v>1.2504171953531963E-2</v>
      </c>
    </row>
    <row r="9" spans="1:40">
      <c r="A9" s="80">
        <v>7</v>
      </c>
      <c r="B9" s="80">
        <v>0</v>
      </c>
      <c r="C9" s="80">
        <v>0</v>
      </c>
      <c r="D9" s="80">
        <v>1.2830424689675674E-2</v>
      </c>
      <c r="E9" s="80">
        <v>1.335356800957199E-2</v>
      </c>
      <c r="F9" s="80">
        <v>0</v>
      </c>
      <c r="G9" s="80">
        <v>0</v>
      </c>
      <c r="H9" s="80">
        <v>2.9860689569188718E-4</v>
      </c>
      <c r="I9" s="80">
        <v>0</v>
      </c>
      <c r="J9" s="80">
        <v>0</v>
      </c>
      <c r="K9" s="80">
        <v>0</v>
      </c>
      <c r="L9" s="80">
        <v>0</v>
      </c>
      <c r="M9" s="80">
        <v>1.7792308530929036E-4</v>
      </c>
      <c r="N9" s="80">
        <v>0</v>
      </c>
      <c r="O9" s="80">
        <v>4.7927632597563716E-4</v>
      </c>
      <c r="P9" s="80">
        <v>0.21780245303904183</v>
      </c>
      <c r="Q9" s="80">
        <v>3.2705672399909777E-2</v>
      </c>
      <c r="R9" s="80">
        <v>0.18186871753791506</v>
      </c>
      <c r="S9" s="80">
        <v>4.5554777061299588E-2</v>
      </c>
      <c r="T9" s="80">
        <v>0.19306332321540309</v>
      </c>
      <c r="U9" s="80">
        <v>1.8841015792721461E-2</v>
      </c>
      <c r="V9" s="80">
        <v>7.6840084867755704E-2</v>
      </c>
      <c r="W9" s="80">
        <v>5.7721750043166702E-2</v>
      </c>
      <c r="X9" s="80">
        <v>0.10463722366507885</v>
      </c>
      <c r="Y9" s="80">
        <v>0.1431533472708032</v>
      </c>
      <c r="Z9" s="80">
        <v>7.9227158257415012E-2</v>
      </c>
      <c r="AA9" s="80">
        <v>9.4331016780218185E-3</v>
      </c>
      <c r="AB9" s="80">
        <v>0.14922910126244501</v>
      </c>
      <c r="AC9" s="80">
        <v>0.12859444955964916</v>
      </c>
      <c r="AD9" s="80">
        <v>0.11185157556719837</v>
      </c>
      <c r="AE9" s="80">
        <v>6.9304881900696322E-2</v>
      </c>
      <c r="AF9" s="80">
        <v>7.5222056552930374E-3</v>
      </c>
      <c r="AG9" s="80">
        <v>8.3139625256359213E-3</v>
      </c>
      <c r="AH9" s="80">
        <v>7.5510775906162579E-3</v>
      </c>
      <c r="AI9" s="80">
        <v>7.8070608074974875E-3</v>
      </c>
      <c r="AJ9" s="80">
        <v>9.0922545157741917E-3</v>
      </c>
      <c r="AK9" s="80">
        <v>1.4300737609774931E-2</v>
      </c>
      <c r="AL9" s="80">
        <v>1.5322392117172092E-2</v>
      </c>
      <c r="AM9" s="80">
        <v>3.690575784120826E-2</v>
      </c>
      <c r="AN9" s="80">
        <v>1.4826409679215816E-2</v>
      </c>
    </row>
    <row r="10" spans="1:40">
      <c r="A10" s="80">
        <v>8</v>
      </c>
      <c r="B10" s="80">
        <v>0</v>
      </c>
      <c r="C10" s="80">
        <v>0</v>
      </c>
      <c r="D10" s="80">
        <v>1.5515433083797419E-2</v>
      </c>
      <c r="E10" s="80">
        <v>1.5643210246360461E-2</v>
      </c>
      <c r="F10" s="80">
        <v>0</v>
      </c>
      <c r="G10" s="80">
        <v>0</v>
      </c>
      <c r="H10" s="80">
        <v>3.6499593600729067E-4</v>
      </c>
      <c r="I10" s="80">
        <v>0</v>
      </c>
      <c r="J10" s="80">
        <v>0</v>
      </c>
      <c r="K10" s="80">
        <v>0</v>
      </c>
      <c r="L10" s="80">
        <v>0</v>
      </c>
      <c r="M10" s="80">
        <v>2.1748058734309347E-4</v>
      </c>
      <c r="N10" s="80">
        <v>0</v>
      </c>
      <c r="O10" s="80">
        <v>5.8583346108026871E-4</v>
      </c>
      <c r="P10" s="80">
        <v>0.25002389944677383</v>
      </c>
      <c r="Q10" s="80">
        <v>3.913184892025047E-2</v>
      </c>
      <c r="R10" s="80">
        <v>0.2102843339889317</v>
      </c>
      <c r="S10" s="80">
        <v>8.2925405098625213E-2</v>
      </c>
      <c r="T10" s="80">
        <v>0.21707818530192499</v>
      </c>
      <c r="U10" s="80">
        <v>1.8841015792721461E-2</v>
      </c>
      <c r="V10" s="80">
        <v>8.9291907845757593E-2</v>
      </c>
      <c r="W10" s="80">
        <v>5.7721750043166702E-2</v>
      </c>
      <c r="X10" s="80">
        <v>0.12465517786768211</v>
      </c>
      <c r="Y10" s="80">
        <v>0.16101983294061534</v>
      </c>
      <c r="Z10" s="80">
        <v>8.9959291448267295E-2</v>
      </c>
      <c r="AA10" s="80">
        <v>9.4331016780218185E-3</v>
      </c>
      <c r="AB10" s="80">
        <v>0.16096835052325198</v>
      </c>
      <c r="AC10" s="80">
        <v>0.14046573759215455</v>
      </c>
      <c r="AD10" s="80">
        <v>0.12828619550204268</v>
      </c>
      <c r="AE10" s="80">
        <v>7.956632850726586E-2</v>
      </c>
      <c r="AF10" s="80">
        <v>9.1709948525938879E-3</v>
      </c>
      <c r="AG10" s="80">
        <v>1.0136290746863074E-2</v>
      </c>
      <c r="AH10" s="80">
        <v>9.2061952156745445E-3</v>
      </c>
      <c r="AI10" s="80">
        <v>9.5182872897215057E-3</v>
      </c>
      <c r="AJ10" s="80">
        <v>1.0970113192368536E-2</v>
      </c>
      <c r="AK10" s="80">
        <v>1.6911678067311385E-2</v>
      </c>
      <c r="AL10" s="80">
        <v>1.8137816090780797E-2</v>
      </c>
      <c r="AM10" s="80">
        <v>4.2047974215639446E-2</v>
      </c>
      <c r="AN10" s="80">
        <v>1.7640571026972387E-2</v>
      </c>
    </row>
    <row r="11" spans="1:40">
      <c r="A11" s="80">
        <v>9</v>
      </c>
      <c r="B11" s="80">
        <v>0</v>
      </c>
      <c r="C11" s="80">
        <v>0</v>
      </c>
      <c r="D11" s="80">
        <v>1.7594610343937479E-2</v>
      </c>
      <c r="E11" s="80">
        <v>1.782141865672859E-2</v>
      </c>
      <c r="F11" s="80">
        <v>5.1983142464352795E-5</v>
      </c>
      <c r="G11" s="80">
        <v>0</v>
      </c>
      <c r="H11" s="80">
        <v>4.2260595148543287E-4</v>
      </c>
      <c r="I11" s="80">
        <v>0</v>
      </c>
      <c r="J11" s="80">
        <v>0</v>
      </c>
      <c r="K11" s="80">
        <v>0</v>
      </c>
      <c r="L11" s="80">
        <v>0</v>
      </c>
      <c r="M11" s="80">
        <v>2.5180716133207291E-4</v>
      </c>
      <c r="N11" s="80">
        <v>0</v>
      </c>
      <c r="O11" s="80">
        <v>6.7829990092515993E-4</v>
      </c>
      <c r="P11" s="80">
        <v>0.28189017344986234</v>
      </c>
      <c r="Q11" s="80">
        <v>4.2612629431472232E-2</v>
      </c>
      <c r="R11" s="80">
        <v>0.2365825269550072</v>
      </c>
      <c r="S11" s="80">
        <v>0.11722351594661376</v>
      </c>
      <c r="T11" s="80">
        <v>0.24021080532765382</v>
      </c>
      <c r="U11" s="80">
        <v>2.0079218265432467E-2</v>
      </c>
      <c r="V11" s="80">
        <v>0.10064503956630427</v>
      </c>
      <c r="W11" s="80">
        <v>5.7721750043166702E-2</v>
      </c>
      <c r="X11" s="80">
        <v>0.13047556821342596</v>
      </c>
      <c r="Y11" s="80">
        <v>0.17836495688168277</v>
      </c>
      <c r="Z11" s="80">
        <v>0.10127545452543066</v>
      </c>
      <c r="AA11" s="80">
        <v>9.4331016780218185E-3</v>
      </c>
      <c r="AB11" s="80">
        <v>0.18227586817159702</v>
      </c>
      <c r="AC11" s="80">
        <v>0.15349279834281743</v>
      </c>
      <c r="AD11" s="80">
        <v>0.14680136838608535</v>
      </c>
      <c r="AE11" s="80">
        <v>8.9873356806303734E-2</v>
      </c>
      <c r="AF11" s="80">
        <v>1.0921331981006491E-2</v>
      </c>
      <c r="AG11" s="80">
        <v>1.2069058172395276E-2</v>
      </c>
      <c r="AH11" s="80">
        <v>1.0963250535889014E-2</v>
      </c>
      <c r="AI11" s="80">
        <v>1.1333144937595482E-2</v>
      </c>
      <c r="AJ11" s="80">
        <v>1.2985885800052827E-2</v>
      </c>
      <c r="AK11" s="80">
        <v>1.9791924967107404E-2</v>
      </c>
      <c r="AL11" s="80">
        <v>2.1006167418471562E-2</v>
      </c>
      <c r="AM11" s="80">
        <v>4.7398696309650996E-2</v>
      </c>
      <c r="AN11" s="80">
        <v>2.0608584646671375E-2</v>
      </c>
    </row>
    <row r="12" spans="1:40">
      <c r="A12" s="80">
        <v>10</v>
      </c>
      <c r="B12" s="80">
        <v>0</v>
      </c>
      <c r="C12" s="80">
        <v>0</v>
      </c>
      <c r="D12" s="80">
        <v>2.0460101678133419E-2</v>
      </c>
      <c r="E12" s="80">
        <v>2.0247712396086259E-2</v>
      </c>
      <c r="F12" s="80">
        <v>5.1983142464352795E-5</v>
      </c>
      <c r="G12" s="80">
        <v>0</v>
      </c>
      <c r="H12" s="80">
        <v>4.2260595148543287E-4</v>
      </c>
      <c r="I12" s="80">
        <v>0</v>
      </c>
      <c r="J12" s="80">
        <v>0</v>
      </c>
      <c r="K12" s="80">
        <v>0</v>
      </c>
      <c r="L12" s="80">
        <v>0</v>
      </c>
      <c r="M12" s="80">
        <v>2.5180716133207291E-4</v>
      </c>
      <c r="N12" s="80">
        <v>0</v>
      </c>
      <c r="O12" s="80">
        <v>6.7829990092515993E-4</v>
      </c>
      <c r="P12" s="80">
        <v>0.32889503376207613</v>
      </c>
      <c r="Q12" s="80">
        <v>4.7915455348597286E-2</v>
      </c>
      <c r="R12" s="80">
        <v>0.25287272128456645</v>
      </c>
      <c r="S12" s="80">
        <v>0.12048164506585397</v>
      </c>
      <c r="T12" s="80">
        <v>0.27316079736026955</v>
      </c>
      <c r="U12" s="80">
        <v>2.1073973599680617E-2</v>
      </c>
      <c r="V12" s="80">
        <v>0.11136723253279897</v>
      </c>
      <c r="W12" s="80">
        <v>0.11603988033520721</v>
      </c>
      <c r="X12" s="80">
        <v>0.14503199796679017</v>
      </c>
      <c r="Y12" s="80">
        <v>0.19722593504240069</v>
      </c>
      <c r="Z12" s="80">
        <v>0.12197347369629512</v>
      </c>
      <c r="AA12" s="80">
        <v>9.4331016780218185E-3</v>
      </c>
      <c r="AB12" s="80">
        <v>0.20603325433029468</v>
      </c>
      <c r="AC12" s="80">
        <v>0.16956023135579759</v>
      </c>
      <c r="AD12" s="80">
        <v>0.15983833462517993</v>
      </c>
      <c r="AE12" s="80">
        <v>0.10067160389062431</v>
      </c>
      <c r="AF12" s="80">
        <v>1.2746931389840389E-2</v>
      </c>
      <c r="AG12" s="80">
        <v>1.4087264390703388E-2</v>
      </c>
      <c r="AH12" s="80">
        <v>1.2795857010266365E-2</v>
      </c>
      <c r="AI12" s="80">
        <v>1.3227877180773229E-2</v>
      </c>
      <c r="AJ12" s="80">
        <v>1.5148700391604123E-2</v>
      </c>
      <c r="AK12" s="80">
        <v>2.254195774057819E-2</v>
      </c>
      <c r="AL12" s="80">
        <v>2.3980323347416892E-2</v>
      </c>
      <c r="AM12" s="80">
        <v>5.3272047722742286E-2</v>
      </c>
      <c r="AN12" s="80">
        <v>2.3458658870375904E-2</v>
      </c>
    </row>
    <row r="13" spans="1:40">
      <c r="A13" s="80">
        <v>11</v>
      </c>
      <c r="B13" s="80">
        <v>0</v>
      </c>
      <c r="C13" s="80">
        <v>0</v>
      </c>
      <c r="D13" s="80">
        <v>2.3432685335749721E-2</v>
      </c>
      <c r="E13" s="80">
        <v>2.3018413717421849E-2</v>
      </c>
      <c r="F13" s="80">
        <v>5.1983142464352795E-5</v>
      </c>
      <c r="G13" s="80">
        <v>0</v>
      </c>
      <c r="H13" s="80">
        <v>6.447720374665797E-4</v>
      </c>
      <c r="I13" s="80">
        <v>0</v>
      </c>
      <c r="J13" s="80">
        <v>0</v>
      </c>
      <c r="K13" s="80">
        <v>0</v>
      </c>
      <c r="L13" s="80">
        <v>0</v>
      </c>
      <c r="M13" s="80">
        <v>3.8418345953263944E-4</v>
      </c>
      <c r="N13" s="80">
        <v>0</v>
      </c>
      <c r="O13" s="80">
        <v>1.03488558927209E-3</v>
      </c>
      <c r="P13" s="80">
        <v>0.36244471266569628</v>
      </c>
      <c r="Q13" s="80">
        <v>5.480346713445524E-2</v>
      </c>
      <c r="R13" s="80">
        <v>0.26537673665315231</v>
      </c>
      <c r="S13" s="80">
        <v>0.12048164506585397</v>
      </c>
      <c r="T13" s="80">
        <v>0.29868751918973646</v>
      </c>
      <c r="U13" s="80">
        <v>2.4378975373676892E-2</v>
      </c>
      <c r="V13" s="80">
        <v>0.12129791780754084</v>
      </c>
      <c r="W13" s="80">
        <v>0.11603988033520721</v>
      </c>
      <c r="X13" s="80">
        <v>0.15628664331674988</v>
      </c>
      <c r="Y13" s="80">
        <v>0.21704402252269317</v>
      </c>
      <c r="Z13" s="80">
        <v>0.13141473397271813</v>
      </c>
      <c r="AA13" s="80">
        <v>9.4331016780218185E-3</v>
      </c>
      <c r="AB13" s="80">
        <v>0.23072987394799044</v>
      </c>
      <c r="AC13" s="80">
        <v>0.18707831007053233</v>
      </c>
      <c r="AD13" s="80">
        <v>0.16930281078623921</v>
      </c>
      <c r="AE13" s="80">
        <v>0.11144046695172943</v>
      </c>
      <c r="AF13" s="80">
        <v>1.4705203211629908E-2</v>
      </c>
      <c r="AG13" s="80">
        <v>1.6250755918391042E-2</v>
      </c>
      <c r="AH13" s="80">
        <v>1.4761645124480595E-2</v>
      </c>
      <c r="AI13" s="80">
        <v>1.5260305951124906E-2</v>
      </c>
      <c r="AJ13" s="80">
        <v>1.7416484372750663E-2</v>
      </c>
      <c r="AK13" s="80">
        <v>2.5308606559840064E-2</v>
      </c>
      <c r="AL13" s="80">
        <v>2.6996100936617022E-2</v>
      </c>
      <c r="AM13" s="80">
        <v>5.876987014069094E-2</v>
      </c>
      <c r="AN13" s="80">
        <v>2.6242301920362761E-2</v>
      </c>
    </row>
    <row r="14" spans="1:40">
      <c r="A14" s="80">
        <v>12</v>
      </c>
      <c r="B14" s="80">
        <v>0</v>
      </c>
      <c r="C14" s="80">
        <v>0</v>
      </c>
      <c r="D14" s="80">
        <v>2.5937870273467896E-2</v>
      </c>
      <c r="E14" s="80">
        <v>2.6635170252152535E-2</v>
      </c>
      <c r="F14" s="80">
        <v>5.1983142464352795E-5</v>
      </c>
      <c r="G14" s="80">
        <v>0</v>
      </c>
      <c r="H14" s="80">
        <v>9.8073249072424423E-4</v>
      </c>
      <c r="I14" s="80">
        <v>0</v>
      </c>
      <c r="J14" s="80">
        <v>0</v>
      </c>
      <c r="K14" s="80">
        <v>0</v>
      </c>
      <c r="L14" s="80">
        <v>0</v>
      </c>
      <c r="M14" s="80">
        <v>5.8436343276135319E-4</v>
      </c>
      <c r="N14" s="80">
        <v>0</v>
      </c>
      <c r="O14" s="80">
        <v>1.5741159085765274E-3</v>
      </c>
      <c r="P14" s="80">
        <v>0.3799915737546905</v>
      </c>
      <c r="Q14" s="80">
        <v>6.0867042366259776E-2</v>
      </c>
      <c r="R14" s="80">
        <v>0.29361740928182112</v>
      </c>
      <c r="S14" s="80">
        <v>0.18396610970245203</v>
      </c>
      <c r="T14" s="80">
        <v>0.31381777620589274</v>
      </c>
      <c r="U14" s="80">
        <v>2.6713736155843711E-2</v>
      </c>
      <c r="V14" s="80">
        <v>0.13188019256320876</v>
      </c>
      <c r="W14" s="80">
        <v>0.12948482455257898</v>
      </c>
      <c r="X14" s="80">
        <v>0.18222752097838407</v>
      </c>
      <c r="Y14" s="80">
        <v>0.23155236456068681</v>
      </c>
      <c r="Z14" s="80">
        <v>0.14188388684904862</v>
      </c>
      <c r="AA14" s="80">
        <v>9.4331016780218185E-3</v>
      </c>
      <c r="AB14" s="80">
        <v>0.24377876306766361</v>
      </c>
      <c r="AC14" s="80">
        <v>0.19894798088374924</v>
      </c>
      <c r="AD14" s="80">
        <v>0.19026277908257522</v>
      </c>
      <c r="AE14" s="80">
        <v>0.12084214765464775</v>
      </c>
      <c r="AF14" s="80">
        <v>1.6741493512731721E-2</v>
      </c>
      <c r="AG14" s="80">
        <v>1.8499787995935501E-2</v>
      </c>
      <c r="AH14" s="80">
        <v>1.680575117066661E-2</v>
      </c>
      <c r="AI14" s="80">
        <v>1.7373707648834794E-2</v>
      </c>
      <c r="AJ14" s="80">
        <v>1.9732313457394592E-2</v>
      </c>
      <c r="AK14" s="80">
        <v>2.832114826770259E-2</v>
      </c>
      <c r="AL14" s="80">
        <v>3.005929796455575E-2</v>
      </c>
      <c r="AM14" s="80">
        <v>6.3780341743706295E-2</v>
      </c>
      <c r="AN14" s="80">
        <v>2.9195986971900938E-2</v>
      </c>
    </row>
    <row r="15" spans="1:40">
      <c r="A15" s="80">
        <v>13</v>
      </c>
      <c r="B15" s="80">
        <v>0</v>
      </c>
      <c r="C15" s="80">
        <v>0</v>
      </c>
      <c r="D15" s="80">
        <v>2.9235068287414016E-2</v>
      </c>
      <c r="E15" s="80">
        <v>2.9962908124398228E-2</v>
      </c>
      <c r="F15" s="80">
        <v>2.5155190050854764E-4</v>
      </c>
      <c r="G15" s="80">
        <v>0</v>
      </c>
      <c r="H15" s="80">
        <v>9.8073249072424423E-4</v>
      </c>
      <c r="I15" s="80">
        <v>0</v>
      </c>
      <c r="J15" s="80">
        <v>0</v>
      </c>
      <c r="K15" s="80">
        <v>0</v>
      </c>
      <c r="L15" s="80">
        <v>0</v>
      </c>
      <c r="M15" s="80">
        <v>5.8436343276135319E-4</v>
      </c>
      <c r="N15" s="80">
        <v>0</v>
      </c>
      <c r="O15" s="80">
        <v>1.5741159085765274E-3</v>
      </c>
      <c r="P15" s="80">
        <v>0.40481762396024168</v>
      </c>
      <c r="Q15" s="80">
        <v>6.5424734258589926E-2</v>
      </c>
      <c r="R15" s="80">
        <v>0.30732796968401555</v>
      </c>
      <c r="S15" s="80">
        <v>0.22710461390672779</v>
      </c>
      <c r="T15" s="80">
        <v>0.33246145534961269</v>
      </c>
      <c r="U15" s="80">
        <v>2.9407403443348083E-2</v>
      </c>
      <c r="V15" s="80">
        <v>0.1427926732929827</v>
      </c>
      <c r="W15" s="80">
        <v>0.12948482455257898</v>
      </c>
      <c r="X15" s="80">
        <v>0.19805906998103137</v>
      </c>
      <c r="Y15" s="80">
        <v>0.24727866367178511</v>
      </c>
      <c r="Z15" s="80">
        <v>0.15079785157097364</v>
      </c>
      <c r="AA15" s="80">
        <v>9.4331016780218185E-3</v>
      </c>
      <c r="AB15" s="80">
        <v>0.26373833489367965</v>
      </c>
      <c r="AC15" s="80">
        <v>0.21286433255203674</v>
      </c>
      <c r="AD15" s="80">
        <v>0.20117256933719527</v>
      </c>
      <c r="AE15" s="80">
        <v>0.13125149181695911</v>
      </c>
      <c r="AF15" s="80">
        <v>1.8964878859086286E-2</v>
      </c>
      <c r="AG15" s="80">
        <v>2.0950541583379091E-2</v>
      </c>
      <c r="AH15" s="80">
        <v>1.9037670375421253E-2</v>
      </c>
      <c r="AI15" s="80">
        <v>1.9674523987665435E-2</v>
      </c>
      <c r="AJ15" s="80">
        <v>2.226203417024375E-2</v>
      </c>
      <c r="AK15" s="80">
        <v>3.1384637084842744E-2</v>
      </c>
      <c r="AL15" s="80">
        <v>3.3365891526670667E-2</v>
      </c>
      <c r="AM15" s="80">
        <v>6.8940470613374327E-2</v>
      </c>
      <c r="AN15" s="80">
        <v>3.2019302014571822E-2</v>
      </c>
    </row>
    <row r="16" spans="1:40">
      <c r="A16" s="80">
        <v>14</v>
      </c>
      <c r="B16" s="80">
        <v>0</v>
      </c>
      <c r="C16" s="80">
        <v>0</v>
      </c>
      <c r="D16" s="80">
        <v>3.1778346197158858E-2</v>
      </c>
      <c r="E16" s="80">
        <v>3.2891463573688877E-2</v>
      </c>
      <c r="F16" s="80">
        <v>2.5155190050854764E-4</v>
      </c>
      <c r="G16" s="80">
        <v>0</v>
      </c>
      <c r="H16" s="80">
        <v>1.2494975175007101E-3</v>
      </c>
      <c r="I16" s="80">
        <v>0</v>
      </c>
      <c r="J16" s="80">
        <v>0</v>
      </c>
      <c r="K16" s="80">
        <v>0</v>
      </c>
      <c r="L16" s="80">
        <v>0</v>
      </c>
      <c r="M16" s="80">
        <v>7.4450542371070044E-4</v>
      </c>
      <c r="N16" s="80">
        <v>0</v>
      </c>
      <c r="O16" s="80">
        <v>2.0054948098765222E-3</v>
      </c>
      <c r="P16" s="80">
        <v>0.42770120304766812</v>
      </c>
      <c r="Q16" s="80">
        <v>6.8938339159602832E-2</v>
      </c>
      <c r="R16" s="80">
        <v>0.32383790462296236</v>
      </c>
      <c r="S16" s="80">
        <v>0.24229290375942752</v>
      </c>
      <c r="T16" s="80">
        <v>0.35291625696174489</v>
      </c>
      <c r="U16" s="80">
        <v>3.8028409686067022E-2</v>
      </c>
      <c r="V16" s="80">
        <v>0.1523963043767235</v>
      </c>
      <c r="W16" s="80">
        <v>0.12948482455257898</v>
      </c>
      <c r="X16" s="80">
        <v>0.22138971636504842</v>
      </c>
      <c r="Y16" s="80">
        <v>0.2608500899782894</v>
      </c>
      <c r="Z16" s="80">
        <v>0.15885145683752155</v>
      </c>
      <c r="AA16" s="80">
        <v>2.2888284456210103E-2</v>
      </c>
      <c r="AB16" s="80">
        <v>0.27621364099223389</v>
      </c>
      <c r="AC16" s="80">
        <v>0.22828397939446998</v>
      </c>
      <c r="AD16" s="80">
        <v>0.21094009522754956</v>
      </c>
      <c r="AE16" s="80">
        <v>0.14038922524633113</v>
      </c>
      <c r="AF16" s="80">
        <v>2.1092893876195767E-2</v>
      </c>
      <c r="AG16" s="80">
        <v>2.3301394384911817E-2</v>
      </c>
      <c r="AH16" s="80">
        <v>2.1173853197926695E-2</v>
      </c>
      <c r="AI16" s="80">
        <v>2.1883123884977644E-2</v>
      </c>
      <c r="AJ16" s="80">
        <v>2.4678001140921856E-2</v>
      </c>
      <c r="AK16" s="80">
        <v>3.4451988138695995E-2</v>
      </c>
      <c r="AL16" s="80">
        <v>3.6460724717042058E-2</v>
      </c>
      <c r="AM16" s="80">
        <v>7.4414263246027679E-2</v>
      </c>
      <c r="AN16" s="80">
        <v>3.4827530774304089E-2</v>
      </c>
    </row>
    <row r="17" spans="1:40">
      <c r="A17" s="80">
        <v>15</v>
      </c>
      <c r="B17" s="80">
        <v>0</v>
      </c>
      <c r="C17" s="80">
        <v>0</v>
      </c>
      <c r="D17" s="80">
        <v>3.5839991377002639E-2</v>
      </c>
      <c r="E17" s="80">
        <v>3.6588102556385636E-2</v>
      </c>
      <c r="F17" s="80">
        <v>3.4862090994930005E-4</v>
      </c>
      <c r="G17" s="80">
        <v>0</v>
      </c>
      <c r="H17" s="80">
        <v>1.2494975175007101E-3</v>
      </c>
      <c r="I17" s="80">
        <v>0</v>
      </c>
      <c r="J17" s="80">
        <v>0</v>
      </c>
      <c r="K17" s="80">
        <v>0</v>
      </c>
      <c r="L17" s="80">
        <v>0</v>
      </c>
      <c r="M17" s="80">
        <v>7.4450542371070044E-4</v>
      </c>
      <c r="N17" s="80">
        <v>0</v>
      </c>
      <c r="O17" s="80">
        <v>2.0054948098765222E-3</v>
      </c>
      <c r="P17" s="80">
        <v>0.44179755219434547</v>
      </c>
      <c r="Q17" s="80">
        <v>7.7763193334185382E-2</v>
      </c>
      <c r="R17" s="80">
        <v>0.33966957628390831</v>
      </c>
      <c r="S17" s="80">
        <v>0.24229290375942752</v>
      </c>
      <c r="T17" s="80">
        <v>0.37609162880539759</v>
      </c>
      <c r="U17" s="80">
        <v>5.4211784889099293E-2</v>
      </c>
      <c r="V17" s="80">
        <v>0.16454000645641867</v>
      </c>
      <c r="W17" s="80">
        <v>0.12948482455257898</v>
      </c>
      <c r="X17" s="80">
        <v>0.24880641639133616</v>
      </c>
      <c r="Y17" s="80">
        <v>0.27865198954406051</v>
      </c>
      <c r="Z17" s="80">
        <v>0.17087246055462149</v>
      </c>
      <c r="AA17" s="80">
        <v>2.2888284456210103E-2</v>
      </c>
      <c r="AB17" s="80">
        <v>0.29054864385864659</v>
      </c>
      <c r="AC17" s="80">
        <v>0.24459327653659194</v>
      </c>
      <c r="AD17" s="80">
        <v>0.22162259818519836</v>
      </c>
      <c r="AE17" s="80">
        <v>0.15023473493313647</v>
      </c>
      <c r="AF17" s="80">
        <v>2.3636245421532809E-2</v>
      </c>
      <c r="AG17" s="80">
        <v>2.6109572873786343E-2</v>
      </c>
      <c r="AH17" s="80">
        <v>2.3726966704673221E-2</v>
      </c>
      <c r="AI17" s="80">
        <v>2.4519497848748885E-2</v>
      </c>
      <c r="AJ17" s="80">
        <v>2.7555887065790499E-2</v>
      </c>
      <c r="AK17" s="80">
        <v>3.7849720728502539E-2</v>
      </c>
      <c r="AL17" s="80">
        <v>4.0180320925051201E-2</v>
      </c>
      <c r="AM17" s="80">
        <v>8.0282188403156596E-2</v>
      </c>
      <c r="AN17" s="80">
        <v>3.8008954291798978E-2</v>
      </c>
    </row>
    <row r="18" spans="1:40">
      <c r="A18" s="80">
        <v>16</v>
      </c>
      <c r="B18" s="80">
        <v>0</v>
      </c>
      <c r="C18" s="80">
        <v>0</v>
      </c>
      <c r="D18" s="80">
        <v>3.8757093281734989E-2</v>
      </c>
      <c r="E18" s="80">
        <v>3.9843243676444137E-2</v>
      </c>
      <c r="F18" s="80">
        <v>3.4862090994930005E-4</v>
      </c>
      <c r="G18" s="80">
        <v>0</v>
      </c>
      <c r="H18" s="80">
        <v>1.2494975175007101E-3</v>
      </c>
      <c r="I18" s="80">
        <v>0</v>
      </c>
      <c r="J18" s="80">
        <v>1.5054400622157392E-4</v>
      </c>
      <c r="K18" s="80">
        <v>2.0150635279915806E-5</v>
      </c>
      <c r="L18" s="80">
        <v>1.8523050931953688E-5</v>
      </c>
      <c r="M18" s="80">
        <v>7.5264942668683895E-4</v>
      </c>
      <c r="N18" s="80">
        <v>0</v>
      </c>
      <c r="O18" s="80">
        <v>2.0054948098765222E-3</v>
      </c>
      <c r="P18" s="80">
        <v>0.4689212282974709</v>
      </c>
      <c r="Q18" s="80">
        <v>8.6751168700898329E-2</v>
      </c>
      <c r="R18" s="80">
        <v>0.36008825143853185</v>
      </c>
      <c r="S18" s="80">
        <v>0.29540634292148288</v>
      </c>
      <c r="T18" s="80">
        <v>0.40286592641246177</v>
      </c>
      <c r="U18" s="80">
        <v>5.4939379527097071E-2</v>
      </c>
      <c r="V18" s="80">
        <v>0.17433507135822415</v>
      </c>
      <c r="W18" s="80">
        <v>0.18064248533778798</v>
      </c>
      <c r="X18" s="80">
        <v>0.2610013122056945</v>
      </c>
      <c r="Y18" s="80">
        <v>0.29638913611663281</v>
      </c>
      <c r="Z18" s="80">
        <v>0.17960754526565351</v>
      </c>
      <c r="AA18" s="80">
        <v>2.2888284456210103E-2</v>
      </c>
      <c r="AB18" s="80">
        <v>0.31020597051082849</v>
      </c>
      <c r="AC18" s="80">
        <v>0.26306210050191298</v>
      </c>
      <c r="AD18" s="80">
        <v>0.23676634283083414</v>
      </c>
      <c r="AE18" s="80">
        <v>0.15924039275054766</v>
      </c>
      <c r="AF18" s="80">
        <v>2.6107668356077751E-2</v>
      </c>
      <c r="AG18" s="80">
        <v>2.8841653972031794E-2</v>
      </c>
      <c r="AH18" s="80">
        <v>2.6207798179548911E-2</v>
      </c>
      <c r="AI18" s="80">
        <v>2.7084430064725159E-2</v>
      </c>
      <c r="AJ18" s="80">
        <v>3.041925249231392E-2</v>
      </c>
      <c r="AK18" s="80">
        <v>4.1347499349596653E-2</v>
      </c>
      <c r="AL18" s="80">
        <v>4.3676632360162011E-2</v>
      </c>
      <c r="AM18" s="80">
        <v>8.5935730897162776E-2</v>
      </c>
      <c r="AN18" s="80">
        <v>4.1234662398392602E-2</v>
      </c>
    </row>
    <row r="19" spans="1:40">
      <c r="A19" s="80">
        <v>17</v>
      </c>
      <c r="B19" s="80">
        <v>0</v>
      </c>
      <c r="C19" s="80">
        <v>0</v>
      </c>
      <c r="D19" s="80">
        <v>4.1848945132247628E-2</v>
      </c>
      <c r="E19" s="80">
        <v>4.3337697485339867E-2</v>
      </c>
      <c r="F19" s="80">
        <v>1.8094746357436575E-3</v>
      </c>
      <c r="G19" s="80">
        <v>0</v>
      </c>
      <c r="H19" s="80">
        <v>1.2494975175007101E-3</v>
      </c>
      <c r="I19" s="80">
        <v>0</v>
      </c>
      <c r="J19" s="80">
        <v>1.5054400622157392E-4</v>
      </c>
      <c r="K19" s="80">
        <v>2.0150635279915806E-5</v>
      </c>
      <c r="L19" s="80">
        <v>1.8523050931953688E-5</v>
      </c>
      <c r="M19" s="80">
        <v>7.5264942668683895E-4</v>
      </c>
      <c r="N19" s="80">
        <v>0</v>
      </c>
      <c r="O19" s="80">
        <v>2.0054948098765222E-3</v>
      </c>
      <c r="P19" s="80">
        <v>0.48969217056781622</v>
      </c>
      <c r="Q19" s="80">
        <v>9.3870182525893353E-2</v>
      </c>
      <c r="R19" s="80">
        <v>0.37130623404810864</v>
      </c>
      <c r="S19" s="80">
        <v>0.2987592945314122</v>
      </c>
      <c r="T19" s="80">
        <v>0.41752591343145523</v>
      </c>
      <c r="U19" s="80">
        <v>6.1675157925707769E-2</v>
      </c>
      <c r="V19" s="80">
        <v>0.18401359276002999</v>
      </c>
      <c r="W19" s="80">
        <v>0.18064248533778798</v>
      </c>
      <c r="X19" s="80">
        <v>0.27526977661961416</v>
      </c>
      <c r="Y19" s="80">
        <v>0.3160314893138369</v>
      </c>
      <c r="Z19" s="80">
        <v>0.19387322613436958</v>
      </c>
      <c r="AA19" s="80">
        <v>3.345441713244722E-2</v>
      </c>
      <c r="AB19" s="80">
        <v>0.3298529844163598</v>
      </c>
      <c r="AC19" s="80">
        <v>0.27869180616081485</v>
      </c>
      <c r="AD19" s="80">
        <v>0.24498365279825629</v>
      </c>
      <c r="AE19" s="80">
        <v>0.17130147131105383</v>
      </c>
      <c r="AF19" s="80">
        <v>2.8745840966130951E-2</v>
      </c>
      <c r="AG19" s="80">
        <v>3.1705412017561503E-2</v>
      </c>
      <c r="AH19" s="80">
        <v>2.8856096695813589E-2</v>
      </c>
      <c r="AI19" s="80">
        <v>2.977298322460669E-2</v>
      </c>
      <c r="AJ19" s="80">
        <v>3.3363864703785946E-2</v>
      </c>
      <c r="AK19" s="80">
        <v>4.4883486114301624E-2</v>
      </c>
      <c r="AL19" s="80">
        <v>4.7321904849432835E-2</v>
      </c>
      <c r="AM19" s="80">
        <v>9.298468294066517E-2</v>
      </c>
      <c r="AN19" s="80">
        <v>4.4746467348333999E-2</v>
      </c>
    </row>
    <row r="20" spans="1:40">
      <c r="A20" s="80">
        <v>18</v>
      </c>
      <c r="B20" s="80">
        <v>0</v>
      </c>
      <c r="C20" s="80">
        <v>0</v>
      </c>
      <c r="D20" s="80">
        <v>4.6111230373488389E-2</v>
      </c>
      <c r="E20" s="80">
        <v>4.7983431536374202E-2</v>
      </c>
      <c r="F20" s="80">
        <v>2.0225782283653298E-3</v>
      </c>
      <c r="G20" s="80">
        <v>0</v>
      </c>
      <c r="H20" s="80">
        <v>2.0309187575767514E-3</v>
      </c>
      <c r="I20" s="80">
        <v>0</v>
      </c>
      <c r="J20" s="80">
        <v>1.5054400622157392E-4</v>
      </c>
      <c r="K20" s="80">
        <v>2.0150635279915806E-5</v>
      </c>
      <c r="L20" s="80">
        <v>1.8523050931953688E-5</v>
      </c>
      <c r="M20" s="80">
        <v>1.2182544745488275E-3</v>
      </c>
      <c r="N20" s="80">
        <v>0</v>
      </c>
      <c r="O20" s="80">
        <v>3.2597079790506545E-3</v>
      </c>
      <c r="P20" s="80">
        <v>0.51553079844911764</v>
      </c>
      <c r="Q20" s="80">
        <v>9.9833646761690986E-2</v>
      </c>
      <c r="R20" s="80">
        <v>0.38741732938764828</v>
      </c>
      <c r="S20" s="80">
        <v>0.2987592945314122</v>
      </c>
      <c r="T20" s="80">
        <v>0.43233358854873122</v>
      </c>
      <c r="U20" s="80">
        <v>7.5518192685917335E-2</v>
      </c>
      <c r="V20" s="80">
        <v>0.19605456781896183</v>
      </c>
      <c r="W20" s="80">
        <v>0.18064248533778798</v>
      </c>
      <c r="X20" s="80">
        <v>0.28797079333360237</v>
      </c>
      <c r="Y20" s="80">
        <v>0.33108706090002321</v>
      </c>
      <c r="Z20" s="80">
        <v>0.22176449111640484</v>
      </c>
      <c r="AA20" s="80">
        <v>3.345441713244722E-2</v>
      </c>
      <c r="AB20" s="80">
        <v>0.34219429755161729</v>
      </c>
      <c r="AC20" s="80">
        <v>0.29899168174274426</v>
      </c>
      <c r="AD20" s="80">
        <v>0.26026726654972054</v>
      </c>
      <c r="AE20" s="80">
        <v>0.18124796205513571</v>
      </c>
      <c r="AF20" s="80">
        <v>3.1490794654855873E-2</v>
      </c>
      <c r="AG20" s="80">
        <v>3.4727402782497627E-2</v>
      </c>
      <c r="AH20" s="80">
        <v>3.1611586140804407E-2</v>
      </c>
      <c r="AI20" s="80">
        <v>3.2614660117843509E-2</v>
      </c>
      <c r="AJ20" s="80">
        <v>3.6461569640153006E-2</v>
      </c>
      <c r="AK20" s="80">
        <v>4.8449864158283902E-2</v>
      </c>
      <c r="AL20" s="80">
        <v>5.1227767932949447E-2</v>
      </c>
      <c r="AM20" s="80">
        <v>9.9340941069231692E-2</v>
      </c>
      <c r="AN20" s="80">
        <v>4.8262804439521773E-2</v>
      </c>
    </row>
    <row r="21" spans="1:40">
      <c r="A21" s="80">
        <v>19</v>
      </c>
      <c r="B21" s="80">
        <v>0</v>
      </c>
      <c r="C21" s="80">
        <v>0</v>
      </c>
      <c r="D21" s="80">
        <v>4.9655890674824475E-2</v>
      </c>
      <c r="E21" s="80">
        <v>5.1764449235967978E-2</v>
      </c>
      <c r="F21" s="80">
        <v>2.2441405246005899E-3</v>
      </c>
      <c r="G21" s="80">
        <v>0</v>
      </c>
      <c r="H21" s="80">
        <v>2.0885033443485261E-3</v>
      </c>
      <c r="I21" s="80">
        <v>0</v>
      </c>
      <c r="J21" s="80">
        <v>1.5054400622157392E-4</v>
      </c>
      <c r="K21" s="80">
        <v>2.0150635279915806E-5</v>
      </c>
      <c r="L21" s="80">
        <v>1.8523050931953688E-5</v>
      </c>
      <c r="M21" s="80">
        <v>1.2525658969992537E-3</v>
      </c>
      <c r="N21" s="80">
        <v>0</v>
      </c>
      <c r="O21" s="80">
        <v>3.352133604777928E-3</v>
      </c>
      <c r="P21" s="80">
        <v>0.53294932631981451</v>
      </c>
      <c r="Q21" s="80">
        <v>0.10385947835828317</v>
      </c>
      <c r="R21" s="80">
        <v>0.4035709850426174</v>
      </c>
      <c r="S21" s="80">
        <v>0.2987592945314122</v>
      </c>
      <c r="T21" s="80">
        <v>0.44494537483627994</v>
      </c>
      <c r="U21" s="80">
        <v>7.8476661368715728E-2</v>
      </c>
      <c r="V21" s="80">
        <v>0.20822743818038214</v>
      </c>
      <c r="W21" s="80">
        <v>0.18064248533778798</v>
      </c>
      <c r="X21" s="80">
        <v>0.29800813065772813</v>
      </c>
      <c r="Y21" s="80">
        <v>0.34148141831084472</v>
      </c>
      <c r="Z21" s="80">
        <v>0.23158420275915742</v>
      </c>
      <c r="AA21" s="80">
        <v>3.345441713244722E-2</v>
      </c>
      <c r="AB21" s="80">
        <v>0.3501381868613867</v>
      </c>
      <c r="AC21" s="80">
        <v>0.31076324125246085</v>
      </c>
      <c r="AD21" s="80">
        <v>0.27180646778056866</v>
      </c>
      <c r="AE21" s="80">
        <v>0.19074651887997807</v>
      </c>
      <c r="AF21" s="80">
        <v>3.4269107229834478E-2</v>
      </c>
      <c r="AG21" s="80">
        <v>3.7790477240426508E-2</v>
      </c>
      <c r="AH21" s="80">
        <v>3.4400562511037798E-2</v>
      </c>
      <c r="AI21" s="80">
        <v>3.5490672398626265E-2</v>
      </c>
      <c r="AJ21" s="80">
        <v>3.9562054016795495E-2</v>
      </c>
      <c r="AK21" s="80">
        <v>5.2251251885079543E-2</v>
      </c>
      <c r="AL21" s="80">
        <v>5.5111689818149352E-2</v>
      </c>
      <c r="AM21" s="80">
        <v>0.10422092448721459</v>
      </c>
      <c r="AN21" s="80">
        <v>5.1152954140969167E-2</v>
      </c>
    </row>
    <row r="22" spans="1:40">
      <c r="A22" s="80">
        <v>20</v>
      </c>
      <c r="B22" s="80">
        <v>0</v>
      </c>
      <c r="C22" s="80">
        <v>0</v>
      </c>
      <c r="D22" s="80">
        <v>5.3916178583773552E-2</v>
      </c>
      <c r="E22" s="80">
        <v>5.6610193350149142E-2</v>
      </c>
      <c r="F22" s="80">
        <v>3.1228348520070497E-3</v>
      </c>
      <c r="G22" s="80">
        <v>0</v>
      </c>
      <c r="H22" s="80">
        <v>2.0885033443485261E-3</v>
      </c>
      <c r="I22" s="80">
        <v>0</v>
      </c>
      <c r="J22" s="80">
        <v>1.5054400622157392E-4</v>
      </c>
      <c r="K22" s="80">
        <v>2.0150635279915806E-5</v>
      </c>
      <c r="L22" s="80">
        <v>1.8523050931953688E-5</v>
      </c>
      <c r="M22" s="80">
        <v>1.2525658969992537E-3</v>
      </c>
      <c r="N22" s="80">
        <v>0</v>
      </c>
      <c r="O22" s="80">
        <v>3.352133604777928E-3</v>
      </c>
      <c r="P22" s="80">
        <v>0.56221004475117053</v>
      </c>
      <c r="Q22" s="80">
        <v>0.11128721691933972</v>
      </c>
      <c r="R22" s="80">
        <v>0.41780254977070697</v>
      </c>
      <c r="S22" s="80">
        <v>0.34128083142984844</v>
      </c>
      <c r="T22" s="80">
        <v>0.46761938445155249</v>
      </c>
      <c r="U22" s="80">
        <v>8.4743791325168974E-2</v>
      </c>
      <c r="V22" s="80">
        <v>0.2174624088687131</v>
      </c>
      <c r="W22" s="80">
        <v>0.21436043444836952</v>
      </c>
      <c r="X22" s="80">
        <v>0.31514643146588539</v>
      </c>
      <c r="Y22" s="80">
        <v>0.35425811844824456</v>
      </c>
      <c r="Z22" s="80">
        <v>0.24382413425078309</v>
      </c>
      <c r="AA22" s="80">
        <v>3.345441713244722E-2</v>
      </c>
      <c r="AB22" s="80">
        <v>0.3657329540605318</v>
      </c>
      <c r="AC22" s="80">
        <v>0.32575612189377096</v>
      </c>
      <c r="AD22" s="80">
        <v>0.28600609596186233</v>
      </c>
      <c r="AE22" s="80">
        <v>0.19918494431229777</v>
      </c>
      <c r="AF22" s="80">
        <v>3.7067684109306609E-2</v>
      </c>
      <c r="AG22" s="80">
        <v>4.0852584164987396E-2</v>
      </c>
      <c r="AH22" s="80">
        <v>3.7209880964772034E-2</v>
      </c>
      <c r="AI22" s="80">
        <v>3.8365439441454603E-2</v>
      </c>
      <c r="AJ22" s="80">
        <v>4.271811276552382E-2</v>
      </c>
      <c r="AK22" s="80">
        <v>5.5606880073539783E-2</v>
      </c>
      <c r="AL22" s="80">
        <v>5.8829367469720367E-2</v>
      </c>
      <c r="AM22" s="80">
        <v>0.10952958824764923</v>
      </c>
      <c r="AN22" s="80">
        <v>5.4370130908581997E-2</v>
      </c>
    </row>
    <row r="23" spans="1:40">
      <c r="A23" s="80">
        <v>21</v>
      </c>
      <c r="B23" s="80">
        <v>0</v>
      </c>
      <c r="C23" s="80">
        <v>0</v>
      </c>
      <c r="D23" s="80">
        <v>5.8518212456042287E-2</v>
      </c>
      <c r="E23" s="80">
        <v>6.1283625692306373E-2</v>
      </c>
      <c r="F23" s="80">
        <v>3.4269089231146422E-3</v>
      </c>
      <c r="G23" s="80">
        <v>0</v>
      </c>
      <c r="H23" s="80">
        <v>2.5025654473363225E-3</v>
      </c>
      <c r="I23" s="80">
        <v>0</v>
      </c>
      <c r="J23" s="80">
        <v>1.5054400622157392E-4</v>
      </c>
      <c r="K23" s="80">
        <v>2.0150635279915806E-5</v>
      </c>
      <c r="L23" s="80">
        <v>1.8523050931953688E-5</v>
      </c>
      <c r="M23" s="80">
        <v>1.4992822586644523E-3</v>
      </c>
      <c r="N23" s="80">
        <v>0</v>
      </c>
      <c r="O23" s="80">
        <v>4.016720278122889E-3</v>
      </c>
      <c r="P23" s="80">
        <v>0.58989996742784523</v>
      </c>
      <c r="Q23" s="80">
        <v>0.12327235199867245</v>
      </c>
      <c r="R23" s="80">
        <v>0.43765036776254096</v>
      </c>
      <c r="S23" s="80">
        <v>0.34337205455600106</v>
      </c>
      <c r="T23" s="80">
        <v>0.4917119771161178</v>
      </c>
      <c r="U23" s="80">
        <v>8.6257015960455707E-2</v>
      </c>
      <c r="V23" s="80">
        <v>0.22962408123084269</v>
      </c>
      <c r="W23" s="80">
        <v>0.21436043444836952</v>
      </c>
      <c r="X23" s="80">
        <v>0.32640762148265062</v>
      </c>
      <c r="Y23" s="80">
        <v>0.36739680116875817</v>
      </c>
      <c r="Z23" s="80">
        <v>0.25936733877938423</v>
      </c>
      <c r="AA23" s="80">
        <v>3.5661409609727211E-2</v>
      </c>
      <c r="AB23" s="80">
        <v>0.38001628358984507</v>
      </c>
      <c r="AC23" s="80">
        <v>0.34308444687865897</v>
      </c>
      <c r="AD23" s="80">
        <v>0.30259224076135416</v>
      </c>
      <c r="AE23" s="80">
        <v>0.20913839788584909</v>
      </c>
      <c r="AF23" s="80">
        <v>4.0087337343326215E-2</v>
      </c>
      <c r="AG23" s="80">
        <v>4.4177260593411899E-2</v>
      </c>
      <c r="AH23" s="80">
        <v>4.0241124314359653E-2</v>
      </c>
      <c r="AI23" s="80">
        <v>4.1489134438705402E-2</v>
      </c>
      <c r="AJ23" s="80">
        <v>4.6112203458058852E-2</v>
      </c>
      <c r="AK23" s="80">
        <v>5.9415765984940916E-2</v>
      </c>
      <c r="AL23" s="80">
        <v>6.2991350385042125E-2</v>
      </c>
      <c r="AM23" s="80">
        <v>0.11530041197587496</v>
      </c>
      <c r="AN23" s="80">
        <v>5.7760936729409303E-2</v>
      </c>
    </row>
    <row r="24" spans="1:40">
      <c r="A24" s="80">
        <v>22</v>
      </c>
      <c r="B24" s="80">
        <v>0</v>
      </c>
      <c r="C24" s="80">
        <v>0</v>
      </c>
      <c r="D24" s="80">
        <v>6.1832565915984752E-2</v>
      </c>
      <c r="E24" s="80">
        <v>6.4672487021393943E-2</v>
      </c>
      <c r="F24" s="80">
        <v>3.7278448892168799E-3</v>
      </c>
      <c r="G24" s="80">
        <v>0</v>
      </c>
      <c r="H24" s="80">
        <v>2.6354720393160784E-3</v>
      </c>
      <c r="I24" s="80">
        <v>0</v>
      </c>
      <c r="J24" s="80">
        <v>1.5054400622157392E-4</v>
      </c>
      <c r="K24" s="80">
        <v>2.0150635279915806E-5</v>
      </c>
      <c r="L24" s="80">
        <v>1.8523050931953688E-5</v>
      </c>
      <c r="M24" s="80">
        <v>1.5784738354302518E-3</v>
      </c>
      <c r="N24" s="80">
        <v>0</v>
      </c>
      <c r="O24" s="80">
        <v>4.230040814322854E-3</v>
      </c>
      <c r="P24" s="80">
        <v>0.61326381610362768</v>
      </c>
      <c r="Q24" s="80">
        <v>0.13137064536606</v>
      </c>
      <c r="R24" s="80">
        <v>0.44267341398295734</v>
      </c>
      <c r="S24" s="80">
        <v>0.35109056337218131</v>
      </c>
      <c r="T24" s="80">
        <v>0.50941511626551206</v>
      </c>
      <c r="U24" s="80">
        <v>9.1158515360792863E-2</v>
      </c>
      <c r="V24" s="80">
        <v>0.23976799970975138</v>
      </c>
      <c r="W24" s="80">
        <v>0.21436043444836952</v>
      </c>
      <c r="X24" s="80">
        <v>0.3501331294306031</v>
      </c>
      <c r="Y24" s="80">
        <v>0.38346722572309316</v>
      </c>
      <c r="Z24" s="80">
        <v>0.27216460164823247</v>
      </c>
      <c r="AA24" s="80">
        <v>3.962294598328879E-2</v>
      </c>
      <c r="AB24" s="80">
        <v>0.39714190826313661</v>
      </c>
      <c r="AC24" s="80">
        <v>0.3598789098073209</v>
      </c>
      <c r="AD24" s="80">
        <v>0.3089999941721206</v>
      </c>
      <c r="AE24" s="80">
        <v>0.21864934643175507</v>
      </c>
      <c r="AF24" s="80">
        <v>4.3148215105648272E-2</v>
      </c>
      <c r="AG24" s="80">
        <v>4.7549376282061073E-2</v>
      </c>
      <c r="AH24" s="80">
        <v>4.3313750421360889E-2</v>
      </c>
      <c r="AI24" s="80">
        <v>4.4655721460549705E-2</v>
      </c>
      <c r="AJ24" s="80">
        <v>4.9559048781133021E-2</v>
      </c>
      <c r="AK24" s="80">
        <v>6.354867063063277E-2</v>
      </c>
      <c r="AL24" s="80">
        <v>6.7056211720433315E-2</v>
      </c>
      <c r="AM24" s="80">
        <v>0.12164492870489961</v>
      </c>
      <c r="AN24" s="80">
        <v>6.089542194749957E-2</v>
      </c>
    </row>
    <row r="25" spans="1:40">
      <c r="A25" s="80">
        <v>23</v>
      </c>
      <c r="B25" s="80">
        <v>0</v>
      </c>
      <c r="C25" s="80">
        <v>0</v>
      </c>
      <c r="D25" s="80">
        <v>6.6227252596288644E-2</v>
      </c>
      <c r="E25" s="80">
        <v>6.9635719590225506E-2</v>
      </c>
      <c r="F25" s="80">
        <v>3.9568623888996141E-3</v>
      </c>
      <c r="G25" s="80">
        <v>0</v>
      </c>
      <c r="H25" s="80">
        <v>2.6354720393160784E-3</v>
      </c>
      <c r="I25" s="80">
        <v>0</v>
      </c>
      <c r="J25" s="80">
        <v>1.5054400622157392E-4</v>
      </c>
      <c r="K25" s="80">
        <v>2.0150635279915806E-5</v>
      </c>
      <c r="L25" s="80">
        <v>1.8523050931953688E-5</v>
      </c>
      <c r="M25" s="80">
        <v>1.5784738354302518E-3</v>
      </c>
      <c r="N25" s="80">
        <v>0</v>
      </c>
      <c r="O25" s="80">
        <v>4.230040814322854E-3</v>
      </c>
      <c r="P25" s="80">
        <v>0.62835178054912777</v>
      </c>
      <c r="Q25" s="80">
        <v>0.14240950491230986</v>
      </c>
      <c r="R25" s="80">
        <v>0.45452503525711924</v>
      </c>
      <c r="S25" s="80">
        <v>0.35635323959472248</v>
      </c>
      <c r="T25" s="80">
        <v>0.52411008204462517</v>
      </c>
      <c r="U25" s="80">
        <v>0.10442341805964804</v>
      </c>
      <c r="V25" s="80">
        <v>0.24877767570519332</v>
      </c>
      <c r="W25" s="80">
        <v>0.25376256809064096</v>
      </c>
      <c r="X25" s="80">
        <v>0.35777839103729697</v>
      </c>
      <c r="Y25" s="80">
        <v>0.39584706344341397</v>
      </c>
      <c r="Z25" s="80">
        <v>0.28652639714966716</v>
      </c>
      <c r="AA25" s="80">
        <v>3.962294598328879E-2</v>
      </c>
      <c r="AB25" s="80">
        <v>0.41382716552960552</v>
      </c>
      <c r="AC25" s="80">
        <v>0.37371961155111455</v>
      </c>
      <c r="AD25" s="80">
        <v>0.3194785213504362</v>
      </c>
      <c r="AE25" s="80">
        <v>0.2292265506989476</v>
      </c>
      <c r="AF25" s="80">
        <v>4.6392904788160383E-2</v>
      </c>
      <c r="AG25" s="80">
        <v>5.112812183358189E-2</v>
      </c>
      <c r="AH25" s="80">
        <v>4.6570893960487712E-2</v>
      </c>
      <c r="AI25" s="80">
        <v>4.8015519148756125E-2</v>
      </c>
      <c r="AJ25" s="80">
        <v>5.3232091410442509E-2</v>
      </c>
      <c r="AK25" s="80">
        <v>6.7495976612450534E-2</v>
      </c>
      <c r="AL25" s="80">
        <v>7.1290094666965925E-2</v>
      </c>
      <c r="AM25" s="80">
        <v>0.12715617300270585</v>
      </c>
      <c r="AN25" s="80">
        <v>6.4855295827206949E-2</v>
      </c>
    </row>
    <row r="26" spans="1:40">
      <c r="A26" s="80">
        <v>24</v>
      </c>
      <c r="B26" s="80">
        <v>0</v>
      </c>
      <c r="C26" s="80">
        <v>0</v>
      </c>
      <c r="D26" s="80">
        <v>7.1181141876332232E-2</v>
      </c>
      <c r="E26" s="80">
        <v>7.3846267001938179E-2</v>
      </c>
      <c r="F26" s="80">
        <v>4.3224436912410701E-3</v>
      </c>
      <c r="G26" s="80">
        <v>0</v>
      </c>
      <c r="H26" s="80">
        <v>3.2611350951318894E-3</v>
      </c>
      <c r="I26" s="80">
        <v>0</v>
      </c>
      <c r="J26" s="80">
        <v>1.5054400622157392E-4</v>
      </c>
      <c r="K26" s="80">
        <v>2.0150635279915806E-5</v>
      </c>
      <c r="L26" s="80">
        <v>1.8523050931953688E-5</v>
      </c>
      <c r="M26" s="80">
        <v>1.9512713255781403E-3</v>
      </c>
      <c r="N26" s="80">
        <v>0</v>
      </c>
      <c r="O26" s="80">
        <v>5.2342557035848338E-3</v>
      </c>
      <c r="P26" s="80">
        <v>0.64632459643808349</v>
      </c>
      <c r="Q26" s="80">
        <v>0.15181286673505462</v>
      </c>
      <c r="R26" s="80">
        <v>0.47542700392944615</v>
      </c>
      <c r="S26" s="80">
        <v>0.37200845637309338</v>
      </c>
      <c r="T26" s="80">
        <v>0.54293254151784498</v>
      </c>
      <c r="U26" s="80">
        <v>0.10808801518597642</v>
      </c>
      <c r="V26" s="80">
        <v>0.25945410869371921</v>
      </c>
      <c r="W26" s="80">
        <v>0.31054575486692987</v>
      </c>
      <c r="X26" s="80">
        <v>0.36849419215359897</v>
      </c>
      <c r="Y26" s="80">
        <v>0.40494235565047471</v>
      </c>
      <c r="Z26" s="80">
        <v>0.29118528698561152</v>
      </c>
      <c r="AA26" s="80">
        <v>5.5334184739967027E-2</v>
      </c>
      <c r="AB26" s="80">
        <v>0.42414242941145086</v>
      </c>
      <c r="AC26" s="80">
        <v>0.38161757148288944</v>
      </c>
      <c r="AD26" s="80">
        <v>0.33793541544038369</v>
      </c>
      <c r="AE26" s="80">
        <v>0.23779843312188567</v>
      </c>
      <c r="AF26" s="80">
        <v>4.9643221761938576E-2</v>
      </c>
      <c r="AG26" s="80">
        <v>5.4704258159269763E-2</v>
      </c>
      <c r="AH26" s="80">
        <v>4.983368638970375E-2</v>
      </c>
      <c r="AI26" s="80">
        <v>5.1376527682275352E-2</v>
      </c>
      <c r="AJ26" s="80">
        <v>5.688135750919459E-2</v>
      </c>
      <c r="AK26" s="80">
        <v>7.1382061422526261E-2</v>
      </c>
      <c r="AL26" s="80">
        <v>7.5548819775334813E-2</v>
      </c>
      <c r="AM26" s="80">
        <v>0.13255924401256</v>
      </c>
      <c r="AN26" s="80">
        <v>6.8532063404947635E-2</v>
      </c>
    </row>
    <row r="27" spans="1:40">
      <c r="A27" s="80">
        <v>25</v>
      </c>
      <c r="B27" s="80">
        <v>0</v>
      </c>
      <c r="C27" s="80">
        <v>0</v>
      </c>
      <c r="D27" s="80">
        <v>7.5271890426332339E-2</v>
      </c>
      <c r="E27" s="80">
        <v>7.7990308300364394E-2</v>
      </c>
      <c r="F27" s="80">
        <v>5.4225700701209367E-3</v>
      </c>
      <c r="G27" s="80">
        <v>0</v>
      </c>
      <c r="H27" s="80">
        <v>3.9313361828209447E-3</v>
      </c>
      <c r="I27" s="80">
        <v>0</v>
      </c>
      <c r="J27" s="80">
        <v>1.5054400622157392E-4</v>
      </c>
      <c r="K27" s="80">
        <v>2.0150635279915806E-5</v>
      </c>
      <c r="L27" s="80">
        <v>1.8523050931953688E-5</v>
      </c>
      <c r="M27" s="80">
        <v>2.3506065285478642E-3</v>
      </c>
      <c r="N27" s="80">
        <v>0</v>
      </c>
      <c r="O27" s="80">
        <v>6.309955962375653E-3</v>
      </c>
      <c r="P27" s="80">
        <v>0.66091236878857107</v>
      </c>
      <c r="Q27" s="80">
        <v>0.15760818236382645</v>
      </c>
      <c r="R27" s="80">
        <v>0.4968935547842438</v>
      </c>
      <c r="S27" s="80">
        <v>0.37437850924939964</v>
      </c>
      <c r="T27" s="80">
        <v>0.55748370572757766</v>
      </c>
      <c r="U27" s="80">
        <v>0.11613217234486832</v>
      </c>
      <c r="V27" s="80">
        <v>0.26820096611675709</v>
      </c>
      <c r="W27" s="80">
        <v>0.3278094855963038</v>
      </c>
      <c r="X27" s="80">
        <v>0.39206699120942173</v>
      </c>
      <c r="Y27" s="80">
        <v>0.41633604533777613</v>
      </c>
      <c r="Z27" s="80">
        <v>0.3066170252387681</v>
      </c>
      <c r="AA27" s="80">
        <v>5.5334184739967027E-2</v>
      </c>
      <c r="AB27" s="80">
        <v>0.44480156116454078</v>
      </c>
      <c r="AC27" s="80">
        <v>0.39204324516253775</v>
      </c>
      <c r="AD27" s="80">
        <v>0.35089953318685929</v>
      </c>
      <c r="AE27" s="80">
        <v>0.24980231134794628</v>
      </c>
      <c r="AF27" s="80">
        <v>5.2960777391106981E-2</v>
      </c>
      <c r="AG27" s="80">
        <v>5.8327925511196248E-2</v>
      </c>
      <c r="AH27" s="80">
        <v>5.31639755515547E-2</v>
      </c>
      <c r="AI27" s="80">
        <v>5.4782419860583603E-2</v>
      </c>
      <c r="AJ27" s="80">
        <v>6.0580934631647737E-2</v>
      </c>
      <c r="AK27" s="80">
        <v>7.5438785431548319E-2</v>
      </c>
      <c r="AL27" s="80">
        <v>7.9814283405593392E-2</v>
      </c>
      <c r="AM27" s="80">
        <v>0.13822305783001254</v>
      </c>
      <c r="AN27" s="80">
        <v>7.2235992160314524E-2</v>
      </c>
    </row>
    <row r="28" spans="1:40">
      <c r="A28" s="80">
        <v>26</v>
      </c>
      <c r="B28" s="80">
        <v>0</v>
      </c>
      <c r="C28" s="80">
        <v>0</v>
      </c>
      <c r="D28" s="80">
        <v>7.9468772524462439E-2</v>
      </c>
      <c r="E28" s="80">
        <v>8.2033508114720349E-2</v>
      </c>
      <c r="F28" s="80">
        <v>7.172190170490287E-3</v>
      </c>
      <c r="G28" s="80">
        <v>0</v>
      </c>
      <c r="H28" s="80">
        <v>3.9313361828209447E-3</v>
      </c>
      <c r="I28" s="80">
        <v>0</v>
      </c>
      <c r="J28" s="80">
        <v>1.5054400622157392E-4</v>
      </c>
      <c r="K28" s="80">
        <v>2.0150635279915806E-5</v>
      </c>
      <c r="L28" s="80">
        <v>1.8523050931953688E-5</v>
      </c>
      <c r="M28" s="80">
        <v>2.3506065285478642E-3</v>
      </c>
      <c r="N28" s="80">
        <v>0</v>
      </c>
      <c r="O28" s="80">
        <v>6.309955962375653E-3</v>
      </c>
      <c r="P28" s="80">
        <v>0.68793229739310646</v>
      </c>
      <c r="Q28" s="80">
        <v>0.16220065282180929</v>
      </c>
      <c r="R28" s="80">
        <v>0.51257016093828967</v>
      </c>
      <c r="S28" s="80">
        <v>0.38900729032840436</v>
      </c>
      <c r="T28" s="80">
        <v>0.58022378633418703</v>
      </c>
      <c r="U28" s="80">
        <v>0.12836082528864087</v>
      </c>
      <c r="V28" s="80">
        <v>0.27893784728511978</v>
      </c>
      <c r="W28" s="80">
        <v>0.35024705611613233</v>
      </c>
      <c r="X28" s="80">
        <v>0.40886169701028713</v>
      </c>
      <c r="Y28" s="80">
        <v>0.43061224455736907</v>
      </c>
      <c r="Z28" s="80">
        <v>0.32661220615787762</v>
      </c>
      <c r="AA28" s="80">
        <v>5.5334184739967027E-2</v>
      </c>
      <c r="AB28" s="80">
        <v>0.46476727521420963</v>
      </c>
      <c r="AC28" s="80">
        <v>0.40988386927980552</v>
      </c>
      <c r="AD28" s="80">
        <v>0.36000850870393791</v>
      </c>
      <c r="AE28" s="80">
        <v>0.25910861281727782</v>
      </c>
      <c r="AF28" s="80">
        <v>5.6394631502052553E-2</v>
      </c>
      <c r="AG28" s="80">
        <v>6.2060884922268994E-2</v>
      </c>
      <c r="AH28" s="80">
        <v>5.6611009575193945E-2</v>
      </c>
      <c r="AI28" s="80">
        <v>5.8286996595344982E-2</v>
      </c>
      <c r="AJ28" s="80">
        <v>6.4414678355178931E-2</v>
      </c>
      <c r="AK28" s="80">
        <v>7.9833737807863445E-2</v>
      </c>
      <c r="AL28" s="80">
        <v>8.428076763621177E-2</v>
      </c>
      <c r="AM28" s="80">
        <v>0.1446953658257927</v>
      </c>
      <c r="AN28" s="80">
        <v>7.6471732806717263E-2</v>
      </c>
    </row>
    <row r="29" spans="1:40">
      <c r="A29" s="80">
        <v>27</v>
      </c>
      <c r="B29" s="80">
        <v>0</v>
      </c>
      <c r="C29" s="80">
        <v>0</v>
      </c>
      <c r="D29" s="80">
        <v>8.341590095019337E-2</v>
      </c>
      <c r="E29" s="80">
        <v>8.6718138412929441E-2</v>
      </c>
      <c r="F29" s="80">
        <v>7.891619871961509E-3</v>
      </c>
      <c r="G29" s="80">
        <v>0</v>
      </c>
      <c r="H29" s="80">
        <v>4.376509525948518E-3</v>
      </c>
      <c r="I29" s="80">
        <v>0</v>
      </c>
      <c r="J29" s="80">
        <v>1.5054400622157392E-4</v>
      </c>
      <c r="K29" s="80">
        <v>2.0150635279915806E-5</v>
      </c>
      <c r="L29" s="80">
        <v>1.8523050931953688E-5</v>
      </c>
      <c r="M29" s="80">
        <v>2.615860331622919E-3</v>
      </c>
      <c r="N29" s="80">
        <v>0</v>
      </c>
      <c r="O29" s="80">
        <v>7.0244774533214892E-3</v>
      </c>
      <c r="P29" s="80">
        <v>0.70120358046504372</v>
      </c>
      <c r="Q29" s="80">
        <v>0.17310897701740788</v>
      </c>
      <c r="R29" s="80">
        <v>0.52630429836097559</v>
      </c>
      <c r="S29" s="80">
        <v>0.39645288069821166</v>
      </c>
      <c r="T29" s="80">
        <v>0.58919389504040043</v>
      </c>
      <c r="U29" s="80">
        <v>0.1317712637057411</v>
      </c>
      <c r="V29" s="80">
        <v>0.28973372398537506</v>
      </c>
      <c r="W29" s="80">
        <v>0.35024705611613233</v>
      </c>
      <c r="X29" s="80">
        <v>0.42444454867432319</v>
      </c>
      <c r="Y29" s="80">
        <v>0.44509688833496525</v>
      </c>
      <c r="Z29" s="80">
        <v>0.33479796904441361</v>
      </c>
      <c r="AA29" s="80">
        <v>7.444646974830324E-2</v>
      </c>
      <c r="AB29" s="80">
        <v>0.48021906828089</v>
      </c>
      <c r="AC29" s="80">
        <v>0.42282827215572455</v>
      </c>
      <c r="AD29" s="80">
        <v>0.36995669885598725</v>
      </c>
      <c r="AE29" s="80">
        <v>0.27028609211081445</v>
      </c>
      <c r="AF29" s="80">
        <v>5.9953958313397289E-2</v>
      </c>
      <c r="AG29" s="80">
        <v>6.5966980165788322E-2</v>
      </c>
      <c r="AH29" s="80">
        <v>6.0183997891980118E-2</v>
      </c>
      <c r="AI29" s="80">
        <v>6.1956721186542531E-2</v>
      </c>
      <c r="AJ29" s="80">
        <v>6.8375661020647863E-2</v>
      </c>
      <c r="AK29" s="80">
        <v>8.44284485022435E-2</v>
      </c>
      <c r="AL29" s="80">
        <v>8.8890353768085281E-2</v>
      </c>
      <c r="AM29" s="80">
        <v>0.15177010642162544</v>
      </c>
      <c r="AN29" s="80">
        <v>8.0247564345586594E-2</v>
      </c>
    </row>
    <row r="30" spans="1:40">
      <c r="A30" s="80">
        <v>28</v>
      </c>
      <c r="B30" s="80">
        <v>0</v>
      </c>
      <c r="C30" s="80">
        <v>0</v>
      </c>
      <c r="D30" s="80">
        <v>8.9777122820797112E-2</v>
      </c>
      <c r="E30" s="80">
        <v>9.2041905885727429E-2</v>
      </c>
      <c r="F30" s="80">
        <v>8.9594368960837813E-3</v>
      </c>
      <c r="G30" s="80">
        <v>0</v>
      </c>
      <c r="H30" s="80">
        <v>5.4267279604273801E-3</v>
      </c>
      <c r="I30" s="80">
        <v>0</v>
      </c>
      <c r="J30" s="80">
        <v>1.5054400622157392E-4</v>
      </c>
      <c r="K30" s="80">
        <v>2.0150635279915806E-5</v>
      </c>
      <c r="L30" s="80">
        <v>1.8523050931953688E-5</v>
      </c>
      <c r="M30" s="80">
        <v>3.2416265373169046E-3</v>
      </c>
      <c r="N30" s="80">
        <v>0</v>
      </c>
      <c r="O30" s="80">
        <v>8.7101211541564579E-3</v>
      </c>
      <c r="P30" s="80">
        <v>0.72432316213215087</v>
      </c>
      <c r="Q30" s="80">
        <v>0.18355294693228735</v>
      </c>
      <c r="R30" s="80">
        <v>0.53251116517792807</v>
      </c>
      <c r="S30" s="80">
        <v>0.39645288069821166</v>
      </c>
      <c r="T30" s="80">
        <v>0.6069397860077187</v>
      </c>
      <c r="U30" s="80">
        <v>0.13879945765354001</v>
      </c>
      <c r="V30" s="80">
        <v>0.30114934346195288</v>
      </c>
      <c r="W30" s="80">
        <v>0.38899806026096556</v>
      </c>
      <c r="X30" s="80">
        <v>0.43708775416486234</v>
      </c>
      <c r="Y30" s="80">
        <v>0.4629907438266449</v>
      </c>
      <c r="Z30" s="80">
        <v>0.3473682945860096</v>
      </c>
      <c r="AA30" s="80">
        <v>7.444646974830324E-2</v>
      </c>
      <c r="AB30" s="80">
        <v>0.49632507846229507</v>
      </c>
      <c r="AC30" s="80">
        <v>0.43931168990790476</v>
      </c>
      <c r="AD30" s="80">
        <v>0.37777188514415261</v>
      </c>
      <c r="AE30" s="80">
        <v>0.28055424097331599</v>
      </c>
      <c r="AF30" s="80">
        <v>6.3546623362162852E-2</v>
      </c>
      <c r="AG30" s="80">
        <v>6.9893580392807242E-2</v>
      </c>
      <c r="AH30" s="80">
        <v>6.3790452405921086E-2</v>
      </c>
      <c r="AI30" s="80">
        <v>6.564923607840184E-2</v>
      </c>
      <c r="AJ30" s="80">
        <v>7.2400581308834214E-2</v>
      </c>
      <c r="AK30" s="80">
        <v>8.8383124608362035E-2</v>
      </c>
      <c r="AL30" s="80">
        <v>9.3587938890504929E-2</v>
      </c>
      <c r="AM30" s="80">
        <v>0.15816226750722634</v>
      </c>
      <c r="AN30" s="80">
        <v>8.3981972940767702E-2</v>
      </c>
    </row>
    <row r="31" spans="1:40">
      <c r="A31" s="80">
        <v>29</v>
      </c>
      <c r="B31" s="80">
        <v>0</v>
      </c>
      <c r="C31" s="80">
        <v>0</v>
      </c>
      <c r="D31" s="80">
        <v>9.4685686749448689E-2</v>
      </c>
      <c r="E31" s="80">
        <v>9.8365676463564269E-2</v>
      </c>
      <c r="F31" s="80">
        <v>9.8947046449727218E-3</v>
      </c>
      <c r="G31" s="80">
        <v>0</v>
      </c>
      <c r="H31" s="80">
        <v>5.4267279604273801E-3</v>
      </c>
      <c r="I31" s="80">
        <v>0</v>
      </c>
      <c r="J31" s="80">
        <v>1.5054400622157392E-4</v>
      </c>
      <c r="K31" s="80">
        <v>2.0150635279915806E-5</v>
      </c>
      <c r="L31" s="80">
        <v>1.8523050931953688E-5</v>
      </c>
      <c r="M31" s="80">
        <v>3.2416265373169046E-3</v>
      </c>
      <c r="N31" s="80">
        <v>0</v>
      </c>
      <c r="O31" s="80">
        <v>8.7101211541564579E-3</v>
      </c>
      <c r="P31" s="80">
        <v>0.72950154419916935</v>
      </c>
      <c r="Q31" s="80">
        <v>0.192481994740476</v>
      </c>
      <c r="R31" s="80">
        <v>0.5414403028302075</v>
      </c>
      <c r="S31" s="80">
        <v>0.39967073789481639</v>
      </c>
      <c r="T31" s="80">
        <v>0.61367125406628087</v>
      </c>
      <c r="U31" s="80">
        <v>0.1562480639632321</v>
      </c>
      <c r="V31" s="80">
        <v>0.31197585608625505</v>
      </c>
      <c r="W31" s="80">
        <v>0.38899806026096556</v>
      </c>
      <c r="X31" s="80">
        <v>0.44742178305084007</v>
      </c>
      <c r="Y31" s="80">
        <v>0.47783386551504248</v>
      </c>
      <c r="Z31" s="80">
        <v>0.35354566212636274</v>
      </c>
      <c r="AA31" s="80">
        <v>7.444646974830324E-2</v>
      </c>
      <c r="AB31" s="80">
        <v>0.5081445171077873</v>
      </c>
      <c r="AC31" s="80">
        <v>0.45151630480486632</v>
      </c>
      <c r="AD31" s="80">
        <v>0.38582310054840346</v>
      </c>
      <c r="AE31" s="80">
        <v>0.29098948159849181</v>
      </c>
      <c r="AF31" s="80">
        <v>6.7395569325857385E-2</v>
      </c>
      <c r="AG31" s="80">
        <v>7.4114831001225775E-2</v>
      </c>
      <c r="AH31" s="80">
        <v>6.7654171499202706E-2</v>
      </c>
      <c r="AI31" s="80">
        <v>6.961223032633812E-2</v>
      </c>
      <c r="AJ31" s="80">
        <v>7.6663024751772391E-2</v>
      </c>
      <c r="AK31" s="80">
        <v>9.3048420201348653E-2</v>
      </c>
      <c r="AL31" s="80">
        <v>9.8480153097655773E-2</v>
      </c>
      <c r="AM31" s="80">
        <v>0.16427727589499411</v>
      </c>
      <c r="AN31" s="80">
        <v>8.858136632170073E-2</v>
      </c>
    </row>
    <row r="32" spans="1:40">
      <c r="A32" s="80">
        <v>30</v>
      </c>
      <c r="B32" s="80">
        <v>0</v>
      </c>
      <c r="C32" s="80">
        <v>0</v>
      </c>
      <c r="D32" s="80">
        <v>9.9823693126253971E-2</v>
      </c>
      <c r="E32" s="80">
        <v>0.10280883277652279</v>
      </c>
      <c r="F32" s="80">
        <v>1.1325692859107938E-2</v>
      </c>
      <c r="G32" s="80">
        <v>0</v>
      </c>
      <c r="H32" s="80">
        <v>8.3294616562386761E-3</v>
      </c>
      <c r="I32" s="80">
        <v>0</v>
      </c>
      <c r="J32" s="80">
        <v>1.5054400622157392E-4</v>
      </c>
      <c r="K32" s="80">
        <v>2.0150635279915806E-5</v>
      </c>
      <c r="L32" s="80">
        <v>1.8523050931953688E-5</v>
      </c>
      <c r="M32" s="80">
        <v>4.9712025867691897E-3</v>
      </c>
      <c r="N32" s="80">
        <v>0</v>
      </c>
      <c r="O32" s="80">
        <v>1.3369127898761648E-2</v>
      </c>
      <c r="P32" s="80">
        <v>0.74243728239124329</v>
      </c>
      <c r="Q32" s="80">
        <v>0.20073256073130405</v>
      </c>
      <c r="R32" s="80">
        <v>0.55308276920639166</v>
      </c>
      <c r="S32" s="80">
        <v>0.41051159209084775</v>
      </c>
      <c r="T32" s="80">
        <v>0.63188741503076185</v>
      </c>
      <c r="U32" s="80">
        <v>0.1610510496327606</v>
      </c>
      <c r="V32" s="80">
        <v>0.32292920458870955</v>
      </c>
      <c r="W32" s="80">
        <v>0.38899806026096556</v>
      </c>
      <c r="X32" s="80">
        <v>0.46351293717010789</v>
      </c>
      <c r="Y32" s="80">
        <v>0.49173423035143016</v>
      </c>
      <c r="Z32" s="80">
        <v>0.3680009024096072</v>
      </c>
      <c r="AA32" s="80">
        <v>7.444646974830324E-2</v>
      </c>
      <c r="AB32" s="80">
        <v>0.52125293529811201</v>
      </c>
      <c r="AC32" s="80">
        <v>0.46706443073521664</v>
      </c>
      <c r="AD32" s="80">
        <v>0.40091730821905835</v>
      </c>
      <c r="AE32" s="80">
        <v>0.2996264550489211</v>
      </c>
      <c r="AF32" s="80">
        <v>7.1199915912650319E-2</v>
      </c>
      <c r="AG32" s="80">
        <v>7.8250787559894952E-2</v>
      </c>
      <c r="AH32" s="80">
        <v>7.1473120033035437E-2</v>
      </c>
      <c r="AI32" s="80">
        <v>7.3512131248367807E-2</v>
      </c>
      <c r="AJ32" s="80">
        <v>8.0854523884735102E-2</v>
      </c>
      <c r="AK32" s="80">
        <v>9.757482407893632E-2</v>
      </c>
      <c r="AL32" s="80">
        <v>0.10325172107625447</v>
      </c>
      <c r="AM32" s="80">
        <v>0.17071684790415823</v>
      </c>
      <c r="AN32" s="80">
        <v>9.2994110352671341E-2</v>
      </c>
    </row>
    <row r="33" spans="1:40">
      <c r="A33" s="80">
        <v>31</v>
      </c>
      <c r="B33" s="80">
        <v>0</v>
      </c>
      <c r="C33" s="80">
        <v>0</v>
      </c>
      <c r="D33" s="80">
        <v>0.10461973231183165</v>
      </c>
      <c r="E33" s="80">
        <v>0.10822804842865935</v>
      </c>
      <c r="F33" s="80">
        <v>1.4501239031721893E-2</v>
      </c>
      <c r="G33" s="80">
        <v>0</v>
      </c>
      <c r="H33" s="80">
        <v>8.3527950980698731E-3</v>
      </c>
      <c r="I33" s="80">
        <v>0</v>
      </c>
      <c r="J33" s="80">
        <v>9.8349937054438151E-4</v>
      </c>
      <c r="K33" s="80">
        <v>1.3164348160562327E-4</v>
      </c>
      <c r="L33" s="80">
        <v>1.2101052303155262E-4</v>
      </c>
      <c r="M33" s="80">
        <v>5.0301661932380991E-3</v>
      </c>
      <c r="N33" s="80">
        <v>0</v>
      </c>
      <c r="O33" s="80">
        <v>1.3406579030783601E-2</v>
      </c>
      <c r="P33" s="80">
        <v>0.76330139859322499</v>
      </c>
      <c r="Q33" s="80">
        <v>0.20807560924052457</v>
      </c>
      <c r="R33" s="80">
        <v>0.57988949365267528</v>
      </c>
      <c r="S33" s="80">
        <v>0.43767570915660087</v>
      </c>
      <c r="T33" s="80">
        <v>0.64671452279254871</v>
      </c>
      <c r="U33" s="80">
        <v>0.16833696707298451</v>
      </c>
      <c r="V33" s="80">
        <v>0.33346944765875836</v>
      </c>
      <c r="W33" s="80">
        <v>0.38899806026096556</v>
      </c>
      <c r="X33" s="80">
        <v>0.48046907808551043</v>
      </c>
      <c r="Y33" s="80">
        <v>0.50347121103617976</v>
      </c>
      <c r="Z33" s="80">
        <v>0.37795610898598397</v>
      </c>
      <c r="AA33" s="80">
        <v>8.0401154109812994E-2</v>
      </c>
      <c r="AB33" s="80">
        <v>0.5359155943981172</v>
      </c>
      <c r="AC33" s="80">
        <v>0.47684573237392697</v>
      </c>
      <c r="AD33" s="80">
        <v>0.41736941179213122</v>
      </c>
      <c r="AE33" s="80">
        <v>0.31190210136531793</v>
      </c>
      <c r="AF33" s="80">
        <v>7.5386533980965828E-2</v>
      </c>
      <c r="AG33" s="80">
        <v>8.2763824013896078E-2</v>
      </c>
      <c r="AH33" s="80">
        <v>7.567537935834856E-2</v>
      </c>
      <c r="AI33" s="80">
        <v>7.7749196378877367E-2</v>
      </c>
      <c r="AJ33" s="80">
        <v>8.5406557418653495E-2</v>
      </c>
      <c r="AK33" s="80">
        <v>0.10260653703033169</v>
      </c>
      <c r="AL33" s="80">
        <v>0.1084158983154789</v>
      </c>
      <c r="AM33" s="80">
        <v>0.17753944041660655</v>
      </c>
      <c r="AN33" s="80">
        <v>9.6988560747808955E-2</v>
      </c>
    </row>
    <row r="34" spans="1:40">
      <c r="A34" s="80">
        <v>32</v>
      </c>
      <c r="B34" s="80">
        <v>0</v>
      </c>
      <c r="C34" s="80">
        <v>0</v>
      </c>
      <c r="D34" s="80">
        <v>0.11142400524812308</v>
      </c>
      <c r="E34" s="80">
        <v>0.11398228857220262</v>
      </c>
      <c r="F34" s="80">
        <v>1.5775280378394103E-2</v>
      </c>
      <c r="G34" s="80">
        <v>0</v>
      </c>
      <c r="H34" s="80">
        <v>9.9005996363849755E-3</v>
      </c>
      <c r="I34" s="80">
        <v>0</v>
      </c>
      <c r="J34" s="80">
        <v>1.7427647932271022E-3</v>
      </c>
      <c r="K34" s="80">
        <v>2.3327277258258994E-4</v>
      </c>
      <c r="L34" s="80">
        <v>2.1443112773184079E-4</v>
      </c>
      <c r="M34" s="80">
        <v>5.9934901256202206E-3</v>
      </c>
      <c r="N34" s="80">
        <v>0</v>
      </c>
      <c r="O34" s="80">
        <v>1.5890868855146935E-2</v>
      </c>
      <c r="P34" s="80">
        <v>0.77582339075298612</v>
      </c>
      <c r="Q34" s="80">
        <v>0.21318930616346374</v>
      </c>
      <c r="R34" s="80">
        <v>0.58660370267730499</v>
      </c>
      <c r="S34" s="80">
        <v>0.45081332372206828</v>
      </c>
      <c r="T34" s="80">
        <v>0.6528785576313938</v>
      </c>
      <c r="U34" s="80">
        <v>0.17556378144107565</v>
      </c>
      <c r="V34" s="80">
        <v>0.34497350537743138</v>
      </c>
      <c r="W34" s="80">
        <v>0.42806583010725524</v>
      </c>
      <c r="X34" s="80">
        <v>0.4948782528357496</v>
      </c>
      <c r="Y34" s="80">
        <v>0.51505365236087242</v>
      </c>
      <c r="Z34" s="80">
        <v>0.39253082509739951</v>
      </c>
      <c r="AA34" s="80">
        <v>8.0401154109812994E-2</v>
      </c>
      <c r="AB34" s="80">
        <v>0.54463837666805426</v>
      </c>
      <c r="AC34" s="80">
        <v>0.48935456418815232</v>
      </c>
      <c r="AD34" s="80">
        <v>0.42435121132473524</v>
      </c>
      <c r="AE34" s="80">
        <v>0.31859147301740415</v>
      </c>
      <c r="AF34" s="80">
        <v>7.9546092774679583E-2</v>
      </c>
      <c r="AG34" s="80">
        <v>8.7306150109122183E-2</v>
      </c>
      <c r="AH34" s="80">
        <v>7.9850513407980328E-2</v>
      </c>
      <c r="AI34" s="80">
        <v>8.2022678119108572E-2</v>
      </c>
      <c r="AJ34" s="80">
        <v>9.0012031721018695E-2</v>
      </c>
      <c r="AK34" s="80">
        <v>0.10713505383817702</v>
      </c>
      <c r="AL34" s="80">
        <v>0.1135502986179367</v>
      </c>
      <c r="AM34" s="80">
        <v>0.1836575511687599</v>
      </c>
      <c r="AN34" s="80">
        <v>0.10104366505265169</v>
      </c>
    </row>
    <row r="35" spans="1:40">
      <c r="A35" s="80">
        <v>33</v>
      </c>
      <c r="B35" s="80">
        <v>0</v>
      </c>
      <c r="C35" s="80">
        <v>0</v>
      </c>
      <c r="D35" s="80">
        <v>0.11731696718530199</v>
      </c>
      <c r="E35" s="80">
        <v>0.11795165325465416</v>
      </c>
      <c r="F35" s="80">
        <v>1.8978375059469609E-2</v>
      </c>
      <c r="G35" s="80">
        <v>0</v>
      </c>
      <c r="H35" s="80">
        <v>1.000353963434864E-2</v>
      </c>
      <c r="I35" s="80">
        <v>0</v>
      </c>
      <c r="J35" s="80">
        <v>1.7427647932271022E-3</v>
      </c>
      <c r="K35" s="80">
        <v>2.3327277258258994E-4</v>
      </c>
      <c r="L35" s="80">
        <v>2.1443112773184079E-4</v>
      </c>
      <c r="M35" s="80">
        <v>6.0548262913406731E-3</v>
      </c>
      <c r="N35" s="80">
        <v>0</v>
      </c>
      <c r="O35" s="80">
        <v>1.6056091777764479E-2</v>
      </c>
      <c r="P35" s="80">
        <v>0.78280414463859915</v>
      </c>
      <c r="Q35" s="80">
        <v>0.21777857850531163</v>
      </c>
      <c r="R35" s="80">
        <v>0.59337703112901652</v>
      </c>
      <c r="S35" s="80">
        <v>0.45945781263072649</v>
      </c>
      <c r="T35" s="80">
        <v>0.65817200999615233</v>
      </c>
      <c r="U35" s="80">
        <v>0.18217301003619935</v>
      </c>
      <c r="V35" s="80">
        <v>0.35591259868235026</v>
      </c>
      <c r="W35" s="80">
        <v>0.49063683481941933</v>
      </c>
      <c r="X35" s="80">
        <v>0.51117120084818879</v>
      </c>
      <c r="Y35" s="80">
        <v>0.52733819637213009</v>
      </c>
      <c r="Z35" s="80">
        <v>0.41025730020671319</v>
      </c>
      <c r="AA35" s="80">
        <v>8.0401154109812994E-2</v>
      </c>
      <c r="AB35" s="80">
        <v>0.55984885057890954</v>
      </c>
      <c r="AC35" s="80">
        <v>0.50184614566330066</v>
      </c>
      <c r="AD35" s="80">
        <v>0.43634207320982116</v>
      </c>
      <c r="AE35" s="80">
        <v>0.32800721275489952</v>
      </c>
      <c r="AF35" s="80">
        <v>8.371768291816041E-2</v>
      </c>
      <c r="AG35" s="80">
        <v>9.18015535682742E-2</v>
      </c>
      <c r="AH35" s="80">
        <v>8.4038115062756755E-2</v>
      </c>
      <c r="AI35" s="80">
        <v>8.6243654780186502E-2</v>
      </c>
      <c r="AJ35" s="80">
        <v>9.4606165106275383E-2</v>
      </c>
      <c r="AK35" s="80">
        <v>0.11192563282494614</v>
      </c>
      <c r="AL35" s="80">
        <v>0.11870273712485359</v>
      </c>
      <c r="AM35" s="80">
        <v>0.19021684550771653</v>
      </c>
      <c r="AN35" s="80">
        <v>0.10537090367307723</v>
      </c>
    </row>
    <row r="36" spans="1:40">
      <c r="A36" s="80">
        <v>34</v>
      </c>
      <c r="B36" s="80">
        <v>0</v>
      </c>
      <c r="C36" s="80">
        <v>0</v>
      </c>
      <c r="D36" s="80">
        <v>0.12435623277654956</v>
      </c>
      <c r="E36" s="80">
        <v>0.1247628987893708</v>
      </c>
      <c r="F36" s="80">
        <v>2.036004317841178E-2</v>
      </c>
      <c r="G36" s="80">
        <v>0</v>
      </c>
      <c r="H36" s="80">
        <v>1.0282462542743433E-2</v>
      </c>
      <c r="I36" s="80">
        <v>0</v>
      </c>
      <c r="J36" s="80">
        <v>1.7427647932271022E-3</v>
      </c>
      <c r="K36" s="80">
        <v>2.3327277258258994E-4</v>
      </c>
      <c r="L36" s="80">
        <v>2.1443112773184079E-4</v>
      </c>
      <c r="M36" s="80">
        <v>6.221020793681465E-3</v>
      </c>
      <c r="N36" s="80">
        <v>0</v>
      </c>
      <c r="O36" s="80">
        <v>1.6503774496062558E-2</v>
      </c>
      <c r="P36" s="80">
        <v>0.78899590126731156</v>
      </c>
      <c r="Q36" s="80">
        <v>0.22292686081730043</v>
      </c>
      <c r="R36" s="80">
        <v>0.60148677730264666</v>
      </c>
      <c r="S36" s="80">
        <v>0.47251046087641391</v>
      </c>
      <c r="T36" s="80">
        <v>0.66892214893956059</v>
      </c>
      <c r="U36" s="80">
        <v>0.18584654495228206</v>
      </c>
      <c r="V36" s="80">
        <v>0.36552176788179591</v>
      </c>
      <c r="W36" s="80">
        <v>0.50816453696667363</v>
      </c>
      <c r="X36" s="80">
        <v>0.52252728853363473</v>
      </c>
      <c r="Y36" s="80">
        <v>0.53587324167669537</v>
      </c>
      <c r="Z36" s="80">
        <v>0.41181649313748198</v>
      </c>
      <c r="AA36" s="80">
        <v>8.7453357869912887E-2</v>
      </c>
      <c r="AB36" s="80">
        <v>0.56820579409883576</v>
      </c>
      <c r="AC36" s="80">
        <v>0.50979352062888983</v>
      </c>
      <c r="AD36" s="80">
        <v>0.44103934401389366</v>
      </c>
      <c r="AE36" s="80">
        <v>0.33877756049507823</v>
      </c>
      <c r="AF36" s="80">
        <v>8.7911888293514845E-2</v>
      </c>
      <c r="AG36" s="80">
        <v>9.6386632176792983E-2</v>
      </c>
      <c r="AH36" s="80">
        <v>8.8248418751807833E-2</v>
      </c>
      <c r="AI36" s="80">
        <v>9.0549849846849828E-2</v>
      </c>
      <c r="AJ36" s="80">
        <v>9.9221755934209885E-2</v>
      </c>
      <c r="AK36" s="80">
        <v>0.11618356684853377</v>
      </c>
      <c r="AL36" s="80">
        <v>0.12381430693984409</v>
      </c>
      <c r="AM36" s="80">
        <v>0.19523111804133148</v>
      </c>
      <c r="AN36" s="80">
        <v>0.10955114941486908</v>
      </c>
    </row>
    <row r="37" spans="1:40">
      <c r="A37" s="80">
        <v>35</v>
      </c>
      <c r="B37" s="80">
        <v>0</v>
      </c>
      <c r="C37" s="80">
        <v>0</v>
      </c>
      <c r="D37" s="80">
        <v>0.13053937945597188</v>
      </c>
      <c r="E37" s="80">
        <v>0.13069862428245202</v>
      </c>
      <c r="F37" s="80">
        <v>2.2312273211372049E-2</v>
      </c>
      <c r="G37" s="80">
        <v>0</v>
      </c>
      <c r="H37" s="80">
        <v>1.1352930487218433E-2</v>
      </c>
      <c r="I37" s="80">
        <v>0</v>
      </c>
      <c r="J37" s="80">
        <v>1.7427647932271022E-3</v>
      </c>
      <c r="K37" s="80">
        <v>2.3327277258258994E-4</v>
      </c>
      <c r="L37" s="80">
        <v>2.1443112773184079E-4</v>
      </c>
      <c r="M37" s="80">
        <v>6.8588525455717843E-3</v>
      </c>
      <c r="N37" s="80">
        <v>0</v>
      </c>
      <c r="O37" s="80">
        <v>1.822191949172285E-2</v>
      </c>
      <c r="P37" s="80">
        <v>0.80962380079568486</v>
      </c>
      <c r="Q37" s="80">
        <v>0.2300712105114448</v>
      </c>
      <c r="R37" s="80">
        <v>0.62001306132025258</v>
      </c>
      <c r="S37" s="80">
        <v>0.48250124998537414</v>
      </c>
      <c r="T37" s="80">
        <v>0.69394362201174509</v>
      </c>
      <c r="U37" s="80">
        <v>0.20038627956278365</v>
      </c>
      <c r="V37" s="80">
        <v>0.37592250604840399</v>
      </c>
      <c r="W37" s="80">
        <v>0.63471439399702556</v>
      </c>
      <c r="X37" s="80">
        <v>0.53035252847748149</v>
      </c>
      <c r="Y37" s="80">
        <v>0.55404713717504384</v>
      </c>
      <c r="Z37" s="80">
        <v>0.42347840190734148</v>
      </c>
      <c r="AA37" s="80">
        <v>0.1049607850794896</v>
      </c>
      <c r="AB37" s="80">
        <v>0.57967512331168247</v>
      </c>
      <c r="AC37" s="80">
        <v>0.52591719693490224</v>
      </c>
      <c r="AD37" s="80">
        <v>0.45762840275309025</v>
      </c>
      <c r="AE37" s="80">
        <v>0.35118537085288709</v>
      </c>
      <c r="AF37" s="80">
        <v>9.2666670660445635E-2</v>
      </c>
      <c r="AG37" s="80">
        <v>0.10156589515246209</v>
      </c>
      <c r="AH37" s="80">
        <v>9.3021451054364532E-2</v>
      </c>
      <c r="AI37" s="80">
        <v>9.5418507976381808E-2</v>
      </c>
      <c r="AJ37" s="80">
        <v>0.10454792025838881</v>
      </c>
      <c r="AK37" s="80">
        <v>0.121733769593471</v>
      </c>
      <c r="AL37" s="80">
        <v>0.12969071681512664</v>
      </c>
      <c r="AM37" s="80">
        <v>0.20406323832468293</v>
      </c>
      <c r="AN37" s="80">
        <v>0.11483241488420025</v>
      </c>
    </row>
    <row r="38" spans="1:40">
      <c r="A38" s="80">
        <v>36</v>
      </c>
      <c r="B38" s="80">
        <v>0</v>
      </c>
      <c r="C38" s="80">
        <v>0</v>
      </c>
      <c r="D38" s="80">
        <v>0.13639948586473383</v>
      </c>
      <c r="E38" s="80">
        <v>0.13611129908067515</v>
      </c>
      <c r="F38" s="80">
        <v>2.5081057535060992E-2</v>
      </c>
      <c r="G38" s="80">
        <v>0</v>
      </c>
      <c r="H38" s="80">
        <v>1.1716630430985258E-2</v>
      </c>
      <c r="I38" s="80">
        <v>0</v>
      </c>
      <c r="J38" s="80">
        <v>3.3234768585536281E-3</v>
      </c>
      <c r="K38" s="80">
        <v>4.4485444302170586E-4</v>
      </c>
      <c r="L38" s="80">
        <v>4.089231625173545E-4</v>
      </c>
      <c r="M38" s="80">
        <v>7.1610729551454264E-3</v>
      </c>
      <c r="N38" s="80">
        <v>0</v>
      </c>
      <c r="O38" s="80">
        <v>1.8805672832054185E-2</v>
      </c>
      <c r="P38" s="80">
        <v>0.81507708291206216</v>
      </c>
      <c r="Q38" s="80">
        <v>0.24271215608865554</v>
      </c>
      <c r="R38" s="80">
        <v>0.62972164082031568</v>
      </c>
      <c r="S38" s="80">
        <v>0.48250124998537414</v>
      </c>
      <c r="T38" s="80">
        <v>0.7004574444517857</v>
      </c>
      <c r="U38" s="80">
        <v>0.21301135534133467</v>
      </c>
      <c r="V38" s="80">
        <v>0.38578415636017477</v>
      </c>
      <c r="W38" s="80">
        <v>0.66591581559048119</v>
      </c>
      <c r="X38" s="80">
        <v>0.53974085301005592</v>
      </c>
      <c r="Y38" s="80">
        <v>0.56701142072573085</v>
      </c>
      <c r="Z38" s="80">
        <v>0.42992742677767015</v>
      </c>
      <c r="AA38" s="80">
        <v>0.1049607850794896</v>
      </c>
      <c r="AB38" s="80">
        <v>0.58771700413372818</v>
      </c>
      <c r="AC38" s="80">
        <v>0.53818254740069738</v>
      </c>
      <c r="AD38" s="80">
        <v>0.46875382454586251</v>
      </c>
      <c r="AE38" s="80">
        <v>0.36179007329943114</v>
      </c>
      <c r="AF38" s="80">
        <v>9.7269446104640694E-2</v>
      </c>
      <c r="AG38" s="80">
        <v>0.10655113874461461</v>
      </c>
      <c r="AH38" s="80">
        <v>9.7641080898510549E-2</v>
      </c>
      <c r="AI38" s="80">
        <v>0.10010088189706408</v>
      </c>
      <c r="AJ38" s="80">
        <v>0.10958467225497961</v>
      </c>
      <c r="AK38" s="80">
        <v>0.12697206326874821</v>
      </c>
      <c r="AL38" s="80">
        <v>0.13521198705248463</v>
      </c>
      <c r="AM38" s="80">
        <v>0.21053498888467087</v>
      </c>
      <c r="AN38" s="80">
        <v>0.11992124853901552</v>
      </c>
    </row>
    <row r="39" spans="1:40">
      <c r="A39" s="80">
        <v>37</v>
      </c>
      <c r="B39" s="80">
        <v>0</v>
      </c>
      <c r="C39" s="80">
        <v>0</v>
      </c>
      <c r="D39" s="80">
        <v>0.14454001488572335</v>
      </c>
      <c r="E39" s="80">
        <v>0.14291648755246039</v>
      </c>
      <c r="F39" s="80">
        <v>2.5731585269621104E-2</v>
      </c>
      <c r="G39" s="80">
        <v>1.550965111309125E-3</v>
      </c>
      <c r="H39" s="80">
        <v>1.3557671480241614E-2</v>
      </c>
      <c r="I39" s="80">
        <v>0</v>
      </c>
      <c r="J39" s="80">
        <v>5.8270891359341499E-3</v>
      </c>
      <c r="K39" s="80">
        <v>7.7996826887247953E-4</v>
      </c>
      <c r="L39" s="80">
        <v>8.4224235480806389E-4</v>
      </c>
      <c r="M39" s="80">
        <v>8.3934842704555309E-3</v>
      </c>
      <c r="N39" s="80">
        <v>0</v>
      </c>
      <c r="O39" s="80">
        <v>2.1612252788142983E-2</v>
      </c>
      <c r="P39" s="80">
        <v>0.82119233891595245</v>
      </c>
      <c r="Q39" s="80">
        <v>0.24929887162732681</v>
      </c>
      <c r="R39" s="80">
        <v>0.65048371269802685</v>
      </c>
      <c r="S39" s="80">
        <v>0.51711321774496188</v>
      </c>
      <c r="T39" s="80">
        <v>0.70896505621864059</v>
      </c>
      <c r="U39" s="80">
        <v>0.21840377016292825</v>
      </c>
      <c r="V39" s="80">
        <v>0.39579141701501391</v>
      </c>
      <c r="W39" s="80">
        <v>0.70032009038755161</v>
      </c>
      <c r="X39" s="80">
        <v>0.55310506262700743</v>
      </c>
      <c r="Y39" s="80">
        <v>0.57811539083521513</v>
      </c>
      <c r="Z39" s="80">
        <v>0.43850899506144331</v>
      </c>
      <c r="AA39" s="80">
        <v>0.10764463885135167</v>
      </c>
      <c r="AB39" s="80">
        <v>0.59830868439655205</v>
      </c>
      <c r="AC39" s="80">
        <v>0.54768227319218243</v>
      </c>
      <c r="AD39" s="80">
        <v>0.48230073023329001</v>
      </c>
      <c r="AE39" s="80">
        <v>0.37144160733202231</v>
      </c>
      <c r="AF39" s="80">
        <v>0.10189905334218818</v>
      </c>
      <c r="AG39" s="80">
        <v>0.11163280535427547</v>
      </c>
      <c r="AH39" s="80">
        <v>0.10228717137803657</v>
      </c>
      <c r="AI39" s="80">
        <v>0.10488242284606722</v>
      </c>
      <c r="AJ39" s="80">
        <v>0.11471763871338986</v>
      </c>
      <c r="AK39" s="80">
        <v>0.13156023630487221</v>
      </c>
      <c r="AL39" s="80">
        <v>0.14079294185149943</v>
      </c>
      <c r="AM39" s="80">
        <v>0.21623340380860046</v>
      </c>
      <c r="AN39" s="80">
        <v>0.12443866700161628</v>
      </c>
    </row>
    <row r="40" spans="1:40">
      <c r="A40" s="80">
        <v>38</v>
      </c>
      <c r="B40" s="80">
        <v>0</v>
      </c>
      <c r="C40" s="80">
        <v>0</v>
      </c>
      <c r="D40" s="80">
        <v>0.15120366530473225</v>
      </c>
      <c r="E40" s="80">
        <v>0.14823095151782628</v>
      </c>
      <c r="F40" s="80">
        <v>2.8552533604244312E-2</v>
      </c>
      <c r="G40" s="80">
        <v>1.550965111309125E-3</v>
      </c>
      <c r="H40" s="80">
        <v>1.4973955927902993E-2</v>
      </c>
      <c r="I40" s="80">
        <v>0</v>
      </c>
      <c r="J40" s="80">
        <v>7.5780874562361433E-3</v>
      </c>
      <c r="K40" s="80">
        <v>1.0143431165580081E-3</v>
      </c>
      <c r="L40" s="80">
        <v>1.0576865420776811E-3</v>
      </c>
      <c r="M40" s="80">
        <v>9.3320926961939776E-3</v>
      </c>
      <c r="N40" s="80">
        <v>0</v>
      </c>
      <c r="O40" s="80">
        <v>2.3885447467853194E-2</v>
      </c>
      <c r="P40" s="80">
        <v>0.82767084790942047</v>
      </c>
      <c r="Q40" s="80">
        <v>0.2535818580377649</v>
      </c>
      <c r="R40" s="80">
        <v>0.66508712067016074</v>
      </c>
      <c r="S40" s="80">
        <v>0.55194232384529562</v>
      </c>
      <c r="T40" s="80">
        <v>0.71833936393067988</v>
      </c>
      <c r="U40" s="80">
        <v>0.23524598446331435</v>
      </c>
      <c r="V40" s="80">
        <v>0.4059807781707564</v>
      </c>
      <c r="W40" s="80">
        <v>0.70741798873458772</v>
      </c>
      <c r="X40" s="80">
        <v>0.56736152848511689</v>
      </c>
      <c r="Y40" s="80">
        <v>0.59250424023627501</v>
      </c>
      <c r="Z40" s="80">
        <v>0.44742496217154992</v>
      </c>
      <c r="AA40" s="80">
        <v>0.13222359932639455</v>
      </c>
      <c r="AB40" s="80">
        <v>0.60811915278360917</v>
      </c>
      <c r="AC40" s="80">
        <v>0.55972983812713073</v>
      </c>
      <c r="AD40" s="80">
        <v>0.49094347539760708</v>
      </c>
      <c r="AE40" s="80">
        <v>0.38361224387694687</v>
      </c>
      <c r="AF40" s="80">
        <v>0.10663243425431077</v>
      </c>
      <c r="AG40" s="80">
        <v>0.11675389432121661</v>
      </c>
      <c r="AH40" s="80">
        <v>0.10703782049819063</v>
      </c>
      <c r="AI40" s="80">
        <v>0.10969848925385613</v>
      </c>
      <c r="AJ40" s="80">
        <v>0.11987406147163807</v>
      </c>
      <c r="AK40" s="80">
        <v>0.13673413688086425</v>
      </c>
      <c r="AL40" s="80">
        <v>0.14649353115839214</v>
      </c>
      <c r="AM40" s="80">
        <v>0.22462334178038665</v>
      </c>
      <c r="AN40" s="80">
        <v>0.12956339162778999</v>
      </c>
    </row>
    <row r="41" spans="1:40">
      <c r="A41" s="80">
        <v>39</v>
      </c>
      <c r="B41" s="80">
        <v>0</v>
      </c>
      <c r="C41" s="80">
        <v>0</v>
      </c>
      <c r="D41" s="80">
        <v>0.15791411435884006</v>
      </c>
      <c r="E41" s="80">
        <v>0.15321804335208306</v>
      </c>
      <c r="F41" s="80">
        <v>3.180765584263124E-2</v>
      </c>
      <c r="G41" s="80">
        <v>1.550965111309125E-3</v>
      </c>
      <c r="H41" s="80">
        <v>1.6752490724550137E-2</v>
      </c>
      <c r="I41" s="80">
        <v>0</v>
      </c>
      <c r="J41" s="80">
        <v>7.5780874562361433E-3</v>
      </c>
      <c r="K41" s="80">
        <v>1.0143431165580081E-3</v>
      </c>
      <c r="L41" s="80">
        <v>1.0576865420776811E-3</v>
      </c>
      <c r="M41" s="80">
        <v>1.03918217343201E-2</v>
      </c>
      <c r="N41" s="80">
        <v>0</v>
      </c>
      <c r="O41" s="80">
        <v>2.6740068828762474E-2</v>
      </c>
      <c r="P41" s="80">
        <v>0.83503945588138728</v>
      </c>
      <c r="Q41" s="80">
        <v>0.26140385422009677</v>
      </c>
      <c r="R41" s="80">
        <v>0.68073290144480436</v>
      </c>
      <c r="S41" s="80">
        <v>0.55564514866669579</v>
      </c>
      <c r="T41" s="80">
        <v>0.7300533620418268</v>
      </c>
      <c r="U41" s="80">
        <v>0.24733836625038924</v>
      </c>
      <c r="V41" s="80">
        <v>0.4156467157986215</v>
      </c>
      <c r="W41" s="80">
        <v>0.75123724410272341</v>
      </c>
      <c r="X41" s="80">
        <v>0.57958805685570214</v>
      </c>
      <c r="Y41" s="80">
        <v>0.60064158867797257</v>
      </c>
      <c r="Z41" s="80">
        <v>0.46240149084474752</v>
      </c>
      <c r="AA41" s="80">
        <v>0.13222359932639455</v>
      </c>
      <c r="AB41" s="80">
        <v>0.61902088139836053</v>
      </c>
      <c r="AC41" s="80">
        <v>0.57032064786523462</v>
      </c>
      <c r="AD41" s="80">
        <v>0.50395130223965401</v>
      </c>
      <c r="AE41" s="80">
        <v>0.39224136643616103</v>
      </c>
      <c r="AF41" s="80">
        <v>0.11157897235697058</v>
      </c>
      <c r="AG41" s="80">
        <v>0.12209368474821924</v>
      </c>
      <c r="AH41" s="80">
        <v>0.11200334453858179</v>
      </c>
      <c r="AI41" s="80">
        <v>0.11472199629735941</v>
      </c>
      <c r="AJ41" s="80">
        <v>0.12527517237432206</v>
      </c>
      <c r="AK41" s="80">
        <v>0.14214401703743379</v>
      </c>
      <c r="AL41" s="80">
        <v>0.15228244766152618</v>
      </c>
      <c r="AM41" s="80">
        <v>0.23085037090999699</v>
      </c>
      <c r="AN41" s="80">
        <v>0.13488723340222852</v>
      </c>
    </row>
    <row r="42" spans="1:40">
      <c r="A42" s="80">
        <v>40</v>
      </c>
      <c r="B42" s="80">
        <v>0</v>
      </c>
      <c r="C42" s="80">
        <v>0</v>
      </c>
      <c r="D42" s="80">
        <v>0.16468456785729885</v>
      </c>
      <c r="E42" s="80">
        <v>0.15996183427203969</v>
      </c>
      <c r="F42" s="80">
        <v>3.436579583971857E-2</v>
      </c>
      <c r="G42" s="80">
        <v>1.550965111309125E-3</v>
      </c>
      <c r="H42" s="80">
        <v>1.7836464638998864E-2</v>
      </c>
      <c r="I42" s="80">
        <v>0</v>
      </c>
      <c r="J42" s="80">
        <v>7.5780874562361433E-3</v>
      </c>
      <c r="K42" s="80">
        <v>1.0143431165580081E-3</v>
      </c>
      <c r="L42" s="80">
        <v>1.0576865420776811E-3</v>
      </c>
      <c r="M42" s="80">
        <v>1.1037700935490693E-2</v>
      </c>
      <c r="N42" s="80">
        <v>0</v>
      </c>
      <c r="O42" s="80">
        <v>2.8479891460676768E-2</v>
      </c>
      <c r="P42" s="80">
        <v>0.84127083985852302</v>
      </c>
      <c r="Q42" s="80">
        <v>0.26909019112233373</v>
      </c>
      <c r="R42" s="80">
        <v>0.68421975605841168</v>
      </c>
      <c r="S42" s="80">
        <v>0.5575062876939213</v>
      </c>
      <c r="T42" s="80">
        <v>0.73888355570756203</v>
      </c>
      <c r="U42" s="80">
        <v>0.26046116842485534</v>
      </c>
      <c r="V42" s="80">
        <v>0.42678491462659712</v>
      </c>
      <c r="W42" s="80">
        <v>0.7731468717867912</v>
      </c>
      <c r="X42" s="80">
        <v>0.58866550971501252</v>
      </c>
      <c r="Y42" s="80">
        <v>0.61517863565109554</v>
      </c>
      <c r="Z42" s="80">
        <v>0.47949454382593643</v>
      </c>
      <c r="AA42" s="80">
        <v>0.13965722262242619</v>
      </c>
      <c r="AB42" s="80">
        <v>0.63693722328412361</v>
      </c>
      <c r="AC42" s="80">
        <v>0.58441255767183675</v>
      </c>
      <c r="AD42" s="80">
        <v>0.5094382507037164</v>
      </c>
      <c r="AE42" s="80">
        <v>0.40190046901176774</v>
      </c>
      <c r="AF42" s="80">
        <v>0.11671279470333355</v>
      </c>
      <c r="AG42" s="80">
        <v>0.12767001447159843</v>
      </c>
      <c r="AH42" s="80">
        <v>0.11715687166217868</v>
      </c>
      <c r="AI42" s="80">
        <v>0.11996350762423368</v>
      </c>
      <c r="AJ42" s="80">
        <v>0.13092286954869148</v>
      </c>
      <c r="AK42" s="80">
        <v>0.14794483034712685</v>
      </c>
      <c r="AL42" s="80">
        <v>0.15842151071333427</v>
      </c>
      <c r="AM42" s="80">
        <v>0.23889232253619286</v>
      </c>
      <c r="AN42" s="80">
        <v>0.14017813715196711</v>
      </c>
    </row>
    <row r="43" spans="1:40">
      <c r="A43" s="80">
        <v>41</v>
      </c>
      <c r="B43" s="80">
        <v>0</v>
      </c>
      <c r="C43" s="80">
        <v>0</v>
      </c>
      <c r="D43" s="80">
        <v>0.17106520276393314</v>
      </c>
      <c r="E43" s="80">
        <v>0.1683781144052838</v>
      </c>
      <c r="F43" s="80">
        <v>3.7163518716807835E-2</v>
      </c>
      <c r="G43" s="80">
        <v>1.550965111309125E-3</v>
      </c>
      <c r="H43" s="80">
        <v>1.9764923402342972E-2</v>
      </c>
      <c r="I43" s="80">
        <v>0</v>
      </c>
      <c r="J43" s="80">
        <v>7.5780874562361433E-3</v>
      </c>
      <c r="K43" s="80">
        <v>1.0143431165580081E-3</v>
      </c>
      <c r="L43" s="80">
        <v>1.0576865420776811E-3</v>
      </c>
      <c r="M43" s="80">
        <v>1.2186761248618767E-2</v>
      </c>
      <c r="N43" s="80">
        <v>0</v>
      </c>
      <c r="O43" s="80">
        <v>3.1575146942803251E-2</v>
      </c>
      <c r="P43" s="80">
        <v>0.84430058108061634</v>
      </c>
      <c r="Q43" s="80">
        <v>0.2797559006586246</v>
      </c>
      <c r="R43" s="80">
        <v>0.69740429690260286</v>
      </c>
      <c r="S43" s="80">
        <v>0.5575062876939213</v>
      </c>
      <c r="T43" s="80">
        <v>0.75307715925829477</v>
      </c>
      <c r="U43" s="80">
        <v>0.27992006275051695</v>
      </c>
      <c r="V43" s="80">
        <v>0.43622066057715125</v>
      </c>
      <c r="W43" s="80">
        <v>0.7731468717867912</v>
      </c>
      <c r="X43" s="80">
        <v>0.5944728107271452</v>
      </c>
      <c r="Y43" s="80">
        <v>0.6265850089143844</v>
      </c>
      <c r="Z43" s="80">
        <v>0.49250339237931107</v>
      </c>
      <c r="AA43" s="80">
        <v>0.13965722262242619</v>
      </c>
      <c r="AB43" s="80">
        <v>0.64044081733269442</v>
      </c>
      <c r="AC43" s="80">
        <v>0.59415702264897641</v>
      </c>
      <c r="AD43" s="80">
        <v>0.52190699870038293</v>
      </c>
      <c r="AE43" s="80">
        <v>0.41028562378980449</v>
      </c>
      <c r="AF43" s="80">
        <v>0.12185595277263195</v>
      </c>
      <c r="AG43" s="80">
        <v>0.13324275105218158</v>
      </c>
      <c r="AH43" s="80">
        <v>0.12231977034133788</v>
      </c>
      <c r="AI43" s="80">
        <v>0.12520658629135326</v>
      </c>
      <c r="AJ43" s="80">
        <v>0.13649894920655312</v>
      </c>
      <c r="AK43" s="80">
        <v>0.15360729690737304</v>
      </c>
      <c r="AL43" s="80">
        <v>0.16436225855711148</v>
      </c>
      <c r="AM43" s="80">
        <v>0.24586537645027309</v>
      </c>
      <c r="AN43" s="80">
        <v>0.14561282842056444</v>
      </c>
    </row>
    <row r="44" spans="1:40">
      <c r="A44" s="80">
        <v>42</v>
      </c>
      <c r="B44" s="80">
        <v>0</v>
      </c>
      <c r="C44" s="80">
        <v>0</v>
      </c>
      <c r="D44" s="80">
        <v>0.17698024974662802</v>
      </c>
      <c r="E44" s="80">
        <v>0.174230374546508</v>
      </c>
      <c r="F44" s="80">
        <v>3.9482143759563847E-2</v>
      </c>
      <c r="G44" s="80">
        <v>1.550965111309125E-3</v>
      </c>
      <c r="H44" s="80">
        <v>2.0066480000139254E-2</v>
      </c>
      <c r="I44" s="80">
        <v>0</v>
      </c>
      <c r="J44" s="80">
        <v>8.7899558490352088E-3</v>
      </c>
      <c r="K44" s="80">
        <v>1.1765542772907041E-3</v>
      </c>
      <c r="L44" s="80">
        <v>1.2067957661912152E-3</v>
      </c>
      <c r="M44" s="80">
        <v>1.243200053242504E-2</v>
      </c>
      <c r="N44" s="80">
        <v>0</v>
      </c>
      <c r="O44" s="80">
        <v>3.2059157661747412E-2</v>
      </c>
      <c r="P44" s="80">
        <v>0.84781399451050932</v>
      </c>
      <c r="Q44" s="80">
        <v>0.28822605553645092</v>
      </c>
      <c r="R44" s="80">
        <v>0.7153042281272618</v>
      </c>
      <c r="S44" s="80">
        <v>0.56712760858295275</v>
      </c>
      <c r="T44" s="80">
        <v>0.75609699221528259</v>
      </c>
      <c r="U44" s="80">
        <v>0.2999216479596632</v>
      </c>
      <c r="V44" s="80">
        <v>0.44745642392045626</v>
      </c>
      <c r="W44" s="80">
        <v>0.7731468717867912</v>
      </c>
      <c r="X44" s="80">
        <v>0.60810098857192096</v>
      </c>
      <c r="Y44" s="80">
        <v>0.64226140816732169</v>
      </c>
      <c r="Z44" s="80">
        <v>0.50191928907210004</v>
      </c>
      <c r="AA44" s="80">
        <v>0.14466818095198811</v>
      </c>
      <c r="AB44" s="80">
        <v>0.65270861920246503</v>
      </c>
      <c r="AC44" s="80">
        <v>0.61127600758152401</v>
      </c>
      <c r="AD44" s="80">
        <v>0.53248459982866037</v>
      </c>
      <c r="AE44" s="80">
        <v>0.41920917351869619</v>
      </c>
      <c r="AF44" s="80">
        <v>0.12717320550122513</v>
      </c>
      <c r="AG44" s="80">
        <v>0.1390347025880791</v>
      </c>
      <c r="AH44" s="80">
        <v>0.12765680929136081</v>
      </c>
      <c r="AI44" s="80">
        <v>0.13064595014700572</v>
      </c>
      <c r="AJ44" s="80">
        <v>0.14233845030189129</v>
      </c>
      <c r="AK44" s="80">
        <v>0.15996641597102271</v>
      </c>
      <c r="AL44" s="80">
        <v>0.1706740352909174</v>
      </c>
      <c r="AM44" s="80">
        <v>0.25375521789866623</v>
      </c>
      <c r="AN44" s="80">
        <v>0.15126284582458921</v>
      </c>
    </row>
    <row r="45" spans="1:40">
      <c r="A45" s="80">
        <v>43</v>
      </c>
      <c r="B45" s="80">
        <v>0</v>
      </c>
      <c r="C45" s="80">
        <v>0</v>
      </c>
      <c r="D45" s="80">
        <v>0.18420366501506175</v>
      </c>
      <c r="E45" s="80">
        <v>0.18260706691148371</v>
      </c>
      <c r="F45" s="80">
        <v>4.2480221805757445E-2</v>
      </c>
      <c r="G45" s="80">
        <v>1.550965111309125E-3</v>
      </c>
      <c r="H45" s="80">
        <v>2.0066480000139254E-2</v>
      </c>
      <c r="I45" s="80">
        <v>0</v>
      </c>
      <c r="J45" s="80">
        <v>9.2525085010024145E-3</v>
      </c>
      <c r="K45" s="80">
        <v>1.2384679331145737E-3</v>
      </c>
      <c r="L45" s="80">
        <v>1.2637086021528702E-3</v>
      </c>
      <c r="M45" s="80">
        <v>1.2457023316584891E-2</v>
      </c>
      <c r="N45" s="80">
        <v>0</v>
      </c>
      <c r="O45" s="80">
        <v>3.2059157661747412E-2</v>
      </c>
      <c r="P45" s="80">
        <v>0.85539330190443008</v>
      </c>
      <c r="Q45" s="80">
        <v>0.30158929498995302</v>
      </c>
      <c r="R45" s="80">
        <v>0.72031153674557513</v>
      </c>
      <c r="S45" s="80">
        <v>0.56929677911066168</v>
      </c>
      <c r="T45" s="80">
        <v>0.7645851713376266</v>
      </c>
      <c r="U45" s="80">
        <v>0.31077658500572108</v>
      </c>
      <c r="V45" s="80">
        <v>0.45840321700993886</v>
      </c>
      <c r="W45" s="80">
        <v>0.7731468717867912</v>
      </c>
      <c r="X45" s="80">
        <v>0.61698864609387016</v>
      </c>
      <c r="Y45" s="80">
        <v>0.65342629281937703</v>
      </c>
      <c r="Z45" s="80">
        <v>0.50960111759959048</v>
      </c>
      <c r="AA45" s="80">
        <v>0.15561843826724872</v>
      </c>
      <c r="AB45" s="80">
        <v>0.66289709137821351</v>
      </c>
      <c r="AC45" s="80">
        <v>0.62253544764989288</v>
      </c>
      <c r="AD45" s="80">
        <v>0.53843777864548426</v>
      </c>
      <c r="AE45" s="80">
        <v>0.42974003327133969</v>
      </c>
      <c r="AF45" s="80">
        <v>0.13257018643456681</v>
      </c>
      <c r="AG45" s="80">
        <v>0.1448925624592444</v>
      </c>
      <c r="AH45" s="80">
        <v>0.13307426742573103</v>
      </c>
      <c r="AI45" s="80">
        <v>0.13614542580674205</v>
      </c>
      <c r="AJ45" s="80">
        <v>0.14821971590361319</v>
      </c>
      <c r="AK45" s="80">
        <v>0.16585368116224686</v>
      </c>
      <c r="AL45" s="80">
        <v>0.17702854251285677</v>
      </c>
      <c r="AM45" s="80">
        <v>0.26102488998128753</v>
      </c>
      <c r="AN45" s="80">
        <v>0.15671662895661423</v>
      </c>
    </row>
    <row r="46" spans="1:40">
      <c r="A46" s="80">
        <v>44</v>
      </c>
      <c r="B46" s="80">
        <v>0</v>
      </c>
      <c r="C46" s="80">
        <v>0</v>
      </c>
      <c r="D46" s="80">
        <v>0.18906073578135471</v>
      </c>
      <c r="E46" s="80">
        <v>0.18859602821495811</v>
      </c>
      <c r="F46" s="80">
        <v>4.6118140230311619E-2</v>
      </c>
      <c r="G46" s="80">
        <v>1.550965111309125E-3</v>
      </c>
      <c r="H46" s="80">
        <v>2.0066480000139254E-2</v>
      </c>
      <c r="I46" s="80">
        <v>0</v>
      </c>
      <c r="J46" s="80">
        <v>9.2525085010024145E-3</v>
      </c>
      <c r="K46" s="80">
        <v>1.2384679331145737E-3</v>
      </c>
      <c r="L46" s="80">
        <v>1.2637086021528702E-3</v>
      </c>
      <c r="M46" s="80">
        <v>1.2457023316584891E-2</v>
      </c>
      <c r="N46" s="80">
        <v>0</v>
      </c>
      <c r="O46" s="80">
        <v>3.2059157661747412E-2</v>
      </c>
      <c r="P46" s="80">
        <v>0.86542568488213789</v>
      </c>
      <c r="Q46" s="80">
        <v>0.30878273288772812</v>
      </c>
      <c r="R46" s="80">
        <v>0.72932621479534065</v>
      </c>
      <c r="S46" s="80">
        <v>0.56929677911066168</v>
      </c>
      <c r="T46" s="80">
        <v>0.77228827162173186</v>
      </c>
      <c r="U46" s="80">
        <v>0.33150763335033778</v>
      </c>
      <c r="V46" s="80">
        <v>0.4685226114210635</v>
      </c>
      <c r="W46" s="80">
        <v>0.89378181033004267</v>
      </c>
      <c r="X46" s="80">
        <v>0.63298817487786019</v>
      </c>
      <c r="Y46" s="80">
        <v>0.66193864119849111</v>
      </c>
      <c r="Z46" s="80">
        <v>0.52694580402893854</v>
      </c>
      <c r="AA46" s="80">
        <v>0.15561843826724872</v>
      </c>
      <c r="AB46" s="80">
        <v>0.67051425886773652</v>
      </c>
      <c r="AC46" s="80">
        <v>0.63225655279286586</v>
      </c>
      <c r="AD46" s="80">
        <v>0.54588289459114514</v>
      </c>
      <c r="AE46" s="80">
        <v>0.44233815898975487</v>
      </c>
      <c r="AF46" s="80">
        <v>0.13805324529334895</v>
      </c>
      <c r="AG46" s="80">
        <v>0.15082273921796235</v>
      </c>
      <c r="AH46" s="80">
        <v>0.13857837151087346</v>
      </c>
      <c r="AI46" s="80">
        <v>0.14171279400259748</v>
      </c>
      <c r="AJ46" s="80">
        <v>0.15425724451336809</v>
      </c>
      <c r="AK46" s="80">
        <v>0.17269796290631279</v>
      </c>
      <c r="AL46" s="80">
        <v>0.18353877492555973</v>
      </c>
      <c r="AM46" s="80">
        <v>0.26854019948624797</v>
      </c>
      <c r="AN46" s="80">
        <v>0.16210233447022948</v>
      </c>
    </row>
    <row r="47" spans="1:40">
      <c r="A47" s="80">
        <v>45</v>
      </c>
      <c r="B47" s="80">
        <v>0</v>
      </c>
      <c r="C47" s="80">
        <v>0</v>
      </c>
      <c r="D47" s="80">
        <v>0.19393545879167431</v>
      </c>
      <c r="E47" s="80">
        <v>0.194161348189552</v>
      </c>
      <c r="F47" s="80">
        <v>4.8863204669361449E-2</v>
      </c>
      <c r="G47" s="80">
        <v>3.8243667402638685E-3</v>
      </c>
      <c r="H47" s="80">
        <v>2.2667020663613566E-2</v>
      </c>
      <c r="I47" s="80">
        <v>3.1409124598476132E-3</v>
      </c>
      <c r="J47" s="80">
        <v>1.1677328037181059E-2</v>
      </c>
      <c r="K47" s="80">
        <v>2.3934169135711404E-3</v>
      </c>
      <c r="L47" s="80">
        <v>2.5089959763794226E-3</v>
      </c>
      <c r="M47" s="80">
        <v>1.4473319225229476E-2</v>
      </c>
      <c r="N47" s="80">
        <v>0</v>
      </c>
      <c r="O47" s="80">
        <v>3.6015656848933868E-2</v>
      </c>
      <c r="P47" s="80">
        <v>0.87220892765397473</v>
      </c>
      <c r="Q47" s="80">
        <v>0.31613711307109826</v>
      </c>
      <c r="R47" s="80">
        <v>0.74880939800424728</v>
      </c>
      <c r="S47" s="80">
        <v>0.5740835591133947</v>
      </c>
      <c r="T47" s="80">
        <v>0.78503608642085665</v>
      </c>
      <c r="U47" s="80">
        <v>0.35014333829633243</v>
      </c>
      <c r="V47" s="80">
        <v>0.47697509578333391</v>
      </c>
      <c r="W47" s="80">
        <v>0.89378181033004267</v>
      </c>
      <c r="X47" s="80">
        <v>0.63505628958841687</v>
      </c>
      <c r="Y47" s="80">
        <v>0.67009751834153564</v>
      </c>
      <c r="Z47" s="80">
        <v>0.53798096529794537</v>
      </c>
      <c r="AA47" s="80">
        <v>0.15743099326466067</v>
      </c>
      <c r="AB47" s="80">
        <v>0.67908212932071299</v>
      </c>
      <c r="AC47" s="80">
        <v>0.64051892613764194</v>
      </c>
      <c r="AD47" s="80">
        <v>0.55924039419776328</v>
      </c>
      <c r="AE47" s="80">
        <v>0.45360218958658294</v>
      </c>
      <c r="AF47" s="80">
        <v>0.14360974117185907</v>
      </c>
      <c r="AG47" s="80">
        <v>0.15684525342625499</v>
      </c>
      <c r="AH47" s="80">
        <v>0.14415176152697917</v>
      </c>
      <c r="AI47" s="80">
        <v>0.14738206488748168</v>
      </c>
      <c r="AJ47" s="80">
        <v>0.16028853403962112</v>
      </c>
      <c r="AK47" s="80">
        <v>0.17937801288268099</v>
      </c>
      <c r="AL47" s="80">
        <v>0.18989409071350949</v>
      </c>
      <c r="AM47" s="80">
        <v>0.27554921116374875</v>
      </c>
      <c r="AN47" s="80">
        <v>0.16767894854307869</v>
      </c>
    </row>
    <row r="48" spans="1:40">
      <c r="A48" s="80">
        <v>46</v>
      </c>
      <c r="B48" s="80">
        <v>0</v>
      </c>
      <c r="C48" s="80">
        <v>0</v>
      </c>
      <c r="D48" s="80">
        <v>0.19944249627327398</v>
      </c>
      <c r="E48" s="80">
        <v>0.19906993155727298</v>
      </c>
      <c r="F48" s="80">
        <v>5.1323892735504542E-2</v>
      </c>
      <c r="G48" s="80">
        <v>3.8243667402638685E-3</v>
      </c>
      <c r="H48" s="80">
        <v>2.3680286737945914E-2</v>
      </c>
      <c r="I48" s="80">
        <v>5.4978104731122964E-3</v>
      </c>
      <c r="J48" s="80">
        <v>1.1677328037181059E-2</v>
      </c>
      <c r="K48" s="80">
        <v>3.0165240762007298E-3</v>
      </c>
      <c r="L48" s="80">
        <v>3.0817742312147342E-3</v>
      </c>
      <c r="M48" s="80">
        <v>1.5328900179766061E-2</v>
      </c>
      <c r="N48" s="80">
        <v>0</v>
      </c>
      <c r="O48" s="80">
        <v>3.7641990494767887E-2</v>
      </c>
      <c r="P48" s="80">
        <v>0.88996443265884462</v>
      </c>
      <c r="Q48" s="80">
        <v>0.32356350838935261</v>
      </c>
      <c r="R48" s="80">
        <v>0.75630055669888274</v>
      </c>
      <c r="S48" s="80">
        <v>0.5740835591133947</v>
      </c>
      <c r="T48" s="80">
        <v>0.79479904702311321</v>
      </c>
      <c r="U48" s="80">
        <v>0.36341863397421792</v>
      </c>
      <c r="V48" s="80">
        <v>0.48775590570147193</v>
      </c>
      <c r="W48" s="80">
        <v>0.92281866629687959</v>
      </c>
      <c r="X48" s="80">
        <v>0.64308986809224056</v>
      </c>
      <c r="Y48" s="80">
        <v>0.68540092032694921</v>
      </c>
      <c r="Z48" s="80">
        <v>0.54869841430879895</v>
      </c>
      <c r="AA48" s="80">
        <v>0.1707617413006301</v>
      </c>
      <c r="AB48" s="80">
        <v>0.69272933193305763</v>
      </c>
      <c r="AC48" s="80">
        <v>0.65711716645930318</v>
      </c>
      <c r="AD48" s="80">
        <v>0.5680579757443659</v>
      </c>
      <c r="AE48" s="80">
        <v>0.46026191908576458</v>
      </c>
      <c r="AF48" s="80">
        <v>0.14893261142509537</v>
      </c>
      <c r="AG48" s="80">
        <v>0.16257803206578797</v>
      </c>
      <c r="AH48" s="80">
        <v>0.14949267053935134</v>
      </c>
      <c r="AI48" s="80">
        <v>0.15282061403323835</v>
      </c>
      <c r="AJ48" s="80">
        <v>0.16609422474385058</v>
      </c>
      <c r="AK48" s="80">
        <v>0.18578931461211684</v>
      </c>
      <c r="AL48" s="80">
        <v>0.19607704031870971</v>
      </c>
      <c r="AM48" s="80">
        <v>0.28383623801091301</v>
      </c>
      <c r="AN48" s="80">
        <v>0.17344349235989412</v>
      </c>
    </row>
    <row r="49" spans="1:40">
      <c r="A49" s="80">
        <v>47</v>
      </c>
      <c r="B49" s="80">
        <v>0</v>
      </c>
      <c r="C49" s="80">
        <v>0</v>
      </c>
      <c r="D49" s="80">
        <v>0.20831381378038211</v>
      </c>
      <c r="E49" s="80">
        <v>0.2059618332263442</v>
      </c>
      <c r="F49" s="80">
        <v>5.6134453051598844E-2</v>
      </c>
      <c r="G49" s="80">
        <v>3.8243667402638685E-3</v>
      </c>
      <c r="H49" s="80">
        <v>2.4874161464207175E-2</v>
      </c>
      <c r="I49" s="80">
        <v>5.4978104731122964E-3</v>
      </c>
      <c r="J49" s="80">
        <v>1.1677328037181059E-2</v>
      </c>
      <c r="K49" s="80">
        <v>3.0165240762007298E-3</v>
      </c>
      <c r="L49" s="80">
        <v>3.0817742312147342E-3</v>
      </c>
      <c r="M49" s="80">
        <v>1.6040263104848566E-2</v>
      </c>
      <c r="N49" s="80">
        <v>0</v>
      </c>
      <c r="O49" s="80">
        <v>3.9558208441282015E-2</v>
      </c>
      <c r="P49" s="80">
        <v>0.89661739591600198</v>
      </c>
      <c r="Q49" s="80">
        <v>0.32728594503856623</v>
      </c>
      <c r="R49" s="80">
        <v>0.76584245298808595</v>
      </c>
      <c r="S49" s="80">
        <v>0.57839722713911346</v>
      </c>
      <c r="T49" s="80">
        <v>0.80098640103537133</v>
      </c>
      <c r="U49" s="80">
        <v>0.3706862797479113</v>
      </c>
      <c r="V49" s="80">
        <v>0.49850349204782179</v>
      </c>
      <c r="W49" s="80">
        <v>0.92281866629687959</v>
      </c>
      <c r="X49" s="80">
        <v>0.66598965724489156</v>
      </c>
      <c r="Y49" s="80">
        <v>0.69507264768480514</v>
      </c>
      <c r="Z49" s="80">
        <v>0.55606453296631786</v>
      </c>
      <c r="AA49" s="80">
        <v>0.17606214126655662</v>
      </c>
      <c r="AB49" s="80">
        <v>0.70555792480474311</v>
      </c>
      <c r="AC49" s="80">
        <v>0.66959149759537462</v>
      </c>
      <c r="AD49" s="80">
        <v>0.57677648334100673</v>
      </c>
      <c r="AE49" s="80">
        <v>0.47051957409959594</v>
      </c>
      <c r="AF49" s="80">
        <v>0.1551209761862162</v>
      </c>
      <c r="AG49" s="80">
        <v>0.16923814351836922</v>
      </c>
      <c r="AH49" s="80">
        <v>0.15570478765122236</v>
      </c>
      <c r="AI49" s="80">
        <v>0.15908024423352876</v>
      </c>
      <c r="AJ49" s="80">
        <v>0.17278311761255272</v>
      </c>
      <c r="AK49" s="80">
        <v>0.19215243684806227</v>
      </c>
      <c r="AL49" s="80">
        <v>0.20313344311865242</v>
      </c>
      <c r="AM49" s="80">
        <v>0.29088111578680298</v>
      </c>
      <c r="AN49" s="80">
        <v>0.17920073925309635</v>
      </c>
    </row>
    <row r="50" spans="1:40">
      <c r="A50" s="80">
        <v>48</v>
      </c>
      <c r="B50" s="80">
        <v>0</v>
      </c>
      <c r="C50" s="80">
        <v>0</v>
      </c>
      <c r="D50" s="80">
        <v>0.21387492693882706</v>
      </c>
      <c r="E50" s="80">
        <v>0.21203993585763165</v>
      </c>
      <c r="F50" s="80">
        <v>6.0272982407603148E-2</v>
      </c>
      <c r="G50" s="80">
        <v>3.8243667402638685E-3</v>
      </c>
      <c r="H50" s="80">
        <v>2.5666014957670284E-2</v>
      </c>
      <c r="I50" s="80">
        <v>5.4978104731122964E-3</v>
      </c>
      <c r="J50" s="80">
        <v>1.6214977514534604E-2</v>
      </c>
      <c r="K50" s="80">
        <v>3.6238981055039862E-3</v>
      </c>
      <c r="L50" s="80">
        <v>3.6400901315944848E-3</v>
      </c>
      <c r="M50" s="80">
        <v>1.6757558090141379E-2</v>
      </c>
      <c r="N50" s="80">
        <v>0</v>
      </c>
      <c r="O50" s="80">
        <v>4.0829165805406555E-2</v>
      </c>
      <c r="P50" s="80">
        <v>0.90382990524663909</v>
      </c>
      <c r="Q50" s="80">
        <v>0.33621114830477539</v>
      </c>
      <c r="R50" s="80">
        <v>0.77765896259158107</v>
      </c>
      <c r="S50" s="80">
        <v>0.61333487142912724</v>
      </c>
      <c r="T50" s="80">
        <v>0.80537817869482586</v>
      </c>
      <c r="U50" s="80">
        <v>0.38474637880669227</v>
      </c>
      <c r="V50" s="80">
        <v>0.50816543783448964</v>
      </c>
      <c r="W50" s="80">
        <v>0.94231735503097369</v>
      </c>
      <c r="X50" s="80">
        <v>0.67197257348297346</v>
      </c>
      <c r="Y50" s="80">
        <v>0.7056464109401851</v>
      </c>
      <c r="Z50" s="80">
        <v>0.57238332918394008</v>
      </c>
      <c r="AA50" s="80">
        <v>0.17731996412952933</v>
      </c>
      <c r="AB50" s="80">
        <v>0.71353631422931685</v>
      </c>
      <c r="AC50" s="80">
        <v>0.67917154527818691</v>
      </c>
      <c r="AD50" s="80">
        <v>0.58515697393189536</v>
      </c>
      <c r="AE50" s="80">
        <v>0.48058115188405037</v>
      </c>
      <c r="AF50" s="80">
        <v>0.16047199039540525</v>
      </c>
      <c r="AG50" s="80">
        <v>0.17499676574287779</v>
      </c>
      <c r="AH50" s="80">
        <v>0.16107400902979049</v>
      </c>
      <c r="AI50" s="80">
        <v>0.16449118634654114</v>
      </c>
      <c r="AJ50" s="80">
        <v>0.178570340329328</v>
      </c>
      <c r="AK50" s="80">
        <v>0.19839264073676122</v>
      </c>
      <c r="AL50" s="80">
        <v>0.20930802164165102</v>
      </c>
      <c r="AM50" s="80">
        <v>0.29853827834841062</v>
      </c>
      <c r="AN50" s="80">
        <v>0.1843464734293912</v>
      </c>
    </row>
    <row r="51" spans="1:40">
      <c r="A51" s="80">
        <v>49</v>
      </c>
      <c r="B51" s="80">
        <v>0</v>
      </c>
      <c r="C51" s="80">
        <v>0</v>
      </c>
      <c r="D51" s="80">
        <v>0.22193076019317096</v>
      </c>
      <c r="E51" s="80">
        <v>0.21853840041155165</v>
      </c>
      <c r="F51" s="80">
        <v>6.4878780866512081E-2</v>
      </c>
      <c r="G51" s="80">
        <v>1.1250812061516029E-2</v>
      </c>
      <c r="H51" s="80">
        <v>3.1020406061580737E-2</v>
      </c>
      <c r="I51" s="80">
        <v>5.4978104731122964E-3</v>
      </c>
      <c r="J51" s="80">
        <v>1.6214977514534604E-2</v>
      </c>
      <c r="K51" s="80">
        <v>3.6238981055039862E-3</v>
      </c>
      <c r="L51" s="80">
        <v>4.2399305831714038E-3</v>
      </c>
      <c r="M51" s="80">
        <v>1.9947939152685102E-2</v>
      </c>
      <c r="N51" s="80">
        <v>0</v>
      </c>
      <c r="O51" s="80">
        <v>4.8712763907913334E-2</v>
      </c>
      <c r="P51" s="80">
        <v>0.91072219757207939</v>
      </c>
      <c r="Q51" s="80">
        <v>0.34823234711243195</v>
      </c>
      <c r="R51" s="80">
        <v>0.79077871526856736</v>
      </c>
      <c r="S51" s="80">
        <v>0.61333487142912724</v>
      </c>
      <c r="T51" s="80">
        <v>0.81090482279371467</v>
      </c>
      <c r="U51" s="80">
        <v>0.41005100093988867</v>
      </c>
      <c r="V51" s="80">
        <v>0.51898373610724879</v>
      </c>
      <c r="W51" s="80">
        <v>0.94231735503097369</v>
      </c>
      <c r="X51" s="80">
        <v>0.67440064486783591</v>
      </c>
      <c r="Y51" s="80">
        <v>0.72172351106082921</v>
      </c>
      <c r="Z51" s="80">
        <v>0.58070859178046352</v>
      </c>
      <c r="AA51" s="80">
        <v>0.18722399362274927</v>
      </c>
      <c r="AB51" s="80">
        <v>0.72368004230189165</v>
      </c>
      <c r="AC51" s="80">
        <v>0.69616941845513147</v>
      </c>
      <c r="AD51" s="80">
        <v>0.59326355419053667</v>
      </c>
      <c r="AE51" s="80">
        <v>0.492936764590998</v>
      </c>
      <c r="AF51" s="80">
        <v>0.16694885459498587</v>
      </c>
      <c r="AG51" s="80">
        <v>0.18195728079695622</v>
      </c>
      <c r="AH51" s="80">
        <v>0.16757573290655051</v>
      </c>
      <c r="AI51" s="80">
        <v>0.1710571825184278</v>
      </c>
      <c r="AJ51" s="80">
        <v>0.18556497763633956</v>
      </c>
      <c r="AK51" s="80">
        <v>0.20546330534878524</v>
      </c>
      <c r="AL51" s="80">
        <v>0.21673342042630075</v>
      </c>
      <c r="AM51" s="80">
        <v>0.30723911095835732</v>
      </c>
      <c r="AN51" s="80">
        <v>0.19094771285139089</v>
      </c>
    </row>
    <row r="52" spans="1:40">
      <c r="A52" s="80">
        <v>50</v>
      </c>
      <c r="B52" s="80">
        <v>0</v>
      </c>
      <c r="C52" s="80">
        <v>0</v>
      </c>
      <c r="D52" s="80">
        <v>0.22867055128622166</v>
      </c>
      <c r="E52" s="80">
        <v>0.22793476495268186</v>
      </c>
      <c r="F52" s="80">
        <v>6.8173267829441081E-2</v>
      </c>
      <c r="G52" s="80">
        <v>1.1250812061516029E-2</v>
      </c>
      <c r="H52" s="80">
        <v>3.3118502673850345E-2</v>
      </c>
      <c r="I52" s="80">
        <v>5.4978104731122964E-3</v>
      </c>
      <c r="J52" s="80">
        <v>1.6214977514534604E-2</v>
      </c>
      <c r="K52" s="80">
        <v>3.6238981055039862E-3</v>
      </c>
      <c r="L52" s="80">
        <v>4.2399305831714038E-3</v>
      </c>
      <c r="M52" s="80">
        <v>2.1198077136494964E-2</v>
      </c>
      <c r="N52" s="80">
        <v>0</v>
      </c>
      <c r="O52" s="80">
        <v>5.2080295101526779E-2</v>
      </c>
      <c r="P52" s="80">
        <v>0.92016390284308935</v>
      </c>
      <c r="Q52" s="80">
        <v>0.353410930003701</v>
      </c>
      <c r="R52" s="80">
        <v>0.7911318854303957</v>
      </c>
      <c r="S52" s="80">
        <v>0.62262317274256995</v>
      </c>
      <c r="T52" s="80">
        <v>0.81954069001434127</v>
      </c>
      <c r="U52" s="80">
        <v>0.42273777157738945</v>
      </c>
      <c r="V52" s="80">
        <v>0.52790481565768588</v>
      </c>
      <c r="W52" s="80">
        <v>0.94231735503097369</v>
      </c>
      <c r="X52" s="80">
        <v>0.6898395138621497</v>
      </c>
      <c r="Y52" s="80">
        <v>0.73000371662154262</v>
      </c>
      <c r="Z52" s="80">
        <v>0.59285307610209781</v>
      </c>
      <c r="AA52" s="80">
        <v>0.19636724207274453</v>
      </c>
      <c r="AB52" s="80">
        <v>0.73165195716352616</v>
      </c>
      <c r="AC52" s="80">
        <v>0.70651153580487569</v>
      </c>
      <c r="AD52" s="80">
        <v>0.59738095099336208</v>
      </c>
      <c r="AE52" s="80">
        <v>0.50415107270285042</v>
      </c>
      <c r="AF52" s="80">
        <v>0.17313977289675686</v>
      </c>
      <c r="AG52" s="80">
        <v>0.1886693248056556</v>
      </c>
      <c r="AH52" s="80">
        <v>0.1737904133601412</v>
      </c>
      <c r="AI52" s="80">
        <v>0.17737085818358728</v>
      </c>
      <c r="AJ52" s="80">
        <v>0.19228630847080508</v>
      </c>
      <c r="AK52" s="80">
        <v>0.2123469418955915</v>
      </c>
      <c r="AL52" s="80">
        <v>0.22373011897272482</v>
      </c>
      <c r="AM52" s="80">
        <v>0.31500659165583167</v>
      </c>
      <c r="AN52" s="80">
        <v>0.19736464743462853</v>
      </c>
    </row>
    <row r="53" spans="1:40">
      <c r="A53" s="80">
        <v>51</v>
      </c>
      <c r="B53" s="80">
        <v>0</v>
      </c>
      <c r="C53" s="80">
        <v>0</v>
      </c>
      <c r="D53" s="80">
        <v>0.23745031475149689</v>
      </c>
      <c r="E53" s="80">
        <v>0.23590707405208</v>
      </c>
      <c r="F53" s="80">
        <v>7.4229187996884674E-2</v>
      </c>
      <c r="G53" s="80">
        <v>1.1250812061516029E-2</v>
      </c>
      <c r="H53" s="80">
        <v>3.3118502673850345E-2</v>
      </c>
      <c r="I53" s="80">
        <v>5.4978104731122964E-3</v>
      </c>
      <c r="J53" s="80">
        <v>1.923405341764442E-2</v>
      </c>
      <c r="K53" s="80">
        <v>4.0280078335021112E-3</v>
      </c>
      <c r="L53" s="80">
        <v>4.6114000167563531E-3</v>
      </c>
      <c r="M53" s="80">
        <v>2.1361400564356491E-2</v>
      </c>
      <c r="N53" s="80">
        <v>0</v>
      </c>
      <c r="O53" s="80">
        <v>5.2080295101526779E-2</v>
      </c>
      <c r="P53" s="80">
        <v>0.92390200971013847</v>
      </c>
      <c r="Q53" s="80">
        <v>0.36284433203424443</v>
      </c>
      <c r="R53" s="80">
        <v>0.81053195805494693</v>
      </c>
      <c r="S53" s="80">
        <v>0.6234406824087344</v>
      </c>
      <c r="T53" s="80">
        <v>0.82507899369993665</v>
      </c>
      <c r="U53" s="80">
        <v>0.43717826055715064</v>
      </c>
      <c r="V53" s="80">
        <v>0.53746031552896878</v>
      </c>
      <c r="W53" s="80">
        <v>0.94231735503097369</v>
      </c>
      <c r="X53" s="80">
        <v>0.69174837501377107</v>
      </c>
      <c r="Y53" s="80">
        <v>0.74133599109879988</v>
      </c>
      <c r="Z53" s="80">
        <v>0.59802991701435915</v>
      </c>
      <c r="AA53" s="80">
        <v>0.20380898067805134</v>
      </c>
      <c r="AB53" s="80">
        <v>0.7387201537320327</v>
      </c>
      <c r="AC53" s="80">
        <v>0.71810933408659816</v>
      </c>
      <c r="AD53" s="80">
        <v>0.61174958767753174</v>
      </c>
      <c r="AE53" s="80">
        <v>0.51281578784993009</v>
      </c>
      <c r="AF53" s="80">
        <v>0.1793631063010715</v>
      </c>
      <c r="AG53" s="80">
        <v>0.19532885679687662</v>
      </c>
      <c r="AH53" s="80">
        <v>0.18003608226780593</v>
      </c>
      <c r="AI53" s="80">
        <v>0.18362295961592653</v>
      </c>
      <c r="AJ53" s="80">
        <v>0.19895708616696178</v>
      </c>
      <c r="AK53" s="80">
        <v>0.21860132081714251</v>
      </c>
      <c r="AL53" s="80">
        <v>0.23066257413383687</v>
      </c>
      <c r="AM53" s="80">
        <v>0.32261193539671595</v>
      </c>
      <c r="AN53" s="80">
        <v>0.20369412918102442</v>
      </c>
    </row>
    <row r="54" spans="1:40">
      <c r="A54" s="80">
        <v>52</v>
      </c>
      <c r="B54" s="80">
        <v>0</v>
      </c>
      <c r="C54" s="80">
        <v>0</v>
      </c>
      <c r="D54" s="80">
        <v>0.24504671079145365</v>
      </c>
      <c r="E54" s="80">
        <v>0.24280702396315365</v>
      </c>
      <c r="F54" s="80">
        <v>8.096435544496855E-2</v>
      </c>
      <c r="G54" s="80">
        <v>2.5497462269632423E-2</v>
      </c>
      <c r="H54" s="80">
        <v>3.5662429637231596E-2</v>
      </c>
      <c r="I54" s="80">
        <v>5.4978104731122964E-3</v>
      </c>
      <c r="J54" s="80">
        <v>1.923405341764442E-2</v>
      </c>
      <c r="K54" s="80">
        <v>4.0280078335021112E-3</v>
      </c>
      <c r="L54" s="80">
        <v>5.7621143524345239E-3</v>
      </c>
      <c r="M54" s="80">
        <v>2.28771838254146E-2</v>
      </c>
      <c r="N54" s="80">
        <v>0</v>
      </c>
      <c r="O54" s="80">
        <v>5.4800556878770078E-2</v>
      </c>
      <c r="P54" s="80">
        <v>0.92981993414342745</v>
      </c>
      <c r="Q54" s="80">
        <v>0.37391632147167098</v>
      </c>
      <c r="R54" s="80">
        <v>0.81979295179615741</v>
      </c>
      <c r="S54" s="80">
        <v>0.63550878253257348</v>
      </c>
      <c r="T54" s="80">
        <v>0.83288703026440059</v>
      </c>
      <c r="U54" s="80">
        <v>0.45274103628161427</v>
      </c>
      <c r="V54" s="80">
        <v>0.54968229496917376</v>
      </c>
      <c r="W54" s="80">
        <v>0.94231735503097369</v>
      </c>
      <c r="X54" s="80">
        <v>0.69401173895069357</v>
      </c>
      <c r="Y54" s="80">
        <v>0.75549019434409304</v>
      </c>
      <c r="Z54" s="80">
        <v>0.61141254469497286</v>
      </c>
      <c r="AA54" s="80">
        <v>0.20380898067805134</v>
      </c>
      <c r="AB54" s="80">
        <v>0.75186660334028965</v>
      </c>
      <c r="AC54" s="80">
        <v>0.73191319916882114</v>
      </c>
      <c r="AD54" s="80">
        <v>0.62588219524561595</v>
      </c>
      <c r="AE54" s="80">
        <v>0.52324566561373964</v>
      </c>
      <c r="AF54" s="80">
        <v>0.18601990793230594</v>
      </c>
      <c r="AG54" s="80">
        <v>0.2024289171680414</v>
      </c>
      <c r="AH54" s="80">
        <v>0.1867184342169875</v>
      </c>
      <c r="AI54" s="80">
        <v>0.1903035211078988</v>
      </c>
      <c r="AJ54" s="80">
        <v>0.20608805483700229</v>
      </c>
      <c r="AK54" s="80">
        <v>0.22608892622975832</v>
      </c>
      <c r="AL54" s="80">
        <v>0.2382406002248996</v>
      </c>
      <c r="AM54" s="80">
        <v>0.33120490871150171</v>
      </c>
      <c r="AN54" s="80">
        <v>0.21019911760334145</v>
      </c>
    </row>
    <row r="55" spans="1:40">
      <c r="A55" s="80">
        <v>53</v>
      </c>
      <c r="B55" s="80">
        <v>0</v>
      </c>
      <c r="C55" s="80">
        <v>0</v>
      </c>
      <c r="D55" s="80">
        <v>0.25181005832646441</v>
      </c>
      <c r="E55" s="80">
        <v>0.24869350436110807</v>
      </c>
      <c r="F55" s="80">
        <v>8.5339447385424622E-2</v>
      </c>
      <c r="G55" s="80">
        <v>3.2044858961022084E-2</v>
      </c>
      <c r="H55" s="80">
        <v>3.6150385007063426E-2</v>
      </c>
      <c r="I55" s="80">
        <v>5.4978104731122964E-3</v>
      </c>
      <c r="J55" s="80">
        <v>2.0497622230240622E-2</v>
      </c>
      <c r="K55" s="80">
        <v>4.1971392053365185E-3</v>
      </c>
      <c r="L55" s="80">
        <v>6.4464237649138646E-3</v>
      </c>
      <c r="M55" s="80">
        <v>2.3236284518831172E-2</v>
      </c>
      <c r="N55" s="80">
        <v>0</v>
      </c>
      <c r="O55" s="80">
        <v>5.495741631432069E-2</v>
      </c>
      <c r="P55" s="80">
        <v>0.93927094016034229</v>
      </c>
      <c r="Q55" s="80">
        <v>0.3797680354382762</v>
      </c>
      <c r="R55" s="80">
        <v>0.82530438545185814</v>
      </c>
      <c r="S55" s="80">
        <v>0.64313303351333817</v>
      </c>
      <c r="T55" s="80">
        <v>0.8447487164738301</v>
      </c>
      <c r="U55" s="80">
        <v>0.45739348305107036</v>
      </c>
      <c r="V55" s="80">
        <v>0.55988667231613676</v>
      </c>
      <c r="W55" s="80">
        <v>0.94231735503097369</v>
      </c>
      <c r="X55" s="80">
        <v>0.70068184520335919</v>
      </c>
      <c r="Y55" s="80">
        <v>0.76392777638054465</v>
      </c>
      <c r="Z55" s="80">
        <v>0.62518096583191551</v>
      </c>
      <c r="AA55" s="80">
        <v>0.20380898067805134</v>
      </c>
      <c r="AB55" s="80">
        <v>0.76010868731997927</v>
      </c>
      <c r="AC55" s="80">
        <v>0.73926310145283791</v>
      </c>
      <c r="AD55" s="80">
        <v>0.6324152480636871</v>
      </c>
      <c r="AE55" s="80">
        <v>0.53093556148314947</v>
      </c>
      <c r="AF55" s="80">
        <v>0.1925872569030205</v>
      </c>
      <c r="AG55" s="80">
        <v>0.2095274056320125</v>
      </c>
      <c r="AH55" s="80">
        <v>0.19331034100134931</v>
      </c>
      <c r="AI55" s="80">
        <v>0.19697057841060231</v>
      </c>
      <c r="AJ55" s="80">
        <v>0.21318462845453953</v>
      </c>
      <c r="AK55" s="80">
        <v>0.23360684611889157</v>
      </c>
      <c r="AL55" s="80">
        <v>0.24556136338071352</v>
      </c>
      <c r="AM55" s="80">
        <v>0.3390333705674225</v>
      </c>
      <c r="AN55" s="80">
        <v>0.21629958106392763</v>
      </c>
    </row>
    <row r="56" spans="1:40">
      <c r="A56" s="80">
        <v>54</v>
      </c>
      <c r="B56" s="80">
        <v>0</v>
      </c>
      <c r="C56" s="80">
        <v>0</v>
      </c>
      <c r="D56" s="80">
        <v>0.26058208371373814</v>
      </c>
      <c r="E56" s="80">
        <v>0.2575073036239201</v>
      </c>
      <c r="F56" s="80">
        <v>8.9455310903930163E-2</v>
      </c>
      <c r="G56" s="80">
        <v>3.3949464325724169E-2</v>
      </c>
      <c r="H56" s="80">
        <v>3.979414957488326E-2</v>
      </c>
      <c r="I56" s="80">
        <v>5.4978104731122964E-3</v>
      </c>
      <c r="J56" s="80">
        <v>2.0497622230240622E-2</v>
      </c>
      <c r="K56" s="80">
        <v>4.1971392053365185E-3</v>
      </c>
      <c r="L56" s="80">
        <v>6.6002603977332519E-3</v>
      </c>
      <c r="M56" s="80">
        <v>2.5407399263335018E-2</v>
      </c>
      <c r="N56" s="80">
        <v>0</v>
      </c>
      <c r="O56" s="80">
        <v>6.0623612026446727E-2</v>
      </c>
      <c r="P56" s="80">
        <v>0.94883171403914268</v>
      </c>
      <c r="Q56" s="80">
        <v>0.38631760735886095</v>
      </c>
      <c r="R56" s="80">
        <v>0.83396672293652463</v>
      </c>
      <c r="S56" s="80">
        <v>0.64604829374271466</v>
      </c>
      <c r="T56" s="80">
        <v>0.85097882230401201</v>
      </c>
      <c r="U56" s="80">
        <v>0.47404167498485289</v>
      </c>
      <c r="V56" s="80">
        <v>0.56804568349764284</v>
      </c>
      <c r="W56" s="80">
        <v>0.94231735503097369</v>
      </c>
      <c r="X56" s="80">
        <v>0.70797587635815473</v>
      </c>
      <c r="Y56" s="80">
        <v>0.77531779450637606</v>
      </c>
      <c r="Z56" s="80">
        <v>0.64470224821470412</v>
      </c>
      <c r="AA56" s="80">
        <v>0.20599788305305852</v>
      </c>
      <c r="AB56" s="80">
        <v>0.77570205163491479</v>
      </c>
      <c r="AC56" s="80">
        <v>0.75173329969517211</v>
      </c>
      <c r="AD56" s="80">
        <v>0.64391074019896377</v>
      </c>
      <c r="AE56" s="80">
        <v>0.54277137137592124</v>
      </c>
      <c r="AF56" s="80">
        <v>0.19905651397641597</v>
      </c>
      <c r="AG56" s="80">
        <v>0.21650786244261069</v>
      </c>
      <c r="AH56" s="80">
        <v>0.19980442855404454</v>
      </c>
      <c r="AI56" s="80">
        <v>0.20354528828924112</v>
      </c>
      <c r="AJ56" s="80">
        <v>0.22019887090543</v>
      </c>
      <c r="AK56" s="80">
        <v>0.24014922077697595</v>
      </c>
      <c r="AL56" s="80">
        <v>0.25279328276877894</v>
      </c>
      <c r="AM56" s="80">
        <v>0.3469226339469515</v>
      </c>
      <c r="AN56" s="80">
        <v>0.22294383849350205</v>
      </c>
    </row>
    <row r="57" spans="1:40">
      <c r="A57" s="80">
        <v>55</v>
      </c>
      <c r="B57" s="80">
        <v>1.5418926641331556E-4</v>
      </c>
      <c r="C57" s="80">
        <v>3.3134632007376752E-3</v>
      </c>
      <c r="D57" s="80">
        <v>0.26843067328367071</v>
      </c>
      <c r="E57" s="80">
        <v>0.26725983787956958</v>
      </c>
      <c r="F57" s="80">
        <v>9.4291672227943754E-2</v>
      </c>
      <c r="G57" s="80">
        <v>3.3949464325724169E-2</v>
      </c>
      <c r="H57" s="80">
        <v>4.3320035295829146E-2</v>
      </c>
      <c r="I57" s="80">
        <v>5.4978104731122964E-3</v>
      </c>
      <c r="J57" s="80">
        <v>2.1772009969864118E-2</v>
      </c>
      <c r="K57" s="80">
        <v>4.4605054843326747E-3</v>
      </c>
      <c r="L57" s="80">
        <v>6.842354353176293E-3</v>
      </c>
      <c r="M57" s="80">
        <v>2.7614717719484497E-2</v>
      </c>
      <c r="N57" s="80">
        <v>0</v>
      </c>
      <c r="O57" s="80">
        <v>6.6282803352987862E-2</v>
      </c>
      <c r="P57" s="80">
        <v>0.94979220324838898</v>
      </c>
      <c r="Q57" s="80">
        <v>0.39023603929072564</v>
      </c>
      <c r="R57" s="80">
        <v>0.84655640825825529</v>
      </c>
      <c r="S57" s="80">
        <v>0.64604829374271466</v>
      </c>
      <c r="T57" s="80">
        <v>0.85764810590013951</v>
      </c>
      <c r="U57" s="80">
        <v>0.48748696949040693</v>
      </c>
      <c r="V57" s="80">
        <v>0.5789665246512673</v>
      </c>
      <c r="W57" s="80">
        <v>1</v>
      </c>
      <c r="X57" s="80">
        <v>0.712646586901722</v>
      </c>
      <c r="Y57" s="80">
        <v>0.78146715930120836</v>
      </c>
      <c r="Z57" s="80">
        <v>0.65355013412663499</v>
      </c>
      <c r="AA57" s="80">
        <v>0.20726419021215359</v>
      </c>
      <c r="AB57" s="80">
        <v>0.78171990878431852</v>
      </c>
      <c r="AC57" s="80">
        <v>0.75819696580910922</v>
      </c>
      <c r="AD57" s="80">
        <v>0.65405416431123209</v>
      </c>
      <c r="AE57" s="80">
        <v>0.55522001096943041</v>
      </c>
      <c r="AF57" s="80">
        <v>0.20616178423733192</v>
      </c>
      <c r="AG57" s="80">
        <v>0.22416503856112507</v>
      </c>
      <c r="AH57" s="80">
        <v>0.20693595959780875</v>
      </c>
      <c r="AI57" s="80">
        <v>0.210754626099139</v>
      </c>
      <c r="AJ57" s="80">
        <v>0.22788783931105006</v>
      </c>
      <c r="AK57" s="80">
        <v>0.24806255461612584</v>
      </c>
      <c r="AL57" s="80">
        <v>0.26083313819861798</v>
      </c>
      <c r="AM57" s="80">
        <v>0.35436085832334263</v>
      </c>
      <c r="AN57" s="80">
        <v>0.22985953378627208</v>
      </c>
    </row>
    <row r="58" spans="1:40">
      <c r="A58" s="80">
        <v>56</v>
      </c>
      <c r="B58" s="80">
        <v>1.0295982490215469E-3</v>
      </c>
      <c r="C58" s="80">
        <v>8.5768137291729798E-3</v>
      </c>
      <c r="D58" s="80">
        <v>0.27493526244879041</v>
      </c>
      <c r="E58" s="80">
        <v>0.27442231177193338</v>
      </c>
      <c r="F58" s="80">
        <v>0.10111257396071129</v>
      </c>
      <c r="G58" s="80">
        <v>3.3949464325724169E-2</v>
      </c>
      <c r="H58" s="80">
        <v>4.568152595019831E-2</v>
      </c>
      <c r="I58" s="80">
        <v>5.4978104731122964E-3</v>
      </c>
      <c r="J58" s="80">
        <v>2.528820363011804E-2</v>
      </c>
      <c r="K58" s="80">
        <v>5.4579520245671628E-3</v>
      </c>
      <c r="L58" s="80">
        <v>7.7592362683126994E-3</v>
      </c>
      <c r="M58" s="80">
        <v>2.9424921569701674E-2</v>
      </c>
      <c r="N58" s="80">
        <v>0</v>
      </c>
      <c r="O58" s="80">
        <v>7.0073092797005576E-2</v>
      </c>
      <c r="P58" s="80">
        <v>0.95632496001591694</v>
      </c>
      <c r="Q58" s="80">
        <v>0.40015781891658486</v>
      </c>
      <c r="R58" s="80">
        <v>0.84832225906739722</v>
      </c>
      <c r="S58" s="80">
        <v>0.64903264341232825</v>
      </c>
      <c r="T58" s="80">
        <v>0.86663764725086379</v>
      </c>
      <c r="U58" s="80">
        <v>0.52398926449180161</v>
      </c>
      <c r="V58" s="80">
        <v>0.58739096251427936</v>
      </c>
      <c r="W58" s="80">
        <v>1</v>
      </c>
      <c r="X58" s="80">
        <v>0.72735027165821131</v>
      </c>
      <c r="Y58" s="80">
        <v>0.79282062870149717</v>
      </c>
      <c r="Z58" s="80">
        <v>0.67819753025441676</v>
      </c>
      <c r="AA58" s="80">
        <v>0.23123681381092814</v>
      </c>
      <c r="AB58" s="80">
        <v>0.80613513591970798</v>
      </c>
      <c r="AC58" s="80">
        <v>0.77192805602335124</v>
      </c>
      <c r="AD58" s="80">
        <v>0.66347493137671998</v>
      </c>
      <c r="AE58" s="80">
        <v>0.56615643490008405</v>
      </c>
      <c r="AF58" s="80">
        <v>0.21316231789759951</v>
      </c>
      <c r="AG58" s="80">
        <v>0.23163892076263437</v>
      </c>
      <c r="AH58" s="80">
        <v>0.21395953447112101</v>
      </c>
      <c r="AI58" s="80">
        <v>0.21778507163718347</v>
      </c>
      <c r="AJ58" s="80">
        <v>0.2354189063121479</v>
      </c>
      <c r="AK58" s="80">
        <v>0.25609578969548336</v>
      </c>
      <c r="AL58" s="80">
        <v>0.26856796425036539</v>
      </c>
      <c r="AM58" s="80">
        <v>0.36504170481287551</v>
      </c>
      <c r="AN58" s="80">
        <v>0.23721509201250934</v>
      </c>
    </row>
    <row r="59" spans="1:40">
      <c r="A59" s="80">
        <v>57</v>
      </c>
      <c r="B59" s="80">
        <v>5.110732411229198E-3</v>
      </c>
      <c r="C59" s="80">
        <v>1.464234286308257E-2</v>
      </c>
      <c r="D59" s="80">
        <v>0.28500061849035158</v>
      </c>
      <c r="E59" s="80">
        <v>0.2823333260805323</v>
      </c>
      <c r="F59" s="80">
        <v>0.10564742184537058</v>
      </c>
      <c r="G59" s="80">
        <v>3.3949464325724169E-2</v>
      </c>
      <c r="H59" s="80">
        <v>4.7597825492222093E-2</v>
      </c>
      <c r="I59" s="80">
        <v>5.4978104731122964E-3</v>
      </c>
      <c r="J59" s="80">
        <v>2.528820363011804E-2</v>
      </c>
      <c r="K59" s="80">
        <v>7.9138639621150648E-3</v>
      </c>
      <c r="L59" s="80">
        <v>1.0016782061369351E-2</v>
      </c>
      <c r="M59" s="80">
        <v>3.155930877467323E-2</v>
      </c>
      <c r="N59" s="80">
        <v>0</v>
      </c>
      <c r="O59" s="80">
        <v>7.3148832229753408E-2</v>
      </c>
      <c r="P59" s="80">
        <v>0.95701816424594877</v>
      </c>
      <c r="Q59" s="80">
        <v>0.40585857078526205</v>
      </c>
      <c r="R59" s="80">
        <v>0.85604817582676251</v>
      </c>
      <c r="S59" s="80">
        <v>0.7055817326643965</v>
      </c>
      <c r="T59" s="80">
        <v>0.87443402422862115</v>
      </c>
      <c r="U59" s="80">
        <v>0.538715151391994</v>
      </c>
      <c r="V59" s="80">
        <v>0.59663434399507231</v>
      </c>
      <c r="W59" s="80">
        <v>1</v>
      </c>
      <c r="X59" s="80">
        <v>0.74010146415104217</v>
      </c>
      <c r="Y59" s="80">
        <v>0.79924185593426966</v>
      </c>
      <c r="Z59" s="80">
        <v>0.68889228553254511</v>
      </c>
      <c r="AA59" s="80">
        <v>0.27087121941048697</v>
      </c>
      <c r="AB59" s="80">
        <v>0.81257915990267748</v>
      </c>
      <c r="AC59" s="80">
        <v>0.78022097684357605</v>
      </c>
      <c r="AD59" s="80">
        <v>0.67161356497211355</v>
      </c>
      <c r="AE59" s="80">
        <v>0.57490943564797714</v>
      </c>
      <c r="AF59" s="80">
        <v>0.22035118679419136</v>
      </c>
      <c r="AG59" s="80">
        <v>0.23940016568616507</v>
      </c>
      <c r="AH59" s="80">
        <v>0.22116656953246175</v>
      </c>
      <c r="AI59" s="80">
        <v>0.22508269444065596</v>
      </c>
      <c r="AJ59" s="80">
        <v>0.243172270350796</v>
      </c>
      <c r="AK59" s="80">
        <v>0.26325840734149791</v>
      </c>
      <c r="AL59" s="80">
        <v>0.27646178294867696</v>
      </c>
      <c r="AM59" s="80">
        <v>0.3741351445931112</v>
      </c>
      <c r="AN59" s="80">
        <v>0.24463336305296279</v>
      </c>
    </row>
    <row r="60" spans="1:40">
      <c r="A60" s="80">
        <v>58</v>
      </c>
      <c r="B60" s="80">
        <v>5.110732411229198E-3</v>
      </c>
      <c r="C60" s="80">
        <v>1.464234286308257E-2</v>
      </c>
      <c r="D60" s="80">
        <v>0.29320000619290992</v>
      </c>
      <c r="E60" s="80">
        <v>0.28958643066654399</v>
      </c>
      <c r="F60" s="80">
        <v>0.11021439118121711</v>
      </c>
      <c r="G60" s="80">
        <v>3.3949464325724169E-2</v>
      </c>
      <c r="H60" s="80">
        <v>4.8629351428131788E-2</v>
      </c>
      <c r="I60" s="80">
        <v>5.4978104731122964E-3</v>
      </c>
      <c r="J60" s="80">
        <v>2.528820363011804E-2</v>
      </c>
      <c r="K60" s="80">
        <v>7.9138639621150648E-3</v>
      </c>
      <c r="L60" s="80">
        <v>1.0016782061369351E-2</v>
      </c>
      <c r="M60" s="80">
        <v>3.2173937169869368E-2</v>
      </c>
      <c r="N60" s="80">
        <v>0</v>
      </c>
      <c r="O60" s="80">
        <v>7.4804473703021679E-2</v>
      </c>
      <c r="P60" s="80">
        <v>0.95701816424594877</v>
      </c>
      <c r="Q60" s="80">
        <v>0.4142843937188187</v>
      </c>
      <c r="R60" s="80">
        <v>0.86482735497622487</v>
      </c>
      <c r="S60" s="80">
        <v>0.7055817326643965</v>
      </c>
      <c r="T60" s="80">
        <v>0.87919113560487994</v>
      </c>
      <c r="U60" s="80">
        <v>0.57206056394439642</v>
      </c>
      <c r="V60" s="80">
        <v>0.6066485688233002</v>
      </c>
      <c r="W60" s="80">
        <v>1</v>
      </c>
      <c r="X60" s="80">
        <v>0.74084755616687592</v>
      </c>
      <c r="Y60" s="80">
        <v>0.80764122035360142</v>
      </c>
      <c r="Z60" s="80">
        <v>0.712975008193105</v>
      </c>
      <c r="AA60" s="80">
        <v>0.27087121941048697</v>
      </c>
      <c r="AB60" s="80">
        <v>0.81530870493784979</v>
      </c>
      <c r="AC60" s="80">
        <v>0.78385432951166445</v>
      </c>
      <c r="AD60" s="80">
        <v>0.68031167499082112</v>
      </c>
      <c r="AE60" s="80">
        <v>0.58430965083721353</v>
      </c>
      <c r="AF60" s="80">
        <v>0.22778659210241944</v>
      </c>
      <c r="AG60" s="80">
        <v>0.24744869225266214</v>
      </c>
      <c r="AH60" s="80">
        <v>0.22863051361654874</v>
      </c>
      <c r="AI60" s="80">
        <v>0.23264484661575766</v>
      </c>
      <c r="AJ60" s="80">
        <v>0.25118689856128074</v>
      </c>
      <c r="AK60" s="80">
        <v>0.2714839040491302</v>
      </c>
      <c r="AL60" s="80">
        <v>0.28469591197129512</v>
      </c>
      <c r="AM60" s="80">
        <v>0.38318218478968752</v>
      </c>
      <c r="AN60" s="80">
        <v>0.25265281211130697</v>
      </c>
    </row>
    <row r="61" spans="1:40">
      <c r="A61" s="80">
        <v>59</v>
      </c>
      <c r="B61" s="80">
        <v>5.110732411229198E-3</v>
      </c>
      <c r="C61" s="80">
        <v>1.464234286308257E-2</v>
      </c>
      <c r="D61" s="80">
        <v>0.30149226068190504</v>
      </c>
      <c r="E61" s="80">
        <v>0.30009360004269858</v>
      </c>
      <c r="F61" s="80">
        <v>0.11527508281390628</v>
      </c>
      <c r="G61" s="80">
        <v>3.3949464325724169E-2</v>
      </c>
      <c r="H61" s="80">
        <v>5.1088872489190904E-2</v>
      </c>
      <c r="I61" s="80">
        <v>1.1073441500353113E-2</v>
      </c>
      <c r="J61" s="80">
        <v>3.3292315062395467E-2</v>
      </c>
      <c r="K61" s="80">
        <v>1.0459294070021283E-2</v>
      </c>
      <c r="L61" s="80">
        <v>1.2356615564259899E-2</v>
      </c>
      <c r="M61" s="80">
        <v>3.4668178899705478E-2</v>
      </c>
      <c r="N61" s="80">
        <v>0</v>
      </c>
      <c r="O61" s="80">
        <v>7.8752105974114403E-2</v>
      </c>
      <c r="P61" s="80">
        <v>0.96103225296522954</v>
      </c>
      <c r="Q61" s="80">
        <v>0.42343609854109382</v>
      </c>
      <c r="R61" s="80">
        <v>0.86739209363149494</v>
      </c>
      <c r="S61" s="80">
        <v>0.77594267742973932</v>
      </c>
      <c r="T61" s="80">
        <v>0.88104889642011819</v>
      </c>
      <c r="U61" s="80">
        <v>0.58104448922619623</v>
      </c>
      <c r="V61" s="80">
        <v>0.61698418562371293</v>
      </c>
      <c r="W61" s="80">
        <v>1</v>
      </c>
      <c r="X61" s="80">
        <v>0.74378611156257191</v>
      </c>
      <c r="Y61" s="80">
        <v>0.81589822832139047</v>
      </c>
      <c r="Z61" s="80">
        <v>0.72198442008502139</v>
      </c>
      <c r="AA61" s="80">
        <v>0.28425147993582173</v>
      </c>
      <c r="AB61" s="80">
        <v>0.82041900859879002</v>
      </c>
      <c r="AC61" s="80">
        <v>0.78985367399877948</v>
      </c>
      <c r="AD61" s="80">
        <v>0.68461847787445584</v>
      </c>
      <c r="AE61" s="80">
        <v>0.59433970997627861</v>
      </c>
      <c r="AF61" s="80">
        <v>0.23520237006226125</v>
      </c>
      <c r="AG61" s="80">
        <v>0.2554380343872244</v>
      </c>
      <c r="AH61" s="80">
        <v>0.23606498507861934</v>
      </c>
      <c r="AI61" s="80">
        <v>0.24015978974423624</v>
      </c>
      <c r="AJ61" s="80">
        <v>0.25915626000573566</v>
      </c>
      <c r="AK61" s="80">
        <v>0.27951788609027495</v>
      </c>
      <c r="AL61" s="80">
        <v>0.2928779601375246</v>
      </c>
      <c r="AM61" s="80">
        <v>0.39182862581420064</v>
      </c>
      <c r="AN61" s="80">
        <v>0.26026257967497585</v>
      </c>
    </row>
    <row r="62" spans="1:40">
      <c r="A62" s="80">
        <v>60</v>
      </c>
      <c r="B62" s="80">
        <v>5.110732411229198E-3</v>
      </c>
      <c r="C62" s="80">
        <v>1.464234286308257E-2</v>
      </c>
      <c r="D62" s="80">
        <v>0.31250493487441205</v>
      </c>
      <c r="E62" s="80">
        <v>0.30849485580105679</v>
      </c>
      <c r="F62" s="80">
        <v>0.12211570659817024</v>
      </c>
      <c r="G62" s="80">
        <v>3.3949464325724169E-2</v>
      </c>
      <c r="H62" s="80">
        <v>5.4423608789037695E-2</v>
      </c>
      <c r="I62" s="80">
        <v>1.1596372488160828E-2</v>
      </c>
      <c r="J62" s="80">
        <v>3.8886380658313555E-2</v>
      </c>
      <c r="K62" s="80">
        <v>1.1346322021866735E-2</v>
      </c>
      <c r="L62" s="80">
        <v>1.3171997496484939E-2</v>
      </c>
      <c r="M62" s="80">
        <v>3.7013658841430867E-2</v>
      </c>
      <c r="N62" s="80">
        <v>0</v>
      </c>
      <c r="O62" s="80">
        <v>8.4104494632738336E-2</v>
      </c>
      <c r="P62" s="80">
        <v>0.96103225296522954</v>
      </c>
      <c r="Q62" s="80">
        <v>0.43638935288355352</v>
      </c>
      <c r="R62" s="80">
        <v>0.87470336847587216</v>
      </c>
      <c r="S62" s="80">
        <v>0.79728070490588732</v>
      </c>
      <c r="T62" s="80">
        <v>0.8820788265791939</v>
      </c>
      <c r="U62" s="80">
        <v>0.59248221666140921</v>
      </c>
      <c r="V62" s="80">
        <v>0.62642127384892099</v>
      </c>
      <c r="W62" s="80">
        <v>1</v>
      </c>
      <c r="X62" s="80">
        <v>0.74709225907718013</v>
      </c>
      <c r="Y62" s="80">
        <v>0.82298751285255123</v>
      </c>
      <c r="Z62" s="80">
        <v>0.73537772716927052</v>
      </c>
      <c r="AA62" s="80">
        <v>0.30068029516826617</v>
      </c>
      <c r="AB62" s="80">
        <v>0.82501323184540598</v>
      </c>
      <c r="AC62" s="80">
        <v>0.79715074711937306</v>
      </c>
      <c r="AD62" s="80">
        <v>0.69559528874228538</v>
      </c>
      <c r="AE62" s="80">
        <v>0.6048171004635895</v>
      </c>
      <c r="AF62" s="80">
        <v>0.24296816985504063</v>
      </c>
      <c r="AG62" s="80">
        <v>0.26375161039830963</v>
      </c>
      <c r="AH62" s="80">
        <v>0.24385718716147106</v>
      </c>
      <c r="AI62" s="80">
        <v>0.24798425054394838</v>
      </c>
      <c r="AJ62" s="80">
        <v>0.2674504931782592</v>
      </c>
      <c r="AK62" s="80">
        <v>0.28704405305376979</v>
      </c>
      <c r="AL62" s="80">
        <v>0.30130814443849213</v>
      </c>
      <c r="AM62" s="80">
        <v>0.4003545739189599</v>
      </c>
      <c r="AN62" s="80">
        <v>0.2680632740633026</v>
      </c>
    </row>
    <row r="63" spans="1:40">
      <c r="A63" s="80">
        <v>61</v>
      </c>
      <c r="B63" s="80">
        <v>5.110732411229198E-3</v>
      </c>
      <c r="C63" s="80">
        <v>1.464234286308257E-2</v>
      </c>
      <c r="D63" s="80">
        <v>0.32021026567674632</v>
      </c>
      <c r="E63" s="80">
        <v>0.31513459590039433</v>
      </c>
      <c r="F63" s="80">
        <v>0.13006456060306065</v>
      </c>
      <c r="G63" s="80">
        <v>4.109299744426196E-2</v>
      </c>
      <c r="H63" s="80">
        <v>5.9070560882123889E-2</v>
      </c>
      <c r="I63" s="80">
        <v>1.1596372488160828E-2</v>
      </c>
      <c r="J63" s="80">
        <v>3.9733055287460503E-2</v>
      </c>
      <c r="K63" s="80">
        <v>1.1459651220955453E-2</v>
      </c>
      <c r="L63" s="80">
        <v>1.3853162384291708E-2</v>
      </c>
      <c r="M63" s="80">
        <v>3.9828319404819963E-2</v>
      </c>
      <c r="N63" s="80">
        <v>0</v>
      </c>
      <c r="O63" s="80">
        <v>9.0879687678366822E-2</v>
      </c>
      <c r="P63" s="80">
        <v>0.9646430757658363</v>
      </c>
      <c r="Q63" s="80">
        <v>0.44543732656104384</v>
      </c>
      <c r="R63" s="80">
        <v>0.87574242523486545</v>
      </c>
      <c r="S63" s="80">
        <v>0.79728070490588732</v>
      </c>
      <c r="T63" s="80">
        <v>0.88985965744134254</v>
      </c>
      <c r="U63" s="80">
        <v>0.60663605057497416</v>
      </c>
      <c r="V63" s="80">
        <v>0.63671886663285926</v>
      </c>
      <c r="W63" s="80">
        <v>1</v>
      </c>
      <c r="X63" s="80">
        <v>0.75167788895227516</v>
      </c>
      <c r="Y63" s="80">
        <v>0.82951955448605563</v>
      </c>
      <c r="Z63" s="80">
        <v>0.7560951027592242</v>
      </c>
      <c r="AA63" s="80">
        <v>0.30970181397913427</v>
      </c>
      <c r="AB63" s="80">
        <v>0.82972510619475293</v>
      </c>
      <c r="AC63" s="80">
        <v>0.80295243147123108</v>
      </c>
      <c r="AD63" s="80">
        <v>0.70060435109476715</v>
      </c>
      <c r="AE63" s="80">
        <v>0.6147435692528449</v>
      </c>
      <c r="AF63" s="80">
        <v>0.25081430647106728</v>
      </c>
      <c r="AG63" s="80">
        <v>0.27210907448721583</v>
      </c>
      <c r="AH63" s="80">
        <v>0.25173300405025806</v>
      </c>
      <c r="AI63" s="80">
        <v>0.25585759145818637</v>
      </c>
      <c r="AJ63" s="80">
        <v>0.275783941500654</v>
      </c>
      <c r="AK63" s="80">
        <v>0.2958158447159619</v>
      </c>
      <c r="AL63" s="80">
        <v>0.30982679882841074</v>
      </c>
      <c r="AM63" s="80">
        <v>0.40965018933053726</v>
      </c>
      <c r="AN63" s="80">
        <v>0.27494918471554008</v>
      </c>
    </row>
    <row r="64" spans="1:40">
      <c r="A64" s="80">
        <v>62</v>
      </c>
      <c r="B64" s="80">
        <v>5.110732411229198E-3</v>
      </c>
      <c r="C64" s="80">
        <v>1.464234286308257E-2</v>
      </c>
      <c r="D64" s="80">
        <v>0.32910740229593977</v>
      </c>
      <c r="E64" s="80">
        <v>0.32382451856055866</v>
      </c>
      <c r="F64" s="80">
        <v>0.13932893320088527</v>
      </c>
      <c r="G64" s="80">
        <v>4.109299744426196E-2</v>
      </c>
      <c r="H64" s="80">
        <v>6.3098100875468882E-2</v>
      </c>
      <c r="I64" s="80">
        <v>1.1596372488160828E-2</v>
      </c>
      <c r="J64" s="80">
        <v>4.2691257107831559E-2</v>
      </c>
      <c r="K64" s="80">
        <v>1.1855612823564496E-2</v>
      </c>
      <c r="L64" s="80">
        <v>1.4217141823666284E-2</v>
      </c>
      <c r="M64" s="80">
        <v>4.2388134693142274E-2</v>
      </c>
      <c r="N64" s="80">
        <v>0</v>
      </c>
      <c r="O64" s="80">
        <v>9.7344054705985922E-2</v>
      </c>
      <c r="P64" s="80">
        <v>0.97246980161534313</v>
      </c>
      <c r="Q64" s="80">
        <v>0.45004509987086616</v>
      </c>
      <c r="R64" s="80">
        <v>0.8850596372607753</v>
      </c>
      <c r="S64" s="80">
        <v>0.79728070490588732</v>
      </c>
      <c r="T64" s="80">
        <v>0.8981379640029693</v>
      </c>
      <c r="U64" s="80">
        <v>0.62242537085477168</v>
      </c>
      <c r="V64" s="80">
        <v>0.64701238888043366</v>
      </c>
      <c r="W64" s="80">
        <v>1</v>
      </c>
      <c r="X64" s="80">
        <v>0.76172504327660928</v>
      </c>
      <c r="Y64" s="80">
        <v>0.83675403258444048</v>
      </c>
      <c r="Z64" s="80">
        <v>0.76421545429849336</v>
      </c>
      <c r="AA64" s="80">
        <v>0.32598905623314023</v>
      </c>
      <c r="AB64" s="80">
        <v>0.83727310276370293</v>
      </c>
      <c r="AC64" s="80">
        <v>0.8104268596404598</v>
      </c>
      <c r="AD64" s="80">
        <v>0.71508080354801296</v>
      </c>
      <c r="AE64" s="80">
        <v>0.62442967467846755</v>
      </c>
      <c r="AF64" s="80">
        <v>0.25890992367768295</v>
      </c>
      <c r="AG64" s="80">
        <v>0.28069750296477741</v>
      </c>
      <c r="AH64" s="80">
        <v>0.25985817428543972</v>
      </c>
      <c r="AI64" s="80">
        <v>0.26394414247882964</v>
      </c>
      <c r="AJ64" s="80">
        <v>0.28435938145430767</v>
      </c>
      <c r="AK64" s="80">
        <v>0.3044659572423728</v>
      </c>
      <c r="AL64" s="80">
        <v>0.31856137830607612</v>
      </c>
      <c r="AM64" s="80">
        <v>0.41887766863029363</v>
      </c>
      <c r="AN64" s="80">
        <v>0.28240060215997925</v>
      </c>
    </row>
    <row r="65" spans="1:40">
      <c r="A65" s="80">
        <v>63</v>
      </c>
      <c r="B65" s="80">
        <v>5.110732411229198E-3</v>
      </c>
      <c r="C65" s="80">
        <v>1.464234286308257E-2</v>
      </c>
      <c r="D65" s="80">
        <v>0.34098623515646675</v>
      </c>
      <c r="E65" s="80">
        <v>0.33279899122997975</v>
      </c>
      <c r="F65" s="80">
        <v>0.14501907968742325</v>
      </c>
      <c r="G65" s="80">
        <v>4.4154511637921015E-2</v>
      </c>
      <c r="H65" s="80">
        <v>6.4173071511067853E-2</v>
      </c>
      <c r="I65" s="80">
        <v>1.1596372488160828E-2</v>
      </c>
      <c r="J65" s="80">
        <v>4.362950311210595E-2</v>
      </c>
      <c r="K65" s="80">
        <v>1.1981199045889049E-2</v>
      </c>
      <c r="L65" s="80">
        <v>1.457986550327244E-2</v>
      </c>
      <c r="M65" s="80">
        <v>4.3079405788761342E-2</v>
      </c>
      <c r="N65" s="80">
        <v>0</v>
      </c>
      <c r="O65" s="80">
        <v>9.877655992139904E-2</v>
      </c>
      <c r="P65" s="80">
        <v>0.9748266959974512</v>
      </c>
      <c r="Q65" s="80">
        <v>0.45778694933416519</v>
      </c>
      <c r="R65" s="80">
        <v>0.88824834319437618</v>
      </c>
      <c r="S65" s="80">
        <v>0.84669375290614479</v>
      </c>
      <c r="T65" s="80">
        <v>0.90316713240238011</v>
      </c>
      <c r="U65" s="80">
        <v>0.6280120921923541</v>
      </c>
      <c r="V65" s="80">
        <v>0.65621121137708727</v>
      </c>
      <c r="W65" s="80">
        <v>1</v>
      </c>
      <c r="X65" s="80">
        <v>0.77677123226258948</v>
      </c>
      <c r="Y65" s="80">
        <v>0.84309031323592909</v>
      </c>
      <c r="Z65" s="80">
        <v>0.7744056077548489</v>
      </c>
      <c r="AA65" s="80">
        <v>0.32598905623314023</v>
      </c>
      <c r="AB65" s="80">
        <v>0.84432453858196355</v>
      </c>
      <c r="AC65" s="80">
        <v>0.81917529722693616</v>
      </c>
      <c r="AD65" s="80">
        <v>0.7209698756913322</v>
      </c>
      <c r="AE65" s="80">
        <v>0.63213642622234267</v>
      </c>
      <c r="AF65" s="80">
        <v>0.2668978305364984</v>
      </c>
      <c r="AG65" s="80">
        <v>0.28931546299849437</v>
      </c>
      <c r="AH65" s="80">
        <v>0.26787625851819435</v>
      </c>
      <c r="AI65" s="80">
        <v>0.27204114432113397</v>
      </c>
      <c r="AJ65" s="80">
        <v>0.29296688160777179</v>
      </c>
      <c r="AK65" s="80">
        <v>0.31205502631524906</v>
      </c>
      <c r="AL65" s="80">
        <v>0.32717924238635998</v>
      </c>
      <c r="AM65" s="80">
        <v>0.42599127854432006</v>
      </c>
      <c r="AN65" s="80">
        <v>0.29037089764390689</v>
      </c>
    </row>
    <row r="66" spans="1:40">
      <c r="A66" s="80">
        <v>64</v>
      </c>
      <c r="B66" s="80">
        <v>5.110732411229198E-3</v>
      </c>
      <c r="C66" s="80">
        <v>1.464234286308257E-2</v>
      </c>
      <c r="D66" s="80">
        <v>0.35233079746075552</v>
      </c>
      <c r="E66" s="80">
        <v>0.34205464297683702</v>
      </c>
      <c r="F66" s="80">
        <v>0.15350913685804571</v>
      </c>
      <c r="G66" s="80">
        <v>4.8489130743794726E-2</v>
      </c>
      <c r="H66" s="80">
        <v>6.6948401957480003E-2</v>
      </c>
      <c r="I66" s="80">
        <v>1.1596372488160828E-2</v>
      </c>
      <c r="J66" s="80">
        <v>4.362950311210595E-2</v>
      </c>
      <c r="K66" s="80">
        <v>1.1981199045889049E-2</v>
      </c>
      <c r="L66" s="80">
        <v>1.4929976460723459E-2</v>
      </c>
      <c r="M66" s="80">
        <v>4.4733069394333184E-2</v>
      </c>
      <c r="N66" s="80">
        <v>0</v>
      </c>
      <c r="O66" s="80">
        <v>0.10281642624867418</v>
      </c>
      <c r="P66" s="80">
        <v>0.97748831090386845</v>
      </c>
      <c r="Q66" s="80">
        <v>0.4765837572043683</v>
      </c>
      <c r="R66" s="80">
        <v>0.89099875355835623</v>
      </c>
      <c r="S66" s="80">
        <v>0.85421587651029662</v>
      </c>
      <c r="T66" s="80">
        <v>0.90887255683076884</v>
      </c>
      <c r="U66" s="80">
        <v>0.64664424096573936</v>
      </c>
      <c r="V66" s="80">
        <v>0.66743270535463939</v>
      </c>
      <c r="W66" s="80">
        <v>1</v>
      </c>
      <c r="X66" s="80">
        <v>0.78432705008960735</v>
      </c>
      <c r="Y66" s="80">
        <v>0.85368460385770961</v>
      </c>
      <c r="Z66" s="80">
        <v>0.78024256930432367</v>
      </c>
      <c r="AA66" s="80">
        <v>0.33735874661522863</v>
      </c>
      <c r="AB66" s="80">
        <v>0.85286620657965351</v>
      </c>
      <c r="AC66" s="80">
        <v>0.82870359389251746</v>
      </c>
      <c r="AD66" s="80">
        <v>0.72534661312788118</v>
      </c>
      <c r="AE66" s="80">
        <v>0.64473076461957568</v>
      </c>
      <c r="AF66" s="80">
        <v>0.27574362655093165</v>
      </c>
      <c r="AG66" s="80">
        <v>0.2987706538788964</v>
      </c>
      <c r="AH66" s="80">
        <v>0.27675600670864015</v>
      </c>
      <c r="AI66" s="80">
        <v>0.28093410312419059</v>
      </c>
      <c r="AJ66" s="80">
        <v>0.30241244417115265</v>
      </c>
      <c r="AK66" s="80">
        <v>0.32108116454450336</v>
      </c>
      <c r="AL66" s="80">
        <v>0.33684148426809085</v>
      </c>
      <c r="AM66" s="80">
        <v>0.43572605075315929</v>
      </c>
      <c r="AN66" s="80">
        <v>0.29921203040010252</v>
      </c>
    </row>
    <row r="67" spans="1:40">
      <c r="A67" s="80">
        <v>65</v>
      </c>
      <c r="B67" s="80">
        <v>5.110732411229198E-3</v>
      </c>
      <c r="C67" s="80">
        <v>1.464234286308257E-2</v>
      </c>
      <c r="D67" s="80">
        <v>0.36143845567289373</v>
      </c>
      <c r="E67" s="80">
        <v>0.34962995669047914</v>
      </c>
      <c r="F67" s="80">
        <v>0.16086602091179797</v>
      </c>
      <c r="G67" s="80">
        <v>4.8489130743794726E-2</v>
      </c>
      <c r="H67" s="80">
        <v>6.9042329298830765E-2</v>
      </c>
      <c r="I67" s="80">
        <v>1.1596372488160828E-2</v>
      </c>
      <c r="J67" s="80">
        <v>4.7344667369991399E-2</v>
      </c>
      <c r="K67" s="80">
        <v>1.2478481680014275E-2</v>
      </c>
      <c r="L67" s="80">
        <v>1.5387093143722455E-2</v>
      </c>
      <c r="M67" s="80">
        <v>4.618170297363363E-2</v>
      </c>
      <c r="N67" s="80">
        <v>0</v>
      </c>
      <c r="O67" s="80">
        <v>0.10617726559130625</v>
      </c>
      <c r="P67" s="80">
        <v>0.98163519010421563</v>
      </c>
      <c r="Q67" s="80">
        <v>0.48511186980003351</v>
      </c>
      <c r="R67" s="80">
        <v>0.89329319637774773</v>
      </c>
      <c r="S67" s="80">
        <v>0.86422026481868364</v>
      </c>
      <c r="T67" s="80">
        <v>0.91782711942137352</v>
      </c>
      <c r="U67" s="80">
        <v>0.6671720019516757</v>
      </c>
      <c r="V67" s="80">
        <v>0.6768923069500008</v>
      </c>
      <c r="W67" s="80">
        <v>1</v>
      </c>
      <c r="X67" s="80">
        <v>0.79737820647769309</v>
      </c>
      <c r="Y67" s="80">
        <v>0.86087669211003137</v>
      </c>
      <c r="Z67" s="80">
        <v>0.78746585093821897</v>
      </c>
      <c r="AA67" s="80">
        <v>0.35553703939155051</v>
      </c>
      <c r="AB67" s="80">
        <v>0.85745460756063696</v>
      </c>
      <c r="AC67" s="80">
        <v>0.83819972586336144</v>
      </c>
      <c r="AD67" s="80">
        <v>0.73289080302350385</v>
      </c>
      <c r="AE67" s="80">
        <v>0.65290224056377688</v>
      </c>
      <c r="AF67" s="80">
        <v>0.28461065543180303</v>
      </c>
      <c r="AG67" s="80">
        <v>0.30829238031156136</v>
      </c>
      <c r="AH67" s="80">
        <v>0.2856551605782956</v>
      </c>
      <c r="AI67" s="80">
        <v>0.28988554028507652</v>
      </c>
      <c r="AJ67" s="80">
        <v>0.31191385855776854</v>
      </c>
      <c r="AK67" s="80">
        <v>0.33077544500710176</v>
      </c>
      <c r="AL67" s="80">
        <v>0.34632802923141598</v>
      </c>
      <c r="AM67" s="80">
        <v>0.44571656000908871</v>
      </c>
      <c r="AN67" s="80">
        <v>0.30795400456401517</v>
      </c>
    </row>
    <row r="68" spans="1:40">
      <c r="A68" s="80">
        <v>66</v>
      </c>
      <c r="B68" s="80">
        <v>5.110732411229198E-3</v>
      </c>
      <c r="C68" s="80">
        <v>1.464234286308257E-2</v>
      </c>
      <c r="D68" s="80">
        <v>0.37107796842831292</v>
      </c>
      <c r="E68" s="80">
        <v>0.35929199501257075</v>
      </c>
      <c r="F68" s="80">
        <v>0.16790641970835862</v>
      </c>
      <c r="G68" s="80">
        <v>7.4193725161843027E-2</v>
      </c>
      <c r="H68" s="80">
        <v>7.67345625438033E-2</v>
      </c>
      <c r="I68" s="80">
        <v>1.1596372488160828E-2</v>
      </c>
      <c r="J68" s="80">
        <v>4.7717863259646755E-2</v>
      </c>
      <c r="K68" s="80">
        <v>1.2528434743235808E-2</v>
      </c>
      <c r="L68" s="80">
        <v>1.7509193915523427E-2</v>
      </c>
      <c r="M68" s="80">
        <v>5.0785261758466524E-2</v>
      </c>
      <c r="N68" s="80">
        <v>0</v>
      </c>
      <c r="O68" s="80">
        <v>0.11606469461048033</v>
      </c>
      <c r="P68" s="80">
        <v>0.98281901171717589</v>
      </c>
      <c r="Q68" s="80">
        <v>0.5019946930828616</v>
      </c>
      <c r="R68" s="80">
        <v>0.9011252832597737</v>
      </c>
      <c r="S68" s="80">
        <v>0.86422026481868364</v>
      </c>
      <c r="T68" s="80">
        <v>0.92469072946260966</v>
      </c>
      <c r="U68" s="80">
        <v>0.67958654025692877</v>
      </c>
      <c r="V68" s="80">
        <v>0.6865191179423864</v>
      </c>
      <c r="W68" s="80">
        <v>1</v>
      </c>
      <c r="X68" s="80">
        <v>0.81190409445263134</v>
      </c>
      <c r="Y68" s="80">
        <v>0.86711534260424861</v>
      </c>
      <c r="Z68" s="80">
        <v>0.7963544520765099</v>
      </c>
      <c r="AA68" s="80">
        <v>0.37051790031346582</v>
      </c>
      <c r="AB68" s="80">
        <v>0.86201342973908923</v>
      </c>
      <c r="AC68" s="80">
        <v>0.84593650293938594</v>
      </c>
      <c r="AD68" s="80">
        <v>0.73855258786985178</v>
      </c>
      <c r="AE68" s="80">
        <v>0.66242786648884655</v>
      </c>
      <c r="AF68" s="80">
        <v>0.29332085119097917</v>
      </c>
      <c r="AG68" s="80">
        <v>0.31761915887272396</v>
      </c>
      <c r="AH68" s="80">
        <v>0.29439859631766624</v>
      </c>
      <c r="AI68" s="80">
        <v>0.29868670935718761</v>
      </c>
      <c r="AJ68" s="80">
        <v>0.32121599829325281</v>
      </c>
      <c r="AK68" s="80">
        <v>0.33999869760678053</v>
      </c>
      <c r="AL68" s="80">
        <v>0.3556630250222183</v>
      </c>
      <c r="AM68" s="80">
        <v>0.45512064369212302</v>
      </c>
      <c r="AN68" s="80">
        <v>0.31643240743438067</v>
      </c>
    </row>
    <row r="69" spans="1:40">
      <c r="A69" s="80">
        <v>67</v>
      </c>
      <c r="B69" s="80">
        <v>5.110732411229198E-3</v>
      </c>
      <c r="C69" s="80">
        <v>1.464234286308257E-2</v>
      </c>
      <c r="D69" s="80">
        <v>0.38224586967957425</v>
      </c>
      <c r="E69" s="80">
        <v>0.36690064779487164</v>
      </c>
      <c r="F69" s="80">
        <v>0.17699184978425347</v>
      </c>
      <c r="G69" s="80">
        <v>9.3472170975379243E-2</v>
      </c>
      <c r="H69" s="80">
        <v>8.1944422768885666E-2</v>
      </c>
      <c r="I69" s="80">
        <v>1.1596372488160828E-2</v>
      </c>
      <c r="J69" s="80">
        <v>5.205477767551675E-2</v>
      </c>
      <c r="K69" s="80">
        <v>1.3108939957809283E-2</v>
      </c>
      <c r="L69" s="80">
        <v>1.9599948064448331E-2</v>
      </c>
      <c r="M69" s="80">
        <v>5.4124139731154916E-2</v>
      </c>
      <c r="N69" s="80">
        <v>0</v>
      </c>
      <c r="O69" s="80">
        <v>0.12258254330653265</v>
      </c>
      <c r="P69" s="80">
        <v>0.98504308133973906</v>
      </c>
      <c r="Q69" s="80">
        <v>0.51232177124282574</v>
      </c>
      <c r="R69" s="80">
        <v>0.90240342289305742</v>
      </c>
      <c r="S69" s="80">
        <v>0.86422026481868364</v>
      </c>
      <c r="T69" s="80">
        <v>0.9287987905122056</v>
      </c>
      <c r="U69" s="80">
        <v>0.68493385282155383</v>
      </c>
      <c r="V69" s="80">
        <v>0.69562126530690838</v>
      </c>
      <c r="W69" s="80">
        <v>1</v>
      </c>
      <c r="X69" s="80">
        <v>0.81849348314802839</v>
      </c>
      <c r="Y69" s="80">
        <v>0.87531827848493349</v>
      </c>
      <c r="Z69" s="80">
        <v>0.80617683357017134</v>
      </c>
      <c r="AA69" s="80">
        <v>0.37051790031346582</v>
      </c>
      <c r="AB69" s="80">
        <v>0.86699725135879135</v>
      </c>
      <c r="AC69" s="80">
        <v>0.85337481321117215</v>
      </c>
      <c r="AD69" s="80">
        <v>0.74491663218504678</v>
      </c>
      <c r="AE69" s="80">
        <v>0.67105328920144103</v>
      </c>
      <c r="AF69" s="80">
        <v>0.30212899435004098</v>
      </c>
      <c r="AG69" s="80">
        <v>0.32699360068203182</v>
      </c>
      <c r="AH69" s="80">
        <v>0.30323831902154269</v>
      </c>
      <c r="AI69" s="80">
        <v>0.30751810252627304</v>
      </c>
      <c r="AJ69" s="80">
        <v>0.33056564673765687</v>
      </c>
      <c r="AK69" s="80">
        <v>0.3487605835772466</v>
      </c>
      <c r="AL69" s="80">
        <v>0.36496760709616177</v>
      </c>
      <c r="AM69" s="80">
        <v>0.46369514936739381</v>
      </c>
      <c r="AN69" s="80">
        <v>0.32454568999717298</v>
      </c>
    </row>
    <row r="70" spans="1:40">
      <c r="A70" s="80">
        <v>68</v>
      </c>
      <c r="B70" s="80">
        <v>5.110732411229198E-3</v>
      </c>
      <c r="C70" s="80">
        <v>1.464234286308257E-2</v>
      </c>
      <c r="D70" s="80">
        <v>0.39554588439657129</v>
      </c>
      <c r="E70" s="80">
        <v>0.37942290998464617</v>
      </c>
      <c r="F70" s="80">
        <v>0.18618648091385245</v>
      </c>
      <c r="G70" s="80">
        <v>9.9201143080345194E-2</v>
      </c>
      <c r="H70" s="80">
        <v>8.6761918588992293E-2</v>
      </c>
      <c r="I70" s="80">
        <v>1.1596372488160828E-2</v>
      </c>
      <c r="J70" s="80">
        <v>5.205477767551675E-2</v>
      </c>
      <c r="K70" s="80">
        <v>1.3108939957809283E-2</v>
      </c>
      <c r="L70" s="80">
        <v>2.0062682127093383E-2</v>
      </c>
      <c r="M70" s="80">
        <v>5.6994615035457372E-2</v>
      </c>
      <c r="N70" s="80">
        <v>0</v>
      </c>
      <c r="O70" s="80">
        <v>0.12976678402134464</v>
      </c>
      <c r="P70" s="80">
        <v>0.98699744398470657</v>
      </c>
      <c r="Q70" s="80">
        <v>0.51861795958314283</v>
      </c>
      <c r="R70" s="80">
        <v>0.91223470661641104</v>
      </c>
      <c r="S70" s="80">
        <v>0.86422026481868364</v>
      </c>
      <c r="T70" s="80">
        <v>0.93559632956210481</v>
      </c>
      <c r="U70" s="80">
        <v>0.70296024676910307</v>
      </c>
      <c r="V70" s="80">
        <v>0.70607652646857078</v>
      </c>
      <c r="W70" s="80">
        <v>1</v>
      </c>
      <c r="X70" s="80">
        <v>0.82749240000567204</v>
      </c>
      <c r="Y70" s="80">
        <v>0.87844961975139857</v>
      </c>
      <c r="Z70" s="80">
        <v>0.82478636186758736</v>
      </c>
      <c r="AA70" s="80">
        <v>0.37583674182273508</v>
      </c>
      <c r="AB70" s="80">
        <v>0.86959169880962572</v>
      </c>
      <c r="AC70" s="80">
        <v>0.85737671218599887</v>
      </c>
      <c r="AD70" s="80">
        <v>0.75930566644714992</v>
      </c>
      <c r="AE70" s="80">
        <v>0.68158290070903738</v>
      </c>
      <c r="AF70" s="80">
        <v>0.31208207537193511</v>
      </c>
      <c r="AG70" s="80">
        <v>0.33763473080679102</v>
      </c>
      <c r="AH70" s="80">
        <v>0.31322960223102642</v>
      </c>
      <c r="AI70" s="80">
        <v>0.31753639241919984</v>
      </c>
      <c r="AJ70" s="80">
        <v>0.3411568399688471</v>
      </c>
      <c r="AK70" s="80">
        <v>0.35844197322694527</v>
      </c>
      <c r="AL70" s="80">
        <v>0.37556096835688957</v>
      </c>
      <c r="AM70" s="80">
        <v>0.4727224693648267</v>
      </c>
      <c r="AN70" s="80">
        <v>0.33434360841912436</v>
      </c>
    </row>
    <row r="71" spans="1:40">
      <c r="A71" s="80">
        <v>69</v>
      </c>
      <c r="B71" s="80">
        <v>5.110732411229198E-3</v>
      </c>
      <c r="C71" s="80">
        <v>1.7827662782390494E-2</v>
      </c>
      <c r="D71" s="80">
        <v>0.40578048757268537</v>
      </c>
      <c r="E71" s="80">
        <v>0.38855890146475336</v>
      </c>
      <c r="F71" s="80">
        <v>0.19785978711826566</v>
      </c>
      <c r="G71" s="80">
        <v>9.9201143080345194E-2</v>
      </c>
      <c r="H71" s="80">
        <v>9.1337961617915464E-2</v>
      </c>
      <c r="I71" s="80">
        <v>1.1596372488160828E-2</v>
      </c>
      <c r="J71" s="80">
        <v>5.9535977669308009E-2</v>
      </c>
      <c r="K71" s="80">
        <v>1.4110314481542346E-2</v>
      </c>
      <c r="L71" s="80">
        <v>2.0983174759082793E-2</v>
      </c>
      <c r="M71" s="80">
        <v>6.0125933839035986E-2</v>
      </c>
      <c r="N71" s="80">
        <v>0</v>
      </c>
      <c r="O71" s="80">
        <v>0.13711152093817636</v>
      </c>
      <c r="P71" s="80">
        <v>0.98699744398470657</v>
      </c>
      <c r="Q71" s="80">
        <v>0.52501760151319188</v>
      </c>
      <c r="R71" s="80">
        <v>0.91904767965286138</v>
      </c>
      <c r="S71" s="80">
        <v>0.86644488022945654</v>
      </c>
      <c r="T71" s="80">
        <v>0.93559632956210481</v>
      </c>
      <c r="U71" s="80">
        <v>0.71687726369652782</v>
      </c>
      <c r="V71" s="80">
        <v>0.71605532603121569</v>
      </c>
      <c r="W71" s="80">
        <v>1</v>
      </c>
      <c r="X71" s="80">
        <v>0.8344101128191479</v>
      </c>
      <c r="Y71" s="80">
        <v>0.88521814332140469</v>
      </c>
      <c r="Z71" s="80">
        <v>0.83561861446752161</v>
      </c>
      <c r="AA71" s="80">
        <v>0.37991935035006552</v>
      </c>
      <c r="AB71" s="80">
        <v>0.87746477464961181</v>
      </c>
      <c r="AC71" s="80">
        <v>0.86441161609082884</v>
      </c>
      <c r="AD71" s="80">
        <v>0.76756085763073389</v>
      </c>
      <c r="AE71" s="80">
        <v>0.69122377616462805</v>
      </c>
      <c r="AF71" s="80">
        <v>0.32136889438328653</v>
      </c>
      <c r="AG71" s="80">
        <v>0.34744707451225448</v>
      </c>
      <c r="AH71" s="80">
        <v>0.32254822266184613</v>
      </c>
      <c r="AI71" s="80">
        <v>0.3267751884763675</v>
      </c>
      <c r="AJ71" s="80">
        <v>0.3509476980467317</v>
      </c>
      <c r="AK71" s="80">
        <v>0.368126484268742</v>
      </c>
      <c r="AL71" s="80">
        <v>0.38536492903539782</v>
      </c>
      <c r="AM71" s="80">
        <v>0.48204924346388883</v>
      </c>
      <c r="AN71" s="80">
        <v>0.34372551063348911</v>
      </c>
    </row>
    <row r="72" spans="1:40">
      <c r="A72" s="80">
        <v>70</v>
      </c>
      <c r="B72" s="80">
        <v>5.110732411229198E-3</v>
      </c>
      <c r="C72" s="80">
        <v>1.7827662782390494E-2</v>
      </c>
      <c r="D72" s="80">
        <v>0.41828264068212812</v>
      </c>
      <c r="E72" s="80">
        <v>0.39886758203433481</v>
      </c>
      <c r="F72" s="80">
        <v>0.20680329747033593</v>
      </c>
      <c r="G72" s="80">
        <v>0.11261421269117819</v>
      </c>
      <c r="H72" s="80">
        <v>9.5817020038795483E-2</v>
      </c>
      <c r="I72" s="80">
        <v>1.1596372488160828E-2</v>
      </c>
      <c r="J72" s="80">
        <v>6.2115199456246391E-2</v>
      </c>
      <c r="K72" s="80">
        <v>1.4455548800988536E-2</v>
      </c>
      <c r="L72" s="80">
        <v>2.2383909507500917E-2</v>
      </c>
      <c r="M72" s="80">
        <v>6.2934281867054825E-2</v>
      </c>
      <c r="N72" s="80">
        <v>0</v>
      </c>
      <c r="O72" s="80">
        <v>0.14301748910172499</v>
      </c>
      <c r="P72" s="80">
        <v>0.98847124882617665</v>
      </c>
      <c r="Q72" s="80">
        <v>0.54085782064864685</v>
      </c>
      <c r="R72" s="80">
        <v>0.91990464648674408</v>
      </c>
      <c r="S72" s="80">
        <v>0.87413863725458629</v>
      </c>
      <c r="T72" s="80">
        <v>0.9378971546721907</v>
      </c>
      <c r="U72" s="80">
        <v>0.72967020287706419</v>
      </c>
      <c r="V72" s="80">
        <v>0.72670961823801417</v>
      </c>
      <c r="W72" s="80">
        <v>1</v>
      </c>
      <c r="X72" s="80">
        <v>0.84287673010993946</v>
      </c>
      <c r="Y72" s="80">
        <v>0.88887017875998353</v>
      </c>
      <c r="Z72" s="80">
        <v>0.84777845043188171</v>
      </c>
      <c r="AA72" s="80">
        <v>0.38343787524212253</v>
      </c>
      <c r="AB72" s="80">
        <v>0.88312126762617715</v>
      </c>
      <c r="AC72" s="80">
        <v>0.86901224558445223</v>
      </c>
      <c r="AD72" s="80">
        <v>0.7730099248786344</v>
      </c>
      <c r="AE72" s="80">
        <v>0.70093268835979117</v>
      </c>
      <c r="AF72" s="80">
        <v>0.3315113581297407</v>
      </c>
      <c r="AG72" s="80">
        <v>0.35830728545985135</v>
      </c>
      <c r="AH72" s="80">
        <v>0.33272829040203905</v>
      </c>
      <c r="AI72" s="80">
        <v>0.3369971757882072</v>
      </c>
      <c r="AJ72" s="80">
        <v>0.3617662883484199</v>
      </c>
      <c r="AK72" s="80">
        <v>0.37839718170542475</v>
      </c>
      <c r="AL72" s="80">
        <v>0.3961448077191263</v>
      </c>
      <c r="AM72" s="80">
        <v>0.49125247965153046</v>
      </c>
      <c r="AN72" s="80">
        <v>0.35359372122867788</v>
      </c>
    </row>
    <row r="73" spans="1:40">
      <c r="A73" s="80">
        <v>71</v>
      </c>
      <c r="B73" s="80">
        <v>5.110732411229198E-3</v>
      </c>
      <c r="C73" s="80">
        <v>2.1393272775459809E-2</v>
      </c>
      <c r="D73" s="80">
        <v>0.43046977274165293</v>
      </c>
      <c r="E73" s="80">
        <v>0.40850193405392698</v>
      </c>
      <c r="F73" s="80">
        <v>0.21918752000035874</v>
      </c>
      <c r="G73" s="80">
        <v>0.11508464246130901</v>
      </c>
      <c r="H73" s="80">
        <v>9.9484105222432506E-2</v>
      </c>
      <c r="I73" s="80">
        <v>2.2356119197077078E-2</v>
      </c>
      <c r="J73" s="80">
        <v>6.6376249371474419E-2</v>
      </c>
      <c r="K73" s="80">
        <v>1.7870517700473532E-2</v>
      </c>
      <c r="L73" s="80">
        <v>2.5722587159508127E-2</v>
      </c>
      <c r="M73" s="80">
        <v>6.649947270642205E-2</v>
      </c>
      <c r="N73" s="80">
        <v>0</v>
      </c>
      <c r="O73" s="80">
        <v>0.14866698816512752</v>
      </c>
      <c r="P73" s="80">
        <v>0.98847124882617665</v>
      </c>
      <c r="Q73" s="80">
        <v>0.5469834805064796</v>
      </c>
      <c r="R73" s="80">
        <v>0.92172227434074283</v>
      </c>
      <c r="S73" s="80">
        <v>0.8834830652750868</v>
      </c>
      <c r="T73" s="80">
        <v>0.940318462178244</v>
      </c>
      <c r="U73" s="80">
        <v>0.74593325184560411</v>
      </c>
      <c r="V73" s="80">
        <v>0.7374598599290898</v>
      </c>
      <c r="W73" s="80">
        <v>1</v>
      </c>
      <c r="X73" s="80">
        <v>0.85352599378038496</v>
      </c>
      <c r="Y73" s="80">
        <v>0.89354441028965115</v>
      </c>
      <c r="Z73" s="80">
        <v>0.85551567836573084</v>
      </c>
      <c r="AA73" s="80">
        <v>0.38343787524212253</v>
      </c>
      <c r="AB73" s="80">
        <v>0.88707107712056987</v>
      </c>
      <c r="AC73" s="80">
        <v>0.87594544436514077</v>
      </c>
      <c r="AD73" s="80">
        <v>0.78228790889858912</v>
      </c>
      <c r="AE73" s="80">
        <v>0.71083956355223366</v>
      </c>
      <c r="AF73" s="80">
        <v>0.34184039781414338</v>
      </c>
      <c r="AG73" s="80">
        <v>0.36904872478938422</v>
      </c>
      <c r="AH73" s="80">
        <v>0.34308386786188555</v>
      </c>
      <c r="AI73" s="80">
        <v>0.34728398172706981</v>
      </c>
      <c r="AJ73" s="80">
        <v>0.37246981209547231</v>
      </c>
      <c r="AK73" s="80">
        <v>0.38865871144192099</v>
      </c>
      <c r="AL73" s="80">
        <v>0.40683899450551936</v>
      </c>
      <c r="AM73" s="80">
        <v>0.50038343210106873</v>
      </c>
      <c r="AN73" s="80">
        <v>0.36309898970156845</v>
      </c>
    </row>
    <row r="74" spans="1:40">
      <c r="A74" s="80">
        <v>72</v>
      </c>
      <c r="B74" s="80">
        <v>5.110732411229198E-3</v>
      </c>
      <c r="C74" s="80">
        <v>2.1393272775459809E-2</v>
      </c>
      <c r="D74" s="80">
        <v>0.43946805046881338</v>
      </c>
      <c r="E74" s="80">
        <v>0.41608329598641414</v>
      </c>
      <c r="F74" s="80">
        <v>0.23418865800227692</v>
      </c>
      <c r="G74" s="80">
        <v>0.1178329324305343</v>
      </c>
      <c r="H74" s="80">
        <v>0.10300042060948984</v>
      </c>
      <c r="I74" s="80">
        <v>2.5057741835475069E-2</v>
      </c>
      <c r="J74" s="80">
        <v>8.2979449517195047E-2</v>
      </c>
      <c r="K74" s="80">
        <v>2.0807135401888371E-2</v>
      </c>
      <c r="L74" s="80">
        <v>2.8643993466098885E-2</v>
      </c>
      <c r="M74" s="80">
        <v>6.9781499714400896E-2</v>
      </c>
      <c r="N74" s="80">
        <v>0</v>
      </c>
      <c r="O74" s="80">
        <v>0.15404791519691691</v>
      </c>
      <c r="P74" s="80">
        <v>0.98847124882617665</v>
      </c>
      <c r="Q74" s="80">
        <v>0.55624066620791723</v>
      </c>
      <c r="R74" s="80">
        <v>0.92540948690231684</v>
      </c>
      <c r="S74" s="80">
        <v>0.88810720154485456</v>
      </c>
      <c r="T74" s="80">
        <v>0.94511055231462227</v>
      </c>
      <c r="U74" s="80">
        <v>0.75682263124138971</v>
      </c>
      <c r="V74" s="80">
        <v>0.74760607727998185</v>
      </c>
      <c r="W74" s="80">
        <v>1</v>
      </c>
      <c r="X74" s="80">
        <v>0.85547194137723792</v>
      </c>
      <c r="Y74" s="80">
        <v>0.90284414171492966</v>
      </c>
      <c r="Z74" s="80">
        <v>0.87093740467797931</v>
      </c>
      <c r="AA74" s="80">
        <v>0.39850745740850496</v>
      </c>
      <c r="AB74" s="80">
        <v>0.89330513686666047</v>
      </c>
      <c r="AC74" s="80">
        <v>0.88448687788269342</v>
      </c>
      <c r="AD74" s="80">
        <v>0.78838678470065093</v>
      </c>
      <c r="AE74" s="80">
        <v>0.72298789713596667</v>
      </c>
      <c r="AF74" s="80">
        <v>0.35217019559121843</v>
      </c>
      <c r="AG74" s="80">
        <v>0.37978765829506789</v>
      </c>
      <c r="AH74" s="80">
        <v>0.35344204234477783</v>
      </c>
      <c r="AI74" s="80">
        <v>0.35748475870964513</v>
      </c>
      <c r="AJ74" s="80">
        <v>0.38318175510837699</v>
      </c>
      <c r="AK74" s="80">
        <v>0.39993321355562439</v>
      </c>
      <c r="AL74" s="80">
        <v>0.41754627854557519</v>
      </c>
      <c r="AM74" s="80">
        <v>0.51175207306006532</v>
      </c>
      <c r="AN74" s="80">
        <v>0.37245396660579683</v>
      </c>
    </row>
    <row r="75" spans="1:40">
      <c r="A75" s="80">
        <v>73</v>
      </c>
      <c r="B75" s="80">
        <v>5.5811438802365731E-3</v>
      </c>
      <c r="C75" s="80">
        <v>2.4212881211876886E-2</v>
      </c>
      <c r="D75" s="80">
        <v>0.44921759776346987</v>
      </c>
      <c r="E75" s="80">
        <v>0.43255791529692417</v>
      </c>
      <c r="F75" s="80">
        <v>0.24484944593205996</v>
      </c>
      <c r="G75" s="80">
        <v>0.1178329324305343</v>
      </c>
      <c r="H75" s="80">
        <v>0.10589920427673997</v>
      </c>
      <c r="I75" s="80">
        <v>2.5057741835475069E-2</v>
      </c>
      <c r="J75" s="80">
        <v>8.447288948805147E-2</v>
      </c>
      <c r="K75" s="80">
        <v>2.129011592949397E-2</v>
      </c>
      <c r="L75" s="80">
        <v>2.9087963236168472E-2</v>
      </c>
      <c r="M75" s="80">
        <v>7.1703921709389537E-2</v>
      </c>
      <c r="N75" s="80">
        <v>0</v>
      </c>
      <c r="O75" s="80">
        <v>0.1587005819835251</v>
      </c>
      <c r="P75" s="80">
        <v>0.98940661417492071</v>
      </c>
      <c r="Q75" s="80">
        <v>0.57332065513775199</v>
      </c>
      <c r="R75" s="80">
        <v>0.93086396126651294</v>
      </c>
      <c r="S75" s="80">
        <v>0.89632257012913441</v>
      </c>
      <c r="T75" s="80">
        <v>0.94748910800275166</v>
      </c>
      <c r="U75" s="80">
        <v>0.76856676643036781</v>
      </c>
      <c r="V75" s="80">
        <v>0.75640597374248197</v>
      </c>
      <c r="W75" s="80">
        <v>1</v>
      </c>
      <c r="X75" s="80">
        <v>0.86781627375032311</v>
      </c>
      <c r="Y75" s="80">
        <v>0.90788853339643971</v>
      </c>
      <c r="Z75" s="80">
        <v>0.87376811410408817</v>
      </c>
      <c r="AA75" s="80">
        <v>0.42156549766406276</v>
      </c>
      <c r="AB75" s="80">
        <v>0.90235943190316337</v>
      </c>
      <c r="AC75" s="80">
        <v>0.89159743171201711</v>
      </c>
      <c r="AD75" s="80">
        <v>0.7946546690055889</v>
      </c>
      <c r="AE75" s="80">
        <v>0.73186728937926282</v>
      </c>
      <c r="AF75" s="80">
        <v>0.36271399598118026</v>
      </c>
      <c r="AG75" s="80">
        <v>0.39103880401391083</v>
      </c>
      <c r="AH75" s="80">
        <v>0.36402445844849118</v>
      </c>
      <c r="AI75" s="80">
        <v>0.36806451799095008</v>
      </c>
      <c r="AJ75" s="80">
        <v>0.39440533562239971</v>
      </c>
      <c r="AK75" s="80">
        <v>0.41129141296516836</v>
      </c>
      <c r="AL75" s="80">
        <v>0.42854297328122803</v>
      </c>
      <c r="AM75" s="80">
        <v>0.52245846821462505</v>
      </c>
      <c r="AN75" s="80">
        <v>0.38329056932570466</v>
      </c>
    </row>
    <row r="76" spans="1:40">
      <c r="A76" s="80">
        <v>74</v>
      </c>
      <c r="B76" s="80">
        <v>5.5811438802365731E-3</v>
      </c>
      <c r="C76" s="80">
        <v>2.4212881211876886E-2</v>
      </c>
      <c r="D76" s="80">
        <v>0.46244002638813742</v>
      </c>
      <c r="E76" s="80">
        <v>0.44524387035391461</v>
      </c>
      <c r="F76" s="80">
        <v>0.25893667930796455</v>
      </c>
      <c r="G76" s="80">
        <v>0.1178329324305343</v>
      </c>
      <c r="H76" s="80">
        <v>0.11961592834603714</v>
      </c>
      <c r="I76" s="80">
        <v>2.5057741835475069E-2</v>
      </c>
      <c r="J76" s="80">
        <v>8.447288948805147E-2</v>
      </c>
      <c r="K76" s="80">
        <v>2.129011592949397E-2</v>
      </c>
      <c r="L76" s="80">
        <v>2.9087963236168472E-2</v>
      </c>
      <c r="M76" s="80">
        <v>7.9876947523447664E-2</v>
      </c>
      <c r="N76" s="80">
        <v>0</v>
      </c>
      <c r="O76" s="80">
        <v>0.18071648721277916</v>
      </c>
      <c r="P76" s="80">
        <v>0.98940661417492071</v>
      </c>
      <c r="Q76" s="80">
        <v>0.58585525876236699</v>
      </c>
      <c r="R76" s="80">
        <v>0.93086396126651294</v>
      </c>
      <c r="S76" s="80">
        <v>0.89632257012913441</v>
      </c>
      <c r="T76" s="80">
        <v>0.94946346468505516</v>
      </c>
      <c r="U76" s="80">
        <v>0.78260620868989961</v>
      </c>
      <c r="V76" s="80">
        <v>0.7656508438888453</v>
      </c>
      <c r="W76" s="80">
        <v>1</v>
      </c>
      <c r="X76" s="80">
        <v>0.8808325252487792</v>
      </c>
      <c r="Y76" s="80">
        <v>0.9131191733779751</v>
      </c>
      <c r="Z76" s="80">
        <v>0.88406105682043445</v>
      </c>
      <c r="AA76" s="80">
        <v>0.44314735229044927</v>
      </c>
      <c r="AB76" s="80">
        <v>0.90916413909096028</v>
      </c>
      <c r="AC76" s="80">
        <v>0.89909899322708564</v>
      </c>
      <c r="AD76" s="80">
        <v>0.80094877876786974</v>
      </c>
      <c r="AE76" s="80">
        <v>0.7428053598794393</v>
      </c>
      <c r="AF76" s="80">
        <v>0.37401302845416218</v>
      </c>
      <c r="AG76" s="80">
        <v>0.40293576121871227</v>
      </c>
      <c r="AH76" s="80">
        <v>0.3753668591767062</v>
      </c>
      <c r="AI76" s="80">
        <v>0.37931386827934055</v>
      </c>
      <c r="AJ76" s="80">
        <v>0.40626598113790968</v>
      </c>
      <c r="AK76" s="80">
        <v>0.42244931975715871</v>
      </c>
      <c r="AL76" s="80">
        <v>0.44020211667413606</v>
      </c>
      <c r="AM76" s="80">
        <v>0.53344757591140102</v>
      </c>
      <c r="AN76" s="80">
        <v>0.39418413722780998</v>
      </c>
    </row>
    <row r="77" spans="1:40">
      <c r="A77" s="80">
        <v>75</v>
      </c>
      <c r="B77" s="80">
        <v>5.5811438802365731E-3</v>
      </c>
      <c r="C77" s="80">
        <v>2.4212881211876886E-2</v>
      </c>
      <c r="D77" s="80">
        <v>0.47557562998121139</v>
      </c>
      <c r="E77" s="80">
        <v>0.45940784516003735</v>
      </c>
      <c r="F77" s="80">
        <v>0.2741844413376226</v>
      </c>
      <c r="G77" s="80">
        <v>0.1178329324305343</v>
      </c>
      <c r="H77" s="80">
        <v>0.1234487274286007</v>
      </c>
      <c r="I77" s="80">
        <v>2.5057741835475069E-2</v>
      </c>
      <c r="J77" s="80">
        <v>8.9071027069384315E-2</v>
      </c>
      <c r="K77" s="80">
        <v>2.1905586420108789E-2</v>
      </c>
      <c r="L77" s="80">
        <v>2.965372163963358E-2</v>
      </c>
      <c r="M77" s="80">
        <v>8.2409443500720964E-2</v>
      </c>
      <c r="N77" s="80">
        <v>0</v>
      </c>
      <c r="O77" s="80">
        <v>0.18686828708410333</v>
      </c>
      <c r="P77" s="80">
        <v>0.98940661417492071</v>
      </c>
      <c r="Q77" s="80">
        <v>0.59255787621970146</v>
      </c>
      <c r="R77" s="80">
        <v>0.93503937443079455</v>
      </c>
      <c r="S77" s="80">
        <v>0.90041881537129886</v>
      </c>
      <c r="T77" s="80">
        <v>0.95165158045697806</v>
      </c>
      <c r="U77" s="80">
        <v>0.79857983859367754</v>
      </c>
      <c r="V77" s="80">
        <v>0.77451070136333455</v>
      </c>
      <c r="W77" s="80">
        <v>1</v>
      </c>
      <c r="X77" s="80">
        <v>0.88648602659098119</v>
      </c>
      <c r="Y77" s="80">
        <v>0.91849166914357994</v>
      </c>
      <c r="Z77" s="80">
        <v>0.88676294594019134</v>
      </c>
      <c r="AA77" s="80">
        <v>0.4697275188794498</v>
      </c>
      <c r="AB77" s="80">
        <v>0.91318616595638435</v>
      </c>
      <c r="AC77" s="80">
        <v>0.90533912369715019</v>
      </c>
      <c r="AD77" s="80">
        <v>0.80505743375158079</v>
      </c>
      <c r="AE77" s="80">
        <v>0.75525996265687856</v>
      </c>
      <c r="AF77" s="80">
        <v>0.38543120420974969</v>
      </c>
      <c r="AG77" s="80">
        <v>0.41498151835414093</v>
      </c>
      <c r="AH77" s="80">
        <v>0.38682649817087278</v>
      </c>
      <c r="AI77" s="80">
        <v>0.39064508905651357</v>
      </c>
      <c r="AJ77" s="80">
        <v>0.41826335869402953</v>
      </c>
      <c r="AK77" s="80">
        <v>0.43374393671727501</v>
      </c>
      <c r="AL77" s="80">
        <v>0.45200056028571778</v>
      </c>
      <c r="AM77" s="80">
        <v>0.54428343491860876</v>
      </c>
      <c r="AN77" s="80">
        <v>0.40521292945234022</v>
      </c>
    </row>
    <row r="78" spans="1:40">
      <c r="A78" s="80">
        <v>76</v>
      </c>
      <c r="B78" s="80">
        <v>5.5811438802365731E-3</v>
      </c>
      <c r="C78" s="80">
        <v>2.4212881211876886E-2</v>
      </c>
      <c r="D78" s="80">
        <v>0.48937258160943026</v>
      </c>
      <c r="E78" s="80">
        <v>0.47201486754601318</v>
      </c>
      <c r="F78" s="80">
        <v>0.28352040016022501</v>
      </c>
      <c r="G78" s="80">
        <v>0.15801152326684281</v>
      </c>
      <c r="H78" s="80">
        <v>0.13575397767693037</v>
      </c>
      <c r="I78" s="80">
        <v>3.0634379596232341E-2</v>
      </c>
      <c r="J78" s="80">
        <v>9.0834279248448835E-2</v>
      </c>
      <c r="K78" s="80">
        <v>2.3615930405429975E-2</v>
      </c>
      <c r="L78" s="80">
        <v>3.4471179400698292E-2</v>
      </c>
      <c r="M78" s="80">
        <v>9.0432697328627562E-2</v>
      </c>
      <c r="N78" s="80">
        <v>0</v>
      </c>
      <c r="O78" s="80">
        <v>0.20277520422285145</v>
      </c>
      <c r="P78" s="80">
        <v>0.98940661417492071</v>
      </c>
      <c r="Q78" s="80">
        <v>0.60569684153049141</v>
      </c>
      <c r="R78" s="80">
        <v>0.93896578139577025</v>
      </c>
      <c r="S78" s="80">
        <v>0.90041881537129886</v>
      </c>
      <c r="T78" s="80">
        <v>0.95446542738215068</v>
      </c>
      <c r="U78" s="80">
        <v>0.80154974213658559</v>
      </c>
      <c r="V78" s="80">
        <v>0.78425606898119971</v>
      </c>
      <c r="W78" s="80">
        <v>1</v>
      </c>
      <c r="X78" s="80">
        <v>0.88872866574968612</v>
      </c>
      <c r="Y78" s="80">
        <v>0.92437250928362658</v>
      </c>
      <c r="Z78" s="80">
        <v>0.88987398971172949</v>
      </c>
      <c r="AA78" s="80">
        <v>0.47084941671856845</v>
      </c>
      <c r="AB78" s="80">
        <v>0.91466477515628453</v>
      </c>
      <c r="AC78" s="80">
        <v>0.91163998973604821</v>
      </c>
      <c r="AD78" s="80">
        <v>0.81868884369044637</v>
      </c>
      <c r="AE78" s="80">
        <v>0.76384325833367805</v>
      </c>
      <c r="AF78" s="80">
        <v>0.39707541129731566</v>
      </c>
      <c r="AG78" s="80">
        <v>0.42743319933025004</v>
      </c>
      <c r="AH78" s="80">
        <v>0.39850883368328388</v>
      </c>
      <c r="AI78" s="80">
        <v>0.40240696726278058</v>
      </c>
      <c r="AJ78" s="80">
        <v>0.43065768222827427</v>
      </c>
      <c r="AK78" s="80">
        <v>0.44540086917447075</v>
      </c>
      <c r="AL78" s="80">
        <v>0.46409603645237651</v>
      </c>
      <c r="AM78" s="80">
        <v>0.55404667622822301</v>
      </c>
      <c r="AN78" s="80">
        <v>0.41683434222296373</v>
      </c>
    </row>
    <row r="79" spans="1:40">
      <c r="A79" s="80">
        <v>77</v>
      </c>
      <c r="B79" s="80">
        <v>1.1953034301709792E-2</v>
      </c>
      <c r="C79" s="80">
        <v>2.9918092112268604E-2</v>
      </c>
      <c r="D79" s="80">
        <v>0.50206137854342003</v>
      </c>
      <c r="E79" s="80">
        <v>0.48367476768718171</v>
      </c>
      <c r="F79" s="80">
        <v>0.30227248928703399</v>
      </c>
      <c r="G79" s="80">
        <v>0.16379101540800775</v>
      </c>
      <c r="H79" s="80">
        <v>0.1413910730026981</v>
      </c>
      <c r="I79" s="80">
        <v>3.0634379596232341E-2</v>
      </c>
      <c r="J79" s="80">
        <v>0.11339349291801384</v>
      </c>
      <c r="K79" s="80">
        <v>3.0469953842823291E-2</v>
      </c>
      <c r="L79" s="80">
        <v>4.1238412010167688E-2</v>
      </c>
      <c r="M79" s="80">
        <v>9.6561621622820087E-2</v>
      </c>
      <c r="N79" s="80">
        <v>9.8445310910047629E-3</v>
      </c>
      <c r="O79" s="80">
        <v>0.2062554929157035</v>
      </c>
      <c r="P79" s="80">
        <v>0.98940661417492071</v>
      </c>
      <c r="Q79" s="80">
        <v>0.61710481855664512</v>
      </c>
      <c r="R79" s="80">
        <v>0.95337849775500305</v>
      </c>
      <c r="S79" s="80">
        <v>0.91045616358498571</v>
      </c>
      <c r="T79" s="80">
        <v>0.95762128885071451</v>
      </c>
      <c r="U79" s="80">
        <v>0.81211757636590076</v>
      </c>
      <c r="V79" s="80">
        <v>0.79334291912909016</v>
      </c>
      <c r="W79" s="80">
        <v>1</v>
      </c>
      <c r="X79" s="80">
        <v>0.90147113202010953</v>
      </c>
      <c r="Y79" s="80">
        <v>0.92999350300508965</v>
      </c>
      <c r="Z79" s="80">
        <v>0.8968850181983713</v>
      </c>
      <c r="AA79" s="80">
        <v>0.4764652107369679</v>
      </c>
      <c r="AB79" s="80">
        <v>0.92073776090494386</v>
      </c>
      <c r="AC79" s="80">
        <v>0.91960497442277844</v>
      </c>
      <c r="AD79" s="80">
        <v>0.83676401167907033</v>
      </c>
      <c r="AE79" s="80">
        <v>0.77326606541492227</v>
      </c>
      <c r="AF79" s="80">
        <v>0.40900893372913061</v>
      </c>
      <c r="AG79" s="80">
        <v>0.43988452081063634</v>
      </c>
      <c r="AH79" s="80">
        <v>0.4104618523869587</v>
      </c>
      <c r="AI79" s="80">
        <v>0.41412949596051518</v>
      </c>
      <c r="AJ79" s="80">
        <v>0.44306866419768975</v>
      </c>
      <c r="AK79" s="80">
        <v>0.45741487907985262</v>
      </c>
      <c r="AL79" s="80">
        <v>0.47619771532288035</v>
      </c>
      <c r="AM79" s="80">
        <v>0.56475097685753639</v>
      </c>
      <c r="AN79" s="80">
        <v>0.42849412418962818</v>
      </c>
    </row>
    <row r="80" spans="1:40">
      <c r="A80" s="80">
        <v>78</v>
      </c>
      <c r="B80" s="80">
        <v>1.2800841601610623E-2</v>
      </c>
      <c r="C80" s="80">
        <v>3.0787634523057522E-2</v>
      </c>
      <c r="D80" s="80">
        <v>0.516016809824144</v>
      </c>
      <c r="E80" s="80">
        <v>0.49829015517869524</v>
      </c>
      <c r="F80" s="80">
        <v>0.31448133102399156</v>
      </c>
      <c r="G80" s="80">
        <v>0.16985847175550697</v>
      </c>
      <c r="H80" s="80">
        <v>0.14481709583086042</v>
      </c>
      <c r="I80" s="80">
        <v>3.0634379596232341E-2</v>
      </c>
      <c r="J80" s="80">
        <v>0.13774378435619594</v>
      </c>
      <c r="K80" s="80">
        <v>3.4239478745046951E-2</v>
      </c>
      <c r="L80" s="80">
        <v>4.5193542835036786E-2</v>
      </c>
      <c r="M80" s="80">
        <v>0.10012647292336578</v>
      </c>
      <c r="N80" s="80">
        <v>9.8445310910047629E-3</v>
      </c>
      <c r="O80" s="80">
        <v>0.21117398269481391</v>
      </c>
      <c r="P80" s="80">
        <v>0.99158713634153961</v>
      </c>
      <c r="Q80" s="80">
        <v>0.62892166864011734</v>
      </c>
      <c r="R80" s="80">
        <v>0.95337849775500305</v>
      </c>
      <c r="S80" s="80">
        <v>0.91045616358498571</v>
      </c>
      <c r="T80" s="80">
        <v>0.96158554833093013</v>
      </c>
      <c r="U80" s="80">
        <v>0.8178806167023267</v>
      </c>
      <c r="V80" s="80">
        <v>0.80376495987541563</v>
      </c>
      <c r="W80" s="80">
        <v>1</v>
      </c>
      <c r="X80" s="80">
        <v>0.90635018112365384</v>
      </c>
      <c r="Y80" s="80">
        <v>0.93208846260205902</v>
      </c>
      <c r="Z80" s="80">
        <v>0.90647579012568991</v>
      </c>
      <c r="AA80" s="80">
        <v>0.4794576151545914</v>
      </c>
      <c r="AB80" s="80">
        <v>0.92484569688498852</v>
      </c>
      <c r="AC80" s="80">
        <v>0.92383454193521486</v>
      </c>
      <c r="AD80" s="80">
        <v>0.84684332911783389</v>
      </c>
      <c r="AE80" s="80">
        <v>0.78246149844635726</v>
      </c>
      <c r="AF80" s="80">
        <v>0.42149685299149209</v>
      </c>
      <c r="AG80" s="80">
        <v>0.45321181943664862</v>
      </c>
      <c r="AH80" s="80">
        <v>0.42298323482882144</v>
      </c>
      <c r="AI80" s="80">
        <v>0.42666147360208123</v>
      </c>
      <c r="AJ80" s="80">
        <v>0.45633317050462274</v>
      </c>
      <c r="AK80" s="80">
        <v>0.47013515466086692</v>
      </c>
      <c r="AL80" s="80">
        <v>0.48914757078470666</v>
      </c>
      <c r="AM80" s="80">
        <v>0.57524300994454025</v>
      </c>
      <c r="AN80" s="80">
        <v>0.44022493053741113</v>
      </c>
    </row>
    <row r="81" spans="1:40">
      <c r="A81" s="80">
        <v>79</v>
      </c>
      <c r="B81" s="80">
        <v>1.2829717203177261E-2</v>
      </c>
      <c r="C81" s="80">
        <v>4.1502998806694509E-2</v>
      </c>
      <c r="D81" s="80">
        <v>0.53214780801546036</v>
      </c>
      <c r="E81" s="80">
        <v>0.51397873030348862</v>
      </c>
      <c r="F81" s="80">
        <v>0.33412377063278781</v>
      </c>
      <c r="G81" s="80">
        <v>0.16985847175550697</v>
      </c>
      <c r="H81" s="80">
        <v>0.14763843036283603</v>
      </c>
      <c r="I81" s="80">
        <v>3.0634379596232341E-2</v>
      </c>
      <c r="J81" s="80">
        <v>0.13774378435619594</v>
      </c>
      <c r="K81" s="80">
        <v>3.4256855271221485E-2</v>
      </c>
      <c r="L81" s="80">
        <v>4.5209515844070014E-2</v>
      </c>
      <c r="M81" s="80">
        <v>0.10181457061059679</v>
      </c>
      <c r="N81" s="80">
        <v>9.8445310910047629E-3</v>
      </c>
      <c r="O81" s="80">
        <v>0.21570234043986986</v>
      </c>
      <c r="P81" s="80">
        <v>0.99253947854982294</v>
      </c>
      <c r="Q81" s="80">
        <v>0.63192333312924676</v>
      </c>
      <c r="R81" s="80">
        <v>0.96951990307430191</v>
      </c>
      <c r="S81" s="80">
        <v>0.91538352190523009</v>
      </c>
      <c r="T81" s="80">
        <v>0.96486189219546126</v>
      </c>
      <c r="U81" s="80">
        <v>0.82847937155110996</v>
      </c>
      <c r="V81" s="80">
        <v>0.81373444386297</v>
      </c>
      <c r="W81" s="80">
        <v>1</v>
      </c>
      <c r="X81" s="80">
        <v>0.91647696222745556</v>
      </c>
      <c r="Y81" s="80">
        <v>0.9368543162793197</v>
      </c>
      <c r="Z81" s="80">
        <v>0.91600448801937773</v>
      </c>
      <c r="AA81" s="80">
        <v>0.50684752592602489</v>
      </c>
      <c r="AB81" s="80">
        <v>0.93199607785457306</v>
      </c>
      <c r="AC81" s="80">
        <v>0.9297115168295027</v>
      </c>
      <c r="AD81" s="80">
        <v>0.8590177692043196</v>
      </c>
      <c r="AE81" s="80">
        <v>0.79087783526171318</v>
      </c>
      <c r="AF81" s="80">
        <v>0.43473832537562468</v>
      </c>
      <c r="AG81" s="80">
        <v>0.46712337920627589</v>
      </c>
      <c r="AH81" s="80">
        <v>0.43627546429908209</v>
      </c>
      <c r="AI81" s="80">
        <v>0.43973842953030418</v>
      </c>
      <c r="AJ81" s="80">
        <v>0.47019111967210497</v>
      </c>
      <c r="AK81" s="80">
        <v>0.48284035058767433</v>
      </c>
      <c r="AL81" s="80">
        <v>0.5025928066836638</v>
      </c>
      <c r="AM81" s="80">
        <v>0.58776460144020914</v>
      </c>
      <c r="AN81" s="80">
        <v>0.45343967712433081</v>
      </c>
    </row>
    <row r="82" spans="1:40">
      <c r="A82" s="80">
        <v>80</v>
      </c>
      <c r="B82" s="80">
        <v>1.4517894112864596E-2</v>
      </c>
      <c r="C82" s="80">
        <v>4.7960435568365371E-2</v>
      </c>
      <c r="D82" s="80">
        <v>0.54403305382167955</v>
      </c>
      <c r="E82" s="80">
        <v>0.52583096870105861</v>
      </c>
      <c r="F82" s="80">
        <v>0.35818198108911481</v>
      </c>
      <c r="G82" s="80">
        <v>0.16985847175550697</v>
      </c>
      <c r="H82" s="80">
        <v>0.15110289990804063</v>
      </c>
      <c r="I82" s="80">
        <v>3.0634379596232341E-2</v>
      </c>
      <c r="J82" s="80">
        <v>0.14653962965683257</v>
      </c>
      <c r="K82" s="80">
        <v>3.6450095323122052E-2</v>
      </c>
      <c r="L82" s="80">
        <v>4.7225605988277353E-2</v>
      </c>
      <c r="M82" s="80">
        <v>0.10476526495055304</v>
      </c>
      <c r="N82" s="80">
        <v>9.8445310910047629E-3</v>
      </c>
      <c r="O82" s="80">
        <v>0.2212629562830935</v>
      </c>
      <c r="P82" s="80">
        <v>0.99253947854982294</v>
      </c>
      <c r="Q82" s="80">
        <v>0.64147203961775556</v>
      </c>
      <c r="R82" s="80">
        <v>0.97389477829962923</v>
      </c>
      <c r="S82" s="80">
        <v>0.91851875844408404</v>
      </c>
      <c r="T82" s="80">
        <v>0.96574024772735223</v>
      </c>
      <c r="U82" s="80">
        <v>0.83693236801185711</v>
      </c>
      <c r="V82" s="80">
        <v>0.82323059270396826</v>
      </c>
      <c r="W82" s="80">
        <v>1</v>
      </c>
      <c r="X82" s="80">
        <v>0.93013240951725451</v>
      </c>
      <c r="Y82" s="80">
        <v>0.94089987635182304</v>
      </c>
      <c r="Z82" s="80">
        <v>0.92406877268956111</v>
      </c>
      <c r="AA82" s="80">
        <v>0.53922907747285609</v>
      </c>
      <c r="AB82" s="80">
        <v>0.9347747652072238</v>
      </c>
      <c r="AC82" s="80">
        <v>0.93559352307268795</v>
      </c>
      <c r="AD82" s="80">
        <v>0.86548962928859074</v>
      </c>
      <c r="AE82" s="80">
        <v>0.80079513078287146</v>
      </c>
      <c r="AF82" s="80">
        <v>0.44803030756643042</v>
      </c>
      <c r="AG82" s="80">
        <v>0.48091812178250098</v>
      </c>
      <c r="AH82" s="80">
        <v>0.44961004598528692</v>
      </c>
      <c r="AI82" s="80">
        <v>0.4527094778060422</v>
      </c>
      <c r="AJ82" s="80">
        <v>0.48392180168941473</v>
      </c>
      <c r="AK82" s="80">
        <v>0.49678617459240954</v>
      </c>
      <c r="AL82" s="80">
        <v>0.51592312955316399</v>
      </c>
      <c r="AM82" s="80">
        <v>0.60104909683089491</v>
      </c>
      <c r="AN82" s="80">
        <v>0.46578640886064115</v>
      </c>
    </row>
    <row r="83" spans="1:40">
      <c r="A83" s="80">
        <v>81</v>
      </c>
      <c r="B83" s="80">
        <v>2.006084421356617E-2</v>
      </c>
      <c r="C83" s="80">
        <v>5.7876306205584489E-2</v>
      </c>
      <c r="D83" s="80">
        <v>0.56016818280505531</v>
      </c>
      <c r="E83" s="80">
        <v>0.53843887392452017</v>
      </c>
      <c r="F83" s="80">
        <v>0.37333244725561515</v>
      </c>
      <c r="G83" s="80">
        <v>0.17510245151296258</v>
      </c>
      <c r="H83" s="80">
        <v>0.16180052772384634</v>
      </c>
      <c r="I83" s="80">
        <v>3.5529369872245073E-2</v>
      </c>
      <c r="J83" s="80">
        <v>0.15061109505039263</v>
      </c>
      <c r="K83" s="80">
        <v>4.1624779070162175E-2</v>
      </c>
      <c r="L83" s="80">
        <v>5.2405886834384664E-2</v>
      </c>
      <c r="M83" s="80">
        <v>0.11323076100930669</v>
      </c>
      <c r="N83" s="80">
        <v>9.8445310910047629E-3</v>
      </c>
      <c r="O83" s="80">
        <v>0.2379314449798991</v>
      </c>
      <c r="P83" s="80">
        <v>0.99253947854982294</v>
      </c>
      <c r="Q83" s="80">
        <v>0.65310505791624085</v>
      </c>
      <c r="R83" s="80">
        <v>0.97601220747876694</v>
      </c>
      <c r="S83" s="80">
        <v>0.91851875844408404</v>
      </c>
      <c r="T83" s="80">
        <v>0.96861627911495962</v>
      </c>
      <c r="U83" s="80">
        <v>0.84770898315463428</v>
      </c>
      <c r="V83" s="80">
        <v>0.83255954837723833</v>
      </c>
      <c r="W83" s="80">
        <v>1</v>
      </c>
      <c r="X83" s="80">
        <v>0.9356135679669102</v>
      </c>
      <c r="Y83" s="80">
        <v>0.94548315329052846</v>
      </c>
      <c r="Z83" s="80">
        <v>0.9320709833261136</v>
      </c>
      <c r="AA83" s="80">
        <v>0.54427138963581201</v>
      </c>
      <c r="AB83" s="80">
        <v>0.9423562246633691</v>
      </c>
      <c r="AC83" s="80">
        <v>0.94292186243285847</v>
      </c>
      <c r="AD83" s="80">
        <v>0.87150982871862415</v>
      </c>
      <c r="AE83" s="80">
        <v>0.80964247635716957</v>
      </c>
      <c r="AF83" s="80">
        <v>0.46078870189981558</v>
      </c>
      <c r="AG83" s="80">
        <v>0.4943869568217637</v>
      </c>
      <c r="AH83" s="80">
        <v>0.46239754832390256</v>
      </c>
      <c r="AI83" s="80">
        <v>0.46541687514311642</v>
      </c>
      <c r="AJ83" s="80">
        <v>0.4973455616710768</v>
      </c>
      <c r="AK83" s="80">
        <v>0.50895318998108929</v>
      </c>
      <c r="AL83" s="80">
        <v>0.5289430186570534</v>
      </c>
      <c r="AM83" s="80">
        <v>0.61135475090115121</v>
      </c>
      <c r="AN83" s="80">
        <v>0.47767588386841336</v>
      </c>
    </row>
    <row r="84" spans="1:40">
      <c r="A84" s="80">
        <v>82</v>
      </c>
      <c r="B84" s="80">
        <v>2.3421338768888984E-2</v>
      </c>
      <c r="C84" s="80">
        <v>7.3956629097504611E-2</v>
      </c>
      <c r="D84" s="80">
        <v>0.57530216861691608</v>
      </c>
      <c r="E84" s="80">
        <v>0.54935683570580474</v>
      </c>
      <c r="F84" s="80">
        <v>0.39625571382649583</v>
      </c>
      <c r="G84" s="80">
        <v>0.18131641596543888</v>
      </c>
      <c r="H84" s="80">
        <v>0.16758172218138495</v>
      </c>
      <c r="I84" s="80">
        <v>3.5529369872245073E-2</v>
      </c>
      <c r="J84" s="80">
        <v>0.15093574647250527</v>
      </c>
      <c r="K84" s="80">
        <v>4.3690485611418882E-2</v>
      </c>
      <c r="L84" s="80">
        <v>5.4806651777216449E-2</v>
      </c>
      <c r="M84" s="80">
        <v>0.11751031821185683</v>
      </c>
      <c r="N84" s="80">
        <v>9.8445310910047629E-3</v>
      </c>
      <c r="O84" s="80">
        <v>0.24661606683136683</v>
      </c>
      <c r="P84" s="80">
        <v>0.99368912436026624</v>
      </c>
      <c r="Q84" s="80">
        <v>0.66532067873788003</v>
      </c>
      <c r="R84" s="80">
        <v>0.97753428521761654</v>
      </c>
      <c r="S84" s="80">
        <v>0.9268183002260022</v>
      </c>
      <c r="T84" s="80">
        <v>0.97018643679143723</v>
      </c>
      <c r="U84" s="80">
        <v>0.86061665841270107</v>
      </c>
      <c r="V84" s="80">
        <v>0.84141984333634345</v>
      </c>
      <c r="W84" s="80">
        <v>1</v>
      </c>
      <c r="X84" s="80">
        <v>0.94279852134161302</v>
      </c>
      <c r="Y84" s="80">
        <v>0.949961790727338</v>
      </c>
      <c r="Z84" s="80">
        <v>0.93286793382240552</v>
      </c>
      <c r="AA84" s="80">
        <v>0.59282049906460288</v>
      </c>
      <c r="AB84" s="80">
        <v>0.94851868481782564</v>
      </c>
      <c r="AC84" s="80">
        <v>0.94853451181899795</v>
      </c>
      <c r="AD84" s="80">
        <v>0.88149298614713067</v>
      </c>
      <c r="AE84" s="80">
        <v>0.82071949031380276</v>
      </c>
      <c r="AF84" s="80">
        <v>0.47547900065408633</v>
      </c>
      <c r="AG84" s="80">
        <v>0.50975462696845319</v>
      </c>
      <c r="AH84" s="80">
        <v>0.47713630313302735</v>
      </c>
      <c r="AI84" s="80">
        <v>0.4798781731754786</v>
      </c>
      <c r="AJ84" s="80">
        <v>0.5126467934109864</v>
      </c>
      <c r="AK84" s="80">
        <v>0.52377975132753207</v>
      </c>
      <c r="AL84" s="80">
        <v>0.54368826998335273</v>
      </c>
      <c r="AM84" s="80">
        <v>0.62600815852933867</v>
      </c>
      <c r="AN84" s="80">
        <v>0.49202169583312222</v>
      </c>
    </row>
    <row r="85" spans="1:40">
      <c r="A85" s="80">
        <v>83</v>
      </c>
      <c r="B85" s="80">
        <v>2.4554940297039838E-2</v>
      </c>
      <c r="C85" s="80">
        <v>8.6464555682130323E-2</v>
      </c>
      <c r="D85" s="80">
        <v>0.58993280404294823</v>
      </c>
      <c r="E85" s="80">
        <v>0.56571144004588647</v>
      </c>
      <c r="F85" s="80">
        <v>0.41663175202244168</v>
      </c>
      <c r="G85" s="80">
        <v>0.20203973481426632</v>
      </c>
      <c r="H85" s="80">
        <v>0.17480017491293046</v>
      </c>
      <c r="I85" s="80">
        <v>4.6075514407811893E-2</v>
      </c>
      <c r="J85" s="80">
        <v>0.15668515287473309</v>
      </c>
      <c r="K85" s="80">
        <v>4.7930372479585599E-2</v>
      </c>
      <c r="L85" s="80">
        <v>6.0377919791423824E-2</v>
      </c>
      <c r="M85" s="80">
        <v>0.12352496526090065</v>
      </c>
      <c r="N85" s="80">
        <v>9.8445310910047629E-3</v>
      </c>
      <c r="O85" s="80">
        <v>0.25621957129959844</v>
      </c>
      <c r="P85" s="80">
        <v>0.99368912436026624</v>
      </c>
      <c r="Q85" s="80">
        <v>0.68159958322187308</v>
      </c>
      <c r="R85" s="80">
        <v>0.97973596224207804</v>
      </c>
      <c r="S85" s="80">
        <v>0.9268183002260022</v>
      </c>
      <c r="T85" s="80">
        <v>0.97018643679143723</v>
      </c>
      <c r="U85" s="80">
        <v>0.86947833057414237</v>
      </c>
      <c r="V85" s="80">
        <v>0.8507575349239479</v>
      </c>
      <c r="W85" s="80">
        <v>1</v>
      </c>
      <c r="X85" s="80">
        <v>0.94710709365527279</v>
      </c>
      <c r="Y85" s="80">
        <v>0.9534235725261061</v>
      </c>
      <c r="Z85" s="80">
        <v>0.93742670424926799</v>
      </c>
      <c r="AA85" s="80">
        <v>0.60729009869752437</v>
      </c>
      <c r="AB85" s="80">
        <v>0.95208895548670847</v>
      </c>
      <c r="AC85" s="80">
        <v>0.95209778498458608</v>
      </c>
      <c r="AD85" s="80">
        <v>0.88908088513832473</v>
      </c>
      <c r="AE85" s="80">
        <v>0.83274848770010013</v>
      </c>
      <c r="AF85" s="80">
        <v>0.48984822958899243</v>
      </c>
      <c r="AG85" s="80">
        <v>0.5248411854567705</v>
      </c>
      <c r="AH85" s="80">
        <v>0.4915444107854825</v>
      </c>
      <c r="AI85" s="80">
        <v>0.4940839666495514</v>
      </c>
      <c r="AJ85" s="80">
        <v>0.52765565725953656</v>
      </c>
      <c r="AK85" s="80">
        <v>0.53832398069895027</v>
      </c>
      <c r="AL85" s="80">
        <v>0.55821704565961527</v>
      </c>
      <c r="AM85" s="80">
        <v>0.63845415224310842</v>
      </c>
      <c r="AN85" s="80">
        <v>0.50535662429615591</v>
      </c>
    </row>
    <row r="86" spans="1:40">
      <c r="A86" s="80">
        <v>84</v>
      </c>
      <c r="B86" s="80">
        <v>2.6980785162596489E-2</v>
      </c>
      <c r="C86" s="80">
        <v>9.862638372528916E-2</v>
      </c>
      <c r="D86" s="80">
        <v>0.60739958119792559</v>
      </c>
      <c r="E86" s="80">
        <v>0.58216335495625648</v>
      </c>
      <c r="F86" s="80">
        <v>0.43278540304214141</v>
      </c>
      <c r="G86" s="80">
        <v>0.21453839176989753</v>
      </c>
      <c r="H86" s="80">
        <v>0.18415030473234956</v>
      </c>
      <c r="I86" s="80">
        <v>4.6075514407811893E-2</v>
      </c>
      <c r="J86" s="80">
        <v>0.17358874471411576</v>
      </c>
      <c r="K86" s="80">
        <v>5.1652759503840101E-2</v>
      </c>
      <c r="L86" s="80">
        <v>6.4809173775720832E-2</v>
      </c>
      <c r="M86" s="80">
        <v>0.13060060827451447</v>
      </c>
      <c r="N86" s="80">
        <v>1.3618675431968947E-2</v>
      </c>
      <c r="O86" s="80">
        <v>0.26810880770310391</v>
      </c>
      <c r="P86" s="80">
        <v>0.99368912436026624</v>
      </c>
      <c r="Q86" s="80">
        <v>0.70194342593474968</v>
      </c>
      <c r="R86" s="80">
        <v>0.98126927302697087</v>
      </c>
      <c r="S86" s="80">
        <v>0.92973968311412636</v>
      </c>
      <c r="T86" s="80">
        <v>0.97076164306895862</v>
      </c>
      <c r="U86" s="80">
        <v>0.87325467590416228</v>
      </c>
      <c r="V86" s="80">
        <v>0.86040485659112664</v>
      </c>
      <c r="W86" s="80">
        <v>1</v>
      </c>
      <c r="X86" s="80">
        <v>0.95894639590652908</v>
      </c>
      <c r="Y86" s="80">
        <v>0.95688702321645136</v>
      </c>
      <c r="Z86" s="80">
        <v>0.94010589963629954</v>
      </c>
      <c r="AA86" s="80">
        <v>0.63149022212981021</v>
      </c>
      <c r="AB86" s="80">
        <v>0.95784565635197783</v>
      </c>
      <c r="AC86" s="80">
        <v>0.95627829684527232</v>
      </c>
      <c r="AD86" s="80">
        <v>0.89522929791536754</v>
      </c>
      <c r="AE86" s="80">
        <v>0.84491916121018795</v>
      </c>
      <c r="AF86" s="80">
        <v>0.50487648924315176</v>
      </c>
      <c r="AG86" s="80">
        <v>0.54079767581637561</v>
      </c>
      <c r="AH86" s="80">
        <v>0.50661606494895217</v>
      </c>
      <c r="AI86" s="80">
        <v>0.5091189408779272</v>
      </c>
      <c r="AJ86" s="80">
        <v>0.54353634960644248</v>
      </c>
      <c r="AK86" s="80">
        <v>0.55305286479449889</v>
      </c>
      <c r="AL86" s="80">
        <v>0.57354916842173254</v>
      </c>
      <c r="AM86" s="80">
        <v>0.65124565689249292</v>
      </c>
      <c r="AN86" s="80">
        <v>0.51973243903868405</v>
      </c>
    </row>
    <row r="87" spans="1:40">
      <c r="A87" s="80">
        <v>85</v>
      </c>
      <c r="B87" s="80">
        <v>2.6980785162596489E-2</v>
      </c>
      <c r="C87" s="80">
        <v>0.10450273796250678</v>
      </c>
      <c r="D87" s="80">
        <v>0.62433787275525454</v>
      </c>
      <c r="E87" s="80">
        <v>0.59644430967116135</v>
      </c>
      <c r="F87" s="80">
        <v>0.4557494668520175</v>
      </c>
      <c r="G87" s="80">
        <v>0.21453839176989753</v>
      </c>
      <c r="H87" s="80">
        <v>0.19225236747100502</v>
      </c>
      <c r="I87" s="80">
        <v>4.6075514407811893E-2</v>
      </c>
      <c r="J87" s="80">
        <v>0.18803955832570848</v>
      </c>
      <c r="K87" s="80">
        <v>5.3587031627279298E-2</v>
      </c>
      <c r="L87" s="80">
        <v>6.6587213056419486E-2</v>
      </c>
      <c r="M87" s="80">
        <v>0.13620992056492051</v>
      </c>
      <c r="N87" s="80">
        <v>1.8863380017207589E-2</v>
      </c>
      <c r="O87" s="80">
        <v>0.27844140186808858</v>
      </c>
      <c r="P87" s="80">
        <v>0.99368912436026624</v>
      </c>
      <c r="Q87" s="80">
        <v>0.71450156961076894</v>
      </c>
      <c r="R87" s="80">
        <v>0.98126927302697087</v>
      </c>
      <c r="S87" s="80">
        <v>0.92973968311412636</v>
      </c>
      <c r="T87" s="80">
        <v>0.97076164306895862</v>
      </c>
      <c r="U87" s="80">
        <v>0.88035971934479118</v>
      </c>
      <c r="V87" s="80">
        <v>0.87113991154259418</v>
      </c>
      <c r="W87" s="80">
        <v>1</v>
      </c>
      <c r="X87" s="80">
        <v>0.95986919392611292</v>
      </c>
      <c r="Y87" s="80">
        <v>0.96142340430183504</v>
      </c>
      <c r="Z87" s="80">
        <v>0.95139135942801112</v>
      </c>
      <c r="AA87" s="80">
        <v>0.66525278507941077</v>
      </c>
      <c r="AB87" s="80">
        <v>0.96199715109110495</v>
      </c>
      <c r="AC87" s="80">
        <v>0.95933825543008333</v>
      </c>
      <c r="AD87" s="80">
        <v>0.90001981478999238</v>
      </c>
      <c r="AE87" s="80">
        <v>0.85462846862913622</v>
      </c>
      <c r="AF87" s="80">
        <v>0.52036987280211211</v>
      </c>
      <c r="AG87" s="80">
        <v>0.55703777820820921</v>
      </c>
      <c r="AH87" s="80">
        <v>0.52216149145998614</v>
      </c>
      <c r="AI87" s="80">
        <v>0.52441287392755209</v>
      </c>
      <c r="AJ87" s="80">
        <v>0.55969117517239741</v>
      </c>
      <c r="AK87" s="80">
        <v>0.5684503866709214</v>
      </c>
      <c r="AL87" s="80">
        <v>0.58914793342904259</v>
      </c>
      <c r="AM87" s="80">
        <v>0.66541025794209763</v>
      </c>
      <c r="AN87" s="80">
        <v>0.53505375165241364</v>
      </c>
    </row>
    <row r="88" spans="1:40">
      <c r="A88" s="80">
        <v>86</v>
      </c>
      <c r="B88" s="80">
        <v>2.8939013027316073E-2</v>
      </c>
      <c r="C88" s="80">
        <v>0.11116859145163055</v>
      </c>
      <c r="D88" s="80">
        <v>0.64003117383476826</v>
      </c>
      <c r="E88" s="80">
        <v>0.61575422261053059</v>
      </c>
      <c r="F88" s="80">
        <v>0.4815882174503141</v>
      </c>
      <c r="G88" s="80">
        <v>0.23806467351510693</v>
      </c>
      <c r="H88" s="80">
        <v>0.20185829792408419</v>
      </c>
      <c r="I88" s="80">
        <v>4.6075514407811893E-2</v>
      </c>
      <c r="J88" s="80">
        <v>0.19084571315416249</v>
      </c>
      <c r="K88" s="80">
        <v>5.5141047957277901E-2</v>
      </c>
      <c r="L88" s="80">
        <v>6.99159483857099E-2</v>
      </c>
      <c r="M88" s="80">
        <v>0.14256162048526116</v>
      </c>
      <c r="N88" s="80">
        <v>1.8863380017207589E-2</v>
      </c>
      <c r="O88" s="80">
        <v>0.29160877252003758</v>
      </c>
      <c r="P88" s="80">
        <v>0.99368912436026624</v>
      </c>
      <c r="Q88" s="80">
        <v>0.72428106178295915</v>
      </c>
      <c r="R88" s="80">
        <v>0.98126927302697087</v>
      </c>
      <c r="S88" s="80">
        <v>0.92973968311412636</v>
      </c>
      <c r="T88" s="80">
        <v>0.9722229779361754</v>
      </c>
      <c r="U88" s="80">
        <v>0.8928753631676698</v>
      </c>
      <c r="V88" s="80">
        <v>0.87928313215762022</v>
      </c>
      <c r="W88" s="80">
        <v>1</v>
      </c>
      <c r="X88" s="80">
        <v>0.96396615534639285</v>
      </c>
      <c r="Y88" s="80">
        <v>0.96496529289631294</v>
      </c>
      <c r="Z88" s="80">
        <v>0.95698603200750765</v>
      </c>
      <c r="AA88" s="80">
        <v>0.67760699089927123</v>
      </c>
      <c r="AB88" s="80">
        <v>0.96414344238335636</v>
      </c>
      <c r="AC88" s="80">
        <v>0.96421848416957945</v>
      </c>
      <c r="AD88" s="80">
        <v>0.90392449399437025</v>
      </c>
      <c r="AE88" s="80">
        <v>0.86351125004042284</v>
      </c>
      <c r="AF88" s="80">
        <v>0.53608673887882119</v>
      </c>
      <c r="AG88" s="80">
        <v>0.57341337364414136</v>
      </c>
      <c r="AH88" s="80">
        <v>0.5379327177736547</v>
      </c>
      <c r="AI88" s="80">
        <v>0.53984280891935532</v>
      </c>
      <c r="AJ88" s="80">
        <v>0.57598117341061195</v>
      </c>
      <c r="AK88" s="80">
        <v>0.5840849320137691</v>
      </c>
      <c r="AL88" s="80">
        <v>0.60468248314153639</v>
      </c>
      <c r="AM88" s="80">
        <v>0.67869676985958471</v>
      </c>
      <c r="AN88" s="80">
        <v>0.55009155712911895</v>
      </c>
    </row>
    <row r="89" spans="1:40">
      <c r="A89" s="80">
        <v>87</v>
      </c>
      <c r="B89" s="80">
        <v>2.8939013027316073E-2</v>
      </c>
      <c r="C89" s="80">
        <v>0.1212488839848861</v>
      </c>
      <c r="D89" s="80">
        <v>0.65793546805160796</v>
      </c>
      <c r="E89" s="80">
        <v>0.63615104467543626</v>
      </c>
      <c r="F89" s="80">
        <v>0.51114086931753322</v>
      </c>
      <c r="G89" s="80">
        <v>0.23806467351510693</v>
      </c>
      <c r="H89" s="80">
        <v>0.22266249777686326</v>
      </c>
      <c r="I89" s="80">
        <v>4.665962586807209E-2</v>
      </c>
      <c r="J89" s="80">
        <v>0.20425028746881752</v>
      </c>
      <c r="K89" s="80">
        <v>5.7089703751600093E-2</v>
      </c>
      <c r="L89" s="80">
        <v>7.1707209555676721E-2</v>
      </c>
      <c r="M89" s="80">
        <v>0.15574523643109819</v>
      </c>
      <c r="N89" s="80">
        <v>4.1345812542199892E-2</v>
      </c>
      <c r="O89" s="80">
        <v>0.31354825936560304</v>
      </c>
      <c r="P89" s="80">
        <v>0.99368912436026624</v>
      </c>
      <c r="Q89" s="80">
        <v>0.73071300599186328</v>
      </c>
      <c r="R89" s="80">
        <v>0.98126927302697087</v>
      </c>
      <c r="S89" s="80">
        <v>0.94486179798073788</v>
      </c>
      <c r="T89" s="80">
        <v>0.97330731949988147</v>
      </c>
      <c r="U89" s="80">
        <v>0.900860417254429</v>
      </c>
      <c r="V89" s="80">
        <v>0.88829329347100228</v>
      </c>
      <c r="W89" s="80">
        <v>1</v>
      </c>
      <c r="X89" s="80">
        <v>0.97027303259134989</v>
      </c>
      <c r="Y89" s="80">
        <v>0.9693551453012107</v>
      </c>
      <c r="Z89" s="80">
        <v>0.96327820313694135</v>
      </c>
      <c r="AA89" s="80">
        <v>0.71745055162057958</v>
      </c>
      <c r="AB89" s="80">
        <v>0.96918476049739422</v>
      </c>
      <c r="AC89" s="80">
        <v>0.97037272232632321</v>
      </c>
      <c r="AD89" s="80">
        <v>0.9108684123108125</v>
      </c>
      <c r="AE89" s="80">
        <v>0.87623249038367212</v>
      </c>
      <c r="AF89" s="80">
        <v>0.55301522283222804</v>
      </c>
      <c r="AG89" s="80">
        <v>0.5909228569502154</v>
      </c>
      <c r="AH89" s="80">
        <v>0.55491869771289082</v>
      </c>
      <c r="AI89" s="80">
        <v>0.55640277587342313</v>
      </c>
      <c r="AJ89" s="80">
        <v>0.59340912004414748</v>
      </c>
      <c r="AK89" s="80">
        <v>0.6004703858132302</v>
      </c>
      <c r="AL89" s="80">
        <v>0.62139253505687864</v>
      </c>
      <c r="AM89" s="80">
        <v>0.69408978327140958</v>
      </c>
      <c r="AN89" s="80">
        <v>0.56541390623880161</v>
      </c>
    </row>
    <row r="90" spans="1:40">
      <c r="A90" s="80">
        <v>88</v>
      </c>
      <c r="B90" s="80">
        <v>3.2304192359029676E-2</v>
      </c>
      <c r="C90" s="80">
        <v>0.13266352216655394</v>
      </c>
      <c r="D90" s="80">
        <v>0.67685374750749006</v>
      </c>
      <c r="E90" s="80">
        <v>0.65588074564788923</v>
      </c>
      <c r="F90" s="80">
        <v>0.53605762068579221</v>
      </c>
      <c r="G90" s="80">
        <v>0.24795144459925011</v>
      </c>
      <c r="H90" s="80">
        <v>0.23534181848442012</v>
      </c>
      <c r="I90" s="80">
        <v>5.6756239349108381E-2</v>
      </c>
      <c r="J90" s="80">
        <v>0.23098714482433022</v>
      </c>
      <c r="K90" s="80">
        <v>6.5362861203946618E-2</v>
      </c>
      <c r="L90" s="80">
        <v>8.0110699985335779E-2</v>
      </c>
      <c r="M90" s="80">
        <v>0.16664377920459406</v>
      </c>
      <c r="N90" s="80">
        <v>5.0812002604809434E-2</v>
      </c>
      <c r="O90" s="80">
        <v>0.32813142291706399</v>
      </c>
      <c r="P90" s="80">
        <v>0.99442374534935818</v>
      </c>
      <c r="Q90" s="80">
        <v>0.74144778105549003</v>
      </c>
      <c r="R90" s="80">
        <v>0.98470012798866535</v>
      </c>
      <c r="S90" s="80">
        <v>0.95168418915659658</v>
      </c>
      <c r="T90" s="80">
        <v>0.97724825980668406</v>
      </c>
      <c r="U90" s="80">
        <v>0.91515669611588024</v>
      </c>
      <c r="V90" s="80">
        <v>0.89718658216137703</v>
      </c>
      <c r="W90" s="80">
        <v>1</v>
      </c>
      <c r="X90" s="80">
        <v>0.97757033607954824</v>
      </c>
      <c r="Y90" s="80">
        <v>0.97279356261789673</v>
      </c>
      <c r="Z90" s="80">
        <v>0.97062096059900771</v>
      </c>
      <c r="AA90" s="80">
        <v>0.77852366412221952</v>
      </c>
      <c r="AB90" s="80">
        <v>0.97516294377486812</v>
      </c>
      <c r="AC90" s="80">
        <v>0.97486841225722842</v>
      </c>
      <c r="AD90" s="80">
        <v>0.91994242055143394</v>
      </c>
      <c r="AE90" s="80">
        <v>0.88595866923252398</v>
      </c>
      <c r="AF90" s="80">
        <v>0.57023941288112756</v>
      </c>
      <c r="AG90" s="80">
        <v>0.60848722175645564</v>
      </c>
      <c r="AH90" s="80">
        <v>0.57217724385972846</v>
      </c>
      <c r="AI90" s="80">
        <v>0.57340170715276795</v>
      </c>
      <c r="AJ90" s="80">
        <v>0.61088879554382902</v>
      </c>
      <c r="AK90" s="80">
        <v>0.61661452305442965</v>
      </c>
      <c r="AL90" s="80">
        <v>0.63807975581882348</v>
      </c>
      <c r="AM90" s="80">
        <v>0.71024895620074713</v>
      </c>
      <c r="AN90" s="80">
        <v>0.5815856141238368</v>
      </c>
    </row>
    <row r="91" spans="1:40">
      <c r="A91" s="80">
        <v>89</v>
      </c>
      <c r="B91" s="80">
        <v>3.2304192359029676E-2</v>
      </c>
      <c r="C91" s="80">
        <v>0.14114296999686587</v>
      </c>
      <c r="D91" s="80">
        <v>0.69714361271743508</v>
      </c>
      <c r="E91" s="80">
        <v>0.67596019384705486</v>
      </c>
      <c r="F91" s="80">
        <v>0.56133091532319623</v>
      </c>
      <c r="G91" s="80">
        <v>0.27666198117113855</v>
      </c>
      <c r="H91" s="80">
        <v>0.25153635490396736</v>
      </c>
      <c r="I91" s="80">
        <v>5.8453045500513175E-2</v>
      </c>
      <c r="J91" s="80">
        <v>0.24891074802636778</v>
      </c>
      <c r="K91" s="80">
        <v>6.8210568343393549E-2</v>
      </c>
      <c r="L91" s="80">
        <v>8.5047370365570016E-2</v>
      </c>
      <c r="M91" s="80">
        <v>0.17744411261916268</v>
      </c>
      <c r="N91" s="80">
        <v>5.5917348558914025E-2</v>
      </c>
      <c r="O91" s="80">
        <v>0.34877728425067644</v>
      </c>
      <c r="P91" s="80">
        <v>0.99557797142199445</v>
      </c>
      <c r="Q91" s="80">
        <v>0.75373378045452255</v>
      </c>
      <c r="R91" s="80">
        <v>0.98470012798866535</v>
      </c>
      <c r="S91" s="80">
        <v>0.95168418915659658</v>
      </c>
      <c r="T91" s="80">
        <v>0.97996883003820456</v>
      </c>
      <c r="U91" s="80">
        <v>0.92209630434017953</v>
      </c>
      <c r="V91" s="80">
        <v>0.90673763634664961</v>
      </c>
      <c r="W91" s="80">
        <v>1</v>
      </c>
      <c r="X91" s="80">
        <v>0.98082085392630924</v>
      </c>
      <c r="Y91" s="80">
        <v>0.97530140599108717</v>
      </c>
      <c r="Z91" s="80">
        <v>0.978047818364703</v>
      </c>
      <c r="AA91" s="80">
        <v>0.79317450246694554</v>
      </c>
      <c r="AB91" s="80">
        <v>0.97781643758063164</v>
      </c>
      <c r="AC91" s="80">
        <v>0.97813034356206563</v>
      </c>
      <c r="AD91" s="80">
        <v>0.92404524765573548</v>
      </c>
      <c r="AE91" s="80">
        <v>0.89594652607507153</v>
      </c>
      <c r="AF91" s="80">
        <v>0.58872792827917342</v>
      </c>
      <c r="AG91" s="80">
        <v>0.62790077607305117</v>
      </c>
      <c r="AH91" s="80">
        <v>0.59072579223548582</v>
      </c>
      <c r="AI91" s="80">
        <v>0.59172228512826008</v>
      </c>
      <c r="AJ91" s="80">
        <v>0.63019323815319361</v>
      </c>
      <c r="AK91" s="80">
        <v>0.63462425472593342</v>
      </c>
      <c r="AL91" s="80">
        <v>0.65645363223557818</v>
      </c>
      <c r="AM91" s="80">
        <v>0.72487981417442526</v>
      </c>
      <c r="AN91" s="80">
        <v>0.59934443456422137</v>
      </c>
    </row>
    <row r="92" spans="1:40">
      <c r="A92" s="80">
        <v>90</v>
      </c>
      <c r="B92" s="80">
        <v>3.2304192359029676E-2</v>
      </c>
      <c r="C92" s="80">
        <v>0.15461017369616176</v>
      </c>
      <c r="D92" s="80">
        <v>0.71595327446996615</v>
      </c>
      <c r="E92" s="80">
        <v>0.69532781727401005</v>
      </c>
      <c r="F92" s="80">
        <v>0.6022717116050591</v>
      </c>
      <c r="G92" s="80">
        <v>0.28334072995664561</v>
      </c>
      <c r="H92" s="80">
        <v>0.26077865681938744</v>
      </c>
      <c r="I92" s="80">
        <v>5.8539375961106699E-2</v>
      </c>
      <c r="J92" s="80">
        <v>0.26138922995777109</v>
      </c>
      <c r="K92" s="80">
        <v>6.9903663376333358E-2</v>
      </c>
      <c r="L92" s="80">
        <v>8.714316099094728E-2</v>
      </c>
      <c r="M92" s="80">
        <v>0.18363535621982666</v>
      </c>
      <c r="N92" s="80">
        <v>5.869571894768761E-2</v>
      </c>
      <c r="O92" s="80">
        <v>0.36155741692235766</v>
      </c>
      <c r="P92" s="80">
        <v>0.99557797142199445</v>
      </c>
      <c r="Q92" s="80">
        <v>0.76711674008845454</v>
      </c>
      <c r="R92" s="80">
        <v>0.98793821318917663</v>
      </c>
      <c r="S92" s="80">
        <v>0.96274433485130595</v>
      </c>
      <c r="T92" s="80">
        <v>0.981107583006541</v>
      </c>
      <c r="U92" s="80">
        <v>0.93321548309334834</v>
      </c>
      <c r="V92" s="80">
        <v>0.91607834987681724</v>
      </c>
      <c r="W92" s="80">
        <v>1</v>
      </c>
      <c r="X92" s="80">
        <v>0.98082085392630924</v>
      </c>
      <c r="Y92" s="80">
        <v>0.97882593811316121</v>
      </c>
      <c r="Z92" s="80">
        <v>0.98208663532706675</v>
      </c>
      <c r="AA92" s="80">
        <v>0.79543403514695499</v>
      </c>
      <c r="AB92" s="80">
        <v>0.97867837822802972</v>
      </c>
      <c r="AC92" s="80">
        <v>0.98055114114586817</v>
      </c>
      <c r="AD92" s="80">
        <v>0.93007710284458789</v>
      </c>
      <c r="AE92" s="80">
        <v>0.90501943106554272</v>
      </c>
      <c r="AF92" s="80">
        <v>0.60773129804671677</v>
      </c>
      <c r="AG92" s="80">
        <v>0.64736596464955287</v>
      </c>
      <c r="AH92" s="80">
        <v>0.60979560277259426</v>
      </c>
      <c r="AI92" s="80">
        <v>0.61005066436366095</v>
      </c>
      <c r="AJ92" s="80">
        <v>0.64954174151057908</v>
      </c>
      <c r="AK92" s="80">
        <v>0.65317227201918848</v>
      </c>
      <c r="AL92" s="80">
        <v>0.67483756328113031</v>
      </c>
      <c r="AM92" s="80">
        <v>0.73927084836635615</v>
      </c>
      <c r="AN92" s="80">
        <v>0.6172706231170122</v>
      </c>
    </row>
    <row r="93" spans="1:40">
      <c r="A93" s="80">
        <v>91</v>
      </c>
      <c r="B93" s="80">
        <v>4.6248202138240664E-2</v>
      </c>
      <c r="C93" s="80">
        <v>0.17775487428813699</v>
      </c>
      <c r="D93" s="80">
        <v>0.73707319579978525</v>
      </c>
      <c r="E93" s="80">
        <v>0.7156159894435159</v>
      </c>
      <c r="F93" s="80">
        <v>0.62892713213002926</v>
      </c>
      <c r="G93" s="80">
        <v>0.29410654967065131</v>
      </c>
      <c r="H93" s="80">
        <v>0.28151783335731423</v>
      </c>
      <c r="I93" s="80">
        <v>5.8539375961106699E-2</v>
      </c>
      <c r="J93" s="80">
        <v>0.33538868072162448</v>
      </c>
      <c r="K93" s="80">
        <v>8.8199760706298772E-2</v>
      </c>
      <c r="L93" s="80">
        <v>0.10483103124453057</v>
      </c>
      <c r="M93" s="80">
        <v>0.20338714729500273</v>
      </c>
      <c r="N93" s="80">
        <v>5.869571894768761E-2</v>
      </c>
      <c r="O93" s="80">
        <v>0.39381478011857896</v>
      </c>
      <c r="P93" s="80">
        <v>0.99557797142199445</v>
      </c>
      <c r="Q93" s="80">
        <v>0.77748413151689921</v>
      </c>
      <c r="R93" s="80">
        <v>0.98793821318917663</v>
      </c>
      <c r="S93" s="80">
        <v>0.96274433485130595</v>
      </c>
      <c r="T93" s="80">
        <v>0.98803337751021181</v>
      </c>
      <c r="U93" s="80">
        <v>0.9422851698259701</v>
      </c>
      <c r="V93" s="80">
        <v>0.92573809906619797</v>
      </c>
      <c r="W93" s="80">
        <v>1</v>
      </c>
      <c r="X93" s="80">
        <v>0.98362960676369504</v>
      </c>
      <c r="Y93" s="80">
        <v>0.98291438869920078</v>
      </c>
      <c r="Z93" s="80">
        <v>0.98330408734150265</v>
      </c>
      <c r="AA93" s="80">
        <v>0.81371241673767036</v>
      </c>
      <c r="AB93" s="80">
        <v>0.98257819033657534</v>
      </c>
      <c r="AC93" s="80">
        <v>0.98367237437260879</v>
      </c>
      <c r="AD93" s="80">
        <v>0.9354649773586885</v>
      </c>
      <c r="AE93" s="80">
        <v>0.91478813499524014</v>
      </c>
      <c r="AF93" s="80">
        <v>0.6273790506575031</v>
      </c>
      <c r="AG93" s="80">
        <v>0.66791753118774455</v>
      </c>
      <c r="AH93" s="80">
        <v>0.62944854334361933</v>
      </c>
      <c r="AI93" s="80">
        <v>0.62946621930021907</v>
      </c>
      <c r="AJ93" s="80">
        <v>0.66997956002598735</v>
      </c>
      <c r="AK93" s="80">
        <v>0.67234066009593174</v>
      </c>
      <c r="AL93" s="80">
        <v>0.69424415222991809</v>
      </c>
      <c r="AM93" s="80">
        <v>0.75489404912605196</v>
      </c>
      <c r="AN93" s="80">
        <v>0.63654915067482509</v>
      </c>
    </row>
    <row r="94" spans="1:40">
      <c r="A94" s="80">
        <v>92</v>
      </c>
      <c r="B94" s="80">
        <v>5.3157291213317415E-2</v>
      </c>
      <c r="C94" s="80">
        <v>0.19698179393056692</v>
      </c>
      <c r="D94" s="80">
        <v>0.76070562384545981</v>
      </c>
      <c r="E94" s="80">
        <v>0.73689560563492018</v>
      </c>
      <c r="F94" s="80">
        <v>0.66011230123283293</v>
      </c>
      <c r="G94" s="80">
        <v>0.3441533427257209</v>
      </c>
      <c r="H94" s="80">
        <v>0.30940384658135645</v>
      </c>
      <c r="I94" s="80">
        <v>6.9231284925526382E-2</v>
      </c>
      <c r="J94" s="80">
        <v>0.34968785172593297</v>
      </c>
      <c r="K94" s="80">
        <v>9.7098114578547903E-2</v>
      </c>
      <c r="L94" s="80">
        <v>0.1170529803596444</v>
      </c>
      <c r="M94" s="80">
        <v>0.22359918140509447</v>
      </c>
      <c r="N94" s="80">
        <v>6.8365357519788408E-2</v>
      </c>
      <c r="O94" s="80">
        <v>0.42885993841032005</v>
      </c>
      <c r="P94" s="80">
        <v>0.99557797142199445</v>
      </c>
      <c r="Q94" s="80">
        <v>0.79126059388545766</v>
      </c>
      <c r="R94" s="80">
        <v>0.99122513203229223</v>
      </c>
      <c r="S94" s="80">
        <v>0.97335446058644093</v>
      </c>
      <c r="T94" s="80">
        <v>0.98803337751021181</v>
      </c>
      <c r="U94" s="80">
        <v>0.95051540177926597</v>
      </c>
      <c r="V94" s="80">
        <v>0.93458353095530333</v>
      </c>
      <c r="W94" s="80">
        <v>1</v>
      </c>
      <c r="X94" s="80">
        <v>0.98652671260295577</v>
      </c>
      <c r="Y94" s="80">
        <v>0.98561165126641337</v>
      </c>
      <c r="Z94" s="80">
        <v>0.98725680161205598</v>
      </c>
      <c r="AA94" s="80">
        <v>0.83270976494115401</v>
      </c>
      <c r="AB94" s="80">
        <v>0.98375236313083747</v>
      </c>
      <c r="AC94" s="80">
        <v>0.98644464761510464</v>
      </c>
      <c r="AD94" s="80">
        <v>0.94329764728508236</v>
      </c>
      <c r="AE94" s="80">
        <v>0.92736537942663066</v>
      </c>
      <c r="AF94" s="80">
        <v>0.64895695179345225</v>
      </c>
      <c r="AG94" s="80">
        <v>0.69021998050583711</v>
      </c>
      <c r="AH94" s="80">
        <v>0.6510751114644</v>
      </c>
      <c r="AI94" s="80">
        <v>0.65076874871276247</v>
      </c>
      <c r="AJ94" s="80">
        <v>0.69214879077038982</v>
      </c>
      <c r="AK94" s="80">
        <v>0.69275236891795322</v>
      </c>
      <c r="AL94" s="80">
        <v>0.7152268262390642</v>
      </c>
      <c r="AM94" s="80">
        <v>0.77131063098092667</v>
      </c>
      <c r="AN94" s="80">
        <v>0.65779894957745433</v>
      </c>
    </row>
    <row r="95" spans="1:40">
      <c r="A95" s="80">
        <v>93</v>
      </c>
      <c r="B95" s="80">
        <v>5.9426521641435831E-2</v>
      </c>
      <c r="C95" s="80">
        <v>0.22330903699089813</v>
      </c>
      <c r="D95" s="80">
        <v>0.78105385244159276</v>
      </c>
      <c r="E95" s="80">
        <v>0.75740443513435995</v>
      </c>
      <c r="F95" s="80">
        <v>0.70111684850990263</v>
      </c>
      <c r="G95" s="80">
        <v>0.35432302601257842</v>
      </c>
      <c r="H95" s="80">
        <v>0.32208618240184855</v>
      </c>
      <c r="I95" s="80">
        <v>9.4347032097990557E-2</v>
      </c>
      <c r="J95" s="80">
        <v>0.36948503702485375</v>
      </c>
      <c r="K95" s="80">
        <v>0.11016065638470336</v>
      </c>
      <c r="L95" s="80">
        <v>0.1298818634656411</v>
      </c>
      <c r="M95" s="80">
        <v>0.23643517980921114</v>
      </c>
      <c r="N95" s="80">
        <v>9.5022951908909858E-2</v>
      </c>
      <c r="O95" s="80">
        <v>0.43466391524520842</v>
      </c>
      <c r="P95" s="80">
        <v>0.99557797142199445</v>
      </c>
      <c r="Q95" s="80">
        <v>0.82936051612470896</v>
      </c>
      <c r="R95" s="80">
        <v>0.9923463071492078</v>
      </c>
      <c r="S95" s="80">
        <v>0.97335446058644093</v>
      </c>
      <c r="T95" s="80">
        <v>0.98803337751021181</v>
      </c>
      <c r="U95" s="80">
        <v>0.95619053662859943</v>
      </c>
      <c r="V95" s="80">
        <v>0.9430448487126516</v>
      </c>
      <c r="W95" s="80">
        <v>1</v>
      </c>
      <c r="X95" s="80">
        <v>0.98945436022064248</v>
      </c>
      <c r="Y95" s="80">
        <v>0.98788518226215249</v>
      </c>
      <c r="Z95" s="80">
        <v>0.98938400532368276</v>
      </c>
      <c r="AA95" s="80">
        <v>0.83884968427674522</v>
      </c>
      <c r="AB95" s="80">
        <v>0.98833441472523043</v>
      </c>
      <c r="AC95" s="80">
        <v>0.98868144158208604</v>
      </c>
      <c r="AD95" s="80">
        <v>0.95365087505609336</v>
      </c>
      <c r="AE95" s="80">
        <v>0.93599409457000471</v>
      </c>
      <c r="AF95" s="80">
        <v>0.67139749486622124</v>
      </c>
      <c r="AG95" s="80">
        <v>0.71289750725620704</v>
      </c>
      <c r="AH95" s="80">
        <v>0.67355164943792523</v>
      </c>
      <c r="AI95" s="80">
        <v>0.67261718303260254</v>
      </c>
      <c r="AJ95" s="80">
        <v>0.71469773236185152</v>
      </c>
      <c r="AK95" s="80">
        <v>0.71467078377658555</v>
      </c>
      <c r="AL95" s="80">
        <v>0.73642255094559428</v>
      </c>
      <c r="AM95" s="80">
        <v>0.78787265366885761</v>
      </c>
      <c r="AN95" s="80">
        <v>0.67877888853966339</v>
      </c>
    </row>
    <row r="96" spans="1:40">
      <c r="A96" s="80">
        <v>94</v>
      </c>
      <c r="B96" s="80">
        <v>7.914489568552513E-2</v>
      </c>
      <c r="C96" s="80">
        <v>0.27020222805770061</v>
      </c>
      <c r="D96" s="80">
        <v>0.80556015988138396</v>
      </c>
      <c r="E96" s="80">
        <v>0.78426531424937973</v>
      </c>
      <c r="F96" s="80">
        <v>0.73335346663295276</v>
      </c>
      <c r="G96" s="80">
        <v>0.39087551681163663</v>
      </c>
      <c r="H96" s="80">
        <v>0.3417245946484761</v>
      </c>
      <c r="I96" s="80">
        <v>9.5695788013644048E-2</v>
      </c>
      <c r="J96" s="80">
        <v>0.39807514893672397</v>
      </c>
      <c r="K96" s="80">
        <v>0.12621004607108857</v>
      </c>
      <c r="L96" s="80">
        <v>0.14758730647203908</v>
      </c>
      <c r="M96" s="80">
        <v>0.2546230665510088</v>
      </c>
      <c r="N96" s="80">
        <v>0.10836270831896423</v>
      </c>
      <c r="O96" s="80">
        <v>0.4558927249571022</v>
      </c>
      <c r="P96" s="80">
        <v>0.99557797142199445</v>
      </c>
      <c r="Q96" s="80">
        <v>0.85973317693688811</v>
      </c>
      <c r="R96" s="80">
        <v>0.9923463071492078</v>
      </c>
      <c r="S96" s="80">
        <v>0.99019167592903723</v>
      </c>
      <c r="T96" s="80">
        <v>0.98924208799878743</v>
      </c>
      <c r="U96" s="80">
        <v>0.96284850114858778</v>
      </c>
      <c r="V96" s="80">
        <v>0.9530065467825628</v>
      </c>
      <c r="W96" s="80">
        <v>1</v>
      </c>
      <c r="X96" s="80">
        <v>0.99068912069129134</v>
      </c>
      <c r="Y96" s="80">
        <v>0.98922446775292594</v>
      </c>
      <c r="Z96" s="80">
        <v>0.99260050820612045</v>
      </c>
      <c r="AA96" s="80">
        <v>0.85440402705410401</v>
      </c>
      <c r="AB96" s="80">
        <v>0.98993916287953532</v>
      </c>
      <c r="AC96" s="80">
        <v>0.98981834674187819</v>
      </c>
      <c r="AD96" s="80">
        <v>0.95898047077609871</v>
      </c>
      <c r="AE96" s="80">
        <v>0.94503693810295386</v>
      </c>
      <c r="AF96" s="80">
        <v>0.69523072660641494</v>
      </c>
      <c r="AG96" s="80">
        <v>0.7378909576157302</v>
      </c>
      <c r="AH96" s="80">
        <v>0.69741475733341718</v>
      </c>
      <c r="AI96" s="80">
        <v>0.69619642706112783</v>
      </c>
      <c r="AJ96" s="80">
        <v>0.73953645398438705</v>
      </c>
      <c r="AK96" s="80">
        <v>0.73811252115831905</v>
      </c>
      <c r="AL96" s="80">
        <v>0.75980409924008563</v>
      </c>
      <c r="AM96" s="80">
        <v>0.80593960219857486</v>
      </c>
      <c r="AN96" s="80">
        <v>0.7019416081186417</v>
      </c>
    </row>
    <row r="97" spans="1:40">
      <c r="A97" s="80">
        <v>95</v>
      </c>
      <c r="B97" s="80">
        <v>9.4583774337301793E-2</v>
      </c>
      <c r="C97" s="80">
        <v>0.3166912909450168</v>
      </c>
      <c r="D97" s="80">
        <v>0.82856143446018571</v>
      </c>
      <c r="E97" s="80">
        <v>0.81094374528897062</v>
      </c>
      <c r="F97" s="80">
        <v>0.7610975323007394</v>
      </c>
      <c r="G97" s="80">
        <v>0.44049154419908376</v>
      </c>
      <c r="H97" s="80">
        <v>0.37554224261567631</v>
      </c>
      <c r="I97" s="80">
        <v>9.9180028949101773E-2</v>
      </c>
      <c r="J97" s="80">
        <v>0.4374071454064451</v>
      </c>
      <c r="K97" s="80">
        <v>0.14168655057750085</v>
      </c>
      <c r="L97" s="80">
        <v>0.16582128995200257</v>
      </c>
      <c r="M97" s="80">
        <v>0.28102802877130761</v>
      </c>
      <c r="N97" s="80">
        <v>0.13790672867331177</v>
      </c>
      <c r="O97" s="80">
        <v>0.49037598955879758</v>
      </c>
      <c r="P97" s="80">
        <v>0.99557797142199445</v>
      </c>
      <c r="Q97" s="80">
        <v>0.87857396249334074</v>
      </c>
      <c r="R97" s="80">
        <v>0.9923463071492078</v>
      </c>
      <c r="S97" s="80">
        <v>0.99019167592903723</v>
      </c>
      <c r="T97" s="80">
        <v>0.98979786163179806</v>
      </c>
      <c r="U97" s="80">
        <v>0.97077985961212143</v>
      </c>
      <c r="V97" s="80">
        <v>0.96117315169385154</v>
      </c>
      <c r="W97" s="80">
        <v>1</v>
      </c>
      <c r="X97" s="80">
        <v>0.99152683804240294</v>
      </c>
      <c r="Y97" s="80">
        <v>0.99083361301174688</v>
      </c>
      <c r="Z97" s="80">
        <v>0.99637500992850803</v>
      </c>
      <c r="AA97" s="80">
        <v>0.89986598961345909</v>
      </c>
      <c r="AB97" s="80">
        <v>0.99207309277946243</v>
      </c>
      <c r="AC97" s="80">
        <v>0.99148336384487057</v>
      </c>
      <c r="AD97" s="80">
        <v>0.96634399641002633</v>
      </c>
      <c r="AE97" s="80">
        <v>0.95449411641105553</v>
      </c>
      <c r="AF97" s="80">
        <v>0.7223942916172178</v>
      </c>
      <c r="AG97" s="80">
        <v>0.7666423858961916</v>
      </c>
      <c r="AH97" s="80">
        <v>0.72462317993924796</v>
      </c>
      <c r="AI97" s="80">
        <v>0.72338669124752042</v>
      </c>
      <c r="AJ97" s="80">
        <v>0.76811174809491634</v>
      </c>
      <c r="AK97" s="80">
        <v>0.76653548193177268</v>
      </c>
      <c r="AL97" s="80">
        <v>0.78645465456322949</v>
      </c>
      <c r="AM97" s="80">
        <v>0.82915667287824335</v>
      </c>
      <c r="AN97" s="80">
        <v>0.72666018624752404</v>
      </c>
    </row>
    <row r="98" spans="1:40">
      <c r="A98" s="80">
        <v>96</v>
      </c>
      <c r="B98" s="80">
        <v>0.1071259194334095</v>
      </c>
      <c r="C98" s="80">
        <v>0.37608791874707714</v>
      </c>
      <c r="D98" s="80">
        <v>0.85328766512030996</v>
      </c>
      <c r="E98" s="80">
        <v>0.83630198160907931</v>
      </c>
      <c r="F98" s="80">
        <v>0.80894718226295159</v>
      </c>
      <c r="G98" s="80">
        <v>0.51209795986535644</v>
      </c>
      <c r="H98" s="80">
        <v>0.40487622635324594</v>
      </c>
      <c r="I98" s="80">
        <v>0.13891082595082765</v>
      </c>
      <c r="J98" s="80">
        <v>0.53406208347582407</v>
      </c>
      <c r="K98" s="80">
        <v>0.1726753976389751</v>
      </c>
      <c r="L98" s="80">
        <v>0.20009085337775628</v>
      </c>
      <c r="M98" s="80">
        <v>0.31103083568232892</v>
      </c>
      <c r="N98" s="80">
        <v>0.14650324957452329</v>
      </c>
      <c r="O98" s="80">
        <v>0.52622941500224973</v>
      </c>
      <c r="P98" s="80">
        <v>0.99557797142199445</v>
      </c>
      <c r="Q98" s="80">
        <v>0.90807127494471407</v>
      </c>
      <c r="R98" s="80">
        <v>0.99280598894714311</v>
      </c>
      <c r="S98" s="80">
        <v>0.99539063698864716</v>
      </c>
      <c r="T98" s="80">
        <v>0.98979786163179806</v>
      </c>
      <c r="U98" s="80">
        <v>0.9788126077426661</v>
      </c>
      <c r="V98" s="80">
        <v>0.97013481723084871</v>
      </c>
      <c r="W98" s="80">
        <v>1</v>
      </c>
      <c r="X98" s="80">
        <v>0.99543182256971974</v>
      </c>
      <c r="Y98" s="80">
        <v>0.99234362611087679</v>
      </c>
      <c r="Z98" s="80">
        <v>0.99637500992850803</v>
      </c>
      <c r="AA98" s="80">
        <v>0.94356693006010806</v>
      </c>
      <c r="AB98" s="80">
        <v>0.99270239238301083</v>
      </c>
      <c r="AC98" s="80">
        <v>0.99366085977127483</v>
      </c>
      <c r="AD98" s="80">
        <v>0.97455547849803892</v>
      </c>
      <c r="AE98" s="80">
        <v>0.96476629664505453</v>
      </c>
      <c r="AF98" s="80">
        <v>0.75162587462546704</v>
      </c>
      <c r="AG98" s="80">
        <v>0.79691638560654687</v>
      </c>
      <c r="AH98" s="80">
        <v>0.75384801816858316</v>
      </c>
      <c r="AI98" s="80">
        <v>0.7519801441991949</v>
      </c>
      <c r="AJ98" s="80">
        <v>0.79819746343505638</v>
      </c>
      <c r="AK98" s="80">
        <v>0.79638643620180782</v>
      </c>
      <c r="AL98" s="80">
        <v>0.81454574167775828</v>
      </c>
      <c r="AM98" s="80">
        <v>0.85315117933661888</v>
      </c>
      <c r="AN98" s="80">
        <v>0.75499446571668183</v>
      </c>
    </row>
    <row r="99" spans="1:40">
      <c r="A99" s="80">
        <v>97</v>
      </c>
      <c r="B99" s="80">
        <v>0.14407083605214988</v>
      </c>
      <c r="C99" s="80">
        <v>0.46110754995557934</v>
      </c>
      <c r="D99" s="80">
        <v>0.88547487977009443</v>
      </c>
      <c r="E99" s="80">
        <v>0.86788750262050895</v>
      </c>
      <c r="F99" s="80">
        <v>0.85979219825418396</v>
      </c>
      <c r="G99" s="80">
        <v>0.53717210953800976</v>
      </c>
      <c r="H99" s="80">
        <v>0.44673152216032636</v>
      </c>
      <c r="I99" s="80">
        <v>0.15299026788994724</v>
      </c>
      <c r="J99" s="80">
        <v>0.58100614823216046</v>
      </c>
      <c r="K99" s="80">
        <v>0.20491363979305416</v>
      </c>
      <c r="L99" s="80">
        <v>0.23175044554744784</v>
      </c>
      <c r="M99" s="80">
        <v>0.34899934020547452</v>
      </c>
      <c r="N99" s="80">
        <v>0.20478501924381773</v>
      </c>
      <c r="O99" s="80">
        <v>0.56132268605747671</v>
      </c>
      <c r="P99" s="80">
        <v>0.99557797142199445</v>
      </c>
      <c r="Q99" s="80">
        <v>0.92522805696852795</v>
      </c>
      <c r="R99" s="80">
        <v>0.99280598894714311</v>
      </c>
      <c r="S99" s="80">
        <v>0.99999999999999989</v>
      </c>
      <c r="T99" s="80">
        <v>0.99467545540402413</v>
      </c>
      <c r="U99" s="80">
        <v>0.98522007305308479</v>
      </c>
      <c r="V99" s="80">
        <v>0.97767019583366177</v>
      </c>
      <c r="W99" s="80">
        <v>1</v>
      </c>
      <c r="X99" s="80">
        <v>1</v>
      </c>
      <c r="Y99" s="80">
        <v>0.99459929996673901</v>
      </c>
      <c r="Z99" s="80">
        <v>0.99637500992850803</v>
      </c>
      <c r="AA99" s="80">
        <v>0.94843015255444219</v>
      </c>
      <c r="AB99" s="80">
        <v>0.99479898419606083</v>
      </c>
      <c r="AC99" s="80">
        <v>0.99596485818424363</v>
      </c>
      <c r="AD99" s="80">
        <v>0.97832320253629312</v>
      </c>
      <c r="AE99" s="80">
        <v>0.97465558131123731</v>
      </c>
      <c r="AF99" s="80">
        <v>0.78515734094946665</v>
      </c>
      <c r="AG99" s="80">
        <v>0.83175244889158695</v>
      </c>
      <c r="AH99" s="80">
        <v>0.78738444818093489</v>
      </c>
      <c r="AI99" s="80">
        <v>0.78492980928092992</v>
      </c>
      <c r="AJ99" s="80">
        <v>0.83281976092611654</v>
      </c>
      <c r="AK99" s="80">
        <v>0.82921706481019797</v>
      </c>
      <c r="AL99" s="80">
        <v>0.8466310393876576</v>
      </c>
      <c r="AM99" s="80">
        <v>0.87701099506243985</v>
      </c>
      <c r="AN99" s="80">
        <v>0.78754964366117031</v>
      </c>
    </row>
    <row r="100" spans="1:40">
      <c r="A100" s="80">
        <v>98</v>
      </c>
      <c r="B100" s="80">
        <v>0.1618858215498605</v>
      </c>
      <c r="C100" s="80">
        <v>0.5725887763787556</v>
      </c>
      <c r="D100" s="80">
        <v>0.9229951555406567</v>
      </c>
      <c r="E100" s="80">
        <v>0.90265070665946556</v>
      </c>
      <c r="F100" s="80">
        <v>0.91932881521753296</v>
      </c>
      <c r="G100" s="80">
        <v>0.56919499619858804</v>
      </c>
      <c r="H100" s="80">
        <v>0.46895061801706556</v>
      </c>
      <c r="I100" s="80">
        <v>0.18016334176895155</v>
      </c>
      <c r="J100" s="80">
        <v>0.63444776983278839</v>
      </c>
      <c r="K100" s="80">
        <v>0.22997137982407748</v>
      </c>
      <c r="L100" s="80">
        <v>0.25737076653326735</v>
      </c>
      <c r="M100" s="80">
        <v>0.37236569153492877</v>
      </c>
      <c r="N100" s="80">
        <v>0.20696216001143658</v>
      </c>
      <c r="O100" s="80">
        <v>0.59281292067341529</v>
      </c>
      <c r="P100" s="80">
        <v>0.99557797142199445</v>
      </c>
      <c r="Q100" s="80">
        <v>0.94852072284086919</v>
      </c>
      <c r="R100" s="80">
        <v>0.99316681708772536</v>
      </c>
      <c r="S100" s="80">
        <v>0.99999999999999989</v>
      </c>
      <c r="T100" s="80">
        <v>0.99467545540402413</v>
      </c>
      <c r="U100" s="80">
        <v>0.99180601861979256</v>
      </c>
      <c r="V100" s="80">
        <v>0.98509328602396495</v>
      </c>
      <c r="W100" s="80">
        <v>1</v>
      </c>
      <c r="X100" s="80">
        <v>1</v>
      </c>
      <c r="Y100" s="80">
        <v>0.99533828515716205</v>
      </c>
      <c r="Z100" s="80">
        <v>0.99677348517665398</v>
      </c>
      <c r="AA100" s="80">
        <v>0.96882624165183595</v>
      </c>
      <c r="AB100" s="80">
        <v>0.99523931396944376</v>
      </c>
      <c r="AC100" s="80">
        <v>0.99676053007416932</v>
      </c>
      <c r="AD100" s="80">
        <v>0.98476592322351664</v>
      </c>
      <c r="AE100" s="80">
        <v>0.98540251186889782</v>
      </c>
      <c r="AF100" s="80">
        <v>0.8244964742887162</v>
      </c>
      <c r="AG100" s="80">
        <v>0.87284777848034079</v>
      </c>
      <c r="AH100" s="80">
        <v>0.82677839675428133</v>
      </c>
      <c r="AI100" s="80">
        <v>0.82364091689692054</v>
      </c>
      <c r="AJ100" s="80">
        <v>0.87365166715890796</v>
      </c>
      <c r="AK100" s="80">
        <v>0.86798630779038044</v>
      </c>
      <c r="AL100" s="80">
        <v>0.88434375689953848</v>
      </c>
      <c r="AM100" s="80">
        <v>0.90565576322501418</v>
      </c>
      <c r="AN100" s="80">
        <v>0.82528402895190756</v>
      </c>
    </row>
    <row r="101" spans="1:40">
      <c r="A101" s="80">
        <v>99</v>
      </c>
      <c r="B101" s="80">
        <v>0.34451111101652021</v>
      </c>
      <c r="C101" s="80">
        <v>0.70300710892337137</v>
      </c>
      <c r="D101" s="80">
        <v>0.95657126540435267</v>
      </c>
      <c r="E101" s="80">
        <v>0.94169064360185961</v>
      </c>
      <c r="F101" s="80">
        <v>0.95842933612442271</v>
      </c>
      <c r="G101" s="80">
        <v>0.73901628248189666</v>
      </c>
      <c r="H101" s="80">
        <v>0.55321020743166294</v>
      </c>
      <c r="I101" s="80">
        <v>0.22587002061337505</v>
      </c>
      <c r="J101" s="80">
        <v>0.79048521474512101</v>
      </c>
      <c r="K101" s="80">
        <v>0.37283984135952131</v>
      </c>
      <c r="L101" s="80">
        <v>0.40241623117971054</v>
      </c>
      <c r="M101" s="80">
        <v>0.48031241648395934</v>
      </c>
      <c r="N101" s="80">
        <v>0.29153708759734215</v>
      </c>
      <c r="O101" s="80">
        <v>0.66872698581521761</v>
      </c>
      <c r="P101" s="80">
        <v>0.99557797142199445</v>
      </c>
      <c r="Q101" s="80">
        <v>0.9660958995002874</v>
      </c>
      <c r="R101" s="80">
        <v>0.99578282110694594</v>
      </c>
      <c r="S101" s="80">
        <v>0.99999999999999989</v>
      </c>
      <c r="T101" s="80">
        <v>0.99527398085495866</v>
      </c>
      <c r="U101" s="80">
        <v>0.99499581073394971</v>
      </c>
      <c r="V101" s="80">
        <v>0.99332287686225429</v>
      </c>
      <c r="W101" s="80">
        <v>1</v>
      </c>
      <c r="X101" s="80">
        <v>1</v>
      </c>
      <c r="Y101" s="80">
        <v>0.99770443963544064</v>
      </c>
      <c r="Z101" s="80">
        <v>0.99950874743277152</v>
      </c>
      <c r="AA101" s="80">
        <v>0.98715076031435578</v>
      </c>
      <c r="AB101" s="80">
        <v>0.99684682424067539</v>
      </c>
      <c r="AC101" s="80">
        <v>0.99892760392071456</v>
      </c>
      <c r="AD101" s="80">
        <v>0.99319595078938627</v>
      </c>
      <c r="AE101" s="80">
        <v>0.99371883209488743</v>
      </c>
      <c r="AF101" s="80">
        <v>0.8757453743628042</v>
      </c>
      <c r="AG101" s="80">
        <v>0.91699523755702006</v>
      </c>
      <c r="AH101" s="80">
        <v>0.87767564012366428</v>
      </c>
      <c r="AI101" s="80">
        <v>0.87493807179262084</v>
      </c>
      <c r="AJ101" s="80">
        <v>0.91752316710452253</v>
      </c>
      <c r="AK101" s="80">
        <v>0.91179530798882769</v>
      </c>
      <c r="AL101" s="80">
        <v>0.92479276150803302</v>
      </c>
      <c r="AM101" s="80">
        <v>0.93776784303195071</v>
      </c>
      <c r="AN101" s="80">
        <v>0.8746806431980455</v>
      </c>
    </row>
    <row r="102" spans="1:40">
      <c r="A102" s="80">
        <v>100</v>
      </c>
      <c r="B102" s="80">
        <v>1</v>
      </c>
      <c r="C102" s="80">
        <v>1</v>
      </c>
      <c r="D102" s="80">
        <v>0.99999999999999989</v>
      </c>
      <c r="E102" s="80">
        <v>1</v>
      </c>
      <c r="F102" s="80">
        <v>1</v>
      </c>
      <c r="G102" s="80">
        <v>1</v>
      </c>
      <c r="H102" s="80">
        <v>1</v>
      </c>
      <c r="I102" s="80">
        <v>1</v>
      </c>
      <c r="J102" s="80">
        <v>0.99999999999999989</v>
      </c>
      <c r="K102" s="80">
        <v>1</v>
      </c>
      <c r="L102" s="80">
        <v>1</v>
      </c>
      <c r="M102" s="80">
        <v>0.99999999999999989</v>
      </c>
      <c r="N102" s="80">
        <v>1</v>
      </c>
      <c r="O102" s="80">
        <v>1</v>
      </c>
      <c r="P102" s="80">
        <v>1</v>
      </c>
      <c r="Q102" s="80">
        <v>1</v>
      </c>
      <c r="R102" s="80">
        <v>0.99999999999999989</v>
      </c>
      <c r="S102" s="80">
        <v>0.99999999999999989</v>
      </c>
      <c r="T102" s="80">
        <v>1</v>
      </c>
      <c r="U102" s="80">
        <v>1</v>
      </c>
      <c r="V102" s="80">
        <v>1</v>
      </c>
      <c r="W102" s="80">
        <v>1</v>
      </c>
      <c r="X102" s="80">
        <v>1</v>
      </c>
      <c r="Y102" s="80">
        <v>1</v>
      </c>
      <c r="Z102" s="80">
        <v>1</v>
      </c>
      <c r="AA102" s="80">
        <v>1</v>
      </c>
      <c r="AB102" s="80">
        <v>1</v>
      </c>
      <c r="AC102" s="80">
        <v>1</v>
      </c>
      <c r="AD102" s="80">
        <v>1</v>
      </c>
      <c r="AE102" s="80">
        <v>1</v>
      </c>
      <c r="AF102" s="80">
        <v>1</v>
      </c>
      <c r="AG102" s="80">
        <v>1</v>
      </c>
      <c r="AH102" s="80">
        <v>1</v>
      </c>
      <c r="AI102" s="80">
        <v>1</v>
      </c>
      <c r="AJ102" s="80">
        <v>1</v>
      </c>
      <c r="AK102" s="80">
        <v>1</v>
      </c>
      <c r="AL102" s="80">
        <v>1</v>
      </c>
      <c r="AM102" s="80">
        <v>1</v>
      </c>
      <c r="AN102" s="80">
        <v>1</v>
      </c>
    </row>
    <row r="103" spans="1:40">
      <c r="A103" s="80">
        <v>999</v>
      </c>
      <c r="B103" s="80">
        <v>0.96270729207380878</v>
      </c>
      <c r="C103" s="80">
        <v>0.89283440198130726</v>
      </c>
      <c r="D103" s="80">
        <v>0.39545046807506629</v>
      </c>
      <c r="E103" s="80">
        <v>0.40992840865853519</v>
      </c>
      <c r="F103" s="80">
        <v>0.62784203643670722</v>
      </c>
      <c r="G103" s="80">
        <v>0.81081871979519526</v>
      </c>
      <c r="H103" s="80">
        <v>0.82279616448973203</v>
      </c>
      <c r="I103" s="80">
        <v>0.95467294894317567</v>
      </c>
      <c r="J103" s="80">
        <v>0.82469577542280725</v>
      </c>
      <c r="K103" s="80">
        <v>0.94211001108189563</v>
      </c>
      <c r="L103" s="80">
        <v>0.93150524608290852</v>
      </c>
      <c r="M103" s="80">
        <v>0.87101672299771038</v>
      </c>
      <c r="N103" s="80">
        <v>0.96085268184113837</v>
      </c>
      <c r="O103" s="80">
        <v>0.75361907320367982</v>
      </c>
      <c r="P103" s="80">
        <v>-0.57068232731224366</v>
      </c>
      <c r="Q103" s="80">
        <v>0.22676080903144549</v>
      </c>
      <c r="R103" s="80">
        <v>-0.39759149390060439</v>
      </c>
      <c r="S103" s="80">
        <v>-0.21570534955163009</v>
      </c>
      <c r="T103" s="80">
        <v>-0.44550507398844158</v>
      </c>
      <c r="U103" s="80">
        <v>9.1639347462734499E-2</v>
      </c>
      <c r="V103" s="80">
        <v>-4.0830475313003101E-2</v>
      </c>
      <c r="W103" s="80">
        <v>-0.38399815782370877</v>
      </c>
      <c r="X103" s="80">
        <v>-0.24431216034775691</v>
      </c>
      <c r="Y103" s="80">
        <v>-0.30826347508539592</v>
      </c>
      <c r="Z103" s="80">
        <v>-0.15746776721637759</v>
      </c>
      <c r="AA103" s="80">
        <v>0.41139262249520442</v>
      </c>
      <c r="AB103" s="80">
        <v>-0.32164229408740308</v>
      </c>
      <c r="AC103" s="80">
        <v>-0.2715273843838133</v>
      </c>
      <c r="AD103" s="80">
        <v>-0.14650317489131989</v>
      </c>
      <c r="AE103" s="80">
        <v>-4.3142947766852003E-3</v>
      </c>
      <c r="AF103" s="80">
        <v>0.50779576241364643</v>
      </c>
      <c r="AG103" s="80">
        <v>0.47164800534135659</v>
      </c>
      <c r="AH103" s="80">
        <v>0.50612884357252674</v>
      </c>
      <c r="AI103" s="80">
        <v>0.50200279394730196</v>
      </c>
      <c r="AJ103" s="80">
        <v>0.46660053277197377</v>
      </c>
      <c r="AK103" s="80">
        <v>0.44150008234094679</v>
      </c>
      <c r="AL103" s="80">
        <v>0.41903735797832781</v>
      </c>
      <c r="AM103" s="80">
        <v>0.28404207609844678</v>
      </c>
      <c r="AN103" s="80">
        <v>0.47348385529550008</v>
      </c>
    </row>
  </sheetData>
  <phoneticPr fontId="0" type="noConversion"/>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4"/>
  <dimension ref="A1:I10245"/>
  <sheetViews>
    <sheetView topLeftCell="A9125" workbookViewId="0">
      <selection activeCell="E9142" sqref="E9142"/>
    </sheetView>
  </sheetViews>
  <sheetFormatPr defaultRowHeight="15"/>
  <sheetData>
    <row r="1" spans="1:9">
      <c r="A1" s="280" t="s">
        <v>1384</v>
      </c>
      <c r="B1" s="280" t="s">
        <v>1385</v>
      </c>
      <c r="C1" s="280" t="s">
        <v>1386</v>
      </c>
      <c r="D1" s="280" t="s">
        <v>1387</v>
      </c>
      <c r="E1" s="280" t="s">
        <v>1159</v>
      </c>
      <c r="F1" s="280" t="s">
        <v>1388</v>
      </c>
      <c r="G1" s="280" t="s">
        <v>1389</v>
      </c>
      <c r="H1" s="280" t="s">
        <v>1390</v>
      </c>
      <c r="I1" s="280" t="s">
        <v>1391</v>
      </c>
    </row>
    <row r="2" spans="1:9">
      <c r="A2" s="280" t="s">
        <v>1392</v>
      </c>
      <c r="B2" s="280" t="s">
        <v>1393</v>
      </c>
      <c r="C2" s="280" t="s">
        <v>1217</v>
      </c>
      <c r="D2" s="280" t="s">
        <v>1344</v>
      </c>
      <c r="E2" s="80">
        <v>5.2288766620337823E-3</v>
      </c>
      <c r="F2" s="80">
        <v>7093493</v>
      </c>
      <c r="G2" s="80"/>
      <c r="H2" s="280" t="s">
        <v>1394</v>
      </c>
      <c r="I2" s="80"/>
    </row>
    <row r="3" spans="1:9">
      <c r="A3" s="280" t="s">
        <v>1395</v>
      </c>
      <c r="B3" s="280" t="s">
        <v>1393</v>
      </c>
      <c r="C3" s="280" t="s">
        <v>1217</v>
      </c>
      <c r="D3" s="280" t="s">
        <v>1347</v>
      </c>
      <c r="E3" s="80">
        <v>0.14908536598259842</v>
      </c>
      <c r="F3" s="80">
        <v>7093493</v>
      </c>
      <c r="G3" s="80"/>
      <c r="H3" s="280" t="s">
        <v>1394</v>
      </c>
      <c r="I3" s="80"/>
    </row>
    <row r="4" spans="1:9">
      <c r="A4" s="280" t="s">
        <v>1396</v>
      </c>
      <c r="B4" s="280" t="s">
        <v>1393</v>
      </c>
      <c r="C4" s="280" t="s">
        <v>1216</v>
      </c>
      <c r="D4" s="280" t="s">
        <v>1344</v>
      </c>
      <c r="E4" s="80">
        <v>6.6875233400526368E-2</v>
      </c>
      <c r="F4" s="80">
        <v>7093493</v>
      </c>
      <c r="G4" s="80"/>
      <c r="H4" s="280" t="s">
        <v>1394</v>
      </c>
      <c r="I4" s="80"/>
    </row>
    <row r="5" spans="1:9">
      <c r="A5" s="280" t="s">
        <v>1397</v>
      </c>
      <c r="B5" s="280" t="s">
        <v>1393</v>
      </c>
      <c r="C5" s="280" t="s">
        <v>1216</v>
      </c>
      <c r="D5" s="280" t="s">
        <v>1347</v>
      </c>
      <c r="E5" s="80">
        <v>0.34120397383912271</v>
      </c>
      <c r="F5" s="80">
        <v>7093493</v>
      </c>
      <c r="G5" s="80"/>
      <c r="H5" s="280" t="s">
        <v>1394</v>
      </c>
      <c r="I5" s="80"/>
    </row>
    <row r="6" spans="1:9">
      <c r="A6" s="280" t="s">
        <v>1398</v>
      </c>
      <c r="B6" s="280" t="s">
        <v>1393</v>
      </c>
      <c r="C6" s="280" t="s">
        <v>1215</v>
      </c>
      <c r="D6" s="280" t="s">
        <v>1344</v>
      </c>
      <c r="E6" s="80">
        <v>5.8502912457938566E-2</v>
      </c>
      <c r="F6" s="80">
        <v>7093493</v>
      </c>
      <c r="G6" s="80"/>
      <c r="H6" s="280" t="s">
        <v>1394</v>
      </c>
      <c r="I6" s="80"/>
    </row>
    <row r="7" spans="1:9">
      <c r="A7" s="280" t="s">
        <v>1399</v>
      </c>
      <c r="B7" s="280" t="s">
        <v>1393</v>
      </c>
      <c r="C7" s="280" t="s">
        <v>1215</v>
      </c>
      <c r="D7" s="280" t="s">
        <v>1347</v>
      </c>
      <c r="E7" s="80">
        <v>0.26758960641816382</v>
      </c>
      <c r="F7" s="80">
        <v>7093493</v>
      </c>
      <c r="G7" s="80"/>
      <c r="H7" s="280" t="s">
        <v>1394</v>
      </c>
      <c r="I7" s="80"/>
    </row>
    <row r="8" spans="1:9">
      <c r="A8" s="280" t="s">
        <v>1400</v>
      </c>
      <c r="B8" s="280" t="s">
        <v>1393</v>
      </c>
      <c r="C8" s="280" t="s">
        <v>1218</v>
      </c>
      <c r="D8" s="280" t="s">
        <v>1344</v>
      </c>
      <c r="E8" s="80">
        <v>1.6281400432762817E-2</v>
      </c>
      <c r="F8" s="80">
        <v>7093493</v>
      </c>
      <c r="G8" s="80"/>
      <c r="H8" s="280" t="s">
        <v>1394</v>
      </c>
      <c r="I8" s="80"/>
    </row>
    <row r="9" spans="1:9">
      <c r="A9" s="280" t="s">
        <v>1401</v>
      </c>
      <c r="B9" s="280" t="s">
        <v>1393</v>
      </c>
      <c r="C9" s="280" t="s">
        <v>1218</v>
      </c>
      <c r="D9" s="280" t="s">
        <v>1347</v>
      </c>
      <c r="E9" s="80">
        <v>8.5054852383726884E-2</v>
      </c>
      <c r="F9" s="80">
        <v>7093493</v>
      </c>
      <c r="G9" s="80"/>
      <c r="H9" s="280" t="s">
        <v>1394</v>
      </c>
      <c r="I9" s="80"/>
    </row>
    <row r="10" spans="1:9">
      <c r="A10" s="280" t="s">
        <v>1402</v>
      </c>
      <c r="B10" s="280" t="s">
        <v>1393</v>
      </c>
      <c r="C10" s="280" t="s">
        <v>1211</v>
      </c>
      <c r="D10" s="280" t="s">
        <v>1344</v>
      </c>
      <c r="E10" s="80">
        <v>6.4250856383448893E-2</v>
      </c>
      <c r="F10" s="80">
        <v>7093493</v>
      </c>
      <c r="G10" s="80"/>
      <c r="H10" s="280" t="s">
        <v>1394</v>
      </c>
      <c r="I10" s="80"/>
    </row>
    <row r="11" spans="1:9">
      <c r="A11" s="280" t="s">
        <v>1403</v>
      </c>
      <c r="B11" s="280" t="s">
        <v>1393</v>
      </c>
      <c r="C11" s="280" t="s">
        <v>1211</v>
      </c>
      <c r="D11" s="280" t="s">
        <v>1347</v>
      </c>
      <c r="E11" s="80">
        <v>0.26858305210141181</v>
      </c>
      <c r="F11" s="80">
        <v>7093493</v>
      </c>
      <c r="G11" s="80"/>
      <c r="H11" s="280" t="s">
        <v>1394</v>
      </c>
      <c r="I11" s="80"/>
    </row>
    <row r="12" spans="1:9">
      <c r="A12" s="280" t="s">
        <v>1404</v>
      </c>
      <c r="B12" s="280" t="s">
        <v>1393</v>
      </c>
      <c r="C12" s="280" t="s">
        <v>1214</v>
      </c>
      <c r="D12" s="280" t="s">
        <v>1344</v>
      </c>
      <c r="E12" s="80">
        <v>6.4250856383448893E-2</v>
      </c>
      <c r="F12" s="80">
        <v>7093493</v>
      </c>
      <c r="G12" s="80"/>
      <c r="H12" s="280" t="s">
        <v>1394</v>
      </c>
      <c r="I12" s="80"/>
    </row>
    <row r="13" spans="1:9">
      <c r="A13" s="280" t="s">
        <v>1405</v>
      </c>
      <c r="B13" s="280" t="s">
        <v>1393</v>
      </c>
      <c r="C13" s="280" t="s">
        <v>1214</v>
      </c>
      <c r="D13" s="280" t="s">
        <v>1347</v>
      </c>
      <c r="E13" s="80">
        <v>0.27172706027904731</v>
      </c>
      <c r="F13" s="80">
        <v>7093493</v>
      </c>
      <c r="G13" s="80"/>
      <c r="H13" s="280" t="s">
        <v>1394</v>
      </c>
      <c r="I13" s="80"/>
    </row>
    <row r="14" spans="1:9">
      <c r="A14" s="280" t="s">
        <v>1406</v>
      </c>
      <c r="B14" s="280" t="s">
        <v>1393</v>
      </c>
      <c r="C14" s="280" t="s">
        <v>1213</v>
      </c>
      <c r="D14" s="280" t="s">
        <v>1344</v>
      </c>
      <c r="E14" s="80">
        <v>6.4250856383448893E-2</v>
      </c>
      <c r="F14" s="80">
        <v>7093493</v>
      </c>
      <c r="G14" s="80"/>
      <c r="H14" s="280" t="s">
        <v>1394</v>
      </c>
      <c r="I14" s="80"/>
    </row>
    <row r="15" spans="1:9">
      <c r="A15" s="280" t="s">
        <v>1407</v>
      </c>
      <c r="B15" s="280" t="s">
        <v>1393</v>
      </c>
      <c r="C15" s="280" t="s">
        <v>1213</v>
      </c>
      <c r="D15" s="280" t="s">
        <v>1347</v>
      </c>
      <c r="E15" s="80">
        <v>0.26858305210141181</v>
      </c>
      <c r="F15" s="80">
        <v>7093493</v>
      </c>
      <c r="G15" s="80"/>
      <c r="H15" s="280" t="s">
        <v>1394</v>
      </c>
      <c r="I15" s="80"/>
    </row>
    <row r="16" spans="1:9">
      <c r="A16" s="280" t="s">
        <v>1408</v>
      </c>
      <c r="B16" s="280" t="s">
        <v>1393</v>
      </c>
      <c r="C16" s="280" t="s">
        <v>1212</v>
      </c>
      <c r="D16" s="280" t="s">
        <v>1344</v>
      </c>
      <c r="E16" s="80">
        <v>6.6104104141640793E-2</v>
      </c>
      <c r="F16" s="80">
        <v>7093493</v>
      </c>
      <c r="G16" s="80"/>
      <c r="H16" s="280" t="s">
        <v>1394</v>
      </c>
      <c r="I16" s="80"/>
    </row>
    <row r="17" spans="1:9">
      <c r="A17" s="280" t="s">
        <v>1409</v>
      </c>
      <c r="B17" s="280" t="s">
        <v>1393</v>
      </c>
      <c r="C17" s="280" t="s">
        <v>1212</v>
      </c>
      <c r="D17" s="280" t="s">
        <v>1347</v>
      </c>
      <c r="E17" s="80">
        <v>0.27431929516248199</v>
      </c>
      <c r="F17" s="80">
        <v>7093493</v>
      </c>
      <c r="G17" s="80"/>
      <c r="H17" s="280" t="s">
        <v>1394</v>
      </c>
      <c r="I17" s="80"/>
    </row>
    <row r="18" spans="1:9">
      <c r="A18" s="280" t="s">
        <v>1410</v>
      </c>
      <c r="B18" s="280" t="s">
        <v>1393</v>
      </c>
      <c r="C18" s="280" t="s">
        <v>1219</v>
      </c>
      <c r="D18" s="280" t="s">
        <v>1344</v>
      </c>
      <c r="E18" s="80">
        <v>8.8197873741469826E-2</v>
      </c>
      <c r="F18" s="80">
        <v>7093493</v>
      </c>
      <c r="G18" s="80"/>
      <c r="H18" s="280" t="s">
        <v>1394</v>
      </c>
      <c r="I18" s="80"/>
    </row>
    <row r="19" spans="1:9">
      <c r="A19" s="280" t="s">
        <v>1411</v>
      </c>
      <c r="B19" s="280" t="s">
        <v>1393</v>
      </c>
      <c r="C19" s="280" t="s">
        <v>1219</v>
      </c>
      <c r="D19" s="280" t="s">
        <v>1347</v>
      </c>
      <c r="E19" s="80">
        <v>0.26357888842633664</v>
      </c>
      <c r="F19" s="80">
        <v>7093493</v>
      </c>
      <c r="G19" s="80"/>
      <c r="H19" s="280" t="s">
        <v>1394</v>
      </c>
      <c r="I19" s="80"/>
    </row>
    <row r="20" spans="1:9">
      <c r="A20" s="280" t="s">
        <v>1412</v>
      </c>
      <c r="B20" s="280" t="s">
        <v>1393</v>
      </c>
      <c r="C20" s="280" t="s">
        <v>1383</v>
      </c>
      <c r="D20" s="280" t="s">
        <v>1344</v>
      </c>
      <c r="E20" s="80">
        <v>7.9080503780013592E-2</v>
      </c>
      <c r="F20" s="80">
        <v>7093493</v>
      </c>
      <c r="G20" s="80"/>
      <c r="H20" s="280" t="s">
        <v>1394</v>
      </c>
      <c r="I20" s="80"/>
    </row>
    <row r="21" spans="1:9">
      <c r="A21" s="280" t="s">
        <v>1413</v>
      </c>
      <c r="B21" s="280" t="s">
        <v>1393</v>
      </c>
      <c r="C21" s="280" t="s">
        <v>1383</v>
      </c>
      <c r="D21" s="280" t="s">
        <v>1347</v>
      </c>
      <c r="E21" s="80">
        <v>0.23203265302439854</v>
      </c>
      <c r="F21" s="80">
        <v>7093493</v>
      </c>
      <c r="G21" s="80"/>
      <c r="H21" s="280" t="s">
        <v>1394</v>
      </c>
      <c r="I21" s="80"/>
    </row>
    <row r="22" spans="1:9">
      <c r="A22" s="280" t="s">
        <v>1414</v>
      </c>
      <c r="B22" s="280" t="s">
        <v>1415</v>
      </c>
      <c r="C22" s="280" t="s">
        <v>1217</v>
      </c>
      <c r="D22" s="280" t="s">
        <v>1344</v>
      </c>
      <c r="E22" s="80">
        <v>1.440748923765533E-3</v>
      </c>
      <c r="F22" s="80">
        <v>7093493</v>
      </c>
      <c r="G22" s="80"/>
      <c r="H22" s="280" t="s">
        <v>1394</v>
      </c>
      <c r="I22" s="80"/>
    </row>
    <row r="23" spans="1:9">
      <c r="A23" s="280" t="s">
        <v>1416</v>
      </c>
      <c r="B23" s="280" t="s">
        <v>1415</v>
      </c>
      <c r="C23" s="280" t="s">
        <v>1217</v>
      </c>
      <c r="D23" s="280" t="s">
        <v>1347</v>
      </c>
      <c r="E23" s="80">
        <v>3.4454331534735622E-2</v>
      </c>
      <c r="F23" s="80">
        <v>7093493</v>
      </c>
      <c r="G23" s="80"/>
      <c r="H23" s="280" t="s">
        <v>1394</v>
      </c>
      <c r="I23" s="80"/>
    </row>
    <row r="24" spans="1:9">
      <c r="A24" s="280" t="s">
        <v>1417</v>
      </c>
      <c r="B24" s="280" t="s">
        <v>1415</v>
      </c>
      <c r="C24" s="280" t="s">
        <v>1216</v>
      </c>
      <c r="D24" s="280" t="s">
        <v>1344</v>
      </c>
      <c r="E24" s="80">
        <v>3.8035259618641598E-2</v>
      </c>
      <c r="F24" s="80">
        <v>7093493</v>
      </c>
      <c r="G24" s="80"/>
      <c r="H24" s="280" t="s">
        <v>1394</v>
      </c>
      <c r="I24" s="80"/>
    </row>
    <row r="25" spans="1:9">
      <c r="A25" s="280" t="s">
        <v>1418</v>
      </c>
      <c r="B25" s="280" t="s">
        <v>1415</v>
      </c>
      <c r="C25" s="280" t="s">
        <v>1216</v>
      </c>
      <c r="D25" s="280" t="s">
        <v>1347</v>
      </c>
      <c r="E25" s="80">
        <v>0.12761980672797554</v>
      </c>
      <c r="F25" s="80">
        <v>7093493</v>
      </c>
      <c r="G25" s="80"/>
      <c r="H25" s="280" t="s">
        <v>1394</v>
      </c>
      <c r="I25" s="80"/>
    </row>
    <row r="26" spans="1:9">
      <c r="A26" s="280" t="s">
        <v>1419</v>
      </c>
      <c r="B26" s="280" t="s">
        <v>1415</v>
      </c>
      <c r="C26" s="280" t="s">
        <v>1215</v>
      </c>
      <c r="D26" s="280" t="s">
        <v>1344</v>
      </c>
      <c r="E26" s="80">
        <v>1.7069863612172102E-2</v>
      </c>
      <c r="F26" s="80">
        <v>7093493</v>
      </c>
      <c r="G26" s="80"/>
      <c r="H26" s="280" t="s">
        <v>1394</v>
      </c>
      <c r="I26" s="80"/>
    </row>
    <row r="27" spans="1:9">
      <c r="A27" s="280" t="s">
        <v>1420</v>
      </c>
      <c r="B27" s="280" t="s">
        <v>1415</v>
      </c>
      <c r="C27" s="280" t="s">
        <v>1215</v>
      </c>
      <c r="D27" s="280" t="s">
        <v>1347</v>
      </c>
      <c r="E27" s="80">
        <v>9.258882158081963E-2</v>
      </c>
      <c r="F27" s="80">
        <v>7093493</v>
      </c>
      <c r="G27" s="80"/>
      <c r="H27" s="280" t="s">
        <v>1394</v>
      </c>
      <c r="I27" s="80"/>
    </row>
    <row r="28" spans="1:9">
      <c r="A28" s="280" t="s">
        <v>1421</v>
      </c>
      <c r="B28" s="280" t="s">
        <v>1415</v>
      </c>
      <c r="C28" s="280" t="s">
        <v>1218</v>
      </c>
      <c r="D28" s="280" t="s">
        <v>1344</v>
      </c>
      <c r="E28" s="80">
        <v>1.2745623543683113E-2</v>
      </c>
      <c r="F28" s="80">
        <v>7093493</v>
      </c>
      <c r="G28" s="80"/>
      <c r="H28" s="280" t="s">
        <v>1394</v>
      </c>
      <c r="I28" s="80"/>
    </row>
    <row r="29" spans="1:9">
      <c r="A29" s="280" t="s">
        <v>1422</v>
      </c>
      <c r="B29" s="280" t="s">
        <v>1415</v>
      </c>
      <c r="C29" s="280" t="s">
        <v>1218</v>
      </c>
      <c r="D29" s="280" t="s">
        <v>1347</v>
      </c>
      <c r="E29" s="80">
        <v>3.097176609347722E-2</v>
      </c>
      <c r="F29" s="80">
        <v>7093493</v>
      </c>
      <c r="G29" s="80"/>
      <c r="H29" s="280" t="s">
        <v>1394</v>
      </c>
      <c r="I29" s="80"/>
    </row>
    <row r="30" spans="1:9">
      <c r="A30" s="280" t="s">
        <v>1423</v>
      </c>
      <c r="B30" s="280" t="s">
        <v>1415</v>
      </c>
      <c r="C30" s="280" t="s">
        <v>1211</v>
      </c>
      <c r="D30" s="280" t="s">
        <v>1344</v>
      </c>
      <c r="E30" s="80">
        <v>1.937199337791104E-2</v>
      </c>
      <c r="F30" s="80">
        <v>7093493</v>
      </c>
      <c r="G30" s="80"/>
      <c r="H30" s="280" t="s">
        <v>1394</v>
      </c>
      <c r="I30" s="80"/>
    </row>
    <row r="31" spans="1:9">
      <c r="A31" s="280" t="s">
        <v>1424</v>
      </c>
      <c r="B31" s="280" t="s">
        <v>1415</v>
      </c>
      <c r="C31" s="280" t="s">
        <v>1211</v>
      </c>
      <c r="D31" s="280" t="s">
        <v>1347</v>
      </c>
      <c r="E31" s="80">
        <v>9.6610315686809861E-2</v>
      </c>
      <c r="F31" s="80">
        <v>7093493</v>
      </c>
      <c r="G31" s="80"/>
      <c r="H31" s="280" t="s">
        <v>1394</v>
      </c>
      <c r="I31" s="80"/>
    </row>
    <row r="32" spans="1:9">
      <c r="A32" s="280" t="s">
        <v>1425</v>
      </c>
      <c r="B32" s="280" t="s">
        <v>1415</v>
      </c>
      <c r="C32" s="280" t="s">
        <v>1214</v>
      </c>
      <c r="D32" s="280" t="s">
        <v>1344</v>
      </c>
      <c r="E32" s="80">
        <v>1.937199337791104E-2</v>
      </c>
      <c r="F32" s="80">
        <v>7093493</v>
      </c>
      <c r="G32" s="80"/>
      <c r="H32" s="280" t="s">
        <v>1394</v>
      </c>
      <c r="I32" s="80"/>
    </row>
    <row r="33" spans="1:9">
      <c r="A33" s="280" t="s">
        <v>1426</v>
      </c>
      <c r="B33" s="280" t="s">
        <v>1415</v>
      </c>
      <c r="C33" s="280" t="s">
        <v>1214</v>
      </c>
      <c r="D33" s="280" t="s">
        <v>1347</v>
      </c>
      <c r="E33" s="80">
        <v>9.7719197461927046E-2</v>
      </c>
      <c r="F33" s="80">
        <v>7093493</v>
      </c>
      <c r="G33" s="80"/>
      <c r="H33" s="280" t="s">
        <v>1394</v>
      </c>
      <c r="I33" s="80"/>
    </row>
    <row r="34" spans="1:9">
      <c r="A34" s="280" t="s">
        <v>1427</v>
      </c>
      <c r="B34" s="280" t="s">
        <v>1415</v>
      </c>
      <c r="C34" s="280" t="s">
        <v>1213</v>
      </c>
      <c r="D34" s="280" t="s">
        <v>1344</v>
      </c>
      <c r="E34" s="80">
        <v>1.937199337791104E-2</v>
      </c>
      <c r="F34" s="80">
        <v>7093493</v>
      </c>
      <c r="G34" s="80"/>
      <c r="H34" s="280" t="s">
        <v>1394</v>
      </c>
      <c r="I34" s="80"/>
    </row>
    <row r="35" spans="1:9">
      <c r="A35" s="280" t="s">
        <v>1428</v>
      </c>
      <c r="B35" s="280" t="s">
        <v>1415</v>
      </c>
      <c r="C35" s="280" t="s">
        <v>1213</v>
      </c>
      <c r="D35" s="280" t="s">
        <v>1347</v>
      </c>
      <c r="E35" s="80">
        <v>9.6610498619514498E-2</v>
      </c>
      <c r="F35" s="80">
        <v>7093493</v>
      </c>
      <c r="G35" s="80"/>
      <c r="H35" s="280" t="s">
        <v>1394</v>
      </c>
      <c r="I35" s="80"/>
    </row>
    <row r="36" spans="1:9">
      <c r="A36" s="280" t="s">
        <v>1429</v>
      </c>
      <c r="B36" s="280" t="s">
        <v>1415</v>
      </c>
      <c r="C36" s="280" t="s">
        <v>1212</v>
      </c>
      <c r="D36" s="280" t="s">
        <v>1344</v>
      </c>
      <c r="E36" s="80">
        <v>2.0960751073903352E-2</v>
      </c>
      <c r="F36" s="80">
        <v>7093493</v>
      </c>
      <c r="G36" s="80"/>
      <c r="H36" s="280" t="s">
        <v>1394</v>
      </c>
      <c r="I36" s="80"/>
    </row>
    <row r="37" spans="1:9">
      <c r="A37" s="280" t="s">
        <v>1430</v>
      </c>
      <c r="B37" s="280" t="s">
        <v>1415</v>
      </c>
      <c r="C37" s="280" t="s">
        <v>1212</v>
      </c>
      <c r="D37" s="280" t="s">
        <v>1347</v>
      </c>
      <c r="E37" s="80">
        <v>9.9754786684530236E-2</v>
      </c>
      <c r="F37" s="80">
        <v>7093493</v>
      </c>
      <c r="G37" s="80"/>
      <c r="H37" s="280" t="s">
        <v>1394</v>
      </c>
      <c r="I37" s="80"/>
    </row>
    <row r="38" spans="1:9">
      <c r="A38" s="280" t="s">
        <v>1431</v>
      </c>
      <c r="B38" s="280" t="s">
        <v>1415</v>
      </c>
      <c r="C38" s="280" t="s">
        <v>1219</v>
      </c>
      <c r="D38" s="280" t="s">
        <v>1344</v>
      </c>
      <c r="E38" s="80">
        <v>7.5395217741676374E-2</v>
      </c>
      <c r="F38" s="80">
        <v>7093493</v>
      </c>
      <c r="G38" s="80"/>
      <c r="H38" s="280" t="s">
        <v>1394</v>
      </c>
      <c r="I38" s="80"/>
    </row>
    <row r="39" spans="1:9">
      <c r="A39" s="280" t="s">
        <v>1432</v>
      </c>
      <c r="B39" s="280" t="s">
        <v>1415</v>
      </c>
      <c r="C39" s="280" t="s">
        <v>1219</v>
      </c>
      <c r="D39" s="280" t="s">
        <v>1347</v>
      </c>
      <c r="E39" s="80">
        <v>0.12280100387072977</v>
      </c>
      <c r="F39" s="80">
        <v>7093493</v>
      </c>
      <c r="G39" s="80"/>
      <c r="H39" s="280" t="s">
        <v>1394</v>
      </c>
      <c r="I39" s="80"/>
    </row>
    <row r="40" spans="1:9">
      <c r="A40" s="280" t="s">
        <v>1433</v>
      </c>
      <c r="B40" s="280" t="s">
        <v>1415</v>
      </c>
      <c r="C40" s="280" t="s">
        <v>1383</v>
      </c>
      <c r="D40" s="280" t="s">
        <v>1344</v>
      </c>
      <c r="E40" s="80">
        <v>6.2008797373224102E-2</v>
      </c>
      <c r="F40" s="80">
        <v>7093493</v>
      </c>
      <c r="G40" s="80"/>
      <c r="H40" s="280" t="s">
        <v>1394</v>
      </c>
      <c r="I40" s="80"/>
    </row>
    <row r="41" spans="1:9">
      <c r="A41" s="280" t="s">
        <v>1434</v>
      </c>
      <c r="B41" s="280" t="s">
        <v>1415</v>
      </c>
      <c r="C41" s="280" t="s">
        <v>1383</v>
      </c>
      <c r="D41" s="280" t="s">
        <v>1347</v>
      </c>
      <c r="E41" s="80">
        <v>0.10485199396901841</v>
      </c>
      <c r="F41" s="80">
        <v>7093493</v>
      </c>
      <c r="G41" s="80"/>
      <c r="H41" s="280" t="s">
        <v>1394</v>
      </c>
      <c r="I41" s="80"/>
    </row>
    <row r="42" spans="1:9">
      <c r="A42" s="280" t="s">
        <v>1435</v>
      </c>
      <c r="B42" s="280" t="s">
        <v>1436</v>
      </c>
      <c r="C42" s="280" t="s">
        <v>1217</v>
      </c>
      <c r="D42" s="280" t="s">
        <v>1344</v>
      </c>
      <c r="E42" s="80">
        <v>7.802482621349214E-4</v>
      </c>
      <c r="F42" s="80">
        <v>7093493</v>
      </c>
      <c r="G42" s="80"/>
      <c r="H42" s="280" t="s">
        <v>1394</v>
      </c>
      <c r="I42" s="80"/>
    </row>
    <row r="43" spans="1:9">
      <c r="A43" s="280" t="s">
        <v>1437</v>
      </c>
      <c r="B43" s="280" t="s">
        <v>1436</v>
      </c>
      <c r="C43" s="280" t="s">
        <v>1217</v>
      </c>
      <c r="D43" s="280" t="s">
        <v>1347</v>
      </c>
      <c r="E43" s="80">
        <v>1.2260578985053356E-2</v>
      </c>
      <c r="F43" s="80">
        <v>7093493</v>
      </c>
      <c r="G43" s="80"/>
      <c r="H43" s="280" t="s">
        <v>1394</v>
      </c>
      <c r="I43" s="80"/>
    </row>
    <row r="44" spans="1:9">
      <c r="A44" s="280" t="s">
        <v>1438</v>
      </c>
      <c r="B44" s="280" t="s">
        <v>1436</v>
      </c>
      <c r="C44" s="280" t="s">
        <v>1216</v>
      </c>
      <c r="D44" s="280" t="s">
        <v>1344</v>
      </c>
      <c r="E44" s="80">
        <v>4.5439684411024479E-2</v>
      </c>
      <c r="F44" s="80">
        <v>7093493</v>
      </c>
      <c r="G44" s="80"/>
      <c r="H44" s="280" t="s">
        <v>1394</v>
      </c>
      <c r="I44" s="80"/>
    </row>
    <row r="45" spans="1:9">
      <c r="A45" s="280" t="s">
        <v>1439</v>
      </c>
      <c r="B45" s="280" t="s">
        <v>1436</v>
      </c>
      <c r="C45" s="280" t="s">
        <v>1216</v>
      </c>
      <c r="D45" s="280" t="s">
        <v>1347</v>
      </c>
      <c r="E45" s="80">
        <v>7.5360272125401112E-2</v>
      </c>
      <c r="F45" s="80">
        <v>7093493</v>
      </c>
      <c r="G45" s="80"/>
      <c r="H45" s="280" t="s">
        <v>1394</v>
      </c>
      <c r="I45" s="80"/>
    </row>
    <row r="46" spans="1:9">
      <c r="A46" s="280" t="s">
        <v>1440</v>
      </c>
      <c r="B46" s="280" t="s">
        <v>1436</v>
      </c>
      <c r="C46" s="280" t="s">
        <v>1215</v>
      </c>
      <c r="D46" s="280" t="s">
        <v>1344</v>
      </c>
      <c r="E46" s="80">
        <v>7.7688523073177404E-3</v>
      </c>
      <c r="F46" s="80">
        <v>7093493</v>
      </c>
      <c r="G46" s="80"/>
      <c r="H46" s="280" t="s">
        <v>1394</v>
      </c>
      <c r="I46" s="80"/>
    </row>
    <row r="47" spans="1:9">
      <c r="A47" s="280" t="s">
        <v>1441</v>
      </c>
      <c r="B47" s="280" t="s">
        <v>1436</v>
      </c>
      <c r="C47" s="280" t="s">
        <v>1215</v>
      </c>
      <c r="D47" s="280" t="s">
        <v>1347</v>
      </c>
      <c r="E47" s="80">
        <v>4.5895701045585519E-2</v>
      </c>
      <c r="F47" s="80">
        <v>7093493</v>
      </c>
      <c r="G47" s="80"/>
      <c r="H47" s="280" t="s">
        <v>1394</v>
      </c>
      <c r="I47" s="80"/>
    </row>
    <row r="48" spans="1:9">
      <c r="A48" s="280" t="s">
        <v>1442</v>
      </c>
      <c r="B48" s="280" t="s">
        <v>1436</v>
      </c>
      <c r="C48" s="280" t="s">
        <v>1218</v>
      </c>
      <c r="D48" s="280" t="s">
        <v>1344</v>
      </c>
      <c r="E48" s="80">
        <v>2.079468093310597E-2</v>
      </c>
      <c r="F48" s="80">
        <v>7093493</v>
      </c>
      <c r="G48" s="80"/>
      <c r="H48" s="280" t="s">
        <v>1394</v>
      </c>
      <c r="I48" s="80"/>
    </row>
    <row r="49" spans="1:9">
      <c r="A49" s="280" t="s">
        <v>1443</v>
      </c>
      <c r="B49" s="280" t="s">
        <v>1436</v>
      </c>
      <c r="C49" s="280" t="s">
        <v>1218</v>
      </c>
      <c r="D49" s="280" t="s">
        <v>1347</v>
      </c>
      <c r="E49" s="80">
        <v>2.1083434073341911E-2</v>
      </c>
      <c r="F49" s="80">
        <v>7093493</v>
      </c>
      <c r="G49" s="80"/>
      <c r="H49" s="280" t="s">
        <v>1394</v>
      </c>
      <c r="I49" s="80"/>
    </row>
    <row r="50" spans="1:9">
      <c r="A50" s="280" t="s">
        <v>1444</v>
      </c>
      <c r="B50" s="280" t="s">
        <v>1436</v>
      </c>
      <c r="C50" s="280" t="s">
        <v>1211</v>
      </c>
      <c r="D50" s="280" t="s">
        <v>1344</v>
      </c>
      <c r="E50" s="80">
        <v>8.5872290454570167E-3</v>
      </c>
      <c r="F50" s="80">
        <v>7093493</v>
      </c>
      <c r="G50" s="80"/>
      <c r="H50" s="280" t="s">
        <v>1394</v>
      </c>
      <c r="I50" s="80"/>
    </row>
    <row r="51" spans="1:9">
      <c r="A51" s="280" t="s">
        <v>1445</v>
      </c>
      <c r="B51" s="280" t="s">
        <v>1436</v>
      </c>
      <c r="C51" s="280" t="s">
        <v>1211</v>
      </c>
      <c r="D51" s="280" t="s">
        <v>1347</v>
      </c>
      <c r="E51" s="80">
        <v>4.911967615807078E-2</v>
      </c>
      <c r="F51" s="80">
        <v>7093493</v>
      </c>
      <c r="G51" s="80"/>
      <c r="H51" s="280" t="s">
        <v>1394</v>
      </c>
      <c r="I51" s="80"/>
    </row>
    <row r="52" spans="1:9">
      <c r="A52" s="280" t="s">
        <v>1446</v>
      </c>
      <c r="B52" s="280" t="s">
        <v>1436</v>
      </c>
      <c r="C52" s="280" t="s">
        <v>1214</v>
      </c>
      <c r="D52" s="280" t="s">
        <v>1344</v>
      </c>
      <c r="E52" s="80">
        <v>8.5872290454570167E-3</v>
      </c>
      <c r="F52" s="80">
        <v>7093493</v>
      </c>
      <c r="G52" s="80"/>
      <c r="H52" s="280" t="s">
        <v>1394</v>
      </c>
      <c r="I52" s="80"/>
    </row>
    <row r="53" spans="1:9">
      <c r="A53" s="280" t="s">
        <v>1447</v>
      </c>
      <c r="B53" s="280" t="s">
        <v>1436</v>
      </c>
      <c r="C53" s="280" t="s">
        <v>1214</v>
      </c>
      <c r="D53" s="280" t="s">
        <v>1347</v>
      </c>
      <c r="E53" s="80">
        <v>4.9471545753405385E-2</v>
      </c>
      <c r="F53" s="80">
        <v>7093493</v>
      </c>
      <c r="G53" s="80"/>
      <c r="H53" s="280" t="s">
        <v>1394</v>
      </c>
      <c r="I53" s="80"/>
    </row>
    <row r="54" spans="1:9">
      <c r="A54" s="280" t="s">
        <v>1448</v>
      </c>
      <c r="B54" s="280" t="s">
        <v>1436</v>
      </c>
      <c r="C54" s="280" t="s">
        <v>1213</v>
      </c>
      <c r="D54" s="280" t="s">
        <v>1344</v>
      </c>
      <c r="E54" s="80">
        <v>8.5872290454570167E-3</v>
      </c>
      <c r="F54" s="80">
        <v>7093493</v>
      </c>
      <c r="G54" s="80"/>
      <c r="H54" s="280" t="s">
        <v>1394</v>
      </c>
      <c r="I54" s="80"/>
    </row>
    <row r="55" spans="1:9">
      <c r="A55" s="280" t="s">
        <v>1449</v>
      </c>
      <c r="B55" s="280" t="s">
        <v>1436</v>
      </c>
      <c r="C55" s="280" t="s">
        <v>1213</v>
      </c>
      <c r="D55" s="280" t="s">
        <v>1347</v>
      </c>
      <c r="E55" s="80">
        <v>4.9119825887296124E-2</v>
      </c>
      <c r="F55" s="80">
        <v>7093493</v>
      </c>
      <c r="G55" s="80"/>
      <c r="H55" s="280" t="s">
        <v>1394</v>
      </c>
      <c r="I55" s="80"/>
    </row>
    <row r="56" spans="1:9">
      <c r="A56" s="280" t="s">
        <v>1450</v>
      </c>
      <c r="B56" s="280" t="s">
        <v>1436</v>
      </c>
      <c r="C56" s="280" t="s">
        <v>1212</v>
      </c>
      <c r="D56" s="280" t="s">
        <v>1344</v>
      </c>
      <c r="E56" s="80">
        <v>1.0107147841315427E-2</v>
      </c>
      <c r="F56" s="80">
        <v>7093493</v>
      </c>
      <c r="G56" s="80"/>
      <c r="H56" s="280" t="s">
        <v>1394</v>
      </c>
      <c r="I56" s="80"/>
    </row>
    <row r="57" spans="1:9">
      <c r="A57" s="280" t="s">
        <v>1451</v>
      </c>
      <c r="B57" s="280" t="s">
        <v>1436</v>
      </c>
      <c r="C57" s="280" t="s">
        <v>1212</v>
      </c>
      <c r="D57" s="280" t="s">
        <v>1347</v>
      </c>
      <c r="E57" s="80">
        <v>5.1222748532982851E-2</v>
      </c>
      <c r="F57" s="80">
        <v>7093493</v>
      </c>
      <c r="G57" s="80"/>
      <c r="H57" s="280" t="s">
        <v>1394</v>
      </c>
      <c r="I57" s="80"/>
    </row>
    <row r="58" spans="1:9">
      <c r="A58" s="280" t="s">
        <v>1452</v>
      </c>
      <c r="B58" s="280" t="s">
        <v>1436</v>
      </c>
      <c r="C58" s="280" t="s">
        <v>1219</v>
      </c>
      <c r="D58" s="280" t="s">
        <v>1344</v>
      </c>
      <c r="E58" s="80">
        <v>7.3603832507117592E-2</v>
      </c>
      <c r="F58" s="80">
        <v>7093493</v>
      </c>
      <c r="G58" s="80"/>
      <c r="H58" s="280" t="s">
        <v>1394</v>
      </c>
      <c r="I58" s="80"/>
    </row>
    <row r="59" spans="1:9">
      <c r="A59" s="280" t="s">
        <v>1453</v>
      </c>
      <c r="B59" s="280" t="s">
        <v>1436</v>
      </c>
      <c r="C59" s="280" t="s">
        <v>1219</v>
      </c>
      <c r="D59" s="280" t="s">
        <v>1347</v>
      </c>
      <c r="E59" s="80">
        <v>9.2163975159018419E-2</v>
      </c>
      <c r="F59" s="80">
        <v>7093493</v>
      </c>
      <c r="G59" s="80"/>
      <c r="H59" s="280" t="s">
        <v>1394</v>
      </c>
      <c r="I59" s="80"/>
    </row>
    <row r="60" spans="1:9">
      <c r="A60" s="280" t="s">
        <v>1454</v>
      </c>
      <c r="B60" s="280" t="s">
        <v>1436</v>
      </c>
      <c r="C60" s="280" t="s">
        <v>1383</v>
      </c>
      <c r="D60" s="280" t="s">
        <v>1344</v>
      </c>
      <c r="E60" s="80">
        <v>5.2523618519878273E-2</v>
      </c>
      <c r="F60" s="80">
        <v>7093493</v>
      </c>
      <c r="G60" s="80"/>
      <c r="H60" s="280" t="s">
        <v>1394</v>
      </c>
      <c r="I60" s="80"/>
    </row>
    <row r="61" spans="1:9">
      <c r="A61" s="280" t="s">
        <v>1455</v>
      </c>
      <c r="B61" s="280" t="s">
        <v>1436</v>
      </c>
      <c r="C61" s="280" t="s">
        <v>1383</v>
      </c>
      <c r="D61" s="280" t="s">
        <v>1347</v>
      </c>
      <c r="E61" s="80">
        <v>7.5366645093668916E-2</v>
      </c>
      <c r="F61" s="80">
        <v>7093493</v>
      </c>
      <c r="G61" s="80"/>
      <c r="H61" s="280" t="s">
        <v>1394</v>
      </c>
      <c r="I61" s="80"/>
    </row>
    <row r="62" spans="1:9">
      <c r="A62" s="280" t="s">
        <v>1456</v>
      </c>
      <c r="B62" s="280" t="s">
        <v>1457</v>
      </c>
      <c r="C62" s="280" t="s">
        <v>1190</v>
      </c>
      <c r="D62" s="280" t="s">
        <v>1211</v>
      </c>
      <c r="E62" s="80">
        <v>0</v>
      </c>
      <c r="F62" s="80">
        <v>708876</v>
      </c>
      <c r="G62" s="80">
        <v>1</v>
      </c>
      <c r="H62" s="280" t="s">
        <v>1394</v>
      </c>
      <c r="I62" s="80"/>
    </row>
    <row r="63" spans="1:9">
      <c r="A63" s="280" t="s">
        <v>1458</v>
      </c>
      <c r="B63" s="280" t="s">
        <v>1457</v>
      </c>
      <c r="C63" s="280" t="s">
        <v>1190</v>
      </c>
      <c r="D63" s="280" t="s">
        <v>1212</v>
      </c>
      <c r="E63" s="80">
        <v>0</v>
      </c>
      <c r="F63" s="80">
        <v>708876</v>
      </c>
      <c r="G63" s="80">
        <v>1</v>
      </c>
      <c r="H63" s="280" t="s">
        <v>1394</v>
      </c>
      <c r="I63" s="80"/>
    </row>
    <row r="64" spans="1:9">
      <c r="A64" s="280" t="s">
        <v>1459</v>
      </c>
      <c r="B64" s="280" t="s">
        <v>1457</v>
      </c>
      <c r="C64" s="280" t="s">
        <v>1190</v>
      </c>
      <c r="D64" s="280" t="s">
        <v>1213</v>
      </c>
      <c r="E64" s="80">
        <v>0</v>
      </c>
      <c r="F64" s="80">
        <v>708876</v>
      </c>
      <c r="G64" s="80">
        <v>1</v>
      </c>
      <c r="H64" s="280" t="s">
        <v>1394</v>
      </c>
      <c r="I64" s="80"/>
    </row>
    <row r="65" spans="1:9">
      <c r="A65" s="280" t="s">
        <v>1460</v>
      </c>
      <c r="B65" s="280" t="s">
        <v>1457</v>
      </c>
      <c r="C65" s="280" t="s">
        <v>1190</v>
      </c>
      <c r="D65" s="280" t="s">
        <v>1214</v>
      </c>
      <c r="E65" s="80">
        <v>0</v>
      </c>
      <c r="F65" s="80">
        <v>708876</v>
      </c>
      <c r="G65" s="80">
        <v>1</v>
      </c>
      <c r="H65" s="280" t="s">
        <v>1394</v>
      </c>
      <c r="I65" s="80"/>
    </row>
    <row r="66" spans="1:9">
      <c r="A66" s="280" t="s">
        <v>1461</v>
      </c>
      <c r="B66" s="280" t="s">
        <v>1457</v>
      </c>
      <c r="C66" s="280" t="s">
        <v>1190</v>
      </c>
      <c r="D66" s="280" t="s">
        <v>1215</v>
      </c>
      <c r="E66" s="80">
        <v>0</v>
      </c>
      <c r="F66" s="80">
        <v>708876</v>
      </c>
      <c r="G66" s="80">
        <v>1</v>
      </c>
      <c r="H66" s="280" t="s">
        <v>1394</v>
      </c>
      <c r="I66" s="80"/>
    </row>
    <row r="67" spans="1:9">
      <c r="A67" s="280" t="s">
        <v>1462</v>
      </c>
      <c r="B67" s="280" t="s">
        <v>1457</v>
      </c>
      <c r="C67" s="280" t="s">
        <v>1190</v>
      </c>
      <c r="D67" s="280" t="s">
        <v>1216</v>
      </c>
      <c r="E67" s="80">
        <v>0</v>
      </c>
      <c r="F67" s="80">
        <v>708876</v>
      </c>
      <c r="G67" s="80">
        <v>1</v>
      </c>
      <c r="H67" s="280" t="s">
        <v>1394</v>
      </c>
      <c r="I67" s="80"/>
    </row>
    <row r="68" spans="1:9">
      <c r="A68" s="280" t="s">
        <v>1463</v>
      </c>
      <c r="B68" s="280" t="s">
        <v>1457</v>
      </c>
      <c r="C68" s="280" t="s">
        <v>1190</v>
      </c>
      <c r="D68" s="280" t="s">
        <v>1217</v>
      </c>
      <c r="E68" s="80">
        <v>0</v>
      </c>
      <c r="F68" s="80">
        <v>708876</v>
      </c>
      <c r="G68" s="80">
        <v>1</v>
      </c>
      <c r="H68" s="280" t="s">
        <v>1394</v>
      </c>
      <c r="I68" s="80"/>
    </row>
    <row r="69" spans="1:9">
      <c r="A69" s="280" t="s">
        <v>1464</v>
      </c>
      <c r="B69" s="280" t="s">
        <v>1457</v>
      </c>
      <c r="C69" s="280" t="s">
        <v>1190</v>
      </c>
      <c r="D69" s="280" t="s">
        <v>1218</v>
      </c>
      <c r="E69" s="80">
        <v>0</v>
      </c>
      <c r="F69" s="80">
        <v>708876</v>
      </c>
      <c r="G69" s="80">
        <v>1</v>
      </c>
      <c r="H69" s="280" t="s">
        <v>1394</v>
      </c>
      <c r="I69" s="80"/>
    </row>
    <row r="70" spans="1:9">
      <c r="A70" s="280" t="s">
        <v>1465</v>
      </c>
      <c r="B70" s="280" t="s">
        <v>1457</v>
      </c>
      <c r="C70" s="280" t="s">
        <v>1190</v>
      </c>
      <c r="D70" s="280" t="s">
        <v>1219</v>
      </c>
      <c r="E70" s="80">
        <v>0</v>
      </c>
      <c r="F70" s="80">
        <v>708876</v>
      </c>
      <c r="G70" s="80">
        <v>1</v>
      </c>
      <c r="H70" s="280" t="s">
        <v>1394</v>
      </c>
      <c r="I70" s="80"/>
    </row>
    <row r="71" spans="1:9">
      <c r="A71" s="280" t="s">
        <v>1466</v>
      </c>
      <c r="B71" s="280" t="s">
        <v>1457</v>
      </c>
      <c r="C71" s="280" t="s">
        <v>1190</v>
      </c>
      <c r="D71" s="280" t="s">
        <v>1347</v>
      </c>
      <c r="E71" s="80">
        <v>0</v>
      </c>
      <c r="F71" s="80">
        <v>708876</v>
      </c>
      <c r="G71" s="80">
        <v>1</v>
      </c>
      <c r="H71" s="280" t="s">
        <v>1394</v>
      </c>
      <c r="I71" s="80"/>
    </row>
    <row r="72" spans="1:9">
      <c r="A72" s="280" t="s">
        <v>1467</v>
      </c>
      <c r="B72" s="280" t="s">
        <v>1457</v>
      </c>
      <c r="C72" s="280" t="s">
        <v>1190</v>
      </c>
      <c r="D72" s="280" t="s">
        <v>1344</v>
      </c>
      <c r="E72" s="80">
        <v>0</v>
      </c>
      <c r="F72" s="80">
        <v>708876</v>
      </c>
      <c r="G72" s="80">
        <v>1</v>
      </c>
      <c r="H72" s="280" t="s">
        <v>1394</v>
      </c>
      <c r="I72" s="80"/>
    </row>
    <row r="73" spans="1:9">
      <c r="A73" s="280" t="s">
        <v>1468</v>
      </c>
      <c r="B73" s="280" t="s">
        <v>1457</v>
      </c>
      <c r="C73" s="280" t="s">
        <v>1191</v>
      </c>
      <c r="D73" s="280" t="s">
        <v>1211</v>
      </c>
      <c r="E73" s="80">
        <v>0</v>
      </c>
      <c r="F73" s="80">
        <v>708876</v>
      </c>
      <c r="G73" s="80">
        <v>1</v>
      </c>
      <c r="H73" s="280" t="s">
        <v>1394</v>
      </c>
      <c r="I73" s="80"/>
    </row>
    <row r="74" spans="1:9">
      <c r="A74" s="280" t="s">
        <v>1469</v>
      </c>
      <c r="B74" s="280" t="s">
        <v>1457</v>
      </c>
      <c r="C74" s="280" t="s">
        <v>1191</v>
      </c>
      <c r="D74" s="280" t="s">
        <v>1212</v>
      </c>
      <c r="E74" s="80">
        <v>0</v>
      </c>
      <c r="F74" s="80">
        <v>708876</v>
      </c>
      <c r="G74" s="80">
        <v>1</v>
      </c>
      <c r="H74" s="280" t="s">
        <v>1394</v>
      </c>
      <c r="I74" s="80"/>
    </row>
    <row r="75" spans="1:9">
      <c r="A75" s="280" t="s">
        <v>1470</v>
      </c>
      <c r="B75" s="280" t="s">
        <v>1457</v>
      </c>
      <c r="C75" s="280" t="s">
        <v>1191</v>
      </c>
      <c r="D75" s="280" t="s">
        <v>1213</v>
      </c>
      <c r="E75" s="80">
        <v>0</v>
      </c>
      <c r="F75" s="80">
        <v>708876</v>
      </c>
      <c r="G75" s="80">
        <v>1</v>
      </c>
      <c r="H75" s="280" t="s">
        <v>1394</v>
      </c>
      <c r="I75" s="80"/>
    </row>
    <row r="76" spans="1:9">
      <c r="A76" s="280" t="s">
        <v>1471</v>
      </c>
      <c r="B76" s="280" t="s">
        <v>1457</v>
      </c>
      <c r="C76" s="280" t="s">
        <v>1191</v>
      </c>
      <c r="D76" s="280" t="s">
        <v>1214</v>
      </c>
      <c r="E76" s="80">
        <v>0</v>
      </c>
      <c r="F76" s="80">
        <v>708876</v>
      </c>
      <c r="G76" s="80">
        <v>1</v>
      </c>
      <c r="H76" s="280" t="s">
        <v>1394</v>
      </c>
      <c r="I76" s="80"/>
    </row>
    <row r="77" spans="1:9">
      <c r="A77" s="280" t="s">
        <v>1472</v>
      </c>
      <c r="B77" s="280" t="s">
        <v>1457</v>
      </c>
      <c r="C77" s="280" t="s">
        <v>1191</v>
      </c>
      <c r="D77" s="280" t="s">
        <v>1215</v>
      </c>
      <c r="E77" s="80">
        <v>0</v>
      </c>
      <c r="F77" s="80">
        <v>708876</v>
      </c>
      <c r="G77" s="80">
        <v>1</v>
      </c>
      <c r="H77" s="280" t="s">
        <v>1394</v>
      </c>
      <c r="I77" s="80"/>
    </row>
    <row r="78" spans="1:9">
      <c r="A78" s="280" t="s">
        <v>1473</v>
      </c>
      <c r="B78" s="280" t="s">
        <v>1457</v>
      </c>
      <c r="C78" s="280" t="s">
        <v>1191</v>
      </c>
      <c r="D78" s="280" t="s">
        <v>1216</v>
      </c>
      <c r="E78" s="80">
        <v>0</v>
      </c>
      <c r="F78" s="80">
        <v>708876</v>
      </c>
      <c r="G78" s="80">
        <v>1</v>
      </c>
      <c r="H78" s="280" t="s">
        <v>1394</v>
      </c>
      <c r="I78" s="80"/>
    </row>
    <row r="79" spans="1:9">
      <c r="A79" s="280" t="s">
        <v>1474</v>
      </c>
      <c r="B79" s="280" t="s">
        <v>1457</v>
      </c>
      <c r="C79" s="280" t="s">
        <v>1191</v>
      </c>
      <c r="D79" s="280" t="s">
        <v>1217</v>
      </c>
      <c r="E79" s="80">
        <v>0</v>
      </c>
      <c r="F79" s="80">
        <v>708876</v>
      </c>
      <c r="G79" s="80">
        <v>1</v>
      </c>
      <c r="H79" s="280" t="s">
        <v>1394</v>
      </c>
      <c r="I79" s="80"/>
    </row>
    <row r="80" spans="1:9">
      <c r="A80" s="280" t="s">
        <v>1475</v>
      </c>
      <c r="B80" s="280" t="s">
        <v>1457</v>
      </c>
      <c r="C80" s="280" t="s">
        <v>1191</v>
      </c>
      <c r="D80" s="280" t="s">
        <v>1218</v>
      </c>
      <c r="E80" s="80">
        <v>0</v>
      </c>
      <c r="F80" s="80">
        <v>708876</v>
      </c>
      <c r="G80" s="80">
        <v>1</v>
      </c>
      <c r="H80" s="280" t="s">
        <v>1394</v>
      </c>
      <c r="I80" s="80"/>
    </row>
    <row r="81" spans="1:9">
      <c r="A81" s="280" t="s">
        <v>1476</v>
      </c>
      <c r="B81" s="280" t="s">
        <v>1457</v>
      </c>
      <c r="C81" s="280" t="s">
        <v>1191</v>
      </c>
      <c r="D81" s="280" t="s">
        <v>1219</v>
      </c>
      <c r="E81" s="80">
        <v>0</v>
      </c>
      <c r="F81" s="80">
        <v>708876</v>
      </c>
      <c r="G81" s="80">
        <v>1</v>
      </c>
      <c r="H81" s="280" t="s">
        <v>1394</v>
      </c>
      <c r="I81" s="80"/>
    </row>
    <row r="82" spans="1:9">
      <c r="A82" s="280" t="s">
        <v>1477</v>
      </c>
      <c r="B82" s="280" t="s">
        <v>1457</v>
      </c>
      <c r="C82" s="280" t="s">
        <v>1191</v>
      </c>
      <c r="D82" s="280" t="s">
        <v>1347</v>
      </c>
      <c r="E82" s="80">
        <v>0</v>
      </c>
      <c r="F82" s="80">
        <v>708876</v>
      </c>
      <c r="G82" s="80">
        <v>1</v>
      </c>
      <c r="H82" s="280" t="s">
        <v>1394</v>
      </c>
      <c r="I82" s="80"/>
    </row>
    <row r="83" spans="1:9">
      <c r="A83" s="280" t="s">
        <v>1478</v>
      </c>
      <c r="B83" s="280" t="s">
        <v>1457</v>
      </c>
      <c r="C83" s="280" t="s">
        <v>1191</v>
      </c>
      <c r="D83" s="280" t="s">
        <v>1344</v>
      </c>
      <c r="E83" s="80">
        <v>0</v>
      </c>
      <c r="F83" s="80">
        <v>708876</v>
      </c>
      <c r="G83" s="80">
        <v>1</v>
      </c>
      <c r="H83" s="280" t="s">
        <v>1394</v>
      </c>
      <c r="I83" s="80"/>
    </row>
    <row r="84" spans="1:9">
      <c r="A84" s="280" t="s">
        <v>1479</v>
      </c>
      <c r="B84" s="280" t="s">
        <v>1457</v>
      </c>
      <c r="C84" s="280" t="s">
        <v>1192</v>
      </c>
      <c r="D84" s="280" t="s">
        <v>1211</v>
      </c>
      <c r="E84" s="80">
        <v>2.440942301387172E-4</v>
      </c>
      <c r="F84" s="80">
        <v>708876</v>
      </c>
      <c r="G84" s="80">
        <v>1</v>
      </c>
      <c r="H84" s="280" t="s">
        <v>1394</v>
      </c>
      <c r="I84" s="80"/>
    </row>
    <row r="85" spans="1:9">
      <c r="A85" s="280" t="s">
        <v>1480</v>
      </c>
      <c r="B85" s="280" t="s">
        <v>1457</v>
      </c>
      <c r="C85" s="280" t="s">
        <v>1192</v>
      </c>
      <c r="D85" s="280" t="s">
        <v>1212</v>
      </c>
      <c r="E85" s="80">
        <v>2.5190521628939717E-4</v>
      </c>
      <c r="F85" s="80">
        <v>708876</v>
      </c>
      <c r="G85" s="80">
        <v>1</v>
      </c>
      <c r="H85" s="280" t="s">
        <v>1394</v>
      </c>
      <c r="I85" s="80"/>
    </row>
    <row r="86" spans="1:9">
      <c r="A86" s="280" t="s">
        <v>1481</v>
      </c>
      <c r="B86" s="280" t="s">
        <v>1457</v>
      </c>
      <c r="C86" s="280" t="s">
        <v>1192</v>
      </c>
      <c r="D86" s="280" t="s">
        <v>1213</v>
      </c>
      <c r="E86" s="80">
        <v>2.440942301387172E-4</v>
      </c>
      <c r="F86" s="80">
        <v>708876</v>
      </c>
      <c r="G86" s="80">
        <v>1</v>
      </c>
      <c r="H86" s="280" t="s">
        <v>1394</v>
      </c>
      <c r="I86" s="80"/>
    </row>
    <row r="87" spans="1:9">
      <c r="A87" s="280" t="s">
        <v>1482</v>
      </c>
      <c r="B87" s="280" t="s">
        <v>1457</v>
      </c>
      <c r="C87" s="280" t="s">
        <v>1192</v>
      </c>
      <c r="D87" s="280" t="s">
        <v>1214</v>
      </c>
      <c r="E87" s="80">
        <v>2.440942301387172E-4</v>
      </c>
      <c r="F87" s="80">
        <v>708876</v>
      </c>
      <c r="G87" s="80">
        <v>1</v>
      </c>
      <c r="H87" s="280" t="s">
        <v>1394</v>
      </c>
      <c r="I87" s="80"/>
    </row>
    <row r="88" spans="1:9">
      <c r="A88" s="280" t="s">
        <v>1483</v>
      </c>
      <c r="B88" s="280" t="s">
        <v>1457</v>
      </c>
      <c r="C88" s="280" t="s">
        <v>1192</v>
      </c>
      <c r="D88" s="280" t="s">
        <v>1215</v>
      </c>
      <c r="E88" s="80">
        <v>2.4177426736200677E-4</v>
      </c>
      <c r="F88" s="80">
        <v>708876</v>
      </c>
      <c r="G88" s="80">
        <v>1</v>
      </c>
      <c r="H88" s="280" t="s">
        <v>1394</v>
      </c>
      <c r="I88" s="80"/>
    </row>
    <row r="89" spans="1:9">
      <c r="A89" s="280" t="s">
        <v>1484</v>
      </c>
      <c r="B89" s="280" t="s">
        <v>1457</v>
      </c>
      <c r="C89" s="280" t="s">
        <v>1192</v>
      </c>
      <c r="D89" s="280" t="s">
        <v>1216</v>
      </c>
      <c r="E89" s="80">
        <v>1.7341781193062333E-4</v>
      </c>
      <c r="F89" s="80">
        <v>708876</v>
      </c>
      <c r="G89" s="80">
        <v>1</v>
      </c>
      <c r="H89" s="280" t="s">
        <v>1394</v>
      </c>
      <c r="I89" s="80"/>
    </row>
    <row r="90" spans="1:9">
      <c r="A90" s="280" t="s">
        <v>1485</v>
      </c>
      <c r="B90" s="280" t="s">
        <v>1457</v>
      </c>
      <c r="C90" s="280" t="s">
        <v>1192</v>
      </c>
      <c r="D90" s="280" t="s">
        <v>1217</v>
      </c>
      <c r="E90" s="80">
        <v>1.1148610819724292E-4</v>
      </c>
      <c r="F90" s="80">
        <v>708876</v>
      </c>
      <c r="G90" s="80">
        <v>1</v>
      </c>
      <c r="H90" s="280" t="s">
        <v>1394</v>
      </c>
      <c r="I90" s="80"/>
    </row>
    <row r="91" spans="1:9">
      <c r="A91" s="280" t="s">
        <v>1486</v>
      </c>
      <c r="B91" s="280" t="s">
        <v>1457</v>
      </c>
      <c r="C91" s="280" t="s">
        <v>1192</v>
      </c>
      <c r="D91" s="280" t="s">
        <v>1218</v>
      </c>
      <c r="E91" s="80">
        <v>5.368923795436805E-5</v>
      </c>
      <c r="F91" s="80">
        <v>708876</v>
      </c>
      <c r="G91" s="80">
        <v>1</v>
      </c>
      <c r="H91" s="280" t="s">
        <v>1394</v>
      </c>
      <c r="I91" s="80"/>
    </row>
    <row r="92" spans="1:9">
      <c r="A92" s="280" t="s">
        <v>1487</v>
      </c>
      <c r="B92" s="280" t="s">
        <v>1457</v>
      </c>
      <c r="C92" s="280" t="s">
        <v>1192</v>
      </c>
      <c r="D92" s="280" t="s">
        <v>1219</v>
      </c>
      <c r="E92" s="80">
        <v>1.3649320806565746E-4</v>
      </c>
      <c r="F92" s="80">
        <v>708876</v>
      </c>
      <c r="G92" s="80">
        <v>1</v>
      </c>
      <c r="H92" s="280" t="s">
        <v>1394</v>
      </c>
      <c r="I92" s="80"/>
    </row>
    <row r="93" spans="1:9">
      <c r="A93" s="280" t="s">
        <v>1488</v>
      </c>
      <c r="B93" s="280" t="s">
        <v>1457</v>
      </c>
      <c r="C93" s="280" t="s">
        <v>1192</v>
      </c>
      <c r="D93" s="280" t="s">
        <v>1347</v>
      </c>
      <c r="E93" s="80">
        <v>7.6523426985581426E-5</v>
      </c>
      <c r="F93" s="80">
        <v>708876</v>
      </c>
      <c r="G93" s="80">
        <v>1</v>
      </c>
      <c r="H93" s="280" t="s">
        <v>1394</v>
      </c>
      <c r="I93" s="80"/>
    </row>
    <row r="94" spans="1:9">
      <c r="A94" s="280" t="s">
        <v>1489</v>
      </c>
      <c r="B94" s="280" t="s">
        <v>1457</v>
      </c>
      <c r="C94" s="280" t="s">
        <v>1192</v>
      </c>
      <c r="D94" s="280" t="s">
        <v>1344</v>
      </c>
      <c r="E94" s="80">
        <v>1.6062930749550047E-4</v>
      </c>
      <c r="F94" s="80">
        <v>708876</v>
      </c>
      <c r="G94" s="80">
        <v>1</v>
      </c>
      <c r="H94" s="280" t="s">
        <v>1394</v>
      </c>
      <c r="I94" s="80"/>
    </row>
    <row r="95" spans="1:9">
      <c r="A95" s="280" t="s">
        <v>1490</v>
      </c>
      <c r="B95" s="280" t="s">
        <v>1457</v>
      </c>
      <c r="C95" s="280" t="s">
        <v>1193</v>
      </c>
      <c r="D95" s="280" t="s">
        <v>1211</v>
      </c>
      <c r="E95" s="80">
        <v>0</v>
      </c>
      <c r="F95" s="80">
        <v>708876</v>
      </c>
      <c r="G95" s="80">
        <v>1</v>
      </c>
      <c r="H95" s="280" t="s">
        <v>1394</v>
      </c>
      <c r="I95" s="80"/>
    </row>
    <row r="96" spans="1:9">
      <c r="A96" s="280" t="s">
        <v>1491</v>
      </c>
      <c r="B96" s="280" t="s">
        <v>1457</v>
      </c>
      <c r="C96" s="280" t="s">
        <v>1193</v>
      </c>
      <c r="D96" s="280" t="s">
        <v>1212</v>
      </c>
      <c r="E96" s="80">
        <v>0</v>
      </c>
      <c r="F96" s="80">
        <v>708876</v>
      </c>
      <c r="G96" s="80">
        <v>1</v>
      </c>
      <c r="H96" s="280" t="s">
        <v>1394</v>
      </c>
      <c r="I96" s="80"/>
    </row>
    <row r="97" spans="1:9">
      <c r="A97" s="280" t="s">
        <v>1492</v>
      </c>
      <c r="B97" s="280" t="s">
        <v>1457</v>
      </c>
      <c r="C97" s="280" t="s">
        <v>1193</v>
      </c>
      <c r="D97" s="280" t="s">
        <v>1213</v>
      </c>
      <c r="E97" s="80">
        <v>0</v>
      </c>
      <c r="F97" s="80">
        <v>708876</v>
      </c>
      <c r="G97" s="80">
        <v>1</v>
      </c>
      <c r="H97" s="280" t="s">
        <v>1394</v>
      </c>
      <c r="I97" s="80"/>
    </row>
    <row r="98" spans="1:9">
      <c r="A98" s="280" t="s">
        <v>1493</v>
      </c>
      <c r="B98" s="280" t="s">
        <v>1457</v>
      </c>
      <c r="C98" s="280" t="s">
        <v>1193</v>
      </c>
      <c r="D98" s="280" t="s">
        <v>1214</v>
      </c>
      <c r="E98" s="80">
        <v>0</v>
      </c>
      <c r="F98" s="80">
        <v>708876</v>
      </c>
      <c r="G98" s="80">
        <v>1</v>
      </c>
      <c r="H98" s="280" t="s">
        <v>1394</v>
      </c>
      <c r="I98" s="80"/>
    </row>
    <row r="99" spans="1:9">
      <c r="A99" s="280" t="s">
        <v>1494</v>
      </c>
      <c r="B99" s="280" t="s">
        <v>1457</v>
      </c>
      <c r="C99" s="280" t="s">
        <v>1193</v>
      </c>
      <c r="D99" s="280" t="s">
        <v>1215</v>
      </c>
      <c r="E99" s="80">
        <v>0</v>
      </c>
      <c r="F99" s="80">
        <v>708876</v>
      </c>
      <c r="G99" s="80">
        <v>1</v>
      </c>
      <c r="H99" s="280" t="s">
        <v>1394</v>
      </c>
      <c r="I99" s="80"/>
    </row>
    <row r="100" spans="1:9">
      <c r="A100" s="280" t="s">
        <v>1495</v>
      </c>
      <c r="B100" s="280" t="s">
        <v>1457</v>
      </c>
      <c r="C100" s="280" t="s">
        <v>1193</v>
      </c>
      <c r="D100" s="280" t="s">
        <v>1216</v>
      </c>
      <c r="E100" s="80">
        <v>0</v>
      </c>
      <c r="F100" s="80">
        <v>708876</v>
      </c>
      <c r="G100" s="80">
        <v>1</v>
      </c>
      <c r="H100" s="280" t="s">
        <v>1394</v>
      </c>
      <c r="I100" s="80"/>
    </row>
    <row r="101" spans="1:9">
      <c r="A101" s="280" t="s">
        <v>1496</v>
      </c>
      <c r="B101" s="280" t="s">
        <v>1457</v>
      </c>
      <c r="C101" s="280" t="s">
        <v>1193</v>
      </c>
      <c r="D101" s="280" t="s">
        <v>1217</v>
      </c>
      <c r="E101" s="80">
        <v>0</v>
      </c>
      <c r="F101" s="80">
        <v>708876</v>
      </c>
      <c r="G101" s="80">
        <v>1</v>
      </c>
      <c r="H101" s="280" t="s">
        <v>1394</v>
      </c>
      <c r="I101" s="80"/>
    </row>
    <row r="102" spans="1:9">
      <c r="A102" s="280" t="s">
        <v>1497</v>
      </c>
      <c r="B102" s="280" t="s">
        <v>1457</v>
      </c>
      <c r="C102" s="280" t="s">
        <v>1193</v>
      </c>
      <c r="D102" s="280" t="s">
        <v>1218</v>
      </c>
      <c r="E102" s="80">
        <v>0</v>
      </c>
      <c r="F102" s="80">
        <v>708876</v>
      </c>
      <c r="G102" s="80">
        <v>1</v>
      </c>
      <c r="H102" s="280" t="s">
        <v>1394</v>
      </c>
      <c r="I102" s="80"/>
    </row>
    <row r="103" spans="1:9">
      <c r="A103" s="280" t="s">
        <v>1498</v>
      </c>
      <c r="B103" s="280" t="s">
        <v>1457</v>
      </c>
      <c r="C103" s="280" t="s">
        <v>1193</v>
      </c>
      <c r="D103" s="280" t="s">
        <v>1219</v>
      </c>
      <c r="E103" s="80">
        <v>0</v>
      </c>
      <c r="F103" s="80">
        <v>708876</v>
      </c>
      <c r="G103" s="80">
        <v>1</v>
      </c>
      <c r="H103" s="280" t="s">
        <v>1394</v>
      </c>
      <c r="I103" s="80"/>
    </row>
    <row r="104" spans="1:9">
      <c r="A104" s="280" t="s">
        <v>1499</v>
      </c>
      <c r="B104" s="280" t="s">
        <v>1457</v>
      </c>
      <c r="C104" s="280" t="s">
        <v>1193</v>
      </c>
      <c r="D104" s="280" t="s">
        <v>1347</v>
      </c>
      <c r="E104" s="80">
        <v>0</v>
      </c>
      <c r="F104" s="80">
        <v>708876</v>
      </c>
      <c r="G104" s="80">
        <v>1</v>
      </c>
      <c r="H104" s="280" t="s">
        <v>1394</v>
      </c>
      <c r="I104" s="80"/>
    </row>
    <row r="105" spans="1:9">
      <c r="A105" s="280" t="s">
        <v>1500</v>
      </c>
      <c r="B105" s="280" t="s">
        <v>1457</v>
      </c>
      <c r="C105" s="280" t="s">
        <v>1193</v>
      </c>
      <c r="D105" s="280" t="s">
        <v>1344</v>
      </c>
      <c r="E105" s="80">
        <v>0</v>
      </c>
      <c r="F105" s="80">
        <v>708876</v>
      </c>
      <c r="G105" s="80">
        <v>1</v>
      </c>
      <c r="H105" s="280" t="s">
        <v>1394</v>
      </c>
      <c r="I105" s="80"/>
    </row>
    <row r="106" spans="1:9">
      <c r="A106" s="280" t="s">
        <v>1501</v>
      </c>
      <c r="B106" s="280" t="s">
        <v>1457</v>
      </c>
      <c r="C106" s="280" t="s">
        <v>1194</v>
      </c>
      <c r="D106" s="280" t="s">
        <v>1211</v>
      </c>
      <c r="E106" s="80">
        <v>2.440942301387172E-4</v>
      </c>
      <c r="F106" s="80">
        <v>708876</v>
      </c>
      <c r="G106" s="80">
        <v>1</v>
      </c>
      <c r="H106" s="280" t="s">
        <v>1394</v>
      </c>
      <c r="I106" s="80"/>
    </row>
    <row r="107" spans="1:9">
      <c r="A107" s="280" t="s">
        <v>1502</v>
      </c>
      <c r="B107" s="280" t="s">
        <v>1457</v>
      </c>
      <c r="C107" s="280" t="s">
        <v>1194</v>
      </c>
      <c r="D107" s="280" t="s">
        <v>1212</v>
      </c>
      <c r="E107" s="80">
        <v>2.5190521628939717E-4</v>
      </c>
      <c r="F107" s="80">
        <v>708876</v>
      </c>
      <c r="G107" s="80">
        <v>1</v>
      </c>
      <c r="H107" s="280" t="s">
        <v>1394</v>
      </c>
      <c r="I107" s="80"/>
    </row>
    <row r="108" spans="1:9">
      <c r="A108" s="280" t="s">
        <v>1503</v>
      </c>
      <c r="B108" s="280" t="s">
        <v>1457</v>
      </c>
      <c r="C108" s="280" t="s">
        <v>1194</v>
      </c>
      <c r="D108" s="280" t="s">
        <v>1213</v>
      </c>
      <c r="E108" s="80">
        <v>2.440942301387172E-4</v>
      </c>
      <c r="F108" s="80">
        <v>708876</v>
      </c>
      <c r="G108" s="80">
        <v>1</v>
      </c>
      <c r="H108" s="280" t="s">
        <v>1394</v>
      </c>
      <c r="I108" s="80"/>
    </row>
    <row r="109" spans="1:9">
      <c r="A109" s="280" t="s">
        <v>1504</v>
      </c>
      <c r="B109" s="280" t="s">
        <v>1457</v>
      </c>
      <c r="C109" s="280" t="s">
        <v>1194</v>
      </c>
      <c r="D109" s="280" t="s">
        <v>1214</v>
      </c>
      <c r="E109" s="80">
        <v>2.440942301387172E-4</v>
      </c>
      <c r="F109" s="80">
        <v>708876</v>
      </c>
      <c r="G109" s="80">
        <v>1</v>
      </c>
      <c r="H109" s="280" t="s">
        <v>1394</v>
      </c>
      <c r="I109" s="80"/>
    </row>
    <row r="110" spans="1:9">
      <c r="A110" s="280" t="s">
        <v>1505</v>
      </c>
      <c r="B110" s="280" t="s">
        <v>1457</v>
      </c>
      <c r="C110" s="280" t="s">
        <v>1194</v>
      </c>
      <c r="D110" s="280" t="s">
        <v>1215</v>
      </c>
      <c r="E110" s="80">
        <v>2.4177426736200677E-4</v>
      </c>
      <c r="F110" s="80">
        <v>708876</v>
      </c>
      <c r="G110" s="80">
        <v>1</v>
      </c>
      <c r="H110" s="280" t="s">
        <v>1394</v>
      </c>
      <c r="I110" s="80"/>
    </row>
    <row r="111" spans="1:9">
      <c r="A111" s="280" t="s">
        <v>1506</v>
      </c>
      <c r="B111" s="280" t="s">
        <v>1457</v>
      </c>
      <c r="C111" s="280" t="s">
        <v>1194</v>
      </c>
      <c r="D111" s="280" t="s">
        <v>1216</v>
      </c>
      <c r="E111" s="80">
        <v>1.7341781193062333E-4</v>
      </c>
      <c r="F111" s="80">
        <v>708876</v>
      </c>
      <c r="G111" s="80">
        <v>1</v>
      </c>
      <c r="H111" s="280" t="s">
        <v>1394</v>
      </c>
      <c r="I111" s="80"/>
    </row>
    <row r="112" spans="1:9">
      <c r="A112" s="280" t="s">
        <v>1507</v>
      </c>
      <c r="B112" s="280" t="s">
        <v>1457</v>
      </c>
      <c r="C112" s="280" t="s">
        <v>1194</v>
      </c>
      <c r="D112" s="280" t="s">
        <v>1217</v>
      </c>
      <c r="E112" s="80">
        <v>1.1148610819724292E-4</v>
      </c>
      <c r="F112" s="80">
        <v>708876</v>
      </c>
      <c r="G112" s="80">
        <v>1</v>
      </c>
      <c r="H112" s="280" t="s">
        <v>1394</v>
      </c>
      <c r="I112" s="80"/>
    </row>
    <row r="113" spans="1:9">
      <c r="A113" s="280" t="s">
        <v>1508</v>
      </c>
      <c r="B113" s="280" t="s">
        <v>1457</v>
      </c>
      <c r="C113" s="280" t="s">
        <v>1194</v>
      </c>
      <c r="D113" s="280" t="s">
        <v>1218</v>
      </c>
      <c r="E113" s="80">
        <v>5.368923795436805E-5</v>
      </c>
      <c r="F113" s="80">
        <v>708876</v>
      </c>
      <c r="G113" s="80">
        <v>1</v>
      </c>
      <c r="H113" s="280" t="s">
        <v>1394</v>
      </c>
      <c r="I113" s="80"/>
    </row>
    <row r="114" spans="1:9">
      <c r="A114" s="280" t="s">
        <v>1509</v>
      </c>
      <c r="B114" s="280" t="s">
        <v>1457</v>
      </c>
      <c r="C114" s="280" t="s">
        <v>1194</v>
      </c>
      <c r="D114" s="280" t="s">
        <v>1219</v>
      </c>
      <c r="E114" s="80">
        <v>1.3649320806565746E-4</v>
      </c>
      <c r="F114" s="80">
        <v>708876</v>
      </c>
      <c r="G114" s="80">
        <v>1</v>
      </c>
      <c r="H114" s="280" t="s">
        <v>1394</v>
      </c>
      <c r="I114" s="80"/>
    </row>
    <row r="115" spans="1:9">
      <c r="A115" s="280" t="s">
        <v>1510</v>
      </c>
      <c r="B115" s="280" t="s">
        <v>1457</v>
      </c>
      <c r="C115" s="280" t="s">
        <v>1194</v>
      </c>
      <c r="D115" s="280" t="s">
        <v>1347</v>
      </c>
      <c r="E115" s="80">
        <v>7.6523426985581426E-5</v>
      </c>
      <c r="F115" s="80">
        <v>708876</v>
      </c>
      <c r="G115" s="80">
        <v>1</v>
      </c>
      <c r="H115" s="280" t="s">
        <v>1394</v>
      </c>
      <c r="I115" s="80"/>
    </row>
    <row r="116" spans="1:9">
      <c r="A116" s="280" t="s">
        <v>1511</v>
      </c>
      <c r="B116" s="280" t="s">
        <v>1457</v>
      </c>
      <c r="C116" s="280" t="s">
        <v>1194</v>
      </c>
      <c r="D116" s="280" t="s">
        <v>1344</v>
      </c>
      <c r="E116" s="80">
        <v>1.6062930749550047E-4</v>
      </c>
      <c r="F116" s="80">
        <v>708876</v>
      </c>
      <c r="G116" s="80">
        <v>1</v>
      </c>
      <c r="H116" s="280" t="s">
        <v>1394</v>
      </c>
      <c r="I116" s="80"/>
    </row>
    <row r="117" spans="1:9">
      <c r="A117" s="280" t="s">
        <v>1512</v>
      </c>
      <c r="B117" s="280" t="s">
        <v>1457</v>
      </c>
      <c r="C117" s="280" t="s">
        <v>1195</v>
      </c>
      <c r="D117" s="280" t="s">
        <v>1211</v>
      </c>
      <c r="E117" s="80">
        <v>7.2409544437230342E-2</v>
      </c>
      <c r="F117" s="80">
        <v>708876</v>
      </c>
      <c r="G117" s="80">
        <v>1</v>
      </c>
      <c r="H117" s="280" t="s">
        <v>1394</v>
      </c>
      <c r="I117" s="80"/>
    </row>
    <row r="118" spans="1:9">
      <c r="A118" s="280" t="s">
        <v>1513</v>
      </c>
      <c r="B118" s="280" t="s">
        <v>1457</v>
      </c>
      <c r="C118" s="280" t="s">
        <v>1195</v>
      </c>
      <c r="D118" s="280" t="s">
        <v>1212</v>
      </c>
      <c r="E118" s="80">
        <v>7.2458244152617118E-2</v>
      </c>
      <c r="F118" s="80">
        <v>708876</v>
      </c>
      <c r="G118" s="80">
        <v>1</v>
      </c>
      <c r="H118" s="280" t="s">
        <v>1394</v>
      </c>
      <c r="I118" s="80"/>
    </row>
    <row r="119" spans="1:9">
      <c r="A119" s="280" t="s">
        <v>1514</v>
      </c>
      <c r="B119" s="280" t="s">
        <v>1457</v>
      </c>
      <c r="C119" s="280" t="s">
        <v>1195</v>
      </c>
      <c r="D119" s="280" t="s">
        <v>1213</v>
      </c>
      <c r="E119" s="80">
        <v>7.2409544437230342E-2</v>
      </c>
      <c r="F119" s="80">
        <v>708876</v>
      </c>
      <c r="G119" s="80">
        <v>1</v>
      </c>
      <c r="H119" s="280" t="s">
        <v>1394</v>
      </c>
      <c r="I119" s="80"/>
    </row>
    <row r="120" spans="1:9">
      <c r="A120" s="280" t="s">
        <v>1515</v>
      </c>
      <c r="B120" s="280" t="s">
        <v>1457</v>
      </c>
      <c r="C120" s="280" t="s">
        <v>1195</v>
      </c>
      <c r="D120" s="280" t="s">
        <v>1214</v>
      </c>
      <c r="E120" s="80">
        <v>7.2409544437230342E-2</v>
      </c>
      <c r="F120" s="80">
        <v>708876</v>
      </c>
      <c r="G120" s="80">
        <v>1</v>
      </c>
      <c r="H120" s="280" t="s">
        <v>1394</v>
      </c>
      <c r="I120" s="80"/>
    </row>
    <row r="121" spans="1:9">
      <c r="A121" s="280" t="s">
        <v>1516</v>
      </c>
      <c r="B121" s="280" t="s">
        <v>1457</v>
      </c>
      <c r="C121" s="280" t="s">
        <v>1195</v>
      </c>
      <c r="D121" s="280" t="s">
        <v>1215</v>
      </c>
      <c r="E121" s="80">
        <v>6.5755315798241662E-2</v>
      </c>
      <c r="F121" s="80">
        <v>708876</v>
      </c>
      <c r="G121" s="80">
        <v>1</v>
      </c>
      <c r="H121" s="280" t="s">
        <v>1394</v>
      </c>
      <c r="I121" s="80"/>
    </row>
    <row r="122" spans="1:9">
      <c r="A122" s="280" t="s">
        <v>1517</v>
      </c>
      <c r="B122" s="280" t="s">
        <v>1457</v>
      </c>
      <c r="C122" s="280" t="s">
        <v>1195</v>
      </c>
      <c r="D122" s="280" t="s">
        <v>1216</v>
      </c>
      <c r="E122" s="80">
        <v>6.2438729510454941E-2</v>
      </c>
      <c r="F122" s="80">
        <v>708876</v>
      </c>
      <c r="G122" s="80">
        <v>1</v>
      </c>
      <c r="H122" s="280" t="s">
        <v>1394</v>
      </c>
      <c r="I122" s="80"/>
    </row>
    <row r="123" spans="1:9">
      <c r="A123" s="280" t="s">
        <v>1518</v>
      </c>
      <c r="B123" s="280" t="s">
        <v>1457</v>
      </c>
      <c r="C123" s="280" t="s">
        <v>1195</v>
      </c>
      <c r="D123" s="280" t="s">
        <v>1217</v>
      </c>
      <c r="E123" s="80">
        <v>3.4055099452057175E-2</v>
      </c>
      <c r="F123" s="80">
        <v>708876</v>
      </c>
      <c r="G123" s="80">
        <v>1</v>
      </c>
      <c r="H123" s="280" t="s">
        <v>1394</v>
      </c>
      <c r="I123" s="80"/>
    </row>
    <row r="124" spans="1:9">
      <c r="A124" s="280" t="s">
        <v>1519</v>
      </c>
      <c r="B124" s="280" t="s">
        <v>1457</v>
      </c>
      <c r="C124" s="280" t="s">
        <v>1195</v>
      </c>
      <c r="D124" s="280" t="s">
        <v>1218</v>
      </c>
      <c r="E124" s="80">
        <v>2.0198747140693744E-2</v>
      </c>
      <c r="F124" s="80">
        <v>708876</v>
      </c>
      <c r="G124" s="80">
        <v>1</v>
      </c>
      <c r="H124" s="280" t="s">
        <v>1394</v>
      </c>
      <c r="I124" s="80"/>
    </row>
    <row r="125" spans="1:9">
      <c r="A125" s="280" t="s">
        <v>1520</v>
      </c>
      <c r="B125" s="280" t="s">
        <v>1457</v>
      </c>
      <c r="C125" s="280" t="s">
        <v>1195</v>
      </c>
      <c r="D125" s="280" t="s">
        <v>1219</v>
      </c>
      <c r="E125" s="80">
        <v>636.85297034227278</v>
      </c>
      <c r="F125" s="80">
        <v>708876</v>
      </c>
      <c r="G125" s="80">
        <v>1</v>
      </c>
      <c r="H125" s="280" t="s">
        <v>1394</v>
      </c>
      <c r="I125" s="80"/>
    </row>
    <row r="126" spans="1:9">
      <c r="A126" s="280" t="s">
        <v>1521</v>
      </c>
      <c r="B126" s="280" t="s">
        <v>1457</v>
      </c>
      <c r="C126" s="280" t="s">
        <v>1195</v>
      </c>
      <c r="D126" s="280" t="s">
        <v>1347</v>
      </c>
      <c r="E126" s="80">
        <v>2.5015886067562092E-2</v>
      </c>
      <c r="F126" s="80">
        <v>708876</v>
      </c>
      <c r="G126" s="80">
        <v>1</v>
      </c>
      <c r="H126" s="280" t="s">
        <v>1394</v>
      </c>
      <c r="I126" s="80"/>
    </row>
    <row r="127" spans="1:9">
      <c r="A127" s="280" t="s">
        <v>1522</v>
      </c>
      <c r="B127" s="280" t="s">
        <v>1457</v>
      </c>
      <c r="C127" s="280" t="s">
        <v>1195</v>
      </c>
      <c r="D127" s="280" t="s">
        <v>1344</v>
      </c>
      <c r="E127" s="80">
        <v>5.2796424107276613E-2</v>
      </c>
      <c r="F127" s="80">
        <v>708876</v>
      </c>
      <c r="G127" s="80">
        <v>1</v>
      </c>
      <c r="H127" s="280" t="s">
        <v>1394</v>
      </c>
      <c r="I127" s="80"/>
    </row>
    <row r="128" spans="1:9">
      <c r="A128" s="280" t="s">
        <v>1523</v>
      </c>
      <c r="B128" s="280" t="s">
        <v>1457</v>
      </c>
      <c r="C128" s="280" t="s">
        <v>1196</v>
      </c>
      <c r="D128" s="280" t="s">
        <v>1211</v>
      </c>
      <c r="E128" s="80">
        <v>0.15429762495068375</v>
      </c>
      <c r="F128" s="80">
        <v>708876</v>
      </c>
      <c r="G128" s="80">
        <v>1</v>
      </c>
      <c r="H128" s="280" t="s">
        <v>1394</v>
      </c>
      <c r="I128" s="80"/>
    </row>
    <row r="129" spans="1:9">
      <c r="A129" s="280" t="s">
        <v>1524</v>
      </c>
      <c r="B129" s="280" t="s">
        <v>1457</v>
      </c>
      <c r="C129" s="280" t="s">
        <v>1196</v>
      </c>
      <c r="D129" s="280" t="s">
        <v>1212</v>
      </c>
      <c r="E129" s="80">
        <v>0.15430354695562437</v>
      </c>
      <c r="F129" s="80">
        <v>708876</v>
      </c>
      <c r="G129" s="80">
        <v>1</v>
      </c>
      <c r="H129" s="280" t="s">
        <v>1394</v>
      </c>
      <c r="I129" s="80"/>
    </row>
    <row r="130" spans="1:9">
      <c r="A130" s="280" t="s">
        <v>1525</v>
      </c>
      <c r="B130" s="280" t="s">
        <v>1457</v>
      </c>
      <c r="C130" s="280" t="s">
        <v>1196</v>
      </c>
      <c r="D130" s="280" t="s">
        <v>1213</v>
      </c>
      <c r="E130" s="80">
        <v>0.15429762495068375</v>
      </c>
      <c r="F130" s="80">
        <v>708876</v>
      </c>
      <c r="G130" s="80">
        <v>1</v>
      </c>
      <c r="H130" s="280" t="s">
        <v>1394</v>
      </c>
      <c r="I130" s="80"/>
    </row>
    <row r="131" spans="1:9">
      <c r="A131" s="280" t="s">
        <v>1526</v>
      </c>
      <c r="B131" s="280" t="s">
        <v>1457</v>
      </c>
      <c r="C131" s="280" t="s">
        <v>1196</v>
      </c>
      <c r="D131" s="280" t="s">
        <v>1214</v>
      </c>
      <c r="E131" s="80">
        <v>0.15430354695562437</v>
      </c>
      <c r="F131" s="80">
        <v>708876</v>
      </c>
      <c r="G131" s="80">
        <v>1</v>
      </c>
      <c r="H131" s="280" t="s">
        <v>1394</v>
      </c>
      <c r="I131" s="80"/>
    </row>
    <row r="132" spans="1:9">
      <c r="A132" s="280" t="s">
        <v>1527</v>
      </c>
      <c r="B132" s="280" t="s">
        <v>1457</v>
      </c>
      <c r="C132" s="280" t="s">
        <v>1196</v>
      </c>
      <c r="D132" s="280" t="s">
        <v>1215</v>
      </c>
      <c r="E132" s="80">
        <v>0.14005587755815962</v>
      </c>
      <c r="F132" s="80">
        <v>708876</v>
      </c>
      <c r="G132" s="80">
        <v>1</v>
      </c>
      <c r="H132" s="280" t="s">
        <v>1394</v>
      </c>
      <c r="I132" s="80"/>
    </row>
    <row r="133" spans="1:9">
      <c r="A133" s="280" t="s">
        <v>1528</v>
      </c>
      <c r="B133" s="280" t="s">
        <v>1457</v>
      </c>
      <c r="C133" s="280" t="s">
        <v>1196</v>
      </c>
      <c r="D133" s="280" t="s">
        <v>1216</v>
      </c>
      <c r="E133" s="80">
        <v>9.0792873185338838E-2</v>
      </c>
      <c r="F133" s="80">
        <v>708876</v>
      </c>
      <c r="G133" s="80">
        <v>1</v>
      </c>
      <c r="H133" s="280" t="s">
        <v>1394</v>
      </c>
      <c r="I133" s="80"/>
    </row>
    <row r="134" spans="1:9">
      <c r="A134" s="280" t="s">
        <v>1529</v>
      </c>
      <c r="B134" s="280" t="s">
        <v>1457</v>
      </c>
      <c r="C134" s="280" t="s">
        <v>1196</v>
      </c>
      <c r="D134" s="280" t="s">
        <v>1217</v>
      </c>
      <c r="E134" s="80">
        <v>7.3528180740339497E-2</v>
      </c>
      <c r="F134" s="80">
        <v>708876</v>
      </c>
      <c r="G134" s="80">
        <v>1</v>
      </c>
      <c r="H134" s="280" t="s">
        <v>1394</v>
      </c>
      <c r="I134" s="80"/>
    </row>
    <row r="135" spans="1:9">
      <c r="A135" s="280" t="s">
        <v>1530</v>
      </c>
      <c r="B135" s="280" t="s">
        <v>1457</v>
      </c>
      <c r="C135" s="280" t="s">
        <v>1196</v>
      </c>
      <c r="D135" s="280" t="s">
        <v>1218</v>
      </c>
      <c r="E135" s="80">
        <v>4.5233222928948234E-2</v>
      </c>
      <c r="F135" s="80">
        <v>708876</v>
      </c>
      <c r="G135" s="80">
        <v>1</v>
      </c>
      <c r="H135" s="280" t="s">
        <v>1394</v>
      </c>
      <c r="I135" s="80"/>
    </row>
    <row r="136" spans="1:9">
      <c r="A136" s="280" t="s">
        <v>1531</v>
      </c>
      <c r="B136" s="280" t="s">
        <v>1457</v>
      </c>
      <c r="C136" s="280" t="s">
        <v>1196</v>
      </c>
      <c r="D136" s="280" t="s">
        <v>1219</v>
      </c>
      <c r="E136" s="80">
        <v>47.646669377713494</v>
      </c>
      <c r="F136" s="80">
        <v>708876</v>
      </c>
      <c r="G136" s="80">
        <v>1</v>
      </c>
      <c r="H136" s="280" t="s">
        <v>1394</v>
      </c>
      <c r="I136" s="80"/>
    </row>
    <row r="137" spans="1:9">
      <c r="A137" s="280" t="s">
        <v>1532</v>
      </c>
      <c r="B137" s="280" t="s">
        <v>1457</v>
      </c>
      <c r="C137" s="280" t="s">
        <v>1196</v>
      </c>
      <c r="D137" s="280" t="s">
        <v>1347</v>
      </c>
      <c r="E137" s="80">
        <v>5.0455580497488967E-2</v>
      </c>
      <c r="F137" s="80">
        <v>708876</v>
      </c>
      <c r="G137" s="80">
        <v>1</v>
      </c>
      <c r="H137" s="280" t="s">
        <v>1394</v>
      </c>
      <c r="I137" s="80"/>
    </row>
    <row r="138" spans="1:9">
      <c r="A138" s="280" t="s">
        <v>1533</v>
      </c>
      <c r="B138" s="280" t="s">
        <v>1457</v>
      </c>
      <c r="C138" s="280" t="s">
        <v>1196</v>
      </c>
      <c r="D138" s="280" t="s">
        <v>1344</v>
      </c>
      <c r="E138" s="80">
        <v>0.11250121429457853</v>
      </c>
      <c r="F138" s="80">
        <v>708876</v>
      </c>
      <c r="G138" s="80">
        <v>1</v>
      </c>
      <c r="H138" s="280" t="s">
        <v>1394</v>
      </c>
      <c r="I138" s="80"/>
    </row>
    <row r="139" spans="1:9">
      <c r="A139" s="280" t="s">
        <v>1534</v>
      </c>
      <c r="B139" s="280" t="s">
        <v>1457</v>
      </c>
      <c r="C139" s="280" t="s">
        <v>1197</v>
      </c>
      <c r="D139" s="280" t="s">
        <v>1211</v>
      </c>
      <c r="E139" s="80">
        <v>0.18768618782587818</v>
      </c>
      <c r="F139" s="80">
        <v>708876</v>
      </c>
      <c r="G139" s="80">
        <v>1</v>
      </c>
      <c r="H139" s="280" t="s">
        <v>1394</v>
      </c>
      <c r="I139" s="80"/>
    </row>
    <row r="140" spans="1:9">
      <c r="A140" s="280" t="s">
        <v>1535</v>
      </c>
      <c r="B140" s="280" t="s">
        <v>1457</v>
      </c>
      <c r="C140" s="280" t="s">
        <v>1197</v>
      </c>
      <c r="D140" s="280" t="s">
        <v>1212</v>
      </c>
      <c r="E140" s="80">
        <v>0.18768618782587818</v>
      </c>
      <c r="F140" s="80">
        <v>708876</v>
      </c>
      <c r="G140" s="80">
        <v>1</v>
      </c>
      <c r="H140" s="280" t="s">
        <v>1394</v>
      </c>
      <c r="I140" s="80"/>
    </row>
    <row r="141" spans="1:9">
      <c r="A141" s="280" t="s">
        <v>1536</v>
      </c>
      <c r="B141" s="280" t="s">
        <v>1457</v>
      </c>
      <c r="C141" s="280" t="s">
        <v>1197</v>
      </c>
      <c r="D141" s="280" t="s">
        <v>1213</v>
      </c>
      <c r="E141" s="80">
        <v>0.18768618782587818</v>
      </c>
      <c r="F141" s="80">
        <v>708876</v>
      </c>
      <c r="G141" s="80">
        <v>1</v>
      </c>
      <c r="H141" s="280" t="s">
        <v>1394</v>
      </c>
      <c r="I141" s="80"/>
    </row>
    <row r="142" spans="1:9">
      <c r="A142" s="280" t="s">
        <v>1537</v>
      </c>
      <c r="B142" s="280" t="s">
        <v>1457</v>
      </c>
      <c r="C142" s="280" t="s">
        <v>1197</v>
      </c>
      <c r="D142" s="280" t="s">
        <v>1214</v>
      </c>
      <c r="E142" s="80">
        <v>0.18768618782587818</v>
      </c>
      <c r="F142" s="80">
        <v>708876</v>
      </c>
      <c r="G142" s="80">
        <v>1</v>
      </c>
      <c r="H142" s="280" t="s">
        <v>1394</v>
      </c>
      <c r="I142" s="80"/>
    </row>
    <row r="143" spans="1:9">
      <c r="A143" s="280" t="s">
        <v>1538</v>
      </c>
      <c r="B143" s="280" t="s">
        <v>1457</v>
      </c>
      <c r="C143" s="280" t="s">
        <v>1197</v>
      </c>
      <c r="D143" s="280" t="s">
        <v>1215</v>
      </c>
      <c r="E143" s="80">
        <v>0.17631483931435213</v>
      </c>
      <c r="F143" s="80">
        <v>708876</v>
      </c>
      <c r="G143" s="80">
        <v>1</v>
      </c>
      <c r="H143" s="280" t="s">
        <v>1394</v>
      </c>
      <c r="I143" s="80"/>
    </row>
    <row r="144" spans="1:9">
      <c r="A144" s="280" t="s">
        <v>1539</v>
      </c>
      <c r="B144" s="280" t="s">
        <v>1457</v>
      </c>
      <c r="C144" s="280" t="s">
        <v>1197</v>
      </c>
      <c r="D144" s="280" t="s">
        <v>1216</v>
      </c>
      <c r="E144" s="80">
        <v>0.14229796295604516</v>
      </c>
      <c r="F144" s="80">
        <v>708876</v>
      </c>
      <c r="G144" s="80">
        <v>1</v>
      </c>
      <c r="H144" s="280" t="s">
        <v>1394</v>
      </c>
      <c r="I144" s="80"/>
    </row>
    <row r="145" spans="1:9">
      <c r="A145" s="280" t="s">
        <v>1540</v>
      </c>
      <c r="B145" s="280" t="s">
        <v>1457</v>
      </c>
      <c r="C145" s="280" t="s">
        <v>1197</v>
      </c>
      <c r="D145" s="280" t="s">
        <v>1217</v>
      </c>
      <c r="E145" s="80">
        <v>8.777127522012626E-2</v>
      </c>
      <c r="F145" s="80">
        <v>708876</v>
      </c>
      <c r="G145" s="80">
        <v>1</v>
      </c>
      <c r="H145" s="280" t="s">
        <v>1394</v>
      </c>
      <c r="I145" s="80"/>
    </row>
    <row r="146" spans="1:9">
      <c r="A146" s="280" t="s">
        <v>1541</v>
      </c>
      <c r="B146" s="280" t="s">
        <v>1457</v>
      </c>
      <c r="C146" s="280" t="s">
        <v>1197</v>
      </c>
      <c r="D146" s="280" t="s">
        <v>1218</v>
      </c>
      <c r="E146" s="80">
        <v>0.22330000164162842</v>
      </c>
      <c r="F146" s="80">
        <v>708876</v>
      </c>
      <c r="G146" s="80">
        <v>1</v>
      </c>
      <c r="H146" s="280" t="s">
        <v>1394</v>
      </c>
      <c r="I146" s="80"/>
    </row>
    <row r="147" spans="1:9">
      <c r="A147" s="280" t="s">
        <v>1542</v>
      </c>
      <c r="B147" s="280" t="s">
        <v>1457</v>
      </c>
      <c r="C147" s="280" t="s">
        <v>1197</v>
      </c>
      <c r="D147" s="280" t="s">
        <v>1219</v>
      </c>
      <c r="E147" s="80">
        <v>6.2648358512917571E-2</v>
      </c>
      <c r="F147" s="80">
        <v>708876</v>
      </c>
      <c r="G147" s="80">
        <v>1</v>
      </c>
      <c r="H147" s="280" t="s">
        <v>1394</v>
      </c>
      <c r="I147" s="80"/>
    </row>
    <row r="148" spans="1:9">
      <c r="A148" s="280" t="s">
        <v>1543</v>
      </c>
      <c r="B148" s="280" t="s">
        <v>1457</v>
      </c>
      <c r="C148" s="280" t="s">
        <v>1197</v>
      </c>
      <c r="D148" s="280" t="s">
        <v>1347</v>
      </c>
      <c r="E148" s="80">
        <v>5.8865874956060729E-2</v>
      </c>
      <c r="F148" s="80">
        <v>708876</v>
      </c>
      <c r="G148" s="80">
        <v>1</v>
      </c>
      <c r="H148" s="280" t="s">
        <v>1394</v>
      </c>
      <c r="I148" s="80"/>
    </row>
    <row r="149" spans="1:9">
      <c r="A149" s="280" t="s">
        <v>1544</v>
      </c>
      <c r="B149" s="280" t="s">
        <v>1457</v>
      </c>
      <c r="C149" s="280" t="s">
        <v>1197</v>
      </c>
      <c r="D149" s="280" t="s">
        <v>1344</v>
      </c>
      <c r="E149" s="80">
        <v>0.12608384055771399</v>
      </c>
      <c r="F149" s="80">
        <v>708876</v>
      </c>
      <c r="G149" s="80">
        <v>1</v>
      </c>
      <c r="H149" s="280" t="s">
        <v>1394</v>
      </c>
      <c r="I149" s="80"/>
    </row>
    <row r="150" spans="1:9">
      <c r="A150" s="280" t="s">
        <v>1545</v>
      </c>
      <c r="B150" s="280" t="s">
        <v>1457</v>
      </c>
      <c r="C150" s="280" t="s">
        <v>1198</v>
      </c>
      <c r="D150" s="280" t="s">
        <v>1211</v>
      </c>
      <c r="E150" s="80">
        <v>7.8383518204750108E-4</v>
      </c>
      <c r="F150" s="80">
        <v>708876</v>
      </c>
      <c r="G150" s="80">
        <v>1</v>
      </c>
      <c r="H150" s="280" t="s">
        <v>1394</v>
      </c>
      <c r="I150" s="80"/>
    </row>
    <row r="151" spans="1:9">
      <c r="A151" s="280" t="s">
        <v>1546</v>
      </c>
      <c r="B151" s="280" t="s">
        <v>1457</v>
      </c>
      <c r="C151" s="280" t="s">
        <v>1198</v>
      </c>
      <c r="D151" s="280" t="s">
        <v>1212</v>
      </c>
      <c r="E151" s="80">
        <v>7.8383518204750108E-4</v>
      </c>
      <c r="F151" s="80">
        <v>708876</v>
      </c>
      <c r="G151" s="80">
        <v>1</v>
      </c>
      <c r="H151" s="280" t="s">
        <v>1394</v>
      </c>
      <c r="I151" s="80"/>
    </row>
    <row r="152" spans="1:9">
      <c r="A152" s="280" t="s">
        <v>1547</v>
      </c>
      <c r="B152" s="280" t="s">
        <v>1457</v>
      </c>
      <c r="C152" s="280" t="s">
        <v>1198</v>
      </c>
      <c r="D152" s="280" t="s">
        <v>1213</v>
      </c>
      <c r="E152" s="80">
        <v>7.8383518204750108E-4</v>
      </c>
      <c r="F152" s="80">
        <v>708876</v>
      </c>
      <c r="G152" s="80">
        <v>1</v>
      </c>
      <c r="H152" s="280" t="s">
        <v>1394</v>
      </c>
      <c r="I152" s="80"/>
    </row>
    <row r="153" spans="1:9">
      <c r="A153" s="280" t="s">
        <v>1548</v>
      </c>
      <c r="B153" s="280" t="s">
        <v>1457</v>
      </c>
      <c r="C153" s="280" t="s">
        <v>1198</v>
      </c>
      <c r="D153" s="280" t="s">
        <v>1214</v>
      </c>
      <c r="E153" s="80">
        <v>7.8383518204750108E-4</v>
      </c>
      <c r="F153" s="80">
        <v>708876</v>
      </c>
      <c r="G153" s="80">
        <v>1</v>
      </c>
      <c r="H153" s="280" t="s">
        <v>1394</v>
      </c>
      <c r="I153" s="80"/>
    </row>
    <row r="154" spans="1:9">
      <c r="A154" s="280" t="s">
        <v>1549</v>
      </c>
      <c r="B154" s="280" t="s">
        <v>1457</v>
      </c>
      <c r="C154" s="280" t="s">
        <v>1198</v>
      </c>
      <c r="D154" s="280" t="s">
        <v>1215</v>
      </c>
      <c r="E154" s="80">
        <v>7.5414706697881165E-4</v>
      </c>
      <c r="F154" s="80">
        <v>708876</v>
      </c>
      <c r="G154" s="80">
        <v>1</v>
      </c>
      <c r="H154" s="280" t="s">
        <v>1394</v>
      </c>
      <c r="I154" s="80"/>
    </row>
    <row r="155" spans="1:9">
      <c r="A155" s="280" t="s">
        <v>1550</v>
      </c>
      <c r="B155" s="280" t="s">
        <v>1457</v>
      </c>
      <c r="C155" s="280" t="s">
        <v>1198</v>
      </c>
      <c r="D155" s="280" t="s">
        <v>1216</v>
      </c>
      <c r="E155" s="80">
        <v>6.7473245475767557E-4</v>
      </c>
      <c r="F155" s="80">
        <v>708876</v>
      </c>
      <c r="G155" s="80">
        <v>1</v>
      </c>
      <c r="H155" s="280" t="s">
        <v>1394</v>
      </c>
      <c r="I155" s="80"/>
    </row>
    <row r="156" spans="1:9">
      <c r="A156" s="280" t="s">
        <v>1551</v>
      </c>
      <c r="B156" s="280" t="s">
        <v>1457</v>
      </c>
      <c r="C156" s="280" t="s">
        <v>1198</v>
      </c>
      <c r="D156" s="280" t="s">
        <v>1217</v>
      </c>
      <c r="E156" s="80">
        <v>5.1054999390130274E-4</v>
      </c>
      <c r="F156" s="80">
        <v>708876</v>
      </c>
      <c r="G156" s="80">
        <v>1</v>
      </c>
      <c r="H156" s="280" t="s">
        <v>1394</v>
      </c>
      <c r="I156" s="80"/>
    </row>
    <row r="157" spans="1:9">
      <c r="A157" s="280" t="s">
        <v>1552</v>
      </c>
      <c r="B157" s="280" t="s">
        <v>1457</v>
      </c>
      <c r="C157" s="280" t="s">
        <v>1198</v>
      </c>
      <c r="D157" s="280" t="s">
        <v>1218</v>
      </c>
      <c r="E157" s="80">
        <v>-2.3564680713144547E-4</v>
      </c>
      <c r="F157" s="80">
        <v>708876</v>
      </c>
      <c r="G157" s="80">
        <v>1</v>
      </c>
      <c r="H157" s="280" t="s">
        <v>1394</v>
      </c>
      <c r="I157" s="80"/>
    </row>
    <row r="158" spans="1:9">
      <c r="A158" s="280" t="s">
        <v>1553</v>
      </c>
      <c r="B158" s="280" t="s">
        <v>1457</v>
      </c>
      <c r="C158" s="280" t="s">
        <v>1198</v>
      </c>
      <c r="D158" s="280" t="s">
        <v>1219</v>
      </c>
      <c r="E158" s="80">
        <v>4.4615188246215136E-4</v>
      </c>
      <c r="F158" s="80">
        <v>708876</v>
      </c>
      <c r="G158" s="80">
        <v>1</v>
      </c>
      <c r="H158" s="280" t="s">
        <v>1394</v>
      </c>
      <c r="I158" s="80"/>
    </row>
    <row r="159" spans="1:9">
      <c r="A159" s="280" t="s">
        <v>1554</v>
      </c>
      <c r="B159" s="280" t="s">
        <v>1457</v>
      </c>
      <c r="C159" s="280" t="s">
        <v>1198</v>
      </c>
      <c r="D159" s="280" t="s">
        <v>1347</v>
      </c>
      <c r="E159" s="80">
        <v>3.7158978380590134E-4</v>
      </c>
      <c r="F159" s="80">
        <v>708876</v>
      </c>
      <c r="G159" s="80">
        <v>1</v>
      </c>
      <c r="H159" s="280" t="s">
        <v>1394</v>
      </c>
      <c r="I159" s="80"/>
    </row>
    <row r="160" spans="1:9">
      <c r="A160" s="280" t="s">
        <v>1555</v>
      </c>
      <c r="B160" s="280" t="s">
        <v>1457</v>
      </c>
      <c r="C160" s="280" t="s">
        <v>1198</v>
      </c>
      <c r="D160" s="280" t="s">
        <v>1344</v>
      </c>
      <c r="E160" s="80">
        <v>7.8056515604812949E-4</v>
      </c>
      <c r="F160" s="80">
        <v>708876</v>
      </c>
      <c r="G160" s="80">
        <v>1</v>
      </c>
      <c r="H160" s="280" t="s">
        <v>1394</v>
      </c>
      <c r="I160" s="80"/>
    </row>
    <row r="161" spans="1:9">
      <c r="A161" s="280" t="s">
        <v>1556</v>
      </c>
      <c r="B161" s="280" t="s">
        <v>1457</v>
      </c>
      <c r="C161" s="280" t="s">
        <v>1199</v>
      </c>
      <c r="D161" s="280" t="s">
        <v>1211</v>
      </c>
      <c r="E161" s="80">
        <v>1.0763230327947938E-2</v>
      </c>
      <c r="F161" s="80">
        <v>708876</v>
      </c>
      <c r="G161" s="80">
        <v>1</v>
      </c>
      <c r="H161" s="280" t="s">
        <v>1394</v>
      </c>
      <c r="I161" s="80"/>
    </row>
    <row r="162" spans="1:9">
      <c r="A162" s="280" t="s">
        <v>1557</v>
      </c>
      <c r="B162" s="280" t="s">
        <v>1457</v>
      </c>
      <c r="C162" s="280" t="s">
        <v>1199</v>
      </c>
      <c r="D162" s="280" t="s">
        <v>1212</v>
      </c>
      <c r="E162" s="80">
        <v>1.0767920345565252E-2</v>
      </c>
      <c r="F162" s="80">
        <v>708876</v>
      </c>
      <c r="G162" s="80">
        <v>1</v>
      </c>
      <c r="H162" s="280" t="s">
        <v>1394</v>
      </c>
      <c r="I162" s="80"/>
    </row>
    <row r="163" spans="1:9">
      <c r="A163" s="280" t="s">
        <v>1558</v>
      </c>
      <c r="B163" s="280" t="s">
        <v>1457</v>
      </c>
      <c r="C163" s="280" t="s">
        <v>1199</v>
      </c>
      <c r="D163" s="280" t="s">
        <v>1213</v>
      </c>
      <c r="E163" s="80">
        <v>1.0763230327947938E-2</v>
      </c>
      <c r="F163" s="80">
        <v>708876</v>
      </c>
      <c r="G163" s="80">
        <v>1</v>
      </c>
      <c r="H163" s="280" t="s">
        <v>1394</v>
      </c>
      <c r="I163" s="80"/>
    </row>
    <row r="164" spans="1:9">
      <c r="A164" s="280" t="s">
        <v>1559</v>
      </c>
      <c r="B164" s="280" t="s">
        <v>1457</v>
      </c>
      <c r="C164" s="280" t="s">
        <v>1199</v>
      </c>
      <c r="D164" s="280" t="s">
        <v>1214</v>
      </c>
      <c r="E164" s="80">
        <v>1.0763230327947938E-2</v>
      </c>
      <c r="F164" s="80">
        <v>708876</v>
      </c>
      <c r="G164" s="80">
        <v>1</v>
      </c>
      <c r="H164" s="280" t="s">
        <v>1394</v>
      </c>
      <c r="I164" s="80"/>
    </row>
    <row r="165" spans="1:9">
      <c r="A165" s="280" t="s">
        <v>1560</v>
      </c>
      <c r="B165" s="280" t="s">
        <v>1457</v>
      </c>
      <c r="C165" s="280" t="s">
        <v>1199</v>
      </c>
      <c r="D165" s="280" t="s">
        <v>1215</v>
      </c>
      <c r="E165" s="80">
        <v>9.8781653269656416E-3</v>
      </c>
      <c r="F165" s="80">
        <v>708876</v>
      </c>
      <c r="G165" s="80">
        <v>1</v>
      </c>
      <c r="H165" s="280" t="s">
        <v>1394</v>
      </c>
      <c r="I165" s="80"/>
    </row>
    <row r="166" spans="1:9">
      <c r="A166" s="280" t="s">
        <v>1561</v>
      </c>
      <c r="B166" s="280" t="s">
        <v>1457</v>
      </c>
      <c r="C166" s="280" t="s">
        <v>1199</v>
      </c>
      <c r="D166" s="280" t="s">
        <v>1216</v>
      </c>
      <c r="E166" s="80">
        <v>8.5103009947231495E-3</v>
      </c>
      <c r="F166" s="80">
        <v>708876</v>
      </c>
      <c r="G166" s="80">
        <v>1</v>
      </c>
      <c r="H166" s="280" t="s">
        <v>1394</v>
      </c>
      <c r="I166" s="80"/>
    </row>
    <row r="167" spans="1:9">
      <c r="A167" s="280" t="s">
        <v>1562</v>
      </c>
      <c r="B167" s="280" t="s">
        <v>1457</v>
      </c>
      <c r="C167" s="280" t="s">
        <v>1199</v>
      </c>
      <c r="D167" s="280" t="s">
        <v>1217</v>
      </c>
      <c r="E167" s="80">
        <v>5.0267617370168558E-3</v>
      </c>
      <c r="F167" s="80">
        <v>708876</v>
      </c>
      <c r="G167" s="80">
        <v>1</v>
      </c>
      <c r="H167" s="280" t="s">
        <v>1394</v>
      </c>
      <c r="I167" s="80"/>
    </row>
    <row r="168" spans="1:9">
      <c r="A168" s="280" t="s">
        <v>1563</v>
      </c>
      <c r="B168" s="280" t="s">
        <v>1457</v>
      </c>
      <c r="C168" s="280" t="s">
        <v>1199</v>
      </c>
      <c r="D168" s="280" t="s">
        <v>1218</v>
      </c>
      <c r="E168" s="80">
        <v>3.4128022620264144E-3</v>
      </c>
      <c r="F168" s="80">
        <v>708876</v>
      </c>
      <c r="G168" s="80">
        <v>1</v>
      </c>
      <c r="H168" s="280" t="s">
        <v>1394</v>
      </c>
      <c r="I168" s="80"/>
    </row>
    <row r="169" spans="1:9">
      <c r="A169" s="280" t="s">
        <v>1564</v>
      </c>
      <c r="B169" s="280" t="s">
        <v>1457</v>
      </c>
      <c r="C169" s="280" t="s">
        <v>1199</v>
      </c>
      <c r="D169" s="280" t="s">
        <v>1219</v>
      </c>
      <c r="E169" s="80">
        <v>95.160542956157357</v>
      </c>
      <c r="F169" s="80">
        <v>708876</v>
      </c>
      <c r="G169" s="80">
        <v>1</v>
      </c>
      <c r="H169" s="280" t="s">
        <v>1394</v>
      </c>
      <c r="I169" s="80"/>
    </row>
    <row r="170" spans="1:9">
      <c r="A170" s="280" t="s">
        <v>1565</v>
      </c>
      <c r="B170" s="280" t="s">
        <v>1457</v>
      </c>
      <c r="C170" s="280" t="s">
        <v>1199</v>
      </c>
      <c r="D170" s="280" t="s">
        <v>1347</v>
      </c>
      <c r="E170" s="80">
        <v>3.6198118206446799E-3</v>
      </c>
      <c r="F170" s="80">
        <v>708876</v>
      </c>
      <c r="G170" s="80">
        <v>1</v>
      </c>
      <c r="H170" s="280" t="s">
        <v>1394</v>
      </c>
      <c r="I170" s="80"/>
    </row>
    <row r="171" spans="1:9">
      <c r="A171" s="280" t="s">
        <v>1566</v>
      </c>
      <c r="B171" s="280" t="s">
        <v>1457</v>
      </c>
      <c r="C171" s="280" t="s">
        <v>1199</v>
      </c>
      <c r="D171" s="280" t="s">
        <v>1344</v>
      </c>
      <c r="E171" s="80">
        <v>7.6352249193800785E-3</v>
      </c>
      <c r="F171" s="80">
        <v>708876</v>
      </c>
      <c r="G171" s="80">
        <v>1</v>
      </c>
      <c r="H171" s="280" t="s">
        <v>1394</v>
      </c>
      <c r="I171" s="80"/>
    </row>
    <row r="172" spans="1:9">
      <c r="A172" s="280" t="s">
        <v>1567</v>
      </c>
      <c r="B172" s="280" t="s">
        <v>1457</v>
      </c>
      <c r="C172" s="280" t="s">
        <v>1181</v>
      </c>
      <c r="D172" s="280" t="s">
        <v>1211</v>
      </c>
      <c r="E172" s="80">
        <v>0</v>
      </c>
      <c r="F172" s="80">
        <v>708876</v>
      </c>
      <c r="G172" s="80">
        <v>1</v>
      </c>
      <c r="H172" s="280" t="s">
        <v>1394</v>
      </c>
      <c r="I172" s="80"/>
    </row>
    <row r="173" spans="1:9">
      <c r="A173" s="280" t="s">
        <v>1568</v>
      </c>
      <c r="B173" s="280" t="s">
        <v>1457</v>
      </c>
      <c r="C173" s="280" t="s">
        <v>1181</v>
      </c>
      <c r="D173" s="280" t="s">
        <v>1212</v>
      </c>
      <c r="E173" s="80">
        <v>0</v>
      </c>
      <c r="F173" s="80">
        <v>708876</v>
      </c>
      <c r="G173" s="80">
        <v>1</v>
      </c>
      <c r="H173" s="280" t="s">
        <v>1394</v>
      </c>
      <c r="I173" s="80"/>
    </row>
    <row r="174" spans="1:9">
      <c r="A174" s="280" t="s">
        <v>1569</v>
      </c>
      <c r="B174" s="280" t="s">
        <v>1457</v>
      </c>
      <c r="C174" s="280" t="s">
        <v>1181</v>
      </c>
      <c r="D174" s="280" t="s">
        <v>1213</v>
      </c>
      <c r="E174" s="80">
        <v>0</v>
      </c>
      <c r="F174" s="80">
        <v>708876</v>
      </c>
      <c r="G174" s="80">
        <v>1</v>
      </c>
      <c r="H174" s="280" t="s">
        <v>1394</v>
      </c>
      <c r="I174" s="80"/>
    </row>
    <row r="175" spans="1:9">
      <c r="A175" s="280" t="s">
        <v>1570</v>
      </c>
      <c r="B175" s="280" t="s">
        <v>1457</v>
      </c>
      <c r="C175" s="280" t="s">
        <v>1181</v>
      </c>
      <c r="D175" s="280" t="s">
        <v>1214</v>
      </c>
      <c r="E175" s="80">
        <v>0</v>
      </c>
      <c r="F175" s="80">
        <v>708876</v>
      </c>
      <c r="G175" s="80">
        <v>1</v>
      </c>
      <c r="H175" s="280" t="s">
        <v>1394</v>
      </c>
      <c r="I175" s="80"/>
    </row>
    <row r="176" spans="1:9">
      <c r="A176" s="280" t="s">
        <v>1571</v>
      </c>
      <c r="B176" s="280" t="s">
        <v>1457</v>
      </c>
      <c r="C176" s="280" t="s">
        <v>1181</v>
      </c>
      <c r="D176" s="280" t="s">
        <v>1215</v>
      </c>
      <c r="E176" s="80">
        <v>0</v>
      </c>
      <c r="F176" s="80">
        <v>708876</v>
      </c>
      <c r="G176" s="80">
        <v>1</v>
      </c>
      <c r="H176" s="280" t="s">
        <v>1394</v>
      </c>
      <c r="I176" s="80"/>
    </row>
    <row r="177" spans="1:9">
      <c r="A177" s="280" t="s">
        <v>1572</v>
      </c>
      <c r="B177" s="280" t="s">
        <v>1457</v>
      </c>
      <c r="C177" s="280" t="s">
        <v>1181</v>
      </c>
      <c r="D177" s="280" t="s">
        <v>1216</v>
      </c>
      <c r="E177" s="80">
        <v>0</v>
      </c>
      <c r="F177" s="80">
        <v>708876</v>
      </c>
      <c r="G177" s="80">
        <v>1</v>
      </c>
      <c r="H177" s="280" t="s">
        <v>1394</v>
      </c>
      <c r="I177" s="80"/>
    </row>
    <row r="178" spans="1:9">
      <c r="A178" s="280" t="s">
        <v>1573</v>
      </c>
      <c r="B178" s="280" t="s">
        <v>1457</v>
      </c>
      <c r="C178" s="280" t="s">
        <v>1181</v>
      </c>
      <c r="D178" s="280" t="s">
        <v>1217</v>
      </c>
      <c r="E178" s="80">
        <v>0</v>
      </c>
      <c r="F178" s="80">
        <v>708876</v>
      </c>
      <c r="G178" s="80">
        <v>1</v>
      </c>
      <c r="H178" s="280" t="s">
        <v>1394</v>
      </c>
      <c r="I178" s="80"/>
    </row>
    <row r="179" spans="1:9">
      <c r="A179" s="280" t="s">
        <v>1574</v>
      </c>
      <c r="B179" s="280" t="s">
        <v>1457</v>
      </c>
      <c r="C179" s="280" t="s">
        <v>1181</v>
      </c>
      <c r="D179" s="280" t="s">
        <v>1218</v>
      </c>
      <c r="E179" s="80">
        <v>0</v>
      </c>
      <c r="F179" s="80">
        <v>708876</v>
      </c>
      <c r="G179" s="80">
        <v>1</v>
      </c>
      <c r="H179" s="280" t="s">
        <v>1394</v>
      </c>
      <c r="I179" s="80"/>
    </row>
    <row r="180" spans="1:9">
      <c r="A180" s="280" t="s">
        <v>1575</v>
      </c>
      <c r="B180" s="280" t="s">
        <v>1457</v>
      </c>
      <c r="C180" s="280" t="s">
        <v>1181</v>
      </c>
      <c r="D180" s="280" t="s">
        <v>1219</v>
      </c>
      <c r="E180" s="80">
        <v>0</v>
      </c>
      <c r="F180" s="80">
        <v>708876</v>
      </c>
      <c r="G180" s="80">
        <v>1</v>
      </c>
      <c r="H180" s="280" t="s">
        <v>1394</v>
      </c>
      <c r="I180" s="80"/>
    </row>
    <row r="181" spans="1:9">
      <c r="A181" s="280" t="s">
        <v>1576</v>
      </c>
      <c r="B181" s="280" t="s">
        <v>1457</v>
      </c>
      <c r="C181" s="280" t="s">
        <v>1181</v>
      </c>
      <c r="D181" s="280" t="s">
        <v>1347</v>
      </c>
      <c r="E181" s="80">
        <v>0</v>
      </c>
      <c r="F181" s="80">
        <v>708876</v>
      </c>
      <c r="G181" s="80">
        <v>1</v>
      </c>
      <c r="H181" s="280" t="s">
        <v>1394</v>
      </c>
      <c r="I181" s="80"/>
    </row>
    <row r="182" spans="1:9">
      <c r="A182" s="280" t="s">
        <v>1577</v>
      </c>
      <c r="B182" s="280" t="s">
        <v>1457</v>
      </c>
      <c r="C182" s="280" t="s">
        <v>1181</v>
      </c>
      <c r="D182" s="280" t="s">
        <v>1344</v>
      </c>
      <c r="E182" s="80">
        <v>0</v>
      </c>
      <c r="F182" s="80">
        <v>708876</v>
      </c>
      <c r="G182" s="80">
        <v>1</v>
      </c>
      <c r="H182" s="280" t="s">
        <v>1394</v>
      </c>
      <c r="I182" s="80"/>
    </row>
    <row r="183" spans="1:9">
      <c r="A183" s="280" t="s">
        <v>1578</v>
      </c>
      <c r="B183" s="280" t="s">
        <v>1457</v>
      </c>
      <c r="C183" s="280" t="s">
        <v>1200</v>
      </c>
      <c r="D183" s="280" t="s">
        <v>1211</v>
      </c>
      <c r="E183" s="80">
        <v>3.9301920905862814E-3</v>
      </c>
      <c r="F183" s="80">
        <v>708876</v>
      </c>
      <c r="G183" s="80">
        <v>1</v>
      </c>
      <c r="H183" s="280" t="s">
        <v>1394</v>
      </c>
      <c r="I183" s="80"/>
    </row>
    <row r="184" spans="1:9">
      <c r="A184" s="280" t="s">
        <v>1579</v>
      </c>
      <c r="B184" s="280" t="s">
        <v>1457</v>
      </c>
      <c r="C184" s="280" t="s">
        <v>1200</v>
      </c>
      <c r="D184" s="280" t="s">
        <v>1212</v>
      </c>
      <c r="E184" s="80">
        <v>3.9301920905862814E-3</v>
      </c>
      <c r="F184" s="80">
        <v>708876</v>
      </c>
      <c r="G184" s="80">
        <v>1</v>
      </c>
      <c r="H184" s="280" t="s">
        <v>1394</v>
      </c>
      <c r="I184" s="80"/>
    </row>
    <row r="185" spans="1:9">
      <c r="A185" s="280" t="s">
        <v>1580</v>
      </c>
      <c r="B185" s="280" t="s">
        <v>1457</v>
      </c>
      <c r="C185" s="280" t="s">
        <v>1200</v>
      </c>
      <c r="D185" s="280" t="s">
        <v>1213</v>
      </c>
      <c r="E185" s="80">
        <v>3.9301920905862814E-3</v>
      </c>
      <c r="F185" s="80">
        <v>708876</v>
      </c>
      <c r="G185" s="80">
        <v>1</v>
      </c>
      <c r="H185" s="280" t="s">
        <v>1394</v>
      </c>
      <c r="I185" s="80"/>
    </row>
    <row r="186" spans="1:9">
      <c r="A186" s="280" t="s">
        <v>1581</v>
      </c>
      <c r="B186" s="280" t="s">
        <v>1457</v>
      </c>
      <c r="C186" s="280" t="s">
        <v>1200</v>
      </c>
      <c r="D186" s="280" t="s">
        <v>1214</v>
      </c>
      <c r="E186" s="80">
        <v>3.9301920905862814E-3</v>
      </c>
      <c r="F186" s="80">
        <v>708876</v>
      </c>
      <c r="G186" s="80">
        <v>1</v>
      </c>
      <c r="H186" s="280" t="s">
        <v>1394</v>
      </c>
      <c r="I186" s="80"/>
    </row>
    <row r="187" spans="1:9">
      <c r="A187" s="280" t="s">
        <v>1582</v>
      </c>
      <c r="B187" s="280" t="s">
        <v>1457</v>
      </c>
      <c r="C187" s="280" t="s">
        <v>1200</v>
      </c>
      <c r="D187" s="280" t="s">
        <v>1215</v>
      </c>
      <c r="E187" s="80">
        <v>3.4929206152040882E-3</v>
      </c>
      <c r="F187" s="80">
        <v>708876</v>
      </c>
      <c r="G187" s="80">
        <v>1</v>
      </c>
      <c r="H187" s="280" t="s">
        <v>1394</v>
      </c>
      <c r="I187" s="80"/>
    </row>
    <row r="188" spans="1:9">
      <c r="A188" s="280" t="s">
        <v>1583</v>
      </c>
      <c r="B188" s="280" t="s">
        <v>1457</v>
      </c>
      <c r="C188" s="280" t="s">
        <v>1200</v>
      </c>
      <c r="D188" s="280" t="s">
        <v>1216</v>
      </c>
      <c r="E188" s="80">
        <v>2.411505117156286E-3</v>
      </c>
      <c r="F188" s="80">
        <v>708876</v>
      </c>
      <c r="G188" s="80">
        <v>1</v>
      </c>
      <c r="H188" s="280" t="s">
        <v>1394</v>
      </c>
      <c r="I188" s="80"/>
    </row>
    <row r="189" spans="1:9">
      <c r="A189" s="280" t="s">
        <v>1584</v>
      </c>
      <c r="B189" s="280" t="s">
        <v>1457</v>
      </c>
      <c r="C189" s="280" t="s">
        <v>1200</v>
      </c>
      <c r="D189" s="280" t="s">
        <v>1217</v>
      </c>
      <c r="E189" s="80">
        <v>1.9258076348612381E-3</v>
      </c>
      <c r="F189" s="80">
        <v>708876</v>
      </c>
      <c r="G189" s="80">
        <v>1</v>
      </c>
      <c r="H189" s="280" t="s">
        <v>1394</v>
      </c>
      <c r="I189" s="80"/>
    </row>
    <row r="190" spans="1:9">
      <c r="A190" s="280" t="s">
        <v>1585</v>
      </c>
      <c r="B190" s="280" t="s">
        <v>1457</v>
      </c>
      <c r="C190" s="280" t="s">
        <v>1200</v>
      </c>
      <c r="D190" s="280" t="s">
        <v>1218</v>
      </c>
      <c r="E190" s="80">
        <v>7.6816520178336911E-4</v>
      </c>
      <c r="F190" s="80">
        <v>708876</v>
      </c>
      <c r="G190" s="80">
        <v>1</v>
      </c>
      <c r="H190" s="280" t="s">
        <v>1394</v>
      </c>
      <c r="I190" s="80"/>
    </row>
    <row r="191" spans="1:9">
      <c r="A191" s="280" t="s">
        <v>1586</v>
      </c>
      <c r="B191" s="280" t="s">
        <v>1457</v>
      </c>
      <c r="C191" s="280" t="s">
        <v>1200</v>
      </c>
      <c r="D191" s="280" t="s">
        <v>1219</v>
      </c>
      <c r="E191" s="80">
        <v>2.0813329483707781E-3</v>
      </c>
      <c r="F191" s="80">
        <v>708876</v>
      </c>
      <c r="G191" s="80">
        <v>1</v>
      </c>
      <c r="H191" s="280" t="s">
        <v>1394</v>
      </c>
      <c r="I191" s="80"/>
    </row>
    <row r="192" spans="1:9">
      <c r="A192" s="280" t="s">
        <v>1587</v>
      </c>
      <c r="B192" s="280" t="s">
        <v>1457</v>
      </c>
      <c r="C192" s="280" t="s">
        <v>1200</v>
      </c>
      <c r="D192" s="280" t="s">
        <v>1347</v>
      </c>
      <c r="E192" s="80">
        <v>9.8696662467828537E-4</v>
      </c>
      <c r="F192" s="80">
        <v>708876</v>
      </c>
      <c r="G192" s="80">
        <v>1</v>
      </c>
      <c r="H192" s="280" t="s">
        <v>1394</v>
      </c>
      <c r="I192" s="80"/>
    </row>
    <row r="193" spans="1:9">
      <c r="A193" s="280" t="s">
        <v>1588</v>
      </c>
      <c r="B193" s="280" t="s">
        <v>1457</v>
      </c>
      <c r="C193" s="280" t="s">
        <v>1200</v>
      </c>
      <c r="D193" s="280" t="s">
        <v>1344</v>
      </c>
      <c r="E193" s="80">
        <v>2.5885850164952262E-3</v>
      </c>
      <c r="F193" s="80">
        <v>708876</v>
      </c>
      <c r="G193" s="80">
        <v>1</v>
      </c>
      <c r="H193" s="280" t="s">
        <v>1394</v>
      </c>
      <c r="I193" s="80"/>
    </row>
    <row r="194" spans="1:9">
      <c r="A194" s="280" t="s">
        <v>1589</v>
      </c>
      <c r="B194" s="280" t="s">
        <v>1457</v>
      </c>
      <c r="C194" s="280" t="s">
        <v>1201</v>
      </c>
      <c r="D194" s="280" t="s">
        <v>1211</v>
      </c>
      <c r="E194" s="80">
        <v>0.70429625856103772</v>
      </c>
      <c r="F194" s="80">
        <v>708876</v>
      </c>
      <c r="G194" s="80">
        <v>1</v>
      </c>
      <c r="H194" s="280" t="s">
        <v>1394</v>
      </c>
      <c r="I194" s="80"/>
    </row>
    <row r="195" spans="1:9">
      <c r="A195" s="280" t="s">
        <v>1590</v>
      </c>
      <c r="B195" s="280" t="s">
        <v>1457</v>
      </c>
      <c r="C195" s="280" t="s">
        <v>1201</v>
      </c>
      <c r="D195" s="280" t="s">
        <v>1212</v>
      </c>
      <c r="E195" s="80">
        <v>0.7045296259500633</v>
      </c>
      <c r="F195" s="80">
        <v>708876</v>
      </c>
      <c r="G195" s="80">
        <v>1</v>
      </c>
      <c r="H195" s="280" t="s">
        <v>1394</v>
      </c>
      <c r="I195" s="80"/>
    </row>
    <row r="196" spans="1:9">
      <c r="A196" s="280" t="s">
        <v>1591</v>
      </c>
      <c r="B196" s="280" t="s">
        <v>1457</v>
      </c>
      <c r="C196" s="280" t="s">
        <v>1201</v>
      </c>
      <c r="D196" s="280" t="s">
        <v>1213</v>
      </c>
      <c r="E196" s="80">
        <v>0.70429625856103772</v>
      </c>
      <c r="F196" s="80">
        <v>708876</v>
      </c>
      <c r="G196" s="80">
        <v>1</v>
      </c>
      <c r="H196" s="280" t="s">
        <v>1394</v>
      </c>
      <c r="I196" s="80"/>
    </row>
    <row r="197" spans="1:9">
      <c r="A197" s="280" t="s">
        <v>1592</v>
      </c>
      <c r="B197" s="280" t="s">
        <v>1457</v>
      </c>
      <c r="C197" s="280" t="s">
        <v>1201</v>
      </c>
      <c r="D197" s="280" t="s">
        <v>1214</v>
      </c>
      <c r="E197" s="80">
        <v>0.70433676883823859</v>
      </c>
      <c r="F197" s="80">
        <v>708876</v>
      </c>
      <c r="G197" s="80">
        <v>1</v>
      </c>
      <c r="H197" s="280" t="s">
        <v>1394</v>
      </c>
      <c r="I197" s="80"/>
    </row>
    <row r="198" spans="1:9">
      <c r="A198" s="280" t="s">
        <v>1593</v>
      </c>
      <c r="B198" s="280" t="s">
        <v>1457</v>
      </c>
      <c r="C198" s="280" t="s">
        <v>1201</v>
      </c>
      <c r="D198" s="280" t="s">
        <v>1215</v>
      </c>
      <c r="E198" s="80">
        <v>0.63237032347423849</v>
      </c>
      <c r="F198" s="80">
        <v>708876</v>
      </c>
      <c r="G198" s="80">
        <v>1</v>
      </c>
      <c r="H198" s="280" t="s">
        <v>1394</v>
      </c>
      <c r="I198" s="80"/>
    </row>
    <row r="199" spans="1:9">
      <c r="A199" s="280" t="s">
        <v>1594</v>
      </c>
      <c r="B199" s="280" t="s">
        <v>1457</v>
      </c>
      <c r="C199" s="280" t="s">
        <v>1201</v>
      </c>
      <c r="D199" s="280" t="s">
        <v>1216</v>
      </c>
      <c r="E199" s="80">
        <v>0.55445327653074739</v>
      </c>
      <c r="F199" s="80">
        <v>708876</v>
      </c>
      <c r="G199" s="80">
        <v>1</v>
      </c>
      <c r="H199" s="280" t="s">
        <v>1394</v>
      </c>
      <c r="I199" s="80"/>
    </row>
    <row r="200" spans="1:9">
      <c r="A200" s="280" t="s">
        <v>1595</v>
      </c>
      <c r="B200" s="280" t="s">
        <v>1457</v>
      </c>
      <c r="C200" s="280" t="s">
        <v>1201</v>
      </c>
      <c r="D200" s="280" t="s">
        <v>1217</v>
      </c>
      <c r="E200" s="80">
        <v>0.32025739948924581</v>
      </c>
      <c r="F200" s="80">
        <v>708876</v>
      </c>
      <c r="G200" s="80">
        <v>1</v>
      </c>
      <c r="H200" s="280" t="s">
        <v>1394</v>
      </c>
      <c r="I200" s="80"/>
    </row>
    <row r="201" spans="1:9">
      <c r="A201" s="280" t="s">
        <v>1596</v>
      </c>
      <c r="B201" s="280" t="s">
        <v>1457</v>
      </c>
      <c r="C201" s="280" t="s">
        <v>1201</v>
      </c>
      <c r="D201" s="280" t="s">
        <v>1218</v>
      </c>
      <c r="E201" s="80">
        <v>0.22824695841198248</v>
      </c>
      <c r="F201" s="80">
        <v>708876</v>
      </c>
      <c r="G201" s="80">
        <v>1</v>
      </c>
      <c r="H201" s="280" t="s">
        <v>1394</v>
      </c>
      <c r="I201" s="80"/>
    </row>
    <row r="202" spans="1:9">
      <c r="A202" s="280" t="s">
        <v>1597</v>
      </c>
      <c r="B202" s="280" t="s">
        <v>1457</v>
      </c>
      <c r="C202" s="280" t="s">
        <v>1201</v>
      </c>
      <c r="D202" s="280" t="s">
        <v>1219</v>
      </c>
      <c r="E202" s="80">
        <v>4593.0752158821733</v>
      </c>
      <c r="F202" s="80">
        <v>708876</v>
      </c>
      <c r="G202" s="80">
        <v>1</v>
      </c>
      <c r="H202" s="280" t="s">
        <v>1394</v>
      </c>
      <c r="I202" s="80"/>
    </row>
    <row r="203" spans="1:9">
      <c r="A203" s="280" t="s">
        <v>1598</v>
      </c>
      <c r="B203" s="280" t="s">
        <v>1457</v>
      </c>
      <c r="C203" s="280" t="s">
        <v>1201</v>
      </c>
      <c r="D203" s="280" t="s">
        <v>1347</v>
      </c>
      <c r="E203" s="80">
        <v>0.24072405452487441</v>
      </c>
      <c r="F203" s="80">
        <v>708876</v>
      </c>
      <c r="G203" s="80">
        <v>1</v>
      </c>
      <c r="H203" s="280" t="s">
        <v>1394</v>
      </c>
      <c r="I203" s="80"/>
    </row>
    <row r="204" spans="1:9">
      <c r="A204" s="280" t="s">
        <v>1599</v>
      </c>
      <c r="B204" s="280" t="s">
        <v>1457</v>
      </c>
      <c r="C204" s="280" t="s">
        <v>1201</v>
      </c>
      <c r="D204" s="280" t="s">
        <v>1344</v>
      </c>
      <c r="E204" s="80">
        <v>0.51291725026786561</v>
      </c>
      <c r="F204" s="80">
        <v>708876</v>
      </c>
      <c r="G204" s="80">
        <v>1</v>
      </c>
      <c r="H204" s="280" t="s">
        <v>1394</v>
      </c>
      <c r="I204" s="80"/>
    </row>
    <row r="205" spans="1:9">
      <c r="A205" s="280" t="s">
        <v>1600</v>
      </c>
      <c r="B205" s="280" t="s">
        <v>1457</v>
      </c>
      <c r="C205" s="280" t="s">
        <v>1202</v>
      </c>
      <c r="D205" s="280" t="s">
        <v>1211</v>
      </c>
      <c r="E205" s="80">
        <v>5.4437713776600127E-3</v>
      </c>
      <c r="F205" s="80">
        <v>708876</v>
      </c>
      <c r="G205" s="80">
        <v>1</v>
      </c>
      <c r="H205" s="280" t="s">
        <v>1394</v>
      </c>
      <c r="I205" s="80"/>
    </row>
    <row r="206" spans="1:9">
      <c r="A206" s="280" t="s">
        <v>1601</v>
      </c>
      <c r="B206" s="280" t="s">
        <v>1457</v>
      </c>
      <c r="C206" s="280" t="s">
        <v>1202</v>
      </c>
      <c r="D206" s="280" t="s">
        <v>1212</v>
      </c>
      <c r="E206" s="80">
        <v>5.4437713776600127E-3</v>
      </c>
      <c r="F206" s="80">
        <v>708876</v>
      </c>
      <c r="G206" s="80">
        <v>1</v>
      </c>
      <c r="H206" s="280" t="s">
        <v>1394</v>
      </c>
      <c r="I206" s="80"/>
    </row>
    <row r="207" spans="1:9">
      <c r="A207" s="280" t="s">
        <v>1602</v>
      </c>
      <c r="B207" s="280" t="s">
        <v>1457</v>
      </c>
      <c r="C207" s="280" t="s">
        <v>1202</v>
      </c>
      <c r="D207" s="280" t="s">
        <v>1213</v>
      </c>
      <c r="E207" s="80">
        <v>5.4437713776600127E-3</v>
      </c>
      <c r="F207" s="80">
        <v>708876</v>
      </c>
      <c r="G207" s="80">
        <v>1</v>
      </c>
      <c r="H207" s="280" t="s">
        <v>1394</v>
      </c>
      <c r="I207" s="80"/>
    </row>
    <row r="208" spans="1:9">
      <c r="A208" s="280" t="s">
        <v>1603</v>
      </c>
      <c r="B208" s="280" t="s">
        <v>1457</v>
      </c>
      <c r="C208" s="280" t="s">
        <v>1202</v>
      </c>
      <c r="D208" s="280" t="s">
        <v>1214</v>
      </c>
      <c r="E208" s="80">
        <v>5.4437713776600127E-3</v>
      </c>
      <c r="F208" s="80">
        <v>708876</v>
      </c>
      <c r="G208" s="80">
        <v>1</v>
      </c>
      <c r="H208" s="280" t="s">
        <v>1394</v>
      </c>
      <c r="I208" s="80"/>
    </row>
    <row r="209" spans="1:9">
      <c r="A209" s="280" t="s">
        <v>1604</v>
      </c>
      <c r="B209" s="280" t="s">
        <v>1457</v>
      </c>
      <c r="C209" s="280" t="s">
        <v>1202</v>
      </c>
      <c r="D209" s="280" t="s">
        <v>1215</v>
      </c>
      <c r="E209" s="80">
        <v>3.2687502711004133E-3</v>
      </c>
      <c r="F209" s="80">
        <v>708876</v>
      </c>
      <c r="G209" s="80">
        <v>1</v>
      </c>
      <c r="H209" s="280" t="s">
        <v>1394</v>
      </c>
      <c r="I209" s="80"/>
    </row>
    <row r="210" spans="1:9">
      <c r="A210" s="280" t="s">
        <v>1605</v>
      </c>
      <c r="B210" s="280" t="s">
        <v>1457</v>
      </c>
      <c r="C210" s="280" t="s">
        <v>1202</v>
      </c>
      <c r="D210" s="280" t="s">
        <v>1216</v>
      </c>
      <c r="E210" s="80">
        <v>2.794270071414447E-3</v>
      </c>
      <c r="F210" s="80">
        <v>708876</v>
      </c>
      <c r="G210" s="80">
        <v>1</v>
      </c>
      <c r="H210" s="280" t="s">
        <v>1394</v>
      </c>
      <c r="I210" s="80"/>
    </row>
    <row r="211" spans="1:9">
      <c r="A211" s="280" t="s">
        <v>1606</v>
      </c>
      <c r="B211" s="280" t="s">
        <v>1457</v>
      </c>
      <c r="C211" s="280" t="s">
        <v>1202</v>
      </c>
      <c r="D211" s="280" t="s">
        <v>1217</v>
      </c>
      <c r="E211" s="80">
        <v>2.3431611738308983E-3</v>
      </c>
      <c r="F211" s="80">
        <v>708876</v>
      </c>
      <c r="G211" s="80">
        <v>1</v>
      </c>
      <c r="H211" s="280" t="s">
        <v>1394</v>
      </c>
      <c r="I211" s="80"/>
    </row>
    <row r="212" spans="1:9">
      <c r="A212" s="280" t="s">
        <v>1607</v>
      </c>
      <c r="B212" s="280" t="s">
        <v>1457</v>
      </c>
      <c r="C212" s="280" t="s">
        <v>1202</v>
      </c>
      <c r="D212" s="280" t="s">
        <v>1218</v>
      </c>
      <c r="E212" s="80">
        <v>1.0653888961447084E-3</v>
      </c>
      <c r="F212" s="80">
        <v>708876</v>
      </c>
      <c r="G212" s="80">
        <v>1</v>
      </c>
      <c r="H212" s="280" t="s">
        <v>1394</v>
      </c>
      <c r="I212" s="80"/>
    </row>
    <row r="213" spans="1:9">
      <c r="A213" s="280" t="s">
        <v>1608</v>
      </c>
      <c r="B213" s="280" t="s">
        <v>1457</v>
      </c>
      <c r="C213" s="280" t="s">
        <v>1202</v>
      </c>
      <c r="D213" s="280" t="s">
        <v>1219</v>
      </c>
      <c r="E213" s="80">
        <v>634.85105270531506</v>
      </c>
      <c r="F213" s="80">
        <v>708876</v>
      </c>
      <c r="G213" s="80">
        <v>1</v>
      </c>
      <c r="H213" s="280" t="s">
        <v>1394</v>
      </c>
      <c r="I213" s="80"/>
    </row>
    <row r="214" spans="1:9">
      <c r="A214" s="280" t="s">
        <v>1609</v>
      </c>
      <c r="B214" s="280" t="s">
        <v>1457</v>
      </c>
      <c r="C214" s="280" t="s">
        <v>1202</v>
      </c>
      <c r="D214" s="280" t="s">
        <v>1347</v>
      </c>
      <c r="E214" s="80">
        <v>2.4835513831481105E-3</v>
      </c>
      <c r="F214" s="80">
        <v>708876</v>
      </c>
      <c r="G214" s="80">
        <v>1</v>
      </c>
      <c r="H214" s="280" t="s">
        <v>1394</v>
      </c>
      <c r="I214" s="80"/>
    </row>
    <row r="215" spans="1:9">
      <c r="A215" s="280" t="s">
        <v>1610</v>
      </c>
      <c r="B215" s="280" t="s">
        <v>1457</v>
      </c>
      <c r="C215" s="280" t="s">
        <v>1202</v>
      </c>
      <c r="D215" s="280" t="s">
        <v>1344</v>
      </c>
      <c r="E215" s="80">
        <v>5.5297343113806996E-3</v>
      </c>
      <c r="F215" s="80">
        <v>708876</v>
      </c>
      <c r="G215" s="80">
        <v>1</v>
      </c>
      <c r="H215" s="280" t="s">
        <v>1394</v>
      </c>
      <c r="I215" s="80"/>
    </row>
    <row r="216" spans="1:9">
      <c r="A216" s="280" t="s">
        <v>1611</v>
      </c>
      <c r="B216" s="280" t="s">
        <v>1457</v>
      </c>
      <c r="C216" s="280" t="s">
        <v>1203</v>
      </c>
      <c r="D216" s="280" t="s">
        <v>1211</v>
      </c>
      <c r="E216" s="80">
        <v>5.2682299747629138E-3</v>
      </c>
      <c r="F216" s="80">
        <v>708876</v>
      </c>
      <c r="G216" s="80">
        <v>1</v>
      </c>
      <c r="H216" s="280" t="s">
        <v>1394</v>
      </c>
      <c r="I216" s="80"/>
    </row>
    <row r="217" spans="1:9">
      <c r="A217" s="280" t="s">
        <v>1612</v>
      </c>
      <c r="B217" s="280" t="s">
        <v>1457</v>
      </c>
      <c r="C217" s="280" t="s">
        <v>1203</v>
      </c>
      <c r="D217" s="280" t="s">
        <v>1212</v>
      </c>
      <c r="E217" s="80">
        <v>5.2686791083034782E-3</v>
      </c>
      <c r="F217" s="80">
        <v>708876</v>
      </c>
      <c r="G217" s="80">
        <v>1</v>
      </c>
      <c r="H217" s="280" t="s">
        <v>1394</v>
      </c>
      <c r="I217" s="80"/>
    </row>
    <row r="218" spans="1:9">
      <c r="A218" s="280" t="s">
        <v>1613</v>
      </c>
      <c r="B218" s="280" t="s">
        <v>1457</v>
      </c>
      <c r="C218" s="280" t="s">
        <v>1203</v>
      </c>
      <c r="D218" s="280" t="s">
        <v>1213</v>
      </c>
      <c r="E218" s="80">
        <v>5.2682299747629138E-3</v>
      </c>
      <c r="F218" s="80">
        <v>708876</v>
      </c>
      <c r="G218" s="80">
        <v>1</v>
      </c>
      <c r="H218" s="280" t="s">
        <v>1394</v>
      </c>
      <c r="I218" s="80"/>
    </row>
    <row r="219" spans="1:9">
      <c r="A219" s="280" t="s">
        <v>1614</v>
      </c>
      <c r="B219" s="280" t="s">
        <v>1457</v>
      </c>
      <c r="C219" s="280" t="s">
        <v>1203</v>
      </c>
      <c r="D219" s="280" t="s">
        <v>1214</v>
      </c>
      <c r="E219" s="80">
        <v>5.2682299747629138E-3</v>
      </c>
      <c r="F219" s="80">
        <v>708876</v>
      </c>
      <c r="G219" s="80">
        <v>1</v>
      </c>
      <c r="H219" s="280" t="s">
        <v>1394</v>
      </c>
      <c r="I219" s="80"/>
    </row>
    <row r="220" spans="1:9">
      <c r="A220" s="280" t="s">
        <v>1615</v>
      </c>
      <c r="B220" s="280" t="s">
        <v>1457</v>
      </c>
      <c r="C220" s="280" t="s">
        <v>1203</v>
      </c>
      <c r="D220" s="280" t="s">
        <v>1215</v>
      </c>
      <c r="E220" s="80">
        <v>4.4019542912129284E-3</v>
      </c>
      <c r="F220" s="80">
        <v>708876</v>
      </c>
      <c r="G220" s="80">
        <v>1</v>
      </c>
      <c r="H220" s="280" t="s">
        <v>1394</v>
      </c>
      <c r="I220" s="80"/>
    </row>
    <row r="221" spans="1:9">
      <c r="A221" s="280" t="s">
        <v>1616</v>
      </c>
      <c r="B221" s="280" t="s">
        <v>1457</v>
      </c>
      <c r="C221" s="280" t="s">
        <v>1203</v>
      </c>
      <c r="D221" s="280" t="s">
        <v>1216</v>
      </c>
      <c r="E221" s="80">
        <v>4.0195893589321822E-3</v>
      </c>
      <c r="F221" s="80">
        <v>708876</v>
      </c>
      <c r="G221" s="80">
        <v>1</v>
      </c>
      <c r="H221" s="280" t="s">
        <v>1394</v>
      </c>
      <c r="I221" s="80"/>
    </row>
    <row r="222" spans="1:9">
      <c r="A222" s="280" t="s">
        <v>1617</v>
      </c>
      <c r="B222" s="280" t="s">
        <v>1457</v>
      </c>
      <c r="C222" s="280" t="s">
        <v>1203</v>
      </c>
      <c r="D222" s="280" t="s">
        <v>1217</v>
      </c>
      <c r="E222" s="80">
        <v>2.2484680781709979E-3</v>
      </c>
      <c r="F222" s="80">
        <v>708876</v>
      </c>
      <c r="G222" s="80">
        <v>1</v>
      </c>
      <c r="H222" s="280" t="s">
        <v>1394</v>
      </c>
      <c r="I222" s="80"/>
    </row>
    <row r="223" spans="1:9">
      <c r="A223" s="280" t="s">
        <v>1618</v>
      </c>
      <c r="B223" s="280" t="s">
        <v>1457</v>
      </c>
      <c r="C223" s="280" t="s">
        <v>1203</v>
      </c>
      <c r="D223" s="280" t="s">
        <v>1218</v>
      </c>
      <c r="E223" s="80">
        <v>1.3763003214257454E-3</v>
      </c>
      <c r="F223" s="80">
        <v>708876</v>
      </c>
      <c r="G223" s="80">
        <v>1</v>
      </c>
      <c r="H223" s="280" t="s">
        <v>1394</v>
      </c>
      <c r="I223" s="80"/>
    </row>
    <row r="224" spans="1:9">
      <c r="A224" s="280" t="s">
        <v>1619</v>
      </c>
      <c r="B224" s="280" t="s">
        <v>1457</v>
      </c>
      <c r="C224" s="280" t="s">
        <v>1203</v>
      </c>
      <c r="D224" s="280" t="s">
        <v>1219</v>
      </c>
      <c r="E224" s="80">
        <v>72.507885945363654</v>
      </c>
      <c r="F224" s="80">
        <v>708876</v>
      </c>
      <c r="G224" s="80">
        <v>1</v>
      </c>
      <c r="H224" s="280" t="s">
        <v>1394</v>
      </c>
      <c r="I224" s="80"/>
    </row>
    <row r="225" spans="1:9">
      <c r="A225" s="280" t="s">
        <v>1620</v>
      </c>
      <c r="B225" s="280" t="s">
        <v>1457</v>
      </c>
      <c r="C225" s="280" t="s">
        <v>1203</v>
      </c>
      <c r="D225" s="280" t="s">
        <v>1347</v>
      </c>
      <c r="E225" s="80">
        <v>1.7424377548333871E-3</v>
      </c>
      <c r="F225" s="80">
        <v>708876</v>
      </c>
      <c r="G225" s="80">
        <v>1</v>
      </c>
      <c r="H225" s="280" t="s">
        <v>1394</v>
      </c>
      <c r="I225" s="80"/>
    </row>
    <row r="226" spans="1:9">
      <c r="A226" s="280" t="s">
        <v>1621</v>
      </c>
      <c r="B226" s="280" t="s">
        <v>1457</v>
      </c>
      <c r="C226" s="280" t="s">
        <v>1203</v>
      </c>
      <c r="D226" s="280" t="s">
        <v>1344</v>
      </c>
      <c r="E226" s="80">
        <v>3.7103024013746002E-3</v>
      </c>
      <c r="F226" s="80">
        <v>708876</v>
      </c>
      <c r="G226" s="80">
        <v>1</v>
      </c>
      <c r="H226" s="280" t="s">
        <v>1394</v>
      </c>
      <c r="I226" s="80"/>
    </row>
    <row r="227" spans="1:9">
      <c r="A227" s="280" t="s">
        <v>1622</v>
      </c>
      <c r="B227" s="280" t="s">
        <v>1457</v>
      </c>
      <c r="C227" s="280" t="s">
        <v>1204</v>
      </c>
      <c r="D227" s="280" t="s">
        <v>1211</v>
      </c>
      <c r="E227" s="80">
        <v>2.6568027912145449</v>
      </c>
      <c r="F227" s="80">
        <v>708876</v>
      </c>
      <c r="G227" s="80">
        <v>1</v>
      </c>
      <c r="H227" s="280" t="s">
        <v>1394</v>
      </c>
      <c r="I227" s="80"/>
    </row>
    <row r="228" spans="1:9">
      <c r="A228" s="280" t="s">
        <v>1623</v>
      </c>
      <c r="B228" s="280" t="s">
        <v>1457</v>
      </c>
      <c r="C228" s="280" t="s">
        <v>1204</v>
      </c>
      <c r="D228" s="280" t="s">
        <v>1212</v>
      </c>
      <c r="E228" s="80">
        <v>2.6577585684906251</v>
      </c>
      <c r="F228" s="80">
        <v>708876</v>
      </c>
      <c r="G228" s="80">
        <v>1</v>
      </c>
      <c r="H228" s="280" t="s">
        <v>1394</v>
      </c>
      <c r="I228" s="80"/>
    </row>
    <row r="229" spans="1:9">
      <c r="A229" s="280" t="s">
        <v>1624</v>
      </c>
      <c r="B229" s="280" t="s">
        <v>1457</v>
      </c>
      <c r="C229" s="280" t="s">
        <v>1204</v>
      </c>
      <c r="D229" s="280" t="s">
        <v>1213</v>
      </c>
      <c r="E229" s="80">
        <v>2.6568027912145449</v>
      </c>
      <c r="F229" s="80">
        <v>708876</v>
      </c>
      <c r="G229" s="80">
        <v>1</v>
      </c>
      <c r="H229" s="280" t="s">
        <v>1394</v>
      </c>
      <c r="I229" s="80"/>
    </row>
    <row r="230" spans="1:9">
      <c r="A230" s="280" t="s">
        <v>1625</v>
      </c>
      <c r="B230" s="280" t="s">
        <v>1457</v>
      </c>
      <c r="C230" s="280" t="s">
        <v>1204</v>
      </c>
      <c r="D230" s="280" t="s">
        <v>1214</v>
      </c>
      <c r="E230" s="80">
        <v>2.6569019404348033</v>
      </c>
      <c r="F230" s="80">
        <v>708876</v>
      </c>
      <c r="G230" s="80">
        <v>1</v>
      </c>
      <c r="H230" s="280" t="s">
        <v>1394</v>
      </c>
      <c r="I230" s="80"/>
    </row>
    <row r="231" spans="1:9">
      <c r="A231" s="280" t="s">
        <v>1626</v>
      </c>
      <c r="B231" s="280" t="s">
        <v>1457</v>
      </c>
      <c r="C231" s="280" t="s">
        <v>1204</v>
      </c>
      <c r="D231" s="280" t="s">
        <v>1215</v>
      </c>
      <c r="E231" s="80">
        <v>2.2842480530364901</v>
      </c>
      <c r="F231" s="80">
        <v>708876</v>
      </c>
      <c r="G231" s="80">
        <v>1</v>
      </c>
      <c r="H231" s="280" t="s">
        <v>1394</v>
      </c>
      <c r="I231" s="80"/>
    </row>
    <row r="232" spans="1:9">
      <c r="A232" s="280" t="s">
        <v>1627</v>
      </c>
      <c r="B232" s="280" t="s">
        <v>1457</v>
      </c>
      <c r="C232" s="280" t="s">
        <v>1204</v>
      </c>
      <c r="D232" s="280" t="s">
        <v>1216</v>
      </c>
      <c r="E232" s="80">
        <v>2.178126761036145</v>
      </c>
      <c r="F232" s="80">
        <v>708876</v>
      </c>
      <c r="G232" s="80">
        <v>1</v>
      </c>
      <c r="H232" s="280" t="s">
        <v>1394</v>
      </c>
      <c r="I232" s="80"/>
    </row>
    <row r="233" spans="1:9">
      <c r="A233" s="280" t="s">
        <v>1628</v>
      </c>
      <c r="B233" s="280" t="s">
        <v>1457</v>
      </c>
      <c r="C233" s="280" t="s">
        <v>1204</v>
      </c>
      <c r="D233" s="280" t="s">
        <v>1217</v>
      </c>
      <c r="E233" s="80">
        <v>1.2202293825259369</v>
      </c>
      <c r="F233" s="80">
        <v>708876</v>
      </c>
      <c r="G233" s="80">
        <v>1</v>
      </c>
      <c r="H233" s="280" t="s">
        <v>1394</v>
      </c>
      <c r="I233" s="80"/>
    </row>
    <row r="234" spans="1:9">
      <c r="A234" s="280" t="s">
        <v>1629</v>
      </c>
      <c r="B234" s="280" t="s">
        <v>1457</v>
      </c>
      <c r="C234" s="280" t="s">
        <v>1204</v>
      </c>
      <c r="D234" s="280" t="s">
        <v>1218</v>
      </c>
      <c r="E234" s="80">
        <v>0.4236177722718002</v>
      </c>
      <c r="F234" s="80">
        <v>708876</v>
      </c>
      <c r="G234" s="80">
        <v>1</v>
      </c>
      <c r="H234" s="280" t="s">
        <v>1394</v>
      </c>
      <c r="I234" s="80"/>
    </row>
    <row r="235" spans="1:9">
      <c r="A235" s="280" t="s">
        <v>1630</v>
      </c>
      <c r="B235" s="280" t="s">
        <v>1457</v>
      </c>
      <c r="C235" s="280" t="s">
        <v>1204</v>
      </c>
      <c r="D235" s="280" t="s">
        <v>1219</v>
      </c>
      <c r="E235" s="80">
        <v>20820.358254390681</v>
      </c>
      <c r="F235" s="80">
        <v>708876</v>
      </c>
      <c r="G235" s="80">
        <v>1</v>
      </c>
      <c r="H235" s="280" t="s">
        <v>1394</v>
      </c>
      <c r="I235" s="80"/>
    </row>
    <row r="236" spans="1:9">
      <c r="A236" s="280" t="s">
        <v>1631</v>
      </c>
      <c r="B236" s="280" t="s">
        <v>1457</v>
      </c>
      <c r="C236" s="280" t="s">
        <v>1204</v>
      </c>
      <c r="D236" s="280" t="s">
        <v>1347</v>
      </c>
      <c r="E236" s="80">
        <v>0.88616780700496312</v>
      </c>
      <c r="F236" s="80">
        <v>708876</v>
      </c>
      <c r="G236" s="80">
        <v>1</v>
      </c>
      <c r="H236" s="280" t="s">
        <v>1394</v>
      </c>
      <c r="I236" s="80"/>
    </row>
    <row r="237" spans="1:9">
      <c r="A237" s="280" t="s">
        <v>1632</v>
      </c>
      <c r="B237" s="280" t="s">
        <v>1457</v>
      </c>
      <c r="C237" s="280" t="s">
        <v>1204</v>
      </c>
      <c r="D237" s="280" t="s">
        <v>1344</v>
      </c>
      <c r="E237" s="80">
        <v>1.8992642025122297</v>
      </c>
      <c r="F237" s="80">
        <v>708876</v>
      </c>
      <c r="G237" s="80">
        <v>1</v>
      </c>
      <c r="H237" s="280" t="s">
        <v>1394</v>
      </c>
      <c r="I237" s="80"/>
    </row>
    <row r="238" spans="1:9">
      <c r="A238" s="280" t="s">
        <v>1633</v>
      </c>
      <c r="B238" s="280" t="s">
        <v>1457</v>
      </c>
      <c r="C238" s="280" t="s">
        <v>1205</v>
      </c>
      <c r="D238" s="280" t="s">
        <v>1211</v>
      </c>
      <c r="E238" s="80">
        <v>0.64971951054430666</v>
      </c>
      <c r="F238" s="80">
        <v>708876</v>
      </c>
      <c r="G238" s="80">
        <v>1</v>
      </c>
      <c r="H238" s="280" t="s">
        <v>1394</v>
      </c>
      <c r="I238" s="80"/>
    </row>
    <row r="239" spans="1:9">
      <c r="A239" s="280" t="s">
        <v>1634</v>
      </c>
      <c r="B239" s="280" t="s">
        <v>1457</v>
      </c>
      <c r="C239" s="280" t="s">
        <v>1205</v>
      </c>
      <c r="D239" s="280" t="s">
        <v>1212</v>
      </c>
      <c r="E239" s="80">
        <v>0.65049286703878828</v>
      </c>
      <c r="F239" s="80">
        <v>708876</v>
      </c>
      <c r="G239" s="80">
        <v>1</v>
      </c>
      <c r="H239" s="280" t="s">
        <v>1394</v>
      </c>
      <c r="I239" s="80"/>
    </row>
    <row r="240" spans="1:9">
      <c r="A240" s="280" t="s">
        <v>1635</v>
      </c>
      <c r="B240" s="280" t="s">
        <v>1457</v>
      </c>
      <c r="C240" s="280" t="s">
        <v>1205</v>
      </c>
      <c r="D240" s="280" t="s">
        <v>1213</v>
      </c>
      <c r="E240" s="80">
        <v>0.64971951054430666</v>
      </c>
      <c r="F240" s="80">
        <v>708876</v>
      </c>
      <c r="G240" s="80">
        <v>1</v>
      </c>
      <c r="H240" s="280" t="s">
        <v>1394</v>
      </c>
      <c r="I240" s="80"/>
    </row>
    <row r="241" spans="1:9">
      <c r="A241" s="280" t="s">
        <v>1636</v>
      </c>
      <c r="B241" s="280" t="s">
        <v>1457</v>
      </c>
      <c r="C241" s="280" t="s">
        <v>1205</v>
      </c>
      <c r="D241" s="280" t="s">
        <v>1214</v>
      </c>
      <c r="E241" s="80">
        <v>0.64986488122875841</v>
      </c>
      <c r="F241" s="80">
        <v>708876</v>
      </c>
      <c r="G241" s="80">
        <v>1</v>
      </c>
      <c r="H241" s="280" t="s">
        <v>1394</v>
      </c>
      <c r="I241" s="80"/>
    </row>
    <row r="242" spans="1:9">
      <c r="A242" s="280" t="s">
        <v>1637</v>
      </c>
      <c r="B242" s="280" t="s">
        <v>1457</v>
      </c>
      <c r="C242" s="280" t="s">
        <v>1205</v>
      </c>
      <c r="D242" s="280" t="s">
        <v>1215</v>
      </c>
      <c r="E242" s="80">
        <v>0.55452046528295496</v>
      </c>
      <c r="F242" s="80">
        <v>708876</v>
      </c>
      <c r="G242" s="80">
        <v>1</v>
      </c>
      <c r="H242" s="280" t="s">
        <v>1394</v>
      </c>
      <c r="I242" s="80"/>
    </row>
    <row r="243" spans="1:9">
      <c r="A243" s="280" t="s">
        <v>1638</v>
      </c>
      <c r="B243" s="280" t="s">
        <v>1457</v>
      </c>
      <c r="C243" s="280" t="s">
        <v>1205</v>
      </c>
      <c r="D243" s="280" t="s">
        <v>1216</v>
      </c>
      <c r="E243" s="80">
        <v>0.4583442975939232</v>
      </c>
      <c r="F243" s="80">
        <v>708876</v>
      </c>
      <c r="G243" s="80">
        <v>1</v>
      </c>
      <c r="H243" s="280" t="s">
        <v>1394</v>
      </c>
      <c r="I243" s="80"/>
    </row>
    <row r="244" spans="1:9">
      <c r="A244" s="280" t="s">
        <v>1639</v>
      </c>
      <c r="B244" s="280" t="s">
        <v>1457</v>
      </c>
      <c r="C244" s="280" t="s">
        <v>1205</v>
      </c>
      <c r="D244" s="280" t="s">
        <v>1217</v>
      </c>
      <c r="E244" s="80">
        <v>0.2775250620924512</v>
      </c>
      <c r="F244" s="80">
        <v>708876</v>
      </c>
      <c r="G244" s="80">
        <v>1</v>
      </c>
      <c r="H244" s="280" t="s">
        <v>1394</v>
      </c>
      <c r="I244" s="80"/>
    </row>
    <row r="245" spans="1:9">
      <c r="A245" s="280" t="s">
        <v>1640</v>
      </c>
      <c r="B245" s="280" t="s">
        <v>1457</v>
      </c>
      <c r="C245" s="280" t="s">
        <v>1205</v>
      </c>
      <c r="D245" s="280" t="s">
        <v>1218</v>
      </c>
      <c r="E245" s="80">
        <v>8.1817076286328547E-2</v>
      </c>
      <c r="F245" s="80">
        <v>708876</v>
      </c>
      <c r="G245" s="80">
        <v>1</v>
      </c>
      <c r="H245" s="280" t="s">
        <v>1394</v>
      </c>
      <c r="I245" s="80"/>
    </row>
    <row r="246" spans="1:9">
      <c r="A246" s="280" t="s">
        <v>1641</v>
      </c>
      <c r="B246" s="280" t="s">
        <v>1457</v>
      </c>
      <c r="C246" s="280" t="s">
        <v>1205</v>
      </c>
      <c r="D246" s="280" t="s">
        <v>1219</v>
      </c>
      <c r="E246" s="80">
        <v>2925.4980222988006</v>
      </c>
      <c r="F246" s="80">
        <v>708876</v>
      </c>
      <c r="G246" s="80">
        <v>1</v>
      </c>
      <c r="H246" s="280" t="s">
        <v>1394</v>
      </c>
      <c r="I246" s="80"/>
    </row>
    <row r="247" spans="1:9">
      <c r="A247" s="280" t="s">
        <v>1642</v>
      </c>
      <c r="B247" s="280" t="s">
        <v>1457</v>
      </c>
      <c r="C247" s="280" t="s">
        <v>1205</v>
      </c>
      <c r="D247" s="280" t="s">
        <v>1347</v>
      </c>
      <c r="E247" s="80">
        <v>0.20480175322496486</v>
      </c>
      <c r="F247" s="80">
        <v>708876</v>
      </c>
      <c r="G247" s="80">
        <v>1</v>
      </c>
      <c r="H247" s="280" t="s">
        <v>1394</v>
      </c>
      <c r="I247" s="80"/>
    </row>
    <row r="248" spans="1:9">
      <c r="A248" s="280" t="s">
        <v>1643</v>
      </c>
      <c r="B248" s="280" t="s">
        <v>1457</v>
      </c>
      <c r="C248" s="280" t="s">
        <v>1205</v>
      </c>
      <c r="D248" s="280" t="s">
        <v>1344</v>
      </c>
      <c r="E248" s="80">
        <v>0.43297957772367562</v>
      </c>
      <c r="F248" s="80">
        <v>708876</v>
      </c>
      <c r="G248" s="80">
        <v>1</v>
      </c>
      <c r="H248" s="280" t="s">
        <v>1394</v>
      </c>
      <c r="I248" s="80"/>
    </row>
    <row r="249" spans="1:9">
      <c r="A249" s="280" t="s">
        <v>1644</v>
      </c>
      <c r="B249" s="280" t="s">
        <v>1457</v>
      </c>
      <c r="C249" s="280" t="s">
        <v>1206</v>
      </c>
      <c r="D249" s="280" t="s">
        <v>1211</v>
      </c>
      <c r="E249" s="80">
        <v>3.8499100367523402E-2</v>
      </c>
      <c r="F249" s="80">
        <v>708876</v>
      </c>
      <c r="G249" s="80">
        <v>1</v>
      </c>
      <c r="H249" s="280" t="s">
        <v>1394</v>
      </c>
      <c r="I249" s="80"/>
    </row>
    <row r="250" spans="1:9">
      <c r="A250" s="280" t="s">
        <v>1645</v>
      </c>
      <c r="B250" s="280" t="s">
        <v>1457</v>
      </c>
      <c r="C250" s="280" t="s">
        <v>1206</v>
      </c>
      <c r="D250" s="280" t="s">
        <v>1212</v>
      </c>
      <c r="E250" s="80">
        <v>3.8499100367523402E-2</v>
      </c>
      <c r="F250" s="80">
        <v>708876</v>
      </c>
      <c r="G250" s="80">
        <v>1</v>
      </c>
      <c r="H250" s="280" t="s">
        <v>1394</v>
      </c>
      <c r="I250" s="80"/>
    </row>
    <row r="251" spans="1:9">
      <c r="A251" s="280" t="s">
        <v>1646</v>
      </c>
      <c r="B251" s="280" t="s">
        <v>1457</v>
      </c>
      <c r="C251" s="280" t="s">
        <v>1206</v>
      </c>
      <c r="D251" s="280" t="s">
        <v>1213</v>
      </c>
      <c r="E251" s="80">
        <v>3.8499100367523402E-2</v>
      </c>
      <c r="F251" s="80">
        <v>708876</v>
      </c>
      <c r="G251" s="80">
        <v>1</v>
      </c>
      <c r="H251" s="280" t="s">
        <v>1394</v>
      </c>
      <c r="I251" s="80"/>
    </row>
    <row r="252" spans="1:9">
      <c r="A252" s="280" t="s">
        <v>1647</v>
      </c>
      <c r="B252" s="280" t="s">
        <v>1457</v>
      </c>
      <c r="C252" s="280" t="s">
        <v>1206</v>
      </c>
      <c r="D252" s="280" t="s">
        <v>1214</v>
      </c>
      <c r="E252" s="80">
        <v>3.8499100367523402E-2</v>
      </c>
      <c r="F252" s="80">
        <v>708876</v>
      </c>
      <c r="G252" s="80">
        <v>1</v>
      </c>
      <c r="H252" s="280" t="s">
        <v>1394</v>
      </c>
      <c r="I252" s="80"/>
    </row>
    <row r="253" spans="1:9">
      <c r="A253" s="280" t="s">
        <v>1648</v>
      </c>
      <c r="B253" s="280" t="s">
        <v>1457</v>
      </c>
      <c r="C253" s="280" t="s">
        <v>1206</v>
      </c>
      <c r="D253" s="280" t="s">
        <v>1215</v>
      </c>
      <c r="E253" s="80">
        <v>3.8499100367523402E-2</v>
      </c>
      <c r="F253" s="80">
        <v>708876</v>
      </c>
      <c r="G253" s="80">
        <v>1</v>
      </c>
      <c r="H253" s="280" t="s">
        <v>1394</v>
      </c>
      <c r="I253" s="80"/>
    </row>
    <row r="254" spans="1:9">
      <c r="A254" s="280" t="s">
        <v>1649</v>
      </c>
      <c r="B254" s="280" t="s">
        <v>1457</v>
      </c>
      <c r="C254" s="280" t="s">
        <v>1206</v>
      </c>
      <c r="D254" s="280" t="s">
        <v>1216</v>
      </c>
      <c r="E254" s="80">
        <v>3.8019225382053386E-2</v>
      </c>
      <c r="F254" s="80">
        <v>708876</v>
      </c>
      <c r="G254" s="80">
        <v>1</v>
      </c>
      <c r="H254" s="280" t="s">
        <v>1394</v>
      </c>
      <c r="I254" s="80"/>
    </row>
    <row r="255" spans="1:9">
      <c r="A255" s="280" t="s">
        <v>1650</v>
      </c>
      <c r="B255" s="280" t="s">
        <v>1457</v>
      </c>
      <c r="C255" s="280" t="s">
        <v>1206</v>
      </c>
      <c r="D255" s="280" t="s">
        <v>1217</v>
      </c>
      <c r="E255" s="80">
        <v>2.4141443359748521E-2</v>
      </c>
      <c r="F255" s="80">
        <v>708876</v>
      </c>
      <c r="G255" s="80">
        <v>1</v>
      </c>
      <c r="H255" s="280" t="s">
        <v>1394</v>
      </c>
      <c r="I255" s="80"/>
    </row>
    <row r="256" spans="1:9">
      <c r="A256" s="280" t="s">
        <v>1651</v>
      </c>
      <c r="B256" s="280" t="s">
        <v>1457</v>
      </c>
      <c r="C256" s="280" t="s">
        <v>1206</v>
      </c>
      <c r="D256" s="280" t="s">
        <v>1218</v>
      </c>
      <c r="E256" s="80">
        <v>5.9355781049171812E-3</v>
      </c>
      <c r="F256" s="80">
        <v>708876</v>
      </c>
      <c r="G256" s="80">
        <v>1</v>
      </c>
      <c r="H256" s="280" t="s">
        <v>1394</v>
      </c>
      <c r="I256" s="80"/>
    </row>
    <row r="257" spans="1:9">
      <c r="A257" s="280" t="s">
        <v>1652</v>
      </c>
      <c r="B257" s="280" t="s">
        <v>1457</v>
      </c>
      <c r="C257" s="280" t="s">
        <v>1206</v>
      </c>
      <c r="D257" s="280" t="s">
        <v>1219</v>
      </c>
      <c r="E257" s="80">
        <v>2.2246913789072464E-2</v>
      </c>
      <c r="F257" s="80">
        <v>708876</v>
      </c>
      <c r="G257" s="80">
        <v>1</v>
      </c>
      <c r="H257" s="280" t="s">
        <v>1394</v>
      </c>
      <c r="I257" s="80"/>
    </row>
    <row r="258" spans="1:9">
      <c r="A258" s="280" t="s">
        <v>1653</v>
      </c>
      <c r="B258" s="280" t="s">
        <v>1457</v>
      </c>
      <c r="C258" s="280" t="s">
        <v>1206</v>
      </c>
      <c r="D258" s="280" t="s">
        <v>1347</v>
      </c>
      <c r="E258" s="80">
        <v>1.8081918984773192E-2</v>
      </c>
      <c r="F258" s="80">
        <v>708876</v>
      </c>
      <c r="G258" s="80">
        <v>1</v>
      </c>
      <c r="H258" s="280" t="s">
        <v>1394</v>
      </c>
      <c r="I258" s="80"/>
    </row>
    <row r="259" spans="1:9">
      <c r="A259" s="280" t="s">
        <v>1654</v>
      </c>
      <c r="B259" s="280" t="s">
        <v>1457</v>
      </c>
      <c r="C259" s="280" t="s">
        <v>1206</v>
      </c>
      <c r="D259" s="280" t="s">
        <v>1344</v>
      </c>
      <c r="E259" s="80">
        <v>3.6893697043867725E-2</v>
      </c>
      <c r="F259" s="80">
        <v>708876</v>
      </c>
      <c r="G259" s="80">
        <v>1</v>
      </c>
      <c r="H259" s="280" t="s">
        <v>1394</v>
      </c>
      <c r="I259" s="80"/>
    </row>
    <row r="260" spans="1:9">
      <c r="A260" s="280" t="s">
        <v>1655</v>
      </c>
      <c r="B260" s="280" t="s">
        <v>1457</v>
      </c>
      <c r="C260" s="280" t="s">
        <v>1207</v>
      </c>
      <c r="D260" s="280" t="s">
        <v>1211</v>
      </c>
      <c r="E260" s="80">
        <v>4.4960869528414445E-2</v>
      </c>
      <c r="F260" s="80">
        <v>708876</v>
      </c>
      <c r="G260" s="80">
        <v>1</v>
      </c>
      <c r="H260" s="280" t="s">
        <v>1394</v>
      </c>
      <c r="I260" s="80"/>
    </row>
    <row r="261" spans="1:9">
      <c r="A261" s="280" t="s">
        <v>1656</v>
      </c>
      <c r="B261" s="280" t="s">
        <v>1457</v>
      </c>
      <c r="C261" s="280" t="s">
        <v>1207</v>
      </c>
      <c r="D261" s="280" t="s">
        <v>1212</v>
      </c>
      <c r="E261" s="80">
        <v>4.4966209327816996E-2</v>
      </c>
      <c r="F261" s="80">
        <v>708876</v>
      </c>
      <c r="G261" s="80">
        <v>1</v>
      </c>
      <c r="H261" s="280" t="s">
        <v>1394</v>
      </c>
      <c r="I261" s="80"/>
    </row>
    <row r="262" spans="1:9">
      <c r="A262" s="280" t="s">
        <v>1657</v>
      </c>
      <c r="B262" s="280" t="s">
        <v>1457</v>
      </c>
      <c r="C262" s="280" t="s">
        <v>1207</v>
      </c>
      <c r="D262" s="280" t="s">
        <v>1213</v>
      </c>
      <c r="E262" s="80">
        <v>4.4960869528414445E-2</v>
      </c>
      <c r="F262" s="80">
        <v>708876</v>
      </c>
      <c r="G262" s="80">
        <v>1</v>
      </c>
      <c r="H262" s="280" t="s">
        <v>1394</v>
      </c>
      <c r="I262" s="80"/>
    </row>
    <row r="263" spans="1:9">
      <c r="A263" s="280" t="s">
        <v>1658</v>
      </c>
      <c r="B263" s="280" t="s">
        <v>1457</v>
      </c>
      <c r="C263" s="280" t="s">
        <v>1207</v>
      </c>
      <c r="D263" s="280" t="s">
        <v>1214</v>
      </c>
      <c r="E263" s="80">
        <v>4.4965657102514323E-2</v>
      </c>
      <c r="F263" s="80">
        <v>708876</v>
      </c>
      <c r="G263" s="80">
        <v>1</v>
      </c>
      <c r="H263" s="280" t="s">
        <v>1394</v>
      </c>
      <c r="I263" s="80"/>
    </row>
    <row r="264" spans="1:9">
      <c r="A264" s="280" t="s">
        <v>1659</v>
      </c>
      <c r="B264" s="280" t="s">
        <v>1457</v>
      </c>
      <c r="C264" s="280" t="s">
        <v>1207</v>
      </c>
      <c r="D264" s="280" t="s">
        <v>1215</v>
      </c>
      <c r="E264" s="80">
        <v>3.739973379351335E-2</v>
      </c>
      <c r="F264" s="80">
        <v>708876</v>
      </c>
      <c r="G264" s="80">
        <v>1</v>
      </c>
      <c r="H264" s="280" t="s">
        <v>1394</v>
      </c>
      <c r="I264" s="80"/>
    </row>
    <row r="265" spans="1:9">
      <c r="A265" s="280" t="s">
        <v>1660</v>
      </c>
      <c r="B265" s="280" t="s">
        <v>1457</v>
      </c>
      <c r="C265" s="280" t="s">
        <v>1207</v>
      </c>
      <c r="D265" s="280" t="s">
        <v>1216</v>
      </c>
      <c r="E265" s="80">
        <v>3.2973208723593529E-2</v>
      </c>
      <c r="F265" s="80">
        <v>708876</v>
      </c>
      <c r="G265" s="80">
        <v>1</v>
      </c>
      <c r="H265" s="280" t="s">
        <v>1394</v>
      </c>
      <c r="I265" s="80"/>
    </row>
    <row r="266" spans="1:9">
      <c r="A266" s="280" t="s">
        <v>1661</v>
      </c>
      <c r="B266" s="280" t="s">
        <v>1457</v>
      </c>
      <c r="C266" s="280" t="s">
        <v>1207</v>
      </c>
      <c r="D266" s="280" t="s">
        <v>1217</v>
      </c>
      <c r="E266" s="80">
        <v>2.0044845833063339E-2</v>
      </c>
      <c r="F266" s="80">
        <v>708876</v>
      </c>
      <c r="G266" s="80">
        <v>1</v>
      </c>
      <c r="H266" s="280" t="s">
        <v>1394</v>
      </c>
      <c r="I266" s="80"/>
    </row>
    <row r="267" spans="1:9">
      <c r="A267" s="280" t="s">
        <v>1662</v>
      </c>
      <c r="B267" s="280" t="s">
        <v>1457</v>
      </c>
      <c r="C267" s="280" t="s">
        <v>1207</v>
      </c>
      <c r="D267" s="280" t="s">
        <v>1218</v>
      </c>
      <c r="E267" s="80">
        <v>7.7442866666617288E-3</v>
      </c>
      <c r="F267" s="80">
        <v>708876</v>
      </c>
      <c r="G267" s="80">
        <v>1</v>
      </c>
      <c r="H267" s="280" t="s">
        <v>1394</v>
      </c>
      <c r="I267" s="80"/>
    </row>
    <row r="268" spans="1:9">
      <c r="A268" s="280" t="s">
        <v>1663</v>
      </c>
      <c r="B268" s="280" t="s">
        <v>1457</v>
      </c>
      <c r="C268" s="280" t="s">
        <v>1207</v>
      </c>
      <c r="D268" s="280" t="s">
        <v>1219</v>
      </c>
      <c r="E268" s="80">
        <v>345.57932836279895</v>
      </c>
      <c r="F268" s="80">
        <v>708876</v>
      </c>
      <c r="G268" s="80">
        <v>1</v>
      </c>
      <c r="H268" s="280" t="s">
        <v>1394</v>
      </c>
      <c r="I268" s="80"/>
    </row>
    <row r="269" spans="1:9">
      <c r="A269" s="280" t="s">
        <v>1664</v>
      </c>
      <c r="B269" s="280" t="s">
        <v>1457</v>
      </c>
      <c r="C269" s="280" t="s">
        <v>1207</v>
      </c>
      <c r="D269" s="280" t="s">
        <v>1347</v>
      </c>
      <c r="E269" s="80">
        <v>1.5142394775051337E-2</v>
      </c>
      <c r="F269" s="80">
        <v>708876</v>
      </c>
      <c r="G269" s="80">
        <v>1</v>
      </c>
      <c r="H269" s="280" t="s">
        <v>1394</v>
      </c>
      <c r="I269" s="80"/>
    </row>
    <row r="270" spans="1:9">
      <c r="A270" s="280" t="s">
        <v>1665</v>
      </c>
      <c r="B270" s="280" t="s">
        <v>1457</v>
      </c>
      <c r="C270" s="280" t="s">
        <v>1207</v>
      </c>
      <c r="D270" s="280" t="s">
        <v>1344</v>
      </c>
      <c r="E270" s="80">
        <v>3.2275622727717758E-2</v>
      </c>
      <c r="F270" s="80">
        <v>708876</v>
      </c>
      <c r="G270" s="80">
        <v>1</v>
      </c>
      <c r="H270" s="280" t="s">
        <v>1394</v>
      </c>
      <c r="I270" s="80"/>
    </row>
    <row r="271" spans="1:9">
      <c r="A271" s="280" t="s">
        <v>1666</v>
      </c>
      <c r="B271" s="280" t="s">
        <v>1457</v>
      </c>
      <c r="C271" s="280" t="s">
        <v>1208</v>
      </c>
      <c r="D271" s="280" t="s">
        <v>1211</v>
      </c>
      <c r="E271" s="80">
        <v>4.6872576996921121E-2</v>
      </c>
      <c r="F271" s="80">
        <v>708876</v>
      </c>
      <c r="G271" s="80">
        <v>1</v>
      </c>
      <c r="H271" s="280" t="s">
        <v>1394</v>
      </c>
      <c r="I271" s="80"/>
    </row>
    <row r="272" spans="1:9">
      <c r="A272" s="280" t="s">
        <v>1667</v>
      </c>
      <c r="B272" s="280" t="s">
        <v>1457</v>
      </c>
      <c r="C272" s="280" t="s">
        <v>1208</v>
      </c>
      <c r="D272" s="280" t="s">
        <v>1212</v>
      </c>
      <c r="E272" s="80">
        <v>4.6886506613897629E-2</v>
      </c>
      <c r="F272" s="80">
        <v>708876</v>
      </c>
      <c r="G272" s="80">
        <v>1</v>
      </c>
      <c r="H272" s="280" t="s">
        <v>1394</v>
      </c>
      <c r="I272" s="80"/>
    </row>
    <row r="273" spans="1:9">
      <c r="A273" s="280" t="s">
        <v>1668</v>
      </c>
      <c r="B273" s="280" t="s">
        <v>1457</v>
      </c>
      <c r="C273" s="280" t="s">
        <v>1208</v>
      </c>
      <c r="D273" s="280" t="s">
        <v>1213</v>
      </c>
      <c r="E273" s="80">
        <v>4.6872576996921121E-2</v>
      </c>
      <c r="F273" s="80">
        <v>708876</v>
      </c>
      <c r="G273" s="80">
        <v>1</v>
      </c>
      <c r="H273" s="280" t="s">
        <v>1394</v>
      </c>
      <c r="I273" s="80"/>
    </row>
    <row r="274" spans="1:9">
      <c r="A274" s="280" t="s">
        <v>1669</v>
      </c>
      <c r="B274" s="280" t="s">
        <v>1457</v>
      </c>
      <c r="C274" s="280" t="s">
        <v>1208</v>
      </c>
      <c r="D274" s="280" t="s">
        <v>1214</v>
      </c>
      <c r="E274" s="80">
        <v>4.687680998354856E-2</v>
      </c>
      <c r="F274" s="80">
        <v>708876</v>
      </c>
      <c r="G274" s="80">
        <v>1</v>
      </c>
      <c r="H274" s="280" t="s">
        <v>1394</v>
      </c>
      <c r="I274" s="80"/>
    </row>
    <row r="275" spans="1:9">
      <c r="A275" s="280" t="s">
        <v>1670</v>
      </c>
      <c r="B275" s="280" t="s">
        <v>1457</v>
      </c>
      <c r="C275" s="280" t="s">
        <v>1208</v>
      </c>
      <c r="D275" s="280" t="s">
        <v>1215</v>
      </c>
      <c r="E275" s="80">
        <v>3.8995700606313778E-2</v>
      </c>
      <c r="F275" s="80">
        <v>708876</v>
      </c>
      <c r="G275" s="80">
        <v>1</v>
      </c>
      <c r="H275" s="280" t="s">
        <v>1394</v>
      </c>
      <c r="I275" s="80"/>
    </row>
    <row r="276" spans="1:9">
      <c r="A276" s="280" t="s">
        <v>1671</v>
      </c>
      <c r="B276" s="280" t="s">
        <v>1457</v>
      </c>
      <c r="C276" s="280" t="s">
        <v>1208</v>
      </c>
      <c r="D276" s="280" t="s">
        <v>1216</v>
      </c>
      <c r="E276" s="80">
        <v>3.7280014581973268E-2</v>
      </c>
      <c r="F276" s="80">
        <v>708876</v>
      </c>
      <c r="G276" s="80">
        <v>1</v>
      </c>
      <c r="H276" s="280" t="s">
        <v>1394</v>
      </c>
      <c r="I276" s="80"/>
    </row>
    <row r="277" spans="1:9">
      <c r="A277" s="280" t="s">
        <v>1672</v>
      </c>
      <c r="B277" s="280" t="s">
        <v>1457</v>
      </c>
      <c r="C277" s="280" t="s">
        <v>1208</v>
      </c>
      <c r="D277" s="280" t="s">
        <v>1217</v>
      </c>
      <c r="E277" s="80">
        <v>2.0672434541588795E-2</v>
      </c>
      <c r="F277" s="80">
        <v>708876</v>
      </c>
      <c r="G277" s="80">
        <v>1</v>
      </c>
      <c r="H277" s="280" t="s">
        <v>1394</v>
      </c>
      <c r="I277" s="80"/>
    </row>
    <row r="278" spans="1:9">
      <c r="A278" s="280" t="s">
        <v>1673</v>
      </c>
      <c r="B278" s="280" t="s">
        <v>1457</v>
      </c>
      <c r="C278" s="280" t="s">
        <v>1208</v>
      </c>
      <c r="D278" s="280" t="s">
        <v>1218</v>
      </c>
      <c r="E278" s="80">
        <v>7.9424062007404875E-3</v>
      </c>
      <c r="F278" s="80">
        <v>708876</v>
      </c>
      <c r="G278" s="80">
        <v>1</v>
      </c>
      <c r="H278" s="280" t="s">
        <v>1394</v>
      </c>
      <c r="I278" s="80"/>
    </row>
    <row r="279" spans="1:9">
      <c r="A279" s="280" t="s">
        <v>1674</v>
      </c>
      <c r="B279" s="280" t="s">
        <v>1457</v>
      </c>
      <c r="C279" s="280" t="s">
        <v>1208</v>
      </c>
      <c r="D279" s="280" t="s">
        <v>1219</v>
      </c>
      <c r="E279" s="80">
        <v>419.52408480275881</v>
      </c>
      <c r="F279" s="80">
        <v>708876</v>
      </c>
      <c r="G279" s="80">
        <v>1</v>
      </c>
      <c r="H279" s="280" t="s">
        <v>1394</v>
      </c>
      <c r="I279" s="80"/>
    </row>
    <row r="280" spans="1:9">
      <c r="A280" s="280" t="s">
        <v>1675</v>
      </c>
      <c r="B280" s="280" t="s">
        <v>1457</v>
      </c>
      <c r="C280" s="280" t="s">
        <v>1208</v>
      </c>
      <c r="D280" s="280" t="s">
        <v>1347</v>
      </c>
      <c r="E280" s="80">
        <v>1.5115334456027115E-2</v>
      </c>
      <c r="F280" s="80">
        <v>708876</v>
      </c>
      <c r="G280" s="80">
        <v>1</v>
      </c>
      <c r="H280" s="280" t="s">
        <v>1394</v>
      </c>
      <c r="I280" s="80"/>
    </row>
    <row r="281" spans="1:9">
      <c r="A281" s="280" t="s">
        <v>1676</v>
      </c>
      <c r="B281" s="280" t="s">
        <v>1457</v>
      </c>
      <c r="C281" s="280" t="s">
        <v>1208</v>
      </c>
      <c r="D281" s="280" t="s">
        <v>1344</v>
      </c>
      <c r="E281" s="80">
        <v>3.2379031063291284E-2</v>
      </c>
      <c r="F281" s="80">
        <v>708876</v>
      </c>
      <c r="G281" s="80">
        <v>1</v>
      </c>
      <c r="H281" s="280" t="s">
        <v>1394</v>
      </c>
      <c r="I281" s="80"/>
    </row>
    <row r="282" spans="1:9">
      <c r="A282" s="280" t="s">
        <v>1677</v>
      </c>
      <c r="B282" s="280" t="s">
        <v>1457</v>
      </c>
      <c r="C282" s="280" t="s">
        <v>1209</v>
      </c>
      <c r="D282" s="280" t="s">
        <v>1211</v>
      </c>
      <c r="E282" s="80">
        <v>0.19396862422184463</v>
      </c>
      <c r="F282" s="80">
        <v>708876</v>
      </c>
      <c r="G282" s="80">
        <v>1</v>
      </c>
      <c r="H282" s="280" t="s">
        <v>1394</v>
      </c>
      <c r="I282" s="80"/>
    </row>
    <row r="283" spans="1:9">
      <c r="A283" s="280" t="s">
        <v>1678</v>
      </c>
      <c r="B283" s="280" t="s">
        <v>1457</v>
      </c>
      <c r="C283" s="280" t="s">
        <v>1209</v>
      </c>
      <c r="D283" s="280" t="s">
        <v>1212</v>
      </c>
      <c r="E283" s="80">
        <v>0.19397799601413376</v>
      </c>
      <c r="F283" s="80">
        <v>708876</v>
      </c>
      <c r="G283" s="80">
        <v>1</v>
      </c>
      <c r="H283" s="280" t="s">
        <v>1394</v>
      </c>
      <c r="I283" s="80"/>
    </row>
    <row r="284" spans="1:9">
      <c r="A284" s="280" t="s">
        <v>1679</v>
      </c>
      <c r="B284" s="280" t="s">
        <v>1457</v>
      </c>
      <c r="C284" s="280" t="s">
        <v>1209</v>
      </c>
      <c r="D284" s="280" t="s">
        <v>1213</v>
      </c>
      <c r="E284" s="80">
        <v>0.19396862422184463</v>
      </c>
      <c r="F284" s="80">
        <v>708876</v>
      </c>
      <c r="G284" s="80">
        <v>1</v>
      </c>
      <c r="H284" s="280" t="s">
        <v>1394</v>
      </c>
      <c r="I284" s="80"/>
    </row>
    <row r="285" spans="1:9">
      <c r="A285" s="280" t="s">
        <v>1680</v>
      </c>
      <c r="B285" s="280" t="s">
        <v>1457</v>
      </c>
      <c r="C285" s="280" t="s">
        <v>1209</v>
      </c>
      <c r="D285" s="280" t="s">
        <v>1214</v>
      </c>
      <c r="E285" s="80">
        <v>0.19396862422184463</v>
      </c>
      <c r="F285" s="80">
        <v>708876</v>
      </c>
      <c r="G285" s="80">
        <v>1</v>
      </c>
      <c r="H285" s="280" t="s">
        <v>1394</v>
      </c>
      <c r="I285" s="80"/>
    </row>
    <row r="286" spans="1:9">
      <c r="A286" s="280" t="s">
        <v>1681</v>
      </c>
      <c r="B286" s="280" t="s">
        <v>1457</v>
      </c>
      <c r="C286" s="280" t="s">
        <v>1209</v>
      </c>
      <c r="D286" s="280" t="s">
        <v>1215</v>
      </c>
      <c r="E286" s="80">
        <v>0.18275073702032887</v>
      </c>
      <c r="F286" s="80">
        <v>708876</v>
      </c>
      <c r="G286" s="80">
        <v>1</v>
      </c>
      <c r="H286" s="280" t="s">
        <v>1394</v>
      </c>
      <c r="I286" s="80"/>
    </row>
    <row r="287" spans="1:9">
      <c r="A287" s="280" t="s">
        <v>1682</v>
      </c>
      <c r="B287" s="280" t="s">
        <v>1457</v>
      </c>
      <c r="C287" s="280" t="s">
        <v>1209</v>
      </c>
      <c r="D287" s="280" t="s">
        <v>1216</v>
      </c>
      <c r="E287" s="80">
        <v>0.14259894759484856</v>
      </c>
      <c r="F287" s="80">
        <v>708876</v>
      </c>
      <c r="G287" s="80">
        <v>1</v>
      </c>
      <c r="H287" s="280" t="s">
        <v>1394</v>
      </c>
      <c r="I287" s="80"/>
    </row>
    <row r="288" spans="1:9">
      <c r="A288" s="280" t="s">
        <v>1683</v>
      </c>
      <c r="B288" s="280" t="s">
        <v>1457</v>
      </c>
      <c r="C288" s="280" t="s">
        <v>1209</v>
      </c>
      <c r="D288" s="280" t="s">
        <v>1217</v>
      </c>
      <c r="E288" s="80">
        <v>9.3672320637982184E-2</v>
      </c>
      <c r="F288" s="80">
        <v>708876</v>
      </c>
      <c r="G288" s="80">
        <v>1</v>
      </c>
      <c r="H288" s="280" t="s">
        <v>1394</v>
      </c>
      <c r="I288" s="80"/>
    </row>
    <row r="289" spans="1:9">
      <c r="A289" s="280" t="s">
        <v>1684</v>
      </c>
      <c r="B289" s="280" t="s">
        <v>1457</v>
      </c>
      <c r="C289" s="280" t="s">
        <v>1209</v>
      </c>
      <c r="D289" s="280" t="s">
        <v>1218</v>
      </c>
      <c r="E289" s="80">
        <v>0.22009672012625967</v>
      </c>
      <c r="F289" s="80">
        <v>708876</v>
      </c>
      <c r="G289" s="80">
        <v>1</v>
      </c>
      <c r="H289" s="280" t="s">
        <v>1394</v>
      </c>
      <c r="I289" s="80"/>
    </row>
    <row r="290" spans="1:9">
      <c r="A290" s="280" t="s">
        <v>1685</v>
      </c>
      <c r="B290" s="280" t="s">
        <v>1457</v>
      </c>
      <c r="C290" s="280" t="s">
        <v>1209</v>
      </c>
      <c r="D290" s="280" t="s">
        <v>1219</v>
      </c>
      <c r="E290" s="80">
        <v>7.5744780462885922E-2</v>
      </c>
      <c r="F290" s="80">
        <v>708876</v>
      </c>
      <c r="G290" s="80">
        <v>1</v>
      </c>
      <c r="H290" s="280" t="s">
        <v>1394</v>
      </c>
      <c r="I290" s="80"/>
    </row>
    <row r="291" spans="1:9">
      <c r="A291" s="280" t="s">
        <v>1686</v>
      </c>
      <c r="B291" s="280" t="s">
        <v>1457</v>
      </c>
      <c r="C291" s="280" t="s">
        <v>1209</v>
      </c>
      <c r="D291" s="280" t="s">
        <v>1347</v>
      </c>
      <c r="E291" s="80">
        <v>6.4478789780212695E-2</v>
      </c>
      <c r="F291" s="80">
        <v>708876</v>
      </c>
      <c r="G291" s="80">
        <v>1</v>
      </c>
      <c r="H291" s="280" t="s">
        <v>1394</v>
      </c>
      <c r="I291" s="80"/>
    </row>
    <row r="292" spans="1:9">
      <c r="A292" s="280" t="s">
        <v>1687</v>
      </c>
      <c r="B292" s="280" t="s">
        <v>1457</v>
      </c>
      <c r="C292" s="280" t="s">
        <v>1209</v>
      </c>
      <c r="D292" s="280" t="s">
        <v>1344</v>
      </c>
      <c r="E292" s="80">
        <v>0.13914757173675255</v>
      </c>
      <c r="F292" s="80">
        <v>708876</v>
      </c>
      <c r="G292" s="80">
        <v>1</v>
      </c>
      <c r="H292" s="280" t="s">
        <v>1394</v>
      </c>
      <c r="I292" s="80"/>
    </row>
    <row r="293" spans="1:9">
      <c r="A293" s="280" t="s">
        <v>1688</v>
      </c>
      <c r="B293" s="280" t="s">
        <v>1457</v>
      </c>
      <c r="C293" s="280" t="s">
        <v>1182</v>
      </c>
      <c r="D293" s="280" t="s">
        <v>1211</v>
      </c>
      <c r="E293" s="80">
        <v>0</v>
      </c>
      <c r="F293" s="80">
        <v>708876</v>
      </c>
      <c r="G293" s="80">
        <v>1</v>
      </c>
      <c r="H293" s="280" t="s">
        <v>1394</v>
      </c>
      <c r="I293" s="80"/>
    </row>
    <row r="294" spans="1:9">
      <c r="A294" s="280" t="s">
        <v>1689</v>
      </c>
      <c r="B294" s="280" t="s">
        <v>1457</v>
      </c>
      <c r="C294" s="280" t="s">
        <v>1182</v>
      </c>
      <c r="D294" s="280" t="s">
        <v>1212</v>
      </c>
      <c r="E294" s="80">
        <v>0</v>
      </c>
      <c r="F294" s="80">
        <v>708876</v>
      </c>
      <c r="G294" s="80">
        <v>1</v>
      </c>
      <c r="H294" s="280" t="s">
        <v>1394</v>
      </c>
      <c r="I294" s="80"/>
    </row>
    <row r="295" spans="1:9">
      <c r="A295" s="280" t="s">
        <v>1690</v>
      </c>
      <c r="B295" s="280" t="s">
        <v>1457</v>
      </c>
      <c r="C295" s="280" t="s">
        <v>1182</v>
      </c>
      <c r="D295" s="280" t="s">
        <v>1213</v>
      </c>
      <c r="E295" s="80">
        <v>0</v>
      </c>
      <c r="F295" s="80">
        <v>708876</v>
      </c>
      <c r="G295" s="80">
        <v>1</v>
      </c>
      <c r="H295" s="280" t="s">
        <v>1394</v>
      </c>
      <c r="I295" s="80"/>
    </row>
    <row r="296" spans="1:9">
      <c r="A296" s="280" t="s">
        <v>1691</v>
      </c>
      <c r="B296" s="280" t="s">
        <v>1457</v>
      </c>
      <c r="C296" s="280" t="s">
        <v>1182</v>
      </c>
      <c r="D296" s="280" t="s">
        <v>1214</v>
      </c>
      <c r="E296" s="80">
        <v>0</v>
      </c>
      <c r="F296" s="80">
        <v>708876</v>
      </c>
      <c r="G296" s="80">
        <v>1</v>
      </c>
      <c r="H296" s="280" t="s">
        <v>1394</v>
      </c>
      <c r="I296" s="80"/>
    </row>
    <row r="297" spans="1:9">
      <c r="A297" s="280" t="s">
        <v>1692</v>
      </c>
      <c r="B297" s="280" t="s">
        <v>1457</v>
      </c>
      <c r="C297" s="280" t="s">
        <v>1182</v>
      </c>
      <c r="D297" s="280" t="s">
        <v>1215</v>
      </c>
      <c r="E297" s="80">
        <v>0</v>
      </c>
      <c r="F297" s="80">
        <v>708876</v>
      </c>
      <c r="G297" s="80">
        <v>1</v>
      </c>
      <c r="H297" s="280" t="s">
        <v>1394</v>
      </c>
      <c r="I297" s="80"/>
    </row>
    <row r="298" spans="1:9">
      <c r="A298" s="280" t="s">
        <v>1693</v>
      </c>
      <c r="B298" s="280" t="s">
        <v>1457</v>
      </c>
      <c r="C298" s="280" t="s">
        <v>1182</v>
      </c>
      <c r="D298" s="280" t="s">
        <v>1216</v>
      </c>
      <c r="E298" s="80">
        <v>0</v>
      </c>
      <c r="F298" s="80">
        <v>708876</v>
      </c>
      <c r="G298" s="80">
        <v>1</v>
      </c>
      <c r="H298" s="280" t="s">
        <v>1394</v>
      </c>
      <c r="I298" s="80"/>
    </row>
    <row r="299" spans="1:9">
      <c r="A299" s="280" t="s">
        <v>1694</v>
      </c>
      <c r="B299" s="280" t="s">
        <v>1457</v>
      </c>
      <c r="C299" s="280" t="s">
        <v>1182</v>
      </c>
      <c r="D299" s="280" t="s">
        <v>1217</v>
      </c>
      <c r="E299" s="80">
        <v>0</v>
      </c>
      <c r="F299" s="80">
        <v>708876</v>
      </c>
      <c r="G299" s="80">
        <v>1</v>
      </c>
      <c r="H299" s="280" t="s">
        <v>1394</v>
      </c>
      <c r="I299" s="80"/>
    </row>
    <row r="300" spans="1:9">
      <c r="A300" s="280" t="s">
        <v>1695</v>
      </c>
      <c r="B300" s="280" t="s">
        <v>1457</v>
      </c>
      <c r="C300" s="280" t="s">
        <v>1182</v>
      </c>
      <c r="D300" s="280" t="s">
        <v>1218</v>
      </c>
      <c r="E300" s="80">
        <v>0</v>
      </c>
      <c r="F300" s="80">
        <v>708876</v>
      </c>
      <c r="G300" s="80">
        <v>1</v>
      </c>
      <c r="H300" s="280" t="s">
        <v>1394</v>
      </c>
      <c r="I300" s="80"/>
    </row>
    <row r="301" spans="1:9">
      <c r="A301" s="280" t="s">
        <v>1696</v>
      </c>
      <c r="B301" s="280" t="s">
        <v>1457</v>
      </c>
      <c r="C301" s="280" t="s">
        <v>1182</v>
      </c>
      <c r="D301" s="280" t="s">
        <v>1219</v>
      </c>
      <c r="E301" s="80">
        <v>0</v>
      </c>
      <c r="F301" s="80">
        <v>708876</v>
      </c>
      <c r="G301" s="80">
        <v>1</v>
      </c>
      <c r="H301" s="280" t="s">
        <v>1394</v>
      </c>
      <c r="I301" s="80"/>
    </row>
    <row r="302" spans="1:9">
      <c r="A302" s="280" t="s">
        <v>1697</v>
      </c>
      <c r="B302" s="280" t="s">
        <v>1457</v>
      </c>
      <c r="C302" s="280" t="s">
        <v>1182</v>
      </c>
      <c r="D302" s="280" t="s">
        <v>1347</v>
      </c>
      <c r="E302" s="80">
        <v>0</v>
      </c>
      <c r="F302" s="80">
        <v>708876</v>
      </c>
      <c r="G302" s="80">
        <v>1</v>
      </c>
      <c r="H302" s="280" t="s">
        <v>1394</v>
      </c>
      <c r="I302" s="80"/>
    </row>
    <row r="303" spans="1:9">
      <c r="A303" s="280" t="s">
        <v>1698</v>
      </c>
      <c r="B303" s="280" t="s">
        <v>1457</v>
      </c>
      <c r="C303" s="280" t="s">
        <v>1182</v>
      </c>
      <c r="D303" s="280" t="s">
        <v>1344</v>
      </c>
      <c r="E303" s="80">
        <v>0</v>
      </c>
      <c r="F303" s="80">
        <v>708876</v>
      </c>
      <c r="G303" s="80">
        <v>1</v>
      </c>
      <c r="H303" s="280" t="s">
        <v>1394</v>
      </c>
      <c r="I303" s="80"/>
    </row>
    <row r="304" spans="1:9">
      <c r="A304" s="280" t="s">
        <v>11769</v>
      </c>
      <c r="B304" s="280" t="s">
        <v>1457</v>
      </c>
      <c r="C304" s="280" t="s">
        <v>11768</v>
      </c>
      <c r="D304" s="280" t="s">
        <v>1211</v>
      </c>
      <c r="E304" s="80">
        <v>0.23031429686134272</v>
      </c>
      <c r="F304" s="80">
        <v>708876</v>
      </c>
      <c r="G304" s="80">
        <v>1</v>
      </c>
      <c r="H304" s="280" t="s">
        <v>1394</v>
      </c>
      <c r="I304" s="80"/>
    </row>
    <row r="305" spans="1:9">
      <c r="A305" s="280" t="s">
        <v>11770</v>
      </c>
      <c r="B305" s="280" t="s">
        <v>1457</v>
      </c>
      <c r="C305" s="280" t="s">
        <v>11768</v>
      </c>
      <c r="D305" s="280" t="s">
        <v>1212</v>
      </c>
      <c r="E305" s="80">
        <v>0.23043133775474178</v>
      </c>
      <c r="F305" s="80">
        <v>708876</v>
      </c>
      <c r="G305" s="80">
        <v>1</v>
      </c>
      <c r="H305" s="280" t="s">
        <v>1394</v>
      </c>
      <c r="I305" s="80"/>
    </row>
    <row r="306" spans="1:9">
      <c r="A306" s="280" t="s">
        <v>11771</v>
      </c>
      <c r="B306" s="280" t="s">
        <v>1457</v>
      </c>
      <c r="C306" s="280" t="s">
        <v>11768</v>
      </c>
      <c r="D306" s="280" t="s">
        <v>1213</v>
      </c>
      <c r="E306" s="80">
        <v>0.23031429686134272</v>
      </c>
      <c r="F306" s="80">
        <v>708876</v>
      </c>
      <c r="G306" s="80">
        <v>1</v>
      </c>
      <c r="H306" s="280" t="s">
        <v>1394</v>
      </c>
      <c r="I306" s="80"/>
    </row>
    <row r="307" spans="1:9">
      <c r="A307" s="280" t="s">
        <v>11772</v>
      </c>
      <c r="B307" s="280" t="s">
        <v>1457</v>
      </c>
      <c r="C307" s="280" t="s">
        <v>11768</v>
      </c>
      <c r="D307" s="280" t="s">
        <v>1214</v>
      </c>
      <c r="E307" s="80">
        <v>0.23032291048760581</v>
      </c>
      <c r="F307" s="80">
        <v>708876</v>
      </c>
      <c r="G307" s="80">
        <v>1</v>
      </c>
      <c r="H307" s="280" t="s">
        <v>1394</v>
      </c>
      <c r="I307" s="80"/>
    </row>
    <row r="308" spans="1:9">
      <c r="A308" s="280" t="s">
        <v>11773</v>
      </c>
      <c r="B308" s="280" t="s">
        <v>1457</v>
      </c>
      <c r="C308" s="280" t="s">
        <v>11768</v>
      </c>
      <c r="D308" s="280" t="s">
        <v>1215</v>
      </c>
      <c r="E308" s="80">
        <v>0.20707546405450511</v>
      </c>
      <c r="F308" s="80">
        <v>708876</v>
      </c>
      <c r="G308" s="80">
        <v>1</v>
      </c>
      <c r="H308" s="280" t="s">
        <v>1394</v>
      </c>
      <c r="I308" s="80"/>
    </row>
    <row r="309" spans="1:9">
      <c r="A309" s="280" t="s">
        <v>11774</v>
      </c>
      <c r="B309" s="280" t="s">
        <v>1457</v>
      </c>
      <c r="C309" s="280" t="s">
        <v>11768</v>
      </c>
      <c r="D309" s="280" t="s">
        <v>1216</v>
      </c>
      <c r="E309" s="80">
        <v>0.18864325269101173</v>
      </c>
      <c r="F309" s="80">
        <v>708876</v>
      </c>
      <c r="G309" s="80">
        <v>1</v>
      </c>
      <c r="H309" s="280" t="s">
        <v>1394</v>
      </c>
      <c r="I309" s="80"/>
    </row>
    <row r="310" spans="1:9">
      <c r="A310" s="280" t="s">
        <v>11775</v>
      </c>
      <c r="B310" s="280" t="s">
        <v>1457</v>
      </c>
      <c r="C310" s="280" t="s">
        <v>11768</v>
      </c>
      <c r="D310" s="280" t="s">
        <v>1217</v>
      </c>
      <c r="E310" s="80">
        <v>0.10593579574012581</v>
      </c>
      <c r="F310" s="80">
        <v>708876</v>
      </c>
      <c r="G310" s="80">
        <v>1</v>
      </c>
      <c r="H310" s="280" t="s">
        <v>1394</v>
      </c>
      <c r="I310" s="80"/>
    </row>
    <row r="311" spans="1:9">
      <c r="A311" s="280" t="s">
        <v>11776</v>
      </c>
      <c r="B311" s="280" t="s">
        <v>1457</v>
      </c>
      <c r="C311" s="280" t="s">
        <v>11768</v>
      </c>
      <c r="D311" s="280" t="s">
        <v>1218</v>
      </c>
      <c r="E311" s="80">
        <v>6.3843286111337771E-2</v>
      </c>
      <c r="F311" s="80">
        <v>708876</v>
      </c>
      <c r="G311" s="80">
        <v>1</v>
      </c>
      <c r="H311" s="280" t="s">
        <v>1394</v>
      </c>
      <c r="I311" s="80"/>
    </row>
    <row r="312" spans="1:9">
      <c r="A312" s="280" t="s">
        <v>11777</v>
      </c>
      <c r="B312" s="280" t="s">
        <v>1457</v>
      </c>
      <c r="C312" s="280" t="s">
        <v>11768</v>
      </c>
      <c r="D312" s="280" t="s">
        <v>1219</v>
      </c>
      <c r="E312" s="80">
        <v>1519.9808139875988</v>
      </c>
      <c r="F312" s="80">
        <v>708876</v>
      </c>
      <c r="G312" s="80">
        <v>1</v>
      </c>
      <c r="H312" s="280" t="s">
        <v>1394</v>
      </c>
      <c r="I312" s="80"/>
    </row>
    <row r="313" spans="1:9">
      <c r="A313" s="280" t="s">
        <v>11778</v>
      </c>
      <c r="B313" s="280" t="s">
        <v>1457</v>
      </c>
      <c r="C313" s="280" t="s">
        <v>11768</v>
      </c>
      <c r="D313" s="280" t="s">
        <v>1347</v>
      </c>
      <c r="E313" s="80">
        <v>7.9787464252369031E-2</v>
      </c>
      <c r="F313" s="80">
        <v>708876</v>
      </c>
      <c r="G313" s="80">
        <v>1</v>
      </c>
      <c r="H313" s="280" t="s">
        <v>1394</v>
      </c>
      <c r="I313" s="80"/>
    </row>
    <row r="314" spans="1:9">
      <c r="A314" s="280" t="s">
        <v>11779</v>
      </c>
      <c r="B314" s="280" t="s">
        <v>1457</v>
      </c>
      <c r="C314" s="280" t="s">
        <v>11768</v>
      </c>
      <c r="D314" s="280" t="s">
        <v>1344</v>
      </c>
      <c r="E314" s="80">
        <v>0.17034759296798208</v>
      </c>
      <c r="F314" s="80">
        <v>708876</v>
      </c>
      <c r="G314" s="80">
        <v>1</v>
      </c>
      <c r="H314" s="280" t="s">
        <v>1394</v>
      </c>
      <c r="I314" s="80"/>
    </row>
    <row r="315" spans="1:9">
      <c r="A315" s="280" t="s">
        <v>1710</v>
      </c>
      <c r="B315" s="280" t="s">
        <v>1457</v>
      </c>
      <c r="C315" s="280" t="s">
        <v>1211</v>
      </c>
      <c r="D315" s="280" t="s">
        <v>1211</v>
      </c>
      <c r="E315" s="80">
        <v>1</v>
      </c>
      <c r="F315" s="80">
        <v>708876</v>
      </c>
      <c r="G315" s="80">
        <v>1</v>
      </c>
      <c r="H315" s="280" t="s">
        <v>1394</v>
      </c>
      <c r="I315" s="80"/>
    </row>
    <row r="316" spans="1:9">
      <c r="A316" s="280" t="s">
        <v>1711</v>
      </c>
      <c r="B316" s="280" t="s">
        <v>1457</v>
      </c>
      <c r="C316" s="280" t="s">
        <v>1211</v>
      </c>
      <c r="D316" s="280" t="s">
        <v>1212</v>
      </c>
      <c r="E316" s="80">
        <v>1.0003537752537466</v>
      </c>
      <c r="F316" s="80">
        <v>708876</v>
      </c>
      <c r="G316" s="80">
        <v>1</v>
      </c>
      <c r="H316" s="280" t="s">
        <v>1394</v>
      </c>
      <c r="I316" s="80"/>
    </row>
    <row r="317" spans="1:9">
      <c r="A317" s="280" t="s">
        <v>1712</v>
      </c>
      <c r="B317" s="280" t="s">
        <v>1457</v>
      </c>
      <c r="C317" s="280" t="s">
        <v>1211</v>
      </c>
      <c r="D317" s="280" t="s">
        <v>1213</v>
      </c>
      <c r="E317" s="80">
        <v>1</v>
      </c>
      <c r="F317" s="80">
        <v>708876</v>
      </c>
      <c r="G317" s="80">
        <v>1</v>
      </c>
      <c r="H317" s="280" t="s">
        <v>1394</v>
      </c>
      <c r="I317" s="80"/>
    </row>
    <row r="318" spans="1:9">
      <c r="A318" s="280" t="s">
        <v>1713</v>
      </c>
      <c r="B318" s="280" t="s">
        <v>1457</v>
      </c>
      <c r="C318" s="280" t="s">
        <v>1211</v>
      </c>
      <c r="D318" s="280" t="s">
        <v>1214</v>
      </c>
      <c r="E318" s="80">
        <v>1.0001018700374573</v>
      </c>
      <c r="F318" s="80">
        <v>708876</v>
      </c>
      <c r="G318" s="80">
        <v>1</v>
      </c>
      <c r="H318" s="280" t="s">
        <v>1394</v>
      </c>
      <c r="I318" s="80"/>
    </row>
    <row r="319" spans="1:9">
      <c r="A319" s="280" t="s">
        <v>1714</v>
      </c>
      <c r="B319" s="280" t="s">
        <v>1457</v>
      </c>
      <c r="C319" s="280" t="s">
        <v>1211</v>
      </c>
      <c r="D319" s="280" t="s">
        <v>1215</v>
      </c>
      <c r="E319" s="80">
        <v>0.92067079133500773</v>
      </c>
      <c r="F319" s="80">
        <v>708876</v>
      </c>
      <c r="G319" s="80">
        <v>1</v>
      </c>
      <c r="H319" s="280" t="s">
        <v>1394</v>
      </c>
      <c r="I319" s="80"/>
    </row>
    <row r="320" spans="1:9">
      <c r="A320" s="280" t="s">
        <v>1715</v>
      </c>
      <c r="B320" s="280" t="s">
        <v>1457</v>
      </c>
      <c r="C320" s="280" t="s">
        <v>1211</v>
      </c>
      <c r="D320" s="280" t="s">
        <v>1216</v>
      </c>
      <c r="E320" s="80">
        <v>0.91208664534377648</v>
      </c>
      <c r="F320" s="80">
        <v>708876</v>
      </c>
      <c r="G320" s="80">
        <v>1</v>
      </c>
      <c r="H320" s="280" t="s">
        <v>1394</v>
      </c>
      <c r="I320" s="80"/>
    </row>
    <row r="321" spans="1:9">
      <c r="A321" s="280" t="s">
        <v>1716</v>
      </c>
      <c r="B321" s="280" t="s">
        <v>1457</v>
      </c>
      <c r="C321" s="280" t="s">
        <v>1211</v>
      </c>
      <c r="D321" s="280" t="s">
        <v>1217</v>
      </c>
      <c r="E321" s="80">
        <v>0.52396896888112898</v>
      </c>
      <c r="F321" s="80">
        <v>708876</v>
      </c>
      <c r="G321" s="80">
        <v>1</v>
      </c>
      <c r="H321" s="280" t="s">
        <v>1394</v>
      </c>
      <c r="I321" s="80"/>
    </row>
    <row r="322" spans="1:9">
      <c r="A322" s="280" t="s">
        <v>1717</v>
      </c>
      <c r="B322" s="280" t="s">
        <v>1457</v>
      </c>
      <c r="C322" s="280" t="s">
        <v>1211</v>
      </c>
      <c r="D322" s="280" t="s">
        <v>1218</v>
      </c>
      <c r="E322" s="80">
        <v>0.38937264059799309</v>
      </c>
      <c r="F322" s="80">
        <v>708876</v>
      </c>
      <c r="G322" s="80">
        <v>1</v>
      </c>
      <c r="H322" s="280" t="s">
        <v>1394</v>
      </c>
      <c r="I322" s="80"/>
    </row>
    <row r="323" spans="1:9">
      <c r="A323" s="280" t="s">
        <v>1718</v>
      </c>
      <c r="B323" s="280" t="s">
        <v>1457</v>
      </c>
      <c r="C323" s="280" t="s">
        <v>1211</v>
      </c>
      <c r="D323" s="280" t="s">
        <v>1219</v>
      </c>
      <c r="E323" s="80">
        <v>9375.3566978942472</v>
      </c>
      <c r="F323" s="80">
        <v>708876</v>
      </c>
      <c r="G323" s="80">
        <v>1</v>
      </c>
      <c r="H323" s="280" t="s">
        <v>1394</v>
      </c>
      <c r="I323" s="80"/>
    </row>
    <row r="324" spans="1:9">
      <c r="A324" s="280" t="s">
        <v>1719</v>
      </c>
      <c r="B324" s="280" t="s">
        <v>1457</v>
      </c>
      <c r="C324" s="280" t="s">
        <v>1211</v>
      </c>
      <c r="D324" s="280" t="s">
        <v>1347</v>
      </c>
      <c r="E324" s="80">
        <v>0.3989704156148578</v>
      </c>
      <c r="F324" s="80">
        <v>708876</v>
      </c>
      <c r="G324" s="80">
        <v>1</v>
      </c>
      <c r="H324" s="280" t="s">
        <v>1394</v>
      </c>
      <c r="I324" s="80"/>
    </row>
    <row r="325" spans="1:9">
      <c r="A325" s="280" t="s">
        <v>1720</v>
      </c>
      <c r="B325" s="280" t="s">
        <v>1457</v>
      </c>
      <c r="C325" s="280" t="s">
        <v>1211</v>
      </c>
      <c r="D325" s="280" t="s">
        <v>1344</v>
      </c>
      <c r="E325" s="80">
        <v>0.85308235833835977</v>
      </c>
      <c r="F325" s="80">
        <v>708876</v>
      </c>
      <c r="G325" s="80">
        <v>1</v>
      </c>
      <c r="H325" s="280" t="s">
        <v>1394</v>
      </c>
      <c r="I325" s="80"/>
    </row>
    <row r="326" spans="1:9">
      <c r="A326" s="280" t="s">
        <v>1721</v>
      </c>
      <c r="B326" s="280" t="s">
        <v>1457</v>
      </c>
      <c r="C326" s="280" t="s">
        <v>1212</v>
      </c>
      <c r="D326" s="280" t="s">
        <v>1211</v>
      </c>
      <c r="E326" s="80">
        <v>0.99965891650426941</v>
      </c>
      <c r="F326" s="80">
        <v>708876</v>
      </c>
      <c r="G326" s="80">
        <v>1</v>
      </c>
      <c r="H326" s="280" t="s">
        <v>1394</v>
      </c>
      <c r="I326" s="80"/>
    </row>
    <row r="327" spans="1:9">
      <c r="A327" s="280" t="s">
        <v>1722</v>
      </c>
      <c r="B327" s="280" t="s">
        <v>1457</v>
      </c>
      <c r="C327" s="280" t="s">
        <v>1212</v>
      </c>
      <c r="D327" s="280" t="s">
        <v>1212</v>
      </c>
      <c r="E327" s="80">
        <v>1</v>
      </c>
      <c r="F327" s="80">
        <v>708876</v>
      </c>
      <c r="G327" s="80">
        <v>1</v>
      </c>
      <c r="H327" s="280" t="s">
        <v>1394</v>
      </c>
      <c r="I327" s="80"/>
    </row>
    <row r="328" spans="1:9">
      <c r="A328" s="280" t="s">
        <v>1723</v>
      </c>
      <c r="B328" s="280" t="s">
        <v>1457</v>
      </c>
      <c r="C328" s="280" t="s">
        <v>1212</v>
      </c>
      <c r="D328" s="280" t="s">
        <v>1213</v>
      </c>
      <c r="E328" s="80">
        <v>0.99965891650426941</v>
      </c>
      <c r="F328" s="80">
        <v>708876</v>
      </c>
      <c r="G328" s="80">
        <v>1</v>
      </c>
      <c r="H328" s="280" t="s">
        <v>1394</v>
      </c>
      <c r="I328" s="80"/>
    </row>
    <row r="329" spans="1:9">
      <c r="A329" s="280" t="s">
        <v>1724</v>
      </c>
      <c r="B329" s="280" t="s">
        <v>1457</v>
      </c>
      <c r="C329" s="280" t="s">
        <v>1212</v>
      </c>
      <c r="D329" s="280" t="s">
        <v>1214</v>
      </c>
      <c r="E329" s="80">
        <v>0.9997559057698614</v>
      </c>
      <c r="F329" s="80">
        <v>708876</v>
      </c>
      <c r="G329" s="80">
        <v>1</v>
      </c>
      <c r="H329" s="280" t="s">
        <v>1394</v>
      </c>
      <c r="I329" s="80"/>
    </row>
    <row r="330" spans="1:9">
      <c r="A330" s="280" t="s">
        <v>1725</v>
      </c>
      <c r="B330" s="280" t="s">
        <v>1457</v>
      </c>
      <c r="C330" s="280" t="s">
        <v>1212</v>
      </c>
      <c r="D330" s="280" t="s">
        <v>1215</v>
      </c>
      <c r="E330" s="80">
        <v>0.92033581532907238</v>
      </c>
      <c r="F330" s="80">
        <v>708876</v>
      </c>
      <c r="G330" s="80">
        <v>1</v>
      </c>
      <c r="H330" s="280" t="s">
        <v>1394</v>
      </c>
      <c r="I330" s="80"/>
    </row>
    <row r="331" spans="1:9">
      <c r="A331" s="280" t="s">
        <v>1726</v>
      </c>
      <c r="B331" s="280" t="s">
        <v>1457</v>
      </c>
      <c r="C331" s="280" t="s">
        <v>1212</v>
      </c>
      <c r="D331" s="280" t="s">
        <v>1216</v>
      </c>
      <c r="E331" s="80">
        <v>0.91181848209299654</v>
      </c>
      <c r="F331" s="80">
        <v>708876</v>
      </c>
      <c r="G331" s="80">
        <v>1</v>
      </c>
      <c r="H331" s="280" t="s">
        <v>1394</v>
      </c>
      <c r="I331" s="80"/>
    </row>
    <row r="332" spans="1:9">
      <c r="A332" s="280" t="s">
        <v>1727</v>
      </c>
      <c r="B332" s="280" t="s">
        <v>1457</v>
      </c>
      <c r="C332" s="280" t="s">
        <v>1212</v>
      </c>
      <c r="D332" s="280" t="s">
        <v>1217</v>
      </c>
      <c r="E332" s="80">
        <v>0.52379379385026725</v>
      </c>
      <c r="F332" s="80">
        <v>708876</v>
      </c>
      <c r="G332" s="80">
        <v>1</v>
      </c>
      <c r="H332" s="280" t="s">
        <v>1394</v>
      </c>
      <c r="I332" s="80"/>
    </row>
    <row r="333" spans="1:9">
      <c r="A333" s="280" t="s">
        <v>1728</v>
      </c>
      <c r="B333" s="280" t="s">
        <v>1457</v>
      </c>
      <c r="C333" s="280" t="s">
        <v>1212</v>
      </c>
      <c r="D333" s="280" t="s">
        <v>1218</v>
      </c>
      <c r="E333" s="80">
        <v>0.3892986372033726</v>
      </c>
      <c r="F333" s="80">
        <v>708876</v>
      </c>
      <c r="G333" s="80">
        <v>1</v>
      </c>
      <c r="H333" s="280" t="s">
        <v>1394</v>
      </c>
      <c r="I333" s="80"/>
    </row>
    <row r="334" spans="1:9">
      <c r="A334" s="280" t="s">
        <v>1729</v>
      </c>
      <c r="B334" s="280" t="s">
        <v>1457</v>
      </c>
      <c r="C334" s="280" t="s">
        <v>1212</v>
      </c>
      <c r="D334" s="280" t="s">
        <v>1219</v>
      </c>
      <c r="E334" s="80">
        <v>9336.153811756385</v>
      </c>
      <c r="F334" s="80">
        <v>708876</v>
      </c>
      <c r="G334" s="80">
        <v>1</v>
      </c>
      <c r="H334" s="280" t="s">
        <v>1394</v>
      </c>
      <c r="I334" s="80"/>
    </row>
    <row r="335" spans="1:9">
      <c r="A335" s="280" t="s">
        <v>1730</v>
      </c>
      <c r="B335" s="280" t="s">
        <v>1457</v>
      </c>
      <c r="C335" s="280" t="s">
        <v>1212</v>
      </c>
      <c r="D335" s="280" t="s">
        <v>1347</v>
      </c>
      <c r="E335" s="80">
        <v>0.39883710875451256</v>
      </c>
      <c r="F335" s="80">
        <v>708876</v>
      </c>
      <c r="G335" s="80">
        <v>1</v>
      </c>
      <c r="H335" s="280" t="s">
        <v>1394</v>
      </c>
      <c r="I335" s="80"/>
    </row>
    <row r="336" spans="1:9">
      <c r="A336" s="280" t="s">
        <v>1731</v>
      </c>
      <c r="B336" s="280" t="s">
        <v>1457</v>
      </c>
      <c r="C336" s="280" t="s">
        <v>1212</v>
      </c>
      <c r="D336" s="280" t="s">
        <v>1344</v>
      </c>
      <c r="E336" s="80">
        <v>0.852805870156082</v>
      </c>
      <c r="F336" s="80">
        <v>708876</v>
      </c>
      <c r="G336" s="80">
        <v>1</v>
      </c>
      <c r="H336" s="280" t="s">
        <v>1394</v>
      </c>
      <c r="I336" s="80"/>
    </row>
    <row r="337" spans="1:9">
      <c r="A337" s="280" t="s">
        <v>1732</v>
      </c>
      <c r="B337" s="280" t="s">
        <v>1457</v>
      </c>
      <c r="C337" s="280" t="s">
        <v>1213</v>
      </c>
      <c r="D337" s="280" t="s">
        <v>1211</v>
      </c>
      <c r="E337" s="80">
        <v>1</v>
      </c>
      <c r="F337" s="80">
        <v>708876</v>
      </c>
      <c r="G337" s="80">
        <v>1</v>
      </c>
      <c r="H337" s="280" t="s">
        <v>1394</v>
      </c>
      <c r="I337" s="80"/>
    </row>
    <row r="338" spans="1:9">
      <c r="A338" s="280" t="s">
        <v>1733</v>
      </c>
      <c r="B338" s="280" t="s">
        <v>1457</v>
      </c>
      <c r="C338" s="280" t="s">
        <v>1213</v>
      </c>
      <c r="D338" s="280" t="s">
        <v>1212</v>
      </c>
      <c r="E338" s="80">
        <v>1.0003537752537466</v>
      </c>
      <c r="F338" s="80">
        <v>708876</v>
      </c>
      <c r="G338" s="80">
        <v>1</v>
      </c>
      <c r="H338" s="280" t="s">
        <v>1394</v>
      </c>
      <c r="I338" s="80"/>
    </row>
    <row r="339" spans="1:9">
      <c r="A339" s="280" t="s">
        <v>1734</v>
      </c>
      <c r="B339" s="280" t="s">
        <v>1457</v>
      </c>
      <c r="C339" s="280" t="s">
        <v>1213</v>
      </c>
      <c r="D339" s="280" t="s">
        <v>1213</v>
      </c>
      <c r="E339" s="80">
        <v>1</v>
      </c>
      <c r="F339" s="80">
        <v>708876</v>
      </c>
      <c r="G339" s="80">
        <v>1</v>
      </c>
      <c r="H339" s="280" t="s">
        <v>1394</v>
      </c>
      <c r="I339" s="80"/>
    </row>
    <row r="340" spans="1:9">
      <c r="A340" s="280" t="s">
        <v>1735</v>
      </c>
      <c r="B340" s="280" t="s">
        <v>1457</v>
      </c>
      <c r="C340" s="280" t="s">
        <v>1213</v>
      </c>
      <c r="D340" s="280" t="s">
        <v>1214</v>
      </c>
      <c r="E340" s="80">
        <v>1.0001018700374573</v>
      </c>
      <c r="F340" s="80">
        <v>708876</v>
      </c>
      <c r="G340" s="80">
        <v>1</v>
      </c>
      <c r="H340" s="280" t="s">
        <v>1394</v>
      </c>
      <c r="I340" s="80"/>
    </row>
    <row r="341" spans="1:9">
      <c r="A341" s="280" t="s">
        <v>1736</v>
      </c>
      <c r="B341" s="280" t="s">
        <v>1457</v>
      </c>
      <c r="C341" s="280" t="s">
        <v>1213</v>
      </c>
      <c r="D341" s="280" t="s">
        <v>1215</v>
      </c>
      <c r="E341" s="80">
        <v>0.92067079133500773</v>
      </c>
      <c r="F341" s="80">
        <v>708876</v>
      </c>
      <c r="G341" s="80">
        <v>1</v>
      </c>
      <c r="H341" s="280" t="s">
        <v>1394</v>
      </c>
      <c r="I341" s="80"/>
    </row>
    <row r="342" spans="1:9">
      <c r="A342" s="280" t="s">
        <v>1737</v>
      </c>
      <c r="B342" s="280" t="s">
        <v>1457</v>
      </c>
      <c r="C342" s="280" t="s">
        <v>1213</v>
      </c>
      <c r="D342" s="280" t="s">
        <v>1216</v>
      </c>
      <c r="E342" s="80">
        <v>0.91208664534377648</v>
      </c>
      <c r="F342" s="80">
        <v>708876</v>
      </c>
      <c r="G342" s="80">
        <v>1</v>
      </c>
      <c r="H342" s="280" t="s">
        <v>1394</v>
      </c>
      <c r="I342" s="80"/>
    </row>
    <row r="343" spans="1:9">
      <c r="A343" s="280" t="s">
        <v>1738</v>
      </c>
      <c r="B343" s="280" t="s">
        <v>1457</v>
      </c>
      <c r="C343" s="280" t="s">
        <v>1213</v>
      </c>
      <c r="D343" s="280" t="s">
        <v>1217</v>
      </c>
      <c r="E343" s="80">
        <v>0.52396896888112898</v>
      </c>
      <c r="F343" s="80">
        <v>708876</v>
      </c>
      <c r="G343" s="80">
        <v>1</v>
      </c>
      <c r="H343" s="280" t="s">
        <v>1394</v>
      </c>
      <c r="I343" s="80"/>
    </row>
    <row r="344" spans="1:9">
      <c r="A344" s="280" t="s">
        <v>1739</v>
      </c>
      <c r="B344" s="280" t="s">
        <v>1457</v>
      </c>
      <c r="C344" s="280" t="s">
        <v>1213</v>
      </c>
      <c r="D344" s="280" t="s">
        <v>1218</v>
      </c>
      <c r="E344" s="80">
        <v>0.38937264059799309</v>
      </c>
      <c r="F344" s="80">
        <v>708876</v>
      </c>
      <c r="G344" s="80">
        <v>1</v>
      </c>
      <c r="H344" s="280" t="s">
        <v>1394</v>
      </c>
      <c r="I344" s="80"/>
    </row>
    <row r="345" spans="1:9">
      <c r="A345" s="280" t="s">
        <v>1740</v>
      </c>
      <c r="B345" s="280" t="s">
        <v>1457</v>
      </c>
      <c r="C345" s="280" t="s">
        <v>1213</v>
      </c>
      <c r="D345" s="280" t="s">
        <v>1219</v>
      </c>
      <c r="E345" s="80">
        <v>9375.3566978942472</v>
      </c>
      <c r="F345" s="80">
        <v>708876</v>
      </c>
      <c r="G345" s="80">
        <v>1</v>
      </c>
      <c r="H345" s="280" t="s">
        <v>1394</v>
      </c>
      <c r="I345" s="80"/>
    </row>
    <row r="346" spans="1:9">
      <c r="A346" s="280" t="s">
        <v>1741</v>
      </c>
      <c r="B346" s="280" t="s">
        <v>1457</v>
      </c>
      <c r="C346" s="280" t="s">
        <v>1213</v>
      </c>
      <c r="D346" s="280" t="s">
        <v>1347</v>
      </c>
      <c r="E346" s="80">
        <v>0.3989704156148578</v>
      </c>
      <c r="F346" s="80">
        <v>708876</v>
      </c>
      <c r="G346" s="80">
        <v>1</v>
      </c>
      <c r="H346" s="280" t="s">
        <v>1394</v>
      </c>
      <c r="I346" s="80"/>
    </row>
    <row r="347" spans="1:9">
      <c r="A347" s="280" t="s">
        <v>1742</v>
      </c>
      <c r="B347" s="280" t="s">
        <v>1457</v>
      </c>
      <c r="C347" s="280" t="s">
        <v>1213</v>
      </c>
      <c r="D347" s="280" t="s">
        <v>1344</v>
      </c>
      <c r="E347" s="80">
        <v>0.85308235833835977</v>
      </c>
      <c r="F347" s="80">
        <v>708876</v>
      </c>
      <c r="G347" s="80">
        <v>1</v>
      </c>
      <c r="H347" s="280" t="s">
        <v>1394</v>
      </c>
      <c r="I347" s="80"/>
    </row>
    <row r="348" spans="1:9">
      <c r="A348" s="280" t="s">
        <v>1743</v>
      </c>
      <c r="B348" s="280" t="s">
        <v>1457</v>
      </c>
      <c r="C348" s="280" t="s">
        <v>1214</v>
      </c>
      <c r="D348" s="280" t="s">
        <v>1211</v>
      </c>
      <c r="E348" s="80">
        <v>0.99990301073440824</v>
      </c>
      <c r="F348" s="80">
        <v>708876</v>
      </c>
      <c r="G348" s="80">
        <v>1</v>
      </c>
      <c r="H348" s="280" t="s">
        <v>1394</v>
      </c>
      <c r="I348" s="80"/>
    </row>
    <row r="349" spans="1:9">
      <c r="A349" s="280" t="s">
        <v>1744</v>
      </c>
      <c r="B349" s="280" t="s">
        <v>1457</v>
      </c>
      <c r="C349" s="280" t="s">
        <v>1214</v>
      </c>
      <c r="D349" s="280" t="s">
        <v>1212</v>
      </c>
      <c r="E349" s="80">
        <v>1.0002519052162893</v>
      </c>
      <c r="F349" s="80">
        <v>708876</v>
      </c>
      <c r="G349" s="80">
        <v>1</v>
      </c>
      <c r="H349" s="280" t="s">
        <v>1394</v>
      </c>
      <c r="I349" s="80"/>
    </row>
    <row r="350" spans="1:9">
      <c r="A350" s="280" t="s">
        <v>1745</v>
      </c>
      <c r="B350" s="280" t="s">
        <v>1457</v>
      </c>
      <c r="C350" s="280" t="s">
        <v>1214</v>
      </c>
      <c r="D350" s="280" t="s">
        <v>1213</v>
      </c>
      <c r="E350" s="80">
        <v>0.99990301073440824</v>
      </c>
      <c r="F350" s="80">
        <v>708876</v>
      </c>
      <c r="G350" s="80">
        <v>1</v>
      </c>
      <c r="H350" s="280" t="s">
        <v>1394</v>
      </c>
      <c r="I350" s="80"/>
    </row>
    <row r="351" spans="1:9">
      <c r="A351" s="280" t="s">
        <v>1746</v>
      </c>
      <c r="B351" s="280" t="s">
        <v>1457</v>
      </c>
      <c r="C351" s="280" t="s">
        <v>1214</v>
      </c>
      <c r="D351" s="280" t="s">
        <v>1214</v>
      </c>
      <c r="E351" s="80">
        <v>1</v>
      </c>
      <c r="F351" s="80">
        <v>708876</v>
      </c>
      <c r="G351" s="80">
        <v>1</v>
      </c>
      <c r="H351" s="280" t="s">
        <v>1394</v>
      </c>
      <c r="I351" s="80"/>
    </row>
    <row r="352" spans="1:9">
      <c r="A352" s="280" t="s">
        <v>1747</v>
      </c>
      <c r="B352" s="280" t="s">
        <v>1457</v>
      </c>
      <c r="C352" s="280" t="s">
        <v>1214</v>
      </c>
      <c r="D352" s="280" t="s">
        <v>1215</v>
      </c>
      <c r="E352" s="80">
        <v>0.92057758959643443</v>
      </c>
      <c r="F352" s="80">
        <v>708876</v>
      </c>
      <c r="G352" s="80">
        <v>1</v>
      </c>
      <c r="H352" s="280" t="s">
        <v>1394</v>
      </c>
      <c r="I352" s="80"/>
    </row>
    <row r="353" spans="1:9">
      <c r="A353" s="280" t="s">
        <v>1748</v>
      </c>
      <c r="B353" s="280" t="s">
        <v>1457</v>
      </c>
      <c r="C353" s="280" t="s">
        <v>1214</v>
      </c>
      <c r="D353" s="280" t="s">
        <v>1216</v>
      </c>
      <c r="E353" s="80">
        <v>0.91199189990492724</v>
      </c>
      <c r="F353" s="80">
        <v>708876</v>
      </c>
      <c r="G353" s="80">
        <v>1</v>
      </c>
      <c r="H353" s="280" t="s">
        <v>1394</v>
      </c>
      <c r="I353" s="80"/>
    </row>
    <row r="354" spans="1:9">
      <c r="A354" s="280" t="s">
        <v>1749</v>
      </c>
      <c r="B354" s="280" t="s">
        <v>1457</v>
      </c>
      <c r="C354" s="280" t="s">
        <v>1214</v>
      </c>
      <c r="D354" s="280" t="s">
        <v>1217</v>
      </c>
      <c r="E354" s="80">
        <v>0.52390527995846448</v>
      </c>
      <c r="F354" s="80">
        <v>708876</v>
      </c>
      <c r="G354" s="80">
        <v>1</v>
      </c>
      <c r="H354" s="280" t="s">
        <v>1394</v>
      </c>
      <c r="I354" s="80"/>
    </row>
    <row r="355" spans="1:9">
      <c r="A355" s="280" t="s">
        <v>1750</v>
      </c>
      <c r="B355" s="280" t="s">
        <v>1457</v>
      </c>
      <c r="C355" s="280" t="s">
        <v>1214</v>
      </c>
      <c r="D355" s="280" t="s">
        <v>1218</v>
      </c>
      <c r="E355" s="80">
        <v>0.389352326441327</v>
      </c>
      <c r="F355" s="80">
        <v>708876</v>
      </c>
      <c r="G355" s="80">
        <v>1</v>
      </c>
      <c r="H355" s="280" t="s">
        <v>1394</v>
      </c>
      <c r="I355" s="80"/>
    </row>
    <row r="356" spans="1:9">
      <c r="A356" s="280" t="s">
        <v>1751</v>
      </c>
      <c r="B356" s="280" t="s">
        <v>1457</v>
      </c>
      <c r="C356" s="280" t="s">
        <v>1214</v>
      </c>
      <c r="D356" s="280" t="s">
        <v>1219</v>
      </c>
      <c r="E356" s="80">
        <v>9336.1539482495937</v>
      </c>
      <c r="F356" s="80">
        <v>708876</v>
      </c>
      <c r="G356" s="80">
        <v>1</v>
      </c>
      <c r="H356" s="280" t="s">
        <v>1394</v>
      </c>
      <c r="I356" s="80"/>
    </row>
    <row r="357" spans="1:9">
      <c r="A357" s="280" t="s">
        <v>1752</v>
      </c>
      <c r="B357" s="280" t="s">
        <v>1457</v>
      </c>
      <c r="C357" s="280" t="s">
        <v>1214</v>
      </c>
      <c r="D357" s="280" t="s">
        <v>1347</v>
      </c>
      <c r="E357" s="80">
        <v>0.39891363218149817</v>
      </c>
      <c r="F357" s="80">
        <v>708876</v>
      </c>
      <c r="G357" s="80">
        <v>1</v>
      </c>
      <c r="H357" s="280" t="s">
        <v>1394</v>
      </c>
      <c r="I357" s="80"/>
    </row>
    <row r="358" spans="1:9">
      <c r="A358" s="280" t="s">
        <v>1753</v>
      </c>
      <c r="B358" s="280" t="s">
        <v>1457</v>
      </c>
      <c r="C358" s="280" t="s">
        <v>1214</v>
      </c>
      <c r="D358" s="280" t="s">
        <v>1344</v>
      </c>
      <c r="E358" s="80">
        <v>0.8529664994635775</v>
      </c>
      <c r="F358" s="80">
        <v>708876</v>
      </c>
      <c r="G358" s="80">
        <v>1</v>
      </c>
      <c r="H358" s="280" t="s">
        <v>1394</v>
      </c>
      <c r="I358" s="80"/>
    </row>
    <row r="359" spans="1:9">
      <c r="A359" s="280" t="s">
        <v>1754</v>
      </c>
      <c r="B359" s="280" t="s">
        <v>1457</v>
      </c>
      <c r="C359" s="280" t="s">
        <v>1215</v>
      </c>
      <c r="D359" s="280" t="s">
        <v>1211</v>
      </c>
      <c r="E359" s="80">
        <v>1.096936134407265</v>
      </c>
      <c r="F359" s="80">
        <v>708876</v>
      </c>
      <c r="G359" s="80">
        <v>1</v>
      </c>
      <c r="H359" s="280" t="s">
        <v>1394</v>
      </c>
      <c r="I359" s="80"/>
    </row>
    <row r="360" spans="1:9">
      <c r="A360" s="280" t="s">
        <v>1755</v>
      </c>
      <c r="B360" s="280" t="s">
        <v>1457</v>
      </c>
      <c r="C360" s="280" t="s">
        <v>1215</v>
      </c>
      <c r="D360" s="280" t="s">
        <v>1212</v>
      </c>
      <c r="E360" s="80">
        <v>1.0972964873193747</v>
      </c>
      <c r="F360" s="80">
        <v>708876</v>
      </c>
      <c r="G360" s="80">
        <v>1</v>
      </c>
      <c r="H360" s="280" t="s">
        <v>1394</v>
      </c>
      <c r="I360" s="80"/>
    </row>
    <row r="361" spans="1:9">
      <c r="A361" s="280" t="s">
        <v>1756</v>
      </c>
      <c r="B361" s="280" t="s">
        <v>1457</v>
      </c>
      <c r="C361" s="280" t="s">
        <v>1215</v>
      </c>
      <c r="D361" s="280" t="s">
        <v>1213</v>
      </c>
      <c r="E361" s="80">
        <v>1.096936134407265</v>
      </c>
      <c r="F361" s="80">
        <v>708876</v>
      </c>
      <c r="G361" s="80">
        <v>1</v>
      </c>
      <c r="H361" s="280" t="s">
        <v>1394</v>
      </c>
      <c r="I361" s="80"/>
    </row>
    <row r="362" spans="1:9">
      <c r="A362" s="280" t="s">
        <v>1757</v>
      </c>
      <c r="B362" s="280" t="s">
        <v>1457</v>
      </c>
      <c r="C362" s="280" t="s">
        <v>1215</v>
      </c>
      <c r="D362" s="280" t="s">
        <v>1214</v>
      </c>
      <c r="E362" s="80">
        <v>1.097042144233584</v>
      </c>
      <c r="F362" s="80">
        <v>708876</v>
      </c>
      <c r="G362" s="80">
        <v>1</v>
      </c>
      <c r="H362" s="280" t="s">
        <v>1394</v>
      </c>
      <c r="I362" s="80"/>
    </row>
    <row r="363" spans="1:9">
      <c r="A363" s="280" t="s">
        <v>1758</v>
      </c>
      <c r="B363" s="280" t="s">
        <v>1457</v>
      </c>
      <c r="C363" s="280" t="s">
        <v>1215</v>
      </c>
      <c r="D363" s="280" t="s">
        <v>1215</v>
      </c>
      <c r="E363" s="80">
        <v>1</v>
      </c>
      <c r="F363" s="80">
        <v>708876</v>
      </c>
      <c r="G363" s="80">
        <v>1</v>
      </c>
      <c r="H363" s="280" t="s">
        <v>1394</v>
      </c>
      <c r="I363" s="80"/>
    </row>
    <row r="364" spans="1:9">
      <c r="A364" s="280" t="s">
        <v>1759</v>
      </c>
      <c r="B364" s="280" t="s">
        <v>1457</v>
      </c>
      <c r="C364" s="280" t="s">
        <v>1215</v>
      </c>
      <c r="D364" s="280" t="s">
        <v>1216</v>
      </c>
      <c r="E364" s="80">
        <v>0.98486597546997778</v>
      </c>
      <c r="F364" s="80">
        <v>708876</v>
      </c>
      <c r="G364" s="80">
        <v>1</v>
      </c>
      <c r="H364" s="280" t="s">
        <v>1394</v>
      </c>
      <c r="I364" s="80"/>
    </row>
    <row r="365" spans="1:9">
      <c r="A365" s="280" t="s">
        <v>1760</v>
      </c>
      <c r="B365" s="280" t="s">
        <v>1457</v>
      </c>
      <c r="C365" s="280" t="s">
        <v>1215</v>
      </c>
      <c r="D365" s="280" t="s">
        <v>1217</v>
      </c>
      <c r="E365" s="80">
        <v>0.56685423539875024</v>
      </c>
      <c r="F365" s="80">
        <v>708876</v>
      </c>
      <c r="G365" s="80">
        <v>1</v>
      </c>
      <c r="H365" s="280" t="s">
        <v>1394</v>
      </c>
      <c r="I365" s="80"/>
    </row>
    <row r="366" spans="1:9">
      <c r="A366" s="280" t="s">
        <v>1761</v>
      </c>
      <c r="B366" s="280" t="s">
        <v>1457</v>
      </c>
      <c r="C366" s="280" t="s">
        <v>1215</v>
      </c>
      <c r="D366" s="280" t="s">
        <v>1218</v>
      </c>
      <c r="E366" s="80">
        <v>0.40605071896691947</v>
      </c>
      <c r="F366" s="80">
        <v>708876</v>
      </c>
      <c r="G366" s="80">
        <v>1</v>
      </c>
      <c r="H366" s="280" t="s">
        <v>1394</v>
      </c>
      <c r="I366" s="80"/>
    </row>
    <row r="367" spans="1:9">
      <c r="A367" s="280" t="s">
        <v>1762</v>
      </c>
      <c r="B367" s="280" t="s">
        <v>1457</v>
      </c>
      <c r="C367" s="280" t="s">
        <v>1215</v>
      </c>
      <c r="D367" s="280" t="s">
        <v>1219</v>
      </c>
      <c r="E367" s="80">
        <v>10736.108277627258</v>
      </c>
      <c r="F367" s="80">
        <v>708876</v>
      </c>
      <c r="G367" s="80">
        <v>1</v>
      </c>
      <c r="H367" s="280" t="s">
        <v>1394</v>
      </c>
      <c r="I367" s="80"/>
    </row>
    <row r="368" spans="1:9">
      <c r="A368" s="280" t="s">
        <v>1763</v>
      </c>
      <c r="B368" s="280" t="s">
        <v>1457</v>
      </c>
      <c r="C368" s="280" t="s">
        <v>1215</v>
      </c>
      <c r="D368" s="280" t="s">
        <v>1347</v>
      </c>
      <c r="E368" s="80">
        <v>0.43157838936873916</v>
      </c>
      <c r="F368" s="80">
        <v>708876</v>
      </c>
      <c r="G368" s="80">
        <v>1</v>
      </c>
      <c r="H368" s="280" t="s">
        <v>1394</v>
      </c>
      <c r="I368" s="80"/>
    </row>
    <row r="369" spans="1:9">
      <c r="A369" s="280" t="s">
        <v>1764</v>
      </c>
      <c r="B369" s="280" t="s">
        <v>1457</v>
      </c>
      <c r="C369" s="280" t="s">
        <v>1215</v>
      </c>
      <c r="D369" s="280" t="s">
        <v>1344</v>
      </c>
      <c r="E369" s="80">
        <v>0.9229902582584717</v>
      </c>
      <c r="F369" s="80">
        <v>708876</v>
      </c>
      <c r="G369" s="80">
        <v>1</v>
      </c>
      <c r="H369" s="280" t="s">
        <v>1394</v>
      </c>
      <c r="I369" s="80"/>
    </row>
    <row r="370" spans="1:9">
      <c r="A370" s="280" t="s">
        <v>1765</v>
      </c>
      <c r="B370" s="280" t="s">
        <v>1457</v>
      </c>
      <c r="C370" s="280" t="s">
        <v>1216</v>
      </c>
      <c r="D370" s="280" t="s">
        <v>1211</v>
      </c>
      <c r="E370" s="80">
        <v>1.3899261211283158</v>
      </c>
      <c r="F370" s="80">
        <v>708876</v>
      </c>
      <c r="G370" s="80">
        <v>1</v>
      </c>
      <c r="H370" s="280" t="s">
        <v>1394</v>
      </c>
      <c r="I370" s="80"/>
    </row>
    <row r="371" spans="1:9">
      <c r="A371" s="280" t="s">
        <v>1766</v>
      </c>
      <c r="B371" s="280" t="s">
        <v>1457</v>
      </c>
      <c r="C371" s="280" t="s">
        <v>1216</v>
      </c>
      <c r="D371" s="280" t="s">
        <v>1212</v>
      </c>
      <c r="E371" s="80">
        <v>1.3903875465459152</v>
      </c>
      <c r="F371" s="80">
        <v>708876</v>
      </c>
      <c r="G371" s="80">
        <v>1</v>
      </c>
      <c r="H371" s="280" t="s">
        <v>1394</v>
      </c>
      <c r="I371" s="80"/>
    </row>
    <row r="372" spans="1:9">
      <c r="A372" s="280" t="s">
        <v>1767</v>
      </c>
      <c r="B372" s="280" t="s">
        <v>1457</v>
      </c>
      <c r="C372" s="280" t="s">
        <v>1216</v>
      </c>
      <c r="D372" s="280" t="s">
        <v>1213</v>
      </c>
      <c r="E372" s="80">
        <v>1.3899261211283158</v>
      </c>
      <c r="F372" s="80">
        <v>708876</v>
      </c>
      <c r="G372" s="80">
        <v>1</v>
      </c>
      <c r="H372" s="280" t="s">
        <v>1394</v>
      </c>
      <c r="I372" s="80"/>
    </row>
    <row r="373" spans="1:9">
      <c r="A373" s="280" t="s">
        <v>1768</v>
      </c>
      <c r="B373" s="280" t="s">
        <v>1457</v>
      </c>
      <c r="C373" s="280" t="s">
        <v>1216</v>
      </c>
      <c r="D373" s="280" t="s">
        <v>1214</v>
      </c>
      <c r="E373" s="80">
        <v>1.3900304037221671</v>
      </c>
      <c r="F373" s="80">
        <v>708876</v>
      </c>
      <c r="G373" s="80">
        <v>1</v>
      </c>
      <c r="H373" s="280" t="s">
        <v>1394</v>
      </c>
      <c r="I373" s="80"/>
    </row>
    <row r="374" spans="1:9">
      <c r="A374" s="280" t="s">
        <v>1769</v>
      </c>
      <c r="B374" s="280" t="s">
        <v>1457</v>
      </c>
      <c r="C374" s="280" t="s">
        <v>1216</v>
      </c>
      <c r="D374" s="280" t="s">
        <v>1215</v>
      </c>
      <c r="E374" s="80">
        <v>1.2552463569487093</v>
      </c>
      <c r="F374" s="80">
        <v>708876</v>
      </c>
      <c r="G374" s="80">
        <v>1</v>
      </c>
      <c r="H374" s="280" t="s">
        <v>1394</v>
      </c>
      <c r="I374" s="80"/>
    </row>
    <row r="375" spans="1:9">
      <c r="A375" s="280" t="s">
        <v>1770</v>
      </c>
      <c r="B375" s="280" t="s">
        <v>1457</v>
      </c>
      <c r="C375" s="280" t="s">
        <v>1216</v>
      </c>
      <c r="D375" s="280" t="s">
        <v>1216</v>
      </c>
      <c r="E375" s="80">
        <v>1</v>
      </c>
      <c r="F375" s="80">
        <v>708876</v>
      </c>
      <c r="G375" s="80">
        <v>1</v>
      </c>
      <c r="H375" s="280" t="s">
        <v>1394</v>
      </c>
      <c r="I375" s="80"/>
    </row>
    <row r="376" spans="1:9">
      <c r="A376" s="280" t="s">
        <v>1771</v>
      </c>
      <c r="B376" s="280" t="s">
        <v>1457</v>
      </c>
      <c r="C376" s="280" t="s">
        <v>1216</v>
      </c>
      <c r="D376" s="280" t="s">
        <v>1217</v>
      </c>
      <c r="E376" s="80">
        <v>0.67619483294439853</v>
      </c>
      <c r="F376" s="80">
        <v>708876</v>
      </c>
      <c r="G376" s="80">
        <v>1</v>
      </c>
      <c r="H376" s="280" t="s">
        <v>1394</v>
      </c>
      <c r="I376" s="80"/>
    </row>
    <row r="377" spans="1:9">
      <c r="A377" s="280" t="s">
        <v>1772</v>
      </c>
      <c r="B377" s="280" t="s">
        <v>1457</v>
      </c>
      <c r="C377" s="280" t="s">
        <v>1216</v>
      </c>
      <c r="D377" s="280" t="s">
        <v>1218</v>
      </c>
      <c r="E377" s="80">
        <v>0.38022247146523042</v>
      </c>
      <c r="F377" s="80">
        <v>708876</v>
      </c>
      <c r="G377" s="80">
        <v>1</v>
      </c>
      <c r="H377" s="280" t="s">
        <v>1394</v>
      </c>
      <c r="I377" s="80"/>
    </row>
    <row r="378" spans="1:9">
      <c r="A378" s="280" t="s">
        <v>1773</v>
      </c>
      <c r="B378" s="280" t="s">
        <v>1457</v>
      </c>
      <c r="C378" s="280" t="s">
        <v>1216</v>
      </c>
      <c r="D378" s="280" t="s">
        <v>1219</v>
      </c>
      <c r="E378" s="80">
        <v>10661.126641784691</v>
      </c>
      <c r="F378" s="80">
        <v>708876</v>
      </c>
      <c r="G378" s="80">
        <v>1</v>
      </c>
      <c r="H378" s="280" t="s">
        <v>1394</v>
      </c>
      <c r="I378" s="80"/>
    </row>
    <row r="379" spans="1:9">
      <c r="A379" s="280" t="s">
        <v>1774</v>
      </c>
      <c r="B379" s="280" t="s">
        <v>1457</v>
      </c>
      <c r="C379" s="280" t="s">
        <v>1216</v>
      </c>
      <c r="D379" s="280" t="s">
        <v>1347</v>
      </c>
      <c r="E379" s="80">
        <v>0.51653185579077276</v>
      </c>
      <c r="F379" s="80">
        <v>708876</v>
      </c>
      <c r="G379" s="80">
        <v>1</v>
      </c>
      <c r="H379" s="280" t="s">
        <v>1394</v>
      </c>
      <c r="I379" s="80"/>
    </row>
    <row r="380" spans="1:9">
      <c r="A380" s="280" t="s">
        <v>1775</v>
      </c>
      <c r="B380" s="280" t="s">
        <v>1457</v>
      </c>
      <c r="C380" s="280" t="s">
        <v>1216</v>
      </c>
      <c r="D380" s="280" t="s">
        <v>1344</v>
      </c>
      <c r="E380" s="80">
        <v>1.1027126972404786</v>
      </c>
      <c r="F380" s="80">
        <v>708876</v>
      </c>
      <c r="G380" s="80">
        <v>1</v>
      </c>
      <c r="H380" s="280" t="s">
        <v>1394</v>
      </c>
      <c r="I380" s="80"/>
    </row>
    <row r="381" spans="1:9">
      <c r="A381" s="280" t="s">
        <v>1776</v>
      </c>
      <c r="B381" s="280" t="s">
        <v>1457</v>
      </c>
      <c r="C381" s="280" t="s">
        <v>1217</v>
      </c>
      <c r="D381" s="280" t="s">
        <v>1211</v>
      </c>
      <c r="E381" s="80">
        <v>2.0462401122481797</v>
      </c>
      <c r="F381" s="80">
        <v>708876</v>
      </c>
      <c r="G381" s="80">
        <v>1</v>
      </c>
      <c r="H381" s="280" t="s">
        <v>1394</v>
      </c>
      <c r="I381" s="80"/>
    </row>
    <row r="382" spans="1:9">
      <c r="A382" s="280" t="s">
        <v>1777</v>
      </c>
      <c r="B382" s="280" t="s">
        <v>1457</v>
      </c>
      <c r="C382" s="280" t="s">
        <v>1217</v>
      </c>
      <c r="D382" s="280" t="s">
        <v>1212</v>
      </c>
      <c r="E382" s="80">
        <v>2.0469555634603314</v>
      </c>
      <c r="F382" s="80">
        <v>708876</v>
      </c>
      <c r="G382" s="80">
        <v>1</v>
      </c>
      <c r="H382" s="280" t="s">
        <v>1394</v>
      </c>
      <c r="I382" s="80"/>
    </row>
    <row r="383" spans="1:9">
      <c r="A383" s="280" t="s">
        <v>1778</v>
      </c>
      <c r="B383" s="280" t="s">
        <v>1457</v>
      </c>
      <c r="C383" s="280" t="s">
        <v>1217</v>
      </c>
      <c r="D383" s="280" t="s">
        <v>1213</v>
      </c>
      <c r="E383" s="80">
        <v>2.0462401122481797</v>
      </c>
      <c r="F383" s="80">
        <v>708876</v>
      </c>
      <c r="G383" s="80">
        <v>1</v>
      </c>
      <c r="H383" s="280" t="s">
        <v>1394</v>
      </c>
      <c r="I383" s="80"/>
    </row>
    <row r="384" spans="1:9">
      <c r="A384" s="280" t="s">
        <v>1779</v>
      </c>
      <c r="B384" s="280" t="s">
        <v>1457</v>
      </c>
      <c r="C384" s="280" t="s">
        <v>1217</v>
      </c>
      <c r="D384" s="280" t="s">
        <v>1214</v>
      </c>
      <c r="E384" s="80">
        <v>2.0463952459779629</v>
      </c>
      <c r="F384" s="80">
        <v>708876</v>
      </c>
      <c r="G384" s="80">
        <v>1</v>
      </c>
      <c r="H384" s="280" t="s">
        <v>1394</v>
      </c>
      <c r="I384" s="80"/>
    </row>
    <row r="385" spans="1:9">
      <c r="A385" s="280" t="s">
        <v>1780</v>
      </c>
      <c r="B385" s="280" t="s">
        <v>1457</v>
      </c>
      <c r="C385" s="280" t="s">
        <v>1217</v>
      </c>
      <c r="D385" s="280" t="s">
        <v>1215</v>
      </c>
      <c r="E385" s="80">
        <v>1.8528168734709132</v>
      </c>
      <c r="F385" s="80">
        <v>708876</v>
      </c>
      <c r="G385" s="80">
        <v>1</v>
      </c>
      <c r="H385" s="280" t="s">
        <v>1394</v>
      </c>
      <c r="I385" s="80"/>
    </row>
    <row r="386" spans="1:9">
      <c r="A386" s="280" t="s">
        <v>1781</v>
      </c>
      <c r="B386" s="280" t="s">
        <v>1457</v>
      </c>
      <c r="C386" s="280" t="s">
        <v>1217</v>
      </c>
      <c r="D386" s="280" t="s">
        <v>1216</v>
      </c>
      <c r="E386" s="80">
        <v>1.7388843108036163</v>
      </c>
      <c r="F386" s="80">
        <v>708876</v>
      </c>
      <c r="G386" s="80">
        <v>1</v>
      </c>
      <c r="H386" s="280" t="s">
        <v>1394</v>
      </c>
      <c r="I386" s="80"/>
    </row>
    <row r="387" spans="1:9">
      <c r="A387" s="280" t="s">
        <v>1782</v>
      </c>
      <c r="B387" s="280" t="s">
        <v>1457</v>
      </c>
      <c r="C387" s="280" t="s">
        <v>1217</v>
      </c>
      <c r="D387" s="280" t="s">
        <v>1217</v>
      </c>
      <c r="E387" s="80">
        <v>1</v>
      </c>
      <c r="F387" s="80">
        <v>708876</v>
      </c>
      <c r="G387" s="80">
        <v>1</v>
      </c>
      <c r="H387" s="280" t="s">
        <v>1394</v>
      </c>
      <c r="I387" s="80"/>
    </row>
    <row r="388" spans="1:9">
      <c r="A388" s="280" t="s">
        <v>1783</v>
      </c>
      <c r="B388" s="280" t="s">
        <v>1457</v>
      </c>
      <c r="C388" s="280" t="s">
        <v>1217</v>
      </c>
      <c r="D388" s="280" t="s">
        <v>1218</v>
      </c>
      <c r="E388" s="80">
        <v>0.7023219309540496</v>
      </c>
      <c r="F388" s="80">
        <v>708876</v>
      </c>
      <c r="G388" s="80">
        <v>1</v>
      </c>
      <c r="H388" s="280" t="s">
        <v>1394</v>
      </c>
      <c r="I388" s="80"/>
    </row>
    <row r="389" spans="1:9">
      <c r="A389" s="280" t="s">
        <v>1784</v>
      </c>
      <c r="B389" s="280" t="s">
        <v>1457</v>
      </c>
      <c r="C389" s="280" t="s">
        <v>1217</v>
      </c>
      <c r="D389" s="280" t="s">
        <v>1219</v>
      </c>
      <c r="E389" s="80">
        <v>16944.326931786134</v>
      </c>
      <c r="F389" s="80">
        <v>708876</v>
      </c>
      <c r="G389" s="80">
        <v>1</v>
      </c>
      <c r="H389" s="280" t="s">
        <v>1394</v>
      </c>
      <c r="I389" s="80"/>
    </row>
    <row r="390" spans="1:9">
      <c r="A390" s="280" t="s">
        <v>1785</v>
      </c>
      <c r="B390" s="280" t="s">
        <v>1457</v>
      </c>
      <c r="C390" s="280" t="s">
        <v>1217</v>
      </c>
      <c r="D390" s="280" t="s">
        <v>1347</v>
      </c>
      <c r="E390" s="80">
        <v>0.75669668659130551</v>
      </c>
      <c r="F390" s="80">
        <v>708876</v>
      </c>
      <c r="G390" s="80">
        <v>1</v>
      </c>
      <c r="H390" s="280" t="s">
        <v>1394</v>
      </c>
      <c r="I390" s="80"/>
    </row>
    <row r="391" spans="1:9">
      <c r="A391" s="280" t="s">
        <v>1786</v>
      </c>
      <c r="B391" s="280" t="s">
        <v>1457</v>
      </c>
      <c r="C391" s="280" t="s">
        <v>1217</v>
      </c>
      <c r="D391" s="280" t="s">
        <v>1344</v>
      </c>
      <c r="E391" s="80">
        <v>1.6164789114301947</v>
      </c>
      <c r="F391" s="80">
        <v>708876</v>
      </c>
      <c r="G391" s="80">
        <v>1</v>
      </c>
      <c r="H391" s="280" t="s">
        <v>1394</v>
      </c>
      <c r="I391" s="80"/>
    </row>
    <row r="392" spans="1:9">
      <c r="A392" s="280" t="s">
        <v>1787</v>
      </c>
      <c r="B392" s="280" t="s">
        <v>1457</v>
      </c>
      <c r="C392" s="280" t="s">
        <v>1218</v>
      </c>
      <c r="D392" s="280" t="s">
        <v>1211</v>
      </c>
      <c r="E392" s="80">
        <v>5.1589613305242183</v>
      </c>
      <c r="F392" s="80">
        <v>708876</v>
      </c>
      <c r="G392" s="80">
        <v>1</v>
      </c>
      <c r="H392" s="280" t="s">
        <v>1394</v>
      </c>
      <c r="I392" s="80"/>
    </row>
    <row r="393" spans="1:9">
      <c r="A393" s="280" t="s">
        <v>1788</v>
      </c>
      <c r="B393" s="280" t="s">
        <v>1457</v>
      </c>
      <c r="C393" s="280" t="s">
        <v>1218</v>
      </c>
      <c r="D393" s="280" t="s">
        <v>1212</v>
      </c>
      <c r="E393" s="80">
        <v>5.1614245036246356</v>
      </c>
      <c r="F393" s="80">
        <v>708876</v>
      </c>
      <c r="G393" s="80">
        <v>1</v>
      </c>
      <c r="H393" s="280" t="s">
        <v>1394</v>
      </c>
      <c r="I393" s="80"/>
    </row>
    <row r="394" spans="1:9">
      <c r="A394" s="280" t="s">
        <v>1789</v>
      </c>
      <c r="B394" s="280" t="s">
        <v>1457</v>
      </c>
      <c r="C394" s="280" t="s">
        <v>1218</v>
      </c>
      <c r="D394" s="280" t="s">
        <v>1213</v>
      </c>
      <c r="E394" s="80">
        <v>5.1589613305242183</v>
      </c>
      <c r="F394" s="80">
        <v>708876</v>
      </c>
      <c r="G394" s="80">
        <v>1</v>
      </c>
      <c r="H394" s="280" t="s">
        <v>1394</v>
      </c>
      <c r="I394" s="80"/>
    </row>
    <row r="395" spans="1:9">
      <c r="A395" s="280" t="s">
        <v>1790</v>
      </c>
      <c r="B395" s="280" t="s">
        <v>1457</v>
      </c>
      <c r="C395" s="280" t="s">
        <v>1218</v>
      </c>
      <c r="D395" s="280" t="s">
        <v>1214</v>
      </c>
      <c r="E395" s="80">
        <v>5.1594477056310568</v>
      </c>
      <c r="F395" s="80">
        <v>708876</v>
      </c>
      <c r="G395" s="80">
        <v>1</v>
      </c>
      <c r="H395" s="280" t="s">
        <v>1394</v>
      </c>
      <c r="I395" s="80"/>
    </row>
    <row r="396" spans="1:9">
      <c r="A396" s="280" t="s">
        <v>1791</v>
      </c>
      <c r="B396" s="280" t="s">
        <v>1457</v>
      </c>
      <c r="C396" s="280" t="s">
        <v>1218</v>
      </c>
      <c r="D396" s="280" t="s">
        <v>1215</v>
      </c>
      <c r="E396" s="80">
        <v>4.5087579410253209</v>
      </c>
      <c r="F396" s="80">
        <v>708876</v>
      </c>
      <c r="G396" s="80">
        <v>1</v>
      </c>
      <c r="H396" s="280" t="s">
        <v>1394</v>
      </c>
      <c r="I396" s="80"/>
    </row>
    <row r="397" spans="1:9">
      <c r="A397" s="280" t="s">
        <v>1792</v>
      </c>
      <c r="B397" s="280" t="s">
        <v>1457</v>
      </c>
      <c r="C397" s="280" t="s">
        <v>1218</v>
      </c>
      <c r="D397" s="280" t="s">
        <v>1216</v>
      </c>
      <c r="E397" s="80">
        <v>4.0282571890844752</v>
      </c>
      <c r="F397" s="80">
        <v>708876</v>
      </c>
      <c r="G397" s="80">
        <v>1</v>
      </c>
      <c r="H397" s="280" t="s">
        <v>1394</v>
      </c>
      <c r="I397" s="80"/>
    </row>
    <row r="398" spans="1:9">
      <c r="A398" s="280" t="s">
        <v>1793</v>
      </c>
      <c r="B398" s="280" t="s">
        <v>1457</v>
      </c>
      <c r="C398" s="280" t="s">
        <v>1218</v>
      </c>
      <c r="D398" s="280" t="s">
        <v>1217</v>
      </c>
      <c r="E398" s="80">
        <v>2.3961875917861093</v>
      </c>
      <c r="F398" s="80">
        <v>708876</v>
      </c>
      <c r="G398" s="80">
        <v>1</v>
      </c>
      <c r="H398" s="280" t="s">
        <v>1394</v>
      </c>
      <c r="I398" s="80"/>
    </row>
    <row r="399" spans="1:9">
      <c r="A399" s="280" t="s">
        <v>1794</v>
      </c>
      <c r="B399" s="280" t="s">
        <v>1457</v>
      </c>
      <c r="C399" s="280" t="s">
        <v>1218</v>
      </c>
      <c r="D399" s="280" t="s">
        <v>1218</v>
      </c>
      <c r="E399" s="80">
        <v>1</v>
      </c>
      <c r="F399" s="80">
        <v>708876</v>
      </c>
      <c r="G399" s="80">
        <v>1</v>
      </c>
      <c r="H399" s="280" t="s">
        <v>1394</v>
      </c>
      <c r="I399" s="80"/>
    </row>
    <row r="400" spans="1:9">
      <c r="A400" s="280" t="s">
        <v>1795</v>
      </c>
      <c r="B400" s="280" t="s">
        <v>1457</v>
      </c>
      <c r="C400" s="280" t="s">
        <v>1218</v>
      </c>
      <c r="D400" s="280" t="s">
        <v>1219</v>
      </c>
      <c r="E400" s="80">
        <v>38156.590277900243</v>
      </c>
      <c r="F400" s="80">
        <v>708876</v>
      </c>
      <c r="G400" s="80">
        <v>1</v>
      </c>
      <c r="H400" s="280" t="s">
        <v>1394</v>
      </c>
      <c r="I400" s="80"/>
    </row>
    <row r="401" spans="1:9">
      <c r="A401" s="280" t="s">
        <v>1796</v>
      </c>
      <c r="B401" s="280" t="s">
        <v>1457</v>
      </c>
      <c r="C401" s="280" t="s">
        <v>1218</v>
      </c>
      <c r="D401" s="280" t="s">
        <v>1347</v>
      </c>
      <c r="E401" s="80">
        <v>1.7686209646132935</v>
      </c>
      <c r="F401" s="80">
        <v>708876</v>
      </c>
      <c r="G401" s="80">
        <v>1</v>
      </c>
      <c r="H401" s="280" t="s">
        <v>1394</v>
      </c>
      <c r="I401" s="80"/>
    </row>
    <row r="402" spans="1:9">
      <c r="A402" s="280" t="s">
        <v>1797</v>
      </c>
      <c r="B402" s="280" t="s">
        <v>1457</v>
      </c>
      <c r="C402" s="280" t="s">
        <v>1218</v>
      </c>
      <c r="D402" s="280" t="s">
        <v>1344</v>
      </c>
      <c r="E402" s="80">
        <v>3.7776945719780226</v>
      </c>
      <c r="F402" s="80">
        <v>708876</v>
      </c>
      <c r="G402" s="80">
        <v>1</v>
      </c>
      <c r="H402" s="280" t="s">
        <v>1394</v>
      </c>
      <c r="I402" s="80"/>
    </row>
    <row r="403" spans="1:9">
      <c r="A403" s="280" t="s">
        <v>1798</v>
      </c>
      <c r="B403" s="280" t="s">
        <v>1457</v>
      </c>
      <c r="C403" s="280" t="s">
        <v>1219</v>
      </c>
      <c r="D403" s="280" t="s">
        <v>1211</v>
      </c>
      <c r="E403" s="80">
        <v>1.8405862342253168</v>
      </c>
      <c r="F403" s="80">
        <v>708876</v>
      </c>
      <c r="G403" s="80">
        <v>1</v>
      </c>
      <c r="H403" s="280" t="s">
        <v>1394</v>
      </c>
      <c r="I403" s="80"/>
    </row>
    <row r="404" spans="1:9">
      <c r="A404" s="280" t="s">
        <v>1799</v>
      </c>
      <c r="B404" s="280" t="s">
        <v>1457</v>
      </c>
      <c r="C404" s="280" t="s">
        <v>1219</v>
      </c>
      <c r="D404" s="280" t="s">
        <v>1212</v>
      </c>
      <c r="E404" s="80">
        <v>1.8410431731797394</v>
      </c>
      <c r="F404" s="80">
        <v>708876</v>
      </c>
      <c r="G404" s="80">
        <v>1</v>
      </c>
      <c r="H404" s="280" t="s">
        <v>1394</v>
      </c>
      <c r="I404" s="80"/>
    </row>
    <row r="405" spans="1:9">
      <c r="A405" s="280" t="s">
        <v>1800</v>
      </c>
      <c r="B405" s="280" t="s">
        <v>1457</v>
      </c>
      <c r="C405" s="280" t="s">
        <v>1219</v>
      </c>
      <c r="D405" s="280" t="s">
        <v>1213</v>
      </c>
      <c r="E405" s="80">
        <v>1.8405862342253168</v>
      </c>
      <c r="F405" s="80">
        <v>708876</v>
      </c>
      <c r="G405" s="80">
        <v>1</v>
      </c>
      <c r="H405" s="280" t="s">
        <v>1394</v>
      </c>
      <c r="I405" s="80"/>
    </row>
    <row r="406" spans="1:9">
      <c r="A406" s="280" t="s">
        <v>1801</v>
      </c>
      <c r="B406" s="280" t="s">
        <v>1457</v>
      </c>
      <c r="C406" s="280" t="s">
        <v>1219</v>
      </c>
      <c r="D406" s="280" t="s">
        <v>1214</v>
      </c>
      <c r="E406" s="80">
        <v>1.8405862344773476</v>
      </c>
      <c r="F406" s="80">
        <v>708876</v>
      </c>
      <c r="G406" s="80">
        <v>1</v>
      </c>
      <c r="H406" s="280" t="s">
        <v>1394</v>
      </c>
      <c r="I406" s="80"/>
    </row>
    <row r="407" spans="1:9">
      <c r="A407" s="280" t="s">
        <v>1802</v>
      </c>
      <c r="B407" s="280" t="s">
        <v>1457</v>
      </c>
      <c r="C407" s="280" t="s">
        <v>1219</v>
      </c>
      <c r="D407" s="280" t="s">
        <v>1215</v>
      </c>
      <c r="E407" s="80">
        <v>1.6835204068813527</v>
      </c>
      <c r="F407" s="80">
        <v>708876</v>
      </c>
      <c r="G407" s="80">
        <v>1</v>
      </c>
      <c r="H407" s="280" t="s">
        <v>1394</v>
      </c>
      <c r="I407" s="80"/>
    </row>
    <row r="408" spans="1:9">
      <c r="A408" s="280" t="s">
        <v>1803</v>
      </c>
      <c r="B408" s="280" t="s">
        <v>1457</v>
      </c>
      <c r="C408" s="280" t="s">
        <v>1219</v>
      </c>
      <c r="D408" s="280" t="s">
        <v>1216</v>
      </c>
      <c r="E408" s="80">
        <v>1.5415063822532049</v>
      </c>
      <c r="F408" s="80">
        <v>708876</v>
      </c>
      <c r="G408" s="80">
        <v>1</v>
      </c>
      <c r="H408" s="280" t="s">
        <v>1394</v>
      </c>
      <c r="I408" s="80"/>
    </row>
    <row r="409" spans="1:9">
      <c r="A409" s="280" t="s">
        <v>1804</v>
      </c>
      <c r="B409" s="280" t="s">
        <v>1457</v>
      </c>
      <c r="C409" s="280" t="s">
        <v>1219</v>
      </c>
      <c r="D409" s="280" t="s">
        <v>1217</v>
      </c>
      <c r="E409" s="80">
        <v>0.918670715700316</v>
      </c>
      <c r="F409" s="80">
        <v>708876</v>
      </c>
      <c r="G409" s="80">
        <v>1</v>
      </c>
      <c r="H409" s="280" t="s">
        <v>1394</v>
      </c>
      <c r="I409" s="80"/>
    </row>
    <row r="410" spans="1:9">
      <c r="A410" s="280" t="s">
        <v>1805</v>
      </c>
      <c r="B410" s="280" t="s">
        <v>1457</v>
      </c>
      <c r="C410" s="280" t="s">
        <v>1219</v>
      </c>
      <c r="D410" s="280" t="s">
        <v>1218</v>
      </c>
      <c r="E410" s="80">
        <v>0.76740048308387354</v>
      </c>
      <c r="F410" s="80">
        <v>708876</v>
      </c>
      <c r="G410" s="80">
        <v>1</v>
      </c>
      <c r="H410" s="280" t="s">
        <v>1394</v>
      </c>
      <c r="I410" s="80"/>
    </row>
    <row r="411" spans="1:9">
      <c r="A411" s="280" t="s">
        <v>1806</v>
      </c>
      <c r="B411" s="280" t="s">
        <v>1457</v>
      </c>
      <c r="C411" s="280" t="s">
        <v>1219</v>
      </c>
      <c r="D411" s="280" t="s">
        <v>1219</v>
      </c>
      <c r="E411" s="80">
        <v>1</v>
      </c>
      <c r="F411" s="80">
        <v>708876</v>
      </c>
      <c r="G411" s="80">
        <v>1</v>
      </c>
      <c r="H411" s="280" t="s">
        <v>1394</v>
      </c>
      <c r="I411" s="80"/>
    </row>
    <row r="412" spans="1:9">
      <c r="A412" s="280" t="s">
        <v>1807</v>
      </c>
      <c r="B412" s="280" t="s">
        <v>1457</v>
      </c>
      <c r="C412" s="280" t="s">
        <v>1219</v>
      </c>
      <c r="D412" s="280" t="s">
        <v>1347</v>
      </c>
      <c r="E412" s="80">
        <v>0.67880812432766136</v>
      </c>
      <c r="F412" s="80">
        <v>708876</v>
      </c>
      <c r="G412" s="80">
        <v>1</v>
      </c>
      <c r="H412" s="280" t="s">
        <v>1394</v>
      </c>
      <c r="I412" s="80"/>
    </row>
    <row r="413" spans="1:9">
      <c r="A413" s="280" t="s">
        <v>1808</v>
      </c>
      <c r="B413" s="280" t="s">
        <v>1457</v>
      </c>
      <c r="C413" s="280" t="s">
        <v>1219</v>
      </c>
      <c r="D413" s="280" t="s">
        <v>1344</v>
      </c>
      <c r="E413" s="80">
        <v>1.4515235088639282</v>
      </c>
      <c r="F413" s="80">
        <v>708876</v>
      </c>
      <c r="G413" s="80">
        <v>1</v>
      </c>
      <c r="H413" s="280" t="s">
        <v>1394</v>
      </c>
      <c r="I413" s="80"/>
    </row>
    <row r="414" spans="1:9">
      <c r="A414" s="280" t="s">
        <v>1809</v>
      </c>
      <c r="B414" s="280" t="s">
        <v>1457</v>
      </c>
      <c r="C414" s="280" t="s">
        <v>1183</v>
      </c>
      <c r="D414" s="280" t="s">
        <v>1211</v>
      </c>
      <c r="E414" s="80">
        <v>0.39909887072024502</v>
      </c>
      <c r="F414" s="80">
        <v>708876</v>
      </c>
      <c r="G414" s="80">
        <v>1</v>
      </c>
      <c r="H414" s="280" t="s">
        <v>1394</v>
      </c>
      <c r="I414" s="80"/>
    </row>
    <row r="415" spans="1:9">
      <c r="A415" s="280" t="s">
        <v>1810</v>
      </c>
      <c r="B415" s="280" t="s">
        <v>1457</v>
      </c>
      <c r="C415" s="280" t="s">
        <v>1183</v>
      </c>
      <c r="D415" s="280" t="s">
        <v>1212</v>
      </c>
      <c r="E415" s="80">
        <v>0.39923261622617606</v>
      </c>
      <c r="F415" s="80">
        <v>708876</v>
      </c>
      <c r="G415" s="80">
        <v>1</v>
      </c>
      <c r="H415" s="280" t="s">
        <v>1394</v>
      </c>
      <c r="I415" s="80"/>
    </row>
    <row r="416" spans="1:9">
      <c r="A416" s="280" t="s">
        <v>1811</v>
      </c>
      <c r="B416" s="280" t="s">
        <v>1457</v>
      </c>
      <c r="C416" s="280" t="s">
        <v>1183</v>
      </c>
      <c r="D416" s="280" t="s">
        <v>1213</v>
      </c>
      <c r="E416" s="80">
        <v>0.39909887072024502</v>
      </c>
      <c r="F416" s="80">
        <v>708876</v>
      </c>
      <c r="G416" s="80">
        <v>1</v>
      </c>
      <c r="H416" s="280" t="s">
        <v>1394</v>
      </c>
      <c r="I416" s="80"/>
    </row>
    <row r="417" spans="1:9">
      <c r="A417" s="280" t="s">
        <v>1812</v>
      </c>
      <c r="B417" s="280" t="s">
        <v>1457</v>
      </c>
      <c r="C417" s="280" t="s">
        <v>1183</v>
      </c>
      <c r="D417" s="280" t="s">
        <v>1214</v>
      </c>
      <c r="E417" s="80">
        <v>0.39914004575537848</v>
      </c>
      <c r="F417" s="80">
        <v>708876</v>
      </c>
      <c r="G417" s="80">
        <v>1</v>
      </c>
      <c r="H417" s="280" t="s">
        <v>1394</v>
      </c>
      <c r="I417" s="80"/>
    </row>
    <row r="418" spans="1:9">
      <c r="A418" s="280" t="s">
        <v>1813</v>
      </c>
      <c r="B418" s="280" t="s">
        <v>1457</v>
      </c>
      <c r="C418" s="280" t="s">
        <v>1183</v>
      </c>
      <c r="D418" s="280" t="s">
        <v>1215</v>
      </c>
      <c r="E418" s="80">
        <v>0.36610902906800757</v>
      </c>
      <c r="F418" s="80">
        <v>708876</v>
      </c>
      <c r="G418" s="80">
        <v>1</v>
      </c>
      <c r="H418" s="280" t="s">
        <v>1394</v>
      </c>
      <c r="I418" s="80"/>
    </row>
    <row r="419" spans="1:9">
      <c r="A419" s="280" t="s">
        <v>1814</v>
      </c>
      <c r="B419" s="280" t="s">
        <v>1457</v>
      </c>
      <c r="C419" s="280" t="s">
        <v>1183</v>
      </c>
      <c r="D419" s="280" t="s">
        <v>1216</v>
      </c>
      <c r="E419" s="80">
        <v>0.52059057217632898</v>
      </c>
      <c r="F419" s="80">
        <v>708876</v>
      </c>
      <c r="G419" s="80">
        <v>1</v>
      </c>
      <c r="H419" s="280" t="s">
        <v>1394</v>
      </c>
      <c r="I419" s="80"/>
    </row>
    <row r="420" spans="1:9">
      <c r="A420" s="280" t="s">
        <v>1815</v>
      </c>
      <c r="B420" s="280" t="s">
        <v>1457</v>
      </c>
      <c r="C420" s="280" t="s">
        <v>1183</v>
      </c>
      <c r="D420" s="280" t="s">
        <v>1217</v>
      </c>
      <c r="E420" s="80">
        <v>0.20465366517509986</v>
      </c>
      <c r="F420" s="80">
        <v>708876</v>
      </c>
      <c r="G420" s="80">
        <v>1</v>
      </c>
      <c r="H420" s="280" t="s">
        <v>1394</v>
      </c>
      <c r="I420" s="80"/>
    </row>
    <row r="421" spans="1:9">
      <c r="A421" s="280" t="s">
        <v>1816</v>
      </c>
      <c r="B421" s="280" t="s">
        <v>1457</v>
      </c>
      <c r="C421" s="280" t="s">
        <v>1183</v>
      </c>
      <c r="D421" s="280" t="s">
        <v>1218</v>
      </c>
      <c r="E421" s="80">
        <v>0.24747632859513119</v>
      </c>
      <c r="F421" s="80">
        <v>708876</v>
      </c>
      <c r="G421" s="80">
        <v>1</v>
      </c>
      <c r="H421" s="280" t="s">
        <v>1394</v>
      </c>
      <c r="I421" s="80"/>
    </row>
    <row r="422" spans="1:9">
      <c r="A422" s="280" t="s">
        <v>1817</v>
      </c>
      <c r="B422" s="280" t="s">
        <v>1457</v>
      </c>
      <c r="C422" s="280" t="s">
        <v>1183</v>
      </c>
      <c r="D422" s="280" t="s">
        <v>1219</v>
      </c>
      <c r="E422" s="80">
        <v>4602.6888786570553</v>
      </c>
      <c r="F422" s="80">
        <v>708876</v>
      </c>
      <c r="G422" s="80">
        <v>1</v>
      </c>
      <c r="H422" s="280" t="s">
        <v>1394</v>
      </c>
      <c r="I422" s="80"/>
    </row>
    <row r="423" spans="1:9">
      <c r="A423" s="280" t="s">
        <v>1818</v>
      </c>
      <c r="B423" s="280" t="s">
        <v>1457</v>
      </c>
      <c r="C423" s="280" t="s">
        <v>1183</v>
      </c>
      <c r="D423" s="280" t="s">
        <v>1347</v>
      </c>
      <c r="E423" s="80">
        <v>0.15060998955304331</v>
      </c>
      <c r="F423" s="80">
        <v>708876</v>
      </c>
      <c r="G423" s="80">
        <v>1</v>
      </c>
      <c r="H423" s="280" t="s">
        <v>1394</v>
      </c>
      <c r="I423" s="80"/>
    </row>
    <row r="424" spans="1:9">
      <c r="A424" s="280" t="s">
        <v>1819</v>
      </c>
      <c r="B424" s="280" t="s">
        <v>1457</v>
      </c>
      <c r="C424" s="280" t="s">
        <v>1183</v>
      </c>
      <c r="D424" s="280" t="s">
        <v>1344</v>
      </c>
      <c r="E424" s="80">
        <v>0.32268563955565926</v>
      </c>
      <c r="F424" s="80">
        <v>708876</v>
      </c>
      <c r="G424" s="80">
        <v>1</v>
      </c>
      <c r="H424" s="280" t="s">
        <v>1394</v>
      </c>
      <c r="I424" s="80"/>
    </row>
    <row r="425" spans="1:9">
      <c r="A425" s="280" t="s">
        <v>1820</v>
      </c>
      <c r="B425" s="280" t="s">
        <v>1457</v>
      </c>
      <c r="C425" s="280" t="s">
        <v>1184</v>
      </c>
      <c r="D425" s="280" t="s">
        <v>1211</v>
      </c>
      <c r="E425" s="80">
        <v>2.6900823538276313E-2</v>
      </c>
      <c r="F425" s="80">
        <v>708876</v>
      </c>
      <c r="G425" s="80">
        <v>1</v>
      </c>
      <c r="H425" s="280" t="s">
        <v>1394</v>
      </c>
      <c r="I425" s="80"/>
    </row>
    <row r="426" spans="1:9">
      <c r="A426" s="280" t="s">
        <v>1821</v>
      </c>
      <c r="B426" s="280" t="s">
        <v>1457</v>
      </c>
      <c r="C426" s="280" t="s">
        <v>1184</v>
      </c>
      <c r="D426" s="280" t="s">
        <v>1212</v>
      </c>
      <c r="E426" s="80">
        <v>2.6904062933498091E-2</v>
      </c>
      <c r="F426" s="80">
        <v>708876</v>
      </c>
      <c r="G426" s="80">
        <v>1</v>
      </c>
      <c r="H426" s="280" t="s">
        <v>1394</v>
      </c>
      <c r="I426" s="80"/>
    </row>
    <row r="427" spans="1:9">
      <c r="A427" s="280" t="s">
        <v>1822</v>
      </c>
      <c r="B427" s="280" t="s">
        <v>1457</v>
      </c>
      <c r="C427" s="280" t="s">
        <v>1184</v>
      </c>
      <c r="D427" s="280" t="s">
        <v>1213</v>
      </c>
      <c r="E427" s="80">
        <v>2.6900823538276313E-2</v>
      </c>
      <c r="F427" s="80">
        <v>708876</v>
      </c>
      <c r="G427" s="80">
        <v>1</v>
      </c>
      <c r="H427" s="280" t="s">
        <v>1394</v>
      </c>
      <c r="I427" s="80"/>
    </row>
    <row r="428" spans="1:9">
      <c r="A428" s="280" t="s">
        <v>1823</v>
      </c>
      <c r="B428" s="280" t="s">
        <v>1457</v>
      </c>
      <c r="C428" s="280" t="s">
        <v>1184</v>
      </c>
      <c r="D428" s="280" t="s">
        <v>1214</v>
      </c>
      <c r="E428" s="80">
        <v>2.6901886012811373E-2</v>
      </c>
      <c r="F428" s="80">
        <v>708876</v>
      </c>
      <c r="G428" s="80">
        <v>1</v>
      </c>
      <c r="H428" s="280" t="s">
        <v>1394</v>
      </c>
      <c r="I428" s="80"/>
    </row>
    <row r="429" spans="1:9">
      <c r="A429" s="280" t="s">
        <v>1824</v>
      </c>
      <c r="B429" s="280" t="s">
        <v>1457</v>
      </c>
      <c r="C429" s="280" t="s">
        <v>1184</v>
      </c>
      <c r="D429" s="280" t="s">
        <v>1215</v>
      </c>
      <c r="E429" s="80">
        <v>2.4386023399691086E-2</v>
      </c>
      <c r="F429" s="80">
        <v>708876</v>
      </c>
      <c r="G429" s="80">
        <v>1</v>
      </c>
      <c r="H429" s="280" t="s">
        <v>1394</v>
      </c>
      <c r="I429" s="80"/>
    </row>
    <row r="430" spans="1:9">
      <c r="A430" s="280" t="s">
        <v>1825</v>
      </c>
      <c r="B430" s="280" t="s">
        <v>1457</v>
      </c>
      <c r="C430" s="280" t="s">
        <v>1184</v>
      </c>
      <c r="D430" s="280" t="s">
        <v>1216</v>
      </c>
      <c r="E430" s="80">
        <v>2.9650485936275714E-2</v>
      </c>
      <c r="F430" s="80">
        <v>708876</v>
      </c>
      <c r="G430" s="80">
        <v>1</v>
      </c>
      <c r="H430" s="280" t="s">
        <v>1394</v>
      </c>
      <c r="I430" s="80"/>
    </row>
    <row r="431" spans="1:9">
      <c r="A431" s="280" t="s">
        <v>1826</v>
      </c>
      <c r="B431" s="280" t="s">
        <v>1457</v>
      </c>
      <c r="C431" s="280" t="s">
        <v>1184</v>
      </c>
      <c r="D431" s="280" t="s">
        <v>1217</v>
      </c>
      <c r="E431" s="80">
        <v>1.3215706140375786E-2</v>
      </c>
      <c r="F431" s="80">
        <v>708876</v>
      </c>
      <c r="G431" s="80">
        <v>1</v>
      </c>
      <c r="H431" s="280" t="s">
        <v>1394</v>
      </c>
      <c r="I431" s="80"/>
    </row>
    <row r="432" spans="1:9">
      <c r="A432" s="280" t="s">
        <v>1827</v>
      </c>
      <c r="B432" s="280" t="s">
        <v>1457</v>
      </c>
      <c r="C432" s="280" t="s">
        <v>1184</v>
      </c>
      <c r="D432" s="280" t="s">
        <v>1218</v>
      </c>
      <c r="E432" s="80">
        <v>1.0779844782350228E-2</v>
      </c>
      <c r="F432" s="80">
        <v>708876</v>
      </c>
      <c r="G432" s="80">
        <v>1</v>
      </c>
      <c r="H432" s="280" t="s">
        <v>1394</v>
      </c>
      <c r="I432" s="80"/>
    </row>
    <row r="433" spans="1:9">
      <c r="A433" s="280" t="s">
        <v>1828</v>
      </c>
      <c r="B433" s="280" t="s">
        <v>1457</v>
      </c>
      <c r="C433" s="280" t="s">
        <v>1184</v>
      </c>
      <c r="D433" s="280" t="s">
        <v>1219</v>
      </c>
      <c r="E433" s="80">
        <v>160.53059735679079</v>
      </c>
      <c r="F433" s="80">
        <v>708876</v>
      </c>
      <c r="G433" s="80">
        <v>1</v>
      </c>
      <c r="H433" s="280" t="s">
        <v>1394</v>
      </c>
      <c r="I433" s="80"/>
    </row>
    <row r="434" spans="1:9">
      <c r="A434" s="280" t="s">
        <v>1829</v>
      </c>
      <c r="B434" s="280" t="s">
        <v>1457</v>
      </c>
      <c r="C434" s="280" t="s">
        <v>1184</v>
      </c>
      <c r="D434" s="280" t="s">
        <v>1347</v>
      </c>
      <c r="E434" s="80">
        <v>9.7673769951205584E-3</v>
      </c>
      <c r="F434" s="80">
        <v>708876</v>
      </c>
      <c r="G434" s="80">
        <v>1</v>
      </c>
      <c r="H434" s="280" t="s">
        <v>1394</v>
      </c>
      <c r="I434" s="80"/>
    </row>
    <row r="435" spans="1:9">
      <c r="A435" s="280" t="s">
        <v>1830</v>
      </c>
      <c r="B435" s="280" t="s">
        <v>1457</v>
      </c>
      <c r="C435" s="280" t="s">
        <v>1184</v>
      </c>
      <c r="D435" s="280" t="s">
        <v>1344</v>
      </c>
      <c r="E435" s="80">
        <v>2.0732981666074839E-2</v>
      </c>
      <c r="F435" s="80">
        <v>708876</v>
      </c>
      <c r="G435" s="80">
        <v>1</v>
      </c>
      <c r="H435" s="280" t="s">
        <v>1394</v>
      </c>
      <c r="I435" s="80"/>
    </row>
    <row r="436" spans="1:9">
      <c r="A436" s="280" t="s">
        <v>1831</v>
      </c>
      <c r="B436" s="280" t="s">
        <v>1457</v>
      </c>
      <c r="C436" s="280" t="s">
        <v>1185</v>
      </c>
      <c r="D436" s="280" t="s">
        <v>1211</v>
      </c>
      <c r="E436" s="80">
        <v>9.6989265591797323E-5</v>
      </c>
      <c r="F436" s="80">
        <v>708876</v>
      </c>
      <c r="G436" s="80">
        <v>1</v>
      </c>
      <c r="H436" s="280" t="s">
        <v>1394</v>
      </c>
      <c r="I436" s="80"/>
    </row>
    <row r="437" spans="1:9">
      <c r="A437" s="280" t="s">
        <v>1832</v>
      </c>
      <c r="B437" s="280" t="s">
        <v>1457</v>
      </c>
      <c r="C437" s="280" t="s">
        <v>1185</v>
      </c>
      <c r="D437" s="280" t="s">
        <v>1212</v>
      </c>
      <c r="E437" s="80">
        <v>1.0187003745730932E-4</v>
      </c>
      <c r="F437" s="80">
        <v>708876</v>
      </c>
      <c r="G437" s="80">
        <v>1</v>
      </c>
      <c r="H437" s="280" t="s">
        <v>1394</v>
      </c>
      <c r="I437" s="80"/>
    </row>
    <row r="438" spans="1:9">
      <c r="A438" s="280" t="s">
        <v>1833</v>
      </c>
      <c r="B438" s="280" t="s">
        <v>1457</v>
      </c>
      <c r="C438" s="280" t="s">
        <v>1185</v>
      </c>
      <c r="D438" s="280" t="s">
        <v>1213</v>
      </c>
      <c r="E438" s="80">
        <v>9.6989265591797323E-5</v>
      </c>
      <c r="F438" s="80">
        <v>708876</v>
      </c>
      <c r="G438" s="80">
        <v>1</v>
      </c>
      <c r="H438" s="280" t="s">
        <v>1394</v>
      </c>
      <c r="I438" s="80"/>
    </row>
    <row r="439" spans="1:9">
      <c r="A439" s="280" t="s">
        <v>1834</v>
      </c>
      <c r="B439" s="280" t="s">
        <v>1457</v>
      </c>
      <c r="C439" s="280" t="s">
        <v>1185</v>
      </c>
      <c r="D439" s="280" t="s">
        <v>1214</v>
      </c>
      <c r="E439" s="80">
        <v>1.0187003745730932E-4</v>
      </c>
      <c r="F439" s="80">
        <v>708876</v>
      </c>
      <c r="G439" s="80">
        <v>1</v>
      </c>
      <c r="H439" s="280" t="s">
        <v>1394</v>
      </c>
      <c r="I439" s="80"/>
    </row>
    <row r="440" spans="1:9">
      <c r="A440" s="280" t="s">
        <v>1835</v>
      </c>
      <c r="B440" s="280" t="s">
        <v>1457</v>
      </c>
      <c r="C440" s="280" t="s">
        <v>1185</v>
      </c>
      <c r="D440" s="280" t="s">
        <v>1215</v>
      </c>
      <c r="E440" s="80">
        <v>9.3201738573289324E-5</v>
      </c>
      <c r="F440" s="80">
        <v>708876</v>
      </c>
      <c r="G440" s="80">
        <v>1</v>
      </c>
      <c r="H440" s="280" t="s">
        <v>1394</v>
      </c>
      <c r="I440" s="80"/>
    </row>
    <row r="441" spans="1:9">
      <c r="A441" s="280" t="s">
        <v>1836</v>
      </c>
      <c r="B441" s="280" t="s">
        <v>1457</v>
      </c>
      <c r="C441" s="280" t="s">
        <v>1185</v>
      </c>
      <c r="D441" s="280" t="s">
        <v>1216</v>
      </c>
      <c r="E441" s="80">
        <v>9.4745438849315735E-5</v>
      </c>
      <c r="F441" s="80">
        <v>708876</v>
      </c>
      <c r="G441" s="80">
        <v>1</v>
      </c>
      <c r="H441" s="280" t="s">
        <v>1394</v>
      </c>
      <c r="I441" s="80"/>
    </row>
    <row r="442" spans="1:9">
      <c r="A442" s="280" t="s">
        <v>1837</v>
      </c>
      <c r="B442" s="280" t="s">
        <v>1457</v>
      </c>
      <c r="C442" s="280" t="s">
        <v>1185</v>
      </c>
      <c r="D442" s="280" t="s">
        <v>1217</v>
      </c>
      <c r="E442" s="80">
        <v>6.3688922664429631E-5</v>
      </c>
      <c r="F442" s="80">
        <v>708876</v>
      </c>
      <c r="G442" s="80">
        <v>1</v>
      </c>
      <c r="H442" s="280" t="s">
        <v>1394</v>
      </c>
      <c r="I442" s="80"/>
    </row>
    <row r="443" spans="1:9">
      <c r="A443" s="280" t="s">
        <v>1838</v>
      </c>
      <c r="B443" s="280" t="s">
        <v>1457</v>
      </c>
      <c r="C443" s="280" t="s">
        <v>1185</v>
      </c>
      <c r="D443" s="280" t="s">
        <v>1218</v>
      </c>
      <c r="E443" s="80">
        <v>2.0314156666096771E-5</v>
      </c>
      <c r="F443" s="80">
        <v>708876</v>
      </c>
      <c r="G443" s="80">
        <v>1</v>
      </c>
      <c r="H443" s="280" t="s">
        <v>1394</v>
      </c>
      <c r="I443" s="80"/>
    </row>
    <row r="444" spans="1:9">
      <c r="A444" s="280" t="s">
        <v>1839</v>
      </c>
      <c r="B444" s="280" t="s">
        <v>1457</v>
      </c>
      <c r="C444" s="280" t="s">
        <v>1185</v>
      </c>
      <c r="D444" s="280" t="s">
        <v>1219</v>
      </c>
      <c r="E444" s="80">
        <v>39.202749644654894</v>
      </c>
      <c r="F444" s="80">
        <v>708876</v>
      </c>
      <c r="G444" s="80">
        <v>1</v>
      </c>
      <c r="H444" s="280" t="s">
        <v>1394</v>
      </c>
      <c r="I444" s="80"/>
    </row>
    <row r="445" spans="1:9">
      <c r="A445" s="280" t="s">
        <v>1840</v>
      </c>
      <c r="B445" s="280" t="s">
        <v>1457</v>
      </c>
      <c r="C445" s="280" t="s">
        <v>1185</v>
      </c>
      <c r="D445" s="280" t="s">
        <v>1347</v>
      </c>
      <c r="E445" s="80">
        <v>5.6783433359632096E-5</v>
      </c>
      <c r="F445" s="80">
        <v>708876</v>
      </c>
      <c r="G445" s="80">
        <v>1</v>
      </c>
      <c r="H445" s="280" t="s">
        <v>1394</v>
      </c>
      <c r="I445" s="80"/>
    </row>
    <row r="446" spans="1:9">
      <c r="A446" s="280" t="s">
        <v>1841</v>
      </c>
      <c r="B446" s="280" t="s">
        <v>1457</v>
      </c>
      <c r="C446" s="280" t="s">
        <v>1185</v>
      </c>
      <c r="D446" s="280" t="s">
        <v>1344</v>
      </c>
      <c r="E446" s="80">
        <v>1.1585887478232152E-4</v>
      </c>
      <c r="F446" s="80">
        <v>708876</v>
      </c>
      <c r="G446" s="80">
        <v>1</v>
      </c>
      <c r="H446" s="280" t="s">
        <v>1394</v>
      </c>
      <c r="I446" s="80"/>
    </row>
    <row r="447" spans="1:9">
      <c r="A447" s="280" t="s">
        <v>1842</v>
      </c>
      <c r="B447" s="280" t="s">
        <v>1457</v>
      </c>
      <c r="C447" s="280" t="s">
        <v>1186</v>
      </c>
      <c r="D447" s="280" t="s">
        <v>1211</v>
      </c>
      <c r="E447" s="80">
        <v>0</v>
      </c>
      <c r="F447" s="80">
        <v>708876</v>
      </c>
      <c r="G447" s="80">
        <v>1</v>
      </c>
      <c r="H447" s="280" t="s">
        <v>1394</v>
      </c>
      <c r="I447" s="80"/>
    </row>
    <row r="448" spans="1:9">
      <c r="A448" s="280" t="s">
        <v>1843</v>
      </c>
      <c r="B448" s="280" t="s">
        <v>1457</v>
      </c>
      <c r="C448" s="280" t="s">
        <v>1186</v>
      </c>
      <c r="D448" s="280" t="s">
        <v>1212</v>
      </c>
      <c r="E448" s="80">
        <v>0</v>
      </c>
      <c r="F448" s="80">
        <v>708876</v>
      </c>
      <c r="G448" s="80">
        <v>1</v>
      </c>
      <c r="H448" s="280" t="s">
        <v>1394</v>
      </c>
      <c r="I448" s="80"/>
    </row>
    <row r="449" spans="1:9">
      <c r="A449" s="280" t="s">
        <v>1844</v>
      </c>
      <c r="B449" s="280" t="s">
        <v>1457</v>
      </c>
      <c r="C449" s="280" t="s">
        <v>1186</v>
      </c>
      <c r="D449" s="280" t="s">
        <v>1213</v>
      </c>
      <c r="E449" s="80">
        <v>0</v>
      </c>
      <c r="F449" s="80">
        <v>708876</v>
      </c>
      <c r="G449" s="80">
        <v>1</v>
      </c>
      <c r="H449" s="280" t="s">
        <v>1394</v>
      </c>
      <c r="I449" s="80"/>
    </row>
    <row r="450" spans="1:9">
      <c r="A450" s="280" t="s">
        <v>1845</v>
      </c>
      <c r="B450" s="280" t="s">
        <v>1457</v>
      </c>
      <c r="C450" s="280" t="s">
        <v>1186</v>
      </c>
      <c r="D450" s="280" t="s">
        <v>1214</v>
      </c>
      <c r="E450" s="80">
        <v>0</v>
      </c>
      <c r="F450" s="80">
        <v>708876</v>
      </c>
      <c r="G450" s="80">
        <v>1</v>
      </c>
      <c r="H450" s="280" t="s">
        <v>1394</v>
      </c>
      <c r="I450" s="80"/>
    </row>
    <row r="451" spans="1:9">
      <c r="A451" s="280" t="s">
        <v>1846</v>
      </c>
      <c r="B451" s="280" t="s">
        <v>1457</v>
      </c>
      <c r="C451" s="280" t="s">
        <v>1186</v>
      </c>
      <c r="D451" s="280" t="s">
        <v>1215</v>
      </c>
      <c r="E451" s="80">
        <v>0</v>
      </c>
      <c r="F451" s="80">
        <v>708876</v>
      </c>
      <c r="G451" s="80">
        <v>1</v>
      </c>
      <c r="H451" s="280" t="s">
        <v>1394</v>
      </c>
      <c r="I451" s="80"/>
    </row>
    <row r="452" spans="1:9">
      <c r="A452" s="280" t="s">
        <v>1847</v>
      </c>
      <c r="B452" s="280" t="s">
        <v>1457</v>
      </c>
      <c r="C452" s="280" t="s">
        <v>1186</v>
      </c>
      <c r="D452" s="280" t="s">
        <v>1216</v>
      </c>
      <c r="E452" s="80">
        <v>0</v>
      </c>
      <c r="F452" s="80">
        <v>708876</v>
      </c>
      <c r="G452" s="80">
        <v>1</v>
      </c>
      <c r="H452" s="280" t="s">
        <v>1394</v>
      </c>
      <c r="I452" s="80"/>
    </row>
    <row r="453" spans="1:9">
      <c r="A453" s="280" t="s">
        <v>1848</v>
      </c>
      <c r="B453" s="280" t="s">
        <v>1457</v>
      </c>
      <c r="C453" s="280" t="s">
        <v>1186</v>
      </c>
      <c r="D453" s="280" t="s">
        <v>1217</v>
      </c>
      <c r="E453" s="80">
        <v>0</v>
      </c>
      <c r="F453" s="80">
        <v>708876</v>
      </c>
      <c r="G453" s="80">
        <v>1</v>
      </c>
      <c r="H453" s="280" t="s">
        <v>1394</v>
      </c>
      <c r="I453" s="80"/>
    </row>
    <row r="454" spans="1:9">
      <c r="A454" s="280" t="s">
        <v>1849</v>
      </c>
      <c r="B454" s="280" t="s">
        <v>1457</v>
      </c>
      <c r="C454" s="280" t="s">
        <v>1186</v>
      </c>
      <c r="D454" s="280" t="s">
        <v>1218</v>
      </c>
      <c r="E454" s="80">
        <v>0</v>
      </c>
      <c r="F454" s="80">
        <v>708876</v>
      </c>
      <c r="G454" s="80">
        <v>1</v>
      </c>
      <c r="H454" s="280" t="s">
        <v>1394</v>
      </c>
      <c r="I454" s="80"/>
    </row>
    <row r="455" spans="1:9">
      <c r="A455" s="280" t="s">
        <v>1850</v>
      </c>
      <c r="B455" s="280" t="s">
        <v>1457</v>
      </c>
      <c r="C455" s="280" t="s">
        <v>1186</v>
      </c>
      <c r="D455" s="280" t="s">
        <v>1219</v>
      </c>
      <c r="E455" s="80">
        <v>0</v>
      </c>
      <c r="F455" s="80">
        <v>708876</v>
      </c>
      <c r="G455" s="80">
        <v>1</v>
      </c>
      <c r="H455" s="280" t="s">
        <v>1394</v>
      </c>
      <c r="I455" s="80"/>
    </row>
    <row r="456" spans="1:9">
      <c r="A456" s="280" t="s">
        <v>1851</v>
      </c>
      <c r="B456" s="280" t="s">
        <v>1457</v>
      </c>
      <c r="C456" s="280" t="s">
        <v>1186</v>
      </c>
      <c r="D456" s="280" t="s">
        <v>1347</v>
      </c>
      <c r="E456" s="80">
        <v>0</v>
      </c>
      <c r="F456" s="80">
        <v>708876</v>
      </c>
      <c r="G456" s="80">
        <v>1</v>
      </c>
      <c r="H456" s="280" t="s">
        <v>1394</v>
      </c>
      <c r="I456" s="80"/>
    </row>
    <row r="457" spans="1:9">
      <c r="A457" s="280" t="s">
        <v>1852</v>
      </c>
      <c r="B457" s="280" t="s">
        <v>1457</v>
      </c>
      <c r="C457" s="280" t="s">
        <v>1186</v>
      </c>
      <c r="D457" s="280" t="s">
        <v>1344</v>
      </c>
      <c r="E457" s="80">
        <v>0</v>
      </c>
      <c r="F457" s="80">
        <v>708876</v>
      </c>
      <c r="G457" s="80">
        <v>1</v>
      </c>
      <c r="H457" s="280" t="s">
        <v>1394</v>
      </c>
      <c r="I457" s="80"/>
    </row>
    <row r="458" spans="1:9">
      <c r="A458" s="280" t="s">
        <v>1853</v>
      </c>
      <c r="B458" s="280" t="s">
        <v>1457</v>
      </c>
      <c r="C458" s="280" t="s">
        <v>1187</v>
      </c>
      <c r="D458" s="280" t="s">
        <v>1211</v>
      </c>
      <c r="E458" s="80">
        <v>2.440942301387172E-4</v>
      </c>
      <c r="F458" s="80">
        <v>708876</v>
      </c>
      <c r="G458" s="80">
        <v>1</v>
      </c>
      <c r="H458" s="280" t="s">
        <v>1394</v>
      </c>
      <c r="I458" s="80"/>
    </row>
    <row r="459" spans="1:9">
      <c r="A459" s="280" t="s">
        <v>1854</v>
      </c>
      <c r="B459" s="280" t="s">
        <v>1457</v>
      </c>
      <c r="C459" s="280" t="s">
        <v>1187</v>
      </c>
      <c r="D459" s="280" t="s">
        <v>1212</v>
      </c>
      <c r="E459" s="80">
        <v>2.5190521628939717E-4</v>
      </c>
      <c r="F459" s="80">
        <v>708876</v>
      </c>
      <c r="G459" s="80">
        <v>1</v>
      </c>
      <c r="H459" s="280" t="s">
        <v>1394</v>
      </c>
      <c r="I459" s="80"/>
    </row>
    <row r="460" spans="1:9">
      <c r="A460" s="280" t="s">
        <v>1855</v>
      </c>
      <c r="B460" s="280" t="s">
        <v>1457</v>
      </c>
      <c r="C460" s="280" t="s">
        <v>1187</v>
      </c>
      <c r="D460" s="280" t="s">
        <v>1213</v>
      </c>
      <c r="E460" s="80">
        <v>2.440942301387172E-4</v>
      </c>
      <c r="F460" s="80">
        <v>708876</v>
      </c>
      <c r="G460" s="80">
        <v>1</v>
      </c>
      <c r="H460" s="280" t="s">
        <v>1394</v>
      </c>
      <c r="I460" s="80"/>
    </row>
    <row r="461" spans="1:9">
      <c r="A461" s="280" t="s">
        <v>1856</v>
      </c>
      <c r="B461" s="280" t="s">
        <v>1457</v>
      </c>
      <c r="C461" s="280" t="s">
        <v>1187</v>
      </c>
      <c r="D461" s="280" t="s">
        <v>1214</v>
      </c>
      <c r="E461" s="80">
        <v>2.440942301387172E-4</v>
      </c>
      <c r="F461" s="80">
        <v>708876</v>
      </c>
      <c r="G461" s="80">
        <v>1</v>
      </c>
      <c r="H461" s="280" t="s">
        <v>1394</v>
      </c>
      <c r="I461" s="80"/>
    </row>
    <row r="462" spans="1:9">
      <c r="A462" s="280" t="s">
        <v>1857</v>
      </c>
      <c r="B462" s="280" t="s">
        <v>1457</v>
      </c>
      <c r="C462" s="280" t="s">
        <v>1187</v>
      </c>
      <c r="D462" s="280" t="s">
        <v>1215</v>
      </c>
      <c r="E462" s="80">
        <v>2.4177426736200677E-4</v>
      </c>
      <c r="F462" s="80">
        <v>708876</v>
      </c>
      <c r="G462" s="80">
        <v>1</v>
      </c>
      <c r="H462" s="280" t="s">
        <v>1394</v>
      </c>
      <c r="I462" s="80"/>
    </row>
    <row r="463" spans="1:9">
      <c r="A463" s="280" t="s">
        <v>1858</v>
      </c>
      <c r="B463" s="280" t="s">
        <v>1457</v>
      </c>
      <c r="C463" s="280" t="s">
        <v>1187</v>
      </c>
      <c r="D463" s="280" t="s">
        <v>1216</v>
      </c>
      <c r="E463" s="80">
        <v>1.7341781193062333E-4</v>
      </c>
      <c r="F463" s="80">
        <v>708876</v>
      </c>
      <c r="G463" s="80">
        <v>1</v>
      </c>
      <c r="H463" s="280" t="s">
        <v>1394</v>
      </c>
      <c r="I463" s="80"/>
    </row>
    <row r="464" spans="1:9">
      <c r="A464" s="280" t="s">
        <v>1859</v>
      </c>
      <c r="B464" s="280" t="s">
        <v>1457</v>
      </c>
      <c r="C464" s="280" t="s">
        <v>1187</v>
      </c>
      <c r="D464" s="280" t="s">
        <v>1217</v>
      </c>
      <c r="E464" s="80">
        <v>1.1148610819724292E-4</v>
      </c>
      <c r="F464" s="80">
        <v>708876</v>
      </c>
      <c r="G464" s="80">
        <v>1</v>
      </c>
      <c r="H464" s="280" t="s">
        <v>1394</v>
      </c>
      <c r="I464" s="80"/>
    </row>
    <row r="465" spans="1:9">
      <c r="A465" s="280" t="s">
        <v>1860</v>
      </c>
      <c r="B465" s="280" t="s">
        <v>1457</v>
      </c>
      <c r="C465" s="280" t="s">
        <v>1187</v>
      </c>
      <c r="D465" s="280" t="s">
        <v>1218</v>
      </c>
      <c r="E465" s="80">
        <v>5.368923795436805E-5</v>
      </c>
      <c r="F465" s="80">
        <v>708876</v>
      </c>
      <c r="G465" s="80">
        <v>1</v>
      </c>
      <c r="H465" s="280" t="s">
        <v>1394</v>
      </c>
      <c r="I465" s="80"/>
    </row>
    <row r="466" spans="1:9">
      <c r="A466" s="280" t="s">
        <v>1861</v>
      </c>
      <c r="B466" s="280" t="s">
        <v>1457</v>
      </c>
      <c r="C466" s="280" t="s">
        <v>1187</v>
      </c>
      <c r="D466" s="280" t="s">
        <v>1219</v>
      </c>
      <c r="E466" s="80">
        <v>1.3649320806565746E-4</v>
      </c>
      <c r="F466" s="80">
        <v>708876</v>
      </c>
      <c r="G466" s="80">
        <v>1</v>
      </c>
      <c r="H466" s="280" t="s">
        <v>1394</v>
      </c>
      <c r="I466" s="80"/>
    </row>
    <row r="467" spans="1:9">
      <c r="A467" s="280" t="s">
        <v>1862</v>
      </c>
      <c r="B467" s="280" t="s">
        <v>1457</v>
      </c>
      <c r="C467" s="280" t="s">
        <v>1187</v>
      </c>
      <c r="D467" s="280" t="s">
        <v>1347</v>
      </c>
      <c r="E467" s="80">
        <v>7.6523426985581426E-5</v>
      </c>
      <c r="F467" s="80">
        <v>708876</v>
      </c>
      <c r="G467" s="80">
        <v>1</v>
      </c>
      <c r="H467" s="280" t="s">
        <v>1394</v>
      </c>
      <c r="I467" s="80"/>
    </row>
    <row r="468" spans="1:9">
      <c r="A468" s="280" t="s">
        <v>1863</v>
      </c>
      <c r="B468" s="280" t="s">
        <v>1457</v>
      </c>
      <c r="C468" s="280" t="s">
        <v>1187</v>
      </c>
      <c r="D468" s="280" t="s">
        <v>1344</v>
      </c>
      <c r="E468" s="80">
        <v>1.6062930749550047E-4</v>
      </c>
      <c r="F468" s="80">
        <v>708876</v>
      </c>
      <c r="G468" s="80">
        <v>1</v>
      </c>
      <c r="H468" s="280" t="s">
        <v>1394</v>
      </c>
      <c r="I468" s="80"/>
    </row>
    <row r="469" spans="1:9">
      <c r="A469" s="280" t="s">
        <v>1864</v>
      </c>
      <c r="B469" s="280" t="s">
        <v>1457</v>
      </c>
      <c r="C469" s="280" t="s">
        <v>1188</v>
      </c>
      <c r="D469" s="280" t="s">
        <v>1211</v>
      </c>
      <c r="E469" s="80">
        <v>0</v>
      </c>
      <c r="F469" s="80">
        <v>708876</v>
      </c>
      <c r="G469" s="80">
        <v>1</v>
      </c>
      <c r="H469" s="280" t="s">
        <v>1394</v>
      </c>
      <c r="I469" s="80"/>
    </row>
    <row r="470" spans="1:9">
      <c r="A470" s="280" t="s">
        <v>1865</v>
      </c>
      <c r="B470" s="280" t="s">
        <v>1457</v>
      </c>
      <c r="C470" s="280" t="s">
        <v>1188</v>
      </c>
      <c r="D470" s="280" t="s">
        <v>1212</v>
      </c>
      <c r="E470" s="80">
        <v>0</v>
      </c>
      <c r="F470" s="80">
        <v>708876</v>
      </c>
      <c r="G470" s="80">
        <v>1</v>
      </c>
      <c r="H470" s="280" t="s">
        <v>1394</v>
      </c>
      <c r="I470" s="80"/>
    </row>
    <row r="471" spans="1:9">
      <c r="A471" s="280" t="s">
        <v>1866</v>
      </c>
      <c r="B471" s="280" t="s">
        <v>1457</v>
      </c>
      <c r="C471" s="280" t="s">
        <v>1188</v>
      </c>
      <c r="D471" s="280" t="s">
        <v>1213</v>
      </c>
      <c r="E471" s="80">
        <v>0</v>
      </c>
      <c r="F471" s="80">
        <v>708876</v>
      </c>
      <c r="G471" s="80">
        <v>1</v>
      </c>
      <c r="H471" s="280" t="s">
        <v>1394</v>
      </c>
      <c r="I471" s="80"/>
    </row>
    <row r="472" spans="1:9">
      <c r="A472" s="280" t="s">
        <v>1867</v>
      </c>
      <c r="B472" s="280" t="s">
        <v>1457</v>
      </c>
      <c r="C472" s="280" t="s">
        <v>1188</v>
      </c>
      <c r="D472" s="280" t="s">
        <v>1214</v>
      </c>
      <c r="E472" s="80">
        <v>0</v>
      </c>
      <c r="F472" s="80">
        <v>708876</v>
      </c>
      <c r="G472" s="80">
        <v>1</v>
      </c>
      <c r="H472" s="280" t="s">
        <v>1394</v>
      </c>
      <c r="I472" s="80"/>
    </row>
    <row r="473" spans="1:9">
      <c r="A473" s="280" t="s">
        <v>1868</v>
      </c>
      <c r="B473" s="280" t="s">
        <v>1457</v>
      </c>
      <c r="C473" s="280" t="s">
        <v>1188</v>
      </c>
      <c r="D473" s="280" t="s">
        <v>1215</v>
      </c>
      <c r="E473" s="80">
        <v>0</v>
      </c>
      <c r="F473" s="80">
        <v>708876</v>
      </c>
      <c r="G473" s="80">
        <v>1</v>
      </c>
      <c r="H473" s="280" t="s">
        <v>1394</v>
      </c>
      <c r="I473" s="80"/>
    </row>
    <row r="474" spans="1:9">
      <c r="A474" s="280" t="s">
        <v>1869</v>
      </c>
      <c r="B474" s="280" t="s">
        <v>1457</v>
      </c>
      <c r="C474" s="280" t="s">
        <v>1188</v>
      </c>
      <c r="D474" s="280" t="s">
        <v>1216</v>
      </c>
      <c r="E474" s="80">
        <v>0</v>
      </c>
      <c r="F474" s="80">
        <v>708876</v>
      </c>
      <c r="G474" s="80">
        <v>1</v>
      </c>
      <c r="H474" s="280" t="s">
        <v>1394</v>
      </c>
      <c r="I474" s="80"/>
    </row>
    <row r="475" spans="1:9">
      <c r="A475" s="280" t="s">
        <v>1870</v>
      </c>
      <c r="B475" s="280" t="s">
        <v>1457</v>
      </c>
      <c r="C475" s="280" t="s">
        <v>1188</v>
      </c>
      <c r="D475" s="280" t="s">
        <v>1217</v>
      </c>
      <c r="E475" s="80">
        <v>0</v>
      </c>
      <c r="F475" s="80">
        <v>708876</v>
      </c>
      <c r="G475" s="80">
        <v>1</v>
      </c>
      <c r="H475" s="280" t="s">
        <v>1394</v>
      </c>
      <c r="I475" s="80"/>
    </row>
    <row r="476" spans="1:9">
      <c r="A476" s="280" t="s">
        <v>1871</v>
      </c>
      <c r="B476" s="280" t="s">
        <v>1457</v>
      </c>
      <c r="C476" s="280" t="s">
        <v>1188</v>
      </c>
      <c r="D476" s="280" t="s">
        <v>1218</v>
      </c>
      <c r="E476" s="80">
        <v>0</v>
      </c>
      <c r="F476" s="80">
        <v>708876</v>
      </c>
      <c r="G476" s="80">
        <v>1</v>
      </c>
      <c r="H476" s="280" t="s">
        <v>1394</v>
      </c>
      <c r="I476" s="80"/>
    </row>
    <row r="477" spans="1:9">
      <c r="A477" s="280" t="s">
        <v>1872</v>
      </c>
      <c r="B477" s="280" t="s">
        <v>1457</v>
      </c>
      <c r="C477" s="280" t="s">
        <v>1188</v>
      </c>
      <c r="D477" s="280" t="s">
        <v>1219</v>
      </c>
      <c r="E477" s="80">
        <v>0</v>
      </c>
      <c r="F477" s="80">
        <v>708876</v>
      </c>
      <c r="G477" s="80">
        <v>1</v>
      </c>
      <c r="H477" s="280" t="s">
        <v>1394</v>
      </c>
      <c r="I477" s="80"/>
    </row>
    <row r="478" spans="1:9">
      <c r="A478" s="280" t="s">
        <v>1873</v>
      </c>
      <c r="B478" s="280" t="s">
        <v>1457</v>
      </c>
      <c r="C478" s="280" t="s">
        <v>1188</v>
      </c>
      <c r="D478" s="280" t="s">
        <v>1347</v>
      </c>
      <c r="E478" s="80">
        <v>0</v>
      </c>
      <c r="F478" s="80">
        <v>708876</v>
      </c>
      <c r="G478" s="80">
        <v>1</v>
      </c>
      <c r="H478" s="280" t="s">
        <v>1394</v>
      </c>
      <c r="I478" s="80"/>
    </row>
    <row r="479" spans="1:9">
      <c r="A479" s="280" t="s">
        <v>1874</v>
      </c>
      <c r="B479" s="280" t="s">
        <v>1457</v>
      </c>
      <c r="C479" s="280" t="s">
        <v>1188</v>
      </c>
      <c r="D479" s="280" t="s">
        <v>1344</v>
      </c>
      <c r="E479" s="80">
        <v>0</v>
      </c>
      <c r="F479" s="80">
        <v>708876</v>
      </c>
      <c r="G479" s="80">
        <v>1</v>
      </c>
      <c r="H479" s="280" t="s">
        <v>1394</v>
      </c>
      <c r="I479" s="80"/>
    </row>
    <row r="480" spans="1:9">
      <c r="A480" s="280" t="s">
        <v>1875</v>
      </c>
      <c r="B480" s="280" t="s">
        <v>1457</v>
      </c>
      <c r="C480" s="280" t="s">
        <v>1189</v>
      </c>
      <c r="D480" s="280" t="s">
        <v>1211</v>
      </c>
      <c r="E480" s="80">
        <v>0</v>
      </c>
      <c r="F480" s="80">
        <v>708876</v>
      </c>
      <c r="G480" s="80">
        <v>1</v>
      </c>
      <c r="H480" s="280" t="s">
        <v>1394</v>
      </c>
      <c r="I480" s="80"/>
    </row>
    <row r="481" spans="1:9">
      <c r="A481" s="280" t="s">
        <v>1876</v>
      </c>
      <c r="B481" s="280" t="s">
        <v>1457</v>
      </c>
      <c r="C481" s="280" t="s">
        <v>1189</v>
      </c>
      <c r="D481" s="280" t="s">
        <v>1212</v>
      </c>
      <c r="E481" s="80">
        <v>0</v>
      </c>
      <c r="F481" s="80">
        <v>708876</v>
      </c>
      <c r="G481" s="80">
        <v>1</v>
      </c>
      <c r="H481" s="280" t="s">
        <v>1394</v>
      </c>
      <c r="I481" s="80"/>
    </row>
    <row r="482" spans="1:9">
      <c r="A482" s="280" t="s">
        <v>1877</v>
      </c>
      <c r="B482" s="280" t="s">
        <v>1457</v>
      </c>
      <c r="C482" s="280" t="s">
        <v>1189</v>
      </c>
      <c r="D482" s="280" t="s">
        <v>1213</v>
      </c>
      <c r="E482" s="80">
        <v>0</v>
      </c>
      <c r="F482" s="80">
        <v>708876</v>
      </c>
      <c r="G482" s="80">
        <v>1</v>
      </c>
      <c r="H482" s="280" t="s">
        <v>1394</v>
      </c>
      <c r="I482" s="80"/>
    </row>
    <row r="483" spans="1:9">
      <c r="A483" s="280" t="s">
        <v>1878</v>
      </c>
      <c r="B483" s="280" t="s">
        <v>1457</v>
      </c>
      <c r="C483" s="280" t="s">
        <v>1189</v>
      </c>
      <c r="D483" s="280" t="s">
        <v>1214</v>
      </c>
      <c r="E483" s="80">
        <v>0</v>
      </c>
      <c r="F483" s="80">
        <v>708876</v>
      </c>
      <c r="G483" s="80">
        <v>1</v>
      </c>
      <c r="H483" s="280" t="s">
        <v>1394</v>
      </c>
      <c r="I483" s="80"/>
    </row>
    <row r="484" spans="1:9">
      <c r="A484" s="280" t="s">
        <v>1879</v>
      </c>
      <c r="B484" s="280" t="s">
        <v>1457</v>
      </c>
      <c r="C484" s="280" t="s">
        <v>1189</v>
      </c>
      <c r="D484" s="280" t="s">
        <v>1215</v>
      </c>
      <c r="E484" s="80">
        <v>0</v>
      </c>
      <c r="F484" s="80">
        <v>708876</v>
      </c>
      <c r="G484" s="80">
        <v>1</v>
      </c>
      <c r="H484" s="280" t="s">
        <v>1394</v>
      </c>
      <c r="I484" s="80"/>
    </row>
    <row r="485" spans="1:9">
      <c r="A485" s="280" t="s">
        <v>1880</v>
      </c>
      <c r="B485" s="280" t="s">
        <v>1457</v>
      </c>
      <c r="C485" s="280" t="s">
        <v>1189</v>
      </c>
      <c r="D485" s="280" t="s">
        <v>1216</v>
      </c>
      <c r="E485" s="80">
        <v>0</v>
      </c>
      <c r="F485" s="80">
        <v>708876</v>
      </c>
      <c r="G485" s="80">
        <v>1</v>
      </c>
      <c r="H485" s="280" t="s">
        <v>1394</v>
      </c>
      <c r="I485" s="80"/>
    </row>
    <row r="486" spans="1:9">
      <c r="A486" s="280" t="s">
        <v>1881</v>
      </c>
      <c r="B486" s="280" t="s">
        <v>1457</v>
      </c>
      <c r="C486" s="280" t="s">
        <v>1189</v>
      </c>
      <c r="D486" s="280" t="s">
        <v>1217</v>
      </c>
      <c r="E486" s="80">
        <v>0</v>
      </c>
      <c r="F486" s="80">
        <v>708876</v>
      </c>
      <c r="G486" s="80">
        <v>1</v>
      </c>
      <c r="H486" s="280" t="s">
        <v>1394</v>
      </c>
      <c r="I486" s="80"/>
    </row>
    <row r="487" spans="1:9">
      <c r="A487" s="280" t="s">
        <v>1882</v>
      </c>
      <c r="B487" s="280" t="s">
        <v>1457</v>
      </c>
      <c r="C487" s="280" t="s">
        <v>1189</v>
      </c>
      <c r="D487" s="280" t="s">
        <v>1218</v>
      </c>
      <c r="E487" s="80">
        <v>0</v>
      </c>
      <c r="F487" s="80">
        <v>708876</v>
      </c>
      <c r="G487" s="80">
        <v>1</v>
      </c>
      <c r="H487" s="280" t="s">
        <v>1394</v>
      </c>
      <c r="I487" s="80"/>
    </row>
    <row r="488" spans="1:9">
      <c r="A488" s="280" t="s">
        <v>1883</v>
      </c>
      <c r="B488" s="280" t="s">
        <v>1457</v>
      </c>
      <c r="C488" s="280" t="s">
        <v>1189</v>
      </c>
      <c r="D488" s="280" t="s">
        <v>1219</v>
      </c>
      <c r="E488" s="80">
        <v>0</v>
      </c>
      <c r="F488" s="80">
        <v>708876</v>
      </c>
      <c r="G488" s="80">
        <v>1</v>
      </c>
      <c r="H488" s="280" t="s">
        <v>1394</v>
      </c>
      <c r="I488" s="80"/>
    </row>
    <row r="489" spans="1:9">
      <c r="A489" s="280" t="s">
        <v>1884</v>
      </c>
      <c r="B489" s="280" t="s">
        <v>1457</v>
      </c>
      <c r="C489" s="280" t="s">
        <v>1189</v>
      </c>
      <c r="D489" s="280" t="s">
        <v>1347</v>
      </c>
      <c r="E489" s="80">
        <v>0</v>
      </c>
      <c r="F489" s="80">
        <v>708876</v>
      </c>
      <c r="G489" s="80">
        <v>1</v>
      </c>
      <c r="H489" s="280" t="s">
        <v>1394</v>
      </c>
      <c r="I489" s="80"/>
    </row>
    <row r="490" spans="1:9">
      <c r="A490" s="280" t="s">
        <v>1885</v>
      </c>
      <c r="B490" s="280" t="s">
        <v>1457</v>
      </c>
      <c r="C490" s="280" t="s">
        <v>1189</v>
      </c>
      <c r="D490" s="280" t="s">
        <v>1344</v>
      </c>
      <c r="E490" s="80">
        <v>0</v>
      </c>
      <c r="F490" s="80">
        <v>708876</v>
      </c>
      <c r="G490" s="80">
        <v>1</v>
      </c>
      <c r="H490" s="280" t="s">
        <v>1394</v>
      </c>
      <c r="I490" s="80"/>
    </row>
    <row r="491" spans="1:9">
      <c r="A491" s="280" t="s">
        <v>1886</v>
      </c>
      <c r="B491" s="280" t="s">
        <v>1457</v>
      </c>
      <c r="C491" s="280" t="s">
        <v>1190</v>
      </c>
      <c r="D491" s="280" t="s">
        <v>1211</v>
      </c>
      <c r="E491" s="80">
        <v>3.0905295467011981E-6</v>
      </c>
      <c r="F491" s="80">
        <v>707367</v>
      </c>
      <c r="G491" s="80">
        <v>2</v>
      </c>
      <c r="H491" s="280" t="s">
        <v>1394</v>
      </c>
      <c r="I491" s="80"/>
    </row>
    <row r="492" spans="1:9">
      <c r="A492" s="280" t="s">
        <v>1887</v>
      </c>
      <c r="B492" s="280" t="s">
        <v>1457</v>
      </c>
      <c r="C492" s="280" t="s">
        <v>1190</v>
      </c>
      <c r="D492" s="280" t="s">
        <v>1212</v>
      </c>
      <c r="E492" s="80">
        <v>3.1201867674612253E-6</v>
      </c>
      <c r="F492" s="80">
        <v>707367</v>
      </c>
      <c r="G492" s="80">
        <v>2</v>
      </c>
      <c r="H492" s="280" t="s">
        <v>1394</v>
      </c>
      <c r="I492" s="80"/>
    </row>
    <row r="493" spans="1:9">
      <c r="A493" s="280" t="s">
        <v>1888</v>
      </c>
      <c r="B493" s="280" t="s">
        <v>1457</v>
      </c>
      <c r="C493" s="280" t="s">
        <v>1190</v>
      </c>
      <c r="D493" s="280" t="s">
        <v>1213</v>
      </c>
      <c r="E493" s="80">
        <v>3.1201867674612253E-6</v>
      </c>
      <c r="F493" s="80">
        <v>707367</v>
      </c>
      <c r="G493" s="80">
        <v>2</v>
      </c>
      <c r="H493" s="280" t="s">
        <v>1394</v>
      </c>
      <c r="I493" s="80"/>
    </row>
    <row r="494" spans="1:9">
      <c r="A494" s="280" t="s">
        <v>1889</v>
      </c>
      <c r="B494" s="280" t="s">
        <v>1457</v>
      </c>
      <c r="C494" s="280" t="s">
        <v>1190</v>
      </c>
      <c r="D494" s="280" t="s">
        <v>1214</v>
      </c>
      <c r="E494" s="80">
        <v>3.1201867674612253E-6</v>
      </c>
      <c r="F494" s="80">
        <v>707367</v>
      </c>
      <c r="G494" s="80">
        <v>2</v>
      </c>
      <c r="H494" s="280" t="s">
        <v>1394</v>
      </c>
      <c r="I494" s="80"/>
    </row>
    <row r="495" spans="1:9">
      <c r="A495" s="280" t="s">
        <v>1890</v>
      </c>
      <c r="B495" s="280" t="s">
        <v>1457</v>
      </c>
      <c r="C495" s="280" t="s">
        <v>1190</v>
      </c>
      <c r="D495" s="280" t="s">
        <v>1215</v>
      </c>
      <c r="E495" s="80">
        <v>3.1201867674612253E-6</v>
      </c>
      <c r="F495" s="80">
        <v>707367</v>
      </c>
      <c r="G495" s="80">
        <v>2</v>
      </c>
      <c r="H495" s="280" t="s">
        <v>1394</v>
      </c>
      <c r="I495" s="80"/>
    </row>
    <row r="496" spans="1:9">
      <c r="A496" s="280" t="s">
        <v>1891</v>
      </c>
      <c r="B496" s="280" t="s">
        <v>1457</v>
      </c>
      <c r="C496" s="280" t="s">
        <v>1190</v>
      </c>
      <c r="D496" s="280" t="s">
        <v>1216</v>
      </c>
      <c r="E496" s="80">
        <v>3.2769775683685971E-6</v>
      </c>
      <c r="F496" s="80">
        <v>707367</v>
      </c>
      <c r="G496" s="80">
        <v>2</v>
      </c>
      <c r="H496" s="280" t="s">
        <v>1394</v>
      </c>
      <c r="I496" s="80"/>
    </row>
    <row r="497" spans="1:9">
      <c r="A497" s="280" t="s">
        <v>1892</v>
      </c>
      <c r="B497" s="280" t="s">
        <v>1457</v>
      </c>
      <c r="C497" s="280" t="s">
        <v>1190</v>
      </c>
      <c r="D497" s="280" t="s">
        <v>1217</v>
      </c>
      <c r="E497" s="80">
        <v>2.0893417069845864E-6</v>
      </c>
      <c r="F497" s="80">
        <v>707367</v>
      </c>
      <c r="G497" s="80">
        <v>2</v>
      </c>
      <c r="H497" s="280" t="s">
        <v>1394</v>
      </c>
      <c r="I497" s="80"/>
    </row>
    <row r="498" spans="1:9">
      <c r="A498" s="280" t="s">
        <v>1893</v>
      </c>
      <c r="B498" s="280" t="s">
        <v>1457</v>
      </c>
      <c r="C498" s="280" t="s">
        <v>1190</v>
      </c>
      <c r="D498" s="280" t="s">
        <v>1218</v>
      </c>
      <c r="E498" s="80">
        <v>3.085065480041547E-6</v>
      </c>
      <c r="F498" s="80">
        <v>707367</v>
      </c>
      <c r="G498" s="80">
        <v>2</v>
      </c>
      <c r="H498" s="280" t="s">
        <v>1394</v>
      </c>
      <c r="I498" s="80"/>
    </row>
    <row r="499" spans="1:9">
      <c r="A499" s="280" t="s">
        <v>1894</v>
      </c>
      <c r="B499" s="280" t="s">
        <v>1457</v>
      </c>
      <c r="C499" s="280" t="s">
        <v>1190</v>
      </c>
      <c r="D499" s="280" t="s">
        <v>1219</v>
      </c>
      <c r="E499" s="80">
        <v>1.4636413950421024E-6</v>
      </c>
      <c r="F499" s="80">
        <v>707367</v>
      </c>
      <c r="G499" s="80">
        <v>2</v>
      </c>
      <c r="H499" s="280" t="s">
        <v>1394</v>
      </c>
      <c r="I499" s="80"/>
    </row>
    <row r="500" spans="1:9">
      <c r="A500" s="280" t="s">
        <v>1895</v>
      </c>
      <c r="B500" s="280" t="s">
        <v>1457</v>
      </c>
      <c r="C500" s="280" t="s">
        <v>1190</v>
      </c>
      <c r="D500" s="280" t="s">
        <v>1347</v>
      </c>
      <c r="E500" s="80">
        <v>1.8344606455047559E-6</v>
      </c>
      <c r="F500" s="80">
        <v>707367</v>
      </c>
      <c r="G500" s="80">
        <v>2</v>
      </c>
      <c r="H500" s="280" t="s">
        <v>1394</v>
      </c>
      <c r="I500" s="80"/>
    </row>
    <row r="501" spans="1:9">
      <c r="A501" s="280" t="s">
        <v>1896</v>
      </c>
      <c r="B501" s="280" t="s">
        <v>1457</v>
      </c>
      <c r="C501" s="280" t="s">
        <v>1190</v>
      </c>
      <c r="D501" s="280" t="s">
        <v>1344</v>
      </c>
      <c r="E501" s="80">
        <v>4.8113656749554803E-6</v>
      </c>
      <c r="F501" s="80">
        <v>707367</v>
      </c>
      <c r="G501" s="80">
        <v>2</v>
      </c>
      <c r="H501" s="280" t="s">
        <v>1394</v>
      </c>
      <c r="I501" s="80"/>
    </row>
    <row r="502" spans="1:9">
      <c r="A502" s="280" t="s">
        <v>1897</v>
      </c>
      <c r="B502" s="280" t="s">
        <v>1457</v>
      </c>
      <c r="C502" s="280" t="s">
        <v>1191</v>
      </c>
      <c r="D502" s="280" t="s">
        <v>1211</v>
      </c>
      <c r="E502" s="80">
        <v>3.0905295467011981E-6</v>
      </c>
      <c r="F502" s="80">
        <v>707367</v>
      </c>
      <c r="G502" s="80">
        <v>2</v>
      </c>
      <c r="H502" s="280" t="s">
        <v>1394</v>
      </c>
      <c r="I502" s="80"/>
    </row>
    <row r="503" spans="1:9">
      <c r="A503" s="280" t="s">
        <v>1898</v>
      </c>
      <c r="B503" s="280" t="s">
        <v>1457</v>
      </c>
      <c r="C503" s="280" t="s">
        <v>1191</v>
      </c>
      <c r="D503" s="280" t="s">
        <v>1212</v>
      </c>
      <c r="E503" s="80">
        <v>3.1201867674612253E-6</v>
      </c>
      <c r="F503" s="80">
        <v>707367</v>
      </c>
      <c r="G503" s="80">
        <v>2</v>
      </c>
      <c r="H503" s="280" t="s">
        <v>1394</v>
      </c>
      <c r="I503" s="80"/>
    </row>
    <row r="504" spans="1:9">
      <c r="A504" s="280" t="s">
        <v>1899</v>
      </c>
      <c r="B504" s="280" t="s">
        <v>1457</v>
      </c>
      <c r="C504" s="280" t="s">
        <v>1191</v>
      </c>
      <c r="D504" s="280" t="s">
        <v>1213</v>
      </c>
      <c r="E504" s="80">
        <v>3.1201867674612253E-6</v>
      </c>
      <c r="F504" s="80">
        <v>707367</v>
      </c>
      <c r="G504" s="80">
        <v>2</v>
      </c>
      <c r="H504" s="280" t="s">
        <v>1394</v>
      </c>
      <c r="I504" s="80"/>
    </row>
    <row r="505" spans="1:9">
      <c r="A505" s="280" t="s">
        <v>1900</v>
      </c>
      <c r="B505" s="280" t="s">
        <v>1457</v>
      </c>
      <c r="C505" s="280" t="s">
        <v>1191</v>
      </c>
      <c r="D505" s="280" t="s">
        <v>1214</v>
      </c>
      <c r="E505" s="80">
        <v>3.1201867674612253E-6</v>
      </c>
      <c r="F505" s="80">
        <v>707367</v>
      </c>
      <c r="G505" s="80">
        <v>2</v>
      </c>
      <c r="H505" s="280" t="s">
        <v>1394</v>
      </c>
      <c r="I505" s="80"/>
    </row>
    <row r="506" spans="1:9">
      <c r="A506" s="280" t="s">
        <v>1901</v>
      </c>
      <c r="B506" s="280" t="s">
        <v>1457</v>
      </c>
      <c r="C506" s="280" t="s">
        <v>1191</v>
      </c>
      <c r="D506" s="280" t="s">
        <v>1215</v>
      </c>
      <c r="E506" s="80">
        <v>3.1201867674612253E-6</v>
      </c>
      <c r="F506" s="80">
        <v>707367</v>
      </c>
      <c r="G506" s="80">
        <v>2</v>
      </c>
      <c r="H506" s="280" t="s">
        <v>1394</v>
      </c>
      <c r="I506" s="80"/>
    </row>
    <row r="507" spans="1:9">
      <c r="A507" s="280" t="s">
        <v>1902</v>
      </c>
      <c r="B507" s="280" t="s">
        <v>1457</v>
      </c>
      <c r="C507" s="280" t="s">
        <v>1191</v>
      </c>
      <c r="D507" s="280" t="s">
        <v>1216</v>
      </c>
      <c r="E507" s="80">
        <v>3.2769775683685971E-6</v>
      </c>
      <c r="F507" s="80">
        <v>707367</v>
      </c>
      <c r="G507" s="80">
        <v>2</v>
      </c>
      <c r="H507" s="280" t="s">
        <v>1394</v>
      </c>
      <c r="I507" s="80"/>
    </row>
    <row r="508" spans="1:9">
      <c r="A508" s="280" t="s">
        <v>1903</v>
      </c>
      <c r="B508" s="280" t="s">
        <v>1457</v>
      </c>
      <c r="C508" s="280" t="s">
        <v>1191</v>
      </c>
      <c r="D508" s="280" t="s">
        <v>1217</v>
      </c>
      <c r="E508" s="80">
        <v>2.0893417069845864E-6</v>
      </c>
      <c r="F508" s="80">
        <v>707367</v>
      </c>
      <c r="G508" s="80">
        <v>2</v>
      </c>
      <c r="H508" s="280" t="s">
        <v>1394</v>
      </c>
      <c r="I508" s="80"/>
    </row>
    <row r="509" spans="1:9">
      <c r="A509" s="280" t="s">
        <v>1904</v>
      </c>
      <c r="B509" s="280" t="s">
        <v>1457</v>
      </c>
      <c r="C509" s="280" t="s">
        <v>1191</v>
      </c>
      <c r="D509" s="280" t="s">
        <v>1218</v>
      </c>
      <c r="E509" s="80">
        <v>3.085065480041547E-6</v>
      </c>
      <c r="F509" s="80">
        <v>707367</v>
      </c>
      <c r="G509" s="80">
        <v>2</v>
      </c>
      <c r="H509" s="280" t="s">
        <v>1394</v>
      </c>
      <c r="I509" s="80"/>
    </row>
    <row r="510" spans="1:9">
      <c r="A510" s="280" t="s">
        <v>1905</v>
      </c>
      <c r="B510" s="280" t="s">
        <v>1457</v>
      </c>
      <c r="C510" s="280" t="s">
        <v>1191</v>
      </c>
      <c r="D510" s="280" t="s">
        <v>1219</v>
      </c>
      <c r="E510" s="80">
        <v>1.4636413950421024E-6</v>
      </c>
      <c r="F510" s="80">
        <v>707367</v>
      </c>
      <c r="G510" s="80">
        <v>2</v>
      </c>
      <c r="H510" s="280" t="s">
        <v>1394</v>
      </c>
      <c r="I510" s="80"/>
    </row>
    <row r="511" spans="1:9">
      <c r="A511" s="280" t="s">
        <v>1906</v>
      </c>
      <c r="B511" s="280" t="s">
        <v>1457</v>
      </c>
      <c r="C511" s="280" t="s">
        <v>1191</v>
      </c>
      <c r="D511" s="280" t="s">
        <v>1347</v>
      </c>
      <c r="E511" s="80">
        <v>1.8344606455047559E-6</v>
      </c>
      <c r="F511" s="80">
        <v>707367</v>
      </c>
      <c r="G511" s="80">
        <v>2</v>
      </c>
      <c r="H511" s="280" t="s">
        <v>1394</v>
      </c>
      <c r="I511" s="80"/>
    </row>
    <row r="512" spans="1:9">
      <c r="A512" s="280" t="s">
        <v>1907</v>
      </c>
      <c r="B512" s="280" t="s">
        <v>1457</v>
      </c>
      <c r="C512" s="280" t="s">
        <v>1191</v>
      </c>
      <c r="D512" s="280" t="s">
        <v>1344</v>
      </c>
      <c r="E512" s="80">
        <v>4.8113656749554803E-6</v>
      </c>
      <c r="F512" s="80">
        <v>707367</v>
      </c>
      <c r="G512" s="80">
        <v>2</v>
      </c>
      <c r="H512" s="280" t="s">
        <v>1394</v>
      </c>
      <c r="I512" s="80"/>
    </row>
    <row r="513" spans="1:9">
      <c r="A513" s="280" t="s">
        <v>1908</v>
      </c>
      <c r="B513" s="280" t="s">
        <v>1457</v>
      </c>
      <c r="C513" s="280" t="s">
        <v>1192</v>
      </c>
      <c r="D513" s="280" t="s">
        <v>1211</v>
      </c>
      <c r="E513" s="80">
        <v>3.9763469224888268E-4</v>
      </c>
      <c r="F513" s="80">
        <v>707367</v>
      </c>
      <c r="G513" s="80">
        <v>2</v>
      </c>
      <c r="H513" s="280" t="s">
        <v>1394</v>
      </c>
      <c r="I513" s="80"/>
    </row>
    <row r="514" spans="1:9">
      <c r="A514" s="280" t="s">
        <v>1909</v>
      </c>
      <c r="B514" s="280" t="s">
        <v>1457</v>
      </c>
      <c r="C514" s="280" t="s">
        <v>1192</v>
      </c>
      <c r="D514" s="280" t="s">
        <v>1212</v>
      </c>
      <c r="E514" s="80">
        <v>4.0832810955330595E-4</v>
      </c>
      <c r="F514" s="80">
        <v>707367</v>
      </c>
      <c r="G514" s="80">
        <v>2</v>
      </c>
      <c r="H514" s="280" t="s">
        <v>1394</v>
      </c>
      <c r="I514" s="80"/>
    </row>
    <row r="515" spans="1:9">
      <c r="A515" s="280" t="s">
        <v>1910</v>
      </c>
      <c r="B515" s="280" t="s">
        <v>1457</v>
      </c>
      <c r="C515" s="280" t="s">
        <v>1192</v>
      </c>
      <c r="D515" s="280" t="s">
        <v>1213</v>
      </c>
      <c r="E515" s="80">
        <v>3.9766434946964267E-4</v>
      </c>
      <c r="F515" s="80">
        <v>707367</v>
      </c>
      <c r="G515" s="80">
        <v>2</v>
      </c>
      <c r="H515" s="280" t="s">
        <v>1394</v>
      </c>
      <c r="I515" s="80"/>
    </row>
    <row r="516" spans="1:9">
      <c r="A516" s="280" t="s">
        <v>1911</v>
      </c>
      <c r="B516" s="280" t="s">
        <v>1457</v>
      </c>
      <c r="C516" s="280" t="s">
        <v>1192</v>
      </c>
      <c r="D516" s="280" t="s">
        <v>1214</v>
      </c>
      <c r="E516" s="80">
        <v>3.9766434946964267E-4</v>
      </c>
      <c r="F516" s="80">
        <v>707367</v>
      </c>
      <c r="G516" s="80">
        <v>2</v>
      </c>
      <c r="H516" s="280" t="s">
        <v>1394</v>
      </c>
      <c r="I516" s="80"/>
    </row>
    <row r="517" spans="1:9">
      <c r="A517" s="280" t="s">
        <v>1912</v>
      </c>
      <c r="B517" s="280" t="s">
        <v>1457</v>
      </c>
      <c r="C517" s="280" t="s">
        <v>1192</v>
      </c>
      <c r="D517" s="280" t="s">
        <v>1215</v>
      </c>
      <c r="E517" s="80">
        <v>4.0406619771917243E-4</v>
      </c>
      <c r="F517" s="80">
        <v>707367</v>
      </c>
      <c r="G517" s="80">
        <v>2</v>
      </c>
      <c r="H517" s="280" t="s">
        <v>1394</v>
      </c>
      <c r="I517" s="80"/>
    </row>
    <row r="518" spans="1:9">
      <c r="A518" s="280" t="s">
        <v>1913</v>
      </c>
      <c r="B518" s="280" t="s">
        <v>1457</v>
      </c>
      <c r="C518" s="280" t="s">
        <v>1192</v>
      </c>
      <c r="D518" s="280" t="s">
        <v>1216</v>
      </c>
      <c r="E518" s="80">
        <v>4.4711195714447038E-4</v>
      </c>
      <c r="F518" s="80">
        <v>707367</v>
      </c>
      <c r="G518" s="80">
        <v>2</v>
      </c>
      <c r="H518" s="280" t="s">
        <v>1394</v>
      </c>
      <c r="I518" s="80"/>
    </row>
    <row r="519" spans="1:9">
      <c r="A519" s="280" t="s">
        <v>1914</v>
      </c>
      <c r="B519" s="280" t="s">
        <v>1457</v>
      </c>
      <c r="C519" s="280" t="s">
        <v>1192</v>
      </c>
      <c r="D519" s="280" t="s">
        <v>1217</v>
      </c>
      <c r="E519" s="80">
        <v>2.8816762228993961E-4</v>
      </c>
      <c r="F519" s="80">
        <v>707367</v>
      </c>
      <c r="G519" s="80">
        <v>2</v>
      </c>
      <c r="H519" s="280" t="s">
        <v>1394</v>
      </c>
      <c r="I519" s="80"/>
    </row>
    <row r="520" spans="1:9">
      <c r="A520" s="280" t="s">
        <v>1915</v>
      </c>
      <c r="B520" s="280" t="s">
        <v>1457</v>
      </c>
      <c r="C520" s="280" t="s">
        <v>1192</v>
      </c>
      <c r="D520" s="280" t="s">
        <v>1218</v>
      </c>
      <c r="E520" s="80">
        <v>2.6292659147769665E-4</v>
      </c>
      <c r="F520" s="80">
        <v>707367</v>
      </c>
      <c r="G520" s="80">
        <v>2</v>
      </c>
      <c r="H520" s="280" t="s">
        <v>1394</v>
      </c>
      <c r="I520" s="80"/>
    </row>
    <row r="521" spans="1:9">
      <c r="A521" s="280" t="s">
        <v>1916</v>
      </c>
      <c r="B521" s="280" t="s">
        <v>1457</v>
      </c>
      <c r="C521" s="280" t="s">
        <v>1192</v>
      </c>
      <c r="D521" s="280" t="s">
        <v>1219</v>
      </c>
      <c r="E521" s="80">
        <v>3.376689404367124E-4</v>
      </c>
      <c r="F521" s="80">
        <v>707367</v>
      </c>
      <c r="G521" s="80">
        <v>2</v>
      </c>
      <c r="H521" s="280" t="s">
        <v>1394</v>
      </c>
      <c r="I521" s="80"/>
    </row>
    <row r="522" spans="1:9">
      <c r="A522" s="280" t="s">
        <v>1917</v>
      </c>
      <c r="B522" s="280" t="s">
        <v>1457</v>
      </c>
      <c r="C522" s="280" t="s">
        <v>1192</v>
      </c>
      <c r="D522" s="280" t="s">
        <v>1347</v>
      </c>
      <c r="E522" s="80">
        <v>2.5087278677347793E-4</v>
      </c>
      <c r="F522" s="80">
        <v>707367</v>
      </c>
      <c r="G522" s="80">
        <v>2</v>
      </c>
      <c r="H522" s="280" t="s">
        <v>1394</v>
      </c>
      <c r="I522" s="80"/>
    </row>
    <row r="523" spans="1:9">
      <c r="A523" s="280" t="s">
        <v>1918</v>
      </c>
      <c r="B523" s="280" t="s">
        <v>1457</v>
      </c>
      <c r="C523" s="280" t="s">
        <v>1192</v>
      </c>
      <c r="D523" s="280" t="s">
        <v>1344</v>
      </c>
      <c r="E523" s="80">
        <v>6.0679445416901763E-4</v>
      </c>
      <c r="F523" s="80">
        <v>707367</v>
      </c>
      <c r="G523" s="80">
        <v>2</v>
      </c>
      <c r="H523" s="280" t="s">
        <v>1394</v>
      </c>
      <c r="I523" s="80"/>
    </row>
    <row r="524" spans="1:9">
      <c r="A524" s="280" t="s">
        <v>1919</v>
      </c>
      <c r="B524" s="280" t="s">
        <v>1457</v>
      </c>
      <c r="C524" s="280" t="s">
        <v>1193</v>
      </c>
      <c r="D524" s="280" t="s">
        <v>1211</v>
      </c>
      <c r="E524" s="80">
        <v>0</v>
      </c>
      <c r="F524" s="80">
        <v>707367</v>
      </c>
      <c r="G524" s="80">
        <v>2</v>
      </c>
      <c r="H524" s="280" t="s">
        <v>1394</v>
      </c>
      <c r="I524" s="80"/>
    </row>
    <row r="525" spans="1:9">
      <c r="A525" s="280" t="s">
        <v>1920</v>
      </c>
      <c r="B525" s="280" t="s">
        <v>1457</v>
      </c>
      <c r="C525" s="280" t="s">
        <v>1193</v>
      </c>
      <c r="D525" s="280" t="s">
        <v>1212</v>
      </c>
      <c r="E525" s="80">
        <v>0</v>
      </c>
      <c r="F525" s="80">
        <v>707367</v>
      </c>
      <c r="G525" s="80">
        <v>2</v>
      </c>
      <c r="H525" s="280" t="s">
        <v>1394</v>
      </c>
      <c r="I525" s="80"/>
    </row>
    <row r="526" spans="1:9">
      <c r="A526" s="280" t="s">
        <v>1921</v>
      </c>
      <c r="B526" s="280" t="s">
        <v>1457</v>
      </c>
      <c r="C526" s="280" t="s">
        <v>1193</v>
      </c>
      <c r="D526" s="280" t="s">
        <v>1213</v>
      </c>
      <c r="E526" s="80">
        <v>0</v>
      </c>
      <c r="F526" s="80">
        <v>707367</v>
      </c>
      <c r="G526" s="80">
        <v>2</v>
      </c>
      <c r="H526" s="280" t="s">
        <v>1394</v>
      </c>
      <c r="I526" s="80"/>
    </row>
    <row r="527" spans="1:9">
      <c r="A527" s="280" t="s">
        <v>1922</v>
      </c>
      <c r="B527" s="280" t="s">
        <v>1457</v>
      </c>
      <c r="C527" s="280" t="s">
        <v>1193</v>
      </c>
      <c r="D527" s="280" t="s">
        <v>1214</v>
      </c>
      <c r="E527" s="80">
        <v>0</v>
      </c>
      <c r="F527" s="80">
        <v>707367</v>
      </c>
      <c r="G527" s="80">
        <v>2</v>
      </c>
      <c r="H527" s="280" t="s">
        <v>1394</v>
      </c>
      <c r="I527" s="80"/>
    </row>
    <row r="528" spans="1:9">
      <c r="A528" s="280" t="s">
        <v>1923</v>
      </c>
      <c r="B528" s="280" t="s">
        <v>1457</v>
      </c>
      <c r="C528" s="280" t="s">
        <v>1193</v>
      </c>
      <c r="D528" s="280" t="s">
        <v>1215</v>
      </c>
      <c r="E528" s="80">
        <v>0</v>
      </c>
      <c r="F528" s="80">
        <v>707367</v>
      </c>
      <c r="G528" s="80">
        <v>2</v>
      </c>
      <c r="H528" s="280" t="s">
        <v>1394</v>
      </c>
      <c r="I528" s="80"/>
    </row>
    <row r="529" spans="1:9">
      <c r="A529" s="280" t="s">
        <v>1924</v>
      </c>
      <c r="B529" s="280" t="s">
        <v>1457</v>
      </c>
      <c r="C529" s="280" t="s">
        <v>1193</v>
      </c>
      <c r="D529" s="280" t="s">
        <v>1216</v>
      </c>
      <c r="E529" s="80">
        <v>0</v>
      </c>
      <c r="F529" s="80">
        <v>707367</v>
      </c>
      <c r="G529" s="80">
        <v>2</v>
      </c>
      <c r="H529" s="280" t="s">
        <v>1394</v>
      </c>
      <c r="I529" s="80"/>
    </row>
    <row r="530" spans="1:9">
      <c r="A530" s="280" t="s">
        <v>1925</v>
      </c>
      <c r="B530" s="280" t="s">
        <v>1457</v>
      </c>
      <c r="C530" s="280" t="s">
        <v>1193</v>
      </c>
      <c r="D530" s="280" t="s">
        <v>1217</v>
      </c>
      <c r="E530" s="80">
        <v>0</v>
      </c>
      <c r="F530" s="80">
        <v>707367</v>
      </c>
      <c r="G530" s="80">
        <v>2</v>
      </c>
      <c r="H530" s="280" t="s">
        <v>1394</v>
      </c>
      <c r="I530" s="80"/>
    </row>
    <row r="531" spans="1:9">
      <c r="A531" s="280" t="s">
        <v>1926</v>
      </c>
      <c r="B531" s="280" t="s">
        <v>1457</v>
      </c>
      <c r="C531" s="280" t="s">
        <v>1193</v>
      </c>
      <c r="D531" s="280" t="s">
        <v>1218</v>
      </c>
      <c r="E531" s="80">
        <v>0</v>
      </c>
      <c r="F531" s="80">
        <v>707367</v>
      </c>
      <c r="G531" s="80">
        <v>2</v>
      </c>
      <c r="H531" s="280" t="s">
        <v>1394</v>
      </c>
      <c r="I531" s="80"/>
    </row>
    <row r="532" spans="1:9">
      <c r="A532" s="280" t="s">
        <v>1927</v>
      </c>
      <c r="B532" s="280" t="s">
        <v>1457</v>
      </c>
      <c r="C532" s="280" t="s">
        <v>1193</v>
      </c>
      <c r="D532" s="280" t="s">
        <v>1219</v>
      </c>
      <c r="E532" s="80">
        <v>0</v>
      </c>
      <c r="F532" s="80">
        <v>707367</v>
      </c>
      <c r="G532" s="80">
        <v>2</v>
      </c>
      <c r="H532" s="280" t="s">
        <v>1394</v>
      </c>
      <c r="I532" s="80"/>
    </row>
    <row r="533" spans="1:9">
      <c r="A533" s="280" t="s">
        <v>1928</v>
      </c>
      <c r="B533" s="280" t="s">
        <v>1457</v>
      </c>
      <c r="C533" s="280" t="s">
        <v>1193</v>
      </c>
      <c r="D533" s="280" t="s">
        <v>1347</v>
      </c>
      <c r="E533" s="80">
        <v>0</v>
      </c>
      <c r="F533" s="80">
        <v>707367</v>
      </c>
      <c r="G533" s="80">
        <v>2</v>
      </c>
      <c r="H533" s="280" t="s">
        <v>1394</v>
      </c>
      <c r="I533" s="80"/>
    </row>
    <row r="534" spans="1:9">
      <c r="A534" s="280" t="s">
        <v>1929</v>
      </c>
      <c r="B534" s="280" t="s">
        <v>1457</v>
      </c>
      <c r="C534" s="280" t="s">
        <v>1193</v>
      </c>
      <c r="D534" s="280" t="s">
        <v>1344</v>
      </c>
      <c r="E534" s="80">
        <v>0</v>
      </c>
      <c r="F534" s="80">
        <v>707367</v>
      </c>
      <c r="G534" s="80">
        <v>2</v>
      </c>
      <c r="H534" s="280" t="s">
        <v>1394</v>
      </c>
      <c r="I534" s="80"/>
    </row>
    <row r="535" spans="1:9">
      <c r="A535" s="280" t="s">
        <v>1930</v>
      </c>
      <c r="B535" s="280" t="s">
        <v>1457</v>
      </c>
      <c r="C535" s="280" t="s">
        <v>1194</v>
      </c>
      <c r="D535" s="280" t="s">
        <v>1211</v>
      </c>
      <c r="E535" s="80">
        <v>3.9454416270218146E-4</v>
      </c>
      <c r="F535" s="80">
        <v>707367</v>
      </c>
      <c r="G535" s="80">
        <v>2</v>
      </c>
      <c r="H535" s="280" t="s">
        <v>1394</v>
      </c>
      <c r="I535" s="80"/>
    </row>
    <row r="536" spans="1:9">
      <c r="A536" s="280" t="s">
        <v>1931</v>
      </c>
      <c r="B536" s="280" t="s">
        <v>1457</v>
      </c>
      <c r="C536" s="280" t="s">
        <v>1194</v>
      </c>
      <c r="D536" s="280" t="s">
        <v>1212</v>
      </c>
      <c r="E536" s="80">
        <v>4.0520792278584474E-4</v>
      </c>
      <c r="F536" s="80">
        <v>707367</v>
      </c>
      <c r="G536" s="80">
        <v>2</v>
      </c>
      <c r="H536" s="280" t="s">
        <v>1394</v>
      </c>
      <c r="I536" s="80"/>
    </row>
    <row r="537" spans="1:9">
      <c r="A537" s="280" t="s">
        <v>1932</v>
      </c>
      <c r="B537" s="280" t="s">
        <v>1457</v>
      </c>
      <c r="C537" s="280" t="s">
        <v>1194</v>
      </c>
      <c r="D537" s="280" t="s">
        <v>1213</v>
      </c>
      <c r="E537" s="80">
        <v>3.9454416270218146E-4</v>
      </c>
      <c r="F537" s="80">
        <v>707367</v>
      </c>
      <c r="G537" s="80">
        <v>2</v>
      </c>
      <c r="H537" s="280" t="s">
        <v>1394</v>
      </c>
      <c r="I537" s="80"/>
    </row>
    <row r="538" spans="1:9">
      <c r="A538" s="280" t="s">
        <v>1933</v>
      </c>
      <c r="B538" s="280" t="s">
        <v>1457</v>
      </c>
      <c r="C538" s="280" t="s">
        <v>1194</v>
      </c>
      <c r="D538" s="280" t="s">
        <v>1214</v>
      </c>
      <c r="E538" s="80">
        <v>3.9454416270218146E-4</v>
      </c>
      <c r="F538" s="80">
        <v>707367</v>
      </c>
      <c r="G538" s="80">
        <v>2</v>
      </c>
      <c r="H538" s="280" t="s">
        <v>1394</v>
      </c>
      <c r="I538" s="80"/>
    </row>
    <row r="539" spans="1:9">
      <c r="A539" s="280" t="s">
        <v>1934</v>
      </c>
      <c r="B539" s="280" t="s">
        <v>1457</v>
      </c>
      <c r="C539" s="280" t="s">
        <v>1194</v>
      </c>
      <c r="D539" s="280" t="s">
        <v>1215</v>
      </c>
      <c r="E539" s="80">
        <v>4.0094601095171117E-4</v>
      </c>
      <c r="F539" s="80">
        <v>707367</v>
      </c>
      <c r="G539" s="80">
        <v>2</v>
      </c>
      <c r="H539" s="280" t="s">
        <v>1394</v>
      </c>
      <c r="I539" s="80"/>
    </row>
    <row r="540" spans="1:9">
      <c r="A540" s="280" t="s">
        <v>1935</v>
      </c>
      <c r="B540" s="280" t="s">
        <v>1457</v>
      </c>
      <c r="C540" s="280" t="s">
        <v>1194</v>
      </c>
      <c r="D540" s="280" t="s">
        <v>1216</v>
      </c>
      <c r="E540" s="80">
        <v>4.4383497957610176E-4</v>
      </c>
      <c r="F540" s="80">
        <v>707367</v>
      </c>
      <c r="G540" s="80">
        <v>2</v>
      </c>
      <c r="H540" s="280" t="s">
        <v>1394</v>
      </c>
      <c r="I540" s="80"/>
    </row>
    <row r="541" spans="1:9">
      <c r="A541" s="280" t="s">
        <v>1936</v>
      </c>
      <c r="B541" s="280" t="s">
        <v>1457</v>
      </c>
      <c r="C541" s="280" t="s">
        <v>1194</v>
      </c>
      <c r="D541" s="280" t="s">
        <v>1217</v>
      </c>
      <c r="E541" s="80">
        <v>2.8607828058295503E-4</v>
      </c>
      <c r="F541" s="80">
        <v>707367</v>
      </c>
      <c r="G541" s="80">
        <v>2</v>
      </c>
      <c r="H541" s="280" t="s">
        <v>1394</v>
      </c>
      <c r="I541" s="80"/>
    </row>
    <row r="542" spans="1:9">
      <c r="A542" s="280" t="s">
        <v>1937</v>
      </c>
      <c r="B542" s="280" t="s">
        <v>1457</v>
      </c>
      <c r="C542" s="280" t="s">
        <v>1194</v>
      </c>
      <c r="D542" s="280" t="s">
        <v>1218</v>
      </c>
      <c r="E542" s="80">
        <v>2.5984152599765512E-4</v>
      </c>
      <c r="F542" s="80">
        <v>707367</v>
      </c>
      <c r="G542" s="80">
        <v>2</v>
      </c>
      <c r="H542" s="280" t="s">
        <v>1394</v>
      </c>
      <c r="I542" s="80"/>
    </row>
    <row r="543" spans="1:9">
      <c r="A543" s="280" t="s">
        <v>1938</v>
      </c>
      <c r="B543" s="280" t="s">
        <v>1457</v>
      </c>
      <c r="C543" s="280" t="s">
        <v>1194</v>
      </c>
      <c r="D543" s="280" t="s">
        <v>1219</v>
      </c>
      <c r="E543" s="80">
        <v>3.3620529904167029E-4</v>
      </c>
      <c r="F543" s="80">
        <v>707367</v>
      </c>
      <c r="G543" s="80">
        <v>2</v>
      </c>
      <c r="H543" s="280" t="s">
        <v>1394</v>
      </c>
      <c r="I543" s="80"/>
    </row>
    <row r="544" spans="1:9">
      <c r="A544" s="280" t="s">
        <v>1939</v>
      </c>
      <c r="B544" s="280" t="s">
        <v>1457</v>
      </c>
      <c r="C544" s="280" t="s">
        <v>1194</v>
      </c>
      <c r="D544" s="280" t="s">
        <v>1347</v>
      </c>
      <c r="E544" s="80">
        <v>2.4903832612797313E-4</v>
      </c>
      <c r="F544" s="80">
        <v>707367</v>
      </c>
      <c r="G544" s="80">
        <v>2</v>
      </c>
      <c r="H544" s="280" t="s">
        <v>1394</v>
      </c>
      <c r="I544" s="80"/>
    </row>
    <row r="545" spans="1:9">
      <c r="A545" s="280" t="s">
        <v>1940</v>
      </c>
      <c r="B545" s="280" t="s">
        <v>1457</v>
      </c>
      <c r="C545" s="280" t="s">
        <v>1194</v>
      </c>
      <c r="D545" s="280" t="s">
        <v>1344</v>
      </c>
      <c r="E545" s="80">
        <v>6.0198308849406207E-4</v>
      </c>
      <c r="F545" s="80">
        <v>707367</v>
      </c>
      <c r="G545" s="80">
        <v>2</v>
      </c>
      <c r="H545" s="280" t="s">
        <v>1394</v>
      </c>
      <c r="I545" s="80"/>
    </row>
    <row r="546" spans="1:9">
      <c r="A546" s="280" t="s">
        <v>1941</v>
      </c>
      <c r="B546" s="280" t="s">
        <v>1457</v>
      </c>
      <c r="C546" s="280" t="s">
        <v>1195</v>
      </c>
      <c r="D546" s="280" t="s">
        <v>1211</v>
      </c>
      <c r="E546" s="80">
        <v>2.3393143011377789E-2</v>
      </c>
      <c r="F546" s="80">
        <v>707367</v>
      </c>
      <c r="G546" s="80">
        <v>2</v>
      </c>
      <c r="H546" s="280" t="s">
        <v>1394</v>
      </c>
      <c r="I546" s="80"/>
    </row>
    <row r="547" spans="1:9">
      <c r="A547" s="280" t="s">
        <v>1942</v>
      </c>
      <c r="B547" s="280" t="s">
        <v>1457</v>
      </c>
      <c r="C547" s="280" t="s">
        <v>1195</v>
      </c>
      <c r="D547" s="280" t="s">
        <v>1212</v>
      </c>
      <c r="E547" s="80">
        <v>2.3461704745502597E-2</v>
      </c>
      <c r="F547" s="80">
        <v>707367</v>
      </c>
      <c r="G547" s="80">
        <v>2</v>
      </c>
      <c r="H547" s="280" t="s">
        <v>1394</v>
      </c>
      <c r="I547" s="80"/>
    </row>
    <row r="548" spans="1:9">
      <c r="A548" s="280" t="s">
        <v>1943</v>
      </c>
      <c r="B548" s="280" t="s">
        <v>1457</v>
      </c>
      <c r="C548" s="280" t="s">
        <v>1195</v>
      </c>
      <c r="D548" s="280" t="s">
        <v>1213</v>
      </c>
      <c r="E548" s="80">
        <v>2.3393143011377789E-2</v>
      </c>
      <c r="F548" s="80">
        <v>707367</v>
      </c>
      <c r="G548" s="80">
        <v>2</v>
      </c>
      <c r="H548" s="280" t="s">
        <v>1394</v>
      </c>
      <c r="I548" s="80"/>
    </row>
    <row r="549" spans="1:9">
      <c r="A549" s="280" t="s">
        <v>1944</v>
      </c>
      <c r="B549" s="280" t="s">
        <v>1457</v>
      </c>
      <c r="C549" s="280" t="s">
        <v>1195</v>
      </c>
      <c r="D549" s="280" t="s">
        <v>1214</v>
      </c>
      <c r="E549" s="80">
        <v>2.3449292020966881E-2</v>
      </c>
      <c r="F549" s="80">
        <v>707367</v>
      </c>
      <c r="G549" s="80">
        <v>2</v>
      </c>
      <c r="H549" s="280" t="s">
        <v>1394</v>
      </c>
      <c r="I549" s="80"/>
    </row>
    <row r="550" spans="1:9">
      <c r="A550" s="280" t="s">
        <v>1945</v>
      </c>
      <c r="B550" s="280" t="s">
        <v>1457</v>
      </c>
      <c r="C550" s="280" t="s">
        <v>1195</v>
      </c>
      <c r="D550" s="280" t="s">
        <v>1215</v>
      </c>
      <c r="E550" s="80">
        <v>2.2367716402181263E-2</v>
      </c>
      <c r="F550" s="80">
        <v>707367</v>
      </c>
      <c r="G550" s="80">
        <v>2</v>
      </c>
      <c r="H550" s="280" t="s">
        <v>1394</v>
      </c>
      <c r="I550" s="80"/>
    </row>
    <row r="551" spans="1:9">
      <c r="A551" s="280" t="s">
        <v>1946</v>
      </c>
      <c r="B551" s="280" t="s">
        <v>1457</v>
      </c>
      <c r="C551" s="280" t="s">
        <v>1195</v>
      </c>
      <c r="D551" s="280" t="s">
        <v>1216</v>
      </c>
      <c r="E551" s="80">
        <v>1.7435575787910034E-2</v>
      </c>
      <c r="F551" s="80">
        <v>707367</v>
      </c>
      <c r="G551" s="80">
        <v>2</v>
      </c>
      <c r="H551" s="280" t="s">
        <v>1394</v>
      </c>
      <c r="I551" s="80"/>
    </row>
    <row r="552" spans="1:9">
      <c r="A552" s="280" t="s">
        <v>1947</v>
      </c>
      <c r="B552" s="280" t="s">
        <v>1457</v>
      </c>
      <c r="C552" s="280" t="s">
        <v>1195</v>
      </c>
      <c r="D552" s="280" t="s">
        <v>1217</v>
      </c>
      <c r="E552" s="80">
        <v>1.6158686515807513E-2</v>
      </c>
      <c r="F552" s="80">
        <v>707367</v>
      </c>
      <c r="G552" s="80">
        <v>2</v>
      </c>
      <c r="H552" s="280" t="s">
        <v>1394</v>
      </c>
      <c r="I552" s="80"/>
    </row>
    <row r="553" spans="1:9">
      <c r="A553" s="280" t="s">
        <v>1948</v>
      </c>
      <c r="B553" s="280" t="s">
        <v>1457</v>
      </c>
      <c r="C553" s="280" t="s">
        <v>1195</v>
      </c>
      <c r="D553" s="280" t="s">
        <v>1218</v>
      </c>
      <c r="E553" s="80">
        <v>1.0031829984731096E-2</v>
      </c>
      <c r="F553" s="80">
        <v>707367</v>
      </c>
      <c r="G553" s="80">
        <v>2</v>
      </c>
      <c r="H553" s="280" t="s">
        <v>1394</v>
      </c>
      <c r="I553" s="80"/>
    </row>
    <row r="554" spans="1:9">
      <c r="A554" s="280" t="s">
        <v>1949</v>
      </c>
      <c r="B554" s="280" t="s">
        <v>1457</v>
      </c>
      <c r="C554" s="280" t="s">
        <v>1195</v>
      </c>
      <c r="D554" s="280" t="s">
        <v>1219</v>
      </c>
      <c r="E554" s="80">
        <v>1606.8380984388373</v>
      </c>
      <c r="F554" s="80">
        <v>707367</v>
      </c>
      <c r="G554" s="80">
        <v>2</v>
      </c>
      <c r="H554" s="280" t="s">
        <v>1394</v>
      </c>
      <c r="I554" s="80"/>
    </row>
    <row r="555" spans="1:9">
      <c r="A555" s="280" t="s">
        <v>1950</v>
      </c>
      <c r="B555" s="280" t="s">
        <v>1457</v>
      </c>
      <c r="C555" s="280" t="s">
        <v>1195</v>
      </c>
      <c r="D555" s="280" t="s">
        <v>1347</v>
      </c>
      <c r="E555" s="80">
        <v>1.7986418746431358E-2</v>
      </c>
      <c r="F555" s="80">
        <v>707367</v>
      </c>
      <c r="G555" s="80">
        <v>2</v>
      </c>
      <c r="H555" s="280" t="s">
        <v>1394</v>
      </c>
      <c r="I555" s="80"/>
    </row>
    <row r="556" spans="1:9">
      <c r="A556" s="280" t="s">
        <v>1951</v>
      </c>
      <c r="B556" s="280" t="s">
        <v>1457</v>
      </c>
      <c r="C556" s="280" t="s">
        <v>1195</v>
      </c>
      <c r="D556" s="280" t="s">
        <v>1344</v>
      </c>
      <c r="E556" s="80">
        <v>3.7657009090321741E-2</v>
      </c>
      <c r="F556" s="80">
        <v>707367</v>
      </c>
      <c r="G556" s="80">
        <v>2</v>
      </c>
      <c r="H556" s="280" t="s">
        <v>1394</v>
      </c>
      <c r="I556" s="80"/>
    </row>
    <row r="557" spans="1:9">
      <c r="A557" s="280" t="s">
        <v>1952</v>
      </c>
      <c r="B557" s="280" t="s">
        <v>1457</v>
      </c>
      <c r="C557" s="280" t="s">
        <v>1196</v>
      </c>
      <c r="D557" s="280" t="s">
        <v>1211</v>
      </c>
      <c r="E557" s="80">
        <v>9.4121628897850834E-2</v>
      </c>
      <c r="F557" s="80">
        <v>707367</v>
      </c>
      <c r="G557" s="80">
        <v>2</v>
      </c>
      <c r="H557" s="280" t="s">
        <v>1394</v>
      </c>
      <c r="I557" s="80"/>
    </row>
    <row r="558" spans="1:9">
      <c r="A558" s="280" t="s">
        <v>1953</v>
      </c>
      <c r="B558" s="280" t="s">
        <v>1457</v>
      </c>
      <c r="C558" s="280" t="s">
        <v>1196</v>
      </c>
      <c r="D558" s="280" t="s">
        <v>1212</v>
      </c>
      <c r="E558" s="80">
        <v>9.4346946132095502E-2</v>
      </c>
      <c r="F558" s="80">
        <v>707367</v>
      </c>
      <c r="G558" s="80">
        <v>2</v>
      </c>
      <c r="H558" s="280" t="s">
        <v>1394</v>
      </c>
      <c r="I558" s="80"/>
    </row>
    <row r="559" spans="1:9">
      <c r="A559" s="280" t="s">
        <v>1954</v>
      </c>
      <c r="B559" s="280" t="s">
        <v>1457</v>
      </c>
      <c r="C559" s="280" t="s">
        <v>1196</v>
      </c>
      <c r="D559" s="280" t="s">
        <v>1213</v>
      </c>
      <c r="E559" s="80">
        <v>9.4122154077765488E-2</v>
      </c>
      <c r="F559" s="80">
        <v>707367</v>
      </c>
      <c r="G559" s="80">
        <v>2</v>
      </c>
      <c r="H559" s="280" t="s">
        <v>1394</v>
      </c>
      <c r="I559" s="80"/>
    </row>
    <row r="560" spans="1:9">
      <c r="A560" s="280" t="s">
        <v>1955</v>
      </c>
      <c r="B560" s="280" t="s">
        <v>1457</v>
      </c>
      <c r="C560" s="280" t="s">
        <v>1196</v>
      </c>
      <c r="D560" s="280" t="s">
        <v>1214</v>
      </c>
      <c r="E560" s="80">
        <v>9.4342197342239295E-2</v>
      </c>
      <c r="F560" s="80">
        <v>707367</v>
      </c>
      <c r="G560" s="80">
        <v>2</v>
      </c>
      <c r="H560" s="280" t="s">
        <v>1394</v>
      </c>
      <c r="I560" s="80"/>
    </row>
    <row r="561" spans="1:9">
      <c r="A561" s="280" t="s">
        <v>1956</v>
      </c>
      <c r="B561" s="280" t="s">
        <v>1457</v>
      </c>
      <c r="C561" s="280" t="s">
        <v>1196</v>
      </c>
      <c r="D561" s="280" t="s">
        <v>1215</v>
      </c>
      <c r="E561" s="80">
        <v>9.1966791999451514E-2</v>
      </c>
      <c r="F561" s="80">
        <v>707367</v>
      </c>
      <c r="G561" s="80">
        <v>2</v>
      </c>
      <c r="H561" s="280" t="s">
        <v>1394</v>
      </c>
      <c r="I561" s="80"/>
    </row>
    <row r="562" spans="1:9">
      <c r="A562" s="280" t="s">
        <v>1957</v>
      </c>
      <c r="B562" s="280" t="s">
        <v>1457</v>
      </c>
      <c r="C562" s="280" t="s">
        <v>1196</v>
      </c>
      <c r="D562" s="280" t="s">
        <v>1216</v>
      </c>
      <c r="E562" s="80">
        <v>8.7658145051304176E-2</v>
      </c>
      <c r="F562" s="80">
        <v>707367</v>
      </c>
      <c r="G562" s="80">
        <v>2</v>
      </c>
      <c r="H562" s="280" t="s">
        <v>1394</v>
      </c>
      <c r="I562" s="80"/>
    </row>
    <row r="563" spans="1:9">
      <c r="A563" s="280" t="s">
        <v>1958</v>
      </c>
      <c r="B563" s="280" t="s">
        <v>1457</v>
      </c>
      <c r="C563" s="280" t="s">
        <v>1196</v>
      </c>
      <c r="D563" s="280" t="s">
        <v>1217</v>
      </c>
      <c r="E563" s="80">
        <v>6.5278230424280617E-2</v>
      </c>
      <c r="F563" s="80">
        <v>707367</v>
      </c>
      <c r="G563" s="80">
        <v>2</v>
      </c>
      <c r="H563" s="280" t="s">
        <v>1394</v>
      </c>
      <c r="I563" s="80"/>
    </row>
    <row r="564" spans="1:9">
      <c r="A564" s="280" t="s">
        <v>1959</v>
      </c>
      <c r="B564" s="280" t="s">
        <v>1457</v>
      </c>
      <c r="C564" s="280" t="s">
        <v>1196</v>
      </c>
      <c r="D564" s="280" t="s">
        <v>1218</v>
      </c>
      <c r="E564" s="80">
        <v>3.8073256833956078E-2</v>
      </c>
      <c r="F564" s="80">
        <v>707367</v>
      </c>
      <c r="G564" s="80">
        <v>2</v>
      </c>
      <c r="H564" s="280" t="s">
        <v>1394</v>
      </c>
      <c r="I564" s="80"/>
    </row>
    <row r="565" spans="1:9">
      <c r="A565" s="280" t="s">
        <v>1960</v>
      </c>
      <c r="B565" s="280" t="s">
        <v>1457</v>
      </c>
      <c r="C565" s="280" t="s">
        <v>1196</v>
      </c>
      <c r="D565" s="280" t="s">
        <v>1219</v>
      </c>
      <c r="E565" s="80">
        <v>1594.2919455409572</v>
      </c>
      <c r="F565" s="80">
        <v>707367</v>
      </c>
      <c r="G565" s="80">
        <v>2</v>
      </c>
      <c r="H565" s="280" t="s">
        <v>1394</v>
      </c>
      <c r="I565" s="80"/>
    </row>
    <row r="566" spans="1:9">
      <c r="A566" s="280" t="s">
        <v>1961</v>
      </c>
      <c r="B566" s="280" t="s">
        <v>1457</v>
      </c>
      <c r="C566" s="280" t="s">
        <v>1196</v>
      </c>
      <c r="D566" s="280" t="s">
        <v>1347</v>
      </c>
      <c r="E566" s="80">
        <v>6.622998304719209E-2</v>
      </c>
      <c r="F566" s="80">
        <v>707367</v>
      </c>
      <c r="G566" s="80">
        <v>2</v>
      </c>
      <c r="H566" s="280" t="s">
        <v>1394</v>
      </c>
      <c r="I566" s="80"/>
    </row>
    <row r="567" spans="1:9">
      <c r="A567" s="280" t="s">
        <v>1962</v>
      </c>
      <c r="B567" s="280" t="s">
        <v>1457</v>
      </c>
      <c r="C567" s="280" t="s">
        <v>1196</v>
      </c>
      <c r="D567" s="280" t="s">
        <v>1344</v>
      </c>
      <c r="E567" s="80">
        <v>0.14871512266393938</v>
      </c>
      <c r="F567" s="80">
        <v>707367</v>
      </c>
      <c r="G567" s="80">
        <v>2</v>
      </c>
      <c r="H567" s="280" t="s">
        <v>1394</v>
      </c>
      <c r="I567" s="80"/>
    </row>
    <row r="568" spans="1:9">
      <c r="A568" s="280" t="s">
        <v>1963</v>
      </c>
      <c r="B568" s="280" t="s">
        <v>1457</v>
      </c>
      <c r="C568" s="280" t="s">
        <v>1197</v>
      </c>
      <c r="D568" s="280" t="s">
        <v>1211</v>
      </c>
      <c r="E568" s="80">
        <v>5.190343907690903E-2</v>
      </c>
      <c r="F568" s="80">
        <v>707367</v>
      </c>
      <c r="G568" s="80">
        <v>2</v>
      </c>
      <c r="H568" s="280" t="s">
        <v>1394</v>
      </c>
      <c r="I568" s="80"/>
    </row>
    <row r="569" spans="1:9">
      <c r="A569" s="280" t="s">
        <v>1964</v>
      </c>
      <c r="B569" s="280" t="s">
        <v>1457</v>
      </c>
      <c r="C569" s="280" t="s">
        <v>1197</v>
      </c>
      <c r="D569" s="280" t="s">
        <v>1212</v>
      </c>
      <c r="E569" s="80">
        <v>5.1945509187778072E-2</v>
      </c>
      <c r="F569" s="80">
        <v>707367</v>
      </c>
      <c r="G569" s="80">
        <v>2</v>
      </c>
      <c r="H569" s="280" t="s">
        <v>1394</v>
      </c>
      <c r="I569" s="80"/>
    </row>
    <row r="570" spans="1:9">
      <c r="A570" s="280" t="s">
        <v>1965</v>
      </c>
      <c r="B570" s="280" t="s">
        <v>1457</v>
      </c>
      <c r="C570" s="280" t="s">
        <v>1197</v>
      </c>
      <c r="D570" s="280" t="s">
        <v>1213</v>
      </c>
      <c r="E570" s="80">
        <v>5.1907146229504028E-2</v>
      </c>
      <c r="F570" s="80">
        <v>707367</v>
      </c>
      <c r="G570" s="80">
        <v>2</v>
      </c>
      <c r="H570" s="280" t="s">
        <v>1394</v>
      </c>
      <c r="I570" s="80"/>
    </row>
    <row r="571" spans="1:9">
      <c r="A571" s="280" t="s">
        <v>1966</v>
      </c>
      <c r="B571" s="280" t="s">
        <v>1457</v>
      </c>
      <c r="C571" s="280" t="s">
        <v>1197</v>
      </c>
      <c r="D571" s="280" t="s">
        <v>1214</v>
      </c>
      <c r="E571" s="80">
        <v>5.1933933930103988E-2</v>
      </c>
      <c r="F571" s="80">
        <v>707367</v>
      </c>
      <c r="G571" s="80">
        <v>2</v>
      </c>
      <c r="H571" s="280" t="s">
        <v>1394</v>
      </c>
      <c r="I571" s="80"/>
    </row>
    <row r="572" spans="1:9">
      <c r="A572" s="280" t="s">
        <v>1967</v>
      </c>
      <c r="B572" s="280" t="s">
        <v>1457</v>
      </c>
      <c r="C572" s="280" t="s">
        <v>1197</v>
      </c>
      <c r="D572" s="280" t="s">
        <v>1215</v>
      </c>
      <c r="E572" s="80">
        <v>5.1175972731349807E-2</v>
      </c>
      <c r="F572" s="80">
        <v>707367</v>
      </c>
      <c r="G572" s="80">
        <v>2</v>
      </c>
      <c r="H572" s="280" t="s">
        <v>1394</v>
      </c>
      <c r="I572" s="80"/>
    </row>
    <row r="573" spans="1:9">
      <c r="A573" s="280" t="s">
        <v>1968</v>
      </c>
      <c r="B573" s="280" t="s">
        <v>1457</v>
      </c>
      <c r="C573" s="280" t="s">
        <v>1197</v>
      </c>
      <c r="D573" s="280" t="s">
        <v>1216</v>
      </c>
      <c r="E573" s="80">
        <v>4.0844751567429081E-2</v>
      </c>
      <c r="F573" s="80">
        <v>707367</v>
      </c>
      <c r="G573" s="80">
        <v>2</v>
      </c>
      <c r="H573" s="280" t="s">
        <v>1394</v>
      </c>
      <c r="I573" s="80"/>
    </row>
    <row r="574" spans="1:9">
      <c r="A574" s="280" t="s">
        <v>1969</v>
      </c>
      <c r="B574" s="280" t="s">
        <v>1457</v>
      </c>
      <c r="C574" s="280" t="s">
        <v>1197</v>
      </c>
      <c r="D574" s="280" t="s">
        <v>1217</v>
      </c>
      <c r="E574" s="80">
        <v>3.5906040653603324E-2</v>
      </c>
      <c r="F574" s="80">
        <v>707367</v>
      </c>
      <c r="G574" s="80">
        <v>2</v>
      </c>
      <c r="H574" s="280" t="s">
        <v>1394</v>
      </c>
      <c r="I574" s="80"/>
    </row>
    <row r="575" spans="1:9">
      <c r="A575" s="280" t="s">
        <v>1970</v>
      </c>
      <c r="B575" s="280" t="s">
        <v>1457</v>
      </c>
      <c r="C575" s="280" t="s">
        <v>1197</v>
      </c>
      <c r="D575" s="280" t="s">
        <v>1218</v>
      </c>
      <c r="E575" s="80">
        <v>-1.9049703966824764E-2</v>
      </c>
      <c r="F575" s="80">
        <v>707367</v>
      </c>
      <c r="G575" s="80">
        <v>2</v>
      </c>
      <c r="H575" s="280" t="s">
        <v>1394</v>
      </c>
      <c r="I575" s="80"/>
    </row>
    <row r="576" spans="1:9">
      <c r="A576" s="280" t="s">
        <v>1971</v>
      </c>
      <c r="B576" s="280" t="s">
        <v>1457</v>
      </c>
      <c r="C576" s="280" t="s">
        <v>1197</v>
      </c>
      <c r="D576" s="280" t="s">
        <v>1219</v>
      </c>
      <c r="E576" s="80">
        <v>1315.2487428683121</v>
      </c>
      <c r="F576" s="80">
        <v>707367</v>
      </c>
      <c r="G576" s="80">
        <v>2</v>
      </c>
      <c r="H576" s="280" t="s">
        <v>1394</v>
      </c>
      <c r="I576" s="80"/>
    </row>
    <row r="577" spans="1:9">
      <c r="A577" s="280" t="s">
        <v>1972</v>
      </c>
      <c r="B577" s="280" t="s">
        <v>1457</v>
      </c>
      <c r="C577" s="280" t="s">
        <v>1197</v>
      </c>
      <c r="D577" s="280" t="s">
        <v>1347</v>
      </c>
      <c r="E577" s="80">
        <v>3.7703974374304741E-2</v>
      </c>
      <c r="F577" s="80">
        <v>707367</v>
      </c>
      <c r="G577" s="80">
        <v>2</v>
      </c>
      <c r="H577" s="280" t="s">
        <v>1394</v>
      </c>
      <c r="I577" s="80"/>
    </row>
    <row r="578" spans="1:9">
      <c r="A578" s="280" t="s">
        <v>1973</v>
      </c>
      <c r="B578" s="280" t="s">
        <v>1457</v>
      </c>
      <c r="C578" s="280" t="s">
        <v>1197</v>
      </c>
      <c r="D578" s="280" t="s">
        <v>1344</v>
      </c>
      <c r="E578" s="80">
        <v>8.1938588096449855E-2</v>
      </c>
      <c r="F578" s="80">
        <v>707367</v>
      </c>
      <c r="G578" s="80">
        <v>2</v>
      </c>
      <c r="H578" s="280" t="s">
        <v>1394</v>
      </c>
      <c r="I578" s="80"/>
    </row>
    <row r="579" spans="1:9">
      <c r="A579" s="280" t="s">
        <v>1974</v>
      </c>
      <c r="B579" s="280" t="s">
        <v>1457</v>
      </c>
      <c r="C579" s="280" t="s">
        <v>1198</v>
      </c>
      <c r="D579" s="280" t="s">
        <v>1211</v>
      </c>
      <c r="E579" s="80">
        <v>9.0859967814114768E-4</v>
      </c>
      <c r="F579" s="80">
        <v>707367</v>
      </c>
      <c r="G579" s="80">
        <v>2</v>
      </c>
      <c r="H579" s="280" t="s">
        <v>1394</v>
      </c>
      <c r="I579" s="80"/>
    </row>
    <row r="580" spans="1:9">
      <c r="A580" s="280" t="s">
        <v>1975</v>
      </c>
      <c r="B580" s="280" t="s">
        <v>1457</v>
      </c>
      <c r="C580" s="280" t="s">
        <v>1198</v>
      </c>
      <c r="D580" s="280" t="s">
        <v>1212</v>
      </c>
      <c r="E580" s="80">
        <v>9.0859967814114768E-4</v>
      </c>
      <c r="F580" s="80">
        <v>707367</v>
      </c>
      <c r="G580" s="80">
        <v>2</v>
      </c>
      <c r="H580" s="280" t="s">
        <v>1394</v>
      </c>
      <c r="I580" s="80"/>
    </row>
    <row r="581" spans="1:9">
      <c r="A581" s="280" t="s">
        <v>1976</v>
      </c>
      <c r="B581" s="280" t="s">
        <v>1457</v>
      </c>
      <c r="C581" s="280" t="s">
        <v>1198</v>
      </c>
      <c r="D581" s="280" t="s">
        <v>1213</v>
      </c>
      <c r="E581" s="80">
        <v>9.0859967814114768E-4</v>
      </c>
      <c r="F581" s="80">
        <v>707367</v>
      </c>
      <c r="G581" s="80">
        <v>2</v>
      </c>
      <c r="H581" s="280" t="s">
        <v>1394</v>
      </c>
      <c r="I581" s="80"/>
    </row>
    <row r="582" spans="1:9">
      <c r="A582" s="280" t="s">
        <v>1977</v>
      </c>
      <c r="B582" s="280" t="s">
        <v>1457</v>
      </c>
      <c r="C582" s="280" t="s">
        <v>1198</v>
      </c>
      <c r="D582" s="280" t="s">
        <v>1214</v>
      </c>
      <c r="E582" s="80">
        <v>9.0859967814114768E-4</v>
      </c>
      <c r="F582" s="80">
        <v>707367</v>
      </c>
      <c r="G582" s="80">
        <v>2</v>
      </c>
      <c r="H582" s="280" t="s">
        <v>1394</v>
      </c>
      <c r="I582" s="80"/>
    </row>
    <row r="583" spans="1:9">
      <c r="A583" s="280" t="s">
        <v>1978</v>
      </c>
      <c r="B583" s="280" t="s">
        <v>1457</v>
      </c>
      <c r="C583" s="280" t="s">
        <v>1198</v>
      </c>
      <c r="D583" s="280" t="s">
        <v>1215</v>
      </c>
      <c r="E583" s="80">
        <v>8.8092285590053666E-4</v>
      </c>
      <c r="F583" s="80">
        <v>707367</v>
      </c>
      <c r="G583" s="80">
        <v>2</v>
      </c>
      <c r="H583" s="280" t="s">
        <v>1394</v>
      </c>
      <c r="I583" s="80"/>
    </row>
    <row r="584" spans="1:9">
      <c r="A584" s="280" t="s">
        <v>1979</v>
      </c>
      <c r="B584" s="280" t="s">
        <v>1457</v>
      </c>
      <c r="C584" s="280" t="s">
        <v>1198</v>
      </c>
      <c r="D584" s="280" t="s">
        <v>1216</v>
      </c>
      <c r="E584" s="80">
        <v>8.4933162115707807E-4</v>
      </c>
      <c r="F584" s="80">
        <v>707367</v>
      </c>
      <c r="G584" s="80">
        <v>2</v>
      </c>
      <c r="H584" s="280" t="s">
        <v>1394</v>
      </c>
      <c r="I584" s="80"/>
    </row>
    <row r="585" spans="1:9">
      <c r="A585" s="280" t="s">
        <v>1980</v>
      </c>
      <c r="B585" s="280" t="s">
        <v>1457</v>
      </c>
      <c r="C585" s="280" t="s">
        <v>1198</v>
      </c>
      <c r="D585" s="280" t="s">
        <v>1217</v>
      </c>
      <c r="E585" s="80">
        <v>6.4883711577238743E-4</v>
      </c>
      <c r="F585" s="80">
        <v>707367</v>
      </c>
      <c r="G585" s="80">
        <v>2</v>
      </c>
      <c r="H585" s="280" t="s">
        <v>1394</v>
      </c>
      <c r="I585" s="80"/>
    </row>
    <row r="586" spans="1:9">
      <c r="A586" s="280" t="s">
        <v>1981</v>
      </c>
      <c r="B586" s="280" t="s">
        <v>1457</v>
      </c>
      <c r="C586" s="280" t="s">
        <v>1198</v>
      </c>
      <c r="D586" s="280" t="s">
        <v>1218</v>
      </c>
      <c r="E586" s="80">
        <v>5.5436034650720384E-4</v>
      </c>
      <c r="F586" s="80">
        <v>707367</v>
      </c>
      <c r="G586" s="80">
        <v>2</v>
      </c>
      <c r="H586" s="280" t="s">
        <v>1394</v>
      </c>
      <c r="I586" s="80"/>
    </row>
    <row r="587" spans="1:9">
      <c r="A587" s="280" t="s">
        <v>1982</v>
      </c>
      <c r="B587" s="280" t="s">
        <v>1457</v>
      </c>
      <c r="C587" s="280" t="s">
        <v>1198</v>
      </c>
      <c r="D587" s="280" t="s">
        <v>1219</v>
      </c>
      <c r="E587" s="80">
        <v>6.5612201283973251E-4</v>
      </c>
      <c r="F587" s="80">
        <v>707367</v>
      </c>
      <c r="G587" s="80">
        <v>2</v>
      </c>
      <c r="H587" s="280" t="s">
        <v>1394</v>
      </c>
      <c r="I587" s="80"/>
    </row>
    <row r="588" spans="1:9">
      <c r="A588" s="280" t="s">
        <v>1983</v>
      </c>
      <c r="B588" s="280" t="s">
        <v>1457</v>
      </c>
      <c r="C588" s="280" t="s">
        <v>1198</v>
      </c>
      <c r="D588" s="280" t="s">
        <v>1347</v>
      </c>
      <c r="E588" s="80">
        <v>6.6296554547689635E-4</v>
      </c>
      <c r="F588" s="80">
        <v>707367</v>
      </c>
      <c r="G588" s="80">
        <v>2</v>
      </c>
      <c r="H588" s="280" t="s">
        <v>1394</v>
      </c>
      <c r="I588" s="80"/>
    </row>
    <row r="589" spans="1:9">
      <c r="A589" s="280" t="s">
        <v>1984</v>
      </c>
      <c r="B589" s="280" t="s">
        <v>1457</v>
      </c>
      <c r="C589" s="280" t="s">
        <v>1198</v>
      </c>
      <c r="D589" s="280" t="s">
        <v>1344</v>
      </c>
      <c r="E589" s="80">
        <v>1.4216363555385361E-3</v>
      </c>
      <c r="F589" s="80">
        <v>707367</v>
      </c>
      <c r="G589" s="80">
        <v>2</v>
      </c>
      <c r="H589" s="280" t="s">
        <v>1394</v>
      </c>
      <c r="I589" s="80"/>
    </row>
    <row r="590" spans="1:9">
      <c r="A590" s="280" t="s">
        <v>1985</v>
      </c>
      <c r="B590" s="280" t="s">
        <v>1457</v>
      </c>
      <c r="C590" s="280" t="s">
        <v>1199</v>
      </c>
      <c r="D590" s="280" t="s">
        <v>1211</v>
      </c>
      <c r="E590" s="80">
        <v>3.4075872004488998E-3</v>
      </c>
      <c r="F590" s="80">
        <v>707367</v>
      </c>
      <c r="G590" s="80">
        <v>2</v>
      </c>
      <c r="H590" s="280" t="s">
        <v>1394</v>
      </c>
      <c r="I590" s="80"/>
    </row>
    <row r="591" spans="1:9">
      <c r="A591" s="280" t="s">
        <v>1986</v>
      </c>
      <c r="B591" s="280" t="s">
        <v>1457</v>
      </c>
      <c r="C591" s="280" t="s">
        <v>1199</v>
      </c>
      <c r="D591" s="280" t="s">
        <v>1212</v>
      </c>
      <c r="E591" s="80">
        <v>3.4137687323617331E-3</v>
      </c>
      <c r="F591" s="80">
        <v>707367</v>
      </c>
      <c r="G591" s="80">
        <v>2</v>
      </c>
      <c r="H591" s="280" t="s">
        <v>1394</v>
      </c>
      <c r="I591" s="80"/>
    </row>
    <row r="592" spans="1:9">
      <c r="A592" s="280" t="s">
        <v>1987</v>
      </c>
      <c r="B592" s="280" t="s">
        <v>1457</v>
      </c>
      <c r="C592" s="280" t="s">
        <v>1199</v>
      </c>
      <c r="D592" s="280" t="s">
        <v>1213</v>
      </c>
      <c r="E592" s="80">
        <v>3.4075872004488998E-3</v>
      </c>
      <c r="F592" s="80">
        <v>707367</v>
      </c>
      <c r="G592" s="80">
        <v>2</v>
      </c>
      <c r="H592" s="280" t="s">
        <v>1394</v>
      </c>
      <c r="I592" s="80"/>
    </row>
    <row r="593" spans="1:9">
      <c r="A593" s="280" t="s">
        <v>1988</v>
      </c>
      <c r="B593" s="280" t="s">
        <v>1457</v>
      </c>
      <c r="C593" s="280" t="s">
        <v>1199</v>
      </c>
      <c r="D593" s="280" t="s">
        <v>1214</v>
      </c>
      <c r="E593" s="80">
        <v>3.4119203554900373E-3</v>
      </c>
      <c r="F593" s="80">
        <v>707367</v>
      </c>
      <c r="G593" s="80">
        <v>2</v>
      </c>
      <c r="H593" s="280" t="s">
        <v>1394</v>
      </c>
      <c r="I593" s="80"/>
    </row>
    <row r="594" spans="1:9">
      <c r="A594" s="280" t="s">
        <v>1989</v>
      </c>
      <c r="B594" s="280" t="s">
        <v>1457</v>
      </c>
      <c r="C594" s="280" t="s">
        <v>1199</v>
      </c>
      <c r="D594" s="280" t="s">
        <v>1215</v>
      </c>
      <c r="E594" s="80">
        <v>3.2818274375271774E-3</v>
      </c>
      <c r="F594" s="80">
        <v>707367</v>
      </c>
      <c r="G594" s="80">
        <v>2</v>
      </c>
      <c r="H594" s="280" t="s">
        <v>1394</v>
      </c>
      <c r="I594" s="80"/>
    </row>
    <row r="595" spans="1:9">
      <c r="A595" s="280" t="s">
        <v>1990</v>
      </c>
      <c r="B595" s="280" t="s">
        <v>1457</v>
      </c>
      <c r="C595" s="280" t="s">
        <v>1199</v>
      </c>
      <c r="D595" s="280" t="s">
        <v>1216</v>
      </c>
      <c r="E595" s="80">
        <v>3.097125825587179E-3</v>
      </c>
      <c r="F595" s="80">
        <v>707367</v>
      </c>
      <c r="G595" s="80">
        <v>2</v>
      </c>
      <c r="H595" s="280" t="s">
        <v>1394</v>
      </c>
      <c r="I595" s="80"/>
    </row>
    <row r="596" spans="1:9">
      <c r="A596" s="280" t="s">
        <v>1991</v>
      </c>
      <c r="B596" s="280" t="s">
        <v>1457</v>
      </c>
      <c r="C596" s="280" t="s">
        <v>1199</v>
      </c>
      <c r="D596" s="280" t="s">
        <v>1217</v>
      </c>
      <c r="E596" s="80">
        <v>2.3415841678609628E-3</v>
      </c>
      <c r="F596" s="80">
        <v>707367</v>
      </c>
      <c r="G596" s="80">
        <v>2</v>
      </c>
      <c r="H596" s="280" t="s">
        <v>1394</v>
      </c>
      <c r="I596" s="80"/>
    </row>
    <row r="597" spans="1:9">
      <c r="A597" s="280" t="s">
        <v>1992</v>
      </c>
      <c r="B597" s="280" t="s">
        <v>1457</v>
      </c>
      <c r="C597" s="280" t="s">
        <v>1199</v>
      </c>
      <c r="D597" s="280" t="s">
        <v>1218</v>
      </c>
      <c r="E597" s="80">
        <v>1.6094354283142406E-3</v>
      </c>
      <c r="F597" s="80">
        <v>707367</v>
      </c>
      <c r="G597" s="80">
        <v>2</v>
      </c>
      <c r="H597" s="280" t="s">
        <v>1394</v>
      </c>
      <c r="I597" s="80"/>
    </row>
    <row r="598" spans="1:9">
      <c r="A598" s="280" t="s">
        <v>1993</v>
      </c>
      <c r="B598" s="280" t="s">
        <v>1457</v>
      </c>
      <c r="C598" s="280" t="s">
        <v>1199</v>
      </c>
      <c r="D598" s="280" t="s">
        <v>1219</v>
      </c>
      <c r="E598" s="80">
        <v>131.26551281486849</v>
      </c>
      <c r="F598" s="80">
        <v>707367</v>
      </c>
      <c r="G598" s="80">
        <v>2</v>
      </c>
      <c r="H598" s="280" t="s">
        <v>1394</v>
      </c>
      <c r="I598" s="80"/>
    </row>
    <row r="599" spans="1:9">
      <c r="A599" s="280" t="s">
        <v>1994</v>
      </c>
      <c r="B599" s="280" t="s">
        <v>1457</v>
      </c>
      <c r="C599" s="280" t="s">
        <v>1199</v>
      </c>
      <c r="D599" s="280" t="s">
        <v>1347</v>
      </c>
      <c r="E599" s="80">
        <v>2.5694566274977286E-3</v>
      </c>
      <c r="F599" s="80">
        <v>707367</v>
      </c>
      <c r="G599" s="80">
        <v>2</v>
      </c>
      <c r="H599" s="280" t="s">
        <v>1394</v>
      </c>
      <c r="I599" s="80"/>
    </row>
    <row r="600" spans="1:9">
      <c r="A600" s="280" t="s">
        <v>1995</v>
      </c>
      <c r="B600" s="280" t="s">
        <v>1457</v>
      </c>
      <c r="C600" s="280" t="s">
        <v>1199</v>
      </c>
      <c r="D600" s="280" t="s">
        <v>1344</v>
      </c>
      <c r="E600" s="80">
        <v>5.4390817655275425E-3</v>
      </c>
      <c r="F600" s="80">
        <v>707367</v>
      </c>
      <c r="G600" s="80">
        <v>2</v>
      </c>
      <c r="H600" s="280" t="s">
        <v>1394</v>
      </c>
      <c r="I600" s="80"/>
    </row>
    <row r="601" spans="1:9">
      <c r="A601" s="280" t="s">
        <v>1996</v>
      </c>
      <c r="B601" s="280" t="s">
        <v>1457</v>
      </c>
      <c r="C601" s="280" t="s">
        <v>1181</v>
      </c>
      <c r="D601" s="280" t="s">
        <v>1211</v>
      </c>
      <c r="E601" s="80">
        <v>0</v>
      </c>
      <c r="F601" s="80">
        <v>707367</v>
      </c>
      <c r="G601" s="80">
        <v>2</v>
      </c>
      <c r="H601" s="280" t="s">
        <v>1394</v>
      </c>
      <c r="I601" s="80"/>
    </row>
    <row r="602" spans="1:9">
      <c r="A602" s="280" t="s">
        <v>1997</v>
      </c>
      <c r="B602" s="280" t="s">
        <v>1457</v>
      </c>
      <c r="C602" s="280" t="s">
        <v>1181</v>
      </c>
      <c r="D602" s="280" t="s">
        <v>1212</v>
      </c>
      <c r="E602" s="80">
        <v>0</v>
      </c>
      <c r="F602" s="80">
        <v>707367</v>
      </c>
      <c r="G602" s="80">
        <v>2</v>
      </c>
      <c r="H602" s="280" t="s">
        <v>1394</v>
      </c>
      <c r="I602" s="80"/>
    </row>
    <row r="603" spans="1:9">
      <c r="A603" s="280" t="s">
        <v>1998</v>
      </c>
      <c r="B603" s="280" t="s">
        <v>1457</v>
      </c>
      <c r="C603" s="280" t="s">
        <v>1181</v>
      </c>
      <c r="D603" s="280" t="s">
        <v>1213</v>
      </c>
      <c r="E603" s="80">
        <v>0</v>
      </c>
      <c r="F603" s="80">
        <v>707367</v>
      </c>
      <c r="G603" s="80">
        <v>2</v>
      </c>
      <c r="H603" s="280" t="s">
        <v>1394</v>
      </c>
      <c r="I603" s="80"/>
    </row>
    <row r="604" spans="1:9">
      <c r="A604" s="280" t="s">
        <v>1999</v>
      </c>
      <c r="B604" s="280" t="s">
        <v>1457</v>
      </c>
      <c r="C604" s="280" t="s">
        <v>1181</v>
      </c>
      <c r="D604" s="280" t="s">
        <v>1214</v>
      </c>
      <c r="E604" s="80">
        <v>0</v>
      </c>
      <c r="F604" s="80">
        <v>707367</v>
      </c>
      <c r="G604" s="80">
        <v>2</v>
      </c>
      <c r="H604" s="280" t="s">
        <v>1394</v>
      </c>
      <c r="I604" s="80"/>
    </row>
    <row r="605" spans="1:9">
      <c r="A605" s="280" t="s">
        <v>2000</v>
      </c>
      <c r="B605" s="280" t="s">
        <v>1457</v>
      </c>
      <c r="C605" s="280" t="s">
        <v>1181</v>
      </c>
      <c r="D605" s="280" t="s">
        <v>1215</v>
      </c>
      <c r="E605" s="80">
        <v>0</v>
      </c>
      <c r="F605" s="80">
        <v>707367</v>
      </c>
      <c r="G605" s="80">
        <v>2</v>
      </c>
      <c r="H605" s="280" t="s">
        <v>1394</v>
      </c>
      <c r="I605" s="80"/>
    </row>
    <row r="606" spans="1:9">
      <c r="A606" s="280" t="s">
        <v>2001</v>
      </c>
      <c r="B606" s="280" t="s">
        <v>1457</v>
      </c>
      <c r="C606" s="280" t="s">
        <v>1181</v>
      </c>
      <c r="D606" s="280" t="s">
        <v>1216</v>
      </c>
      <c r="E606" s="80">
        <v>0</v>
      </c>
      <c r="F606" s="80">
        <v>707367</v>
      </c>
      <c r="G606" s="80">
        <v>2</v>
      </c>
      <c r="H606" s="280" t="s">
        <v>1394</v>
      </c>
      <c r="I606" s="80"/>
    </row>
    <row r="607" spans="1:9">
      <c r="A607" s="280" t="s">
        <v>2002</v>
      </c>
      <c r="B607" s="280" t="s">
        <v>1457</v>
      </c>
      <c r="C607" s="280" t="s">
        <v>1181</v>
      </c>
      <c r="D607" s="280" t="s">
        <v>1217</v>
      </c>
      <c r="E607" s="80">
        <v>0</v>
      </c>
      <c r="F607" s="80">
        <v>707367</v>
      </c>
      <c r="G607" s="80">
        <v>2</v>
      </c>
      <c r="H607" s="280" t="s">
        <v>1394</v>
      </c>
      <c r="I607" s="80"/>
    </row>
    <row r="608" spans="1:9">
      <c r="A608" s="280" t="s">
        <v>2003</v>
      </c>
      <c r="B608" s="280" t="s">
        <v>1457</v>
      </c>
      <c r="C608" s="280" t="s">
        <v>1181</v>
      </c>
      <c r="D608" s="280" t="s">
        <v>1218</v>
      </c>
      <c r="E608" s="80">
        <v>0</v>
      </c>
      <c r="F608" s="80">
        <v>707367</v>
      </c>
      <c r="G608" s="80">
        <v>2</v>
      </c>
      <c r="H608" s="280" t="s">
        <v>1394</v>
      </c>
      <c r="I608" s="80"/>
    </row>
    <row r="609" spans="1:9">
      <c r="A609" s="280" t="s">
        <v>2004</v>
      </c>
      <c r="B609" s="280" t="s">
        <v>1457</v>
      </c>
      <c r="C609" s="280" t="s">
        <v>1181</v>
      </c>
      <c r="D609" s="280" t="s">
        <v>1219</v>
      </c>
      <c r="E609" s="80">
        <v>0</v>
      </c>
      <c r="F609" s="80">
        <v>707367</v>
      </c>
      <c r="G609" s="80">
        <v>2</v>
      </c>
      <c r="H609" s="280" t="s">
        <v>1394</v>
      </c>
      <c r="I609" s="80"/>
    </row>
    <row r="610" spans="1:9">
      <c r="A610" s="280" t="s">
        <v>2005</v>
      </c>
      <c r="B610" s="280" t="s">
        <v>1457</v>
      </c>
      <c r="C610" s="280" t="s">
        <v>1181</v>
      </c>
      <c r="D610" s="280" t="s">
        <v>1347</v>
      </c>
      <c r="E610" s="80">
        <v>0</v>
      </c>
      <c r="F610" s="80">
        <v>707367</v>
      </c>
      <c r="G610" s="80">
        <v>2</v>
      </c>
      <c r="H610" s="280" t="s">
        <v>1394</v>
      </c>
      <c r="I610" s="80"/>
    </row>
    <row r="611" spans="1:9">
      <c r="A611" s="280" t="s">
        <v>2006</v>
      </c>
      <c r="B611" s="280" t="s">
        <v>1457</v>
      </c>
      <c r="C611" s="280" t="s">
        <v>1181</v>
      </c>
      <c r="D611" s="280" t="s">
        <v>1344</v>
      </c>
      <c r="E611" s="80">
        <v>0</v>
      </c>
      <c r="F611" s="80">
        <v>707367</v>
      </c>
      <c r="G611" s="80">
        <v>2</v>
      </c>
      <c r="H611" s="280" t="s">
        <v>1394</v>
      </c>
      <c r="I611" s="80"/>
    </row>
    <row r="612" spans="1:9">
      <c r="A612" s="280" t="s">
        <v>2007</v>
      </c>
      <c r="B612" s="280" t="s">
        <v>1457</v>
      </c>
      <c r="C612" s="280" t="s">
        <v>1200</v>
      </c>
      <c r="D612" s="280" t="s">
        <v>1211</v>
      </c>
      <c r="E612" s="80">
        <v>5.1344745369748968E-3</v>
      </c>
      <c r="F612" s="80">
        <v>707367</v>
      </c>
      <c r="G612" s="80">
        <v>2</v>
      </c>
      <c r="H612" s="280" t="s">
        <v>1394</v>
      </c>
      <c r="I612" s="80"/>
    </row>
    <row r="613" spans="1:9">
      <c r="A613" s="280" t="s">
        <v>2008</v>
      </c>
      <c r="B613" s="280" t="s">
        <v>1457</v>
      </c>
      <c r="C613" s="280" t="s">
        <v>1200</v>
      </c>
      <c r="D613" s="280" t="s">
        <v>1212</v>
      </c>
      <c r="E613" s="80">
        <v>5.1723535599827878E-3</v>
      </c>
      <c r="F613" s="80">
        <v>707367</v>
      </c>
      <c r="G613" s="80">
        <v>2</v>
      </c>
      <c r="H613" s="280" t="s">
        <v>1394</v>
      </c>
      <c r="I613" s="80"/>
    </row>
    <row r="614" spans="1:9">
      <c r="A614" s="280" t="s">
        <v>2009</v>
      </c>
      <c r="B614" s="280" t="s">
        <v>1457</v>
      </c>
      <c r="C614" s="280" t="s">
        <v>1200</v>
      </c>
      <c r="D614" s="280" t="s">
        <v>1213</v>
      </c>
      <c r="E614" s="80">
        <v>5.1344745369748968E-3</v>
      </c>
      <c r="F614" s="80">
        <v>707367</v>
      </c>
      <c r="G614" s="80">
        <v>2</v>
      </c>
      <c r="H614" s="280" t="s">
        <v>1394</v>
      </c>
      <c r="I614" s="80"/>
    </row>
    <row r="615" spans="1:9">
      <c r="A615" s="280" t="s">
        <v>2010</v>
      </c>
      <c r="B615" s="280" t="s">
        <v>1457</v>
      </c>
      <c r="C615" s="280" t="s">
        <v>1200</v>
      </c>
      <c r="D615" s="280" t="s">
        <v>1214</v>
      </c>
      <c r="E615" s="80">
        <v>5.1681848028567968E-3</v>
      </c>
      <c r="F615" s="80">
        <v>707367</v>
      </c>
      <c r="G615" s="80">
        <v>2</v>
      </c>
      <c r="H615" s="280" t="s">
        <v>1394</v>
      </c>
      <c r="I615" s="80"/>
    </row>
    <row r="616" spans="1:9">
      <c r="A616" s="280" t="s">
        <v>2011</v>
      </c>
      <c r="B616" s="280" t="s">
        <v>1457</v>
      </c>
      <c r="C616" s="280" t="s">
        <v>1200</v>
      </c>
      <c r="D616" s="280" t="s">
        <v>1215</v>
      </c>
      <c r="E616" s="80">
        <v>4.9421936185518175E-3</v>
      </c>
      <c r="F616" s="80">
        <v>707367</v>
      </c>
      <c r="G616" s="80">
        <v>2</v>
      </c>
      <c r="H616" s="280" t="s">
        <v>1394</v>
      </c>
      <c r="I616" s="80"/>
    </row>
    <row r="617" spans="1:9">
      <c r="A617" s="280" t="s">
        <v>2012</v>
      </c>
      <c r="B617" s="280" t="s">
        <v>1457</v>
      </c>
      <c r="C617" s="280" t="s">
        <v>1200</v>
      </c>
      <c r="D617" s="280" t="s">
        <v>1216</v>
      </c>
      <c r="E617" s="80">
        <v>5.7787739400916183E-3</v>
      </c>
      <c r="F617" s="80">
        <v>707367</v>
      </c>
      <c r="G617" s="80">
        <v>2</v>
      </c>
      <c r="H617" s="280" t="s">
        <v>1394</v>
      </c>
      <c r="I617" s="80"/>
    </row>
    <row r="618" spans="1:9">
      <c r="A618" s="280" t="s">
        <v>2013</v>
      </c>
      <c r="B618" s="280" t="s">
        <v>1457</v>
      </c>
      <c r="C618" s="280" t="s">
        <v>1200</v>
      </c>
      <c r="D618" s="280" t="s">
        <v>1217</v>
      </c>
      <c r="E618" s="80">
        <v>3.6206942016327086E-3</v>
      </c>
      <c r="F618" s="80">
        <v>707367</v>
      </c>
      <c r="G618" s="80">
        <v>2</v>
      </c>
      <c r="H618" s="280" t="s">
        <v>1394</v>
      </c>
      <c r="I618" s="80"/>
    </row>
    <row r="619" spans="1:9">
      <c r="A619" s="280" t="s">
        <v>2014</v>
      </c>
      <c r="B619" s="280" t="s">
        <v>1457</v>
      </c>
      <c r="C619" s="280" t="s">
        <v>1200</v>
      </c>
      <c r="D619" s="280" t="s">
        <v>1218</v>
      </c>
      <c r="E619" s="80">
        <v>3.1456790446504363E-4</v>
      </c>
      <c r="F619" s="80">
        <v>707367</v>
      </c>
      <c r="G619" s="80">
        <v>2</v>
      </c>
      <c r="H619" s="280" t="s">
        <v>1394</v>
      </c>
      <c r="I619" s="80"/>
    </row>
    <row r="620" spans="1:9">
      <c r="A620" s="280" t="s">
        <v>2015</v>
      </c>
      <c r="B620" s="280" t="s">
        <v>1457</v>
      </c>
      <c r="C620" s="280" t="s">
        <v>1200</v>
      </c>
      <c r="D620" s="280" t="s">
        <v>1219</v>
      </c>
      <c r="E620" s="80">
        <v>4.5216527192656697E-3</v>
      </c>
      <c r="F620" s="80">
        <v>707367</v>
      </c>
      <c r="G620" s="80">
        <v>2</v>
      </c>
      <c r="H620" s="280" t="s">
        <v>1394</v>
      </c>
      <c r="I620" s="80"/>
    </row>
    <row r="621" spans="1:9">
      <c r="A621" s="280" t="s">
        <v>2016</v>
      </c>
      <c r="B621" s="280" t="s">
        <v>1457</v>
      </c>
      <c r="C621" s="280" t="s">
        <v>1200</v>
      </c>
      <c r="D621" s="280" t="s">
        <v>1347</v>
      </c>
      <c r="E621" s="80">
        <v>2.9882375540197423E-3</v>
      </c>
      <c r="F621" s="80">
        <v>707367</v>
      </c>
      <c r="G621" s="80">
        <v>2</v>
      </c>
      <c r="H621" s="280" t="s">
        <v>1394</v>
      </c>
      <c r="I621" s="80"/>
    </row>
    <row r="622" spans="1:9">
      <c r="A622" s="280" t="s">
        <v>2017</v>
      </c>
      <c r="B622" s="280" t="s">
        <v>1457</v>
      </c>
      <c r="C622" s="280" t="s">
        <v>1200</v>
      </c>
      <c r="D622" s="280" t="s">
        <v>1344</v>
      </c>
      <c r="E622" s="80">
        <v>7.8374554565968958E-3</v>
      </c>
      <c r="F622" s="80">
        <v>707367</v>
      </c>
      <c r="G622" s="80">
        <v>2</v>
      </c>
      <c r="H622" s="280" t="s">
        <v>1394</v>
      </c>
      <c r="I622" s="80"/>
    </row>
    <row r="623" spans="1:9">
      <c r="A623" s="280" t="s">
        <v>2018</v>
      </c>
      <c r="B623" s="280" t="s">
        <v>1457</v>
      </c>
      <c r="C623" s="280" t="s">
        <v>1201</v>
      </c>
      <c r="D623" s="280" t="s">
        <v>1211</v>
      </c>
      <c r="E623" s="80">
        <v>0.30364989943735154</v>
      </c>
      <c r="F623" s="80">
        <v>707367</v>
      </c>
      <c r="G623" s="80">
        <v>2</v>
      </c>
      <c r="H623" s="280" t="s">
        <v>1394</v>
      </c>
      <c r="I623" s="80"/>
    </row>
    <row r="624" spans="1:9">
      <c r="A624" s="280" t="s">
        <v>2019</v>
      </c>
      <c r="B624" s="280" t="s">
        <v>1457</v>
      </c>
      <c r="C624" s="280" t="s">
        <v>1201</v>
      </c>
      <c r="D624" s="280" t="s">
        <v>1212</v>
      </c>
      <c r="E624" s="80">
        <v>0.30477034130120778</v>
      </c>
      <c r="F624" s="80">
        <v>707367</v>
      </c>
      <c r="G624" s="80">
        <v>2</v>
      </c>
      <c r="H624" s="280" t="s">
        <v>1394</v>
      </c>
      <c r="I624" s="80"/>
    </row>
    <row r="625" spans="1:9">
      <c r="A625" s="280" t="s">
        <v>2020</v>
      </c>
      <c r="B625" s="280" t="s">
        <v>1457</v>
      </c>
      <c r="C625" s="280" t="s">
        <v>1201</v>
      </c>
      <c r="D625" s="280" t="s">
        <v>1213</v>
      </c>
      <c r="E625" s="80">
        <v>0.30365076889837</v>
      </c>
      <c r="F625" s="80">
        <v>707367</v>
      </c>
      <c r="G625" s="80">
        <v>2</v>
      </c>
      <c r="H625" s="280" t="s">
        <v>1394</v>
      </c>
      <c r="I625" s="80"/>
    </row>
    <row r="626" spans="1:9">
      <c r="A626" s="280" t="s">
        <v>2021</v>
      </c>
      <c r="B626" s="280" t="s">
        <v>1457</v>
      </c>
      <c r="C626" s="280" t="s">
        <v>1201</v>
      </c>
      <c r="D626" s="280" t="s">
        <v>1214</v>
      </c>
      <c r="E626" s="80">
        <v>0.30463985905880286</v>
      </c>
      <c r="F626" s="80">
        <v>707367</v>
      </c>
      <c r="G626" s="80">
        <v>2</v>
      </c>
      <c r="H626" s="280" t="s">
        <v>1394</v>
      </c>
      <c r="I626" s="80"/>
    </row>
    <row r="627" spans="1:9">
      <c r="A627" s="280" t="s">
        <v>2022</v>
      </c>
      <c r="B627" s="280" t="s">
        <v>1457</v>
      </c>
      <c r="C627" s="280" t="s">
        <v>1201</v>
      </c>
      <c r="D627" s="280" t="s">
        <v>1215</v>
      </c>
      <c r="E627" s="80">
        <v>0.29446239979724531</v>
      </c>
      <c r="F627" s="80">
        <v>707367</v>
      </c>
      <c r="G627" s="80">
        <v>2</v>
      </c>
      <c r="H627" s="280" t="s">
        <v>1394</v>
      </c>
      <c r="I627" s="80"/>
    </row>
    <row r="628" spans="1:9">
      <c r="A628" s="280" t="s">
        <v>2023</v>
      </c>
      <c r="B628" s="280" t="s">
        <v>1457</v>
      </c>
      <c r="C628" s="280" t="s">
        <v>1201</v>
      </c>
      <c r="D628" s="280" t="s">
        <v>1216</v>
      </c>
      <c r="E628" s="80">
        <v>0.29616046398666862</v>
      </c>
      <c r="F628" s="80">
        <v>707367</v>
      </c>
      <c r="G628" s="80">
        <v>2</v>
      </c>
      <c r="H628" s="280" t="s">
        <v>1394</v>
      </c>
      <c r="I628" s="80"/>
    </row>
    <row r="629" spans="1:9">
      <c r="A629" s="280" t="s">
        <v>2024</v>
      </c>
      <c r="B629" s="280" t="s">
        <v>1457</v>
      </c>
      <c r="C629" s="280" t="s">
        <v>1201</v>
      </c>
      <c r="D629" s="280" t="s">
        <v>1217</v>
      </c>
      <c r="E629" s="80">
        <v>0.20447733678777516</v>
      </c>
      <c r="F629" s="80">
        <v>707367</v>
      </c>
      <c r="G629" s="80">
        <v>2</v>
      </c>
      <c r="H629" s="280" t="s">
        <v>1394</v>
      </c>
      <c r="I629" s="80"/>
    </row>
    <row r="630" spans="1:9">
      <c r="A630" s="280" t="s">
        <v>2025</v>
      </c>
      <c r="B630" s="280" t="s">
        <v>1457</v>
      </c>
      <c r="C630" s="280" t="s">
        <v>1201</v>
      </c>
      <c r="D630" s="280" t="s">
        <v>1218</v>
      </c>
      <c r="E630" s="80">
        <v>0.14546806433803117</v>
      </c>
      <c r="F630" s="80">
        <v>707367</v>
      </c>
      <c r="G630" s="80">
        <v>2</v>
      </c>
      <c r="H630" s="280" t="s">
        <v>1394</v>
      </c>
      <c r="I630" s="80"/>
    </row>
    <row r="631" spans="1:9">
      <c r="A631" s="280" t="s">
        <v>2026</v>
      </c>
      <c r="B631" s="280" t="s">
        <v>1457</v>
      </c>
      <c r="C631" s="280" t="s">
        <v>1201</v>
      </c>
      <c r="D631" s="280" t="s">
        <v>1219</v>
      </c>
      <c r="E631" s="80">
        <v>14746.421600662101</v>
      </c>
      <c r="F631" s="80">
        <v>707367</v>
      </c>
      <c r="G631" s="80">
        <v>2</v>
      </c>
      <c r="H631" s="280" t="s">
        <v>1394</v>
      </c>
      <c r="I631" s="80"/>
    </row>
    <row r="632" spans="1:9">
      <c r="A632" s="280" t="s">
        <v>2027</v>
      </c>
      <c r="B632" s="280" t="s">
        <v>1457</v>
      </c>
      <c r="C632" s="280" t="s">
        <v>1201</v>
      </c>
      <c r="D632" s="280" t="s">
        <v>1347</v>
      </c>
      <c r="E632" s="80">
        <v>0.22196363559882726</v>
      </c>
      <c r="F632" s="80">
        <v>707367</v>
      </c>
      <c r="G632" s="80">
        <v>2</v>
      </c>
      <c r="H632" s="280" t="s">
        <v>1394</v>
      </c>
      <c r="I632" s="80"/>
    </row>
    <row r="633" spans="1:9">
      <c r="A633" s="280" t="s">
        <v>2028</v>
      </c>
      <c r="B633" s="280" t="s">
        <v>1457</v>
      </c>
      <c r="C633" s="280" t="s">
        <v>1201</v>
      </c>
      <c r="D633" s="280" t="s">
        <v>1344</v>
      </c>
      <c r="E633" s="80">
        <v>0.48487645345579555</v>
      </c>
      <c r="F633" s="80">
        <v>707367</v>
      </c>
      <c r="G633" s="80">
        <v>2</v>
      </c>
      <c r="H633" s="280" t="s">
        <v>1394</v>
      </c>
      <c r="I633" s="80"/>
    </row>
    <row r="634" spans="1:9">
      <c r="A634" s="280" t="s">
        <v>2029</v>
      </c>
      <c r="B634" s="280" t="s">
        <v>1457</v>
      </c>
      <c r="C634" s="280" t="s">
        <v>1202</v>
      </c>
      <c r="D634" s="280" t="s">
        <v>1211</v>
      </c>
      <c r="E634" s="80">
        <v>2.7754407682676579E-3</v>
      </c>
      <c r="F634" s="80">
        <v>707367</v>
      </c>
      <c r="G634" s="80">
        <v>2</v>
      </c>
      <c r="H634" s="280" t="s">
        <v>1394</v>
      </c>
      <c r="I634" s="80"/>
    </row>
    <row r="635" spans="1:9">
      <c r="A635" s="280" t="s">
        <v>2030</v>
      </c>
      <c r="B635" s="280" t="s">
        <v>1457</v>
      </c>
      <c r="C635" s="280" t="s">
        <v>1202</v>
      </c>
      <c r="D635" s="280" t="s">
        <v>1212</v>
      </c>
      <c r="E635" s="80">
        <v>2.7754407682676579E-3</v>
      </c>
      <c r="F635" s="80">
        <v>707367</v>
      </c>
      <c r="G635" s="80">
        <v>2</v>
      </c>
      <c r="H635" s="280" t="s">
        <v>1394</v>
      </c>
      <c r="I635" s="80"/>
    </row>
    <row r="636" spans="1:9">
      <c r="A636" s="280" t="s">
        <v>2031</v>
      </c>
      <c r="B636" s="280" t="s">
        <v>1457</v>
      </c>
      <c r="C636" s="280" t="s">
        <v>1202</v>
      </c>
      <c r="D636" s="280" t="s">
        <v>1213</v>
      </c>
      <c r="E636" s="80">
        <v>2.7754407682676579E-3</v>
      </c>
      <c r="F636" s="80">
        <v>707367</v>
      </c>
      <c r="G636" s="80">
        <v>2</v>
      </c>
      <c r="H636" s="280" t="s">
        <v>1394</v>
      </c>
      <c r="I636" s="80"/>
    </row>
    <row r="637" spans="1:9">
      <c r="A637" s="280" t="s">
        <v>2032</v>
      </c>
      <c r="B637" s="280" t="s">
        <v>1457</v>
      </c>
      <c r="C637" s="280" t="s">
        <v>1202</v>
      </c>
      <c r="D637" s="280" t="s">
        <v>1214</v>
      </c>
      <c r="E637" s="80">
        <v>2.7754407682676579E-3</v>
      </c>
      <c r="F637" s="80">
        <v>707367</v>
      </c>
      <c r="G637" s="80">
        <v>2</v>
      </c>
      <c r="H637" s="280" t="s">
        <v>1394</v>
      </c>
      <c r="I637" s="80"/>
    </row>
    <row r="638" spans="1:9">
      <c r="A638" s="280" t="s">
        <v>2033</v>
      </c>
      <c r="B638" s="280" t="s">
        <v>1457</v>
      </c>
      <c r="C638" s="280" t="s">
        <v>1202</v>
      </c>
      <c r="D638" s="280" t="s">
        <v>1215</v>
      </c>
      <c r="E638" s="80">
        <v>2.0051445098450168E-3</v>
      </c>
      <c r="F638" s="80">
        <v>707367</v>
      </c>
      <c r="G638" s="80">
        <v>2</v>
      </c>
      <c r="H638" s="280" t="s">
        <v>1394</v>
      </c>
      <c r="I638" s="80"/>
    </row>
    <row r="639" spans="1:9">
      <c r="A639" s="280" t="s">
        <v>2034</v>
      </c>
      <c r="B639" s="280" t="s">
        <v>1457</v>
      </c>
      <c r="C639" s="280" t="s">
        <v>1202</v>
      </c>
      <c r="D639" s="280" t="s">
        <v>1216</v>
      </c>
      <c r="E639" s="80">
        <v>2.1709746145685701E-3</v>
      </c>
      <c r="F639" s="80">
        <v>707367</v>
      </c>
      <c r="G639" s="80">
        <v>2</v>
      </c>
      <c r="H639" s="280" t="s">
        <v>1394</v>
      </c>
      <c r="I639" s="80"/>
    </row>
    <row r="640" spans="1:9">
      <c r="A640" s="280" t="s">
        <v>2035</v>
      </c>
      <c r="B640" s="280" t="s">
        <v>1457</v>
      </c>
      <c r="C640" s="280" t="s">
        <v>1202</v>
      </c>
      <c r="D640" s="280" t="s">
        <v>1217</v>
      </c>
      <c r="E640" s="80">
        <v>1.5772573121920163E-3</v>
      </c>
      <c r="F640" s="80">
        <v>707367</v>
      </c>
      <c r="G640" s="80">
        <v>2</v>
      </c>
      <c r="H640" s="280" t="s">
        <v>1394</v>
      </c>
      <c r="I640" s="80"/>
    </row>
    <row r="641" spans="1:9">
      <c r="A641" s="280" t="s">
        <v>2036</v>
      </c>
      <c r="B641" s="280" t="s">
        <v>1457</v>
      </c>
      <c r="C641" s="280" t="s">
        <v>1202</v>
      </c>
      <c r="D641" s="280" t="s">
        <v>1218</v>
      </c>
      <c r="E641" s="80">
        <v>7.2149707577007596E-4</v>
      </c>
      <c r="F641" s="80">
        <v>707367</v>
      </c>
      <c r="G641" s="80">
        <v>2</v>
      </c>
      <c r="H641" s="280" t="s">
        <v>1394</v>
      </c>
      <c r="I641" s="80"/>
    </row>
    <row r="642" spans="1:9">
      <c r="A642" s="280" t="s">
        <v>2037</v>
      </c>
      <c r="B642" s="280" t="s">
        <v>1457</v>
      </c>
      <c r="C642" s="280" t="s">
        <v>1202</v>
      </c>
      <c r="D642" s="280" t="s">
        <v>1219</v>
      </c>
      <c r="E642" s="80">
        <v>1.9373149431491732E-3</v>
      </c>
      <c r="F642" s="80">
        <v>707367</v>
      </c>
      <c r="G642" s="80">
        <v>2</v>
      </c>
      <c r="H642" s="280" t="s">
        <v>1394</v>
      </c>
      <c r="I642" s="80"/>
    </row>
    <row r="643" spans="1:9">
      <c r="A643" s="280" t="s">
        <v>2038</v>
      </c>
      <c r="B643" s="280" t="s">
        <v>1457</v>
      </c>
      <c r="C643" s="280" t="s">
        <v>1202</v>
      </c>
      <c r="D643" s="280" t="s">
        <v>1347</v>
      </c>
      <c r="E643" s="80">
        <v>2.0524901977295351E-3</v>
      </c>
      <c r="F643" s="80">
        <v>707367</v>
      </c>
      <c r="G643" s="80">
        <v>2</v>
      </c>
      <c r="H643" s="280" t="s">
        <v>1394</v>
      </c>
      <c r="I643" s="80"/>
    </row>
    <row r="644" spans="1:9">
      <c r="A644" s="280" t="s">
        <v>2039</v>
      </c>
      <c r="B644" s="280" t="s">
        <v>1457</v>
      </c>
      <c r="C644" s="280" t="s">
        <v>1202</v>
      </c>
      <c r="D644" s="280" t="s">
        <v>1344</v>
      </c>
      <c r="E644" s="80">
        <v>4.6609077072525045E-3</v>
      </c>
      <c r="F644" s="80">
        <v>707367</v>
      </c>
      <c r="G644" s="80">
        <v>2</v>
      </c>
      <c r="H644" s="280" t="s">
        <v>1394</v>
      </c>
      <c r="I644" s="80"/>
    </row>
    <row r="645" spans="1:9">
      <c r="A645" s="280" t="s">
        <v>2040</v>
      </c>
      <c r="B645" s="280" t="s">
        <v>1457</v>
      </c>
      <c r="C645" s="280" t="s">
        <v>1203</v>
      </c>
      <c r="D645" s="280" t="s">
        <v>1211</v>
      </c>
      <c r="E645" s="80">
        <v>2.7459379853811048E-3</v>
      </c>
      <c r="F645" s="80">
        <v>707367</v>
      </c>
      <c r="G645" s="80">
        <v>2</v>
      </c>
      <c r="H645" s="280" t="s">
        <v>1394</v>
      </c>
      <c r="I645" s="80"/>
    </row>
    <row r="646" spans="1:9">
      <c r="A646" s="280" t="s">
        <v>2041</v>
      </c>
      <c r="B646" s="280" t="s">
        <v>1457</v>
      </c>
      <c r="C646" s="280" t="s">
        <v>1203</v>
      </c>
      <c r="D646" s="280" t="s">
        <v>1212</v>
      </c>
      <c r="E646" s="80">
        <v>2.754668826303043E-3</v>
      </c>
      <c r="F646" s="80">
        <v>707367</v>
      </c>
      <c r="G646" s="80">
        <v>2</v>
      </c>
      <c r="H646" s="280" t="s">
        <v>1394</v>
      </c>
      <c r="I646" s="80"/>
    </row>
    <row r="647" spans="1:9">
      <c r="A647" s="280" t="s">
        <v>2042</v>
      </c>
      <c r="B647" s="280" t="s">
        <v>1457</v>
      </c>
      <c r="C647" s="280" t="s">
        <v>1203</v>
      </c>
      <c r="D647" s="280" t="s">
        <v>1213</v>
      </c>
      <c r="E647" s="80">
        <v>2.7459379853811048E-3</v>
      </c>
      <c r="F647" s="80">
        <v>707367</v>
      </c>
      <c r="G647" s="80">
        <v>2</v>
      </c>
      <c r="H647" s="280" t="s">
        <v>1394</v>
      </c>
      <c r="I647" s="80"/>
    </row>
    <row r="648" spans="1:9">
      <c r="A648" s="280" t="s">
        <v>2043</v>
      </c>
      <c r="B648" s="280" t="s">
        <v>1457</v>
      </c>
      <c r="C648" s="280" t="s">
        <v>1203</v>
      </c>
      <c r="D648" s="280" t="s">
        <v>1214</v>
      </c>
      <c r="E648" s="80">
        <v>2.7533563254251796E-3</v>
      </c>
      <c r="F648" s="80">
        <v>707367</v>
      </c>
      <c r="G648" s="80">
        <v>2</v>
      </c>
      <c r="H648" s="280" t="s">
        <v>1394</v>
      </c>
      <c r="I648" s="80"/>
    </row>
    <row r="649" spans="1:9">
      <c r="A649" s="280" t="s">
        <v>2044</v>
      </c>
      <c r="B649" s="280" t="s">
        <v>1457</v>
      </c>
      <c r="C649" s="280" t="s">
        <v>1203</v>
      </c>
      <c r="D649" s="280" t="s">
        <v>1215</v>
      </c>
      <c r="E649" s="80">
        <v>2.6064154855431404E-3</v>
      </c>
      <c r="F649" s="80">
        <v>707367</v>
      </c>
      <c r="G649" s="80">
        <v>2</v>
      </c>
      <c r="H649" s="280" t="s">
        <v>1394</v>
      </c>
      <c r="I649" s="80"/>
    </row>
    <row r="650" spans="1:9">
      <c r="A650" s="280" t="s">
        <v>2045</v>
      </c>
      <c r="B650" s="280" t="s">
        <v>1457</v>
      </c>
      <c r="C650" s="280" t="s">
        <v>1203</v>
      </c>
      <c r="D650" s="280" t="s">
        <v>1216</v>
      </c>
      <c r="E650" s="80">
        <v>2.1965307483001843E-3</v>
      </c>
      <c r="F650" s="80">
        <v>707367</v>
      </c>
      <c r="G650" s="80">
        <v>2</v>
      </c>
      <c r="H650" s="280" t="s">
        <v>1394</v>
      </c>
      <c r="I650" s="80"/>
    </row>
    <row r="651" spans="1:9">
      <c r="A651" s="280" t="s">
        <v>2046</v>
      </c>
      <c r="B651" s="280" t="s">
        <v>1457</v>
      </c>
      <c r="C651" s="280" t="s">
        <v>1203</v>
      </c>
      <c r="D651" s="280" t="s">
        <v>1217</v>
      </c>
      <c r="E651" s="80">
        <v>1.8542712083458189E-3</v>
      </c>
      <c r="F651" s="80">
        <v>707367</v>
      </c>
      <c r="G651" s="80">
        <v>2</v>
      </c>
      <c r="H651" s="280" t="s">
        <v>1394</v>
      </c>
      <c r="I651" s="80"/>
    </row>
    <row r="652" spans="1:9">
      <c r="A652" s="280" t="s">
        <v>2047</v>
      </c>
      <c r="B652" s="280" t="s">
        <v>1457</v>
      </c>
      <c r="C652" s="280" t="s">
        <v>1203</v>
      </c>
      <c r="D652" s="280" t="s">
        <v>1218</v>
      </c>
      <c r="E652" s="80">
        <v>1.2986067713998762E-3</v>
      </c>
      <c r="F652" s="80">
        <v>707367</v>
      </c>
      <c r="G652" s="80">
        <v>2</v>
      </c>
      <c r="H652" s="280" t="s">
        <v>1394</v>
      </c>
      <c r="I652" s="80"/>
    </row>
    <row r="653" spans="1:9">
      <c r="A653" s="280" t="s">
        <v>2048</v>
      </c>
      <c r="B653" s="280" t="s">
        <v>1457</v>
      </c>
      <c r="C653" s="280" t="s">
        <v>1203</v>
      </c>
      <c r="D653" s="280" t="s">
        <v>1219</v>
      </c>
      <c r="E653" s="80">
        <v>221.48898173144826</v>
      </c>
      <c r="F653" s="80">
        <v>707367</v>
      </c>
      <c r="G653" s="80">
        <v>2</v>
      </c>
      <c r="H653" s="280" t="s">
        <v>1394</v>
      </c>
      <c r="I653" s="80"/>
    </row>
    <row r="654" spans="1:9">
      <c r="A654" s="280" t="s">
        <v>2049</v>
      </c>
      <c r="B654" s="280" t="s">
        <v>1457</v>
      </c>
      <c r="C654" s="280" t="s">
        <v>1203</v>
      </c>
      <c r="D654" s="280" t="s">
        <v>1347</v>
      </c>
      <c r="E654" s="80">
        <v>1.8886707977590494E-3</v>
      </c>
      <c r="F654" s="80">
        <v>707367</v>
      </c>
      <c r="G654" s="80">
        <v>2</v>
      </c>
      <c r="H654" s="280" t="s">
        <v>1394</v>
      </c>
      <c r="I654" s="80"/>
    </row>
    <row r="655" spans="1:9">
      <c r="A655" s="280" t="s">
        <v>2050</v>
      </c>
      <c r="B655" s="280" t="s">
        <v>1457</v>
      </c>
      <c r="C655" s="280" t="s">
        <v>1203</v>
      </c>
      <c r="D655" s="280" t="s">
        <v>1344</v>
      </c>
      <c r="E655" s="80">
        <v>4.2637582198077366E-3</v>
      </c>
      <c r="F655" s="80">
        <v>707367</v>
      </c>
      <c r="G655" s="80">
        <v>2</v>
      </c>
      <c r="H655" s="280" t="s">
        <v>1394</v>
      </c>
      <c r="I655" s="80"/>
    </row>
    <row r="656" spans="1:9">
      <c r="A656" s="280" t="s">
        <v>2051</v>
      </c>
      <c r="B656" s="280" t="s">
        <v>1457</v>
      </c>
      <c r="C656" s="280" t="s">
        <v>1204</v>
      </c>
      <c r="D656" s="280" t="s">
        <v>1211</v>
      </c>
      <c r="E656" s="80">
        <v>0.95460898688281315</v>
      </c>
      <c r="F656" s="80">
        <v>707367</v>
      </c>
      <c r="G656" s="80">
        <v>2</v>
      </c>
      <c r="H656" s="280" t="s">
        <v>1394</v>
      </c>
      <c r="I656" s="80"/>
    </row>
    <row r="657" spans="1:9">
      <c r="A657" s="280" t="s">
        <v>2052</v>
      </c>
      <c r="B657" s="280" t="s">
        <v>1457</v>
      </c>
      <c r="C657" s="280" t="s">
        <v>1204</v>
      </c>
      <c r="D657" s="280" t="s">
        <v>1212</v>
      </c>
      <c r="E657" s="80">
        <v>0.95875884230018227</v>
      </c>
      <c r="F657" s="80">
        <v>707367</v>
      </c>
      <c r="G657" s="80">
        <v>2</v>
      </c>
      <c r="H657" s="280" t="s">
        <v>1394</v>
      </c>
      <c r="I657" s="80"/>
    </row>
    <row r="658" spans="1:9">
      <c r="A658" s="280" t="s">
        <v>2053</v>
      </c>
      <c r="B658" s="280" t="s">
        <v>1457</v>
      </c>
      <c r="C658" s="280" t="s">
        <v>1204</v>
      </c>
      <c r="D658" s="280" t="s">
        <v>1213</v>
      </c>
      <c r="E658" s="80">
        <v>0.95460898688281315</v>
      </c>
      <c r="F658" s="80">
        <v>707367</v>
      </c>
      <c r="G658" s="80">
        <v>2</v>
      </c>
      <c r="H658" s="280" t="s">
        <v>1394</v>
      </c>
      <c r="I658" s="80"/>
    </row>
    <row r="659" spans="1:9">
      <c r="A659" s="280" t="s">
        <v>2054</v>
      </c>
      <c r="B659" s="280" t="s">
        <v>1457</v>
      </c>
      <c r="C659" s="280" t="s">
        <v>1204</v>
      </c>
      <c r="D659" s="280" t="s">
        <v>1214</v>
      </c>
      <c r="E659" s="80">
        <v>0.95847428444049343</v>
      </c>
      <c r="F659" s="80">
        <v>707367</v>
      </c>
      <c r="G659" s="80">
        <v>2</v>
      </c>
      <c r="H659" s="280" t="s">
        <v>1394</v>
      </c>
      <c r="I659" s="80"/>
    </row>
    <row r="660" spans="1:9">
      <c r="A660" s="280" t="s">
        <v>2055</v>
      </c>
      <c r="B660" s="280" t="s">
        <v>1457</v>
      </c>
      <c r="C660" s="280" t="s">
        <v>1204</v>
      </c>
      <c r="D660" s="280" t="s">
        <v>1215</v>
      </c>
      <c r="E660" s="80">
        <v>0.90739915236209545</v>
      </c>
      <c r="F660" s="80">
        <v>707367</v>
      </c>
      <c r="G660" s="80">
        <v>2</v>
      </c>
      <c r="H660" s="280" t="s">
        <v>1394</v>
      </c>
      <c r="I660" s="80"/>
    </row>
    <row r="661" spans="1:9">
      <c r="A661" s="280" t="s">
        <v>2056</v>
      </c>
      <c r="B661" s="280" t="s">
        <v>1457</v>
      </c>
      <c r="C661" s="280" t="s">
        <v>1204</v>
      </c>
      <c r="D661" s="280" t="s">
        <v>1216</v>
      </c>
      <c r="E661" s="80">
        <v>0.83734061922970138</v>
      </c>
      <c r="F661" s="80">
        <v>707367</v>
      </c>
      <c r="G661" s="80">
        <v>2</v>
      </c>
      <c r="H661" s="280" t="s">
        <v>1394</v>
      </c>
      <c r="I661" s="80"/>
    </row>
    <row r="662" spans="1:9">
      <c r="A662" s="280" t="s">
        <v>2057</v>
      </c>
      <c r="B662" s="280" t="s">
        <v>1457</v>
      </c>
      <c r="C662" s="280" t="s">
        <v>1204</v>
      </c>
      <c r="D662" s="280" t="s">
        <v>1217</v>
      </c>
      <c r="E662" s="80">
        <v>0.65246512800284096</v>
      </c>
      <c r="F662" s="80">
        <v>707367</v>
      </c>
      <c r="G662" s="80">
        <v>2</v>
      </c>
      <c r="H662" s="280" t="s">
        <v>1394</v>
      </c>
      <c r="I662" s="80"/>
    </row>
    <row r="663" spans="1:9">
      <c r="A663" s="280" t="s">
        <v>2058</v>
      </c>
      <c r="B663" s="280" t="s">
        <v>1457</v>
      </c>
      <c r="C663" s="280" t="s">
        <v>1204</v>
      </c>
      <c r="D663" s="280" t="s">
        <v>1218</v>
      </c>
      <c r="E663" s="80">
        <v>0.32530268087667813</v>
      </c>
      <c r="F663" s="80">
        <v>707367</v>
      </c>
      <c r="G663" s="80">
        <v>2</v>
      </c>
      <c r="H663" s="280" t="s">
        <v>1394</v>
      </c>
      <c r="I663" s="80"/>
    </row>
    <row r="664" spans="1:9">
      <c r="A664" s="280" t="s">
        <v>2059</v>
      </c>
      <c r="B664" s="280" t="s">
        <v>1457</v>
      </c>
      <c r="C664" s="280" t="s">
        <v>1204</v>
      </c>
      <c r="D664" s="280" t="s">
        <v>1219</v>
      </c>
      <c r="E664" s="80">
        <v>50880.656060183414</v>
      </c>
      <c r="F664" s="80">
        <v>707367</v>
      </c>
      <c r="G664" s="80">
        <v>2</v>
      </c>
      <c r="H664" s="280" t="s">
        <v>1394</v>
      </c>
      <c r="I664" s="80"/>
    </row>
    <row r="665" spans="1:9">
      <c r="A665" s="280" t="s">
        <v>2060</v>
      </c>
      <c r="B665" s="280" t="s">
        <v>1457</v>
      </c>
      <c r="C665" s="280" t="s">
        <v>1204</v>
      </c>
      <c r="D665" s="280" t="s">
        <v>1347</v>
      </c>
      <c r="E665" s="80">
        <v>0.68233799087126035</v>
      </c>
      <c r="F665" s="80">
        <v>707367</v>
      </c>
      <c r="G665" s="80">
        <v>2</v>
      </c>
      <c r="H665" s="280" t="s">
        <v>1394</v>
      </c>
      <c r="I665" s="80"/>
    </row>
    <row r="666" spans="1:9">
      <c r="A666" s="280" t="s">
        <v>2061</v>
      </c>
      <c r="B666" s="280" t="s">
        <v>1457</v>
      </c>
      <c r="C666" s="280" t="s">
        <v>1204</v>
      </c>
      <c r="D666" s="280" t="s">
        <v>1344</v>
      </c>
      <c r="E666" s="80">
        <v>1.5003035006405936</v>
      </c>
      <c r="F666" s="80">
        <v>707367</v>
      </c>
      <c r="G666" s="80">
        <v>2</v>
      </c>
      <c r="H666" s="280" t="s">
        <v>1394</v>
      </c>
      <c r="I666" s="80"/>
    </row>
    <row r="667" spans="1:9">
      <c r="A667" s="280" t="s">
        <v>2062</v>
      </c>
      <c r="B667" s="280" t="s">
        <v>1457</v>
      </c>
      <c r="C667" s="280" t="s">
        <v>1205</v>
      </c>
      <c r="D667" s="280" t="s">
        <v>1211</v>
      </c>
      <c r="E667" s="80">
        <v>0.26216744255091157</v>
      </c>
      <c r="F667" s="80">
        <v>707367</v>
      </c>
      <c r="G667" s="80">
        <v>2</v>
      </c>
      <c r="H667" s="280" t="s">
        <v>1394</v>
      </c>
      <c r="I667" s="80"/>
    </row>
    <row r="668" spans="1:9">
      <c r="A668" s="280" t="s">
        <v>2063</v>
      </c>
      <c r="B668" s="280" t="s">
        <v>1457</v>
      </c>
      <c r="C668" s="280" t="s">
        <v>1205</v>
      </c>
      <c r="D668" s="280" t="s">
        <v>1212</v>
      </c>
      <c r="E668" s="80">
        <v>0.26403307789852454</v>
      </c>
      <c r="F668" s="80">
        <v>707367</v>
      </c>
      <c r="G668" s="80">
        <v>2</v>
      </c>
      <c r="H668" s="280" t="s">
        <v>1394</v>
      </c>
      <c r="I668" s="80"/>
    </row>
    <row r="669" spans="1:9">
      <c r="A669" s="280" t="s">
        <v>2064</v>
      </c>
      <c r="B669" s="280" t="s">
        <v>1457</v>
      </c>
      <c r="C669" s="280" t="s">
        <v>1205</v>
      </c>
      <c r="D669" s="280" t="s">
        <v>1213</v>
      </c>
      <c r="E669" s="80">
        <v>0.26216744255091157</v>
      </c>
      <c r="F669" s="80">
        <v>707367</v>
      </c>
      <c r="G669" s="80">
        <v>2</v>
      </c>
      <c r="H669" s="280" t="s">
        <v>1394</v>
      </c>
      <c r="I669" s="80"/>
    </row>
    <row r="670" spans="1:9">
      <c r="A670" s="280" t="s">
        <v>2065</v>
      </c>
      <c r="B670" s="280" t="s">
        <v>1457</v>
      </c>
      <c r="C670" s="280" t="s">
        <v>1205</v>
      </c>
      <c r="D670" s="280" t="s">
        <v>1214</v>
      </c>
      <c r="E670" s="80">
        <v>0.26388003027345314</v>
      </c>
      <c r="F670" s="80">
        <v>707367</v>
      </c>
      <c r="G670" s="80">
        <v>2</v>
      </c>
      <c r="H670" s="280" t="s">
        <v>1394</v>
      </c>
      <c r="I670" s="80"/>
    </row>
    <row r="671" spans="1:9">
      <c r="A671" s="280" t="s">
        <v>2066</v>
      </c>
      <c r="B671" s="280" t="s">
        <v>1457</v>
      </c>
      <c r="C671" s="280" t="s">
        <v>1205</v>
      </c>
      <c r="D671" s="280" t="s">
        <v>1215</v>
      </c>
      <c r="E671" s="80">
        <v>0.25189688015252898</v>
      </c>
      <c r="F671" s="80">
        <v>707367</v>
      </c>
      <c r="G671" s="80">
        <v>2</v>
      </c>
      <c r="H671" s="280" t="s">
        <v>1394</v>
      </c>
      <c r="I671" s="80"/>
    </row>
    <row r="672" spans="1:9">
      <c r="A672" s="280" t="s">
        <v>2067</v>
      </c>
      <c r="B672" s="280" t="s">
        <v>1457</v>
      </c>
      <c r="C672" s="280" t="s">
        <v>1205</v>
      </c>
      <c r="D672" s="280" t="s">
        <v>1216</v>
      </c>
      <c r="E672" s="80">
        <v>0.14030218427829821</v>
      </c>
      <c r="F672" s="80">
        <v>707367</v>
      </c>
      <c r="G672" s="80">
        <v>2</v>
      </c>
      <c r="H672" s="280" t="s">
        <v>1394</v>
      </c>
      <c r="I672" s="80"/>
    </row>
    <row r="673" spans="1:9">
      <c r="A673" s="280" t="s">
        <v>2068</v>
      </c>
      <c r="B673" s="280" t="s">
        <v>1457</v>
      </c>
      <c r="C673" s="280" t="s">
        <v>1205</v>
      </c>
      <c r="D673" s="280" t="s">
        <v>1217</v>
      </c>
      <c r="E673" s="80">
        <v>0.18099873651250042</v>
      </c>
      <c r="F673" s="80">
        <v>707367</v>
      </c>
      <c r="G673" s="80">
        <v>2</v>
      </c>
      <c r="H673" s="280" t="s">
        <v>1394</v>
      </c>
      <c r="I673" s="80"/>
    </row>
    <row r="674" spans="1:9">
      <c r="A674" s="280" t="s">
        <v>2069</v>
      </c>
      <c r="B674" s="280" t="s">
        <v>1457</v>
      </c>
      <c r="C674" s="280" t="s">
        <v>1205</v>
      </c>
      <c r="D674" s="280" t="s">
        <v>1218</v>
      </c>
      <c r="E674" s="80">
        <v>8.1549042648024178E-2</v>
      </c>
      <c r="F674" s="80">
        <v>707367</v>
      </c>
      <c r="G674" s="80">
        <v>2</v>
      </c>
      <c r="H674" s="280" t="s">
        <v>1394</v>
      </c>
      <c r="I674" s="80"/>
    </row>
    <row r="675" spans="1:9">
      <c r="A675" s="280" t="s">
        <v>2070</v>
      </c>
      <c r="B675" s="280" t="s">
        <v>1457</v>
      </c>
      <c r="C675" s="280" t="s">
        <v>1205</v>
      </c>
      <c r="D675" s="280" t="s">
        <v>1219</v>
      </c>
      <c r="E675" s="80">
        <v>5444.3351468514702</v>
      </c>
      <c r="F675" s="80">
        <v>707367</v>
      </c>
      <c r="G675" s="80">
        <v>2</v>
      </c>
      <c r="H675" s="280" t="s">
        <v>1394</v>
      </c>
      <c r="I675" s="80"/>
    </row>
    <row r="676" spans="1:9">
      <c r="A676" s="280" t="s">
        <v>2071</v>
      </c>
      <c r="B676" s="280" t="s">
        <v>1457</v>
      </c>
      <c r="C676" s="280" t="s">
        <v>1205</v>
      </c>
      <c r="D676" s="280" t="s">
        <v>1347</v>
      </c>
      <c r="E676" s="80">
        <v>0.18423520600416884</v>
      </c>
      <c r="F676" s="80">
        <v>707367</v>
      </c>
      <c r="G676" s="80">
        <v>2</v>
      </c>
      <c r="H676" s="280" t="s">
        <v>1394</v>
      </c>
      <c r="I676" s="80"/>
    </row>
    <row r="677" spans="1:9">
      <c r="A677" s="280" t="s">
        <v>2072</v>
      </c>
      <c r="B677" s="280" t="s">
        <v>1457</v>
      </c>
      <c r="C677" s="280" t="s">
        <v>1205</v>
      </c>
      <c r="D677" s="280" t="s">
        <v>1344</v>
      </c>
      <c r="E677" s="80">
        <v>0.42075087066143357</v>
      </c>
      <c r="F677" s="80">
        <v>707367</v>
      </c>
      <c r="G677" s="80">
        <v>2</v>
      </c>
      <c r="H677" s="280" t="s">
        <v>1394</v>
      </c>
      <c r="I677" s="80"/>
    </row>
    <row r="678" spans="1:9">
      <c r="A678" s="280" t="s">
        <v>2073</v>
      </c>
      <c r="B678" s="280" t="s">
        <v>1457</v>
      </c>
      <c r="C678" s="280" t="s">
        <v>1206</v>
      </c>
      <c r="D678" s="280" t="s">
        <v>1211</v>
      </c>
      <c r="E678" s="80">
        <v>5.7286678650893555E-2</v>
      </c>
      <c r="F678" s="80">
        <v>707367</v>
      </c>
      <c r="G678" s="80">
        <v>2</v>
      </c>
      <c r="H678" s="280" t="s">
        <v>1394</v>
      </c>
      <c r="I678" s="80"/>
    </row>
    <row r="679" spans="1:9">
      <c r="A679" s="280" t="s">
        <v>2074</v>
      </c>
      <c r="B679" s="280" t="s">
        <v>1457</v>
      </c>
      <c r="C679" s="280" t="s">
        <v>1206</v>
      </c>
      <c r="D679" s="280" t="s">
        <v>1212</v>
      </c>
      <c r="E679" s="80">
        <v>5.7286678650893555E-2</v>
      </c>
      <c r="F679" s="80">
        <v>707367</v>
      </c>
      <c r="G679" s="80">
        <v>2</v>
      </c>
      <c r="H679" s="280" t="s">
        <v>1394</v>
      </c>
      <c r="I679" s="80"/>
    </row>
    <row r="680" spans="1:9">
      <c r="A680" s="280" t="s">
        <v>2075</v>
      </c>
      <c r="B680" s="280" t="s">
        <v>1457</v>
      </c>
      <c r="C680" s="280" t="s">
        <v>1206</v>
      </c>
      <c r="D680" s="280" t="s">
        <v>1213</v>
      </c>
      <c r="E680" s="80">
        <v>5.7286678650893555E-2</v>
      </c>
      <c r="F680" s="80">
        <v>707367</v>
      </c>
      <c r="G680" s="80">
        <v>2</v>
      </c>
      <c r="H680" s="280" t="s">
        <v>1394</v>
      </c>
      <c r="I680" s="80"/>
    </row>
    <row r="681" spans="1:9">
      <c r="A681" s="280" t="s">
        <v>2076</v>
      </c>
      <c r="B681" s="280" t="s">
        <v>1457</v>
      </c>
      <c r="C681" s="280" t="s">
        <v>1206</v>
      </c>
      <c r="D681" s="280" t="s">
        <v>1214</v>
      </c>
      <c r="E681" s="80">
        <v>5.7286678650893555E-2</v>
      </c>
      <c r="F681" s="80">
        <v>707367</v>
      </c>
      <c r="G681" s="80">
        <v>2</v>
      </c>
      <c r="H681" s="280" t="s">
        <v>1394</v>
      </c>
      <c r="I681" s="80"/>
    </row>
    <row r="682" spans="1:9">
      <c r="A682" s="280" t="s">
        <v>2077</v>
      </c>
      <c r="B682" s="280" t="s">
        <v>1457</v>
      </c>
      <c r="C682" s="280" t="s">
        <v>1206</v>
      </c>
      <c r="D682" s="280" t="s">
        <v>1215</v>
      </c>
      <c r="E682" s="80">
        <v>5.5050504006135016E-2</v>
      </c>
      <c r="F682" s="80">
        <v>707367</v>
      </c>
      <c r="G682" s="80">
        <v>2</v>
      </c>
      <c r="H682" s="280" t="s">
        <v>1394</v>
      </c>
      <c r="I682" s="80"/>
    </row>
    <row r="683" spans="1:9">
      <c r="A683" s="280" t="s">
        <v>2078</v>
      </c>
      <c r="B683" s="280" t="s">
        <v>1457</v>
      </c>
      <c r="C683" s="280" t="s">
        <v>1206</v>
      </c>
      <c r="D683" s="280" t="s">
        <v>1216</v>
      </c>
      <c r="E683" s="80">
        <v>5.5533717860356491E-2</v>
      </c>
      <c r="F683" s="80">
        <v>707367</v>
      </c>
      <c r="G683" s="80">
        <v>2</v>
      </c>
      <c r="H683" s="280" t="s">
        <v>1394</v>
      </c>
      <c r="I683" s="80"/>
    </row>
    <row r="684" spans="1:9">
      <c r="A684" s="280" t="s">
        <v>2079</v>
      </c>
      <c r="B684" s="280" t="s">
        <v>1457</v>
      </c>
      <c r="C684" s="280" t="s">
        <v>1206</v>
      </c>
      <c r="D684" s="280" t="s">
        <v>1217</v>
      </c>
      <c r="E684" s="80">
        <v>4.0480396492176191E-2</v>
      </c>
      <c r="F684" s="80">
        <v>707367</v>
      </c>
      <c r="G684" s="80">
        <v>2</v>
      </c>
      <c r="H684" s="280" t="s">
        <v>1394</v>
      </c>
      <c r="I684" s="80"/>
    </row>
    <row r="685" spans="1:9">
      <c r="A685" s="280" t="s">
        <v>2080</v>
      </c>
      <c r="B685" s="280" t="s">
        <v>1457</v>
      </c>
      <c r="C685" s="280" t="s">
        <v>1206</v>
      </c>
      <c r="D685" s="280" t="s">
        <v>1218</v>
      </c>
      <c r="E685" s="80">
        <v>7.6447921112421614E-3</v>
      </c>
      <c r="F685" s="80">
        <v>707367</v>
      </c>
      <c r="G685" s="80">
        <v>2</v>
      </c>
      <c r="H685" s="280" t="s">
        <v>1394</v>
      </c>
      <c r="I685" s="80"/>
    </row>
    <row r="686" spans="1:9">
      <c r="A686" s="280" t="s">
        <v>2081</v>
      </c>
      <c r="B686" s="280" t="s">
        <v>1457</v>
      </c>
      <c r="C686" s="280" t="s">
        <v>1206</v>
      </c>
      <c r="D686" s="280" t="s">
        <v>1219</v>
      </c>
      <c r="E686" s="80">
        <v>4.48471593002066E-2</v>
      </c>
      <c r="F686" s="80">
        <v>707367</v>
      </c>
      <c r="G686" s="80">
        <v>2</v>
      </c>
      <c r="H686" s="280" t="s">
        <v>1394</v>
      </c>
      <c r="I686" s="80"/>
    </row>
    <row r="687" spans="1:9">
      <c r="A687" s="280" t="s">
        <v>2082</v>
      </c>
      <c r="B687" s="280" t="s">
        <v>1457</v>
      </c>
      <c r="C687" s="280" t="s">
        <v>1206</v>
      </c>
      <c r="D687" s="280" t="s">
        <v>1347</v>
      </c>
      <c r="E687" s="80">
        <v>3.2782386429984323E-2</v>
      </c>
      <c r="F687" s="80">
        <v>707367</v>
      </c>
      <c r="G687" s="80">
        <v>2</v>
      </c>
      <c r="H687" s="280" t="s">
        <v>1394</v>
      </c>
      <c r="I687" s="80"/>
    </row>
    <row r="688" spans="1:9">
      <c r="A688" s="280" t="s">
        <v>2083</v>
      </c>
      <c r="B688" s="280" t="s">
        <v>1457</v>
      </c>
      <c r="C688" s="280" t="s">
        <v>1206</v>
      </c>
      <c r="D688" s="280" t="s">
        <v>1344</v>
      </c>
      <c r="E688" s="80">
        <v>8.5980611902935475E-2</v>
      </c>
      <c r="F688" s="80">
        <v>707367</v>
      </c>
      <c r="G688" s="80">
        <v>2</v>
      </c>
      <c r="H688" s="280" t="s">
        <v>1394</v>
      </c>
      <c r="I688" s="80"/>
    </row>
    <row r="689" spans="1:9">
      <c r="A689" s="280" t="s">
        <v>2084</v>
      </c>
      <c r="B689" s="280" t="s">
        <v>1457</v>
      </c>
      <c r="C689" s="280" t="s">
        <v>1207</v>
      </c>
      <c r="D689" s="280" t="s">
        <v>1211</v>
      </c>
      <c r="E689" s="80">
        <v>1.5891029066682376E-2</v>
      </c>
      <c r="F689" s="80">
        <v>707367</v>
      </c>
      <c r="G689" s="80">
        <v>2</v>
      </c>
      <c r="H689" s="280" t="s">
        <v>1394</v>
      </c>
      <c r="I689" s="80"/>
    </row>
    <row r="690" spans="1:9">
      <c r="A690" s="280" t="s">
        <v>2085</v>
      </c>
      <c r="B690" s="280" t="s">
        <v>1457</v>
      </c>
      <c r="C690" s="280" t="s">
        <v>1207</v>
      </c>
      <c r="D690" s="280" t="s">
        <v>1212</v>
      </c>
      <c r="E690" s="80">
        <v>1.5953201532845115E-2</v>
      </c>
      <c r="F690" s="80">
        <v>707367</v>
      </c>
      <c r="G690" s="80">
        <v>2</v>
      </c>
      <c r="H690" s="280" t="s">
        <v>1394</v>
      </c>
      <c r="I690" s="80"/>
    </row>
    <row r="691" spans="1:9">
      <c r="A691" s="280" t="s">
        <v>2086</v>
      </c>
      <c r="B691" s="280" t="s">
        <v>1457</v>
      </c>
      <c r="C691" s="280" t="s">
        <v>1207</v>
      </c>
      <c r="D691" s="280" t="s">
        <v>1213</v>
      </c>
      <c r="E691" s="80">
        <v>1.5891029066682376E-2</v>
      </c>
      <c r="F691" s="80">
        <v>707367</v>
      </c>
      <c r="G691" s="80">
        <v>2</v>
      </c>
      <c r="H691" s="280" t="s">
        <v>1394</v>
      </c>
      <c r="I691" s="80"/>
    </row>
    <row r="692" spans="1:9">
      <c r="A692" s="280" t="s">
        <v>2087</v>
      </c>
      <c r="B692" s="280" t="s">
        <v>1457</v>
      </c>
      <c r="C692" s="280" t="s">
        <v>1207</v>
      </c>
      <c r="D692" s="280" t="s">
        <v>1214</v>
      </c>
      <c r="E692" s="80">
        <v>1.5950718884758776E-2</v>
      </c>
      <c r="F692" s="80">
        <v>707367</v>
      </c>
      <c r="G692" s="80">
        <v>2</v>
      </c>
      <c r="H692" s="280" t="s">
        <v>1394</v>
      </c>
      <c r="I692" s="80"/>
    </row>
    <row r="693" spans="1:9">
      <c r="A693" s="280" t="s">
        <v>2088</v>
      </c>
      <c r="B693" s="280" t="s">
        <v>1457</v>
      </c>
      <c r="C693" s="280" t="s">
        <v>1207</v>
      </c>
      <c r="D693" s="280" t="s">
        <v>1215</v>
      </c>
      <c r="E693" s="80">
        <v>1.4804655618506529E-2</v>
      </c>
      <c r="F693" s="80">
        <v>707367</v>
      </c>
      <c r="G693" s="80">
        <v>2</v>
      </c>
      <c r="H693" s="280" t="s">
        <v>1394</v>
      </c>
      <c r="I693" s="80"/>
    </row>
    <row r="694" spans="1:9">
      <c r="A694" s="280" t="s">
        <v>2089</v>
      </c>
      <c r="B694" s="280" t="s">
        <v>1457</v>
      </c>
      <c r="C694" s="280" t="s">
        <v>1207</v>
      </c>
      <c r="D694" s="280" t="s">
        <v>1216</v>
      </c>
      <c r="E694" s="80">
        <v>1.4294289590362124E-2</v>
      </c>
      <c r="F694" s="80">
        <v>707367</v>
      </c>
      <c r="G694" s="80">
        <v>2</v>
      </c>
      <c r="H694" s="280" t="s">
        <v>1394</v>
      </c>
      <c r="I694" s="80"/>
    </row>
    <row r="695" spans="1:9">
      <c r="A695" s="280" t="s">
        <v>2090</v>
      </c>
      <c r="B695" s="280" t="s">
        <v>1457</v>
      </c>
      <c r="C695" s="280" t="s">
        <v>1207</v>
      </c>
      <c r="D695" s="280" t="s">
        <v>1217</v>
      </c>
      <c r="E695" s="80">
        <v>1.0773362292891435E-2</v>
      </c>
      <c r="F695" s="80">
        <v>707367</v>
      </c>
      <c r="G695" s="80">
        <v>2</v>
      </c>
      <c r="H695" s="280" t="s">
        <v>1394</v>
      </c>
      <c r="I695" s="80"/>
    </row>
    <row r="696" spans="1:9">
      <c r="A696" s="280" t="s">
        <v>2091</v>
      </c>
      <c r="B696" s="280" t="s">
        <v>1457</v>
      </c>
      <c r="C696" s="280" t="s">
        <v>1207</v>
      </c>
      <c r="D696" s="280" t="s">
        <v>1218</v>
      </c>
      <c r="E696" s="80">
        <v>5.9341920423783738E-3</v>
      </c>
      <c r="F696" s="80">
        <v>707367</v>
      </c>
      <c r="G696" s="80">
        <v>2</v>
      </c>
      <c r="H696" s="280" t="s">
        <v>1394</v>
      </c>
      <c r="I696" s="80"/>
    </row>
    <row r="697" spans="1:9">
      <c r="A697" s="280" t="s">
        <v>2092</v>
      </c>
      <c r="B697" s="280" t="s">
        <v>1457</v>
      </c>
      <c r="C697" s="280" t="s">
        <v>1207</v>
      </c>
      <c r="D697" s="280" t="s">
        <v>1219</v>
      </c>
      <c r="E697" s="80">
        <v>802.58222789247316</v>
      </c>
      <c r="F697" s="80">
        <v>707367</v>
      </c>
      <c r="G697" s="80">
        <v>2</v>
      </c>
      <c r="H697" s="280" t="s">
        <v>1394</v>
      </c>
      <c r="I697" s="80"/>
    </row>
    <row r="698" spans="1:9">
      <c r="A698" s="280" t="s">
        <v>2093</v>
      </c>
      <c r="B698" s="280" t="s">
        <v>1457</v>
      </c>
      <c r="C698" s="280" t="s">
        <v>1207</v>
      </c>
      <c r="D698" s="280" t="s">
        <v>1347</v>
      </c>
      <c r="E698" s="80">
        <v>1.138747395439306E-2</v>
      </c>
      <c r="F698" s="80">
        <v>707367</v>
      </c>
      <c r="G698" s="80">
        <v>2</v>
      </c>
      <c r="H698" s="280" t="s">
        <v>1394</v>
      </c>
      <c r="I698" s="80"/>
    </row>
    <row r="699" spans="1:9">
      <c r="A699" s="280" t="s">
        <v>2094</v>
      </c>
      <c r="B699" s="280" t="s">
        <v>1457</v>
      </c>
      <c r="C699" s="280" t="s">
        <v>1207</v>
      </c>
      <c r="D699" s="280" t="s">
        <v>1344</v>
      </c>
      <c r="E699" s="80">
        <v>2.4841640131139962E-2</v>
      </c>
      <c r="F699" s="80">
        <v>707367</v>
      </c>
      <c r="G699" s="80">
        <v>2</v>
      </c>
      <c r="H699" s="280" t="s">
        <v>1394</v>
      </c>
      <c r="I699" s="80"/>
    </row>
    <row r="700" spans="1:9">
      <c r="A700" s="280" t="s">
        <v>2095</v>
      </c>
      <c r="B700" s="280" t="s">
        <v>1457</v>
      </c>
      <c r="C700" s="280" t="s">
        <v>1208</v>
      </c>
      <c r="D700" s="280" t="s">
        <v>1211</v>
      </c>
      <c r="E700" s="80">
        <v>1.8603025181815218E-2</v>
      </c>
      <c r="F700" s="80">
        <v>707367</v>
      </c>
      <c r="G700" s="80">
        <v>2</v>
      </c>
      <c r="H700" s="280" t="s">
        <v>1394</v>
      </c>
      <c r="I700" s="80"/>
    </row>
    <row r="701" spans="1:9">
      <c r="A701" s="280" t="s">
        <v>2096</v>
      </c>
      <c r="B701" s="280" t="s">
        <v>1457</v>
      </c>
      <c r="C701" s="280" t="s">
        <v>1208</v>
      </c>
      <c r="D701" s="280" t="s">
        <v>1212</v>
      </c>
      <c r="E701" s="80">
        <v>1.8680855787116469E-2</v>
      </c>
      <c r="F701" s="80">
        <v>707367</v>
      </c>
      <c r="G701" s="80">
        <v>2</v>
      </c>
      <c r="H701" s="280" t="s">
        <v>1394</v>
      </c>
      <c r="I701" s="80"/>
    </row>
    <row r="702" spans="1:9">
      <c r="A702" s="280" t="s">
        <v>2097</v>
      </c>
      <c r="B702" s="280" t="s">
        <v>1457</v>
      </c>
      <c r="C702" s="280" t="s">
        <v>1208</v>
      </c>
      <c r="D702" s="280" t="s">
        <v>1213</v>
      </c>
      <c r="E702" s="80">
        <v>1.8603025181815218E-2</v>
      </c>
      <c r="F702" s="80">
        <v>707367</v>
      </c>
      <c r="G702" s="80">
        <v>2</v>
      </c>
      <c r="H702" s="280" t="s">
        <v>1394</v>
      </c>
      <c r="I702" s="80"/>
    </row>
    <row r="703" spans="1:9">
      <c r="A703" s="280" t="s">
        <v>2098</v>
      </c>
      <c r="B703" s="280" t="s">
        <v>1457</v>
      </c>
      <c r="C703" s="280" t="s">
        <v>1208</v>
      </c>
      <c r="D703" s="280" t="s">
        <v>1214</v>
      </c>
      <c r="E703" s="80">
        <v>1.8679038567080624E-2</v>
      </c>
      <c r="F703" s="80">
        <v>707367</v>
      </c>
      <c r="G703" s="80">
        <v>2</v>
      </c>
      <c r="H703" s="280" t="s">
        <v>1394</v>
      </c>
      <c r="I703" s="80"/>
    </row>
    <row r="704" spans="1:9">
      <c r="A704" s="280" t="s">
        <v>2099</v>
      </c>
      <c r="B704" s="280" t="s">
        <v>1457</v>
      </c>
      <c r="C704" s="280" t="s">
        <v>1208</v>
      </c>
      <c r="D704" s="280" t="s">
        <v>1215</v>
      </c>
      <c r="E704" s="80">
        <v>1.7569748098283471E-2</v>
      </c>
      <c r="F704" s="80">
        <v>707367</v>
      </c>
      <c r="G704" s="80">
        <v>2</v>
      </c>
      <c r="H704" s="280" t="s">
        <v>1394</v>
      </c>
      <c r="I704" s="80"/>
    </row>
    <row r="705" spans="1:9">
      <c r="A705" s="280" t="s">
        <v>2100</v>
      </c>
      <c r="B705" s="280" t="s">
        <v>1457</v>
      </c>
      <c r="C705" s="280" t="s">
        <v>1208</v>
      </c>
      <c r="D705" s="280" t="s">
        <v>1216</v>
      </c>
      <c r="E705" s="80">
        <v>1.7301950376719583E-2</v>
      </c>
      <c r="F705" s="80">
        <v>707367</v>
      </c>
      <c r="G705" s="80">
        <v>2</v>
      </c>
      <c r="H705" s="280" t="s">
        <v>1394</v>
      </c>
      <c r="I705" s="80"/>
    </row>
    <row r="706" spans="1:9">
      <c r="A706" s="280" t="s">
        <v>2101</v>
      </c>
      <c r="B706" s="280" t="s">
        <v>1457</v>
      </c>
      <c r="C706" s="280" t="s">
        <v>1208</v>
      </c>
      <c r="D706" s="280" t="s">
        <v>1217</v>
      </c>
      <c r="E706" s="80">
        <v>1.2680647725039325E-2</v>
      </c>
      <c r="F706" s="80">
        <v>707367</v>
      </c>
      <c r="G706" s="80">
        <v>2</v>
      </c>
      <c r="H706" s="280" t="s">
        <v>1394</v>
      </c>
      <c r="I706" s="80"/>
    </row>
    <row r="707" spans="1:9">
      <c r="A707" s="280" t="s">
        <v>2102</v>
      </c>
      <c r="B707" s="280" t="s">
        <v>1457</v>
      </c>
      <c r="C707" s="280" t="s">
        <v>1208</v>
      </c>
      <c r="D707" s="280" t="s">
        <v>1218</v>
      </c>
      <c r="E707" s="80">
        <v>6.8177400244995067E-3</v>
      </c>
      <c r="F707" s="80">
        <v>707367</v>
      </c>
      <c r="G707" s="80">
        <v>2</v>
      </c>
      <c r="H707" s="280" t="s">
        <v>1394</v>
      </c>
      <c r="I707" s="80"/>
    </row>
    <row r="708" spans="1:9">
      <c r="A708" s="280" t="s">
        <v>2103</v>
      </c>
      <c r="B708" s="280" t="s">
        <v>1457</v>
      </c>
      <c r="C708" s="280" t="s">
        <v>1208</v>
      </c>
      <c r="D708" s="280" t="s">
        <v>1219</v>
      </c>
      <c r="E708" s="80">
        <v>1016.6440615211832</v>
      </c>
      <c r="F708" s="80">
        <v>707367</v>
      </c>
      <c r="G708" s="80">
        <v>2</v>
      </c>
      <c r="H708" s="280" t="s">
        <v>1394</v>
      </c>
      <c r="I708" s="80"/>
    </row>
    <row r="709" spans="1:9">
      <c r="A709" s="280" t="s">
        <v>2104</v>
      </c>
      <c r="B709" s="280" t="s">
        <v>1457</v>
      </c>
      <c r="C709" s="280" t="s">
        <v>1208</v>
      </c>
      <c r="D709" s="280" t="s">
        <v>1347</v>
      </c>
      <c r="E709" s="80">
        <v>1.3300607777628044E-2</v>
      </c>
      <c r="F709" s="80">
        <v>707367</v>
      </c>
      <c r="G709" s="80">
        <v>2</v>
      </c>
      <c r="H709" s="280" t="s">
        <v>1394</v>
      </c>
      <c r="I709" s="80"/>
    </row>
    <row r="710" spans="1:9">
      <c r="A710" s="280" t="s">
        <v>2105</v>
      </c>
      <c r="B710" s="280" t="s">
        <v>1457</v>
      </c>
      <c r="C710" s="280" t="s">
        <v>1208</v>
      </c>
      <c r="D710" s="280" t="s">
        <v>1344</v>
      </c>
      <c r="E710" s="80">
        <v>2.9491320433218043E-2</v>
      </c>
      <c r="F710" s="80">
        <v>707367</v>
      </c>
      <c r="G710" s="80">
        <v>2</v>
      </c>
      <c r="H710" s="280" t="s">
        <v>1394</v>
      </c>
      <c r="I710" s="80"/>
    </row>
    <row r="711" spans="1:9">
      <c r="A711" s="280" t="s">
        <v>2106</v>
      </c>
      <c r="B711" s="280" t="s">
        <v>1457</v>
      </c>
      <c r="C711" s="280" t="s">
        <v>1209</v>
      </c>
      <c r="D711" s="280" t="s">
        <v>1211</v>
      </c>
      <c r="E711" s="80">
        <v>6.8997823094256436E-2</v>
      </c>
      <c r="F711" s="80">
        <v>707367</v>
      </c>
      <c r="G711" s="80">
        <v>2</v>
      </c>
      <c r="H711" s="280" t="s">
        <v>1394</v>
      </c>
      <c r="I711" s="80"/>
    </row>
    <row r="712" spans="1:9">
      <c r="A712" s="280" t="s">
        <v>2107</v>
      </c>
      <c r="B712" s="280" t="s">
        <v>1457</v>
      </c>
      <c r="C712" s="280" t="s">
        <v>1209</v>
      </c>
      <c r="D712" s="280" t="s">
        <v>1212</v>
      </c>
      <c r="E712" s="80">
        <v>6.907555328806203E-2</v>
      </c>
      <c r="F712" s="80">
        <v>707367</v>
      </c>
      <c r="G712" s="80">
        <v>2</v>
      </c>
      <c r="H712" s="280" t="s">
        <v>1394</v>
      </c>
      <c r="I712" s="80"/>
    </row>
    <row r="713" spans="1:9">
      <c r="A713" s="280" t="s">
        <v>2108</v>
      </c>
      <c r="B713" s="280" t="s">
        <v>1457</v>
      </c>
      <c r="C713" s="280" t="s">
        <v>1209</v>
      </c>
      <c r="D713" s="280" t="s">
        <v>1213</v>
      </c>
      <c r="E713" s="80">
        <v>6.90011912132244E-2</v>
      </c>
      <c r="F713" s="80">
        <v>707367</v>
      </c>
      <c r="G713" s="80">
        <v>2</v>
      </c>
      <c r="H713" s="280" t="s">
        <v>1394</v>
      </c>
      <c r="I713" s="80"/>
    </row>
    <row r="714" spans="1:9">
      <c r="A714" s="280" t="s">
        <v>2109</v>
      </c>
      <c r="B714" s="280" t="s">
        <v>1457</v>
      </c>
      <c r="C714" s="280" t="s">
        <v>1209</v>
      </c>
      <c r="D714" s="280" t="s">
        <v>1214</v>
      </c>
      <c r="E714" s="80">
        <v>6.9065036633046598E-2</v>
      </c>
      <c r="F714" s="80">
        <v>707367</v>
      </c>
      <c r="G714" s="80">
        <v>2</v>
      </c>
      <c r="H714" s="280" t="s">
        <v>1394</v>
      </c>
      <c r="I714" s="80"/>
    </row>
    <row r="715" spans="1:9">
      <c r="A715" s="280" t="s">
        <v>2110</v>
      </c>
      <c r="B715" s="280" t="s">
        <v>1457</v>
      </c>
      <c r="C715" s="280" t="s">
        <v>1209</v>
      </c>
      <c r="D715" s="280" t="s">
        <v>1215</v>
      </c>
      <c r="E715" s="80">
        <v>6.8014364619396014E-2</v>
      </c>
      <c r="F715" s="80">
        <v>707367</v>
      </c>
      <c r="G715" s="80">
        <v>2</v>
      </c>
      <c r="H715" s="280" t="s">
        <v>1394</v>
      </c>
      <c r="I715" s="80"/>
    </row>
    <row r="716" spans="1:9">
      <c r="A716" s="280" t="s">
        <v>2111</v>
      </c>
      <c r="B716" s="280" t="s">
        <v>1457</v>
      </c>
      <c r="C716" s="280" t="s">
        <v>1209</v>
      </c>
      <c r="D716" s="280" t="s">
        <v>1216</v>
      </c>
      <c r="E716" s="80">
        <v>5.6659147412398803E-2</v>
      </c>
      <c r="F716" s="80">
        <v>707367</v>
      </c>
      <c r="G716" s="80">
        <v>2</v>
      </c>
      <c r="H716" s="280" t="s">
        <v>1394</v>
      </c>
      <c r="I716" s="80"/>
    </row>
    <row r="717" spans="1:9">
      <c r="A717" s="280" t="s">
        <v>2112</v>
      </c>
      <c r="B717" s="280" t="s">
        <v>1457</v>
      </c>
      <c r="C717" s="280" t="s">
        <v>1209</v>
      </c>
      <c r="D717" s="280" t="s">
        <v>1217</v>
      </c>
      <c r="E717" s="80">
        <v>4.8137557609652132E-2</v>
      </c>
      <c r="F717" s="80">
        <v>707367</v>
      </c>
      <c r="G717" s="80">
        <v>2</v>
      </c>
      <c r="H717" s="280" t="s">
        <v>1394</v>
      </c>
      <c r="I717" s="80"/>
    </row>
    <row r="718" spans="1:9">
      <c r="A718" s="280" t="s">
        <v>2113</v>
      </c>
      <c r="B718" s="280" t="s">
        <v>1457</v>
      </c>
      <c r="C718" s="280" t="s">
        <v>1209</v>
      </c>
      <c r="D718" s="280" t="s">
        <v>1218</v>
      </c>
      <c r="E718" s="80">
        <v>-1.2368719054645859E-2</v>
      </c>
      <c r="F718" s="80">
        <v>707367</v>
      </c>
      <c r="G718" s="80">
        <v>2</v>
      </c>
      <c r="H718" s="280" t="s">
        <v>1394</v>
      </c>
      <c r="I718" s="80"/>
    </row>
    <row r="719" spans="1:9">
      <c r="A719" s="280" t="s">
        <v>2114</v>
      </c>
      <c r="B719" s="280" t="s">
        <v>1457</v>
      </c>
      <c r="C719" s="280" t="s">
        <v>1209</v>
      </c>
      <c r="D719" s="280" t="s">
        <v>1219</v>
      </c>
      <c r="E719" s="80">
        <v>1843.3093647054395</v>
      </c>
      <c r="F719" s="80">
        <v>707367</v>
      </c>
      <c r="G719" s="80">
        <v>2</v>
      </c>
      <c r="H719" s="280" t="s">
        <v>1394</v>
      </c>
      <c r="I719" s="80"/>
    </row>
    <row r="720" spans="1:9">
      <c r="A720" s="280" t="s">
        <v>2115</v>
      </c>
      <c r="B720" s="280" t="s">
        <v>1457</v>
      </c>
      <c r="C720" s="280" t="s">
        <v>1209</v>
      </c>
      <c r="D720" s="280" t="s">
        <v>1347</v>
      </c>
      <c r="E720" s="80">
        <v>5.05859395112815E-2</v>
      </c>
      <c r="F720" s="80">
        <v>707367</v>
      </c>
      <c r="G720" s="80">
        <v>2</v>
      </c>
      <c r="H720" s="280" t="s">
        <v>1394</v>
      </c>
      <c r="I720" s="80"/>
    </row>
    <row r="721" spans="1:9">
      <c r="A721" s="280" t="s">
        <v>2116</v>
      </c>
      <c r="B721" s="280" t="s">
        <v>1457</v>
      </c>
      <c r="C721" s="280" t="s">
        <v>1209</v>
      </c>
      <c r="D721" s="280" t="s">
        <v>1344</v>
      </c>
      <c r="E721" s="80">
        <v>0.10981388869892843</v>
      </c>
      <c r="F721" s="80">
        <v>707367</v>
      </c>
      <c r="G721" s="80">
        <v>2</v>
      </c>
      <c r="H721" s="280" t="s">
        <v>1394</v>
      </c>
      <c r="I721" s="80"/>
    </row>
    <row r="722" spans="1:9">
      <c r="A722" s="280" t="s">
        <v>2117</v>
      </c>
      <c r="B722" s="280" t="s">
        <v>1457</v>
      </c>
      <c r="C722" s="280" t="s">
        <v>1182</v>
      </c>
      <c r="D722" s="280" t="s">
        <v>1211</v>
      </c>
      <c r="E722" s="80">
        <v>0</v>
      </c>
      <c r="F722" s="80">
        <v>707367</v>
      </c>
      <c r="G722" s="80">
        <v>2</v>
      </c>
      <c r="H722" s="280" t="s">
        <v>1394</v>
      </c>
      <c r="I722" s="80"/>
    </row>
    <row r="723" spans="1:9">
      <c r="A723" s="280" t="s">
        <v>2118</v>
      </c>
      <c r="B723" s="280" t="s">
        <v>1457</v>
      </c>
      <c r="C723" s="280" t="s">
        <v>1182</v>
      </c>
      <c r="D723" s="280" t="s">
        <v>1212</v>
      </c>
      <c r="E723" s="80">
        <v>0</v>
      </c>
      <c r="F723" s="80">
        <v>707367</v>
      </c>
      <c r="G723" s="80">
        <v>2</v>
      </c>
      <c r="H723" s="280" t="s">
        <v>1394</v>
      </c>
      <c r="I723" s="80"/>
    </row>
    <row r="724" spans="1:9">
      <c r="A724" s="280" t="s">
        <v>2119</v>
      </c>
      <c r="B724" s="280" t="s">
        <v>1457</v>
      </c>
      <c r="C724" s="280" t="s">
        <v>1182</v>
      </c>
      <c r="D724" s="280" t="s">
        <v>1213</v>
      </c>
      <c r="E724" s="80">
        <v>0</v>
      </c>
      <c r="F724" s="80">
        <v>707367</v>
      </c>
      <c r="G724" s="80">
        <v>2</v>
      </c>
      <c r="H724" s="280" t="s">
        <v>1394</v>
      </c>
      <c r="I724" s="80"/>
    </row>
    <row r="725" spans="1:9">
      <c r="A725" s="280" t="s">
        <v>2120</v>
      </c>
      <c r="B725" s="280" t="s">
        <v>1457</v>
      </c>
      <c r="C725" s="280" t="s">
        <v>1182</v>
      </c>
      <c r="D725" s="280" t="s">
        <v>1214</v>
      </c>
      <c r="E725" s="80">
        <v>0</v>
      </c>
      <c r="F725" s="80">
        <v>707367</v>
      </c>
      <c r="G725" s="80">
        <v>2</v>
      </c>
      <c r="H725" s="280" t="s">
        <v>1394</v>
      </c>
      <c r="I725" s="80"/>
    </row>
    <row r="726" spans="1:9">
      <c r="A726" s="280" t="s">
        <v>2121</v>
      </c>
      <c r="B726" s="280" t="s">
        <v>1457</v>
      </c>
      <c r="C726" s="280" t="s">
        <v>1182</v>
      </c>
      <c r="D726" s="280" t="s">
        <v>1215</v>
      </c>
      <c r="E726" s="80">
        <v>0</v>
      </c>
      <c r="F726" s="80">
        <v>707367</v>
      </c>
      <c r="G726" s="80">
        <v>2</v>
      </c>
      <c r="H726" s="280" t="s">
        <v>1394</v>
      </c>
      <c r="I726" s="80"/>
    </row>
    <row r="727" spans="1:9">
      <c r="A727" s="280" t="s">
        <v>2122</v>
      </c>
      <c r="B727" s="280" t="s">
        <v>1457</v>
      </c>
      <c r="C727" s="280" t="s">
        <v>1182</v>
      </c>
      <c r="D727" s="280" t="s">
        <v>1216</v>
      </c>
      <c r="E727" s="80">
        <v>0</v>
      </c>
      <c r="F727" s="80">
        <v>707367</v>
      </c>
      <c r="G727" s="80">
        <v>2</v>
      </c>
      <c r="H727" s="280" t="s">
        <v>1394</v>
      </c>
      <c r="I727" s="80"/>
    </row>
    <row r="728" spans="1:9">
      <c r="A728" s="280" t="s">
        <v>2123</v>
      </c>
      <c r="B728" s="280" t="s">
        <v>1457</v>
      </c>
      <c r="C728" s="280" t="s">
        <v>1182</v>
      </c>
      <c r="D728" s="280" t="s">
        <v>1217</v>
      </c>
      <c r="E728" s="80">
        <v>0</v>
      </c>
      <c r="F728" s="80">
        <v>707367</v>
      </c>
      <c r="G728" s="80">
        <v>2</v>
      </c>
      <c r="H728" s="280" t="s">
        <v>1394</v>
      </c>
      <c r="I728" s="80"/>
    </row>
    <row r="729" spans="1:9">
      <c r="A729" s="280" t="s">
        <v>2124</v>
      </c>
      <c r="B729" s="280" t="s">
        <v>1457</v>
      </c>
      <c r="C729" s="280" t="s">
        <v>1182</v>
      </c>
      <c r="D729" s="280" t="s">
        <v>1218</v>
      </c>
      <c r="E729" s="80">
        <v>0</v>
      </c>
      <c r="F729" s="80">
        <v>707367</v>
      </c>
      <c r="G729" s="80">
        <v>2</v>
      </c>
      <c r="H729" s="280" t="s">
        <v>1394</v>
      </c>
      <c r="I729" s="80"/>
    </row>
    <row r="730" spans="1:9">
      <c r="A730" s="280" t="s">
        <v>2125</v>
      </c>
      <c r="B730" s="280" t="s">
        <v>1457</v>
      </c>
      <c r="C730" s="280" t="s">
        <v>1182</v>
      </c>
      <c r="D730" s="280" t="s">
        <v>1219</v>
      </c>
      <c r="E730" s="80">
        <v>0</v>
      </c>
      <c r="F730" s="80">
        <v>707367</v>
      </c>
      <c r="G730" s="80">
        <v>2</v>
      </c>
      <c r="H730" s="280" t="s">
        <v>1394</v>
      </c>
      <c r="I730" s="80"/>
    </row>
    <row r="731" spans="1:9">
      <c r="A731" s="280" t="s">
        <v>2126</v>
      </c>
      <c r="B731" s="280" t="s">
        <v>1457</v>
      </c>
      <c r="C731" s="280" t="s">
        <v>1182</v>
      </c>
      <c r="D731" s="280" t="s">
        <v>1347</v>
      </c>
      <c r="E731" s="80">
        <v>0</v>
      </c>
      <c r="F731" s="80">
        <v>707367</v>
      </c>
      <c r="G731" s="80">
        <v>2</v>
      </c>
      <c r="H731" s="280" t="s">
        <v>1394</v>
      </c>
      <c r="I731" s="80"/>
    </row>
    <row r="732" spans="1:9">
      <c r="A732" s="280" t="s">
        <v>2127</v>
      </c>
      <c r="B732" s="280" t="s">
        <v>1457</v>
      </c>
      <c r="C732" s="280" t="s">
        <v>1182</v>
      </c>
      <c r="D732" s="280" t="s">
        <v>1344</v>
      </c>
      <c r="E732" s="80">
        <v>0</v>
      </c>
      <c r="F732" s="80">
        <v>707367</v>
      </c>
      <c r="G732" s="80">
        <v>2</v>
      </c>
      <c r="H732" s="280" t="s">
        <v>1394</v>
      </c>
      <c r="I732" s="80"/>
    </row>
    <row r="733" spans="1:9">
      <c r="A733" s="280" t="s">
        <v>11780</v>
      </c>
      <c r="B733" s="280" t="s">
        <v>1457</v>
      </c>
      <c r="C733" s="280" t="s">
        <v>11768</v>
      </c>
      <c r="D733" s="280" t="s">
        <v>1211</v>
      </c>
      <c r="E733" s="80">
        <v>0.10436934978389538</v>
      </c>
      <c r="F733" s="80">
        <v>707367</v>
      </c>
      <c r="G733" s="80">
        <v>2</v>
      </c>
      <c r="H733" s="280" t="s">
        <v>1394</v>
      </c>
      <c r="I733" s="80"/>
    </row>
    <row r="734" spans="1:9">
      <c r="A734" s="280" t="s">
        <v>11781</v>
      </c>
      <c r="B734" s="280" t="s">
        <v>1457</v>
      </c>
      <c r="C734" s="280" t="s">
        <v>11768</v>
      </c>
      <c r="D734" s="280" t="s">
        <v>1212</v>
      </c>
      <c r="E734" s="80">
        <v>0.10497722747403113</v>
      </c>
      <c r="F734" s="80">
        <v>707367</v>
      </c>
      <c r="G734" s="80">
        <v>2</v>
      </c>
      <c r="H734" s="280" t="s">
        <v>1394</v>
      </c>
      <c r="I734" s="80"/>
    </row>
    <row r="735" spans="1:9">
      <c r="A735" s="280" t="s">
        <v>11782</v>
      </c>
      <c r="B735" s="280" t="s">
        <v>1457</v>
      </c>
      <c r="C735" s="280" t="s">
        <v>11768</v>
      </c>
      <c r="D735" s="280" t="s">
        <v>1213</v>
      </c>
      <c r="E735" s="80">
        <v>0.10437000513670069</v>
      </c>
      <c r="F735" s="80">
        <v>707367</v>
      </c>
      <c r="G735" s="80">
        <v>2</v>
      </c>
      <c r="H735" s="280" t="s">
        <v>1394</v>
      </c>
      <c r="I735" s="80"/>
    </row>
    <row r="736" spans="1:9">
      <c r="A736" s="280" t="s">
        <v>11783</v>
      </c>
      <c r="B736" s="280" t="s">
        <v>1457</v>
      </c>
      <c r="C736" s="280" t="s">
        <v>11768</v>
      </c>
      <c r="D736" s="280" t="s">
        <v>1214</v>
      </c>
      <c r="E736" s="80">
        <v>0.1049427144707723</v>
      </c>
      <c r="F736" s="80">
        <v>707367</v>
      </c>
      <c r="G736" s="80">
        <v>2</v>
      </c>
      <c r="H736" s="280" t="s">
        <v>1394</v>
      </c>
      <c r="I736" s="80"/>
    </row>
    <row r="737" spans="1:9">
      <c r="A737" s="280" t="s">
        <v>11784</v>
      </c>
      <c r="B737" s="280" t="s">
        <v>1457</v>
      </c>
      <c r="C737" s="280" t="s">
        <v>11768</v>
      </c>
      <c r="D737" s="280" t="s">
        <v>1215</v>
      </c>
      <c r="E737" s="80">
        <v>0.10133755566254055</v>
      </c>
      <c r="F737" s="80">
        <v>707367</v>
      </c>
      <c r="G737" s="80">
        <v>2</v>
      </c>
      <c r="H737" s="280" t="s">
        <v>1394</v>
      </c>
      <c r="I737" s="80"/>
    </row>
    <row r="738" spans="1:9">
      <c r="A738" s="280" t="s">
        <v>11785</v>
      </c>
      <c r="B738" s="280" t="s">
        <v>1457</v>
      </c>
      <c r="C738" s="280" t="s">
        <v>11768</v>
      </c>
      <c r="D738" s="280" t="s">
        <v>1216</v>
      </c>
      <c r="E738" s="80">
        <v>0.10199711637291077</v>
      </c>
      <c r="F738" s="80">
        <v>707367</v>
      </c>
      <c r="G738" s="80">
        <v>2</v>
      </c>
      <c r="H738" s="280" t="s">
        <v>1394</v>
      </c>
      <c r="I738" s="80"/>
    </row>
    <row r="739" spans="1:9">
      <c r="A739" s="280" t="s">
        <v>11786</v>
      </c>
      <c r="B739" s="280" t="s">
        <v>1457</v>
      </c>
      <c r="C739" s="280" t="s">
        <v>11768</v>
      </c>
      <c r="D739" s="280" t="s">
        <v>1217</v>
      </c>
      <c r="E739" s="80">
        <v>7.0391021747232066E-2</v>
      </c>
      <c r="F739" s="80">
        <v>707367</v>
      </c>
      <c r="G739" s="80">
        <v>2</v>
      </c>
      <c r="H739" s="280" t="s">
        <v>1394</v>
      </c>
      <c r="I739" s="80"/>
    </row>
    <row r="740" spans="1:9">
      <c r="A740" s="280" t="s">
        <v>11787</v>
      </c>
      <c r="B740" s="280" t="s">
        <v>1457</v>
      </c>
      <c r="C740" s="280" t="s">
        <v>11768</v>
      </c>
      <c r="D740" s="280" t="s">
        <v>1218</v>
      </c>
      <c r="E740" s="80">
        <v>4.6365480594503967E-2</v>
      </c>
      <c r="F740" s="80">
        <v>707367</v>
      </c>
      <c r="G740" s="80">
        <v>2</v>
      </c>
      <c r="H740" s="280" t="s">
        <v>1394</v>
      </c>
      <c r="I740" s="80"/>
    </row>
    <row r="741" spans="1:9">
      <c r="A741" s="280" t="s">
        <v>11788</v>
      </c>
      <c r="B741" s="280" t="s">
        <v>1457</v>
      </c>
      <c r="C741" s="280" t="s">
        <v>11768</v>
      </c>
      <c r="D741" s="280" t="s">
        <v>1219</v>
      </c>
      <c r="E741" s="80">
        <v>4862.5688486153349</v>
      </c>
      <c r="F741" s="80">
        <v>707367</v>
      </c>
      <c r="G741" s="80">
        <v>2</v>
      </c>
      <c r="H741" s="280" t="s">
        <v>1394</v>
      </c>
      <c r="I741" s="80"/>
    </row>
    <row r="742" spans="1:9">
      <c r="A742" s="280" t="s">
        <v>11789</v>
      </c>
      <c r="B742" s="280" t="s">
        <v>1457</v>
      </c>
      <c r="C742" s="280" t="s">
        <v>11768</v>
      </c>
      <c r="D742" s="280" t="s">
        <v>1347</v>
      </c>
      <c r="E742" s="80">
        <v>7.479017047998876E-2</v>
      </c>
      <c r="F742" s="80">
        <v>707367</v>
      </c>
      <c r="G742" s="80">
        <v>2</v>
      </c>
      <c r="H742" s="280" t="s">
        <v>1394</v>
      </c>
      <c r="I742" s="80"/>
    </row>
    <row r="743" spans="1:9">
      <c r="A743" s="280" t="s">
        <v>11790</v>
      </c>
      <c r="B743" s="280" t="s">
        <v>1457</v>
      </c>
      <c r="C743" s="280" t="s">
        <v>11768</v>
      </c>
      <c r="D743" s="280" t="s">
        <v>1344</v>
      </c>
      <c r="E743" s="80">
        <v>0.16493976513383593</v>
      </c>
      <c r="F743" s="80">
        <v>707367</v>
      </c>
      <c r="G743" s="80">
        <v>2</v>
      </c>
      <c r="H743" s="280" t="s">
        <v>1394</v>
      </c>
      <c r="I743" s="80"/>
    </row>
    <row r="744" spans="1:9">
      <c r="A744" s="280" t="s">
        <v>2139</v>
      </c>
      <c r="B744" s="280" t="s">
        <v>1457</v>
      </c>
      <c r="C744" s="280" t="s">
        <v>1211</v>
      </c>
      <c r="D744" s="280" t="s">
        <v>1211</v>
      </c>
      <c r="E744" s="80">
        <v>1</v>
      </c>
      <c r="F744" s="80">
        <v>707367</v>
      </c>
      <c r="G744" s="80">
        <v>2</v>
      </c>
      <c r="H744" s="280" t="s">
        <v>1394</v>
      </c>
      <c r="I744" s="80"/>
    </row>
    <row r="745" spans="1:9">
      <c r="A745" s="280" t="s">
        <v>2140</v>
      </c>
      <c r="B745" s="280" t="s">
        <v>1457</v>
      </c>
      <c r="C745" s="280" t="s">
        <v>1211</v>
      </c>
      <c r="D745" s="280" t="s">
        <v>1212</v>
      </c>
      <c r="E745" s="80">
        <v>1.0045557551737097</v>
      </c>
      <c r="F745" s="80">
        <v>707367</v>
      </c>
      <c r="G745" s="80">
        <v>2</v>
      </c>
      <c r="H745" s="280" t="s">
        <v>1394</v>
      </c>
      <c r="I745" s="80"/>
    </row>
    <row r="746" spans="1:9">
      <c r="A746" s="280" t="s">
        <v>2141</v>
      </c>
      <c r="B746" s="280" t="s">
        <v>1457</v>
      </c>
      <c r="C746" s="280" t="s">
        <v>1211</v>
      </c>
      <c r="D746" s="280" t="s">
        <v>1213</v>
      </c>
      <c r="E746" s="80">
        <v>1.0000031201867674</v>
      </c>
      <c r="F746" s="80">
        <v>707367</v>
      </c>
      <c r="G746" s="80">
        <v>2</v>
      </c>
      <c r="H746" s="280" t="s">
        <v>1394</v>
      </c>
      <c r="I746" s="80"/>
    </row>
    <row r="747" spans="1:9">
      <c r="A747" s="280" t="s">
        <v>2142</v>
      </c>
      <c r="B747" s="280" t="s">
        <v>1457</v>
      </c>
      <c r="C747" s="280" t="s">
        <v>1211</v>
      </c>
      <c r="D747" s="280" t="s">
        <v>1214</v>
      </c>
      <c r="E747" s="80">
        <v>1.0041505472509238</v>
      </c>
      <c r="F747" s="80">
        <v>707367</v>
      </c>
      <c r="G747" s="80">
        <v>2</v>
      </c>
      <c r="H747" s="280" t="s">
        <v>1394</v>
      </c>
      <c r="I747" s="80"/>
    </row>
    <row r="748" spans="1:9">
      <c r="A748" s="280" t="s">
        <v>2143</v>
      </c>
      <c r="B748" s="280" t="s">
        <v>1457</v>
      </c>
      <c r="C748" s="280" t="s">
        <v>1211</v>
      </c>
      <c r="D748" s="280" t="s">
        <v>1215</v>
      </c>
      <c r="E748" s="80">
        <v>0.97003004334274645</v>
      </c>
      <c r="F748" s="80">
        <v>707367</v>
      </c>
      <c r="G748" s="80">
        <v>2</v>
      </c>
      <c r="H748" s="280" t="s">
        <v>1394</v>
      </c>
      <c r="I748" s="80"/>
    </row>
    <row r="749" spans="1:9">
      <c r="A749" s="280" t="s">
        <v>2144</v>
      </c>
      <c r="B749" s="280" t="s">
        <v>1457</v>
      </c>
      <c r="C749" s="280" t="s">
        <v>1211</v>
      </c>
      <c r="D749" s="280" t="s">
        <v>1216</v>
      </c>
      <c r="E749" s="80">
        <v>0.99483022266739041</v>
      </c>
      <c r="F749" s="80">
        <v>707367</v>
      </c>
      <c r="G749" s="80">
        <v>2</v>
      </c>
      <c r="H749" s="280" t="s">
        <v>1394</v>
      </c>
      <c r="I749" s="80"/>
    </row>
    <row r="750" spans="1:9">
      <c r="A750" s="280" t="s">
        <v>2145</v>
      </c>
      <c r="B750" s="280" t="s">
        <v>1457</v>
      </c>
      <c r="C750" s="280" t="s">
        <v>1211</v>
      </c>
      <c r="D750" s="280" t="s">
        <v>1217</v>
      </c>
      <c r="E750" s="80">
        <v>0.69728485182655542</v>
      </c>
      <c r="F750" s="80">
        <v>707367</v>
      </c>
      <c r="G750" s="80">
        <v>2</v>
      </c>
      <c r="H750" s="280" t="s">
        <v>1394</v>
      </c>
      <c r="I750" s="80"/>
    </row>
    <row r="751" spans="1:9">
      <c r="A751" s="280" t="s">
        <v>2146</v>
      </c>
      <c r="B751" s="280" t="s">
        <v>1457</v>
      </c>
      <c r="C751" s="280" t="s">
        <v>1211</v>
      </c>
      <c r="D751" s="280" t="s">
        <v>1218</v>
      </c>
      <c r="E751" s="80">
        <v>0.4159828085275874</v>
      </c>
      <c r="F751" s="80">
        <v>707367</v>
      </c>
      <c r="G751" s="80">
        <v>2</v>
      </c>
      <c r="H751" s="280" t="s">
        <v>1394</v>
      </c>
      <c r="I751" s="80"/>
    </row>
    <row r="752" spans="1:9">
      <c r="A752" s="280" t="s">
        <v>2147</v>
      </c>
      <c r="B752" s="280" t="s">
        <v>1457</v>
      </c>
      <c r="C752" s="280" t="s">
        <v>1211</v>
      </c>
      <c r="D752" s="280" t="s">
        <v>1219</v>
      </c>
      <c r="E752" s="80">
        <v>55851.260104990281</v>
      </c>
      <c r="F752" s="80">
        <v>707367</v>
      </c>
      <c r="G752" s="80">
        <v>2</v>
      </c>
      <c r="H752" s="280" t="s">
        <v>1394</v>
      </c>
      <c r="I752" s="80"/>
    </row>
    <row r="753" spans="1:9">
      <c r="A753" s="280" t="s">
        <v>2148</v>
      </c>
      <c r="B753" s="280" t="s">
        <v>1457</v>
      </c>
      <c r="C753" s="280" t="s">
        <v>1211</v>
      </c>
      <c r="D753" s="280" t="s">
        <v>1347</v>
      </c>
      <c r="E753" s="80">
        <v>0.73460083774173068</v>
      </c>
      <c r="F753" s="80">
        <v>707367</v>
      </c>
      <c r="G753" s="80">
        <v>2</v>
      </c>
      <c r="H753" s="280" t="s">
        <v>1394</v>
      </c>
      <c r="I753" s="80"/>
    </row>
    <row r="754" spans="1:9">
      <c r="A754" s="280" t="s">
        <v>2149</v>
      </c>
      <c r="B754" s="280" t="s">
        <v>1457</v>
      </c>
      <c r="C754" s="280" t="s">
        <v>1211</v>
      </c>
      <c r="D754" s="280" t="s">
        <v>1344</v>
      </c>
      <c r="E754" s="80">
        <v>1.6138568626703493</v>
      </c>
      <c r="F754" s="80">
        <v>707367</v>
      </c>
      <c r="G754" s="80">
        <v>2</v>
      </c>
      <c r="H754" s="280" t="s">
        <v>1394</v>
      </c>
      <c r="I754" s="80"/>
    </row>
    <row r="755" spans="1:9">
      <c r="A755" s="280" t="s">
        <v>2150</v>
      </c>
      <c r="B755" s="280" t="s">
        <v>1457</v>
      </c>
      <c r="C755" s="280" t="s">
        <v>1212</v>
      </c>
      <c r="D755" s="280" t="s">
        <v>1211</v>
      </c>
      <c r="E755" s="80">
        <v>0.99581082369120588</v>
      </c>
      <c r="F755" s="80">
        <v>707367</v>
      </c>
      <c r="G755" s="80">
        <v>2</v>
      </c>
      <c r="H755" s="280" t="s">
        <v>1394</v>
      </c>
      <c r="I755" s="80"/>
    </row>
    <row r="756" spans="1:9">
      <c r="A756" s="280" t="s">
        <v>2151</v>
      </c>
      <c r="B756" s="280" t="s">
        <v>1457</v>
      </c>
      <c r="C756" s="280" t="s">
        <v>1212</v>
      </c>
      <c r="D756" s="280" t="s">
        <v>1212</v>
      </c>
      <c r="E756" s="80">
        <v>1</v>
      </c>
      <c r="F756" s="80">
        <v>707367</v>
      </c>
      <c r="G756" s="80">
        <v>2</v>
      </c>
      <c r="H756" s="280" t="s">
        <v>1394</v>
      </c>
      <c r="I756" s="80"/>
    </row>
    <row r="757" spans="1:9">
      <c r="A757" s="280" t="s">
        <v>2152</v>
      </c>
      <c r="B757" s="280" t="s">
        <v>1457</v>
      </c>
      <c r="C757" s="280" t="s">
        <v>1212</v>
      </c>
      <c r="D757" s="280" t="s">
        <v>1213</v>
      </c>
      <c r="E757" s="80">
        <v>0.99581391422075261</v>
      </c>
      <c r="F757" s="80">
        <v>707367</v>
      </c>
      <c r="G757" s="80">
        <v>2</v>
      </c>
      <c r="H757" s="280" t="s">
        <v>1394</v>
      </c>
      <c r="I757" s="80"/>
    </row>
    <row r="758" spans="1:9">
      <c r="A758" s="280" t="s">
        <v>2153</v>
      </c>
      <c r="B758" s="280" t="s">
        <v>1457</v>
      </c>
      <c r="C758" s="280" t="s">
        <v>1212</v>
      </c>
      <c r="D758" s="280" t="s">
        <v>1214</v>
      </c>
      <c r="E758" s="80">
        <v>0.99960545583729787</v>
      </c>
      <c r="F758" s="80">
        <v>707367</v>
      </c>
      <c r="G758" s="80">
        <v>2</v>
      </c>
      <c r="H758" s="280" t="s">
        <v>1394</v>
      </c>
      <c r="I758" s="80"/>
    </row>
    <row r="759" spans="1:9">
      <c r="A759" s="280" t="s">
        <v>2154</v>
      </c>
      <c r="B759" s="280" t="s">
        <v>1457</v>
      </c>
      <c r="C759" s="280" t="s">
        <v>1212</v>
      </c>
      <c r="D759" s="280" t="s">
        <v>1215</v>
      </c>
      <c r="E759" s="80">
        <v>0.96562045177336497</v>
      </c>
      <c r="F759" s="80">
        <v>707367</v>
      </c>
      <c r="G759" s="80">
        <v>2</v>
      </c>
      <c r="H759" s="280" t="s">
        <v>1394</v>
      </c>
      <c r="I759" s="80"/>
    </row>
    <row r="760" spans="1:9">
      <c r="A760" s="280" t="s">
        <v>2155</v>
      </c>
      <c r="B760" s="280" t="s">
        <v>1457</v>
      </c>
      <c r="C760" s="280" t="s">
        <v>1212</v>
      </c>
      <c r="D760" s="280" t="s">
        <v>1216</v>
      </c>
      <c r="E760" s="80">
        <v>0.99001958722496897</v>
      </c>
      <c r="F760" s="80">
        <v>707367</v>
      </c>
      <c r="G760" s="80">
        <v>2</v>
      </c>
      <c r="H760" s="280" t="s">
        <v>1394</v>
      </c>
      <c r="I760" s="80"/>
    </row>
    <row r="761" spans="1:9">
      <c r="A761" s="280" t="s">
        <v>2156</v>
      </c>
      <c r="B761" s="280" t="s">
        <v>1457</v>
      </c>
      <c r="C761" s="280" t="s">
        <v>1212</v>
      </c>
      <c r="D761" s="280" t="s">
        <v>1217</v>
      </c>
      <c r="E761" s="80">
        <v>0.69413809576537633</v>
      </c>
      <c r="F761" s="80">
        <v>707367</v>
      </c>
      <c r="G761" s="80">
        <v>2</v>
      </c>
      <c r="H761" s="280" t="s">
        <v>1394</v>
      </c>
      <c r="I761" s="80"/>
    </row>
    <row r="762" spans="1:9">
      <c r="A762" s="280" t="s">
        <v>2157</v>
      </c>
      <c r="B762" s="280" t="s">
        <v>1457</v>
      </c>
      <c r="C762" s="280" t="s">
        <v>1212</v>
      </c>
      <c r="D762" s="280" t="s">
        <v>1218</v>
      </c>
      <c r="E762" s="80">
        <v>0.41426841377534268</v>
      </c>
      <c r="F762" s="80">
        <v>707367</v>
      </c>
      <c r="G762" s="80">
        <v>2</v>
      </c>
      <c r="H762" s="280" t="s">
        <v>1394</v>
      </c>
      <c r="I762" s="80"/>
    </row>
    <row r="763" spans="1:9">
      <c r="A763" s="280" t="s">
        <v>2158</v>
      </c>
      <c r="B763" s="280" t="s">
        <v>1457</v>
      </c>
      <c r="C763" s="280" t="s">
        <v>1212</v>
      </c>
      <c r="D763" s="280" t="s">
        <v>1219</v>
      </c>
      <c r="E763" s="80">
        <v>55589.98295311672</v>
      </c>
      <c r="F763" s="80">
        <v>707367</v>
      </c>
      <c r="G763" s="80">
        <v>2</v>
      </c>
      <c r="H763" s="280" t="s">
        <v>1394</v>
      </c>
      <c r="I763" s="80"/>
    </row>
    <row r="764" spans="1:9">
      <c r="A764" s="280" t="s">
        <v>2159</v>
      </c>
      <c r="B764" s="280" t="s">
        <v>1457</v>
      </c>
      <c r="C764" s="280" t="s">
        <v>1212</v>
      </c>
      <c r="D764" s="280" t="s">
        <v>1347</v>
      </c>
      <c r="E764" s="80">
        <v>0.7315103985027559</v>
      </c>
      <c r="F764" s="80">
        <v>707367</v>
      </c>
      <c r="G764" s="80">
        <v>2</v>
      </c>
      <c r="H764" s="280" t="s">
        <v>1394</v>
      </c>
      <c r="I764" s="80"/>
    </row>
    <row r="765" spans="1:9">
      <c r="A765" s="280" t="s">
        <v>2160</v>
      </c>
      <c r="B765" s="280" t="s">
        <v>1457</v>
      </c>
      <c r="C765" s="280" t="s">
        <v>1212</v>
      </c>
      <c r="D765" s="280" t="s">
        <v>1344</v>
      </c>
      <c r="E765" s="80">
        <v>1.606710388479333</v>
      </c>
      <c r="F765" s="80">
        <v>707367</v>
      </c>
      <c r="G765" s="80">
        <v>2</v>
      </c>
      <c r="H765" s="280" t="s">
        <v>1394</v>
      </c>
      <c r="I765" s="80"/>
    </row>
    <row r="766" spans="1:9">
      <c r="A766" s="280" t="s">
        <v>2161</v>
      </c>
      <c r="B766" s="280" t="s">
        <v>1457</v>
      </c>
      <c r="C766" s="280" t="s">
        <v>1213</v>
      </c>
      <c r="D766" s="280" t="s">
        <v>1211</v>
      </c>
      <c r="E766" s="80">
        <v>0.99999690947045328</v>
      </c>
      <c r="F766" s="80">
        <v>707367</v>
      </c>
      <c r="G766" s="80">
        <v>2</v>
      </c>
      <c r="H766" s="280" t="s">
        <v>1394</v>
      </c>
      <c r="I766" s="80"/>
    </row>
    <row r="767" spans="1:9">
      <c r="A767" s="280" t="s">
        <v>2162</v>
      </c>
      <c r="B767" s="280" t="s">
        <v>1457</v>
      </c>
      <c r="C767" s="280" t="s">
        <v>1213</v>
      </c>
      <c r="D767" s="280" t="s">
        <v>1212</v>
      </c>
      <c r="E767" s="80">
        <v>1.0045526349869422</v>
      </c>
      <c r="F767" s="80">
        <v>707367</v>
      </c>
      <c r="G767" s="80">
        <v>2</v>
      </c>
      <c r="H767" s="280" t="s">
        <v>1394</v>
      </c>
      <c r="I767" s="80"/>
    </row>
    <row r="768" spans="1:9">
      <c r="A768" s="280" t="s">
        <v>2163</v>
      </c>
      <c r="B768" s="280" t="s">
        <v>1457</v>
      </c>
      <c r="C768" s="280" t="s">
        <v>1213</v>
      </c>
      <c r="D768" s="280" t="s">
        <v>1213</v>
      </c>
      <c r="E768" s="80">
        <v>1</v>
      </c>
      <c r="F768" s="80">
        <v>707367</v>
      </c>
      <c r="G768" s="80">
        <v>2</v>
      </c>
      <c r="H768" s="280" t="s">
        <v>1394</v>
      </c>
      <c r="I768" s="80"/>
    </row>
    <row r="769" spans="1:9">
      <c r="A769" s="280" t="s">
        <v>2164</v>
      </c>
      <c r="B769" s="280" t="s">
        <v>1457</v>
      </c>
      <c r="C769" s="280" t="s">
        <v>1213</v>
      </c>
      <c r="D769" s="280" t="s">
        <v>1214</v>
      </c>
      <c r="E769" s="80">
        <v>1.0041474270641564</v>
      </c>
      <c r="F769" s="80">
        <v>707367</v>
      </c>
      <c r="G769" s="80">
        <v>2</v>
      </c>
      <c r="H769" s="280" t="s">
        <v>1394</v>
      </c>
      <c r="I769" s="80"/>
    </row>
    <row r="770" spans="1:9">
      <c r="A770" s="280" t="s">
        <v>2165</v>
      </c>
      <c r="B770" s="280" t="s">
        <v>1457</v>
      </c>
      <c r="C770" s="280" t="s">
        <v>1213</v>
      </c>
      <c r="D770" s="280" t="s">
        <v>1215</v>
      </c>
      <c r="E770" s="80">
        <v>0.97002692315597894</v>
      </c>
      <c r="F770" s="80">
        <v>707367</v>
      </c>
      <c r="G770" s="80">
        <v>2</v>
      </c>
      <c r="H770" s="280" t="s">
        <v>1394</v>
      </c>
      <c r="I770" s="80"/>
    </row>
    <row r="771" spans="1:9">
      <c r="A771" s="280" t="s">
        <v>2166</v>
      </c>
      <c r="B771" s="280" t="s">
        <v>1457</v>
      </c>
      <c r="C771" s="280" t="s">
        <v>1213</v>
      </c>
      <c r="D771" s="280" t="s">
        <v>1216</v>
      </c>
      <c r="E771" s="80">
        <v>0.99482694568982211</v>
      </c>
      <c r="F771" s="80">
        <v>707367</v>
      </c>
      <c r="G771" s="80">
        <v>2</v>
      </c>
      <c r="H771" s="280" t="s">
        <v>1394</v>
      </c>
      <c r="I771" s="80"/>
    </row>
    <row r="772" spans="1:9">
      <c r="A772" s="280" t="s">
        <v>2167</v>
      </c>
      <c r="B772" s="280" t="s">
        <v>1457</v>
      </c>
      <c r="C772" s="280" t="s">
        <v>1213</v>
      </c>
      <c r="D772" s="280" t="s">
        <v>1217</v>
      </c>
      <c r="E772" s="80">
        <v>0.69728276248484844</v>
      </c>
      <c r="F772" s="80">
        <v>707367</v>
      </c>
      <c r="G772" s="80">
        <v>2</v>
      </c>
      <c r="H772" s="280" t="s">
        <v>1394</v>
      </c>
      <c r="I772" s="80"/>
    </row>
    <row r="773" spans="1:9">
      <c r="A773" s="280" t="s">
        <v>2168</v>
      </c>
      <c r="B773" s="280" t="s">
        <v>1457</v>
      </c>
      <c r="C773" s="280" t="s">
        <v>1213</v>
      </c>
      <c r="D773" s="280" t="s">
        <v>1218</v>
      </c>
      <c r="E773" s="80">
        <v>0.41597972346210738</v>
      </c>
      <c r="F773" s="80">
        <v>707367</v>
      </c>
      <c r="G773" s="80">
        <v>2</v>
      </c>
      <c r="H773" s="280" t="s">
        <v>1394</v>
      </c>
      <c r="I773" s="80"/>
    </row>
    <row r="774" spans="1:9">
      <c r="A774" s="280" t="s">
        <v>2169</v>
      </c>
      <c r="B774" s="280" t="s">
        <v>1457</v>
      </c>
      <c r="C774" s="280" t="s">
        <v>1213</v>
      </c>
      <c r="D774" s="280" t="s">
        <v>1219</v>
      </c>
      <c r="E774" s="80">
        <v>55851.260103526642</v>
      </c>
      <c r="F774" s="80">
        <v>707367</v>
      </c>
      <c r="G774" s="80">
        <v>2</v>
      </c>
      <c r="H774" s="280" t="s">
        <v>1394</v>
      </c>
      <c r="I774" s="80"/>
    </row>
    <row r="775" spans="1:9">
      <c r="A775" s="280" t="s">
        <v>2170</v>
      </c>
      <c r="B775" s="280" t="s">
        <v>1457</v>
      </c>
      <c r="C775" s="280" t="s">
        <v>1213</v>
      </c>
      <c r="D775" s="280" t="s">
        <v>1347</v>
      </c>
      <c r="E775" s="80">
        <v>0.73459900328108518</v>
      </c>
      <c r="F775" s="80">
        <v>707367</v>
      </c>
      <c r="G775" s="80">
        <v>2</v>
      </c>
      <c r="H775" s="280" t="s">
        <v>1394</v>
      </c>
      <c r="I775" s="80"/>
    </row>
    <row r="776" spans="1:9">
      <c r="A776" s="280" t="s">
        <v>2171</v>
      </c>
      <c r="B776" s="280" t="s">
        <v>1457</v>
      </c>
      <c r="C776" s="280" t="s">
        <v>1213</v>
      </c>
      <c r="D776" s="280" t="s">
        <v>1344</v>
      </c>
      <c r="E776" s="80">
        <v>1.6138520513046741</v>
      </c>
      <c r="F776" s="80">
        <v>707367</v>
      </c>
      <c r="G776" s="80">
        <v>2</v>
      </c>
      <c r="H776" s="280" t="s">
        <v>1394</v>
      </c>
      <c r="I776" s="80"/>
    </row>
    <row r="777" spans="1:9">
      <c r="A777" s="280" t="s">
        <v>2172</v>
      </c>
      <c r="B777" s="280" t="s">
        <v>1457</v>
      </c>
      <c r="C777" s="280" t="s">
        <v>1214</v>
      </c>
      <c r="D777" s="280" t="s">
        <v>1211</v>
      </c>
      <c r="E777" s="80">
        <v>0.99620536785390812</v>
      </c>
      <c r="F777" s="80">
        <v>707367</v>
      </c>
      <c r="G777" s="80">
        <v>2</v>
      </c>
      <c r="H777" s="280" t="s">
        <v>1394</v>
      </c>
      <c r="I777" s="80"/>
    </row>
    <row r="778" spans="1:9">
      <c r="A778" s="280" t="s">
        <v>2173</v>
      </c>
      <c r="B778" s="280" t="s">
        <v>1457</v>
      </c>
      <c r="C778" s="280" t="s">
        <v>1214</v>
      </c>
      <c r="D778" s="280" t="s">
        <v>1212</v>
      </c>
      <c r="E778" s="80">
        <v>1.0004052079227859</v>
      </c>
      <c r="F778" s="80">
        <v>707367</v>
      </c>
      <c r="G778" s="80">
        <v>2</v>
      </c>
      <c r="H778" s="280" t="s">
        <v>1394</v>
      </c>
      <c r="I778" s="80"/>
    </row>
    <row r="779" spans="1:9">
      <c r="A779" s="280" t="s">
        <v>2174</v>
      </c>
      <c r="B779" s="280" t="s">
        <v>1457</v>
      </c>
      <c r="C779" s="280" t="s">
        <v>1214</v>
      </c>
      <c r="D779" s="280" t="s">
        <v>1213</v>
      </c>
      <c r="E779" s="80">
        <v>0.99620845838345473</v>
      </c>
      <c r="F779" s="80">
        <v>707367</v>
      </c>
      <c r="G779" s="80">
        <v>2</v>
      </c>
      <c r="H779" s="280" t="s">
        <v>1394</v>
      </c>
      <c r="I779" s="80"/>
    </row>
    <row r="780" spans="1:9">
      <c r="A780" s="280" t="s">
        <v>2175</v>
      </c>
      <c r="B780" s="280" t="s">
        <v>1457</v>
      </c>
      <c r="C780" s="280" t="s">
        <v>1214</v>
      </c>
      <c r="D780" s="280" t="s">
        <v>1214</v>
      </c>
      <c r="E780" s="80">
        <v>1</v>
      </c>
      <c r="F780" s="80">
        <v>707367</v>
      </c>
      <c r="G780" s="80">
        <v>2</v>
      </c>
      <c r="H780" s="280" t="s">
        <v>1394</v>
      </c>
      <c r="I780" s="80"/>
    </row>
    <row r="781" spans="1:9">
      <c r="A781" s="280" t="s">
        <v>2176</v>
      </c>
      <c r="B781" s="280" t="s">
        <v>1457</v>
      </c>
      <c r="C781" s="280" t="s">
        <v>1214</v>
      </c>
      <c r="D781" s="280" t="s">
        <v>1215</v>
      </c>
      <c r="E781" s="80">
        <v>0.96602139778431673</v>
      </c>
      <c r="F781" s="80">
        <v>707367</v>
      </c>
      <c r="G781" s="80">
        <v>2</v>
      </c>
      <c r="H781" s="280" t="s">
        <v>1394</v>
      </c>
      <c r="I781" s="80"/>
    </row>
    <row r="782" spans="1:9">
      <c r="A782" s="280" t="s">
        <v>2177</v>
      </c>
      <c r="B782" s="280" t="s">
        <v>1457</v>
      </c>
      <c r="C782" s="280" t="s">
        <v>1214</v>
      </c>
      <c r="D782" s="280" t="s">
        <v>1216</v>
      </c>
      <c r="E782" s="80">
        <v>0.99046342220454509</v>
      </c>
      <c r="F782" s="80">
        <v>707367</v>
      </c>
      <c r="G782" s="80">
        <v>2</v>
      </c>
      <c r="H782" s="280" t="s">
        <v>1394</v>
      </c>
      <c r="I782" s="80"/>
    </row>
    <row r="783" spans="1:9">
      <c r="A783" s="280" t="s">
        <v>2178</v>
      </c>
      <c r="B783" s="280" t="s">
        <v>1457</v>
      </c>
      <c r="C783" s="280" t="s">
        <v>1214</v>
      </c>
      <c r="D783" s="280" t="s">
        <v>1217</v>
      </c>
      <c r="E783" s="80">
        <v>0.69442417404595924</v>
      </c>
      <c r="F783" s="80">
        <v>707367</v>
      </c>
      <c r="G783" s="80">
        <v>2</v>
      </c>
      <c r="H783" s="280" t="s">
        <v>1394</v>
      </c>
      <c r="I783" s="80"/>
    </row>
    <row r="784" spans="1:9">
      <c r="A784" s="280" t="s">
        <v>2179</v>
      </c>
      <c r="B784" s="280" t="s">
        <v>1457</v>
      </c>
      <c r="C784" s="280" t="s">
        <v>1214</v>
      </c>
      <c r="D784" s="280" t="s">
        <v>1218</v>
      </c>
      <c r="E784" s="80">
        <v>0.41452825530134035</v>
      </c>
      <c r="F784" s="80">
        <v>707367</v>
      </c>
      <c r="G784" s="80">
        <v>2</v>
      </c>
      <c r="H784" s="280" t="s">
        <v>1394</v>
      </c>
      <c r="I784" s="80"/>
    </row>
    <row r="785" spans="1:9">
      <c r="A785" s="280" t="s">
        <v>2180</v>
      </c>
      <c r="B785" s="280" t="s">
        <v>1457</v>
      </c>
      <c r="C785" s="280" t="s">
        <v>1214</v>
      </c>
      <c r="D785" s="280" t="s">
        <v>1219</v>
      </c>
      <c r="E785" s="80">
        <v>55589.983289322015</v>
      </c>
      <c r="F785" s="80">
        <v>707367</v>
      </c>
      <c r="G785" s="80">
        <v>2</v>
      </c>
      <c r="H785" s="280" t="s">
        <v>1394</v>
      </c>
      <c r="I785" s="80"/>
    </row>
    <row r="786" spans="1:9">
      <c r="A786" s="280" t="s">
        <v>2181</v>
      </c>
      <c r="B786" s="280" t="s">
        <v>1457</v>
      </c>
      <c r="C786" s="280" t="s">
        <v>1214</v>
      </c>
      <c r="D786" s="280" t="s">
        <v>1347</v>
      </c>
      <c r="E786" s="80">
        <v>0.73175943682888378</v>
      </c>
      <c r="F786" s="80">
        <v>707367</v>
      </c>
      <c r="G786" s="80">
        <v>2</v>
      </c>
      <c r="H786" s="280" t="s">
        <v>1394</v>
      </c>
      <c r="I786" s="80"/>
    </row>
    <row r="787" spans="1:9">
      <c r="A787" s="280" t="s">
        <v>2182</v>
      </c>
      <c r="B787" s="280" t="s">
        <v>1457</v>
      </c>
      <c r="C787" s="280" t="s">
        <v>1214</v>
      </c>
      <c r="D787" s="280" t="s">
        <v>1344</v>
      </c>
      <c r="E787" s="80">
        <v>1.6073123715678272</v>
      </c>
      <c r="F787" s="80">
        <v>707367</v>
      </c>
      <c r="G787" s="80">
        <v>2</v>
      </c>
      <c r="H787" s="280" t="s">
        <v>1394</v>
      </c>
      <c r="I787" s="80"/>
    </row>
    <row r="788" spans="1:9">
      <c r="A788" s="280" t="s">
        <v>2183</v>
      </c>
      <c r="B788" s="280" t="s">
        <v>1457</v>
      </c>
      <c r="C788" s="280" t="s">
        <v>1215</v>
      </c>
      <c r="D788" s="280" t="s">
        <v>1211</v>
      </c>
      <c r="E788" s="80">
        <v>1.0330803187079711</v>
      </c>
      <c r="F788" s="80">
        <v>707367</v>
      </c>
      <c r="G788" s="80">
        <v>2</v>
      </c>
      <c r="H788" s="280" t="s">
        <v>1394</v>
      </c>
      <c r="I788" s="80"/>
    </row>
    <row r="789" spans="1:9">
      <c r="A789" s="280" t="s">
        <v>2184</v>
      </c>
      <c r="B789" s="280" t="s">
        <v>1457</v>
      </c>
      <c r="C789" s="280" t="s">
        <v>1215</v>
      </c>
      <c r="D789" s="280" t="s">
        <v>1212</v>
      </c>
      <c r="E789" s="80">
        <v>1.0374094980882294</v>
      </c>
      <c r="F789" s="80">
        <v>707367</v>
      </c>
      <c r="G789" s="80">
        <v>2</v>
      </c>
      <c r="H789" s="280" t="s">
        <v>1394</v>
      </c>
      <c r="I789" s="80"/>
    </row>
    <row r="790" spans="1:9">
      <c r="A790" s="280" t="s">
        <v>2185</v>
      </c>
      <c r="B790" s="280" t="s">
        <v>1457</v>
      </c>
      <c r="C790" s="280" t="s">
        <v>1215</v>
      </c>
      <c r="D790" s="280" t="s">
        <v>1213</v>
      </c>
      <c r="E790" s="80">
        <v>1.0330834092375178</v>
      </c>
      <c r="F790" s="80">
        <v>707367</v>
      </c>
      <c r="G790" s="80">
        <v>2</v>
      </c>
      <c r="H790" s="280" t="s">
        <v>1394</v>
      </c>
      <c r="I790" s="80"/>
    </row>
    <row r="791" spans="1:9">
      <c r="A791" s="280" t="s">
        <v>2186</v>
      </c>
      <c r="B791" s="280" t="s">
        <v>1457</v>
      </c>
      <c r="C791" s="280" t="s">
        <v>1215</v>
      </c>
      <c r="D791" s="280" t="s">
        <v>1214</v>
      </c>
      <c r="E791" s="80">
        <v>1.0370106540574049</v>
      </c>
      <c r="F791" s="80">
        <v>707367</v>
      </c>
      <c r="G791" s="80">
        <v>2</v>
      </c>
      <c r="H791" s="280" t="s">
        <v>1394</v>
      </c>
      <c r="I791" s="80"/>
    </row>
    <row r="792" spans="1:9">
      <c r="A792" s="280" t="s">
        <v>2187</v>
      </c>
      <c r="B792" s="280" t="s">
        <v>1457</v>
      </c>
      <c r="C792" s="280" t="s">
        <v>1215</v>
      </c>
      <c r="D792" s="280" t="s">
        <v>1215</v>
      </c>
      <c r="E792" s="80">
        <v>1</v>
      </c>
      <c r="F792" s="80">
        <v>707367</v>
      </c>
      <c r="G792" s="80">
        <v>2</v>
      </c>
      <c r="H792" s="280" t="s">
        <v>1394</v>
      </c>
      <c r="I792" s="80"/>
    </row>
    <row r="793" spans="1:9">
      <c r="A793" s="280" t="s">
        <v>2188</v>
      </c>
      <c r="B793" s="280" t="s">
        <v>1457</v>
      </c>
      <c r="C793" s="280" t="s">
        <v>1215</v>
      </c>
      <c r="D793" s="280" t="s">
        <v>1216</v>
      </c>
      <c r="E793" s="80">
        <v>1.0237868018066192</v>
      </c>
      <c r="F793" s="80">
        <v>707367</v>
      </c>
      <c r="G793" s="80">
        <v>2</v>
      </c>
      <c r="H793" s="280" t="s">
        <v>1394</v>
      </c>
      <c r="I793" s="80"/>
    </row>
    <row r="794" spans="1:9">
      <c r="A794" s="280" t="s">
        <v>2189</v>
      </c>
      <c r="B794" s="280" t="s">
        <v>1457</v>
      </c>
      <c r="C794" s="280" t="s">
        <v>1215</v>
      </c>
      <c r="D794" s="280" t="s">
        <v>1217</v>
      </c>
      <c r="E794" s="80">
        <v>0.71916936309549917</v>
      </c>
      <c r="F794" s="80">
        <v>707367</v>
      </c>
      <c r="G794" s="80">
        <v>2</v>
      </c>
      <c r="H794" s="280" t="s">
        <v>1394</v>
      </c>
      <c r="I794" s="80"/>
    </row>
    <row r="795" spans="1:9">
      <c r="A795" s="280" t="s">
        <v>2190</v>
      </c>
      <c r="B795" s="280" t="s">
        <v>1457</v>
      </c>
      <c r="C795" s="280" t="s">
        <v>1215</v>
      </c>
      <c r="D795" s="280" t="s">
        <v>1218</v>
      </c>
      <c r="E795" s="80">
        <v>0.42774184291799056</v>
      </c>
      <c r="F795" s="80">
        <v>707367</v>
      </c>
      <c r="G795" s="80">
        <v>2</v>
      </c>
      <c r="H795" s="280" t="s">
        <v>1394</v>
      </c>
      <c r="I795" s="80"/>
    </row>
    <row r="796" spans="1:9">
      <c r="A796" s="280" t="s">
        <v>2191</v>
      </c>
      <c r="B796" s="280" t="s">
        <v>1457</v>
      </c>
      <c r="C796" s="280" t="s">
        <v>1215</v>
      </c>
      <c r="D796" s="280" t="s">
        <v>1219</v>
      </c>
      <c r="E796" s="80">
        <v>57409.211179845312</v>
      </c>
      <c r="F796" s="80">
        <v>707367</v>
      </c>
      <c r="G796" s="80">
        <v>2</v>
      </c>
      <c r="H796" s="280" t="s">
        <v>1394</v>
      </c>
      <c r="I796" s="80"/>
    </row>
    <row r="797" spans="1:9">
      <c r="A797" s="280" t="s">
        <v>2192</v>
      </c>
      <c r="B797" s="280" t="s">
        <v>1457</v>
      </c>
      <c r="C797" s="280" t="s">
        <v>1215</v>
      </c>
      <c r="D797" s="280" t="s">
        <v>1347</v>
      </c>
      <c r="E797" s="80">
        <v>0.75825097043250644</v>
      </c>
      <c r="F797" s="80">
        <v>707367</v>
      </c>
      <c r="G797" s="80">
        <v>2</v>
      </c>
      <c r="H797" s="280" t="s">
        <v>1394</v>
      </c>
      <c r="I797" s="80"/>
    </row>
    <row r="798" spans="1:9">
      <c r="A798" s="280" t="s">
        <v>2193</v>
      </c>
      <c r="B798" s="280" t="s">
        <v>1457</v>
      </c>
      <c r="C798" s="280" t="s">
        <v>1215</v>
      </c>
      <c r="D798" s="280" t="s">
        <v>1344</v>
      </c>
      <c r="E798" s="80">
        <v>1.6657042567509435</v>
      </c>
      <c r="F798" s="80">
        <v>707367</v>
      </c>
      <c r="G798" s="80">
        <v>2</v>
      </c>
      <c r="H798" s="280" t="s">
        <v>1394</v>
      </c>
      <c r="I798" s="80"/>
    </row>
    <row r="799" spans="1:9">
      <c r="A799" s="280" t="s">
        <v>2194</v>
      </c>
      <c r="B799" s="280" t="s">
        <v>1457</v>
      </c>
      <c r="C799" s="280" t="s">
        <v>1216</v>
      </c>
      <c r="D799" s="280" t="s">
        <v>1211</v>
      </c>
      <c r="E799" s="80">
        <v>0.9980024150887068</v>
      </c>
      <c r="F799" s="80">
        <v>707367</v>
      </c>
      <c r="G799" s="80">
        <v>2</v>
      </c>
      <c r="H799" s="280" t="s">
        <v>1394</v>
      </c>
      <c r="I799" s="80"/>
    </row>
    <row r="800" spans="1:9">
      <c r="A800" s="280" t="s">
        <v>2195</v>
      </c>
      <c r="B800" s="280" t="s">
        <v>1457</v>
      </c>
      <c r="C800" s="280" t="s">
        <v>1216</v>
      </c>
      <c r="D800" s="280" t="s">
        <v>1212</v>
      </c>
      <c r="E800" s="80">
        <v>1.0021911326792048</v>
      </c>
      <c r="F800" s="80">
        <v>707367</v>
      </c>
      <c r="G800" s="80">
        <v>2</v>
      </c>
      <c r="H800" s="280" t="s">
        <v>1394</v>
      </c>
      <c r="I800" s="80"/>
    </row>
    <row r="801" spans="1:9">
      <c r="A801" s="280" t="s">
        <v>2196</v>
      </c>
      <c r="B801" s="280" t="s">
        <v>1457</v>
      </c>
      <c r="C801" s="280" t="s">
        <v>1216</v>
      </c>
      <c r="D801" s="280" t="s">
        <v>1213</v>
      </c>
      <c r="E801" s="80">
        <v>0.99800535774827492</v>
      </c>
      <c r="F801" s="80">
        <v>707367</v>
      </c>
      <c r="G801" s="80">
        <v>2</v>
      </c>
      <c r="H801" s="280" t="s">
        <v>1394</v>
      </c>
      <c r="I801" s="80"/>
    </row>
    <row r="802" spans="1:9">
      <c r="A802" s="280" t="s">
        <v>2197</v>
      </c>
      <c r="B802" s="280" t="s">
        <v>1457</v>
      </c>
      <c r="C802" s="280" t="s">
        <v>1216</v>
      </c>
      <c r="D802" s="280" t="s">
        <v>1214</v>
      </c>
      <c r="E802" s="80">
        <v>1.0017351987353276</v>
      </c>
      <c r="F802" s="80">
        <v>707367</v>
      </c>
      <c r="G802" s="80">
        <v>2</v>
      </c>
      <c r="H802" s="280" t="s">
        <v>1394</v>
      </c>
      <c r="I802" s="80"/>
    </row>
    <row r="803" spans="1:9">
      <c r="A803" s="280" t="s">
        <v>2198</v>
      </c>
      <c r="B803" s="280" t="s">
        <v>1457</v>
      </c>
      <c r="C803" s="280" t="s">
        <v>1216</v>
      </c>
      <c r="D803" s="280" t="s">
        <v>1215</v>
      </c>
      <c r="E803" s="80">
        <v>0.96650795454426819</v>
      </c>
      <c r="F803" s="80">
        <v>707367</v>
      </c>
      <c r="G803" s="80">
        <v>2</v>
      </c>
      <c r="H803" s="280" t="s">
        <v>1394</v>
      </c>
      <c r="I803" s="80"/>
    </row>
    <row r="804" spans="1:9">
      <c r="A804" s="280" t="s">
        <v>2199</v>
      </c>
      <c r="B804" s="280" t="s">
        <v>1457</v>
      </c>
      <c r="C804" s="280" t="s">
        <v>1216</v>
      </c>
      <c r="D804" s="280" t="s">
        <v>1216</v>
      </c>
      <c r="E804" s="80">
        <v>1</v>
      </c>
      <c r="F804" s="80">
        <v>707367</v>
      </c>
      <c r="G804" s="80">
        <v>2</v>
      </c>
      <c r="H804" s="280" t="s">
        <v>1394</v>
      </c>
      <c r="I804" s="80"/>
    </row>
    <row r="805" spans="1:9">
      <c r="A805" s="280" t="s">
        <v>2200</v>
      </c>
      <c r="B805" s="280" t="s">
        <v>1457</v>
      </c>
      <c r="C805" s="280" t="s">
        <v>1216</v>
      </c>
      <c r="D805" s="280" t="s">
        <v>1217</v>
      </c>
      <c r="E805" s="80">
        <v>0.68754871461552647</v>
      </c>
      <c r="F805" s="80">
        <v>707367</v>
      </c>
      <c r="G805" s="80">
        <v>2</v>
      </c>
      <c r="H805" s="280" t="s">
        <v>1394</v>
      </c>
      <c r="I805" s="80"/>
    </row>
    <row r="806" spans="1:9">
      <c r="A806" s="280" t="s">
        <v>2201</v>
      </c>
      <c r="B806" s="280" t="s">
        <v>1457</v>
      </c>
      <c r="C806" s="280" t="s">
        <v>1216</v>
      </c>
      <c r="D806" s="280" t="s">
        <v>1218</v>
      </c>
      <c r="E806" s="80">
        <v>0.50709419432733371</v>
      </c>
      <c r="F806" s="80">
        <v>707367</v>
      </c>
      <c r="G806" s="80">
        <v>2</v>
      </c>
      <c r="H806" s="280" t="s">
        <v>1394</v>
      </c>
      <c r="I806" s="80"/>
    </row>
    <row r="807" spans="1:9">
      <c r="A807" s="280" t="s">
        <v>2202</v>
      </c>
      <c r="B807" s="280" t="s">
        <v>1457</v>
      </c>
      <c r="C807" s="280" t="s">
        <v>1216</v>
      </c>
      <c r="D807" s="280" t="s">
        <v>1219</v>
      </c>
      <c r="E807" s="80">
        <v>53009.877022117777</v>
      </c>
      <c r="F807" s="80">
        <v>707367</v>
      </c>
      <c r="G807" s="80">
        <v>2</v>
      </c>
      <c r="H807" s="280" t="s">
        <v>1394</v>
      </c>
      <c r="I807" s="80"/>
    </row>
    <row r="808" spans="1:9">
      <c r="A808" s="280" t="s">
        <v>2203</v>
      </c>
      <c r="B808" s="280" t="s">
        <v>1457</v>
      </c>
      <c r="C808" s="280" t="s">
        <v>1216</v>
      </c>
      <c r="D808" s="280" t="s">
        <v>1347</v>
      </c>
      <c r="E808" s="80">
        <v>0.73098059610650101</v>
      </c>
      <c r="F808" s="80">
        <v>707367</v>
      </c>
      <c r="G808" s="80">
        <v>2</v>
      </c>
      <c r="H808" s="280" t="s">
        <v>1394</v>
      </c>
      <c r="I808" s="80"/>
    </row>
    <row r="809" spans="1:9">
      <c r="A809" s="280" t="s">
        <v>2204</v>
      </c>
      <c r="B809" s="280" t="s">
        <v>1457</v>
      </c>
      <c r="C809" s="280" t="s">
        <v>1216</v>
      </c>
      <c r="D809" s="280" t="s">
        <v>1344</v>
      </c>
      <c r="E809" s="80">
        <v>1.6036290653656582</v>
      </c>
      <c r="F809" s="80">
        <v>707367</v>
      </c>
      <c r="G809" s="80">
        <v>2</v>
      </c>
      <c r="H809" s="280" t="s">
        <v>1394</v>
      </c>
      <c r="I809" s="80"/>
    </row>
    <row r="810" spans="1:9">
      <c r="A810" s="280" t="s">
        <v>2205</v>
      </c>
      <c r="B810" s="280" t="s">
        <v>1457</v>
      </c>
      <c r="C810" s="280" t="s">
        <v>1217</v>
      </c>
      <c r="D810" s="280" t="s">
        <v>1211</v>
      </c>
      <c r="E810" s="80">
        <v>1.4496416296666419</v>
      </c>
      <c r="F810" s="80">
        <v>707367</v>
      </c>
      <c r="G810" s="80">
        <v>2</v>
      </c>
      <c r="H810" s="280" t="s">
        <v>1394</v>
      </c>
      <c r="I810" s="80"/>
    </row>
    <row r="811" spans="1:9">
      <c r="A811" s="280" t="s">
        <v>2206</v>
      </c>
      <c r="B811" s="280" t="s">
        <v>1457</v>
      </c>
      <c r="C811" s="280" t="s">
        <v>1217</v>
      </c>
      <c r="D811" s="280" t="s">
        <v>1212</v>
      </c>
      <c r="E811" s="80">
        <v>1.4557431891558126</v>
      </c>
      <c r="F811" s="80">
        <v>707367</v>
      </c>
      <c r="G811" s="80">
        <v>2</v>
      </c>
      <c r="H811" s="280" t="s">
        <v>1394</v>
      </c>
      <c r="I811" s="80"/>
    </row>
    <row r="812" spans="1:9">
      <c r="A812" s="280" t="s">
        <v>2207</v>
      </c>
      <c r="B812" s="280" t="s">
        <v>1457</v>
      </c>
      <c r="C812" s="280" t="s">
        <v>1217</v>
      </c>
      <c r="D812" s="280" t="s">
        <v>1213</v>
      </c>
      <c r="E812" s="80">
        <v>1.4496462450100125</v>
      </c>
      <c r="F812" s="80">
        <v>707367</v>
      </c>
      <c r="G812" s="80">
        <v>2</v>
      </c>
      <c r="H812" s="280" t="s">
        <v>1394</v>
      </c>
      <c r="I812" s="80"/>
    </row>
    <row r="813" spans="1:9">
      <c r="A813" s="280" t="s">
        <v>2208</v>
      </c>
      <c r="B813" s="280" t="s">
        <v>1457</v>
      </c>
      <c r="C813" s="280" t="s">
        <v>1217</v>
      </c>
      <c r="D813" s="280" t="s">
        <v>1214</v>
      </c>
      <c r="E813" s="80">
        <v>1.4551733327453269</v>
      </c>
      <c r="F813" s="80">
        <v>707367</v>
      </c>
      <c r="G813" s="80">
        <v>2</v>
      </c>
      <c r="H813" s="280" t="s">
        <v>1394</v>
      </c>
      <c r="I813" s="80"/>
    </row>
    <row r="814" spans="1:9">
      <c r="A814" s="280" t="s">
        <v>2209</v>
      </c>
      <c r="B814" s="280" t="s">
        <v>1457</v>
      </c>
      <c r="C814" s="280" t="s">
        <v>1217</v>
      </c>
      <c r="D814" s="280" t="s">
        <v>1215</v>
      </c>
      <c r="E814" s="80">
        <v>1.4040239765158649</v>
      </c>
      <c r="F814" s="80">
        <v>707367</v>
      </c>
      <c r="G814" s="80">
        <v>2</v>
      </c>
      <c r="H814" s="280" t="s">
        <v>1394</v>
      </c>
      <c r="I814" s="80"/>
    </row>
    <row r="815" spans="1:9">
      <c r="A815" s="280" t="s">
        <v>2210</v>
      </c>
      <c r="B815" s="280" t="s">
        <v>1457</v>
      </c>
      <c r="C815" s="280" t="s">
        <v>1217</v>
      </c>
      <c r="D815" s="280" t="s">
        <v>1216</v>
      </c>
      <c r="E815" s="80">
        <v>1.4308202819318774</v>
      </c>
      <c r="F815" s="80">
        <v>707367</v>
      </c>
      <c r="G815" s="80">
        <v>2</v>
      </c>
      <c r="H815" s="280" t="s">
        <v>1394</v>
      </c>
      <c r="I815" s="80"/>
    </row>
    <row r="816" spans="1:9">
      <c r="A816" s="280" t="s">
        <v>2211</v>
      </c>
      <c r="B816" s="280" t="s">
        <v>1457</v>
      </c>
      <c r="C816" s="280" t="s">
        <v>1217</v>
      </c>
      <c r="D816" s="280" t="s">
        <v>1217</v>
      </c>
      <c r="E816" s="80">
        <v>1</v>
      </c>
      <c r="F816" s="80">
        <v>707367</v>
      </c>
      <c r="G816" s="80">
        <v>2</v>
      </c>
      <c r="H816" s="280" t="s">
        <v>1394</v>
      </c>
      <c r="I816" s="80"/>
    </row>
    <row r="817" spans="1:9">
      <c r="A817" s="280" t="s">
        <v>2212</v>
      </c>
      <c r="B817" s="280" t="s">
        <v>1457</v>
      </c>
      <c r="C817" s="280" t="s">
        <v>1217</v>
      </c>
      <c r="D817" s="280" t="s">
        <v>1218</v>
      </c>
      <c r="E817" s="80">
        <v>0.62149939118330499</v>
      </c>
      <c r="F817" s="80">
        <v>707367</v>
      </c>
      <c r="G817" s="80">
        <v>2</v>
      </c>
      <c r="H817" s="280" t="s">
        <v>1394</v>
      </c>
      <c r="I817" s="80"/>
    </row>
    <row r="818" spans="1:9">
      <c r="A818" s="280" t="s">
        <v>2213</v>
      </c>
      <c r="B818" s="280" t="s">
        <v>1457</v>
      </c>
      <c r="C818" s="280" t="s">
        <v>1217</v>
      </c>
      <c r="D818" s="280" t="s">
        <v>1219</v>
      </c>
      <c r="E818" s="80">
        <v>77149.471663590331</v>
      </c>
      <c r="F818" s="80">
        <v>707367</v>
      </c>
      <c r="G818" s="80">
        <v>2</v>
      </c>
      <c r="H818" s="280" t="s">
        <v>1394</v>
      </c>
      <c r="I818" s="80"/>
    </row>
    <row r="819" spans="1:9">
      <c r="A819" s="280" t="s">
        <v>2214</v>
      </c>
      <c r="B819" s="280" t="s">
        <v>1457</v>
      </c>
      <c r="C819" s="280" t="s">
        <v>1217</v>
      </c>
      <c r="D819" s="280" t="s">
        <v>1347</v>
      </c>
      <c r="E819" s="80">
        <v>1.06056247069284</v>
      </c>
      <c r="F819" s="80">
        <v>707367</v>
      </c>
      <c r="G819" s="80">
        <v>2</v>
      </c>
      <c r="H819" s="280" t="s">
        <v>1394</v>
      </c>
      <c r="I819" s="80"/>
    </row>
    <row r="820" spans="1:9">
      <c r="A820" s="280" t="s">
        <v>2215</v>
      </c>
      <c r="B820" s="280" t="s">
        <v>1457</v>
      </c>
      <c r="C820" s="280" t="s">
        <v>1217</v>
      </c>
      <c r="D820" s="280" t="s">
        <v>1344</v>
      </c>
      <c r="E820" s="80">
        <v>2.3287970125626996</v>
      </c>
      <c r="F820" s="80">
        <v>707367</v>
      </c>
      <c r="G820" s="80">
        <v>2</v>
      </c>
      <c r="H820" s="280" t="s">
        <v>1394</v>
      </c>
      <c r="I820" s="80"/>
    </row>
    <row r="821" spans="1:9">
      <c r="A821" s="280" t="s">
        <v>2216</v>
      </c>
      <c r="B821" s="280" t="s">
        <v>1457</v>
      </c>
      <c r="C821" s="280" t="s">
        <v>1218</v>
      </c>
      <c r="D821" s="280" t="s">
        <v>1211</v>
      </c>
      <c r="E821" s="80">
        <v>2.4792765372376988</v>
      </c>
      <c r="F821" s="80">
        <v>707367</v>
      </c>
      <c r="G821" s="80">
        <v>2</v>
      </c>
      <c r="H821" s="280" t="s">
        <v>1394</v>
      </c>
      <c r="I821" s="80"/>
    </row>
    <row r="822" spans="1:9">
      <c r="A822" s="280" t="s">
        <v>2217</v>
      </c>
      <c r="B822" s="280" t="s">
        <v>1457</v>
      </c>
      <c r="C822" s="280" t="s">
        <v>1218</v>
      </c>
      <c r="D822" s="280" t="s">
        <v>1212</v>
      </c>
      <c r="E822" s="80">
        <v>2.4917754374981942</v>
      </c>
      <c r="F822" s="80">
        <v>707367</v>
      </c>
      <c r="G822" s="80">
        <v>2</v>
      </c>
      <c r="H822" s="280" t="s">
        <v>1394</v>
      </c>
      <c r="I822" s="80"/>
    </row>
    <row r="823" spans="1:9">
      <c r="A823" s="280" t="s">
        <v>2218</v>
      </c>
      <c r="B823" s="280" t="s">
        <v>1457</v>
      </c>
      <c r="C823" s="280" t="s">
        <v>1218</v>
      </c>
      <c r="D823" s="280" t="s">
        <v>1213</v>
      </c>
      <c r="E823" s="80">
        <v>2.4792796629507374</v>
      </c>
      <c r="F823" s="80">
        <v>707367</v>
      </c>
      <c r="G823" s="80">
        <v>2</v>
      </c>
      <c r="H823" s="280" t="s">
        <v>1394</v>
      </c>
      <c r="I823" s="80"/>
    </row>
    <row r="824" spans="1:9">
      <c r="A824" s="280" t="s">
        <v>2219</v>
      </c>
      <c r="B824" s="280" t="s">
        <v>1457</v>
      </c>
      <c r="C824" s="280" t="s">
        <v>1218</v>
      </c>
      <c r="D824" s="280" t="s">
        <v>1214</v>
      </c>
      <c r="E824" s="80">
        <v>2.4908220665730121</v>
      </c>
      <c r="F824" s="80">
        <v>707367</v>
      </c>
      <c r="G824" s="80">
        <v>2</v>
      </c>
      <c r="H824" s="280" t="s">
        <v>1394</v>
      </c>
      <c r="I824" s="80"/>
    </row>
    <row r="825" spans="1:9">
      <c r="A825" s="280" t="s">
        <v>2220</v>
      </c>
      <c r="B825" s="280" t="s">
        <v>1457</v>
      </c>
      <c r="C825" s="280" t="s">
        <v>1218</v>
      </c>
      <c r="D825" s="280" t="s">
        <v>1215</v>
      </c>
      <c r="E825" s="80">
        <v>2.3822524450084841</v>
      </c>
      <c r="F825" s="80">
        <v>707367</v>
      </c>
      <c r="G825" s="80">
        <v>2</v>
      </c>
      <c r="H825" s="280" t="s">
        <v>1394</v>
      </c>
      <c r="I825" s="80"/>
    </row>
    <row r="826" spans="1:9">
      <c r="A826" s="280" t="s">
        <v>2221</v>
      </c>
      <c r="B826" s="280" t="s">
        <v>1457</v>
      </c>
      <c r="C826" s="280" t="s">
        <v>1218</v>
      </c>
      <c r="D826" s="280" t="s">
        <v>1216</v>
      </c>
      <c r="E826" s="80">
        <v>2.2193442992705585</v>
      </c>
      <c r="F826" s="80">
        <v>707367</v>
      </c>
      <c r="G826" s="80">
        <v>2</v>
      </c>
      <c r="H826" s="280" t="s">
        <v>1394</v>
      </c>
      <c r="I826" s="80"/>
    </row>
    <row r="827" spans="1:9">
      <c r="A827" s="280" t="s">
        <v>2222</v>
      </c>
      <c r="B827" s="280" t="s">
        <v>1457</v>
      </c>
      <c r="C827" s="280" t="s">
        <v>1218</v>
      </c>
      <c r="D827" s="280" t="s">
        <v>1217</v>
      </c>
      <c r="E827" s="80">
        <v>1.7057118507593001</v>
      </c>
      <c r="F827" s="80">
        <v>707367</v>
      </c>
      <c r="G827" s="80">
        <v>2</v>
      </c>
      <c r="H827" s="280" t="s">
        <v>1394</v>
      </c>
      <c r="I827" s="80"/>
    </row>
    <row r="828" spans="1:9">
      <c r="A828" s="280" t="s">
        <v>2223</v>
      </c>
      <c r="B828" s="280" t="s">
        <v>1457</v>
      </c>
      <c r="C828" s="280" t="s">
        <v>1218</v>
      </c>
      <c r="D828" s="280" t="s">
        <v>1218</v>
      </c>
      <c r="E828" s="80">
        <v>1</v>
      </c>
      <c r="F828" s="80">
        <v>707367</v>
      </c>
      <c r="G828" s="80">
        <v>2</v>
      </c>
      <c r="H828" s="280" t="s">
        <v>1394</v>
      </c>
      <c r="I828" s="80"/>
    </row>
    <row r="829" spans="1:9">
      <c r="A829" s="280" t="s">
        <v>2224</v>
      </c>
      <c r="B829" s="280" t="s">
        <v>1457</v>
      </c>
      <c r="C829" s="280" t="s">
        <v>1218</v>
      </c>
      <c r="D829" s="280" t="s">
        <v>1219</v>
      </c>
      <c r="E829" s="80">
        <v>122237.44843321011</v>
      </c>
      <c r="F829" s="80">
        <v>707367</v>
      </c>
      <c r="G829" s="80">
        <v>2</v>
      </c>
      <c r="H829" s="280" t="s">
        <v>1394</v>
      </c>
      <c r="I829" s="80"/>
    </row>
    <row r="830" spans="1:9">
      <c r="A830" s="280" t="s">
        <v>2225</v>
      </c>
      <c r="B830" s="280" t="s">
        <v>1457</v>
      </c>
      <c r="C830" s="280" t="s">
        <v>1218</v>
      </c>
      <c r="D830" s="280" t="s">
        <v>1347</v>
      </c>
      <c r="E830" s="80">
        <v>1.7798515677747984</v>
      </c>
      <c r="F830" s="80">
        <v>707367</v>
      </c>
      <c r="G830" s="80">
        <v>2</v>
      </c>
      <c r="H830" s="280" t="s">
        <v>1394</v>
      </c>
      <c r="I830" s="80"/>
    </row>
    <row r="831" spans="1:9">
      <c r="A831" s="280" t="s">
        <v>2226</v>
      </c>
      <c r="B831" s="280" t="s">
        <v>1457</v>
      </c>
      <c r="C831" s="280" t="s">
        <v>1218</v>
      </c>
      <c r="D831" s="280" t="s">
        <v>1344</v>
      </c>
      <c r="E831" s="80">
        <v>3.9417444013929059</v>
      </c>
      <c r="F831" s="80">
        <v>707367</v>
      </c>
      <c r="G831" s="80">
        <v>2</v>
      </c>
      <c r="H831" s="280" t="s">
        <v>1394</v>
      </c>
      <c r="I831" s="80"/>
    </row>
    <row r="832" spans="1:9">
      <c r="A832" s="280" t="s">
        <v>2227</v>
      </c>
      <c r="B832" s="280" t="s">
        <v>1457</v>
      </c>
      <c r="C832" s="280" t="s">
        <v>1219</v>
      </c>
      <c r="D832" s="280" t="s">
        <v>1211</v>
      </c>
      <c r="E832" s="80">
        <v>1.1852715604404467</v>
      </c>
      <c r="F832" s="80">
        <v>707367</v>
      </c>
      <c r="G832" s="80">
        <v>2</v>
      </c>
      <c r="H832" s="280" t="s">
        <v>1394</v>
      </c>
      <c r="I832" s="80"/>
    </row>
    <row r="833" spans="1:9">
      <c r="A833" s="280" t="s">
        <v>2228</v>
      </c>
      <c r="B833" s="280" t="s">
        <v>1457</v>
      </c>
      <c r="C833" s="280" t="s">
        <v>1219</v>
      </c>
      <c r="D833" s="280" t="s">
        <v>1212</v>
      </c>
      <c r="E833" s="80">
        <v>1.189709303392698</v>
      </c>
      <c r="F833" s="80">
        <v>707367</v>
      </c>
      <c r="G833" s="80">
        <v>2</v>
      </c>
      <c r="H833" s="280" t="s">
        <v>1394</v>
      </c>
      <c r="I833" s="80"/>
    </row>
    <row r="834" spans="1:9">
      <c r="A834" s="280" t="s">
        <v>2229</v>
      </c>
      <c r="B834" s="280" t="s">
        <v>1457</v>
      </c>
      <c r="C834" s="280" t="s">
        <v>1219</v>
      </c>
      <c r="D834" s="280" t="s">
        <v>1213</v>
      </c>
      <c r="E834" s="80">
        <v>1.1852781488229758</v>
      </c>
      <c r="F834" s="80">
        <v>707367</v>
      </c>
      <c r="G834" s="80">
        <v>2</v>
      </c>
      <c r="H834" s="280" t="s">
        <v>1394</v>
      </c>
      <c r="I834" s="80"/>
    </row>
    <row r="835" spans="1:9">
      <c r="A835" s="280" t="s">
        <v>2230</v>
      </c>
      <c r="B835" s="280" t="s">
        <v>1457</v>
      </c>
      <c r="C835" s="280" t="s">
        <v>1219</v>
      </c>
      <c r="D835" s="280" t="s">
        <v>1214</v>
      </c>
      <c r="E835" s="80">
        <v>1.1892191491017994</v>
      </c>
      <c r="F835" s="80">
        <v>707367</v>
      </c>
      <c r="G835" s="80">
        <v>2</v>
      </c>
      <c r="H835" s="280" t="s">
        <v>1394</v>
      </c>
      <c r="I835" s="80"/>
    </row>
    <row r="836" spans="1:9">
      <c r="A836" s="280" t="s">
        <v>2231</v>
      </c>
      <c r="B836" s="280" t="s">
        <v>1457</v>
      </c>
      <c r="C836" s="280" t="s">
        <v>1219</v>
      </c>
      <c r="D836" s="280" t="s">
        <v>1215</v>
      </c>
      <c r="E836" s="80">
        <v>1.1482055969638996</v>
      </c>
      <c r="F836" s="80">
        <v>707367</v>
      </c>
      <c r="G836" s="80">
        <v>2</v>
      </c>
      <c r="H836" s="280" t="s">
        <v>1394</v>
      </c>
      <c r="I836" s="80"/>
    </row>
    <row r="837" spans="1:9">
      <c r="A837" s="280" t="s">
        <v>2232</v>
      </c>
      <c r="B837" s="280" t="s">
        <v>1457</v>
      </c>
      <c r="C837" s="280" t="s">
        <v>1219</v>
      </c>
      <c r="D837" s="280" t="s">
        <v>1216</v>
      </c>
      <c r="E837" s="80">
        <v>1.0544968759385185</v>
      </c>
      <c r="F837" s="80">
        <v>707367</v>
      </c>
      <c r="G837" s="80">
        <v>2</v>
      </c>
      <c r="H837" s="280" t="s">
        <v>1394</v>
      </c>
      <c r="I837" s="80"/>
    </row>
    <row r="838" spans="1:9">
      <c r="A838" s="280" t="s">
        <v>2233</v>
      </c>
      <c r="B838" s="280" t="s">
        <v>1457</v>
      </c>
      <c r="C838" s="280" t="s">
        <v>1219</v>
      </c>
      <c r="D838" s="280" t="s">
        <v>1217</v>
      </c>
      <c r="E838" s="80">
        <v>0.82100666843644754</v>
      </c>
      <c r="F838" s="80">
        <v>707367</v>
      </c>
      <c r="G838" s="80">
        <v>2</v>
      </c>
      <c r="H838" s="280" t="s">
        <v>1394</v>
      </c>
      <c r="I838" s="80"/>
    </row>
    <row r="839" spans="1:9">
      <c r="A839" s="280" t="s">
        <v>2234</v>
      </c>
      <c r="B839" s="280" t="s">
        <v>1457</v>
      </c>
      <c r="C839" s="280" t="s">
        <v>1219</v>
      </c>
      <c r="D839" s="280" t="s">
        <v>1218</v>
      </c>
      <c r="E839" s="80">
        <v>0.4604823939142082</v>
      </c>
      <c r="F839" s="80">
        <v>707367</v>
      </c>
      <c r="G839" s="80">
        <v>2</v>
      </c>
      <c r="H839" s="280" t="s">
        <v>1394</v>
      </c>
      <c r="I839" s="80"/>
    </row>
    <row r="840" spans="1:9">
      <c r="A840" s="280" t="s">
        <v>2235</v>
      </c>
      <c r="B840" s="280" t="s">
        <v>1457</v>
      </c>
      <c r="C840" s="280" t="s">
        <v>1219</v>
      </c>
      <c r="D840" s="280" t="s">
        <v>1219</v>
      </c>
      <c r="E840" s="80">
        <v>1</v>
      </c>
      <c r="F840" s="80">
        <v>707367</v>
      </c>
      <c r="G840" s="80">
        <v>2</v>
      </c>
      <c r="H840" s="280" t="s">
        <v>1394</v>
      </c>
      <c r="I840" s="80"/>
    </row>
    <row r="841" spans="1:9">
      <c r="A841" s="280" t="s">
        <v>2236</v>
      </c>
      <c r="B841" s="280" t="s">
        <v>1457</v>
      </c>
      <c r="C841" s="280" t="s">
        <v>1219</v>
      </c>
      <c r="D841" s="280" t="s">
        <v>1347</v>
      </c>
      <c r="E841" s="80">
        <v>0.8608579991597648</v>
      </c>
      <c r="F841" s="80">
        <v>707367</v>
      </c>
      <c r="G841" s="80">
        <v>2</v>
      </c>
      <c r="H841" s="280" t="s">
        <v>1394</v>
      </c>
      <c r="I841" s="80"/>
    </row>
    <row r="842" spans="1:9">
      <c r="A842" s="280" t="s">
        <v>2237</v>
      </c>
      <c r="B842" s="280" t="s">
        <v>1457</v>
      </c>
      <c r="C842" s="280" t="s">
        <v>1219</v>
      </c>
      <c r="D842" s="280" t="s">
        <v>1344</v>
      </c>
      <c r="E842" s="80">
        <v>1.8950378612063985</v>
      </c>
      <c r="F842" s="80">
        <v>707367</v>
      </c>
      <c r="G842" s="80">
        <v>2</v>
      </c>
      <c r="H842" s="280" t="s">
        <v>1394</v>
      </c>
      <c r="I842" s="80"/>
    </row>
    <row r="843" spans="1:9">
      <c r="A843" s="280" t="s">
        <v>2238</v>
      </c>
      <c r="B843" s="280" t="s">
        <v>1457</v>
      </c>
      <c r="C843" s="280" t="s">
        <v>1183</v>
      </c>
      <c r="D843" s="280" t="s">
        <v>1211</v>
      </c>
      <c r="E843" s="80">
        <v>0.3244778559500936</v>
      </c>
      <c r="F843" s="80">
        <v>707367</v>
      </c>
      <c r="G843" s="80">
        <v>2</v>
      </c>
      <c r="H843" s="280" t="s">
        <v>1394</v>
      </c>
      <c r="I843" s="80"/>
    </row>
    <row r="844" spans="1:9">
      <c r="A844" s="280" t="s">
        <v>2239</v>
      </c>
      <c r="B844" s="280" t="s">
        <v>1457</v>
      </c>
      <c r="C844" s="280" t="s">
        <v>1183</v>
      </c>
      <c r="D844" s="280" t="s">
        <v>1212</v>
      </c>
      <c r="E844" s="80">
        <v>0.32570857487447585</v>
      </c>
      <c r="F844" s="80">
        <v>707367</v>
      </c>
      <c r="G844" s="80">
        <v>2</v>
      </c>
      <c r="H844" s="280" t="s">
        <v>1394</v>
      </c>
      <c r="I844" s="80"/>
    </row>
    <row r="845" spans="1:9">
      <c r="A845" s="280" t="s">
        <v>2240</v>
      </c>
      <c r="B845" s="280" t="s">
        <v>1457</v>
      </c>
      <c r="C845" s="280" t="s">
        <v>1183</v>
      </c>
      <c r="D845" s="280" t="s">
        <v>1213</v>
      </c>
      <c r="E845" s="80">
        <v>0.32447872022213925</v>
      </c>
      <c r="F845" s="80">
        <v>707367</v>
      </c>
      <c r="G845" s="80">
        <v>2</v>
      </c>
      <c r="H845" s="280" t="s">
        <v>1394</v>
      </c>
      <c r="I845" s="80"/>
    </row>
    <row r="846" spans="1:9">
      <c r="A846" s="280" t="s">
        <v>2241</v>
      </c>
      <c r="B846" s="280" t="s">
        <v>1457</v>
      </c>
      <c r="C846" s="280" t="s">
        <v>1183</v>
      </c>
      <c r="D846" s="280" t="s">
        <v>1214</v>
      </c>
      <c r="E846" s="80">
        <v>0.325634812623258</v>
      </c>
      <c r="F846" s="80">
        <v>707367</v>
      </c>
      <c r="G846" s="80">
        <v>2</v>
      </c>
      <c r="H846" s="280" t="s">
        <v>1394</v>
      </c>
      <c r="I846" s="80"/>
    </row>
    <row r="847" spans="1:9">
      <c r="A847" s="280" t="s">
        <v>2242</v>
      </c>
      <c r="B847" s="280" t="s">
        <v>1457</v>
      </c>
      <c r="C847" s="280" t="s">
        <v>1183</v>
      </c>
      <c r="D847" s="280" t="s">
        <v>1215</v>
      </c>
      <c r="E847" s="80">
        <v>0.31410226369109367</v>
      </c>
      <c r="F847" s="80">
        <v>707367</v>
      </c>
      <c r="G847" s="80">
        <v>2</v>
      </c>
      <c r="H847" s="280" t="s">
        <v>1394</v>
      </c>
      <c r="I847" s="80"/>
    </row>
    <row r="848" spans="1:9">
      <c r="A848" s="280" t="s">
        <v>2243</v>
      </c>
      <c r="B848" s="280" t="s">
        <v>1457</v>
      </c>
      <c r="C848" s="280" t="s">
        <v>1183</v>
      </c>
      <c r="D848" s="280" t="s">
        <v>1216</v>
      </c>
      <c r="E848" s="80">
        <v>0.30921801204476135</v>
      </c>
      <c r="F848" s="80">
        <v>707367</v>
      </c>
      <c r="G848" s="80">
        <v>2</v>
      </c>
      <c r="H848" s="280" t="s">
        <v>1394</v>
      </c>
      <c r="I848" s="80"/>
    </row>
    <row r="849" spans="1:9">
      <c r="A849" s="280" t="s">
        <v>2244</v>
      </c>
      <c r="B849" s="280" t="s">
        <v>1457</v>
      </c>
      <c r="C849" s="280" t="s">
        <v>1183</v>
      </c>
      <c r="D849" s="280" t="s">
        <v>1217</v>
      </c>
      <c r="E849" s="80">
        <v>0.22613105696856176</v>
      </c>
      <c r="F849" s="80">
        <v>707367</v>
      </c>
      <c r="G849" s="80">
        <v>2</v>
      </c>
      <c r="H849" s="280" t="s">
        <v>1394</v>
      </c>
      <c r="I849" s="80"/>
    </row>
    <row r="850" spans="1:9">
      <c r="A850" s="280" t="s">
        <v>2245</v>
      </c>
      <c r="B850" s="280" t="s">
        <v>1457</v>
      </c>
      <c r="C850" s="280" t="s">
        <v>1183</v>
      </c>
      <c r="D850" s="280" t="s">
        <v>1218</v>
      </c>
      <c r="E850" s="80">
        <v>6.6438489607430234E-2</v>
      </c>
      <c r="F850" s="80">
        <v>707367</v>
      </c>
      <c r="G850" s="80">
        <v>2</v>
      </c>
      <c r="H850" s="280" t="s">
        <v>1394</v>
      </c>
      <c r="I850" s="80"/>
    </row>
    <row r="851" spans="1:9">
      <c r="A851" s="280" t="s">
        <v>2246</v>
      </c>
      <c r="B851" s="280" t="s">
        <v>1457</v>
      </c>
      <c r="C851" s="280" t="s">
        <v>1183</v>
      </c>
      <c r="D851" s="280" t="s">
        <v>1219</v>
      </c>
      <c r="E851" s="80">
        <v>18011.310940056181</v>
      </c>
      <c r="F851" s="80">
        <v>707367</v>
      </c>
      <c r="G851" s="80">
        <v>2</v>
      </c>
      <c r="H851" s="280" t="s">
        <v>1394</v>
      </c>
      <c r="I851" s="80"/>
    </row>
    <row r="852" spans="1:9">
      <c r="A852" s="280" t="s">
        <v>2247</v>
      </c>
      <c r="B852" s="280" t="s">
        <v>1457</v>
      </c>
      <c r="C852" s="280" t="s">
        <v>1183</v>
      </c>
      <c r="D852" s="280" t="s">
        <v>1347</v>
      </c>
      <c r="E852" s="80">
        <v>0.23802167036623531</v>
      </c>
      <c r="F852" s="80">
        <v>707367</v>
      </c>
      <c r="G852" s="80">
        <v>2</v>
      </c>
      <c r="H852" s="280" t="s">
        <v>1394</v>
      </c>
      <c r="I852" s="80"/>
    </row>
    <row r="853" spans="1:9">
      <c r="A853" s="280" t="s">
        <v>2248</v>
      </c>
      <c r="B853" s="280" t="s">
        <v>1457</v>
      </c>
      <c r="C853" s="280" t="s">
        <v>1183</v>
      </c>
      <c r="D853" s="280" t="s">
        <v>1344</v>
      </c>
      <c r="E853" s="80">
        <v>0.52340907321727825</v>
      </c>
      <c r="F853" s="80">
        <v>707367</v>
      </c>
      <c r="G853" s="80">
        <v>2</v>
      </c>
      <c r="H853" s="280" t="s">
        <v>1394</v>
      </c>
      <c r="I853" s="80"/>
    </row>
    <row r="854" spans="1:9">
      <c r="A854" s="280" t="s">
        <v>2249</v>
      </c>
      <c r="B854" s="280" t="s">
        <v>1457</v>
      </c>
      <c r="C854" s="280" t="s">
        <v>1184</v>
      </c>
      <c r="D854" s="280" t="s">
        <v>1211</v>
      </c>
      <c r="E854" s="80">
        <v>2.2792008843946148E-2</v>
      </c>
      <c r="F854" s="80">
        <v>707367</v>
      </c>
      <c r="G854" s="80">
        <v>2</v>
      </c>
      <c r="H854" s="280" t="s">
        <v>1394</v>
      </c>
      <c r="I854" s="80"/>
    </row>
    <row r="855" spans="1:9">
      <c r="A855" s="280" t="s">
        <v>2250</v>
      </c>
      <c r="B855" s="280" t="s">
        <v>1457</v>
      </c>
      <c r="C855" s="280" t="s">
        <v>1184</v>
      </c>
      <c r="D855" s="280" t="s">
        <v>1212</v>
      </c>
      <c r="E855" s="80">
        <v>2.2866254128100817E-2</v>
      </c>
      <c r="F855" s="80">
        <v>707367</v>
      </c>
      <c r="G855" s="80">
        <v>2</v>
      </c>
      <c r="H855" s="280" t="s">
        <v>1394</v>
      </c>
      <c r="I855" s="80"/>
    </row>
    <row r="856" spans="1:9">
      <c r="A856" s="280" t="s">
        <v>2251</v>
      </c>
      <c r="B856" s="280" t="s">
        <v>1457</v>
      </c>
      <c r="C856" s="280" t="s">
        <v>1184</v>
      </c>
      <c r="D856" s="280" t="s">
        <v>1213</v>
      </c>
      <c r="E856" s="80">
        <v>2.2792161902897515E-2</v>
      </c>
      <c r="F856" s="80">
        <v>707367</v>
      </c>
      <c r="G856" s="80">
        <v>2</v>
      </c>
      <c r="H856" s="280" t="s">
        <v>1394</v>
      </c>
      <c r="I856" s="80"/>
    </row>
    <row r="857" spans="1:9">
      <c r="A857" s="280" t="s">
        <v>2252</v>
      </c>
      <c r="B857" s="280" t="s">
        <v>1457</v>
      </c>
      <c r="C857" s="280" t="s">
        <v>1184</v>
      </c>
      <c r="D857" s="280" t="s">
        <v>1214</v>
      </c>
      <c r="E857" s="80">
        <v>2.2860606915969087E-2</v>
      </c>
      <c r="F857" s="80">
        <v>707367</v>
      </c>
      <c r="G857" s="80">
        <v>2</v>
      </c>
      <c r="H857" s="280" t="s">
        <v>1394</v>
      </c>
      <c r="I857" s="80"/>
    </row>
    <row r="858" spans="1:9">
      <c r="A858" s="280" t="s">
        <v>2253</v>
      </c>
      <c r="B858" s="280" t="s">
        <v>1457</v>
      </c>
      <c r="C858" s="280" t="s">
        <v>1184</v>
      </c>
      <c r="D858" s="280" t="s">
        <v>1215</v>
      </c>
      <c r="E858" s="80">
        <v>2.2076202617962531E-2</v>
      </c>
      <c r="F858" s="80">
        <v>707367</v>
      </c>
      <c r="G858" s="80">
        <v>2</v>
      </c>
      <c r="H858" s="280" t="s">
        <v>1394</v>
      </c>
      <c r="I858" s="80"/>
    </row>
    <row r="859" spans="1:9">
      <c r="A859" s="280" t="s">
        <v>2254</v>
      </c>
      <c r="B859" s="280" t="s">
        <v>1457</v>
      </c>
      <c r="C859" s="280" t="s">
        <v>1184</v>
      </c>
      <c r="D859" s="280" t="s">
        <v>1216</v>
      </c>
      <c r="E859" s="80">
        <v>1.9605153514205283E-2</v>
      </c>
      <c r="F859" s="80">
        <v>707367</v>
      </c>
      <c r="G859" s="80">
        <v>2</v>
      </c>
      <c r="H859" s="280" t="s">
        <v>1394</v>
      </c>
      <c r="I859" s="80"/>
    </row>
    <row r="860" spans="1:9">
      <c r="A860" s="280" t="s">
        <v>2255</v>
      </c>
      <c r="B860" s="280" t="s">
        <v>1457</v>
      </c>
      <c r="C860" s="280" t="s">
        <v>1184</v>
      </c>
      <c r="D860" s="280" t="s">
        <v>1217</v>
      </c>
      <c r="E860" s="80">
        <v>1.5929206668679786E-2</v>
      </c>
      <c r="F860" s="80">
        <v>707367</v>
      </c>
      <c r="G860" s="80">
        <v>2</v>
      </c>
      <c r="H860" s="280" t="s">
        <v>1394</v>
      </c>
      <c r="I860" s="80"/>
    </row>
    <row r="861" spans="1:9">
      <c r="A861" s="280" t="s">
        <v>2256</v>
      </c>
      <c r="B861" s="280" t="s">
        <v>1457</v>
      </c>
      <c r="C861" s="280" t="s">
        <v>1184</v>
      </c>
      <c r="D861" s="280" t="s">
        <v>1218</v>
      </c>
      <c r="E861" s="80">
        <v>1.6012266540370726E-3</v>
      </c>
      <c r="F861" s="80">
        <v>707367</v>
      </c>
      <c r="G861" s="80">
        <v>2</v>
      </c>
      <c r="H861" s="280" t="s">
        <v>1394</v>
      </c>
      <c r="I861" s="80"/>
    </row>
    <row r="862" spans="1:9">
      <c r="A862" s="280" t="s">
        <v>2257</v>
      </c>
      <c r="B862" s="280" t="s">
        <v>1457</v>
      </c>
      <c r="C862" s="280" t="s">
        <v>1184</v>
      </c>
      <c r="D862" s="280" t="s">
        <v>1219</v>
      </c>
      <c r="E862" s="80">
        <v>1265.7148528010446</v>
      </c>
      <c r="F862" s="80">
        <v>707367</v>
      </c>
      <c r="G862" s="80">
        <v>2</v>
      </c>
      <c r="H862" s="280" t="s">
        <v>1394</v>
      </c>
      <c r="I862" s="80"/>
    </row>
    <row r="863" spans="1:9">
      <c r="A863" s="280" t="s">
        <v>2258</v>
      </c>
      <c r="B863" s="280" t="s">
        <v>1457</v>
      </c>
      <c r="C863" s="280" t="s">
        <v>1184</v>
      </c>
      <c r="D863" s="280" t="s">
        <v>1347</v>
      </c>
      <c r="E863" s="80">
        <v>1.677003374011489E-2</v>
      </c>
      <c r="F863" s="80">
        <v>707367</v>
      </c>
      <c r="G863" s="80">
        <v>2</v>
      </c>
      <c r="H863" s="280" t="s">
        <v>1394</v>
      </c>
      <c r="I863" s="80"/>
    </row>
    <row r="864" spans="1:9">
      <c r="A864" s="280" t="s">
        <v>2259</v>
      </c>
      <c r="B864" s="280" t="s">
        <v>1457</v>
      </c>
      <c r="C864" s="280" t="s">
        <v>1184</v>
      </c>
      <c r="D864" s="280" t="s">
        <v>1344</v>
      </c>
      <c r="E864" s="80">
        <v>3.681910884592722E-2</v>
      </c>
      <c r="F864" s="80">
        <v>707367</v>
      </c>
      <c r="G864" s="80">
        <v>2</v>
      </c>
      <c r="H864" s="280" t="s">
        <v>1394</v>
      </c>
      <c r="I864" s="80"/>
    </row>
    <row r="865" spans="1:9">
      <c r="A865" s="280" t="s">
        <v>2260</v>
      </c>
      <c r="B865" s="280" t="s">
        <v>1457</v>
      </c>
      <c r="C865" s="280" t="s">
        <v>1185</v>
      </c>
      <c r="D865" s="280" t="s">
        <v>1211</v>
      </c>
      <c r="E865" s="80">
        <v>3.7915416165452171E-3</v>
      </c>
      <c r="F865" s="80">
        <v>707367</v>
      </c>
      <c r="G865" s="80">
        <v>2</v>
      </c>
      <c r="H865" s="280" t="s">
        <v>1394</v>
      </c>
      <c r="I865" s="80"/>
    </row>
    <row r="866" spans="1:9">
      <c r="A866" s="280" t="s">
        <v>2261</v>
      </c>
      <c r="B866" s="280" t="s">
        <v>1457</v>
      </c>
      <c r="C866" s="280" t="s">
        <v>1185</v>
      </c>
      <c r="D866" s="280" t="s">
        <v>1212</v>
      </c>
      <c r="E866" s="80">
        <v>4.1474270641564046E-3</v>
      </c>
      <c r="F866" s="80">
        <v>707367</v>
      </c>
      <c r="G866" s="80">
        <v>2</v>
      </c>
      <c r="H866" s="280" t="s">
        <v>1394</v>
      </c>
      <c r="I866" s="80"/>
    </row>
    <row r="867" spans="1:9">
      <c r="A867" s="280" t="s">
        <v>2262</v>
      </c>
      <c r="B867" s="280" t="s">
        <v>1457</v>
      </c>
      <c r="C867" s="280" t="s">
        <v>1185</v>
      </c>
      <c r="D867" s="280" t="s">
        <v>1213</v>
      </c>
      <c r="E867" s="80">
        <v>3.7915416165452171E-3</v>
      </c>
      <c r="F867" s="80">
        <v>707367</v>
      </c>
      <c r="G867" s="80">
        <v>2</v>
      </c>
      <c r="H867" s="280" t="s">
        <v>1394</v>
      </c>
      <c r="I867" s="80"/>
    </row>
    <row r="868" spans="1:9">
      <c r="A868" s="280" t="s">
        <v>2263</v>
      </c>
      <c r="B868" s="280" t="s">
        <v>1457</v>
      </c>
      <c r="C868" s="280" t="s">
        <v>1185</v>
      </c>
      <c r="D868" s="280" t="s">
        <v>1214</v>
      </c>
      <c r="E868" s="80">
        <v>4.1474270641564046E-3</v>
      </c>
      <c r="F868" s="80">
        <v>707367</v>
      </c>
      <c r="G868" s="80">
        <v>2</v>
      </c>
      <c r="H868" s="280" t="s">
        <v>1394</v>
      </c>
      <c r="I868" s="80"/>
    </row>
    <row r="869" spans="1:9">
      <c r="A869" s="280" t="s">
        <v>2264</v>
      </c>
      <c r="B869" s="280" t="s">
        <v>1457</v>
      </c>
      <c r="C869" s="280" t="s">
        <v>1185</v>
      </c>
      <c r="D869" s="280" t="s">
        <v>1215</v>
      </c>
      <c r="E869" s="80">
        <v>4.0055253716622195E-3</v>
      </c>
      <c r="F869" s="80">
        <v>707367</v>
      </c>
      <c r="G869" s="80">
        <v>2</v>
      </c>
      <c r="H869" s="280" t="s">
        <v>1394</v>
      </c>
      <c r="I869" s="80"/>
    </row>
    <row r="870" spans="1:9">
      <c r="A870" s="280" t="s">
        <v>2265</v>
      </c>
      <c r="B870" s="280" t="s">
        <v>1457</v>
      </c>
      <c r="C870" s="280" t="s">
        <v>1185</v>
      </c>
      <c r="D870" s="280" t="s">
        <v>1216</v>
      </c>
      <c r="E870" s="80">
        <v>4.363523485277028E-3</v>
      </c>
      <c r="F870" s="80">
        <v>707367</v>
      </c>
      <c r="G870" s="80">
        <v>2</v>
      </c>
      <c r="H870" s="280" t="s">
        <v>1394</v>
      </c>
      <c r="I870" s="80"/>
    </row>
    <row r="871" spans="1:9">
      <c r="A871" s="280" t="s">
        <v>2266</v>
      </c>
      <c r="B871" s="280" t="s">
        <v>1457</v>
      </c>
      <c r="C871" s="280" t="s">
        <v>1185</v>
      </c>
      <c r="D871" s="280" t="s">
        <v>1217</v>
      </c>
      <c r="E871" s="80">
        <v>2.8585884388891264E-3</v>
      </c>
      <c r="F871" s="80">
        <v>707367</v>
      </c>
      <c r="G871" s="80">
        <v>2</v>
      </c>
      <c r="H871" s="280" t="s">
        <v>1394</v>
      </c>
      <c r="I871" s="80"/>
    </row>
    <row r="872" spans="1:9">
      <c r="A872" s="280" t="s">
        <v>2267</v>
      </c>
      <c r="B872" s="280" t="s">
        <v>1457</v>
      </c>
      <c r="C872" s="280" t="s">
        <v>1185</v>
      </c>
      <c r="D872" s="280" t="s">
        <v>1218</v>
      </c>
      <c r="E872" s="80">
        <v>1.4514681607670449E-3</v>
      </c>
      <c r="F872" s="80">
        <v>707367</v>
      </c>
      <c r="G872" s="80">
        <v>2</v>
      </c>
      <c r="H872" s="280" t="s">
        <v>1394</v>
      </c>
      <c r="I872" s="80"/>
    </row>
    <row r="873" spans="1:9">
      <c r="A873" s="280" t="s">
        <v>2268</v>
      </c>
      <c r="B873" s="280" t="s">
        <v>1457</v>
      </c>
      <c r="C873" s="280" t="s">
        <v>1185</v>
      </c>
      <c r="D873" s="280" t="s">
        <v>1219</v>
      </c>
      <c r="E873" s="80">
        <v>261.27681420463131</v>
      </c>
      <c r="F873" s="80">
        <v>707367</v>
      </c>
      <c r="G873" s="80">
        <v>2</v>
      </c>
      <c r="H873" s="280" t="s">
        <v>1394</v>
      </c>
      <c r="I873" s="80"/>
    </row>
    <row r="874" spans="1:9">
      <c r="A874" s="280" t="s">
        <v>2269</v>
      </c>
      <c r="B874" s="280" t="s">
        <v>1457</v>
      </c>
      <c r="C874" s="280" t="s">
        <v>1185</v>
      </c>
      <c r="D874" s="280" t="s">
        <v>1347</v>
      </c>
      <c r="E874" s="80">
        <v>2.8395664522013375E-3</v>
      </c>
      <c r="F874" s="80">
        <v>707367</v>
      </c>
      <c r="G874" s="80">
        <v>2</v>
      </c>
      <c r="H874" s="280" t="s">
        <v>1394</v>
      </c>
      <c r="I874" s="80"/>
    </row>
    <row r="875" spans="1:9">
      <c r="A875" s="280" t="s">
        <v>2270</v>
      </c>
      <c r="B875" s="280" t="s">
        <v>1457</v>
      </c>
      <c r="C875" s="280" t="s">
        <v>1185</v>
      </c>
      <c r="D875" s="280" t="s">
        <v>1344</v>
      </c>
      <c r="E875" s="80">
        <v>6.5396797368470405E-3</v>
      </c>
      <c r="F875" s="80">
        <v>707367</v>
      </c>
      <c r="G875" s="80">
        <v>2</v>
      </c>
      <c r="H875" s="280" t="s">
        <v>1394</v>
      </c>
      <c r="I875" s="80"/>
    </row>
    <row r="876" spans="1:9">
      <c r="A876" s="280" t="s">
        <v>2271</v>
      </c>
      <c r="B876" s="280" t="s">
        <v>1457</v>
      </c>
      <c r="C876" s="280" t="s">
        <v>1186</v>
      </c>
      <c r="D876" s="280" t="s">
        <v>1211</v>
      </c>
      <c r="E876" s="80">
        <v>0</v>
      </c>
      <c r="F876" s="80">
        <v>707367</v>
      </c>
      <c r="G876" s="80">
        <v>2</v>
      </c>
      <c r="H876" s="280" t="s">
        <v>1394</v>
      </c>
      <c r="I876" s="80"/>
    </row>
    <row r="877" spans="1:9">
      <c r="A877" s="280" t="s">
        <v>2272</v>
      </c>
      <c r="B877" s="280" t="s">
        <v>1457</v>
      </c>
      <c r="C877" s="280" t="s">
        <v>1186</v>
      </c>
      <c r="D877" s="280" t="s">
        <v>1212</v>
      </c>
      <c r="E877" s="80">
        <v>0</v>
      </c>
      <c r="F877" s="80">
        <v>707367</v>
      </c>
      <c r="G877" s="80">
        <v>2</v>
      </c>
      <c r="H877" s="280" t="s">
        <v>1394</v>
      </c>
      <c r="I877" s="80"/>
    </row>
    <row r="878" spans="1:9">
      <c r="A878" s="280" t="s">
        <v>2273</v>
      </c>
      <c r="B878" s="280" t="s">
        <v>1457</v>
      </c>
      <c r="C878" s="280" t="s">
        <v>1186</v>
      </c>
      <c r="D878" s="280" t="s">
        <v>1213</v>
      </c>
      <c r="E878" s="80">
        <v>0</v>
      </c>
      <c r="F878" s="80">
        <v>707367</v>
      </c>
      <c r="G878" s="80">
        <v>2</v>
      </c>
      <c r="H878" s="280" t="s">
        <v>1394</v>
      </c>
      <c r="I878" s="80"/>
    </row>
    <row r="879" spans="1:9">
      <c r="A879" s="280" t="s">
        <v>2274</v>
      </c>
      <c r="B879" s="280" t="s">
        <v>1457</v>
      </c>
      <c r="C879" s="280" t="s">
        <v>1186</v>
      </c>
      <c r="D879" s="280" t="s">
        <v>1214</v>
      </c>
      <c r="E879" s="80">
        <v>0</v>
      </c>
      <c r="F879" s="80">
        <v>707367</v>
      </c>
      <c r="G879" s="80">
        <v>2</v>
      </c>
      <c r="H879" s="280" t="s">
        <v>1394</v>
      </c>
      <c r="I879" s="80"/>
    </row>
    <row r="880" spans="1:9">
      <c r="A880" s="280" t="s">
        <v>2275</v>
      </c>
      <c r="B880" s="280" t="s">
        <v>1457</v>
      </c>
      <c r="C880" s="280" t="s">
        <v>1186</v>
      </c>
      <c r="D880" s="280" t="s">
        <v>1215</v>
      </c>
      <c r="E880" s="80">
        <v>0</v>
      </c>
      <c r="F880" s="80">
        <v>707367</v>
      </c>
      <c r="G880" s="80">
        <v>2</v>
      </c>
      <c r="H880" s="280" t="s">
        <v>1394</v>
      </c>
      <c r="I880" s="80"/>
    </row>
    <row r="881" spans="1:9">
      <c r="A881" s="280" t="s">
        <v>2276</v>
      </c>
      <c r="B881" s="280" t="s">
        <v>1457</v>
      </c>
      <c r="C881" s="280" t="s">
        <v>1186</v>
      </c>
      <c r="D881" s="280" t="s">
        <v>1216</v>
      </c>
      <c r="E881" s="80">
        <v>0</v>
      </c>
      <c r="F881" s="80">
        <v>707367</v>
      </c>
      <c r="G881" s="80">
        <v>2</v>
      </c>
      <c r="H881" s="280" t="s">
        <v>1394</v>
      </c>
      <c r="I881" s="80"/>
    </row>
    <row r="882" spans="1:9">
      <c r="A882" s="280" t="s">
        <v>2277</v>
      </c>
      <c r="B882" s="280" t="s">
        <v>1457</v>
      </c>
      <c r="C882" s="280" t="s">
        <v>1186</v>
      </c>
      <c r="D882" s="280" t="s">
        <v>1217</v>
      </c>
      <c r="E882" s="80">
        <v>0</v>
      </c>
      <c r="F882" s="80">
        <v>707367</v>
      </c>
      <c r="G882" s="80">
        <v>2</v>
      </c>
      <c r="H882" s="280" t="s">
        <v>1394</v>
      </c>
      <c r="I882" s="80"/>
    </row>
    <row r="883" spans="1:9">
      <c r="A883" s="280" t="s">
        <v>2278</v>
      </c>
      <c r="B883" s="280" t="s">
        <v>1457</v>
      </c>
      <c r="C883" s="280" t="s">
        <v>1186</v>
      </c>
      <c r="D883" s="280" t="s">
        <v>1218</v>
      </c>
      <c r="E883" s="80">
        <v>0</v>
      </c>
      <c r="F883" s="80">
        <v>707367</v>
      </c>
      <c r="G883" s="80">
        <v>2</v>
      </c>
      <c r="H883" s="280" t="s">
        <v>1394</v>
      </c>
      <c r="I883" s="80"/>
    </row>
    <row r="884" spans="1:9">
      <c r="A884" s="280" t="s">
        <v>2279</v>
      </c>
      <c r="B884" s="280" t="s">
        <v>1457</v>
      </c>
      <c r="C884" s="280" t="s">
        <v>1186</v>
      </c>
      <c r="D884" s="280" t="s">
        <v>1219</v>
      </c>
      <c r="E884" s="80">
        <v>0</v>
      </c>
      <c r="F884" s="80">
        <v>707367</v>
      </c>
      <c r="G884" s="80">
        <v>2</v>
      </c>
      <c r="H884" s="280" t="s">
        <v>1394</v>
      </c>
      <c r="I884" s="80"/>
    </row>
    <row r="885" spans="1:9">
      <c r="A885" s="280" t="s">
        <v>2280</v>
      </c>
      <c r="B885" s="280" t="s">
        <v>1457</v>
      </c>
      <c r="C885" s="280" t="s">
        <v>1186</v>
      </c>
      <c r="D885" s="280" t="s">
        <v>1347</v>
      </c>
      <c r="E885" s="80">
        <v>0</v>
      </c>
      <c r="F885" s="80">
        <v>707367</v>
      </c>
      <c r="G885" s="80">
        <v>2</v>
      </c>
      <c r="H885" s="280" t="s">
        <v>1394</v>
      </c>
      <c r="I885" s="80"/>
    </row>
    <row r="886" spans="1:9">
      <c r="A886" s="280" t="s">
        <v>2281</v>
      </c>
      <c r="B886" s="280" t="s">
        <v>1457</v>
      </c>
      <c r="C886" s="280" t="s">
        <v>1186</v>
      </c>
      <c r="D886" s="280" t="s">
        <v>1344</v>
      </c>
      <c r="E886" s="80">
        <v>0</v>
      </c>
      <c r="F886" s="80">
        <v>707367</v>
      </c>
      <c r="G886" s="80">
        <v>2</v>
      </c>
      <c r="H886" s="280" t="s">
        <v>1394</v>
      </c>
      <c r="I886" s="80"/>
    </row>
    <row r="887" spans="1:9">
      <c r="A887" s="280" t="s">
        <v>2282</v>
      </c>
      <c r="B887" s="280" t="s">
        <v>1457</v>
      </c>
      <c r="C887" s="280" t="s">
        <v>1187</v>
      </c>
      <c r="D887" s="280" t="s">
        <v>1211</v>
      </c>
      <c r="E887" s="80">
        <v>3.9454416270218146E-4</v>
      </c>
      <c r="F887" s="80">
        <v>707367</v>
      </c>
      <c r="G887" s="80">
        <v>2</v>
      </c>
      <c r="H887" s="280" t="s">
        <v>1394</v>
      </c>
      <c r="I887" s="80"/>
    </row>
    <row r="888" spans="1:9">
      <c r="A888" s="280" t="s">
        <v>2283</v>
      </c>
      <c r="B888" s="280" t="s">
        <v>1457</v>
      </c>
      <c r="C888" s="280" t="s">
        <v>1187</v>
      </c>
      <c r="D888" s="280" t="s">
        <v>1212</v>
      </c>
      <c r="E888" s="80">
        <v>4.0520792278584474E-4</v>
      </c>
      <c r="F888" s="80">
        <v>707367</v>
      </c>
      <c r="G888" s="80">
        <v>2</v>
      </c>
      <c r="H888" s="280" t="s">
        <v>1394</v>
      </c>
      <c r="I888" s="80"/>
    </row>
    <row r="889" spans="1:9">
      <c r="A889" s="280" t="s">
        <v>2284</v>
      </c>
      <c r="B889" s="280" t="s">
        <v>1457</v>
      </c>
      <c r="C889" s="280" t="s">
        <v>1187</v>
      </c>
      <c r="D889" s="280" t="s">
        <v>1213</v>
      </c>
      <c r="E889" s="80">
        <v>3.9454416270218146E-4</v>
      </c>
      <c r="F889" s="80">
        <v>707367</v>
      </c>
      <c r="G889" s="80">
        <v>2</v>
      </c>
      <c r="H889" s="280" t="s">
        <v>1394</v>
      </c>
      <c r="I889" s="80"/>
    </row>
    <row r="890" spans="1:9">
      <c r="A890" s="280" t="s">
        <v>2285</v>
      </c>
      <c r="B890" s="280" t="s">
        <v>1457</v>
      </c>
      <c r="C890" s="280" t="s">
        <v>1187</v>
      </c>
      <c r="D890" s="280" t="s">
        <v>1214</v>
      </c>
      <c r="E890" s="80">
        <v>3.9454416270218146E-4</v>
      </c>
      <c r="F890" s="80">
        <v>707367</v>
      </c>
      <c r="G890" s="80">
        <v>2</v>
      </c>
      <c r="H890" s="280" t="s">
        <v>1394</v>
      </c>
      <c r="I890" s="80"/>
    </row>
    <row r="891" spans="1:9">
      <c r="A891" s="280" t="s">
        <v>2286</v>
      </c>
      <c r="B891" s="280" t="s">
        <v>1457</v>
      </c>
      <c r="C891" s="280" t="s">
        <v>1187</v>
      </c>
      <c r="D891" s="280" t="s">
        <v>1215</v>
      </c>
      <c r="E891" s="80">
        <v>4.0094601095171117E-4</v>
      </c>
      <c r="F891" s="80">
        <v>707367</v>
      </c>
      <c r="G891" s="80">
        <v>2</v>
      </c>
      <c r="H891" s="280" t="s">
        <v>1394</v>
      </c>
      <c r="I891" s="80"/>
    </row>
    <row r="892" spans="1:9">
      <c r="A892" s="280" t="s">
        <v>2287</v>
      </c>
      <c r="B892" s="280" t="s">
        <v>1457</v>
      </c>
      <c r="C892" s="280" t="s">
        <v>1187</v>
      </c>
      <c r="D892" s="280" t="s">
        <v>1216</v>
      </c>
      <c r="E892" s="80">
        <v>4.4383497957610176E-4</v>
      </c>
      <c r="F892" s="80">
        <v>707367</v>
      </c>
      <c r="G892" s="80">
        <v>2</v>
      </c>
      <c r="H892" s="280" t="s">
        <v>1394</v>
      </c>
      <c r="I892" s="80"/>
    </row>
    <row r="893" spans="1:9">
      <c r="A893" s="280" t="s">
        <v>2288</v>
      </c>
      <c r="B893" s="280" t="s">
        <v>1457</v>
      </c>
      <c r="C893" s="280" t="s">
        <v>1187</v>
      </c>
      <c r="D893" s="280" t="s">
        <v>1217</v>
      </c>
      <c r="E893" s="80">
        <v>2.8607828058295503E-4</v>
      </c>
      <c r="F893" s="80">
        <v>707367</v>
      </c>
      <c r="G893" s="80">
        <v>2</v>
      </c>
      <c r="H893" s="280" t="s">
        <v>1394</v>
      </c>
      <c r="I893" s="80"/>
    </row>
    <row r="894" spans="1:9">
      <c r="A894" s="280" t="s">
        <v>2289</v>
      </c>
      <c r="B894" s="280" t="s">
        <v>1457</v>
      </c>
      <c r="C894" s="280" t="s">
        <v>1187</v>
      </c>
      <c r="D894" s="280" t="s">
        <v>1218</v>
      </c>
      <c r="E894" s="80">
        <v>2.5984152599765512E-4</v>
      </c>
      <c r="F894" s="80">
        <v>707367</v>
      </c>
      <c r="G894" s="80">
        <v>2</v>
      </c>
      <c r="H894" s="280" t="s">
        <v>1394</v>
      </c>
      <c r="I894" s="80"/>
    </row>
    <row r="895" spans="1:9">
      <c r="A895" s="280" t="s">
        <v>2290</v>
      </c>
      <c r="B895" s="280" t="s">
        <v>1457</v>
      </c>
      <c r="C895" s="280" t="s">
        <v>1187</v>
      </c>
      <c r="D895" s="280" t="s">
        <v>1219</v>
      </c>
      <c r="E895" s="80">
        <v>3.3620529904167029E-4</v>
      </c>
      <c r="F895" s="80">
        <v>707367</v>
      </c>
      <c r="G895" s="80">
        <v>2</v>
      </c>
      <c r="H895" s="280" t="s">
        <v>1394</v>
      </c>
      <c r="I895" s="80"/>
    </row>
    <row r="896" spans="1:9">
      <c r="A896" s="280" t="s">
        <v>2291</v>
      </c>
      <c r="B896" s="280" t="s">
        <v>1457</v>
      </c>
      <c r="C896" s="280" t="s">
        <v>1187</v>
      </c>
      <c r="D896" s="280" t="s">
        <v>1347</v>
      </c>
      <c r="E896" s="80">
        <v>2.4903832612797313E-4</v>
      </c>
      <c r="F896" s="80">
        <v>707367</v>
      </c>
      <c r="G896" s="80">
        <v>2</v>
      </c>
      <c r="H896" s="280" t="s">
        <v>1394</v>
      </c>
      <c r="I896" s="80"/>
    </row>
    <row r="897" spans="1:9">
      <c r="A897" s="280" t="s">
        <v>2292</v>
      </c>
      <c r="B897" s="280" t="s">
        <v>1457</v>
      </c>
      <c r="C897" s="280" t="s">
        <v>1187</v>
      </c>
      <c r="D897" s="280" t="s">
        <v>1344</v>
      </c>
      <c r="E897" s="80">
        <v>6.0198308849406207E-4</v>
      </c>
      <c r="F897" s="80">
        <v>707367</v>
      </c>
      <c r="G897" s="80">
        <v>2</v>
      </c>
      <c r="H897" s="280" t="s">
        <v>1394</v>
      </c>
      <c r="I897" s="80"/>
    </row>
    <row r="898" spans="1:9">
      <c r="A898" s="280" t="s">
        <v>2293</v>
      </c>
      <c r="B898" s="280" t="s">
        <v>1457</v>
      </c>
      <c r="C898" s="280" t="s">
        <v>1188</v>
      </c>
      <c r="D898" s="280" t="s">
        <v>1211</v>
      </c>
      <c r="E898" s="80">
        <v>0</v>
      </c>
      <c r="F898" s="80">
        <v>707367</v>
      </c>
      <c r="G898" s="80">
        <v>2</v>
      </c>
      <c r="H898" s="280" t="s">
        <v>1394</v>
      </c>
      <c r="I898" s="80"/>
    </row>
    <row r="899" spans="1:9">
      <c r="A899" s="280" t="s">
        <v>2294</v>
      </c>
      <c r="B899" s="280" t="s">
        <v>1457</v>
      </c>
      <c r="C899" s="280" t="s">
        <v>1188</v>
      </c>
      <c r="D899" s="280" t="s">
        <v>1212</v>
      </c>
      <c r="E899" s="80">
        <v>0</v>
      </c>
      <c r="F899" s="80">
        <v>707367</v>
      </c>
      <c r="G899" s="80">
        <v>2</v>
      </c>
      <c r="H899" s="280" t="s">
        <v>1394</v>
      </c>
      <c r="I899" s="80"/>
    </row>
    <row r="900" spans="1:9">
      <c r="A900" s="280" t="s">
        <v>2295</v>
      </c>
      <c r="B900" s="280" t="s">
        <v>1457</v>
      </c>
      <c r="C900" s="280" t="s">
        <v>1188</v>
      </c>
      <c r="D900" s="280" t="s">
        <v>1213</v>
      </c>
      <c r="E900" s="80">
        <v>0</v>
      </c>
      <c r="F900" s="80">
        <v>707367</v>
      </c>
      <c r="G900" s="80">
        <v>2</v>
      </c>
      <c r="H900" s="280" t="s">
        <v>1394</v>
      </c>
      <c r="I900" s="80"/>
    </row>
    <row r="901" spans="1:9">
      <c r="A901" s="280" t="s">
        <v>2296</v>
      </c>
      <c r="B901" s="280" t="s">
        <v>1457</v>
      </c>
      <c r="C901" s="280" t="s">
        <v>1188</v>
      </c>
      <c r="D901" s="280" t="s">
        <v>1214</v>
      </c>
      <c r="E901" s="80">
        <v>0</v>
      </c>
      <c r="F901" s="80">
        <v>707367</v>
      </c>
      <c r="G901" s="80">
        <v>2</v>
      </c>
      <c r="H901" s="280" t="s">
        <v>1394</v>
      </c>
      <c r="I901" s="80"/>
    </row>
    <row r="902" spans="1:9">
      <c r="A902" s="280" t="s">
        <v>2297</v>
      </c>
      <c r="B902" s="280" t="s">
        <v>1457</v>
      </c>
      <c r="C902" s="280" t="s">
        <v>1188</v>
      </c>
      <c r="D902" s="280" t="s">
        <v>1215</v>
      </c>
      <c r="E902" s="80">
        <v>0</v>
      </c>
      <c r="F902" s="80">
        <v>707367</v>
      </c>
      <c r="G902" s="80">
        <v>2</v>
      </c>
      <c r="H902" s="280" t="s">
        <v>1394</v>
      </c>
      <c r="I902" s="80"/>
    </row>
    <row r="903" spans="1:9">
      <c r="A903" s="280" t="s">
        <v>2298</v>
      </c>
      <c r="B903" s="280" t="s">
        <v>1457</v>
      </c>
      <c r="C903" s="280" t="s">
        <v>1188</v>
      </c>
      <c r="D903" s="280" t="s">
        <v>1216</v>
      </c>
      <c r="E903" s="80">
        <v>0</v>
      </c>
      <c r="F903" s="80">
        <v>707367</v>
      </c>
      <c r="G903" s="80">
        <v>2</v>
      </c>
      <c r="H903" s="280" t="s">
        <v>1394</v>
      </c>
      <c r="I903" s="80"/>
    </row>
    <row r="904" spans="1:9">
      <c r="A904" s="280" t="s">
        <v>2299</v>
      </c>
      <c r="B904" s="280" t="s">
        <v>1457</v>
      </c>
      <c r="C904" s="280" t="s">
        <v>1188</v>
      </c>
      <c r="D904" s="280" t="s">
        <v>1217</v>
      </c>
      <c r="E904" s="80">
        <v>0</v>
      </c>
      <c r="F904" s="80">
        <v>707367</v>
      </c>
      <c r="G904" s="80">
        <v>2</v>
      </c>
      <c r="H904" s="280" t="s">
        <v>1394</v>
      </c>
      <c r="I904" s="80"/>
    </row>
    <row r="905" spans="1:9">
      <c r="A905" s="280" t="s">
        <v>2300</v>
      </c>
      <c r="B905" s="280" t="s">
        <v>1457</v>
      </c>
      <c r="C905" s="280" t="s">
        <v>1188</v>
      </c>
      <c r="D905" s="280" t="s">
        <v>1218</v>
      </c>
      <c r="E905" s="80">
        <v>0</v>
      </c>
      <c r="F905" s="80">
        <v>707367</v>
      </c>
      <c r="G905" s="80">
        <v>2</v>
      </c>
      <c r="H905" s="280" t="s">
        <v>1394</v>
      </c>
      <c r="I905" s="80"/>
    </row>
    <row r="906" spans="1:9">
      <c r="A906" s="280" t="s">
        <v>2301</v>
      </c>
      <c r="B906" s="280" t="s">
        <v>1457</v>
      </c>
      <c r="C906" s="280" t="s">
        <v>1188</v>
      </c>
      <c r="D906" s="280" t="s">
        <v>1219</v>
      </c>
      <c r="E906" s="80">
        <v>0</v>
      </c>
      <c r="F906" s="80">
        <v>707367</v>
      </c>
      <c r="G906" s="80">
        <v>2</v>
      </c>
      <c r="H906" s="280" t="s">
        <v>1394</v>
      </c>
      <c r="I906" s="80"/>
    </row>
    <row r="907" spans="1:9">
      <c r="A907" s="280" t="s">
        <v>2302</v>
      </c>
      <c r="B907" s="280" t="s">
        <v>1457</v>
      </c>
      <c r="C907" s="280" t="s">
        <v>1188</v>
      </c>
      <c r="D907" s="280" t="s">
        <v>1347</v>
      </c>
      <c r="E907" s="80">
        <v>0</v>
      </c>
      <c r="F907" s="80">
        <v>707367</v>
      </c>
      <c r="G907" s="80">
        <v>2</v>
      </c>
      <c r="H907" s="280" t="s">
        <v>1394</v>
      </c>
      <c r="I907" s="80"/>
    </row>
    <row r="908" spans="1:9">
      <c r="A908" s="280" t="s">
        <v>2303</v>
      </c>
      <c r="B908" s="280" t="s">
        <v>1457</v>
      </c>
      <c r="C908" s="280" t="s">
        <v>1188</v>
      </c>
      <c r="D908" s="280" t="s">
        <v>1344</v>
      </c>
      <c r="E908" s="80">
        <v>0</v>
      </c>
      <c r="F908" s="80">
        <v>707367</v>
      </c>
      <c r="G908" s="80">
        <v>2</v>
      </c>
      <c r="H908" s="280" t="s">
        <v>1394</v>
      </c>
      <c r="I908" s="80"/>
    </row>
    <row r="909" spans="1:9">
      <c r="A909" s="280" t="s">
        <v>2304</v>
      </c>
      <c r="B909" s="280" t="s">
        <v>1457</v>
      </c>
      <c r="C909" s="280" t="s">
        <v>1189</v>
      </c>
      <c r="D909" s="280" t="s">
        <v>1211</v>
      </c>
      <c r="E909" s="80">
        <v>3.0905295467011981E-6</v>
      </c>
      <c r="F909" s="80">
        <v>707367</v>
      </c>
      <c r="G909" s="80">
        <v>2</v>
      </c>
      <c r="H909" s="280" t="s">
        <v>1394</v>
      </c>
      <c r="I909" s="80"/>
    </row>
    <row r="910" spans="1:9">
      <c r="A910" s="280" t="s">
        <v>2305</v>
      </c>
      <c r="B910" s="280" t="s">
        <v>1457</v>
      </c>
      <c r="C910" s="280" t="s">
        <v>1189</v>
      </c>
      <c r="D910" s="280" t="s">
        <v>1212</v>
      </c>
      <c r="E910" s="80">
        <v>3.1201867674612253E-6</v>
      </c>
      <c r="F910" s="80">
        <v>707367</v>
      </c>
      <c r="G910" s="80">
        <v>2</v>
      </c>
      <c r="H910" s="280" t="s">
        <v>1394</v>
      </c>
      <c r="I910" s="80"/>
    </row>
    <row r="911" spans="1:9">
      <c r="A911" s="280" t="s">
        <v>2306</v>
      </c>
      <c r="B911" s="280" t="s">
        <v>1457</v>
      </c>
      <c r="C911" s="280" t="s">
        <v>1189</v>
      </c>
      <c r="D911" s="280" t="s">
        <v>1213</v>
      </c>
      <c r="E911" s="80">
        <v>3.1201867674612253E-6</v>
      </c>
      <c r="F911" s="80">
        <v>707367</v>
      </c>
      <c r="G911" s="80">
        <v>2</v>
      </c>
      <c r="H911" s="280" t="s">
        <v>1394</v>
      </c>
      <c r="I911" s="80"/>
    </row>
    <row r="912" spans="1:9">
      <c r="A912" s="280" t="s">
        <v>2307</v>
      </c>
      <c r="B912" s="280" t="s">
        <v>1457</v>
      </c>
      <c r="C912" s="280" t="s">
        <v>1189</v>
      </c>
      <c r="D912" s="280" t="s">
        <v>1214</v>
      </c>
      <c r="E912" s="80">
        <v>3.1201867674612253E-6</v>
      </c>
      <c r="F912" s="80">
        <v>707367</v>
      </c>
      <c r="G912" s="80">
        <v>2</v>
      </c>
      <c r="H912" s="280" t="s">
        <v>1394</v>
      </c>
      <c r="I912" s="80"/>
    </row>
    <row r="913" spans="1:9">
      <c r="A913" s="280" t="s">
        <v>2308</v>
      </c>
      <c r="B913" s="280" t="s">
        <v>1457</v>
      </c>
      <c r="C913" s="280" t="s">
        <v>1189</v>
      </c>
      <c r="D913" s="280" t="s">
        <v>1215</v>
      </c>
      <c r="E913" s="80">
        <v>3.1201867674612253E-6</v>
      </c>
      <c r="F913" s="80">
        <v>707367</v>
      </c>
      <c r="G913" s="80">
        <v>2</v>
      </c>
      <c r="H913" s="280" t="s">
        <v>1394</v>
      </c>
      <c r="I913" s="80"/>
    </row>
    <row r="914" spans="1:9">
      <c r="A914" s="280" t="s">
        <v>2309</v>
      </c>
      <c r="B914" s="280" t="s">
        <v>1457</v>
      </c>
      <c r="C914" s="280" t="s">
        <v>1189</v>
      </c>
      <c r="D914" s="280" t="s">
        <v>1216</v>
      </c>
      <c r="E914" s="80">
        <v>3.2769775683685971E-6</v>
      </c>
      <c r="F914" s="80">
        <v>707367</v>
      </c>
      <c r="G914" s="80">
        <v>2</v>
      </c>
      <c r="H914" s="280" t="s">
        <v>1394</v>
      </c>
      <c r="I914" s="80"/>
    </row>
    <row r="915" spans="1:9">
      <c r="A915" s="280" t="s">
        <v>2310</v>
      </c>
      <c r="B915" s="280" t="s">
        <v>1457</v>
      </c>
      <c r="C915" s="280" t="s">
        <v>1189</v>
      </c>
      <c r="D915" s="280" t="s">
        <v>1217</v>
      </c>
      <c r="E915" s="80">
        <v>2.0893417069845864E-6</v>
      </c>
      <c r="F915" s="80">
        <v>707367</v>
      </c>
      <c r="G915" s="80">
        <v>2</v>
      </c>
      <c r="H915" s="280" t="s">
        <v>1394</v>
      </c>
      <c r="I915" s="80"/>
    </row>
    <row r="916" spans="1:9">
      <c r="A916" s="280" t="s">
        <v>2311</v>
      </c>
      <c r="B916" s="280" t="s">
        <v>1457</v>
      </c>
      <c r="C916" s="280" t="s">
        <v>1189</v>
      </c>
      <c r="D916" s="280" t="s">
        <v>1218</v>
      </c>
      <c r="E916" s="80">
        <v>3.085065480041547E-6</v>
      </c>
      <c r="F916" s="80">
        <v>707367</v>
      </c>
      <c r="G916" s="80">
        <v>2</v>
      </c>
      <c r="H916" s="280" t="s">
        <v>1394</v>
      </c>
      <c r="I916" s="80"/>
    </row>
    <row r="917" spans="1:9">
      <c r="A917" s="280" t="s">
        <v>2312</v>
      </c>
      <c r="B917" s="280" t="s">
        <v>1457</v>
      </c>
      <c r="C917" s="280" t="s">
        <v>1189</v>
      </c>
      <c r="D917" s="280" t="s">
        <v>1219</v>
      </c>
      <c r="E917" s="80">
        <v>1.4636413950421024E-6</v>
      </c>
      <c r="F917" s="80">
        <v>707367</v>
      </c>
      <c r="G917" s="80">
        <v>2</v>
      </c>
      <c r="H917" s="280" t="s">
        <v>1394</v>
      </c>
      <c r="I917" s="80"/>
    </row>
    <row r="918" spans="1:9">
      <c r="A918" s="280" t="s">
        <v>2313</v>
      </c>
      <c r="B918" s="280" t="s">
        <v>1457</v>
      </c>
      <c r="C918" s="280" t="s">
        <v>1189</v>
      </c>
      <c r="D918" s="280" t="s">
        <v>1347</v>
      </c>
      <c r="E918" s="80">
        <v>1.8344606455047559E-6</v>
      </c>
      <c r="F918" s="80">
        <v>707367</v>
      </c>
      <c r="G918" s="80">
        <v>2</v>
      </c>
      <c r="H918" s="280" t="s">
        <v>1394</v>
      </c>
      <c r="I918" s="80"/>
    </row>
    <row r="919" spans="1:9">
      <c r="A919" s="280" t="s">
        <v>2314</v>
      </c>
      <c r="B919" s="280" t="s">
        <v>1457</v>
      </c>
      <c r="C919" s="280" t="s">
        <v>1189</v>
      </c>
      <c r="D919" s="280" t="s">
        <v>1344</v>
      </c>
      <c r="E919" s="80">
        <v>4.8113656749554803E-6</v>
      </c>
      <c r="F919" s="80">
        <v>707367</v>
      </c>
      <c r="G919" s="80">
        <v>2</v>
      </c>
      <c r="H919" s="280" t="s">
        <v>1394</v>
      </c>
      <c r="I919" s="80"/>
    </row>
    <row r="920" spans="1:9">
      <c r="A920" s="280" t="s">
        <v>2315</v>
      </c>
      <c r="B920" s="280" t="s">
        <v>1457</v>
      </c>
      <c r="C920" s="280" t="s">
        <v>1190</v>
      </c>
      <c r="D920" s="280" t="s">
        <v>1211</v>
      </c>
      <c r="E920" s="80">
        <v>0</v>
      </c>
      <c r="F920" s="80">
        <v>708511</v>
      </c>
      <c r="G920" s="80">
        <v>3</v>
      </c>
      <c r="H920" s="280" t="s">
        <v>1394</v>
      </c>
      <c r="I920" s="80"/>
    </row>
    <row r="921" spans="1:9">
      <c r="A921" s="280" t="s">
        <v>2316</v>
      </c>
      <c r="B921" s="280" t="s">
        <v>1457</v>
      </c>
      <c r="C921" s="280" t="s">
        <v>1190</v>
      </c>
      <c r="D921" s="280" t="s">
        <v>1212</v>
      </c>
      <c r="E921" s="80">
        <v>0</v>
      </c>
      <c r="F921" s="80">
        <v>708511</v>
      </c>
      <c r="G921" s="80">
        <v>3</v>
      </c>
      <c r="H921" s="280" t="s">
        <v>1394</v>
      </c>
      <c r="I921" s="80"/>
    </row>
    <row r="922" spans="1:9">
      <c r="A922" s="280" t="s">
        <v>2317</v>
      </c>
      <c r="B922" s="280" t="s">
        <v>1457</v>
      </c>
      <c r="C922" s="280" t="s">
        <v>1190</v>
      </c>
      <c r="D922" s="280" t="s">
        <v>1213</v>
      </c>
      <c r="E922" s="80">
        <v>0</v>
      </c>
      <c r="F922" s="80">
        <v>708511</v>
      </c>
      <c r="G922" s="80">
        <v>3</v>
      </c>
      <c r="H922" s="280" t="s">
        <v>1394</v>
      </c>
      <c r="I922" s="80"/>
    </row>
    <row r="923" spans="1:9">
      <c r="A923" s="280" t="s">
        <v>2318</v>
      </c>
      <c r="B923" s="280" t="s">
        <v>1457</v>
      </c>
      <c r="C923" s="280" t="s">
        <v>1190</v>
      </c>
      <c r="D923" s="280" t="s">
        <v>1214</v>
      </c>
      <c r="E923" s="80">
        <v>0</v>
      </c>
      <c r="F923" s="80">
        <v>708511</v>
      </c>
      <c r="G923" s="80">
        <v>3</v>
      </c>
      <c r="H923" s="280" t="s">
        <v>1394</v>
      </c>
      <c r="I923" s="80"/>
    </row>
    <row r="924" spans="1:9">
      <c r="A924" s="280" t="s">
        <v>2319</v>
      </c>
      <c r="B924" s="280" t="s">
        <v>1457</v>
      </c>
      <c r="C924" s="280" t="s">
        <v>1190</v>
      </c>
      <c r="D924" s="280" t="s">
        <v>1215</v>
      </c>
      <c r="E924" s="80">
        <v>0</v>
      </c>
      <c r="F924" s="80">
        <v>708511</v>
      </c>
      <c r="G924" s="80">
        <v>3</v>
      </c>
      <c r="H924" s="280" t="s">
        <v>1394</v>
      </c>
      <c r="I924" s="80"/>
    </row>
    <row r="925" spans="1:9">
      <c r="A925" s="280" t="s">
        <v>2320</v>
      </c>
      <c r="B925" s="280" t="s">
        <v>1457</v>
      </c>
      <c r="C925" s="280" t="s">
        <v>1190</v>
      </c>
      <c r="D925" s="280" t="s">
        <v>1216</v>
      </c>
      <c r="E925" s="80">
        <v>0</v>
      </c>
      <c r="F925" s="80">
        <v>708511</v>
      </c>
      <c r="G925" s="80">
        <v>3</v>
      </c>
      <c r="H925" s="280" t="s">
        <v>1394</v>
      </c>
      <c r="I925" s="80"/>
    </row>
    <row r="926" spans="1:9">
      <c r="A926" s="280" t="s">
        <v>2321</v>
      </c>
      <c r="B926" s="280" t="s">
        <v>1457</v>
      </c>
      <c r="C926" s="280" t="s">
        <v>1190</v>
      </c>
      <c r="D926" s="280" t="s">
        <v>1217</v>
      </c>
      <c r="E926" s="80">
        <v>0</v>
      </c>
      <c r="F926" s="80">
        <v>708511</v>
      </c>
      <c r="G926" s="80">
        <v>3</v>
      </c>
      <c r="H926" s="280" t="s">
        <v>1394</v>
      </c>
      <c r="I926" s="80"/>
    </row>
    <row r="927" spans="1:9">
      <c r="A927" s="280" t="s">
        <v>2322</v>
      </c>
      <c r="B927" s="280" t="s">
        <v>1457</v>
      </c>
      <c r="C927" s="280" t="s">
        <v>1190</v>
      </c>
      <c r="D927" s="280" t="s">
        <v>1218</v>
      </c>
      <c r="E927" s="80">
        <v>0</v>
      </c>
      <c r="F927" s="80">
        <v>708511</v>
      </c>
      <c r="G927" s="80">
        <v>3</v>
      </c>
      <c r="H927" s="280" t="s">
        <v>1394</v>
      </c>
      <c r="I927" s="80"/>
    </row>
    <row r="928" spans="1:9">
      <c r="A928" s="280" t="s">
        <v>2323</v>
      </c>
      <c r="B928" s="280" t="s">
        <v>1457</v>
      </c>
      <c r="C928" s="280" t="s">
        <v>1190</v>
      </c>
      <c r="D928" s="280" t="s">
        <v>1219</v>
      </c>
      <c r="E928" s="80">
        <v>0</v>
      </c>
      <c r="F928" s="80">
        <v>708511</v>
      </c>
      <c r="G928" s="80">
        <v>3</v>
      </c>
      <c r="H928" s="280" t="s">
        <v>1394</v>
      </c>
      <c r="I928" s="80"/>
    </row>
    <row r="929" spans="1:9">
      <c r="A929" s="280" t="s">
        <v>2324</v>
      </c>
      <c r="B929" s="280" t="s">
        <v>1457</v>
      </c>
      <c r="C929" s="280" t="s">
        <v>1190</v>
      </c>
      <c r="D929" s="280" t="s">
        <v>1347</v>
      </c>
      <c r="E929" s="80">
        <v>0</v>
      </c>
      <c r="F929" s="80">
        <v>708511</v>
      </c>
      <c r="G929" s="80">
        <v>3</v>
      </c>
      <c r="H929" s="280" t="s">
        <v>1394</v>
      </c>
      <c r="I929" s="80"/>
    </row>
    <row r="930" spans="1:9">
      <c r="A930" s="280" t="s">
        <v>2325</v>
      </c>
      <c r="B930" s="280" t="s">
        <v>1457</v>
      </c>
      <c r="C930" s="280" t="s">
        <v>1190</v>
      </c>
      <c r="D930" s="280" t="s">
        <v>1344</v>
      </c>
      <c r="E930" s="80">
        <v>0</v>
      </c>
      <c r="F930" s="80">
        <v>708511</v>
      </c>
      <c r="G930" s="80">
        <v>3</v>
      </c>
      <c r="H930" s="280" t="s">
        <v>1394</v>
      </c>
      <c r="I930" s="80"/>
    </row>
    <row r="931" spans="1:9">
      <c r="A931" s="280" t="s">
        <v>2326</v>
      </c>
      <c r="B931" s="280" t="s">
        <v>1457</v>
      </c>
      <c r="C931" s="280" t="s">
        <v>1191</v>
      </c>
      <c r="D931" s="280" t="s">
        <v>1211</v>
      </c>
      <c r="E931" s="80">
        <v>0</v>
      </c>
      <c r="F931" s="80">
        <v>708511</v>
      </c>
      <c r="G931" s="80">
        <v>3</v>
      </c>
      <c r="H931" s="280" t="s">
        <v>1394</v>
      </c>
      <c r="I931" s="80"/>
    </row>
    <row r="932" spans="1:9">
      <c r="A932" s="280" t="s">
        <v>2327</v>
      </c>
      <c r="B932" s="280" t="s">
        <v>1457</v>
      </c>
      <c r="C932" s="280" t="s">
        <v>1191</v>
      </c>
      <c r="D932" s="280" t="s">
        <v>1212</v>
      </c>
      <c r="E932" s="80">
        <v>0</v>
      </c>
      <c r="F932" s="80">
        <v>708511</v>
      </c>
      <c r="G932" s="80">
        <v>3</v>
      </c>
      <c r="H932" s="280" t="s">
        <v>1394</v>
      </c>
      <c r="I932" s="80"/>
    </row>
    <row r="933" spans="1:9">
      <c r="A933" s="280" t="s">
        <v>2328</v>
      </c>
      <c r="B933" s="280" t="s">
        <v>1457</v>
      </c>
      <c r="C933" s="280" t="s">
        <v>1191</v>
      </c>
      <c r="D933" s="280" t="s">
        <v>1213</v>
      </c>
      <c r="E933" s="80">
        <v>0</v>
      </c>
      <c r="F933" s="80">
        <v>708511</v>
      </c>
      <c r="G933" s="80">
        <v>3</v>
      </c>
      <c r="H933" s="280" t="s">
        <v>1394</v>
      </c>
      <c r="I933" s="80"/>
    </row>
    <row r="934" spans="1:9">
      <c r="A934" s="280" t="s">
        <v>2329</v>
      </c>
      <c r="B934" s="280" t="s">
        <v>1457</v>
      </c>
      <c r="C934" s="280" t="s">
        <v>1191</v>
      </c>
      <c r="D934" s="280" t="s">
        <v>1214</v>
      </c>
      <c r="E934" s="80">
        <v>0</v>
      </c>
      <c r="F934" s="80">
        <v>708511</v>
      </c>
      <c r="G934" s="80">
        <v>3</v>
      </c>
      <c r="H934" s="280" t="s">
        <v>1394</v>
      </c>
      <c r="I934" s="80"/>
    </row>
    <row r="935" spans="1:9">
      <c r="A935" s="280" t="s">
        <v>2330</v>
      </c>
      <c r="B935" s="280" t="s">
        <v>1457</v>
      </c>
      <c r="C935" s="280" t="s">
        <v>1191</v>
      </c>
      <c r="D935" s="280" t="s">
        <v>1215</v>
      </c>
      <c r="E935" s="80">
        <v>0</v>
      </c>
      <c r="F935" s="80">
        <v>708511</v>
      </c>
      <c r="G935" s="80">
        <v>3</v>
      </c>
      <c r="H935" s="280" t="s">
        <v>1394</v>
      </c>
      <c r="I935" s="80"/>
    </row>
    <row r="936" spans="1:9">
      <c r="A936" s="280" t="s">
        <v>2331</v>
      </c>
      <c r="B936" s="280" t="s">
        <v>1457</v>
      </c>
      <c r="C936" s="280" t="s">
        <v>1191</v>
      </c>
      <c r="D936" s="280" t="s">
        <v>1216</v>
      </c>
      <c r="E936" s="80">
        <v>0</v>
      </c>
      <c r="F936" s="80">
        <v>708511</v>
      </c>
      <c r="G936" s="80">
        <v>3</v>
      </c>
      <c r="H936" s="280" t="s">
        <v>1394</v>
      </c>
      <c r="I936" s="80"/>
    </row>
    <row r="937" spans="1:9">
      <c r="A937" s="280" t="s">
        <v>2332</v>
      </c>
      <c r="B937" s="280" t="s">
        <v>1457</v>
      </c>
      <c r="C937" s="280" t="s">
        <v>1191</v>
      </c>
      <c r="D937" s="280" t="s">
        <v>1217</v>
      </c>
      <c r="E937" s="80">
        <v>0</v>
      </c>
      <c r="F937" s="80">
        <v>708511</v>
      </c>
      <c r="G937" s="80">
        <v>3</v>
      </c>
      <c r="H937" s="280" t="s">
        <v>1394</v>
      </c>
      <c r="I937" s="80"/>
    </row>
    <row r="938" spans="1:9">
      <c r="A938" s="280" t="s">
        <v>2333</v>
      </c>
      <c r="B938" s="280" t="s">
        <v>1457</v>
      </c>
      <c r="C938" s="280" t="s">
        <v>1191</v>
      </c>
      <c r="D938" s="280" t="s">
        <v>1218</v>
      </c>
      <c r="E938" s="80">
        <v>0</v>
      </c>
      <c r="F938" s="80">
        <v>708511</v>
      </c>
      <c r="G938" s="80">
        <v>3</v>
      </c>
      <c r="H938" s="280" t="s">
        <v>1394</v>
      </c>
      <c r="I938" s="80"/>
    </row>
    <row r="939" spans="1:9">
      <c r="A939" s="280" t="s">
        <v>2334</v>
      </c>
      <c r="B939" s="280" t="s">
        <v>1457</v>
      </c>
      <c r="C939" s="280" t="s">
        <v>1191</v>
      </c>
      <c r="D939" s="280" t="s">
        <v>1219</v>
      </c>
      <c r="E939" s="80">
        <v>0</v>
      </c>
      <c r="F939" s="80">
        <v>708511</v>
      </c>
      <c r="G939" s="80">
        <v>3</v>
      </c>
      <c r="H939" s="280" t="s">
        <v>1394</v>
      </c>
      <c r="I939" s="80"/>
    </row>
    <row r="940" spans="1:9">
      <c r="A940" s="280" t="s">
        <v>2335</v>
      </c>
      <c r="B940" s="280" t="s">
        <v>1457</v>
      </c>
      <c r="C940" s="280" t="s">
        <v>1191</v>
      </c>
      <c r="D940" s="280" t="s">
        <v>1347</v>
      </c>
      <c r="E940" s="80">
        <v>0</v>
      </c>
      <c r="F940" s="80">
        <v>708511</v>
      </c>
      <c r="G940" s="80">
        <v>3</v>
      </c>
      <c r="H940" s="280" t="s">
        <v>1394</v>
      </c>
      <c r="I940" s="80"/>
    </row>
    <row r="941" spans="1:9">
      <c r="A941" s="280" t="s">
        <v>2336</v>
      </c>
      <c r="B941" s="280" t="s">
        <v>1457</v>
      </c>
      <c r="C941" s="280" t="s">
        <v>1191</v>
      </c>
      <c r="D941" s="280" t="s">
        <v>1344</v>
      </c>
      <c r="E941" s="80">
        <v>0</v>
      </c>
      <c r="F941" s="80">
        <v>708511</v>
      </c>
      <c r="G941" s="80">
        <v>3</v>
      </c>
      <c r="H941" s="280" t="s">
        <v>1394</v>
      </c>
      <c r="I941" s="80"/>
    </row>
    <row r="942" spans="1:9">
      <c r="A942" s="280" t="s">
        <v>2337</v>
      </c>
      <c r="B942" s="280" t="s">
        <v>1457</v>
      </c>
      <c r="C942" s="280" t="s">
        <v>1192</v>
      </c>
      <c r="D942" s="280" t="s">
        <v>1211</v>
      </c>
      <c r="E942" s="80">
        <v>9.7000361094487064E-4</v>
      </c>
      <c r="F942" s="80">
        <v>708511</v>
      </c>
      <c r="G942" s="80">
        <v>3</v>
      </c>
      <c r="H942" s="280" t="s">
        <v>1394</v>
      </c>
      <c r="I942" s="80"/>
    </row>
    <row r="943" spans="1:9">
      <c r="A943" s="280" t="s">
        <v>2338</v>
      </c>
      <c r="B943" s="280" t="s">
        <v>1457</v>
      </c>
      <c r="C943" s="280" t="s">
        <v>1192</v>
      </c>
      <c r="D943" s="280" t="s">
        <v>1212</v>
      </c>
      <c r="E943" s="80">
        <v>9.9362616490792461E-4</v>
      </c>
      <c r="F943" s="80">
        <v>708511</v>
      </c>
      <c r="G943" s="80">
        <v>3</v>
      </c>
      <c r="H943" s="280" t="s">
        <v>1394</v>
      </c>
      <c r="I943" s="80"/>
    </row>
    <row r="944" spans="1:9">
      <c r="A944" s="280" t="s">
        <v>2339</v>
      </c>
      <c r="B944" s="280" t="s">
        <v>1457</v>
      </c>
      <c r="C944" s="280" t="s">
        <v>1192</v>
      </c>
      <c r="D944" s="280" t="s">
        <v>1213</v>
      </c>
      <c r="E944" s="80">
        <v>9.7000361094487064E-4</v>
      </c>
      <c r="F944" s="80">
        <v>708511</v>
      </c>
      <c r="G944" s="80">
        <v>3</v>
      </c>
      <c r="H944" s="280" t="s">
        <v>1394</v>
      </c>
      <c r="I944" s="80"/>
    </row>
    <row r="945" spans="1:9">
      <c r="A945" s="280" t="s">
        <v>2340</v>
      </c>
      <c r="B945" s="280" t="s">
        <v>1457</v>
      </c>
      <c r="C945" s="280" t="s">
        <v>1192</v>
      </c>
      <c r="D945" s="280" t="s">
        <v>1214</v>
      </c>
      <c r="E945" s="80">
        <v>9.7000361094487064E-4</v>
      </c>
      <c r="F945" s="80">
        <v>708511</v>
      </c>
      <c r="G945" s="80">
        <v>3</v>
      </c>
      <c r="H945" s="280" t="s">
        <v>1394</v>
      </c>
      <c r="I945" s="80"/>
    </row>
    <row r="946" spans="1:9">
      <c r="A946" s="280" t="s">
        <v>2341</v>
      </c>
      <c r="B946" s="280" t="s">
        <v>1457</v>
      </c>
      <c r="C946" s="280" t="s">
        <v>1192</v>
      </c>
      <c r="D946" s="280" t="s">
        <v>1215</v>
      </c>
      <c r="E946" s="80">
        <v>9.7336021556111881E-4</v>
      </c>
      <c r="F946" s="80">
        <v>708511</v>
      </c>
      <c r="G946" s="80">
        <v>3</v>
      </c>
      <c r="H946" s="280" t="s">
        <v>1394</v>
      </c>
      <c r="I946" s="80"/>
    </row>
    <row r="947" spans="1:9">
      <c r="A947" s="280" t="s">
        <v>2342</v>
      </c>
      <c r="B947" s="280" t="s">
        <v>1457</v>
      </c>
      <c r="C947" s="280" t="s">
        <v>1192</v>
      </c>
      <c r="D947" s="280" t="s">
        <v>1216</v>
      </c>
      <c r="E947" s="80">
        <v>1.0516913007203525E-3</v>
      </c>
      <c r="F947" s="80">
        <v>708511</v>
      </c>
      <c r="G947" s="80">
        <v>3</v>
      </c>
      <c r="H947" s="280" t="s">
        <v>1394</v>
      </c>
      <c r="I947" s="80"/>
    </row>
    <row r="948" spans="1:9">
      <c r="A948" s="280" t="s">
        <v>2343</v>
      </c>
      <c r="B948" s="280" t="s">
        <v>1457</v>
      </c>
      <c r="C948" s="280" t="s">
        <v>1192</v>
      </c>
      <c r="D948" s="280" t="s">
        <v>1217</v>
      </c>
      <c r="E948" s="80">
        <v>7.8756253989472832E-4</v>
      </c>
      <c r="F948" s="80">
        <v>708511</v>
      </c>
      <c r="G948" s="80">
        <v>3</v>
      </c>
      <c r="H948" s="280" t="s">
        <v>1394</v>
      </c>
      <c r="I948" s="80"/>
    </row>
    <row r="949" spans="1:9">
      <c r="A949" s="280" t="s">
        <v>2344</v>
      </c>
      <c r="B949" s="280" t="s">
        <v>1457</v>
      </c>
      <c r="C949" s="280" t="s">
        <v>1192</v>
      </c>
      <c r="D949" s="280" t="s">
        <v>1218</v>
      </c>
      <c r="E949" s="80">
        <v>3.1791015428297271E-4</v>
      </c>
      <c r="F949" s="80">
        <v>708511</v>
      </c>
      <c r="G949" s="80">
        <v>3</v>
      </c>
      <c r="H949" s="280" t="s">
        <v>1394</v>
      </c>
      <c r="I949" s="80"/>
    </row>
    <row r="950" spans="1:9">
      <c r="A950" s="280" t="s">
        <v>2345</v>
      </c>
      <c r="B950" s="280" t="s">
        <v>1457</v>
      </c>
      <c r="C950" s="280" t="s">
        <v>1192</v>
      </c>
      <c r="D950" s="280" t="s">
        <v>1219</v>
      </c>
      <c r="E950" s="80">
        <v>7.9411605518519125E-4</v>
      </c>
      <c r="F950" s="80">
        <v>708511</v>
      </c>
      <c r="G950" s="80">
        <v>3</v>
      </c>
      <c r="H950" s="280" t="s">
        <v>1394</v>
      </c>
      <c r="I950" s="80"/>
    </row>
    <row r="951" spans="1:9">
      <c r="A951" s="280" t="s">
        <v>2346</v>
      </c>
      <c r="B951" s="280" t="s">
        <v>1457</v>
      </c>
      <c r="C951" s="280" t="s">
        <v>1192</v>
      </c>
      <c r="D951" s="280" t="s">
        <v>1347</v>
      </c>
      <c r="E951" s="80">
        <v>8.7195535243551751E-4</v>
      </c>
      <c r="F951" s="80">
        <v>708511</v>
      </c>
      <c r="G951" s="80">
        <v>3</v>
      </c>
      <c r="H951" s="280" t="s">
        <v>1394</v>
      </c>
      <c r="I951" s="80"/>
    </row>
    <row r="952" spans="1:9">
      <c r="A952" s="280" t="s">
        <v>2347</v>
      </c>
      <c r="B952" s="280" t="s">
        <v>1457</v>
      </c>
      <c r="C952" s="280" t="s">
        <v>1192</v>
      </c>
      <c r="D952" s="280" t="s">
        <v>1344</v>
      </c>
      <c r="E952" s="80">
        <v>2.2151840944275394E-3</v>
      </c>
      <c r="F952" s="80">
        <v>708511</v>
      </c>
      <c r="G952" s="80">
        <v>3</v>
      </c>
      <c r="H952" s="280" t="s">
        <v>1394</v>
      </c>
      <c r="I952" s="80"/>
    </row>
    <row r="953" spans="1:9">
      <c r="A953" s="280" t="s">
        <v>2348</v>
      </c>
      <c r="B953" s="280" t="s">
        <v>1457</v>
      </c>
      <c r="C953" s="280" t="s">
        <v>1193</v>
      </c>
      <c r="D953" s="280" t="s">
        <v>1211</v>
      </c>
      <c r="E953" s="80">
        <v>0</v>
      </c>
      <c r="F953" s="80">
        <v>708511</v>
      </c>
      <c r="G953" s="80">
        <v>3</v>
      </c>
      <c r="H953" s="280" t="s">
        <v>1394</v>
      </c>
      <c r="I953" s="80"/>
    </row>
    <row r="954" spans="1:9">
      <c r="A954" s="280" t="s">
        <v>2349</v>
      </c>
      <c r="B954" s="280" t="s">
        <v>1457</v>
      </c>
      <c r="C954" s="280" t="s">
        <v>1193</v>
      </c>
      <c r="D954" s="280" t="s">
        <v>1212</v>
      </c>
      <c r="E954" s="80">
        <v>0</v>
      </c>
      <c r="F954" s="80">
        <v>708511</v>
      </c>
      <c r="G954" s="80">
        <v>3</v>
      </c>
      <c r="H954" s="280" t="s">
        <v>1394</v>
      </c>
      <c r="I954" s="80"/>
    </row>
    <row r="955" spans="1:9">
      <c r="A955" s="280" t="s">
        <v>2350</v>
      </c>
      <c r="B955" s="280" t="s">
        <v>1457</v>
      </c>
      <c r="C955" s="280" t="s">
        <v>1193</v>
      </c>
      <c r="D955" s="280" t="s">
        <v>1213</v>
      </c>
      <c r="E955" s="80">
        <v>0</v>
      </c>
      <c r="F955" s="80">
        <v>708511</v>
      </c>
      <c r="G955" s="80">
        <v>3</v>
      </c>
      <c r="H955" s="280" t="s">
        <v>1394</v>
      </c>
      <c r="I955" s="80"/>
    </row>
    <row r="956" spans="1:9">
      <c r="A956" s="280" t="s">
        <v>2351</v>
      </c>
      <c r="B956" s="280" t="s">
        <v>1457</v>
      </c>
      <c r="C956" s="280" t="s">
        <v>1193</v>
      </c>
      <c r="D956" s="280" t="s">
        <v>1214</v>
      </c>
      <c r="E956" s="80">
        <v>0</v>
      </c>
      <c r="F956" s="80">
        <v>708511</v>
      </c>
      <c r="G956" s="80">
        <v>3</v>
      </c>
      <c r="H956" s="280" t="s">
        <v>1394</v>
      </c>
      <c r="I956" s="80"/>
    </row>
    <row r="957" spans="1:9">
      <c r="A957" s="280" t="s">
        <v>2352</v>
      </c>
      <c r="B957" s="280" t="s">
        <v>1457</v>
      </c>
      <c r="C957" s="280" t="s">
        <v>1193</v>
      </c>
      <c r="D957" s="280" t="s">
        <v>1215</v>
      </c>
      <c r="E957" s="80">
        <v>0</v>
      </c>
      <c r="F957" s="80">
        <v>708511</v>
      </c>
      <c r="G957" s="80">
        <v>3</v>
      </c>
      <c r="H957" s="280" t="s">
        <v>1394</v>
      </c>
      <c r="I957" s="80"/>
    </row>
    <row r="958" spans="1:9">
      <c r="A958" s="280" t="s">
        <v>2353</v>
      </c>
      <c r="B958" s="280" t="s">
        <v>1457</v>
      </c>
      <c r="C958" s="280" t="s">
        <v>1193</v>
      </c>
      <c r="D958" s="280" t="s">
        <v>1216</v>
      </c>
      <c r="E958" s="80">
        <v>0</v>
      </c>
      <c r="F958" s="80">
        <v>708511</v>
      </c>
      <c r="G958" s="80">
        <v>3</v>
      </c>
      <c r="H958" s="280" t="s">
        <v>1394</v>
      </c>
      <c r="I958" s="80"/>
    </row>
    <row r="959" spans="1:9">
      <c r="A959" s="280" t="s">
        <v>2354</v>
      </c>
      <c r="B959" s="280" t="s">
        <v>1457</v>
      </c>
      <c r="C959" s="280" t="s">
        <v>1193</v>
      </c>
      <c r="D959" s="280" t="s">
        <v>1217</v>
      </c>
      <c r="E959" s="80">
        <v>0</v>
      </c>
      <c r="F959" s="80">
        <v>708511</v>
      </c>
      <c r="G959" s="80">
        <v>3</v>
      </c>
      <c r="H959" s="280" t="s">
        <v>1394</v>
      </c>
      <c r="I959" s="80"/>
    </row>
    <row r="960" spans="1:9">
      <c r="A960" s="280" t="s">
        <v>2355</v>
      </c>
      <c r="B960" s="280" t="s">
        <v>1457</v>
      </c>
      <c r="C960" s="280" t="s">
        <v>1193</v>
      </c>
      <c r="D960" s="280" t="s">
        <v>1218</v>
      </c>
      <c r="E960" s="80">
        <v>0</v>
      </c>
      <c r="F960" s="80">
        <v>708511</v>
      </c>
      <c r="G960" s="80">
        <v>3</v>
      </c>
      <c r="H960" s="280" t="s">
        <v>1394</v>
      </c>
      <c r="I960" s="80"/>
    </row>
    <row r="961" spans="1:9">
      <c r="A961" s="280" t="s">
        <v>2356</v>
      </c>
      <c r="B961" s="280" t="s">
        <v>1457</v>
      </c>
      <c r="C961" s="280" t="s">
        <v>1193</v>
      </c>
      <c r="D961" s="280" t="s">
        <v>1219</v>
      </c>
      <c r="E961" s="80">
        <v>0</v>
      </c>
      <c r="F961" s="80">
        <v>708511</v>
      </c>
      <c r="G961" s="80">
        <v>3</v>
      </c>
      <c r="H961" s="280" t="s">
        <v>1394</v>
      </c>
      <c r="I961" s="80"/>
    </row>
    <row r="962" spans="1:9">
      <c r="A962" s="280" t="s">
        <v>2357</v>
      </c>
      <c r="B962" s="280" t="s">
        <v>1457</v>
      </c>
      <c r="C962" s="280" t="s">
        <v>1193</v>
      </c>
      <c r="D962" s="280" t="s">
        <v>1347</v>
      </c>
      <c r="E962" s="80">
        <v>0</v>
      </c>
      <c r="F962" s="80">
        <v>708511</v>
      </c>
      <c r="G962" s="80">
        <v>3</v>
      </c>
      <c r="H962" s="280" t="s">
        <v>1394</v>
      </c>
      <c r="I962" s="80"/>
    </row>
    <row r="963" spans="1:9">
      <c r="A963" s="280" t="s">
        <v>2358</v>
      </c>
      <c r="B963" s="280" t="s">
        <v>1457</v>
      </c>
      <c r="C963" s="280" t="s">
        <v>1193</v>
      </c>
      <c r="D963" s="280" t="s">
        <v>1344</v>
      </c>
      <c r="E963" s="80">
        <v>0</v>
      </c>
      <c r="F963" s="80">
        <v>708511</v>
      </c>
      <c r="G963" s="80">
        <v>3</v>
      </c>
      <c r="H963" s="280" t="s">
        <v>1394</v>
      </c>
      <c r="I963" s="80"/>
    </row>
    <row r="964" spans="1:9">
      <c r="A964" s="280" t="s">
        <v>2359</v>
      </c>
      <c r="B964" s="280" t="s">
        <v>1457</v>
      </c>
      <c r="C964" s="280" t="s">
        <v>1194</v>
      </c>
      <c r="D964" s="280" t="s">
        <v>1211</v>
      </c>
      <c r="E964" s="80">
        <v>9.7000361094487064E-4</v>
      </c>
      <c r="F964" s="80">
        <v>708511</v>
      </c>
      <c r="G964" s="80">
        <v>3</v>
      </c>
      <c r="H964" s="280" t="s">
        <v>1394</v>
      </c>
      <c r="I964" s="80"/>
    </row>
    <row r="965" spans="1:9">
      <c r="A965" s="280" t="s">
        <v>2360</v>
      </c>
      <c r="B965" s="280" t="s">
        <v>1457</v>
      </c>
      <c r="C965" s="280" t="s">
        <v>1194</v>
      </c>
      <c r="D965" s="280" t="s">
        <v>1212</v>
      </c>
      <c r="E965" s="80">
        <v>9.9362616490792461E-4</v>
      </c>
      <c r="F965" s="80">
        <v>708511</v>
      </c>
      <c r="G965" s="80">
        <v>3</v>
      </c>
      <c r="H965" s="280" t="s">
        <v>1394</v>
      </c>
      <c r="I965" s="80"/>
    </row>
    <row r="966" spans="1:9">
      <c r="A966" s="280" t="s">
        <v>2361</v>
      </c>
      <c r="B966" s="280" t="s">
        <v>1457</v>
      </c>
      <c r="C966" s="280" t="s">
        <v>1194</v>
      </c>
      <c r="D966" s="280" t="s">
        <v>1213</v>
      </c>
      <c r="E966" s="80">
        <v>9.7000361094487064E-4</v>
      </c>
      <c r="F966" s="80">
        <v>708511</v>
      </c>
      <c r="G966" s="80">
        <v>3</v>
      </c>
      <c r="H966" s="280" t="s">
        <v>1394</v>
      </c>
      <c r="I966" s="80"/>
    </row>
    <row r="967" spans="1:9">
      <c r="A967" s="280" t="s">
        <v>2362</v>
      </c>
      <c r="B967" s="280" t="s">
        <v>1457</v>
      </c>
      <c r="C967" s="280" t="s">
        <v>1194</v>
      </c>
      <c r="D967" s="280" t="s">
        <v>1214</v>
      </c>
      <c r="E967" s="80">
        <v>9.7000361094487064E-4</v>
      </c>
      <c r="F967" s="80">
        <v>708511</v>
      </c>
      <c r="G967" s="80">
        <v>3</v>
      </c>
      <c r="H967" s="280" t="s">
        <v>1394</v>
      </c>
      <c r="I967" s="80"/>
    </row>
    <row r="968" spans="1:9">
      <c r="A968" s="280" t="s">
        <v>2363</v>
      </c>
      <c r="B968" s="280" t="s">
        <v>1457</v>
      </c>
      <c r="C968" s="280" t="s">
        <v>1194</v>
      </c>
      <c r="D968" s="280" t="s">
        <v>1215</v>
      </c>
      <c r="E968" s="80">
        <v>9.7336021556111881E-4</v>
      </c>
      <c r="F968" s="80">
        <v>708511</v>
      </c>
      <c r="G968" s="80">
        <v>3</v>
      </c>
      <c r="H968" s="280" t="s">
        <v>1394</v>
      </c>
      <c r="I968" s="80"/>
    </row>
    <row r="969" spans="1:9">
      <c r="A969" s="280" t="s">
        <v>2364</v>
      </c>
      <c r="B969" s="280" t="s">
        <v>1457</v>
      </c>
      <c r="C969" s="280" t="s">
        <v>1194</v>
      </c>
      <c r="D969" s="280" t="s">
        <v>1216</v>
      </c>
      <c r="E969" s="80">
        <v>1.0516913007203525E-3</v>
      </c>
      <c r="F969" s="80">
        <v>708511</v>
      </c>
      <c r="G969" s="80">
        <v>3</v>
      </c>
      <c r="H969" s="280" t="s">
        <v>1394</v>
      </c>
      <c r="I969" s="80"/>
    </row>
    <row r="970" spans="1:9">
      <c r="A970" s="280" t="s">
        <v>2365</v>
      </c>
      <c r="B970" s="280" t="s">
        <v>1457</v>
      </c>
      <c r="C970" s="280" t="s">
        <v>1194</v>
      </c>
      <c r="D970" s="280" t="s">
        <v>1217</v>
      </c>
      <c r="E970" s="80">
        <v>7.8756253989472832E-4</v>
      </c>
      <c r="F970" s="80">
        <v>708511</v>
      </c>
      <c r="G970" s="80">
        <v>3</v>
      </c>
      <c r="H970" s="280" t="s">
        <v>1394</v>
      </c>
      <c r="I970" s="80"/>
    </row>
    <row r="971" spans="1:9">
      <c r="A971" s="280" t="s">
        <v>2366</v>
      </c>
      <c r="B971" s="280" t="s">
        <v>1457</v>
      </c>
      <c r="C971" s="280" t="s">
        <v>1194</v>
      </c>
      <c r="D971" s="280" t="s">
        <v>1218</v>
      </c>
      <c r="E971" s="80">
        <v>3.1791015428297271E-4</v>
      </c>
      <c r="F971" s="80">
        <v>708511</v>
      </c>
      <c r="G971" s="80">
        <v>3</v>
      </c>
      <c r="H971" s="280" t="s">
        <v>1394</v>
      </c>
      <c r="I971" s="80"/>
    </row>
    <row r="972" spans="1:9">
      <c r="A972" s="280" t="s">
        <v>2367</v>
      </c>
      <c r="B972" s="280" t="s">
        <v>1457</v>
      </c>
      <c r="C972" s="280" t="s">
        <v>1194</v>
      </c>
      <c r="D972" s="280" t="s">
        <v>1219</v>
      </c>
      <c r="E972" s="80">
        <v>7.9411605518519125E-4</v>
      </c>
      <c r="F972" s="80">
        <v>708511</v>
      </c>
      <c r="G972" s="80">
        <v>3</v>
      </c>
      <c r="H972" s="280" t="s">
        <v>1394</v>
      </c>
      <c r="I972" s="80"/>
    </row>
    <row r="973" spans="1:9">
      <c r="A973" s="280" t="s">
        <v>2368</v>
      </c>
      <c r="B973" s="280" t="s">
        <v>1457</v>
      </c>
      <c r="C973" s="280" t="s">
        <v>1194</v>
      </c>
      <c r="D973" s="280" t="s">
        <v>1347</v>
      </c>
      <c r="E973" s="80">
        <v>8.7195535243551751E-4</v>
      </c>
      <c r="F973" s="80">
        <v>708511</v>
      </c>
      <c r="G973" s="80">
        <v>3</v>
      </c>
      <c r="H973" s="280" t="s">
        <v>1394</v>
      </c>
      <c r="I973" s="80"/>
    </row>
    <row r="974" spans="1:9">
      <c r="A974" s="280" t="s">
        <v>2369</v>
      </c>
      <c r="B974" s="280" t="s">
        <v>1457</v>
      </c>
      <c r="C974" s="280" t="s">
        <v>1194</v>
      </c>
      <c r="D974" s="280" t="s">
        <v>1344</v>
      </c>
      <c r="E974" s="80">
        <v>2.2151840944275394E-3</v>
      </c>
      <c r="F974" s="80">
        <v>708511</v>
      </c>
      <c r="G974" s="80">
        <v>3</v>
      </c>
      <c r="H974" s="280" t="s">
        <v>1394</v>
      </c>
      <c r="I974" s="80"/>
    </row>
    <row r="975" spans="1:9">
      <c r="A975" s="280" t="s">
        <v>2370</v>
      </c>
      <c r="B975" s="280" t="s">
        <v>1457</v>
      </c>
      <c r="C975" s="280" t="s">
        <v>1195</v>
      </c>
      <c r="D975" s="280" t="s">
        <v>1211</v>
      </c>
      <c r="E975" s="80">
        <v>1.2913923508963429E-2</v>
      </c>
      <c r="F975" s="80">
        <v>708511</v>
      </c>
      <c r="G975" s="80">
        <v>3</v>
      </c>
      <c r="H975" s="280" t="s">
        <v>1394</v>
      </c>
      <c r="I975" s="80"/>
    </row>
    <row r="976" spans="1:9">
      <c r="A976" s="280" t="s">
        <v>2371</v>
      </c>
      <c r="B976" s="280" t="s">
        <v>1457</v>
      </c>
      <c r="C976" s="280" t="s">
        <v>1195</v>
      </c>
      <c r="D976" s="280" t="s">
        <v>1212</v>
      </c>
      <c r="E976" s="80">
        <v>1.2954558301886477E-2</v>
      </c>
      <c r="F976" s="80">
        <v>708511</v>
      </c>
      <c r="G976" s="80">
        <v>3</v>
      </c>
      <c r="H976" s="280" t="s">
        <v>1394</v>
      </c>
      <c r="I976" s="80"/>
    </row>
    <row r="977" spans="1:9">
      <c r="A977" s="280" t="s">
        <v>2372</v>
      </c>
      <c r="B977" s="280" t="s">
        <v>1457</v>
      </c>
      <c r="C977" s="280" t="s">
        <v>1195</v>
      </c>
      <c r="D977" s="280" t="s">
        <v>1213</v>
      </c>
      <c r="E977" s="80">
        <v>1.2913923508963429E-2</v>
      </c>
      <c r="F977" s="80">
        <v>708511</v>
      </c>
      <c r="G977" s="80">
        <v>3</v>
      </c>
      <c r="H977" s="280" t="s">
        <v>1394</v>
      </c>
      <c r="I977" s="80"/>
    </row>
    <row r="978" spans="1:9">
      <c r="A978" s="280" t="s">
        <v>2373</v>
      </c>
      <c r="B978" s="280" t="s">
        <v>1457</v>
      </c>
      <c r="C978" s="280" t="s">
        <v>1195</v>
      </c>
      <c r="D978" s="280" t="s">
        <v>1214</v>
      </c>
      <c r="E978" s="80">
        <v>1.2948586516433781E-2</v>
      </c>
      <c r="F978" s="80">
        <v>708511</v>
      </c>
      <c r="G978" s="80">
        <v>3</v>
      </c>
      <c r="H978" s="280" t="s">
        <v>1394</v>
      </c>
      <c r="I978" s="80"/>
    </row>
    <row r="979" spans="1:9">
      <c r="A979" s="280" t="s">
        <v>2374</v>
      </c>
      <c r="B979" s="280" t="s">
        <v>1457</v>
      </c>
      <c r="C979" s="280" t="s">
        <v>1195</v>
      </c>
      <c r="D979" s="280" t="s">
        <v>1215</v>
      </c>
      <c r="E979" s="80">
        <v>1.2600423183229306E-2</v>
      </c>
      <c r="F979" s="80">
        <v>708511</v>
      </c>
      <c r="G979" s="80">
        <v>3</v>
      </c>
      <c r="H979" s="280" t="s">
        <v>1394</v>
      </c>
      <c r="I979" s="80"/>
    </row>
    <row r="980" spans="1:9">
      <c r="A980" s="280" t="s">
        <v>2375</v>
      </c>
      <c r="B980" s="280" t="s">
        <v>1457</v>
      </c>
      <c r="C980" s="280" t="s">
        <v>1195</v>
      </c>
      <c r="D980" s="280" t="s">
        <v>1216</v>
      </c>
      <c r="E980" s="80">
        <v>-4.1571801673824958E-3</v>
      </c>
      <c r="F980" s="80">
        <v>708511</v>
      </c>
      <c r="G980" s="80">
        <v>3</v>
      </c>
      <c r="H980" s="280" t="s">
        <v>1394</v>
      </c>
      <c r="I980" s="80"/>
    </row>
    <row r="981" spans="1:9">
      <c r="A981" s="280" t="s">
        <v>2376</v>
      </c>
      <c r="B981" s="280" t="s">
        <v>1457</v>
      </c>
      <c r="C981" s="280" t="s">
        <v>1195</v>
      </c>
      <c r="D981" s="280" t="s">
        <v>1217</v>
      </c>
      <c r="E981" s="80">
        <v>9.8301502965633617E-3</v>
      </c>
      <c r="F981" s="80">
        <v>708511</v>
      </c>
      <c r="G981" s="80">
        <v>3</v>
      </c>
      <c r="H981" s="280" t="s">
        <v>1394</v>
      </c>
      <c r="I981" s="80"/>
    </row>
    <row r="982" spans="1:9">
      <c r="A982" s="280" t="s">
        <v>2377</v>
      </c>
      <c r="B982" s="280" t="s">
        <v>1457</v>
      </c>
      <c r="C982" s="280" t="s">
        <v>1195</v>
      </c>
      <c r="D982" s="280" t="s">
        <v>1218</v>
      </c>
      <c r="E982" s="80">
        <v>1.0235386473822158E-2</v>
      </c>
      <c r="F982" s="80">
        <v>708511</v>
      </c>
      <c r="G982" s="80">
        <v>3</v>
      </c>
      <c r="H982" s="280" t="s">
        <v>1394</v>
      </c>
      <c r="I982" s="80"/>
    </row>
    <row r="983" spans="1:9">
      <c r="A983" s="280" t="s">
        <v>2378</v>
      </c>
      <c r="B983" s="280" t="s">
        <v>1457</v>
      </c>
      <c r="C983" s="280" t="s">
        <v>1195</v>
      </c>
      <c r="D983" s="280" t="s">
        <v>1219</v>
      </c>
      <c r="E983" s="80">
        <v>2580.7528109513573</v>
      </c>
      <c r="F983" s="80">
        <v>708511</v>
      </c>
      <c r="G983" s="80">
        <v>3</v>
      </c>
      <c r="H983" s="280" t="s">
        <v>1394</v>
      </c>
      <c r="I983" s="80"/>
    </row>
    <row r="984" spans="1:9">
      <c r="A984" s="280" t="s">
        <v>2379</v>
      </c>
      <c r="B984" s="280" t="s">
        <v>1457</v>
      </c>
      <c r="C984" s="280" t="s">
        <v>1195</v>
      </c>
      <c r="D984" s="280" t="s">
        <v>1347</v>
      </c>
      <c r="E984" s="80">
        <v>1.3295904678294335E-2</v>
      </c>
      <c r="F984" s="80">
        <v>708511</v>
      </c>
      <c r="G984" s="80">
        <v>3</v>
      </c>
      <c r="H984" s="280" t="s">
        <v>1394</v>
      </c>
      <c r="I984" s="80"/>
    </row>
    <row r="985" spans="1:9">
      <c r="A985" s="280" t="s">
        <v>2380</v>
      </c>
      <c r="B985" s="280" t="s">
        <v>1457</v>
      </c>
      <c r="C985" s="280" t="s">
        <v>1195</v>
      </c>
      <c r="D985" s="280" t="s">
        <v>1344</v>
      </c>
      <c r="E985" s="80">
        <v>2.8689808611254797E-2</v>
      </c>
      <c r="F985" s="80">
        <v>708511</v>
      </c>
      <c r="G985" s="80">
        <v>3</v>
      </c>
      <c r="H985" s="280" t="s">
        <v>1394</v>
      </c>
      <c r="I985" s="80"/>
    </row>
    <row r="986" spans="1:9">
      <c r="A986" s="280" t="s">
        <v>2381</v>
      </c>
      <c r="B986" s="280" t="s">
        <v>1457</v>
      </c>
      <c r="C986" s="280" t="s">
        <v>1196</v>
      </c>
      <c r="D986" s="280" t="s">
        <v>1211</v>
      </c>
      <c r="E986" s="80">
        <v>9.440134429953223E-2</v>
      </c>
      <c r="F986" s="80">
        <v>708511</v>
      </c>
      <c r="G986" s="80">
        <v>3</v>
      </c>
      <c r="H986" s="280" t="s">
        <v>1394</v>
      </c>
      <c r="I986" s="80"/>
    </row>
    <row r="987" spans="1:9">
      <c r="A987" s="280" t="s">
        <v>2382</v>
      </c>
      <c r="B987" s="280" t="s">
        <v>1457</v>
      </c>
      <c r="C987" s="280" t="s">
        <v>1196</v>
      </c>
      <c r="D987" s="280" t="s">
        <v>1212</v>
      </c>
      <c r="E987" s="80">
        <v>9.486042561738374E-2</v>
      </c>
      <c r="F987" s="80">
        <v>708511</v>
      </c>
      <c r="G987" s="80">
        <v>3</v>
      </c>
      <c r="H987" s="280" t="s">
        <v>1394</v>
      </c>
      <c r="I987" s="80"/>
    </row>
    <row r="988" spans="1:9">
      <c r="A988" s="280" t="s">
        <v>2383</v>
      </c>
      <c r="B988" s="280" t="s">
        <v>1457</v>
      </c>
      <c r="C988" s="280" t="s">
        <v>1196</v>
      </c>
      <c r="D988" s="280" t="s">
        <v>1213</v>
      </c>
      <c r="E988" s="80">
        <v>9.440134429953223E-2</v>
      </c>
      <c r="F988" s="80">
        <v>708511</v>
      </c>
      <c r="G988" s="80">
        <v>3</v>
      </c>
      <c r="H988" s="280" t="s">
        <v>1394</v>
      </c>
      <c r="I988" s="80"/>
    </row>
    <row r="989" spans="1:9">
      <c r="A989" s="280" t="s">
        <v>2384</v>
      </c>
      <c r="B989" s="280" t="s">
        <v>1457</v>
      </c>
      <c r="C989" s="280" t="s">
        <v>1196</v>
      </c>
      <c r="D989" s="280" t="s">
        <v>1214</v>
      </c>
      <c r="E989" s="80">
        <v>9.4742287601795955E-2</v>
      </c>
      <c r="F989" s="80">
        <v>708511</v>
      </c>
      <c r="G989" s="80">
        <v>3</v>
      </c>
      <c r="H989" s="280" t="s">
        <v>1394</v>
      </c>
      <c r="I989" s="80"/>
    </row>
    <row r="990" spans="1:9">
      <c r="A990" s="280" t="s">
        <v>2385</v>
      </c>
      <c r="B990" s="280" t="s">
        <v>1457</v>
      </c>
      <c r="C990" s="280" t="s">
        <v>1196</v>
      </c>
      <c r="D990" s="280" t="s">
        <v>1215</v>
      </c>
      <c r="E990" s="80">
        <v>9.1777464225147098E-2</v>
      </c>
      <c r="F990" s="80">
        <v>708511</v>
      </c>
      <c r="G990" s="80">
        <v>3</v>
      </c>
      <c r="H990" s="280" t="s">
        <v>1394</v>
      </c>
      <c r="I990" s="80"/>
    </row>
    <row r="991" spans="1:9">
      <c r="A991" s="280" t="s">
        <v>2386</v>
      </c>
      <c r="B991" s="280" t="s">
        <v>1457</v>
      </c>
      <c r="C991" s="280" t="s">
        <v>1196</v>
      </c>
      <c r="D991" s="280" t="s">
        <v>1216</v>
      </c>
      <c r="E991" s="80">
        <v>-2.5680914175949244E-2</v>
      </c>
      <c r="F991" s="80">
        <v>708511</v>
      </c>
      <c r="G991" s="80">
        <v>3</v>
      </c>
      <c r="H991" s="280" t="s">
        <v>1394</v>
      </c>
      <c r="I991" s="80"/>
    </row>
    <row r="992" spans="1:9">
      <c r="A992" s="280" t="s">
        <v>2387</v>
      </c>
      <c r="B992" s="280" t="s">
        <v>1457</v>
      </c>
      <c r="C992" s="280" t="s">
        <v>1196</v>
      </c>
      <c r="D992" s="280" t="s">
        <v>1217</v>
      </c>
      <c r="E992" s="80">
        <v>7.1162589362262343E-2</v>
      </c>
      <c r="F992" s="80">
        <v>708511</v>
      </c>
      <c r="G992" s="80">
        <v>3</v>
      </c>
      <c r="H992" s="280" t="s">
        <v>1394</v>
      </c>
      <c r="I992" s="80"/>
    </row>
    <row r="993" spans="1:9">
      <c r="A993" s="280" t="s">
        <v>2388</v>
      </c>
      <c r="B993" s="280" t="s">
        <v>1457</v>
      </c>
      <c r="C993" s="280" t="s">
        <v>1196</v>
      </c>
      <c r="D993" s="280" t="s">
        <v>1218</v>
      </c>
      <c r="E993" s="80">
        <v>-7.521032997648705E-2</v>
      </c>
      <c r="F993" s="80">
        <v>708511</v>
      </c>
      <c r="G993" s="80">
        <v>3</v>
      </c>
      <c r="H993" s="280" t="s">
        <v>1394</v>
      </c>
      <c r="I993" s="80"/>
    </row>
    <row r="994" spans="1:9">
      <c r="A994" s="280" t="s">
        <v>2389</v>
      </c>
      <c r="B994" s="280" t="s">
        <v>1457</v>
      </c>
      <c r="C994" s="280" t="s">
        <v>1196</v>
      </c>
      <c r="D994" s="280" t="s">
        <v>1219</v>
      </c>
      <c r="E994" s="80">
        <v>2469.3012265415623</v>
      </c>
      <c r="F994" s="80">
        <v>708511</v>
      </c>
      <c r="G994" s="80">
        <v>3</v>
      </c>
      <c r="H994" s="280" t="s">
        <v>1394</v>
      </c>
      <c r="I994" s="80"/>
    </row>
    <row r="995" spans="1:9">
      <c r="A995" s="280" t="s">
        <v>2390</v>
      </c>
      <c r="B995" s="280" t="s">
        <v>1457</v>
      </c>
      <c r="C995" s="280" t="s">
        <v>1196</v>
      </c>
      <c r="D995" s="280" t="s">
        <v>1347</v>
      </c>
      <c r="E995" s="80">
        <v>8.7747350478365058E-2</v>
      </c>
      <c r="F995" s="80">
        <v>708511</v>
      </c>
      <c r="G995" s="80">
        <v>3</v>
      </c>
      <c r="H995" s="280" t="s">
        <v>1394</v>
      </c>
      <c r="I995" s="80"/>
    </row>
    <row r="996" spans="1:9">
      <c r="A996" s="280" t="s">
        <v>2391</v>
      </c>
      <c r="B996" s="280" t="s">
        <v>1457</v>
      </c>
      <c r="C996" s="280" t="s">
        <v>1196</v>
      </c>
      <c r="D996" s="280" t="s">
        <v>1344</v>
      </c>
      <c r="E996" s="80">
        <v>0.20615086186087897</v>
      </c>
      <c r="F996" s="80">
        <v>708511</v>
      </c>
      <c r="G996" s="80">
        <v>3</v>
      </c>
      <c r="H996" s="280" t="s">
        <v>1394</v>
      </c>
      <c r="I996" s="80"/>
    </row>
    <row r="997" spans="1:9">
      <c r="A997" s="280" t="s">
        <v>2392</v>
      </c>
      <c r="B997" s="280" t="s">
        <v>1457</v>
      </c>
      <c r="C997" s="280" t="s">
        <v>1197</v>
      </c>
      <c r="D997" s="280" t="s">
        <v>1211</v>
      </c>
      <c r="E997" s="80">
        <v>3.0092871631990488E-2</v>
      </c>
      <c r="F997" s="80">
        <v>708511</v>
      </c>
      <c r="G997" s="80">
        <v>3</v>
      </c>
      <c r="H997" s="280" t="s">
        <v>1394</v>
      </c>
      <c r="I997" s="80"/>
    </row>
    <row r="998" spans="1:9">
      <c r="A998" s="280" t="s">
        <v>2393</v>
      </c>
      <c r="B998" s="280" t="s">
        <v>1457</v>
      </c>
      <c r="C998" s="280" t="s">
        <v>1197</v>
      </c>
      <c r="D998" s="280" t="s">
        <v>1212</v>
      </c>
      <c r="E998" s="80">
        <v>3.0207859719547418E-2</v>
      </c>
      <c r="F998" s="80">
        <v>708511</v>
      </c>
      <c r="G998" s="80">
        <v>3</v>
      </c>
      <c r="H998" s="280" t="s">
        <v>1394</v>
      </c>
      <c r="I998" s="80"/>
    </row>
    <row r="999" spans="1:9">
      <c r="A999" s="280" t="s">
        <v>2394</v>
      </c>
      <c r="B999" s="280" t="s">
        <v>1457</v>
      </c>
      <c r="C999" s="280" t="s">
        <v>1197</v>
      </c>
      <c r="D999" s="280" t="s">
        <v>1213</v>
      </c>
      <c r="E999" s="80">
        <v>3.0092871631990488E-2</v>
      </c>
      <c r="F999" s="80">
        <v>708511</v>
      </c>
      <c r="G999" s="80">
        <v>3</v>
      </c>
      <c r="H999" s="280" t="s">
        <v>1394</v>
      </c>
      <c r="I999" s="80"/>
    </row>
    <row r="1000" spans="1:9">
      <c r="A1000" s="280" t="s">
        <v>2395</v>
      </c>
      <c r="B1000" s="280" t="s">
        <v>1457</v>
      </c>
      <c r="C1000" s="280" t="s">
        <v>1197</v>
      </c>
      <c r="D1000" s="280" t="s">
        <v>1214</v>
      </c>
      <c r="E1000" s="80">
        <v>3.0185680512699008E-2</v>
      </c>
      <c r="F1000" s="80">
        <v>708511</v>
      </c>
      <c r="G1000" s="80">
        <v>3</v>
      </c>
      <c r="H1000" s="280" t="s">
        <v>1394</v>
      </c>
      <c r="I1000" s="80"/>
    </row>
    <row r="1001" spans="1:9">
      <c r="A1001" s="280" t="s">
        <v>2396</v>
      </c>
      <c r="B1001" s="280" t="s">
        <v>1457</v>
      </c>
      <c r="C1001" s="280" t="s">
        <v>1197</v>
      </c>
      <c r="D1001" s="280" t="s">
        <v>1215</v>
      </c>
      <c r="E1001" s="80">
        <v>2.9968486208103415E-2</v>
      </c>
      <c r="F1001" s="80">
        <v>708511</v>
      </c>
      <c r="G1001" s="80">
        <v>3</v>
      </c>
      <c r="H1001" s="280" t="s">
        <v>1394</v>
      </c>
      <c r="I1001" s="80"/>
    </row>
    <row r="1002" spans="1:9">
      <c r="A1002" s="280" t="s">
        <v>2397</v>
      </c>
      <c r="B1002" s="280" t="s">
        <v>1457</v>
      </c>
      <c r="C1002" s="280" t="s">
        <v>1197</v>
      </c>
      <c r="D1002" s="280" t="s">
        <v>1216</v>
      </c>
      <c r="E1002" s="80">
        <v>-5.8214906000813957E-2</v>
      </c>
      <c r="F1002" s="80">
        <v>708511</v>
      </c>
      <c r="G1002" s="80">
        <v>3</v>
      </c>
      <c r="H1002" s="280" t="s">
        <v>1394</v>
      </c>
      <c r="I1002" s="80"/>
    </row>
    <row r="1003" spans="1:9">
      <c r="A1003" s="280" t="s">
        <v>2398</v>
      </c>
      <c r="B1003" s="280" t="s">
        <v>1457</v>
      </c>
      <c r="C1003" s="280" t="s">
        <v>1197</v>
      </c>
      <c r="D1003" s="280" t="s">
        <v>1217</v>
      </c>
      <c r="E1003" s="80">
        <v>2.2687008088403824E-2</v>
      </c>
      <c r="F1003" s="80">
        <v>708511</v>
      </c>
      <c r="G1003" s="80">
        <v>3</v>
      </c>
      <c r="H1003" s="280" t="s">
        <v>1394</v>
      </c>
      <c r="I1003" s="80"/>
    </row>
    <row r="1004" spans="1:9">
      <c r="A1004" s="280" t="s">
        <v>2399</v>
      </c>
      <c r="B1004" s="280" t="s">
        <v>1457</v>
      </c>
      <c r="C1004" s="280" t="s">
        <v>1197</v>
      </c>
      <c r="D1004" s="280" t="s">
        <v>1218</v>
      </c>
      <c r="E1004" s="80">
        <v>-0.28496362632153599</v>
      </c>
      <c r="F1004" s="80">
        <v>708511</v>
      </c>
      <c r="G1004" s="80">
        <v>3</v>
      </c>
      <c r="H1004" s="280" t="s">
        <v>1394</v>
      </c>
      <c r="I1004" s="80"/>
    </row>
    <row r="1005" spans="1:9">
      <c r="A1005" s="280" t="s">
        <v>2400</v>
      </c>
      <c r="B1005" s="280" t="s">
        <v>1457</v>
      </c>
      <c r="C1005" s="280" t="s">
        <v>1197</v>
      </c>
      <c r="D1005" s="280" t="s">
        <v>1219</v>
      </c>
      <c r="E1005" s="80">
        <v>483.52181549601596</v>
      </c>
      <c r="F1005" s="80">
        <v>708511</v>
      </c>
      <c r="G1005" s="80">
        <v>3</v>
      </c>
      <c r="H1005" s="280" t="s">
        <v>1394</v>
      </c>
      <c r="I1005" s="80"/>
    </row>
    <row r="1006" spans="1:9">
      <c r="A1006" s="280" t="s">
        <v>2401</v>
      </c>
      <c r="B1006" s="280" t="s">
        <v>1457</v>
      </c>
      <c r="C1006" s="280" t="s">
        <v>1197</v>
      </c>
      <c r="D1006" s="280" t="s">
        <v>1347</v>
      </c>
      <c r="E1006" s="80">
        <v>2.9177833482201172E-2</v>
      </c>
      <c r="F1006" s="80">
        <v>708511</v>
      </c>
      <c r="G1006" s="80">
        <v>3</v>
      </c>
      <c r="H1006" s="280" t="s">
        <v>1394</v>
      </c>
      <c r="I1006" s="80"/>
    </row>
    <row r="1007" spans="1:9">
      <c r="A1007" s="280" t="s">
        <v>2402</v>
      </c>
      <c r="B1007" s="280" t="s">
        <v>1457</v>
      </c>
      <c r="C1007" s="280" t="s">
        <v>1197</v>
      </c>
      <c r="D1007" s="280" t="s">
        <v>1344</v>
      </c>
      <c r="E1007" s="80">
        <v>6.6061625075663766E-2</v>
      </c>
      <c r="F1007" s="80">
        <v>708511</v>
      </c>
      <c r="G1007" s="80">
        <v>3</v>
      </c>
      <c r="H1007" s="280" t="s">
        <v>1394</v>
      </c>
      <c r="I1007" s="80"/>
    </row>
    <row r="1008" spans="1:9">
      <c r="A1008" s="280" t="s">
        <v>2403</v>
      </c>
      <c r="B1008" s="280" t="s">
        <v>1457</v>
      </c>
      <c r="C1008" s="280" t="s">
        <v>1198</v>
      </c>
      <c r="D1008" s="280" t="s">
        <v>1211</v>
      </c>
      <c r="E1008" s="80">
        <v>1.9490132679396625E-4</v>
      </c>
      <c r="F1008" s="80">
        <v>708511</v>
      </c>
      <c r="G1008" s="80">
        <v>3</v>
      </c>
      <c r="H1008" s="280" t="s">
        <v>1394</v>
      </c>
      <c r="I1008" s="80"/>
    </row>
    <row r="1009" spans="1:9">
      <c r="A1009" s="280" t="s">
        <v>2404</v>
      </c>
      <c r="B1009" s="280" t="s">
        <v>1457</v>
      </c>
      <c r="C1009" s="280" t="s">
        <v>1198</v>
      </c>
      <c r="D1009" s="280" t="s">
        <v>1212</v>
      </c>
      <c r="E1009" s="80">
        <v>1.951760830780635E-4</v>
      </c>
      <c r="F1009" s="80">
        <v>708511</v>
      </c>
      <c r="G1009" s="80">
        <v>3</v>
      </c>
      <c r="H1009" s="280" t="s">
        <v>1394</v>
      </c>
      <c r="I1009" s="80"/>
    </row>
    <row r="1010" spans="1:9">
      <c r="A1010" s="280" t="s">
        <v>2405</v>
      </c>
      <c r="B1010" s="280" t="s">
        <v>1457</v>
      </c>
      <c r="C1010" s="280" t="s">
        <v>1198</v>
      </c>
      <c r="D1010" s="280" t="s">
        <v>1213</v>
      </c>
      <c r="E1010" s="80">
        <v>1.9490132679396625E-4</v>
      </c>
      <c r="F1010" s="80">
        <v>708511</v>
      </c>
      <c r="G1010" s="80">
        <v>3</v>
      </c>
      <c r="H1010" s="280" t="s">
        <v>1394</v>
      </c>
      <c r="I1010" s="80"/>
    </row>
    <row r="1011" spans="1:9">
      <c r="A1011" s="280" t="s">
        <v>2406</v>
      </c>
      <c r="B1011" s="280" t="s">
        <v>1457</v>
      </c>
      <c r="C1011" s="280" t="s">
        <v>1198</v>
      </c>
      <c r="D1011" s="280" t="s">
        <v>1214</v>
      </c>
      <c r="E1011" s="80">
        <v>1.9490132679396625E-4</v>
      </c>
      <c r="F1011" s="80">
        <v>708511</v>
      </c>
      <c r="G1011" s="80">
        <v>3</v>
      </c>
      <c r="H1011" s="280" t="s">
        <v>1394</v>
      </c>
      <c r="I1011" s="80"/>
    </row>
    <row r="1012" spans="1:9">
      <c r="A1012" s="280" t="s">
        <v>2407</v>
      </c>
      <c r="B1012" s="280" t="s">
        <v>1457</v>
      </c>
      <c r="C1012" s="280" t="s">
        <v>1198</v>
      </c>
      <c r="D1012" s="280" t="s">
        <v>1215</v>
      </c>
      <c r="E1012" s="80">
        <v>1.9450971960966986E-4</v>
      </c>
      <c r="F1012" s="80">
        <v>708511</v>
      </c>
      <c r="G1012" s="80">
        <v>3</v>
      </c>
      <c r="H1012" s="280" t="s">
        <v>1394</v>
      </c>
      <c r="I1012" s="80"/>
    </row>
    <row r="1013" spans="1:9">
      <c r="A1013" s="280" t="s">
        <v>2408</v>
      </c>
      <c r="B1013" s="280" t="s">
        <v>1457</v>
      </c>
      <c r="C1013" s="280" t="s">
        <v>1198</v>
      </c>
      <c r="D1013" s="280" t="s">
        <v>1216</v>
      </c>
      <c r="E1013" s="80">
        <v>-5.6177275468360854E-3</v>
      </c>
      <c r="F1013" s="80">
        <v>708511</v>
      </c>
      <c r="G1013" s="80">
        <v>3</v>
      </c>
      <c r="H1013" s="280" t="s">
        <v>1394</v>
      </c>
      <c r="I1013" s="80"/>
    </row>
    <row r="1014" spans="1:9">
      <c r="A1014" s="280" t="s">
        <v>2409</v>
      </c>
      <c r="B1014" s="280" t="s">
        <v>1457</v>
      </c>
      <c r="C1014" s="280" t="s">
        <v>1198</v>
      </c>
      <c r="D1014" s="280" t="s">
        <v>1217</v>
      </c>
      <c r="E1014" s="80">
        <v>1.6866911710627683E-4</v>
      </c>
      <c r="F1014" s="80">
        <v>708511</v>
      </c>
      <c r="G1014" s="80">
        <v>3</v>
      </c>
      <c r="H1014" s="280" t="s">
        <v>1394</v>
      </c>
      <c r="I1014" s="80"/>
    </row>
    <row r="1015" spans="1:9">
      <c r="A1015" s="280" t="s">
        <v>2410</v>
      </c>
      <c r="B1015" s="280" t="s">
        <v>1457</v>
      </c>
      <c r="C1015" s="280" t="s">
        <v>1198</v>
      </c>
      <c r="D1015" s="280" t="s">
        <v>1218</v>
      </c>
      <c r="E1015" s="80">
        <v>2.69243207044052E-4</v>
      </c>
      <c r="F1015" s="80">
        <v>708511</v>
      </c>
      <c r="G1015" s="80">
        <v>3</v>
      </c>
      <c r="H1015" s="280" t="s">
        <v>1394</v>
      </c>
      <c r="I1015" s="80"/>
    </row>
    <row r="1016" spans="1:9">
      <c r="A1016" s="280" t="s">
        <v>2411</v>
      </c>
      <c r="B1016" s="280" t="s">
        <v>1457</v>
      </c>
      <c r="C1016" s="280" t="s">
        <v>1198</v>
      </c>
      <c r="D1016" s="280" t="s">
        <v>1219</v>
      </c>
      <c r="E1016" s="80">
        <v>17.625402748120386</v>
      </c>
      <c r="F1016" s="80">
        <v>708511</v>
      </c>
      <c r="G1016" s="80">
        <v>3</v>
      </c>
      <c r="H1016" s="280" t="s">
        <v>1394</v>
      </c>
      <c r="I1016" s="80"/>
    </row>
    <row r="1017" spans="1:9">
      <c r="A1017" s="280" t="s">
        <v>2412</v>
      </c>
      <c r="B1017" s="280" t="s">
        <v>1457</v>
      </c>
      <c r="C1017" s="280" t="s">
        <v>1198</v>
      </c>
      <c r="D1017" s="280" t="s">
        <v>1347</v>
      </c>
      <c r="E1017" s="80">
        <v>2.0304674746475792E-4</v>
      </c>
      <c r="F1017" s="80">
        <v>708511</v>
      </c>
      <c r="G1017" s="80">
        <v>3</v>
      </c>
      <c r="H1017" s="280" t="s">
        <v>1394</v>
      </c>
      <c r="I1017" s="80"/>
    </row>
    <row r="1018" spans="1:9">
      <c r="A1018" s="280" t="s">
        <v>2413</v>
      </c>
      <c r="B1018" s="280" t="s">
        <v>1457</v>
      </c>
      <c r="C1018" s="280" t="s">
        <v>1198</v>
      </c>
      <c r="D1018" s="280" t="s">
        <v>1344</v>
      </c>
      <c r="E1018" s="80">
        <v>4.4228501936350537E-4</v>
      </c>
      <c r="F1018" s="80">
        <v>708511</v>
      </c>
      <c r="G1018" s="80">
        <v>3</v>
      </c>
      <c r="H1018" s="280" t="s">
        <v>1394</v>
      </c>
      <c r="I1018" s="80"/>
    </row>
    <row r="1019" spans="1:9">
      <c r="A1019" s="280" t="s">
        <v>2414</v>
      </c>
      <c r="B1019" s="280" t="s">
        <v>1457</v>
      </c>
      <c r="C1019" s="280" t="s">
        <v>1199</v>
      </c>
      <c r="D1019" s="280" t="s">
        <v>1211</v>
      </c>
      <c r="E1019" s="80">
        <v>2.0371956118951937E-3</v>
      </c>
      <c r="F1019" s="80">
        <v>708511</v>
      </c>
      <c r="G1019" s="80">
        <v>3</v>
      </c>
      <c r="H1019" s="280" t="s">
        <v>1394</v>
      </c>
      <c r="I1019" s="80"/>
    </row>
    <row r="1020" spans="1:9">
      <c r="A1020" s="280" t="s">
        <v>2415</v>
      </c>
      <c r="B1020" s="280" t="s">
        <v>1457</v>
      </c>
      <c r="C1020" s="280" t="s">
        <v>1199</v>
      </c>
      <c r="D1020" s="280" t="s">
        <v>1212</v>
      </c>
      <c r="E1020" s="80">
        <v>2.0520933463255768E-3</v>
      </c>
      <c r="F1020" s="80">
        <v>708511</v>
      </c>
      <c r="G1020" s="80">
        <v>3</v>
      </c>
      <c r="H1020" s="280" t="s">
        <v>1394</v>
      </c>
      <c r="I1020" s="80"/>
    </row>
    <row r="1021" spans="1:9">
      <c r="A1021" s="280" t="s">
        <v>2416</v>
      </c>
      <c r="B1021" s="280" t="s">
        <v>1457</v>
      </c>
      <c r="C1021" s="280" t="s">
        <v>1199</v>
      </c>
      <c r="D1021" s="280" t="s">
        <v>1213</v>
      </c>
      <c r="E1021" s="80">
        <v>2.0371956118951937E-3</v>
      </c>
      <c r="F1021" s="80">
        <v>708511</v>
      </c>
      <c r="G1021" s="80">
        <v>3</v>
      </c>
      <c r="H1021" s="280" t="s">
        <v>1394</v>
      </c>
      <c r="I1021" s="80"/>
    </row>
    <row r="1022" spans="1:9">
      <c r="A1022" s="280" t="s">
        <v>2417</v>
      </c>
      <c r="B1022" s="280" t="s">
        <v>1457</v>
      </c>
      <c r="C1022" s="280" t="s">
        <v>1199</v>
      </c>
      <c r="D1022" s="280" t="s">
        <v>1214</v>
      </c>
      <c r="E1022" s="80">
        <v>2.04999222631354E-3</v>
      </c>
      <c r="F1022" s="80">
        <v>708511</v>
      </c>
      <c r="G1022" s="80">
        <v>3</v>
      </c>
      <c r="H1022" s="280" t="s">
        <v>1394</v>
      </c>
      <c r="I1022" s="80"/>
    </row>
    <row r="1023" spans="1:9">
      <c r="A1023" s="280" t="s">
        <v>2418</v>
      </c>
      <c r="B1023" s="280" t="s">
        <v>1457</v>
      </c>
      <c r="C1023" s="280" t="s">
        <v>1199</v>
      </c>
      <c r="D1023" s="280" t="s">
        <v>1215</v>
      </c>
      <c r="E1023" s="80">
        <v>1.9890348312130222E-3</v>
      </c>
      <c r="F1023" s="80">
        <v>708511</v>
      </c>
      <c r="G1023" s="80">
        <v>3</v>
      </c>
      <c r="H1023" s="280" t="s">
        <v>1394</v>
      </c>
      <c r="I1023" s="80"/>
    </row>
    <row r="1024" spans="1:9">
      <c r="A1024" s="280" t="s">
        <v>2419</v>
      </c>
      <c r="B1024" s="280" t="s">
        <v>1457</v>
      </c>
      <c r="C1024" s="280" t="s">
        <v>1199</v>
      </c>
      <c r="D1024" s="280" t="s">
        <v>1216</v>
      </c>
      <c r="E1024" s="80">
        <v>-5.3432446372444977E-4</v>
      </c>
      <c r="F1024" s="80">
        <v>708511</v>
      </c>
      <c r="G1024" s="80">
        <v>3</v>
      </c>
      <c r="H1024" s="280" t="s">
        <v>1394</v>
      </c>
      <c r="I1024" s="80"/>
    </row>
    <row r="1025" spans="1:9">
      <c r="A1025" s="280" t="s">
        <v>2420</v>
      </c>
      <c r="B1025" s="280" t="s">
        <v>1457</v>
      </c>
      <c r="C1025" s="280" t="s">
        <v>1199</v>
      </c>
      <c r="D1025" s="280" t="s">
        <v>1217</v>
      </c>
      <c r="E1025" s="80">
        <v>1.5434777948262364E-3</v>
      </c>
      <c r="F1025" s="80">
        <v>708511</v>
      </c>
      <c r="G1025" s="80">
        <v>3</v>
      </c>
      <c r="H1025" s="280" t="s">
        <v>1394</v>
      </c>
      <c r="I1025" s="80"/>
    </row>
    <row r="1026" spans="1:9">
      <c r="A1026" s="280" t="s">
        <v>2421</v>
      </c>
      <c r="B1026" s="280" t="s">
        <v>1457</v>
      </c>
      <c r="C1026" s="280" t="s">
        <v>1199</v>
      </c>
      <c r="D1026" s="280" t="s">
        <v>1218</v>
      </c>
      <c r="E1026" s="80">
        <v>1.4899997812625747E-3</v>
      </c>
      <c r="F1026" s="80">
        <v>708511</v>
      </c>
      <c r="G1026" s="80">
        <v>3</v>
      </c>
      <c r="H1026" s="280" t="s">
        <v>1394</v>
      </c>
      <c r="I1026" s="80"/>
    </row>
    <row r="1027" spans="1:9">
      <c r="A1027" s="280" t="s">
        <v>2422</v>
      </c>
      <c r="B1027" s="280" t="s">
        <v>1457</v>
      </c>
      <c r="C1027" s="280" t="s">
        <v>1199</v>
      </c>
      <c r="D1027" s="280" t="s">
        <v>1219</v>
      </c>
      <c r="E1027" s="80">
        <v>264.22326365320487</v>
      </c>
      <c r="F1027" s="80">
        <v>708511</v>
      </c>
      <c r="G1027" s="80">
        <v>3</v>
      </c>
      <c r="H1027" s="280" t="s">
        <v>1394</v>
      </c>
      <c r="I1027" s="80"/>
    </row>
    <row r="1028" spans="1:9">
      <c r="A1028" s="280" t="s">
        <v>2423</v>
      </c>
      <c r="B1028" s="280" t="s">
        <v>1457</v>
      </c>
      <c r="C1028" s="280" t="s">
        <v>1199</v>
      </c>
      <c r="D1028" s="280" t="s">
        <v>1347</v>
      </c>
      <c r="E1028" s="80">
        <v>2.0237271039677284E-3</v>
      </c>
      <c r="F1028" s="80">
        <v>708511</v>
      </c>
      <c r="G1028" s="80">
        <v>3</v>
      </c>
      <c r="H1028" s="280" t="s">
        <v>1394</v>
      </c>
      <c r="I1028" s="80"/>
    </row>
    <row r="1029" spans="1:9">
      <c r="A1029" s="280" t="s">
        <v>2424</v>
      </c>
      <c r="B1029" s="280" t="s">
        <v>1457</v>
      </c>
      <c r="C1029" s="280" t="s">
        <v>1199</v>
      </c>
      <c r="D1029" s="280" t="s">
        <v>1344</v>
      </c>
      <c r="E1029" s="80">
        <v>4.499602414091931E-3</v>
      </c>
      <c r="F1029" s="80">
        <v>708511</v>
      </c>
      <c r="G1029" s="80">
        <v>3</v>
      </c>
      <c r="H1029" s="280" t="s">
        <v>1394</v>
      </c>
      <c r="I1029" s="80"/>
    </row>
    <row r="1030" spans="1:9">
      <c r="A1030" s="280" t="s">
        <v>2425</v>
      </c>
      <c r="B1030" s="280" t="s">
        <v>1457</v>
      </c>
      <c r="C1030" s="280" t="s">
        <v>1181</v>
      </c>
      <c r="D1030" s="280" t="s">
        <v>1211</v>
      </c>
      <c r="E1030" s="80">
        <v>0</v>
      </c>
      <c r="F1030" s="80">
        <v>708511</v>
      </c>
      <c r="G1030" s="80">
        <v>3</v>
      </c>
      <c r="H1030" s="280" t="s">
        <v>1394</v>
      </c>
      <c r="I1030" s="80"/>
    </row>
    <row r="1031" spans="1:9">
      <c r="A1031" s="280" t="s">
        <v>2426</v>
      </c>
      <c r="B1031" s="280" t="s">
        <v>1457</v>
      </c>
      <c r="C1031" s="280" t="s">
        <v>1181</v>
      </c>
      <c r="D1031" s="280" t="s">
        <v>1212</v>
      </c>
      <c r="E1031" s="80">
        <v>0</v>
      </c>
      <c r="F1031" s="80">
        <v>708511</v>
      </c>
      <c r="G1031" s="80">
        <v>3</v>
      </c>
      <c r="H1031" s="280" t="s">
        <v>1394</v>
      </c>
      <c r="I1031" s="80"/>
    </row>
    <row r="1032" spans="1:9">
      <c r="A1032" s="280" t="s">
        <v>2427</v>
      </c>
      <c r="B1032" s="280" t="s">
        <v>1457</v>
      </c>
      <c r="C1032" s="280" t="s">
        <v>1181</v>
      </c>
      <c r="D1032" s="280" t="s">
        <v>1213</v>
      </c>
      <c r="E1032" s="80">
        <v>0</v>
      </c>
      <c r="F1032" s="80">
        <v>708511</v>
      </c>
      <c r="G1032" s="80">
        <v>3</v>
      </c>
      <c r="H1032" s="280" t="s">
        <v>1394</v>
      </c>
      <c r="I1032" s="80"/>
    </row>
    <row r="1033" spans="1:9">
      <c r="A1033" s="280" t="s">
        <v>2428</v>
      </c>
      <c r="B1033" s="280" t="s">
        <v>1457</v>
      </c>
      <c r="C1033" s="280" t="s">
        <v>1181</v>
      </c>
      <c r="D1033" s="280" t="s">
        <v>1214</v>
      </c>
      <c r="E1033" s="80">
        <v>0</v>
      </c>
      <c r="F1033" s="80">
        <v>708511</v>
      </c>
      <c r="G1033" s="80">
        <v>3</v>
      </c>
      <c r="H1033" s="280" t="s">
        <v>1394</v>
      </c>
      <c r="I1033" s="80"/>
    </row>
    <row r="1034" spans="1:9">
      <c r="A1034" s="280" t="s">
        <v>2429</v>
      </c>
      <c r="B1034" s="280" t="s">
        <v>1457</v>
      </c>
      <c r="C1034" s="280" t="s">
        <v>1181</v>
      </c>
      <c r="D1034" s="280" t="s">
        <v>1215</v>
      </c>
      <c r="E1034" s="80">
        <v>0</v>
      </c>
      <c r="F1034" s="80">
        <v>708511</v>
      </c>
      <c r="G1034" s="80">
        <v>3</v>
      </c>
      <c r="H1034" s="280" t="s">
        <v>1394</v>
      </c>
      <c r="I1034" s="80"/>
    </row>
    <row r="1035" spans="1:9">
      <c r="A1035" s="280" t="s">
        <v>2430</v>
      </c>
      <c r="B1035" s="280" t="s">
        <v>1457</v>
      </c>
      <c r="C1035" s="280" t="s">
        <v>1181</v>
      </c>
      <c r="D1035" s="280" t="s">
        <v>1216</v>
      </c>
      <c r="E1035" s="80">
        <v>0</v>
      </c>
      <c r="F1035" s="80">
        <v>708511</v>
      </c>
      <c r="G1035" s="80">
        <v>3</v>
      </c>
      <c r="H1035" s="280" t="s">
        <v>1394</v>
      </c>
      <c r="I1035" s="80"/>
    </row>
    <row r="1036" spans="1:9">
      <c r="A1036" s="280" t="s">
        <v>2431</v>
      </c>
      <c r="B1036" s="280" t="s">
        <v>1457</v>
      </c>
      <c r="C1036" s="280" t="s">
        <v>1181</v>
      </c>
      <c r="D1036" s="280" t="s">
        <v>1217</v>
      </c>
      <c r="E1036" s="80">
        <v>0</v>
      </c>
      <c r="F1036" s="80">
        <v>708511</v>
      </c>
      <c r="G1036" s="80">
        <v>3</v>
      </c>
      <c r="H1036" s="280" t="s">
        <v>1394</v>
      </c>
      <c r="I1036" s="80"/>
    </row>
    <row r="1037" spans="1:9">
      <c r="A1037" s="280" t="s">
        <v>2432</v>
      </c>
      <c r="B1037" s="280" t="s">
        <v>1457</v>
      </c>
      <c r="C1037" s="280" t="s">
        <v>1181</v>
      </c>
      <c r="D1037" s="280" t="s">
        <v>1218</v>
      </c>
      <c r="E1037" s="80">
        <v>0</v>
      </c>
      <c r="F1037" s="80">
        <v>708511</v>
      </c>
      <c r="G1037" s="80">
        <v>3</v>
      </c>
      <c r="H1037" s="280" t="s">
        <v>1394</v>
      </c>
      <c r="I1037" s="80"/>
    </row>
    <row r="1038" spans="1:9">
      <c r="A1038" s="280" t="s">
        <v>2433</v>
      </c>
      <c r="B1038" s="280" t="s">
        <v>1457</v>
      </c>
      <c r="C1038" s="280" t="s">
        <v>1181</v>
      </c>
      <c r="D1038" s="280" t="s">
        <v>1219</v>
      </c>
      <c r="E1038" s="80">
        <v>0</v>
      </c>
      <c r="F1038" s="80">
        <v>708511</v>
      </c>
      <c r="G1038" s="80">
        <v>3</v>
      </c>
      <c r="H1038" s="280" t="s">
        <v>1394</v>
      </c>
      <c r="I1038" s="80"/>
    </row>
    <row r="1039" spans="1:9">
      <c r="A1039" s="280" t="s">
        <v>2434</v>
      </c>
      <c r="B1039" s="280" t="s">
        <v>1457</v>
      </c>
      <c r="C1039" s="280" t="s">
        <v>1181</v>
      </c>
      <c r="D1039" s="280" t="s">
        <v>1347</v>
      </c>
      <c r="E1039" s="80">
        <v>0</v>
      </c>
      <c r="F1039" s="80">
        <v>708511</v>
      </c>
      <c r="G1039" s="80">
        <v>3</v>
      </c>
      <c r="H1039" s="280" t="s">
        <v>1394</v>
      </c>
      <c r="I1039" s="80"/>
    </row>
    <row r="1040" spans="1:9">
      <c r="A1040" s="280" t="s">
        <v>2435</v>
      </c>
      <c r="B1040" s="280" t="s">
        <v>1457</v>
      </c>
      <c r="C1040" s="280" t="s">
        <v>1181</v>
      </c>
      <c r="D1040" s="280" t="s">
        <v>1344</v>
      </c>
      <c r="E1040" s="80">
        <v>0</v>
      </c>
      <c r="F1040" s="80">
        <v>708511</v>
      </c>
      <c r="G1040" s="80">
        <v>3</v>
      </c>
      <c r="H1040" s="280" t="s">
        <v>1394</v>
      </c>
      <c r="I1040" s="80"/>
    </row>
    <row r="1041" spans="1:9">
      <c r="A1041" s="280" t="s">
        <v>2436</v>
      </c>
      <c r="B1041" s="280" t="s">
        <v>1457</v>
      </c>
      <c r="C1041" s="280" t="s">
        <v>1200</v>
      </c>
      <c r="D1041" s="280" t="s">
        <v>1211</v>
      </c>
      <c r="E1041" s="80">
        <v>4.3590516203263693E-3</v>
      </c>
      <c r="F1041" s="80">
        <v>708511</v>
      </c>
      <c r="G1041" s="80">
        <v>3</v>
      </c>
      <c r="H1041" s="280" t="s">
        <v>1394</v>
      </c>
      <c r="I1041" s="80"/>
    </row>
    <row r="1042" spans="1:9">
      <c r="A1042" s="280" t="s">
        <v>2437</v>
      </c>
      <c r="B1042" s="280" t="s">
        <v>1457</v>
      </c>
      <c r="C1042" s="280" t="s">
        <v>1200</v>
      </c>
      <c r="D1042" s="280" t="s">
        <v>1212</v>
      </c>
      <c r="E1042" s="80">
        <v>4.4202585819354155E-3</v>
      </c>
      <c r="F1042" s="80">
        <v>708511</v>
      </c>
      <c r="G1042" s="80">
        <v>3</v>
      </c>
      <c r="H1042" s="280" t="s">
        <v>1394</v>
      </c>
      <c r="I1042" s="80"/>
    </row>
    <row r="1043" spans="1:9">
      <c r="A1043" s="280" t="s">
        <v>2438</v>
      </c>
      <c r="B1043" s="280" t="s">
        <v>1457</v>
      </c>
      <c r="C1043" s="280" t="s">
        <v>1200</v>
      </c>
      <c r="D1043" s="280" t="s">
        <v>1213</v>
      </c>
      <c r="E1043" s="80">
        <v>4.3590516203263693E-3</v>
      </c>
      <c r="F1043" s="80">
        <v>708511</v>
      </c>
      <c r="G1043" s="80">
        <v>3</v>
      </c>
      <c r="H1043" s="280" t="s">
        <v>1394</v>
      </c>
      <c r="I1043" s="80"/>
    </row>
    <row r="1044" spans="1:9">
      <c r="A1044" s="280" t="s">
        <v>2439</v>
      </c>
      <c r="B1044" s="280" t="s">
        <v>1457</v>
      </c>
      <c r="C1044" s="280" t="s">
        <v>1200</v>
      </c>
      <c r="D1044" s="280" t="s">
        <v>1214</v>
      </c>
      <c r="E1044" s="80">
        <v>4.4083238992090939E-3</v>
      </c>
      <c r="F1044" s="80">
        <v>708511</v>
      </c>
      <c r="G1044" s="80">
        <v>3</v>
      </c>
      <c r="H1044" s="280" t="s">
        <v>1394</v>
      </c>
      <c r="I1044" s="80"/>
    </row>
    <row r="1045" spans="1:9">
      <c r="A1045" s="280" t="s">
        <v>2440</v>
      </c>
      <c r="B1045" s="280" t="s">
        <v>1457</v>
      </c>
      <c r="C1045" s="280" t="s">
        <v>1200</v>
      </c>
      <c r="D1045" s="280" t="s">
        <v>1215</v>
      </c>
      <c r="E1045" s="80">
        <v>4.2866957853460903E-3</v>
      </c>
      <c r="F1045" s="80">
        <v>708511</v>
      </c>
      <c r="G1045" s="80">
        <v>3</v>
      </c>
      <c r="H1045" s="280" t="s">
        <v>1394</v>
      </c>
      <c r="I1045" s="80"/>
    </row>
    <row r="1046" spans="1:9">
      <c r="A1046" s="280" t="s">
        <v>2441</v>
      </c>
      <c r="B1046" s="280" t="s">
        <v>1457</v>
      </c>
      <c r="C1046" s="280" t="s">
        <v>1200</v>
      </c>
      <c r="D1046" s="280" t="s">
        <v>1216</v>
      </c>
      <c r="E1046" s="80">
        <v>4.789870121990899E-3</v>
      </c>
      <c r="F1046" s="80">
        <v>708511</v>
      </c>
      <c r="G1046" s="80">
        <v>3</v>
      </c>
      <c r="H1046" s="280" t="s">
        <v>1394</v>
      </c>
      <c r="I1046" s="80"/>
    </row>
    <row r="1047" spans="1:9">
      <c r="A1047" s="280" t="s">
        <v>2442</v>
      </c>
      <c r="B1047" s="280" t="s">
        <v>1457</v>
      </c>
      <c r="C1047" s="280" t="s">
        <v>1200</v>
      </c>
      <c r="D1047" s="280" t="s">
        <v>1217</v>
      </c>
      <c r="E1047" s="80">
        <v>3.4306826596952915E-3</v>
      </c>
      <c r="F1047" s="80">
        <v>708511</v>
      </c>
      <c r="G1047" s="80">
        <v>3</v>
      </c>
      <c r="H1047" s="280" t="s">
        <v>1394</v>
      </c>
      <c r="I1047" s="80"/>
    </row>
    <row r="1048" spans="1:9">
      <c r="A1048" s="280" t="s">
        <v>2443</v>
      </c>
      <c r="B1048" s="280" t="s">
        <v>1457</v>
      </c>
      <c r="C1048" s="280" t="s">
        <v>1200</v>
      </c>
      <c r="D1048" s="280" t="s">
        <v>1218</v>
      </c>
      <c r="E1048" s="80">
        <v>2.0167240696745492E-3</v>
      </c>
      <c r="F1048" s="80">
        <v>708511</v>
      </c>
      <c r="G1048" s="80">
        <v>3</v>
      </c>
      <c r="H1048" s="280" t="s">
        <v>1394</v>
      </c>
      <c r="I1048" s="80"/>
    </row>
    <row r="1049" spans="1:9">
      <c r="A1049" s="280" t="s">
        <v>2444</v>
      </c>
      <c r="B1049" s="280" t="s">
        <v>1457</v>
      </c>
      <c r="C1049" s="280" t="s">
        <v>1200</v>
      </c>
      <c r="D1049" s="280" t="s">
        <v>1219</v>
      </c>
      <c r="E1049" s="80">
        <v>3.825419870766158E-3</v>
      </c>
      <c r="F1049" s="80">
        <v>708511</v>
      </c>
      <c r="G1049" s="80">
        <v>3</v>
      </c>
      <c r="H1049" s="280" t="s">
        <v>1394</v>
      </c>
      <c r="I1049" s="80"/>
    </row>
    <row r="1050" spans="1:9">
      <c r="A1050" s="280" t="s">
        <v>2445</v>
      </c>
      <c r="B1050" s="280" t="s">
        <v>1457</v>
      </c>
      <c r="C1050" s="280" t="s">
        <v>1200</v>
      </c>
      <c r="D1050" s="280" t="s">
        <v>1347</v>
      </c>
      <c r="E1050" s="80">
        <v>3.5755722708133595E-3</v>
      </c>
      <c r="F1050" s="80">
        <v>708511</v>
      </c>
      <c r="G1050" s="80">
        <v>3</v>
      </c>
      <c r="H1050" s="280" t="s">
        <v>1394</v>
      </c>
      <c r="I1050" s="80"/>
    </row>
    <row r="1051" spans="1:9">
      <c r="A1051" s="280" t="s">
        <v>2446</v>
      </c>
      <c r="B1051" s="280" t="s">
        <v>1457</v>
      </c>
      <c r="C1051" s="280" t="s">
        <v>1200</v>
      </c>
      <c r="D1051" s="280" t="s">
        <v>1344</v>
      </c>
      <c r="E1051" s="80">
        <v>9.3778984761924231E-3</v>
      </c>
      <c r="F1051" s="80">
        <v>708511</v>
      </c>
      <c r="G1051" s="80">
        <v>3</v>
      </c>
      <c r="H1051" s="280" t="s">
        <v>1394</v>
      </c>
      <c r="I1051" s="80"/>
    </row>
    <row r="1052" spans="1:9">
      <c r="A1052" s="280" t="s">
        <v>2447</v>
      </c>
      <c r="B1052" s="280" t="s">
        <v>1457</v>
      </c>
      <c r="C1052" s="280" t="s">
        <v>1201</v>
      </c>
      <c r="D1052" s="280" t="s">
        <v>1211</v>
      </c>
      <c r="E1052" s="80">
        <v>0.21370326952919666</v>
      </c>
      <c r="F1052" s="80">
        <v>708511</v>
      </c>
      <c r="G1052" s="80">
        <v>3</v>
      </c>
      <c r="H1052" s="280" t="s">
        <v>1394</v>
      </c>
      <c r="I1052" s="80"/>
    </row>
    <row r="1053" spans="1:9">
      <c r="A1053" s="280" t="s">
        <v>2448</v>
      </c>
      <c r="B1053" s="280" t="s">
        <v>1457</v>
      </c>
      <c r="C1053" s="280" t="s">
        <v>1201</v>
      </c>
      <c r="D1053" s="280" t="s">
        <v>1212</v>
      </c>
      <c r="E1053" s="80">
        <v>0.21558119846998394</v>
      </c>
      <c r="F1053" s="80">
        <v>708511</v>
      </c>
      <c r="G1053" s="80">
        <v>3</v>
      </c>
      <c r="H1053" s="280" t="s">
        <v>1394</v>
      </c>
      <c r="I1053" s="80"/>
    </row>
    <row r="1054" spans="1:9">
      <c r="A1054" s="280" t="s">
        <v>2449</v>
      </c>
      <c r="B1054" s="280" t="s">
        <v>1457</v>
      </c>
      <c r="C1054" s="280" t="s">
        <v>1201</v>
      </c>
      <c r="D1054" s="280" t="s">
        <v>1213</v>
      </c>
      <c r="E1054" s="80">
        <v>0.21370326952919666</v>
      </c>
      <c r="F1054" s="80">
        <v>708511</v>
      </c>
      <c r="G1054" s="80">
        <v>3</v>
      </c>
      <c r="H1054" s="280" t="s">
        <v>1394</v>
      </c>
      <c r="I1054" s="80"/>
    </row>
    <row r="1055" spans="1:9">
      <c r="A1055" s="280" t="s">
        <v>2450</v>
      </c>
      <c r="B1055" s="280" t="s">
        <v>1457</v>
      </c>
      <c r="C1055" s="280" t="s">
        <v>1201</v>
      </c>
      <c r="D1055" s="280" t="s">
        <v>1214</v>
      </c>
      <c r="E1055" s="80">
        <v>0.21540167472952856</v>
      </c>
      <c r="F1055" s="80">
        <v>708511</v>
      </c>
      <c r="G1055" s="80">
        <v>3</v>
      </c>
      <c r="H1055" s="280" t="s">
        <v>1394</v>
      </c>
      <c r="I1055" s="80"/>
    </row>
    <row r="1056" spans="1:9">
      <c r="A1056" s="280" t="s">
        <v>2451</v>
      </c>
      <c r="B1056" s="280" t="s">
        <v>1457</v>
      </c>
      <c r="C1056" s="280" t="s">
        <v>1201</v>
      </c>
      <c r="D1056" s="280" t="s">
        <v>1215</v>
      </c>
      <c r="E1056" s="80">
        <v>0.21007082560505624</v>
      </c>
      <c r="F1056" s="80">
        <v>708511</v>
      </c>
      <c r="G1056" s="80">
        <v>3</v>
      </c>
      <c r="H1056" s="280" t="s">
        <v>1394</v>
      </c>
      <c r="I1056" s="80"/>
    </row>
    <row r="1057" spans="1:9">
      <c r="A1057" s="280" t="s">
        <v>2452</v>
      </c>
      <c r="B1057" s="280" t="s">
        <v>1457</v>
      </c>
      <c r="C1057" s="280" t="s">
        <v>1201</v>
      </c>
      <c r="D1057" s="280" t="s">
        <v>1216</v>
      </c>
      <c r="E1057" s="80">
        <v>0.2516456553182706</v>
      </c>
      <c r="F1057" s="80">
        <v>708511</v>
      </c>
      <c r="G1057" s="80">
        <v>3</v>
      </c>
      <c r="H1057" s="280" t="s">
        <v>1394</v>
      </c>
      <c r="I1057" s="80"/>
    </row>
    <row r="1058" spans="1:9">
      <c r="A1058" s="280" t="s">
        <v>2453</v>
      </c>
      <c r="B1058" s="280" t="s">
        <v>1457</v>
      </c>
      <c r="C1058" s="280" t="s">
        <v>1201</v>
      </c>
      <c r="D1058" s="280" t="s">
        <v>1217</v>
      </c>
      <c r="E1058" s="80">
        <v>0.15888058581761452</v>
      </c>
      <c r="F1058" s="80">
        <v>708511</v>
      </c>
      <c r="G1058" s="80">
        <v>3</v>
      </c>
      <c r="H1058" s="280" t="s">
        <v>1394</v>
      </c>
      <c r="I1058" s="80"/>
    </row>
    <row r="1059" spans="1:9">
      <c r="A1059" s="280" t="s">
        <v>2454</v>
      </c>
      <c r="B1059" s="280" t="s">
        <v>1457</v>
      </c>
      <c r="C1059" s="280" t="s">
        <v>1201</v>
      </c>
      <c r="D1059" s="280" t="s">
        <v>1218</v>
      </c>
      <c r="E1059" s="80">
        <v>5.830518684748056E-2</v>
      </c>
      <c r="F1059" s="80">
        <v>708511</v>
      </c>
      <c r="G1059" s="80">
        <v>3</v>
      </c>
      <c r="H1059" s="280" t="s">
        <v>1394</v>
      </c>
      <c r="I1059" s="80"/>
    </row>
    <row r="1060" spans="1:9">
      <c r="A1060" s="280" t="s">
        <v>2455</v>
      </c>
      <c r="B1060" s="280" t="s">
        <v>1457</v>
      </c>
      <c r="C1060" s="280" t="s">
        <v>1201</v>
      </c>
      <c r="D1060" s="280" t="s">
        <v>1219</v>
      </c>
      <c r="E1060" s="80">
        <v>19957.901794746042</v>
      </c>
      <c r="F1060" s="80">
        <v>708511</v>
      </c>
      <c r="G1060" s="80">
        <v>3</v>
      </c>
      <c r="H1060" s="280" t="s">
        <v>1394</v>
      </c>
      <c r="I1060" s="80"/>
    </row>
    <row r="1061" spans="1:9">
      <c r="A1061" s="280" t="s">
        <v>2456</v>
      </c>
      <c r="B1061" s="280" t="s">
        <v>1457</v>
      </c>
      <c r="C1061" s="280" t="s">
        <v>1201</v>
      </c>
      <c r="D1061" s="280" t="s">
        <v>1347</v>
      </c>
      <c r="E1061" s="80">
        <v>0.2076105104718674</v>
      </c>
      <c r="F1061" s="80">
        <v>708511</v>
      </c>
      <c r="G1061" s="80">
        <v>3</v>
      </c>
      <c r="H1061" s="280" t="s">
        <v>1394</v>
      </c>
      <c r="I1061" s="80"/>
    </row>
    <row r="1062" spans="1:9">
      <c r="A1062" s="280" t="s">
        <v>2457</v>
      </c>
      <c r="B1062" s="280" t="s">
        <v>1457</v>
      </c>
      <c r="C1062" s="280" t="s">
        <v>1201</v>
      </c>
      <c r="D1062" s="280" t="s">
        <v>1344</v>
      </c>
      <c r="E1062" s="80">
        <v>0.47347226099724687</v>
      </c>
      <c r="F1062" s="80">
        <v>708511</v>
      </c>
      <c r="G1062" s="80">
        <v>3</v>
      </c>
      <c r="H1062" s="280" t="s">
        <v>1394</v>
      </c>
      <c r="I1062" s="80"/>
    </row>
    <row r="1063" spans="1:9">
      <c r="A1063" s="280" t="s">
        <v>2458</v>
      </c>
      <c r="B1063" s="280" t="s">
        <v>1457</v>
      </c>
      <c r="C1063" s="280" t="s">
        <v>1202</v>
      </c>
      <c r="D1063" s="280" t="s">
        <v>1211</v>
      </c>
      <c r="E1063" s="80">
        <v>3.7759615886981232E-3</v>
      </c>
      <c r="F1063" s="80">
        <v>708511</v>
      </c>
      <c r="G1063" s="80">
        <v>3</v>
      </c>
      <c r="H1063" s="280" t="s">
        <v>1394</v>
      </c>
      <c r="I1063" s="80"/>
    </row>
    <row r="1064" spans="1:9">
      <c r="A1064" s="280" t="s">
        <v>2459</v>
      </c>
      <c r="B1064" s="280" t="s">
        <v>1457</v>
      </c>
      <c r="C1064" s="280" t="s">
        <v>1202</v>
      </c>
      <c r="D1064" s="280" t="s">
        <v>1212</v>
      </c>
      <c r="E1064" s="80">
        <v>3.7759615886981232E-3</v>
      </c>
      <c r="F1064" s="80">
        <v>708511</v>
      </c>
      <c r="G1064" s="80">
        <v>3</v>
      </c>
      <c r="H1064" s="280" t="s">
        <v>1394</v>
      </c>
      <c r="I1064" s="80"/>
    </row>
    <row r="1065" spans="1:9">
      <c r="A1065" s="280" t="s">
        <v>2460</v>
      </c>
      <c r="B1065" s="280" t="s">
        <v>1457</v>
      </c>
      <c r="C1065" s="280" t="s">
        <v>1202</v>
      </c>
      <c r="D1065" s="280" t="s">
        <v>1213</v>
      </c>
      <c r="E1065" s="80">
        <v>3.7759615886981232E-3</v>
      </c>
      <c r="F1065" s="80">
        <v>708511</v>
      </c>
      <c r="G1065" s="80">
        <v>3</v>
      </c>
      <c r="H1065" s="280" t="s">
        <v>1394</v>
      </c>
      <c r="I1065" s="80"/>
    </row>
    <row r="1066" spans="1:9">
      <c r="A1066" s="280" t="s">
        <v>2461</v>
      </c>
      <c r="B1066" s="280" t="s">
        <v>1457</v>
      </c>
      <c r="C1066" s="280" t="s">
        <v>1202</v>
      </c>
      <c r="D1066" s="280" t="s">
        <v>1214</v>
      </c>
      <c r="E1066" s="80">
        <v>3.7759615886981232E-3</v>
      </c>
      <c r="F1066" s="80">
        <v>708511</v>
      </c>
      <c r="G1066" s="80">
        <v>3</v>
      </c>
      <c r="H1066" s="280" t="s">
        <v>1394</v>
      </c>
      <c r="I1066" s="80"/>
    </row>
    <row r="1067" spans="1:9">
      <c r="A1067" s="280" t="s">
        <v>2462</v>
      </c>
      <c r="B1067" s="280" t="s">
        <v>1457</v>
      </c>
      <c r="C1067" s="280" t="s">
        <v>1202</v>
      </c>
      <c r="D1067" s="280" t="s">
        <v>1215</v>
      </c>
      <c r="E1067" s="80">
        <v>2.9354779242862375E-3</v>
      </c>
      <c r="F1067" s="80">
        <v>708511</v>
      </c>
      <c r="G1067" s="80">
        <v>3</v>
      </c>
      <c r="H1067" s="280" t="s">
        <v>1394</v>
      </c>
      <c r="I1067" s="80"/>
    </row>
    <row r="1068" spans="1:9">
      <c r="A1068" s="280" t="s">
        <v>2463</v>
      </c>
      <c r="B1068" s="280" t="s">
        <v>1457</v>
      </c>
      <c r="C1068" s="280" t="s">
        <v>1202</v>
      </c>
      <c r="D1068" s="280" t="s">
        <v>1216</v>
      </c>
      <c r="E1068" s="80">
        <v>3.4332589354936259E-3</v>
      </c>
      <c r="F1068" s="80">
        <v>708511</v>
      </c>
      <c r="G1068" s="80">
        <v>3</v>
      </c>
      <c r="H1068" s="280" t="s">
        <v>1394</v>
      </c>
      <c r="I1068" s="80"/>
    </row>
    <row r="1069" spans="1:9">
      <c r="A1069" s="280" t="s">
        <v>2464</v>
      </c>
      <c r="B1069" s="280" t="s">
        <v>1457</v>
      </c>
      <c r="C1069" s="280" t="s">
        <v>1202</v>
      </c>
      <c r="D1069" s="280" t="s">
        <v>1217</v>
      </c>
      <c r="E1069" s="80">
        <v>2.357301463544154E-3</v>
      </c>
      <c r="F1069" s="80">
        <v>708511</v>
      </c>
      <c r="G1069" s="80">
        <v>3</v>
      </c>
      <c r="H1069" s="280" t="s">
        <v>1394</v>
      </c>
      <c r="I1069" s="80"/>
    </row>
    <row r="1070" spans="1:9">
      <c r="A1070" s="280" t="s">
        <v>2465</v>
      </c>
      <c r="B1070" s="280" t="s">
        <v>1457</v>
      </c>
      <c r="C1070" s="280" t="s">
        <v>1202</v>
      </c>
      <c r="D1070" s="280" t="s">
        <v>1218</v>
      </c>
      <c r="E1070" s="80">
        <v>1.2769501087651364E-3</v>
      </c>
      <c r="F1070" s="80">
        <v>708511</v>
      </c>
      <c r="G1070" s="80">
        <v>3</v>
      </c>
      <c r="H1070" s="280" t="s">
        <v>1394</v>
      </c>
      <c r="I1070" s="80"/>
    </row>
    <row r="1071" spans="1:9">
      <c r="A1071" s="280" t="s">
        <v>2466</v>
      </c>
      <c r="B1071" s="280" t="s">
        <v>1457</v>
      </c>
      <c r="C1071" s="280" t="s">
        <v>1202</v>
      </c>
      <c r="D1071" s="280" t="s">
        <v>1219</v>
      </c>
      <c r="E1071" s="80">
        <v>2.9198023410847594E-3</v>
      </c>
      <c r="F1071" s="80">
        <v>708511</v>
      </c>
      <c r="G1071" s="80">
        <v>3</v>
      </c>
      <c r="H1071" s="280" t="s">
        <v>1394</v>
      </c>
      <c r="I1071" s="80"/>
    </row>
    <row r="1072" spans="1:9">
      <c r="A1072" s="280" t="s">
        <v>2467</v>
      </c>
      <c r="B1072" s="280" t="s">
        <v>1457</v>
      </c>
      <c r="C1072" s="280" t="s">
        <v>1202</v>
      </c>
      <c r="D1072" s="280" t="s">
        <v>1347</v>
      </c>
      <c r="E1072" s="80">
        <v>3.7027305068733462E-3</v>
      </c>
      <c r="F1072" s="80">
        <v>708511</v>
      </c>
      <c r="G1072" s="80">
        <v>3</v>
      </c>
      <c r="H1072" s="280" t="s">
        <v>1394</v>
      </c>
      <c r="I1072" s="80"/>
    </row>
    <row r="1073" spans="1:9">
      <c r="A1073" s="280" t="s">
        <v>2468</v>
      </c>
      <c r="B1073" s="280" t="s">
        <v>1457</v>
      </c>
      <c r="C1073" s="280" t="s">
        <v>1202</v>
      </c>
      <c r="D1073" s="280" t="s">
        <v>1344</v>
      </c>
      <c r="E1073" s="80">
        <v>8.3038690616191787E-3</v>
      </c>
      <c r="F1073" s="80">
        <v>708511</v>
      </c>
      <c r="G1073" s="80">
        <v>3</v>
      </c>
      <c r="H1073" s="280" t="s">
        <v>1394</v>
      </c>
      <c r="I1073" s="80"/>
    </row>
    <row r="1074" spans="1:9">
      <c r="A1074" s="280" t="s">
        <v>2469</v>
      </c>
      <c r="B1074" s="280" t="s">
        <v>1457</v>
      </c>
      <c r="C1074" s="280" t="s">
        <v>1203</v>
      </c>
      <c r="D1074" s="280" t="s">
        <v>1211</v>
      </c>
      <c r="E1074" s="80">
        <v>1.6706038616583158E-3</v>
      </c>
      <c r="F1074" s="80">
        <v>708511</v>
      </c>
      <c r="G1074" s="80">
        <v>3</v>
      </c>
      <c r="H1074" s="280" t="s">
        <v>1394</v>
      </c>
      <c r="I1074" s="80"/>
    </row>
    <row r="1075" spans="1:9">
      <c r="A1075" s="280" t="s">
        <v>2470</v>
      </c>
      <c r="B1075" s="280" t="s">
        <v>1457</v>
      </c>
      <c r="C1075" s="280" t="s">
        <v>1203</v>
      </c>
      <c r="D1075" s="280" t="s">
        <v>1212</v>
      </c>
      <c r="E1075" s="80">
        <v>1.6914077554672589E-3</v>
      </c>
      <c r="F1075" s="80">
        <v>708511</v>
      </c>
      <c r="G1075" s="80">
        <v>3</v>
      </c>
      <c r="H1075" s="280" t="s">
        <v>1394</v>
      </c>
      <c r="I1075" s="80"/>
    </row>
    <row r="1076" spans="1:9">
      <c r="A1076" s="280" t="s">
        <v>2471</v>
      </c>
      <c r="B1076" s="280" t="s">
        <v>1457</v>
      </c>
      <c r="C1076" s="280" t="s">
        <v>1203</v>
      </c>
      <c r="D1076" s="280" t="s">
        <v>1213</v>
      </c>
      <c r="E1076" s="80">
        <v>1.6706038616583158E-3</v>
      </c>
      <c r="F1076" s="80">
        <v>708511</v>
      </c>
      <c r="G1076" s="80">
        <v>3</v>
      </c>
      <c r="H1076" s="280" t="s">
        <v>1394</v>
      </c>
      <c r="I1076" s="80"/>
    </row>
    <row r="1077" spans="1:9">
      <c r="A1077" s="280" t="s">
        <v>2472</v>
      </c>
      <c r="B1077" s="280" t="s">
        <v>1457</v>
      </c>
      <c r="C1077" s="280" t="s">
        <v>1203</v>
      </c>
      <c r="D1077" s="280" t="s">
        <v>1214</v>
      </c>
      <c r="E1077" s="80">
        <v>1.6873347210331659E-3</v>
      </c>
      <c r="F1077" s="80">
        <v>708511</v>
      </c>
      <c r="G1077" s="80">
        <v>3</v>
      </c>
      <c r="H1077" s="280" t="s">
        <v>1394</v>
      </c>
      <c r="I1077" s="80"/>
    </row>
    <row r="1078" spans="1:9">
      <c r="A1078" s="280" t="s">
        <v>2473</v>
      </c>
      <c r="B1078" s="280" t="s">
        <v>1457</v>
      </c>
      <c r="C1078" s="280" t="s">
        <v>1203</v>
      </c>
      <c r="D1078" s="280" t="s">
        <v>1215</v>
      </c>
      <c r="E1078" s="80">
        <v>1.6200271049371211E-3</v>
      </c>
      <c r="F1078" s="80">
        <v>708511</v>
      </c>
      <c r="G1078" s="80">
        <v>3</v>
      </c>
      <c r="H1078" s="280" t="s">
        <v>1394</v>
      </c>
      <c r="I1078" s="80"/>
    </row>
    <row r="1079" spans="1:9">
      <c r="A1079" s="280" t="s">
        <v>2474</v>
      </c>
      <c r="B1079" s="280" t="s">
        <v>1457</v>
      </c>
      <c r="C1079" s="280" t="s">
        <v>1203</v>
      </c>
      <c r="D1079" s="280" t="s">
        <v>1216</v>
      </c>
      <c r="E1079" s="80">
        <v>2.3504805153920197E-3</v>
      </c>
      <c r="F1079" s="80">
        <v>708511</v>
      </c>
      <c r="G1079" s="80">
        <v>3</v>
      </c>
      <c r="H1079" s="280" t="s">
        <v>1394</v>
      </c>
      <c r="I1079" s="80"/>
    </row>
    <row r="1080" spans="1:9">
      <c r="A1080" s="280" t="s">
        <v>2475</v>
      </c>
      <c r="B1080" s="280" t="s">
        <v>1457</v>
      </c>
      <c r="C1080" s="280" t="s">
        <v>1203</v>
      </c>
      <c r="D1080" s="280" t="s">
        <v>1217</v>
      </c>
      <c r="E1080" s="80">
        <v>1.2898515049177973E-3</v>
      </c>
      <c r="F1080" s="80">
        <v>708511</v>
      </c>
      <c r="G1080" s="80">
        <v>3</v>
      </c>
      <c r="H1080" s="280" t="s">
        <v>1394</v>
      </c>
      <c r="I1080" s="80"/>
    </row>
    <row r="1081" spans="1:9">
      <c r="A1081" s="280" t="s">
        <v>2476</v>
      </c>
      <c r="B1081" s="280" t="s">
        <v>1457</v>
      </c>
      <c r="C1081" s="280" t="s">
        <v>1203</v>
      </c>
      <c r="D1081" s="280" t="s">
        <v>1218</v>
      </c>
      <c r="E1081" s="80">
        <v>1.0068802658150932E-3</v>
      </c>
      <c r="F1081" s="80">
        <v>708511</v>
      </c>
      <c r="G1081" s="80">
        <v>3</v>
      </c>
      <c r="H1081" s="280" t="s">
        <v>1394</v>
      </c>
      <c r="I1081" s="80"/>
    </row>
    <row r="1082" spans="1:9">
      <c r="A1082" s="280" t="s">
        <v>2477</v>
      </c>
      <c r="B1082" s="280" t="s">
        <v>1457</v>
      </c>
      <c r="C1082" s="280" t="s">
        <v>1203</v>
      </c>
      <c r="D1082" s="280" t="s">
        <v>1219</v>
      </c>
      <c r="E1082" s="80">
        <v>168.19561984844842</v>
      </c>
      <c r="F1082" s="80">
        <v>708511</v>
      </c>
      <c r="G1082" s="80">
        <v>3</v>
      </c>
      <c r="H1082" s="280" t="s">
        <v>1394</v>
      </c>
      <c r="I1082" s="80"/>
    </row>
    <row r="1083" spans="1:9">
      <c r="A1083" s="280" t="s">
        <v>2478</v>
      </c>
      <c r="B1083" s="280" t="s">
        <v>1457</v>
      </c>
      <c r="C1083" s="280" t="s">
        <v>1203</v>
      </c>
      <c r="D1083" s="280" t="s">
        <v>1347</v>
      </c>
      <c r="E1083" s="80">
        <v>1.5420277030234596E-3</v>
      </c>
      <c r="F1083" s="80">
        <v>708511</v>
      </c>
      <c r="G1083" s="80">
        <v>3</v>
      </c>
      <c r="H1083" s="280" t="s">
        <v>1394</v>
      </c>
      <c r="I1083" s="80"/>
    </row>
    <row r="1084" spans="1:9">
      <c r="A1084" s="280" t="s">
        <v>2479</v>
      </c>
      <c r="B1084" s="280" t="s">
        <v>1457</v>
      </c>
      <c r="C1084" s="280" t="s">
        <v>1203</v>
      </c>
      <c r="D1084" s="280" t="s">
        <v>1344</v>
      </c>
      <c r="E1084" s="80">
        <v>3.6499739823415891E-3</v>
      </c>
      <c r="F1084" s="80">
        <v>708511</v>
      </c>
      <c r="G1084" s="80">
        <v>3</v>
      </c>
      <c r="H1084" s="280" t="s">
        <v>1394</v>
      </c>
      <c r="I1084" s="80"/>
    </row>
    <row r="1085" spans="1:9">
      <c r="A1085" s="280" t="s">
        <v>2480</v>
      </c>
      <c r="B1085" s="280" t="s">
        <v>1457</v>
      </c>
      <c r="C1085" s="280" t="s">
        <v>1204</v>
      </c>
      <c r="D1085" s="280" t="s">
        <v>1211</v>
      </c>
      <c r="E1085" s="80">
        <v>0.58149510074380939</v>
      </c>
      <c r="F1085" s="80">
        <v>708511</v>
      </c>
      <c r="G1085" s="80">
        <v>3</v>
      </c>
      <c r="H1085" s="280" t="s">
        <v>1394</v>
      </c>
      <c r="I1085" s="80"/>
    </row>
    <row r="1086" spans="1:9">
      <c r="A1086" s="280" t="s">
        <v>2481</v>
      </c>
      <c r="B1086" s="280" t="s">
        <v>1457</v>
      </c>
      <c r="C1086" s="280" t="s">
        <v>1204</v>
      </c>
      <c r="D1086" s="280" t="s">
        <v>1212</v>
      </c>
      <c r="E1086" s="80">
        <v>0.58834928682511878</v>
      </c>
      <c r="F1086" s="80">
        <v>708511</v>
      </c>
      <c r="G1086" s="80">
        <v>3</v>
      </c>
      <c r="H1086" s="280" t="s">
        <v>1394</v>
      </c>
      <c r="I1086" s="80"/>
    </row>
    <row r="1087" spans="1:9">
      <c r="A1087" s="280" t="s">
        <v>2482</v>
      </c>
      <c r="B1087" s="280" t="s">
        <v>1457</v>
      </c>
      <c r="C1087" s="280" t="s">
        <v>1204</v>
      </c>
      <c r="D1087" s="280" t="s">
        <v>1213</v>
      </c>
      <c r="E1087" s="80">
        <v>0.58149510074380939</v>
      </c>
      <c r="F1087" s="80">
        <v>708511</v>
      </c>
      <c r="G1087" s="80">
        <v>3</v>
      </c>
      <c r="H1087" s="280" t="s">
        <v>1394</v>
      </c>
      <c r="I1087" s="80"/>
    </row>
    <row r="1088" spans="1:9">
      <c r="A1088" s="280" t="s">
        <v>2483</v>
      </c>
      <c r="B1088" s="280" t="s">
        <v>1457</v>
      </c>
      <c r="C1088" s="280" t="s">
        <v>1204</v>
      </c>
      <c r="D1088" s="280" t="s">
        <v>1214</v>
      </c>
      <c r="E1088" s="80">
        <v>0.58770788811170394</v>
      </c>
      <c r="F1088" s="80">
        <v>708511</v>
      </c>
      <c r="G1088" s="80">
        <v>3</v>
      </c>
      <c r="H1088" s="280" t="s">
        <v>1394</v>
      </c>
      <c r="I1088" s="80"/>
    </row>
    <row r="1089" spans="1:9">
      <c r="A1089" s="280" t="s">
        <v>2484</v>
      </c>
      <c r="B1089" s="280" t="s">
        <v>1457</v>
      </c>
      <c r="C1089" s="280" t="s">
        <v>1204</v>
      </c>
      <c r="D1089" s="280" t="s">
        <v>1215</v>
      </c>
      <c r="E1089" s="80">
        <v>0.56650730934836613</v>
      </c>
      <c r="F1089" s="80">
        <v>708511</v>
      </c>
      <c r="G1089" s="80">
        <v>3</v>
      </c>
      <c r="H1089" s="280" t="s">
        <v>1394</v>
      </c>
      <c r="I1089" s="80"/>
    </row>
    <row r="1090" spans="1:9">
      <c r="A1090" s="280" t="s">
        <v>2485</v>
      </c>
      <c r="B1090" s="280" t="s">
        <v>1457</v>
      </c>
      <c r="C1090" s="280" t="s">
        <v>1204</v>
      </c>
      <c r="D1090" s="280" t="s">
        <v>1216</v>
      </c>
      <c r="E1090" s="80">
        <v>0.50948488703702699</v>
      </c>
      <c r="F1090" s="80">
        <v>708511</v>
      </c>
      <c r="G1090" s="80">
        <v>3</v>
      </c>
      <c r="H1090" s="280" t="s">
        <v>1394</v>
      </c>
      <c r="I1090" s="80"/>
    </row>
    <row r="1091" spans="1:9">
      <c r="A1091" s="280" t="s">
        <v>2486</v>
      </c>
      <c r="B1091" s="280" t="s">
        <v>1457</v>
      </c>
      <c r="C1091" s="280" t="s">
        <v>1204</v>
      </c>
      <c r="D1091" s="280" t="s">
        <v>1217</v>
      </c>
      <c r="E1091" s="80">
        <v>0.43924840945550087</v>
      </c>
      <c r="F1091" s="80">
        <v>708511</v>
      </c>
      <c r="G1091" s="80">
        <v>3</v>
      </c>
      <c r="H1091" s="280" t="s">
        <v>1394</v>
      </c>
      <c r="I1091" s="80"/>
    </row>
    <row r="1092" spans="1:9">
      <c r="A1092" s="280" t="s">
        <v>2487</v>
      </c>
      <c r="B1092" s="280" t="s">
        <v>1457</v>
      </c>
      <c r="C1092" s="280" t="s">
        <v>1204</v>
      </c>
      <c r="D1092" s="280" t="s">
        <v>1218</v>
      </c>
      <c r="E1092" s="80">
        <v>0.27476980456553324</v>
      </c>
      <c r="F1092" s="80">
        <v>708511</v>
      </c>
      <c r="G1092" s="80">
        <v>3</v>
      </c>
      <c r="H1092" s="280" t="s">
        <v>1394</v>
      </c>
      <c r="I1092" s="80"/>
    </row>
    <row r="1093" spans="1:9">
      <c r="A1093" s="280" t="s">
        <v>2488</v>
      </c>
      <c r="B1093" s="280" t="s">
        <v>1457</v>
      </c>
      <c r="C1093" s="280" t="s">
        <v>1204</v>
      </c>
      <c r="D1093" s="280" t="s">
        <v>1219</v>
      </c>
      <c r="E1093" s="80">
        <v>71045.94805780788</v>
      </c>
      <c r="F1093" s="80">
        <v>708511</v>
      </c>
      <c r="G1093" s="80">
        <v>3</v>
      </c>
      <c r="H1093" s="280" t="s">
        <v>1394</v>
      </c>
      <c r="I1093" s="80"/>
    </row>
    <row r="1094" spans="1:9">
      <c r="A1094" s="280" t="s">
        <v>2489</v>
      </c>
      <c r="B1094" s="280" t="s">
        <v>1457</v>
      </c>
      <c r="C1094" s="280" t="s">
        <v>1204</v>
      </c>
      <c r="D1094" s="280" t="s">
        <v>1347</v>
      </c>
      <c r="E1094" s="80">
        <v>0.55691954046557035</v>
      </c>
      <c r="F1094" s="80">
        <v>708511</v>
      </c>
      <c r="G1094" s="80">
        <v>3</v>
      </c>
      <c r="H1094" s="280" t="s">
        <v>1394</v>
      </c>
      <c r="I1094" s="80"/>
    </row>
    <row r="1095" spans="1:9">
      <c r="A1095" s="280" t="s">
        <v>2490</v>
      </c>
      <c r="B1095" s="280" t="s">
        <v>1457</v>
      </c>
      <c r="C1095" s="280" t="s">
        <v>1204</v>
      </c>
      <c r="D1095" s="280" t="s">
        <v>1344</v>
      </c>
      <c r="E1095" s="80">
        <v>1.2872039079918247</v>
      </c>
      <c r="F1095" s="80">
        <v>708511</v>
      </c>
      <c r="G1095" s="80">
        <v>3</v>
      </c>
      <c r="H1095" s="280" t="s">
        <v>1394</v>
      </c>
      <c r="I1095" s="80"/>
    </row>
    <row r="1096" spans="1:9">
      <c r="A1096" s="280" t="s">
        <v>2491</v>
      </c>
      <c r="B1096" s="280" t="s">
        <v>1457</v>
      </c>
      <c r="C1096" s="280" t="s">
        <v>1205</v>
      </c>
      <c r="D1096" s="280" t="s">
        <v>1211</v>
      </c>
      <c r="E1096" s="80">
        <v>0.1947002185812014</v>
      </c>
      <c r="F1096" s="80">
        <v>708511</v>
      </c>
      <c r="G1096" s="80">
        <v>3</v>
      </c>
      <c r="H1096" s="280" t="s">
        <v>1394</v>
      </c>
      <c r="I1096" s="80"/>
    </row>
    <row r="1097" spans="1:9">
      <c r="A1097" s="280" t="s">
        <v>2492</v>
      </c>
      <c r="B1097" s="280" t="s">
        <v>1457</v>
      </c>
      <c r="C1097" s="280" t="s">
        <v>1205</v>
      </c>
      <c r="D1097" s="280" t="s">
        <v>1212</v>
      </c>
      <c r="E1097" s="80">
        <v>0.19729433246448169</v>
      </c>
      <c r="F1097" s="80">
        <v>708511</v>
      </c>
      <c r="G1097" s="80">
        <v>3</v>
      </c>
      <c r="H1097" s="280" t="s">
        <v>1394</v>
      </c>
      <c r="I1097" s="80"/>
    </row>
    <row r="1098" spans="1:9">
      <c r="A1098" s="280" t="s">
        <v>2493</v>
      </c>
      <c r="B1098" s="280" t="s">
        <v>1457</v>
      </c>
      <c r="C1098" s="280" t="s">
        <v>1205</v>
      </c>
      <c r="D1098" s="280" t="s">
        <v>1213</v>
      </c>
      <c r="E1098" s="80">
        <v>0.1947002185812014</v>
      </c>
      <c r="F1098" s="80">
        <v>708511</v>
      </c>
      <c r="G1098" s="80">
        <v>3</v>
      </c>
      <c r="H1098" s="280" t="s">
        <v>1394</v>
      </c>
      <c r="I1098" s="80"/>
    </row>
    <row r="1099" spans="1:9">
      <c r="A1099" s="280" t="s">
        <v>2494</v>
      </c>
      <c r="B1099" s="280" t="s">
        <v>1457</v>
      </c>
      <c r="C1099" s="280" t="s">
        <v>1205</v>
      </c>
      <c r="D1099" s="280" t="s">
        <v>1214</v>
      </c>
      <c r="E1099" s="80">
        <v>0.19709542036017641</v>
      </c>
      <c r="F1099" s="80">
        <v>708511</v>
      </c>
      <c r="G1099" s="80">
        <v>3</v>
      </c>
      <c r="H1099" s="280" t="s">
        <v>1394</v>
      </c>
      <c r="I1099" s="80"/>
    </row>
    <row r="1100" spans="1:9">
      <c r="A1100" s="280" t="s">
        <v>2495</v>
      </c>
      <c r="B1100" s="280" t="s">
        <v>1457</v>
      </c>
      <c r="C1100" s="280" t="s">
        <v>1205</v>
      </c>
      <c r="D1100" s="280" t="s">
        <v>1215</v>
      </c>
      <c r="E1100" s="80">
        <v>0.18906872201917793</v>
      </c>
      <c r="F1100" s="80">
        <v>708511</v>
      </c>
      <c r="G1100" s="80">
        <v>3</v>
      </c>
      <c r="H1100" s="280" t="s">
        <v>1394</v>
      </c>
      <c r="I1100" s="80"/>
    </row>
    <row r="1101" spans="1:9">
      <c r="A1101" s="280" t="s">
        <v>2496</v>
      </c>
      <c r="B1101" s="280" t="s">
        <v>1457</v>
      </c>
      <c r="C1101" s="280" t="s">
        <v>1205</v>
      </c>
      <c r="D1101" s="280" t="s">
        <v>1216</v>
      </c>
      <c r="E1101" s="80">
        <v>0.25432475257516757</v>
      </c>
      <c r="F1101" s="80">
        <v>708511</v>
      </c>
      <c r="G1101" s="80">
        <v>3</v>
      </c>
      <c r="H1101" s="280" t="s">
        <v>1394</v>
      </c>
      <c r="I1101" s="80"/>
    </row>
    <row r="1102" spans="1:9">
      <c r="A1102" s="280" t="s">
        <v>2497</v>
      </c>
      <c r="B1102" s="280" t="s">
        <v>1457</v>
      </c>
      <c r="C1102" s="280" t="s">
        <v>1205</v>
      </c>
      <c r="D1102" s="280" t="s">
        <v>1217</v>
      </c>
      <c r="E1102" s="80">
        <v>0.14808135918490692</v>
      </c>
      <c r="F1102" s="80">
        <v>708511</v>
      </c>
      <c r="G1102" s="80">
        <v>3</v>
      </c>
      <c r="H1102" s="280" t="s">
        <v>1394</v>
      </c>
      <c r="I1102" s="80"/>
    </row>
    <row r="1103" spans="1:9">
      <c r="A1103" s="280" t="s">
        <v>2498</v>
      </c>
      <c r="B1103" s="280" t="s">
        <v>1457</v>
      </c>
      <c r="C1103" s="280" t="s">
        <v>1205</v>
      </c>
      <c r="D1103" s="280" t="s">
        <v>1218</v>
      </c>
      <c r="E1103" s="80">
        <v>7.8932000399342353E-2</v>
      </c>
      <c r="F1103" s="80">
        <v>708511</v>
      </c>
      <c r="G1103" s="80">
        <v>3</v>
      </c>
      <c r="H1103" s="280" t="s">
        <v>1394</v>
      </c>
      <c r="I1103" s="80"/>
    </row>
    <row r="1104" spans="1:9">
      <c r="A1104" s="280" t="s">
        <v>2499</v>
      </c>
      <c r="B1104" s="280" t="s">
        <v>1457</v>
      </c>
      <c r="C1104" s="280" t="s">
        <v>1205</v>
      </c>
      <c r="D1104" s="280" t="s">
        <v>1219</v>
      </c>
      <c r="E1104" s="80">
        <v>14096.385789194954</v>
      </c>
      <c r="F1104" s="80">
        <v>708511</v>
      </c>
      <c r="G1104" s="80">
        <v>3</v>
      </c>
      <c r="H1104" s="280" t="s">
        <v>1394</v>
      </c>
      <c r="I1104" s="80"/>
    </row>
    <row r="1105" spans="1:9">
      <c r="A1105" s="280" t="s">
        <v>2500</v>
      </c>
      <c r="B1105" s="280" t="s">
        <v>1457</v>
      </c>
      <c r="C1105" s="280" t="s">
        <v>1205</v>
      </c>
      <c r="D1105" s="280" t="s">
        <v>1347</v>
      </c>
      <c r="E1105" s="80">
        <v>0.18382592880538323</v>
      </c>
      <c r="F1105" s="80">
        <v>708511</v>
      </c>
      <c r="G1105" s="80">
        <v>3</v>
      </c>
      <c r="H1105" s="280" t="s">
        <v>1394</v>
      </c>
      <c r="I1105" s="80"/>
    </row>
    <row r="1106" spans="1:9">
      <c r="A1106" s="280" t="s">
        <v>2501</v>
      </c>
      <c r="B1106" s="280" t="s">
        <v>1457</v>
      </c>
      <c r="C1106" s="280" t="s">
        <v>1205</v>
      </c>
      <c r="D1106" s="280" t="s">
        <v>1344</v>
      </c>
      <c r="E1106" s="80">
        <v>0.42587535141786692</v>
      </c>
      <c r="F1106" s="80">
        <v>708511</v>
      </c>
      <c r="G1106" s="80">
        <v>3</v>
      </c>
      <c r="H1106" s="280" t="s">
        <v>1394</v>
      </c>
      <c r="I1106" s="80"/>
    </row>
    <row r="1107" spans="1:9">
      <c r="A1107" s="280" t="s">
        <v>2502</v>
      </c>
      <c r="B1107" s="280" t="s">
        <v>1457</v>
      </c>
      <c r="C1107" s="280" t="s">
        <v>1206</v>
      </c>
      <c r="D1107" s="280" t="s">
        <v>1211</v>
      </c>
      <c r="E1107" s="80">
        <v>6.9742282109603385E-2</v>
      </c>
      <c r="F1107" s="80">
        <v>708511</v>
      </c>
      <c r="G1107" s="80">
        <v>3</v>
      </c>
      <c r="H1107" s="280" t="s">
        <v>1394</v>
      </c>
      <c r="I1107" s="80"/>
    </row>
    <row r="1108" spans="1:9">
      <c r="A1108" s="280" t="s">
        <v>2503</v>
      </c>
      <c r="B1108" s="280" t="s">
        <v>1457</v>
      </c>
      <c r="C1108" s="280" t="s">
        <v>1206</v>
      </c>
      <c r="D1108" s="280" t="s">
        <v>1212</v>
      </c>
      <c r="E1108" s="80">
        <v>6.9742282109603385E-2</v>
      </c>
      <c r="F1108" s="80">
        <v>708511</v>
      </c>
      <c r="G1108" s="80">
        <v>3</v>
      </c>
      <c r="H1108" s="280" t="s">
        <v>1394</v>
      </c>
      <c r="I1108" s="80"/>
    </row>
    <row r="1109" spans="1:9">
      <c r="A1109" s="280" t="s">
        <v>2504</v>
      </c>
      <c r="B1109" s="280" t="s">
        <v>1457</v>
      </c>
      <c r="C1109" s="280" t="s">
        <v>1206</v>
      </c>
      <c r="D1109" s="280" t="s">
        <v>1213</v>
      </c>
      <c r="E1109" s="80">
        <v>6.9742282109603385E-2</v>
      </c>
      <c r="F1109" s="80">
        <v>708511</v>
      </c>
      <c r="G1109" s="80">
        <v>3</v>
      </c>
      <c r="H1109" s="280" t="s">
        <v>1394</v>
      </c>
      <c r="I1109" s="80"/>
    </row>
    <row r="1110" spans="1:9">
      <c r="A1110" s="280" t="s">
        <v>2505</v>
      </c>
      <c r="B1110" s="280" t="s">
        <v>1457</v>
      </c>
      <c r="C1110" s="280" t="s">
        <v>1206</v>
      </c>
      <c r="D1110" s="280" t="s">
        <v>1214</v>
      </c>
      <c r="E1110" s="80">
        <v>6.9742282109603385E-2</v>
      </c>
      <c r="F1110" s="80">
        <v>708511</v>
      </c>
      <c r="G1110" s="80">
        <v>3</v>
      </c>
      <c r="H1110" s="280" t="s">
        <v>1394</v>
      </c>
      <c r="I1110" s="80"/>
    </row>
    <row r="1111" spans="1:9">
      <c r="A1111" s="280" t="s">
        <v>2506</v>
      </c>
      <c r="B1111" s="280" t="s">
        <v>1457</v>
      </c>
      <c r="C1111" s="280" t="s">
        <v>1206</v>
      </c>
      <c r="D1111" s="280" t="s">
        <v>1215</v>
      </c>
      <c r="E1111" s="80">
        <v>6.241475221845557E-2</v>
      </c>
      <c r="F1111" s="80">
        <v>708511</v>
      </c>
      <c r="G1111" s="80">
        <v>3</v>
      </c>
      <c r="H1111" s="280" t="s">
        <v>1394</v>
      </c>
      <c r="I1111" s="80"/>
    </row>
    <row r="1112" spans="1:9">
      <c r="A1112" s="280" t="s">
        <v>2507</v>
      </c>
      <c r="B1112" s="280" t="s">
        <v>1457</v>
      </c>
      <c r="C1112" s="280" t="s">
        <v>1206</v>
      </c>
      <c r="D1112" s="280" t="s">
        <v>1216</v>
      </c>
      <c r="E1112" s="80">
        <v>6.4813009073894728E-2</v>
      </c>
      <c r="F1112" s="80">
        <v>708511</v>
      </c>
      <c r="G1112" s="80">
        <v>3</v>
      </c>
      <c r="H1112" s="280" t="s">
        <v>1394</v>
      </c>
      <c r="I1112" s="80"/>
    </row>
    <row r="1113" spans="1:9">
      <c r="A1113" s="280" t="s">
        <v>2508</v>
      </c>
      <c r="B1113" s="280" t="s">
        <v>1457</v>
      </c>
      <c r="C1113" s="280" t="s">
        <v>1206</v>
      </c>
      <c r="D1113" s="280" t="s">
        <v>1217</v>
      </c>
      <c r="E1113" s="80">
        <v>4.9350241429367503E-2</v>
      </c>
      <c r="F1113" s="80">
        <v>708511</v>
      </c>
      <c r="G1113" s="80">
        <v>3</v>
      </c>
      <c r="H1113" s="280" t="s">
        <v>1394</v>
      </c>
      <c r="I1113" s="80"/>
    </row>
    <row r="1114" spans="1:9">
      <c r="A1114" s="280" t="s">
        <v>2509</v>
      </c>
      <c r="B1114" s="280" t="s">
        <v>1457</v>
      </c>
      <c r="C1114" s="280" t="s">
        <v>1206</v>
      </c>
      <c r="D1114" s="280" t="s">
        <v>1218</v>
      </c>
      <c r="E1114" s="80">
        <v>1.1194861664921169E-2</v>
      </c>
      <c r="F1114" s="80">
        <v>708511</v>
      </c>
      <c r="G1114" s="80">
        <v>3</v>
      </c>
      <c r="H1114" s="280" t="s">
        <v>1394</v>
      </c>
      <c r="I1114" s="80"/>
    </row>
    <row r="1115" spans="1:9">
      <c r="A1115" s="280" t="s">
        <v>2510</v>
      </c>
      <c r="B1115" s="280" t="s">
        <v>1457</v>
      </c>
      <c r="C1115" s="280" t="s">
        <v>1206</v>
      </c>
      <c r="D1115" s="280" t="s">
        <v>1219</v>
      </c>
      <c r="E1115" s="80">
        <v>5.3009346249038872E-2</v>
      </c>
      <c r="F1115" s="80">
        <v>708511</v>
      </c>
      <c r="G1115" s="80">
        <v>3</v>
      </c>
      <c r="H1115" s="280" t="s">
        <v>1394</v>
      </c>
      <c r="I1115" s="80"/>
    </row>
    <row r="1116" spans="1:9">
      <c r="A1116" s="280" t="s">
        <v>2511</v>
      </c>
      <c r="B1116" s="280" t="s">
        <v>1457</v>
      </c>
      <c r="C1116" s="280" t="s">
        <v>1206</v>
      </c>
      <c r="D1116" s="280" t="s">
        <v>1347</v>
      </c>
      <c r="E1116" s="80">
        <v>5.5852374620813348E-2</v>
      </c>
      <c r="F1116" s="80">
        <v>708511</v>
      </c>
      <c r="G1116" s="80">
        <v>3</v>
      </c>
      <c r="H1116" s="280" t="s">
        <v>1394</v>
      </c>
      <c r="I1116" s="80"/>
    </row>
    <row r="1117" spans="1:9">
      <c r="A1117" s="280" t="s">
        <v>2512</v>
      </c>
      <c r="B1117" s="280" t="s">
        <v>1457</v>
      </c>
      <c r="C1117" s="280" t="s">
        <v>1206</v>
      </c>
      <c r="D1117" s="280" t="s">
        <v>1344</v>
      </c>
      <c r="E1117" s="80">
        <v>0.14648785122419206</v>
      </c>
      <c r="F1117" s="80">
        <v>708511</v>
      </c>
      <c r="G1117" s="80">
        <v>3</v>
      </c>
      <c r="H1117" s="280" t="s">
        <v>1394</v>
      </c>
      <c r="I1117" s="80"/>
    </row>
    <row r="1118" spans="1:9">
      <c r="A1118" s="280" t="s">
        <v>2513</v>
      </c>
      <c r="B1118" s="280" t="s">
        <v>1457</v>
      </c>
      <c r="C1118" s="280" t="s">
        <v>1207</v>
      </c>
      <c r="D1118" s="280" t="s">
        <v>1211</v>
      </c>
      <c r="E1118" s="80">
        <v>1.0758127919120127E-2</v>
      </c>
      <c r="F1118" s="80">
        <v>708511</v>
      </c>
      <c r="G1118" s="80">
        <v>3</v>
      </c>
      <c r="H1118" s="280" t="s">
        <v>1394</v>
      </c>
      <c r="I1118" s="80"/>
    </row>
    <row r="1119" spans="1:9">
      <c r="A1119" s="280" t="s">
        <v>2514</v>
      </c>
      <c r="B1119" s="280" t="s">
        <v>1457</v>
      </c>
      <c r="C1119" s="280" t="s">
        <v>1207</v>
      </c>
      <c r="D1119" s="280" t="s">
        <v>1212</v>
      </c>
      <c r="E1119" s="80">
        <v>1.0890658333455141E-2</v>
      </c>
      <c r="F1119" s="80">
        <v>708511</v>
      </c>
      <c r="G1119" s="80">
        <v>3</v>
      </c>
      <c r="H1119" s="280" t="s">
        <v>1394</v>
      </c>
      <c r="I1119" s="80"/>
    </row>
    <row r="1120" spans="1:9">
      <c r="A1120" s="280" t="s">
        <v>2515</v>
      </c>
      <c r="B1120" s="280" t="s">
        <v>1457</v>
      </c>
      <c r="C1120" s="280" t="s">
        <v>1207</v>
      </c>
      <c r="D1120" s="280" t="s">
        <v>1213</v>
      </c>
      <c r="E1120" s="80">
        <v>1.0758127919120127E-2</v>
      </c>
      <c r="F1120" s="80">
        <v>708511</v>
      </c>
      <c r="G1120" s="80">
        <v>3</v>
      </c>
      <c r="H1120" s="280" t="s">
        <v>1394</v>
      </c>
      <c r="I1120" s="80"/>
    </row>
    <row r="1121" spans="1:9">
      <c r="A1121" s="280" t="s">
        <v>2516</v>
      </c>
      <c r="B1121" s="280" t="s">
        <v>1457</v>
      </c>
      <c r="C1121" s="280" t="s">
        <v>1207</v>
      </c>
      <c r="D1121" s="280" t="s">
        <v>1214</v>
      </c>
      <c r="E1121" s="80">
        <v>1.0883749833441836E-2</v>
      </c>
      <c r="F1121" s="80">
        <v>708511</v>
      </c>
      <c r="G1121" s="80">
        <v>3</v>
      </c>
      <c r="H1121" s="280" t="s">
        <v>1394</v>
      </c>
      <c r="I1121" s="80"/>
    </row>
    <row r="1122" spans="1:9">
      <c r="A1122" s="280" t="s">
        <v>2517</v>
      </c>
      <c r="B1122" s="280" t="s">
        <v>1457</v>
      </c>
      <c r="C1122" s="280" t="s">
        <v>1207</v>
      </c>
      <c r="D1122" s="280" t="s">
        <v>1215</v>
      </c>
      <c r="E1122" s="80">
        <v>1.0362255744767663E-2</v>
      </c>
      <c r="F1122" s="80">
        <v>708511</v>
      </c>
      <c r="G1122" s="80">
        <v>3</v>
      </c>
      <c r="H1122" s="280" t="s">
        <v>1394</v>
      </c>
      <c r="I1122" s="80"/>
    </row>
    <row r="1123" spans="1:9">
      <c r="A1123" s="280" t="s">
        <v>2518</v>
      </c>
      <c r="B1123" s="280" t="s">
        <v>1457</v>
      </c>
      <c r="C1123" s="280" t="s">
        <v>1207</v>
      </c>
      <c r="D1123" s="280" t="s">
        <v>1216</v>
      </c>
      <c r="E1123" s="80">
        <v>1.312047885812259E-2</v>
      </c>
      <c r="F1123" s="80">
        <v>708511</v>
      </c>
      <c r="G1123" s="80">
        <v>3</v>
      </c>
      <c r="H1123" s="280" t="s">
        <v>1394</v>
      </c>
      <c r="I1123" s="80"/>
    </row>
    <row r="1124" spans="1:9">
      <c r="A1124" s="280" t="s">
        <v>2519</v>
      </c>
      <c r="B1124" s="280" t="s">
        <v>1457</v>
      </c>
      <c r="C1124" s="280" t="s">
        <v>1207</v>
      </c>
      <c r="D1124" s="280" t="s">
        <v>1217</v>
      </c>
      <c r="E1124" s="80">
        <v>8.2421171287040754E-3</v>
      </c>
      <c r="F1124" s="80">
        <v>708511</v>
      </c>
      <c r="G1124" s="80">
        <v>3</v>
      </c>
      <c r="H1124" s="280" t="s">
        <v>1394</v>
      </c>
      <c r="I1124" s="80"/>
    </row>
    <row r="1125" spans="1:9">
      <c r="A1125" s="280" t="s">
        <v>2520</v>
      </c>
      <c r="B1125" s="280" t="s">
        <v>1457</v>
      </c>
      <c r="C1125" s="280" t="s">
        <v>1207</v>
      </c>
      <c r="D1125" s="280" t="s">
        <v>1218</v>
      </c>
      <c r="E1125" s="80">
        <v>5.4208659870155348E-3</v>
      </c>
      <c r="F1125" s="80">
        <v>708511</v>
      </c>
      <c r="G1125" s="80">
        <v>3</v>
      </c>
      <c r="H1125" s="280" t="s">
        <v>1394</v>
      </c>
      <c r="I1125" s="80"/>
    </row>
    <row r="1126" spans="1:9">
      <c r="A1126" s="280" t="s">
        <v>2521</v>
      </c>
      <c r="B1126" s="280" t="s">
        <v>1457</v>
      </c>
      <c r="C1126" s="280" t="s">
        <v>1207</v>
      </c>
      <c r="D1126" s="280" t="s">
        <v>1219</v>
      </c>
      <c r="E1126" s="80">
        <v>1374.0506491792985</v>
      </c>
      <c r="F1126" s="80">
        <v>708511</v>
      </c>
      <c r="G1126" s="80">
        <v>3</v>
      </c>
      <c r="H1126" s="280" t="s">
        <v>1394</v>
      </c>
      <c r="I1126" s="80"/>
    </row>
    <row r="1127" spans="1:9">
      <c r="A1127" s="280" t="s">
        <v>2522</v>
      </c>
      <c r="B1127" s="280" t="s">
        <v>1457</v>
      </c>
      <c r="C1127" s="280" t="s">
        <v>1207</v>
      </c>
      <c r="D1127" s="280" t="s">
        <v>1347</v>
      </c>
      <c r="E1127" s="80">
        <v>1.0197834505502747E-2</v>
      </c>
      <c r="F1127" s="80">
        <v>708511</v>
      </c>
      <c r="G1127" s="80">
        <v>3</v>
      </c>
      <c r="H1127" s="280" t="s">
        <v>1394</v>
      </c>
      <c r="I1127" s="80"/>
    </row>
    <row r="1128" spans="1:9">
      <c r="A1128" s="280" t="s">
        <v>2523</v>
      </c>
      <c r="B1128" s="280" t="s">
        <v>1457</v>
      </c>
      <c r="C1128" s="280" t="s">
        <v>1207</v>
      </c>
      <c r="D1128" s="280" t="s">
        <v>1344</v>
      </c>
      <c r="E1128" s="80">
        <v>2.3618223312128331E-2</v>
      </c>
      <c r="F1128" s="80">
        <v>708511</v>
      </c>
      <c r="G1128" s="80">
        <v>3</v>
      </c>
      <c r="H1128" s="280" t="s">
        <v>1394</v>
      </c>
      <c r="I1128" s="80"/>
    </row>
    <row r="1129" spans="1:9">
      <c r="A1129" s="280" t="s">
        <v>2524</v>
      </c>
      <c r="B1129" s="280" t="s">
        <v>1457</v>
      </c>
      <c r="C1129" s="280" t="s">
        <v>1208</v>
      </c>
      <c r="D1129" s="280" t="s">
        <v>1211</v>
      </c>
      <c r="E1129" s="80">
        <v>1.1922897824498546E-2</v>
      </c>
      <c r="F1129" s="80">
        <v>708511</v>
      </c>
      <c r="G1129" s="80">
        <v>3</v>
      </c>
      <c r="H1129" s="280" t="s">
        <v>1394</v>
      </c>
      <c r="I1129" s="80"/>
    </row>
    <row r="1130" spans="1:9">
      <c r="A1130" s="280" t="s">
        <v>2525</v>
      </c>
      <c r="B1130" s="280" t="s">
        <v>1457</v>
      </c>
      <c r="C1130" s="280" t="s">
        <v>1208</v>
      </c>
      <c r="D1130" s="280" t="s">
        <v>1212</v>
      </c>
      <c r="E1130" s="80">
        <v>1.2082840205550274E-2</v>
      </c>
      <c r="F1130" s="80">
        <v>708511</v>
      </c>
      <c r="G1130" s="80">
        <v>3</v>
      </c>
      <c r="H1130" s="280" t="s">
        <v>1394</v>
      </c>
      <c r="I1130" s="80"/>
    </row>
    <row r="1131" spans="1:9">
      <c r="A1131" s="280" t="s">
        <v>2526</v>
      </c>
      <c r="B1131" s="280" t="s">
        <v>1457</v>
      </c>
      <c r="C1131" s="280" t="s">
        <v>1208</v>
      </c>
      <c r="D1131" s="280" t="s">
        <v>1213</v>
      </c>
      <c r="E1131" s="80">
        <v>1.1922897824498546E-2</v>
      </c>
      <c r="F1131" s="80">
        <v>708511</v>
      </c>
      <c r="G1131" s="80">
        <v>3</v>
      </c>
      <c r="H1131" s="280" t="s">
        <v>1394</v>
      </c>
      <c r="I1131" s="80"/>
    </row>
    <row r="1132" spans="1:9">
      <c r="A1132" s="280" t="s">
        <v>2527</v>
      </c>
      <c r="B1132" s="280" t="s">
        <v>1457</v>
      </c>
      <c r="C1132" s="280" t="s">
        <v>1208</v>
      </c>
      <c r="D1132" s="280" t="s">
        <v>1214</v>
      </c>
      <c r="E1132" s="80">
        <v>1.2069290221189764E-2</v>
      </c>
      <c r="F1132" s="80">
        <v>708511</v>
      </c>
      <c r="G1132" s="80">
        <v>3</v>
      </c>
      <c r="H1132" s="280" t="s">
        <v>1394</v>
      </c>
      <c r="I1132" s="80"/>
    </row>
    <row r="1133" spans="1:9">
      <c r="A1133" s="280" t="s">
        <v>2528</v>
      </c>
      <c r="B1133" s="280" t="s">
        <v>1457</v>
      </c>
      <c r="C1133" s="280" t="s">
        <v>1208</v>
      </c>
      <c r="D1133" s="280" t="s">
        <v>1215</v>
      </c>
      <c r="E1133" s="80">
        <v>1.1554883357308168E-2</v>
      </c>
      <c r="F1133" s="80">
        <v>708511</v>
      </c>
      <c r="G1133" s="80">
        <v>3</v>
      </c>
      <c r="H1133" s="280" t="s">
        <v>1394</v>
      </c>
      <c r="I1133" s="80"/>
    </row>
    <row r="1134" spans="1:9">
      <c r="A1134" s="280" t="s">
        <v>2529</v>
      </c>
      <c r="B1134" s="280" t="s">
        <v>1457</v>
      </c>
      <c r="C1134" s="280" t="s">
        <v>1208</v>
      </c>
      <c r="D1134" s="280" t="s">
        <v>1216</v>
      </c>
      <c r="E1134" s="80">
        <v>9.8752697038576587E-3</v>
      </c>
      <c r="F1134" s="80">
        <v>708511</v>
      </c>
      <c r="G1134" s="80">
        <v>3</v>
      </c>
      <c r="H1134" s="280" t="s">
        <v>1394</v>
      </c>
      <c r="I1134" s="80"/>
    </row>
    <row r="1135" spans="1:9">
      <c r="A1135" s="280" t="s">
        <v>2530</v>
      </c>
      <c r="B1135" s="280" t="s">
        <v>1457</v>
      </c>
      <c r="C1135" s="280" t="s">
        <v>1208</v>
      </c>
      <c r="D1135" s="280" t="s">
        <v>1217</v>
      </c>
      <c r="E1135" s="80">
        <v>8.9775090276588993E-3</v>
      </c>
      <c r="F1135" s="80">
        <v>708511</v>
      </c>
      <c r="G1135" s="80">
        <v>3</v>
      </c>
      <c r="H1135" s="280" t="s">
        <v>1394</v>
      </c>
      <c r="I1135" s="80"/>
    </row>
    <row r="1136" spans="1:9">
      <c r="A1136" s="280" t="s">
        <v>2531</v>
      </c>
      <c r="B1136" s="280" t="s">
        <v>1457</v>
      </c>
      <c r="C1136" s="280" t="s">
        <v>1208</v>
      </c>
      <c r="D1136" s="280" t="s">
        <v>1218</v>
      </c>
      <c r="E1136" s="80">
        <v>5.7389160941335622E-3</v>
      </c>
      <c r="F1136" s="80">
        <v>708511</v>
      </c>
      <c r="G1136" s="80">
        <v>3</v>
      </c>
      <c r="H1136" s="280" t="s">
        <v>1394</v>
      </c>
      <c r="I1136" s="80"/>
    </row>
    <row r="1137" spans="1:9">
      <c r="A1137" s="280" t="s">
        <v>2532</v>
      </c>
      <c r="B1137" s="280" t="s">
        <v>1457</v>
      </c>
      <c r="C1137" s="280" t="s">
        <v>1208</v>
      </c>
      <c r="D1137" s="280" t="s">
        <v>1219</v>
      </c>
      <c r="E1137" s="80">
        <v>1439.4365418045165</v>
      </c>
      <c r="F1137" s="80">
        <v>708511</v>
      </c>
      <c r="G1137" s="80">
        <v>3</v>
      </c>
      <c r="H1137" s="280" t="s">
        <v>1394</v>
      </c>
      <c r="I1137" s="80"/>
    </row>
    <row r="1138" spans="1:9">
      <c r="A1138" s="280" t="s">
        <v>2533</v>
      </c>
      <c r="B1138" s="280" t="s">
        <v>1457</v>
      </c>
      <c r="C1138" s="280" t="s">
        <v>1208</v>
      </c>
      <c r="D1138" s="280" t="s">
        <v>1347</v>
      </c>
      <c r="E1138" s="80">
        <v>1.1332196583746517E-2</v>
      </c>
      <c r="F1138" s="80">
        <v>708511</v>
      </c>
      <c r="G1138" s="80">
        <v>3</v>
      </c>
      <c r="H1138" s="280" t="s">
        <v>1394</v>
      </c>
      <c r="I1138" s="80"/>
    </row>
    <row r="1139" spans="1:9">
      <c r="A1139" s="280" t="s">
        <v>2534</v>
      </c>
      <c r="B1139" s="280" t="s">
        <v>1457</v>
      </c>
      <c r="C1139" s="280" t="s">
        <v>1208</v>
      </c>
      <c r="D1139" s="280" t="s">
        <v>1344</v>
      </c>
      <c r="E1139" s="80">
        <v>2.6220789634158751E-2</v>
      </c>
      <c r="F1139" s="80">
        <v>708511</v>
      </c>
      <c r="G1139" s="80">
        <v>3</v>
      </c>
      <c r="H1139" s="280" t="s">
        <v>1394</v>
      </c>
      <c r="I1139" s="80"/>
    </row>
    <row r="1140" spans="1:9">
      <c r="A1140" s="280" t="s">
        <v>2535</v>
      </c>
      <c r="B1140" s="280" t="s">
        <v>1457</v>
      </c>
      <c r="C1140" s="280" t="s">
        <v>1209</v>
      </c>
      <c r="D1140" s="280" t="s">
        <v>1211</v>
      </c>
      <c r="E1140" s="80">
        <v>4.4517432695713635E-2</v>
      </c>
      <c r="F1140" s="80">
        <v>708511</v>
      </c>
      <c r="G1140" s="80">
        <v>3</v>
      </c>
      <c r="H1140" s="280" t="s">
        <v>1394</v>
      </c>
      <c r="I1140" s="80"/>
    </row>
    <row r="1141" spans="1:9">
      <c r="A1141" s="280" t="s">
        <v>2536</v>
      </c>
      <c r="B1141" s="280" t="s">
        <v>1457</v>
      </c>
      <c r="C1141" s="280" t="s">
        <v>1209</v>
      </c>
      <c r="D1141" s="280" t="s">
        <v>1212</v>
      </c>
      <c r="E1141" s="80">
        <v>4.4682128815794898E-2</v>
      </c>
      <c r="F1141" s="80">
        <v>708511</v>
      </c>
      <c r="G1141" s="80">
        <v>3</v>
      </c>
      <c r="H1141" s="280" t="s">
        <v>1394</v>
      </c>
      <c r="I1141" s="80"/>
    </row>
    <row r="1142" spans="1:9">
      <c r="A1142" s="280" t="s">
        <v>2537</v>
      </c>
      <c r="B1142" s="280" t="s">
        <v>1457</v>
      </c>
      <c r="C1142" s="280" t="s">
        <v>1209</v>
      </c>
      <c r="D1142" s="280" t="s">
        <v>1213</v>
      </c>
      <c r="E1142" s="80">
        <v>4.4517432695713635E-2</v>
      </c>
      <c r="F1142" s="80">
        <v>708511</v>
      </c>
      <c r="G1142" s="80">
        <v>3</v>
      </c>
      <c r="H1142" s="280" t="s">
        <v>1394</v>
      </c>
      <c r="I1142" s="80"/>
    </row>
    <row r="1143" spans="1:9">
      <c r="A1143" s="280" t="s">
        <v>2538</v>
      </c>
      <c r="B1143" s="280" t="s">
        <v>1457</v>
      </c>
      <c r="C1143" s="280" t="s">
        <v>1209</v>
      </c>
      <c r="D1143" s="280" t="s">
        <v>1214</v>
      </c>
      <c r="E1143" s="80">
        <v>4.466230337401042E-2</v>
      </c>
      <c r="F1143" s="80">
        <v>708511</v>
      </c>
      <c r="G1143" s="80">
        <v>3</v>
      </c>
      <c r="H1143" s="280" t="s">
        <v>1394</v>
      </c>
      <c r="I1143" s="80"/>
    </row>
    <row r="1144" spans="1:9">
      <c r="A1144" s="280" t="s">
        <v>2539</v>
      </c>
      <c r="B1144" s="280" t="s">
        <v>1457</v>
      </c>
      <c r="C1144" s="280" t="s">
        <v>1209</v>
      </c>
      <c r="D1144" s="280" t="s">
        <v>1215</v>
      </c>
      <c r="E1144" s="80">
        <v>4.4241531526054499E-2</v>
      </c>
      <c r="F1144" s="80">
        <v>708511</v>
      </c>
      <c r="G1144" s="80">
        <v>3</v>
      </c>
      <c r="H1144" s="280" t="s">
        <v>1394</v>
      </c>
      <c r="I1144" s="80"/>
    </row>
    <row r="1145" spans="1:9">
      <c r="A1145" s="280" t="s">
        <v>2540</v>
      </c>
      <c r="B1145" s="280" t="s">
        <v>1457</v>
      </c>
      <c r="C1145" s="280" t="s">
        <v>1209</v>
      </c>
      <c r="D1145" s="280" t="s">
        <v>1216</v>
      </c>
      <c r="E1145" s="80">
        <v>-2.9002537482684446E-2</v>
      </c>
      <c r="F1145" s="80">
        <v>708511</v>
      </c>
      <c r="G1145" s="80">
        <v>3</v>
      </c>
      <c r="H1145" s="280" t="s">
        <v>1394</v>
      </c>
      <c r="I1145" s="80"/>
    </row>
    <row r="1146" spans="1:9">
      <c r="A1146" s="280" t="s">
        <v>2541</v>
      </c>
      <c r="B1146" s="280" t="s">
        <v>1457</v>
      </c>
      <c r="C1146" s="280" t="s">
        <v>1209</v>
      </c>
      <c r="D1146" s="280" t="s">
        <v>1217</v>
      </c>
      <c r="E1146" s="80">
        <v>3.3703823063392035E-2</v>
      </c>
      <c r="F1146" s="80">
        <v>708511</v>
      </c>
      <c r="G1146" s="80">
        <v>3</v>
      </c>
      <c r="H1146" s="280" t="s">
        <v>1394</v>
      </c>
      <c r="I1146" s="80"/>
    </row>
    <row r="1147" spans="1:9">
      <c r="A1147" s="280" t="s">
        <v>2542</v>
      </c>
      <c r="B1147" s="280" t="s">
        <v>1457</v>
      </c>
      <c r="C1147" s="280" t="s">
        <v>1209</v>
      </c>
      <c r="D1147" s="280" t="s">
        <v>1218</v>
      </c>
      <c r="E1147" s="80">
        <v>-0.24165215475586532</v>
      </c>
      <c r="F1147" s="80">
        <v>708511</v>
      </c>
      <c r="G1147" s="80">
        <v>3</v>
      </c>
      <c r="H1147" s="280" t="s">
        <v>1394</v>
      </c>
      <c r="I1147" s="80"/>
    </row>
    <row r="1148" spans="1:9">
      <c r="A1148" s="280" t="s">
        <v>2543</v>
      </c>
      <c r="B1148" s="280" t="s">
        <v>1457</v>
      </c>
      <c r="C1148" s="280" t="s">
        <v>1209</v>
      </c>
      <c r="D1148" s="280" t="s">
        <v>1219</v>
      </c>
      <c r="E1148" s="80">
        <v>439.31763205834977</v>
      </c>
      <c r="F1148" s="80">
        <v>708511</v>
      </c>
      <c r="G1148" s="80">
        <v>3</v>
      </c>
      <c r="H1148" s="280" t="s">
        <v>1394</v>
      </c>
      <c r="I1148" s="80"/>
    </row>
    <row r="1149" spans="1:9">
      <c r="A1149" s="280" t="s">
        <v>2544</v>
      </c>
      <c r="B1149" s="280" t="s">
        <v>1457</v>
      </c>
      <c r="C1149" s="280" t="s">
        <v>1209</v>
      </c>
      <c r="D1149" s="280" t="s">
        <v>1347</v>
      </c>
      <c r="E1149" s="80">
        <v>4.3284315988613653E-2</v>
      </c>
      <c r="F1149" s="80">
        <v>708511</v>
      </c>
      <c r="G1149" s="80">
        <v>3</v>
      </c>
      <c r="H1149" s="280" t="s">
        <v>1394</v>
      </c>
      <c r="I1149" s="80"/>
    </row>
    <row r="1150" spans="1:9">
      <c r="A1150" s="280" t="s">
        <v>2545</v>
      </c>
      <c r="B1150" s="280" t="s">
        <v>1457</v>
      </c>
      <c r="C1150" s="280" t="s">
        <v>1209</v>
      </c>
      <c r="D1150" s="280" t="s">
        <v>1344</v>
      </c>
      <c r="E1150" s="80">
        <v>9.8195535059018818E-2</v>
      </c>
      <c r="F1150" s="80">
        <v>708511</v>
      </c>
      <c r="G1150" s="80">
        <v>3</v>
      </c>
      <c r="H1150" s="280" t="s">
        <v>1394</v>
      </c>
      <c r="I1150" s="80"/>
    </row>
    <row r="1151" spans="1:9">
      <c r="A1151" s="280" t="s">
        <v>2546</v>
      </c>
      <c r="B1151" s="280" t="s">
        <v>1457</v>
      </c>
      <c r="C1151" s="280" t="s">
        <v>1182</v>
      </c>
      <c r="D1151" s="280" t="s">
        <v>1211</v>
      </c>
      <c r="E1151" s="80">
        <v>0</v>
      </c>
      <c r="F1151" s="80">
        <v>708511</v>
      </c>
      <c r="G1151" s="80">
        <v>3</v>
      </c>
      <c r="H1151" s="280" t="s">
        <v>1394</v>
      </c>
      <c r="I1151" s="80"/>
    </row>
    <row r="1152" spans="1:9">
      <c r="A1152" s="280" t="s">
        <v>2547</v>
      </c>
      <c r="B1152" s="280" t="s">
        <v>1457</v>
      </c>
      <c r="C1152" s="280" t="s">
        <v>1182</v>
      </c>
      <c r="D1152" s="280" t="s">
        <v>1212</v>
      </c>
      <c r="E1152" s="80">
        <v>0</v>
      </c>
      <c r="F1152" s="80">
        <v>708511</v>
      </c>
      <c r="G1152" s="80">
        <v>3</v>
      </c>
      <c r="H1152" s="280" t="s">
        <v>1394</v>
      </c>
      <c r="I1152" s="80"/>
    </row>
    <row r="1153" spans="1:9">
      <c r="A1153" s="280" t="s">
        <v>2548</v>
      </c>
      <c r="B1153" s="280" t="s">
        <v>1457</v>
      </c>
      <c r="C1153" s="280" t="s">
        <v>1182</v>
      </c>
      <c r="D1153" s="280" t="s">
        <v>1213</v>
      </c>
      <c r="E1153" s="80">
        <v>0</v>
      </c>
      <c r="F1153" s="80">
        <v>708511</v>
      </c>
      <c r="G1153" s="80">
        <v>3</v>
      </c>
      <c r="H1153" s="280" t="s">
        <v>1394</v>
      </c>
      <c r="I1153" s="80"/>
    </row>
    <row r="1154" spans="1:9">
      <c r="A1154" s="280" t="s">
        <v>2549</v>
      </c>
      <c r="B1154" s="280" t="s">
        <v>1457</v>
      </c>
      <c r="C1154" s="280" t="s">
        <v>1182</v>
      </c>
      <c r="D1154" s="280" t="s">
        <v>1214</v>
      </c>
      <c r="E1154" s="80">
        <v>0</v>
      </c>
      <c r="F1154" s="80">
        <v>708511</v>
      </c>
      <c r="G1154" s="80">
        <v>3</v>
      </c>
      <c r="H1154" s="280" t="s">
        <v>1394</v>
      </c>
      <c r="I1154" s="80"/>
    </row>
    <row r="1155" spans="1:9">
      <c r="A1155" s="280" t="s">
        <v>2550</v>
      </c>
      <c r="B1155" s="280" t="s">
        <v>1457</v>
      </c>
      <c r="C1155" s="280" t="s">
        <v>1182</v>
      </c>
      <c r="D1155" s="280" t="s">
        <v>1215</v>
      </c>
      <c r="E1155" s="80">
        <v>0</v>
      </c>
      <c r="F1155" s="80">
        <v>708511</v>
      </c>
      <c r="G1155" s="80">
        <v>3</v>
      </c>
      <c r="H1155" s="280" t="s">
        <v>1394</v>
      </c>
      <c r="I1155" s="80"/>
    </row>
    <row r="1156" spans="1:9">
      <c r="A1156" s="280" t="s">
        <v>2551</v>
      </c>
      <c r="B1156" s="280" t="s">
        <v>1457</v>
      </c>
      <c r="C1156" s="280" t="s">
        <v>1182</v>
      </c>
      <c r="D1156" s="280" t="s">
        <v>1216</v>
      </c>
      <c r="E1156" s="80">
        <v>0</v>
      </c>
      <c r="F1156" s="80">
        <v>708511</v>
      </c>
      <c r="G1156" s="80">
        <v>3</v>
      </c>
      <c r="H1156" s="280" t="s">
        <v>1394</v>
      </c>
      <c r="I1156" s="80"/>
    </row>
    <row r="1157" spans="1:9">
      <c r="A1157" s="280" t="s">
        <v>2552</v>
      </c>
      <c r="B1157" s="280" t="s">
        <v>1457</v>
      </c>
      <c r="C1157" s="280" t="s">
        <v>1182</v>
      </c>
      <c r="D1157" s="280" t="s">
        <v>1217</v>
      </c>
      <c r="E1157" s="80">
        <v>0</v>
      </c>
      <c r="F1157" s="80">
        <v>708511</v>
      </c>
      <c r="G1157" s="80">
        <v>3</v>
      </c>
      <c r="H1157" s="280" t="s">
        <v>1394</v>
      </c>
      <c r="I1157" s="80"/>
    </row>
    <row r="1158" spans="1:9">
      <c r="A1158" s="280" t="s">
        <v>2553</v>
      </c>
      <c r="B1158" s="280" t="s">
        <v>1457</v>
      </c>
      <c r="C1158" s="280" t="s">
        <v>1182</v>
      </c>
      <c r="D1158" s="280" t="s">
        <v>1218</v>
      </c>
      <c r="E1158" s="80">
        <v>0</v>
      </c>
      <c r="F1158" s="80">
        <v>708511</v>
      </c>
      <c r="G1158" s="80">
        <v>3</v>
      </c>
      <c r="H1158" s="280" t="s">
        <v>1394</v>
      </c>
      <c r="I1158" s="80"/>
    </row>
    <row r="1159" spans="1:9">
      <c r="A1159" s="280" t="s">
        <v>2554</v>
      </c>
      <c r="B1159" s="280" t="s">
        <v>1457</v>
      </c>
      <c r="C1159" s="280" t="s">
        <v>1182</v>
      </c>
      <c r="D1159" s="280" t="s">
        <v>1219</v>
      </c>
      <c r="E1159" s="80">
        <v>0</v>
      </c>
      <c r="F1159" s="80">
        <v>708511</v>
      </c>
      <c r="G1159" s="80">
        <v>3</v>
      </c>
      <c r="H1159" s="280" t="s">
        <v>1394</v>
      </c>
      <c r="I1159" s="80"/>
    </row>
    <row r="1160" spans="1:9">
      <c r="A1160" s="280" t="s">
        <v>2555</v>
      </c>
      <c r="B1160" s="280" t="s">
        <v>1457</v>
      </c>
      <c r="C1160" s="280" t="s">
        <v>1182</v>
      </c>
      <c r="D1160" s="280" t="s">
        <v>1347</v>
      </c>
      <c r="E1160" s="80">
        <v>0</v>
      </c>
      <c r="F1160" s="80">
        <v>708511</v>
      </c>
      <c r="G1160" s="80">
        <v>3</v>
      </c>
      <c r="H1160" s="280" t="s">
        <v>1394</v>
      </c>
      <c r="I1160" s="80"/>
    </row>
    <row r="1161" spans="1:9">
      <c r="A1161" s="280" t="s">
        <v>2556</v>
      </c>
      <c r="B1161" s="280" t="s">
        <v>1457</v>
      </c>
      <c r="C1161" s="280" t="s">
        <v>1182</v>
      </c>
      <c r="D1161" s="280" t="s">
        <v>1344</v>
      </c>
      <c r="E1161" s="80">
        <v>0</v>
      </c>
      <c r="F1161" s="80">
        <v>708511</v>
      </c>
      <c r="G1161" s="80">
        <v>3</v>
      </c>
      <c r="H1161" s="280" t="s">
        <v>1394</v>
      </c>
      <c r="I1161" s="80"/>
    </row>
    <row r="1162" spans="1:9">
      <c r="A1162" s="280" t="s">
        <v>11791</v>
      </c>
      <c r="B1162" s="280" t="s">
        <v>1457</v>
      </c>
      <c r="C1162" s="280" t="s">
        <v>11768</v>
      </c>
      <c r="D1162" s="280" t="s">
        <v>1211</v>
      </c>
      <c r="E1162" s="80">
        <v>7.4869996655613669E-2</v>
      </c>
      <c r="F1162" s="80">
        <v>708511</v>
      </c>
      <c r="G1162" s="80">
        <v>3</v>
      </c>
      <c r="H1162" s="280" t="s">
        <v>1394</v>
      </c>
      <c r="I1162" s="80"/>
    </row>
    <row r="1163" spans="1:9">
      <c r="A1163" s="280" t="s">
        <v>11792</v>
      </c>
      <c r="B1163" s="280" t="s">
        <v>1457</v>
      </c>
      <c r="C1163" s="280" t="s">
        <v>11768</v>
      </c>
      <c r="D1163" s="280" t="s">
        <v>1212</v>
      </c>
      <c r="E1163" s="80">
        <v>7.545926154822459E-2</v>
      </c>
      <c r="F1163" s="80">
        <v>708511</v>
      </c>
      <c r="G1163" s="80">
        <v>3</v>
      </c>
      <c r="H1163" s="280" t="s">
        <v>1394</v>
      </c>
      <c r="I1163" s="80"/>
    </row>
    <row r="1164" spans="1:9">
      <c r="A1164" s="280" t="s">
        <v>11793</v>
      </c>
      <c r="B1164" s="280" t="s">
        <v>1457</v>
      </c>
      <c r="C1164" s="280" t="s">
        <v>11768</v>
      </c>
      <c r="D1164" s="280" t="s">
        <v>1213</v>
      </c>
      <c r="E1164" s="80">
        <v>7.4869996655613669E-2</v>
      </c>
      <c r="F1164" s="80">
        <v>708511</v>
      </c>
      <c r="G1164" s="80">
        <v>3</v>
      </c>
      <c r="H1164" s="280" t="s">
        <v>1394</v>
      </c>
      <c r="I1164" s="80"/>
    </row>
    <row r="1165" spans="1:9">
      <c r="A1165" s="280" t="s">
        <v>11794</v>
      </c>
      <c r="B1165" s="280" t="s">
        <v>1457</v>
      </c>
      <c r="C1165" s="280" t="s">
        <v>11768</v>
      </c>
      <c r="D1165" s="280" t="s">
        <v>1214</v>
      </c>
      <c r="E1165" s="80">
        <v>7.5410273963458535E-2</v>
      </c>
      <c r="F1165" s="80">
        <v>708511</v>
      </c>
      <c r="G1165" s="80">
        <v>3</v>
      </c>
      <c r="H1165" s="280" t="s">
        <v>1394</v>
      </c>
      <c r="I1165" s="80"/>
    </row>
    <row r="1166" spans="1:9">
      <c r="A1166" s="280" t="s">
        <v>11795</v>
      </c>
      <c r="B1166" s="280" t="s">
        <v>1457</v>
      </c>
      <c r="C1166" s="280" t="s">
        <v>11768</v>
      </c>
      <c r="D1166" s="280" t="s">
        <v>1215</v>
      </c>
      <c r="E1166" s="80">
        <v>7.3686023302351883E-2</v>
      </c>
      <c r="F1166" s="80">
        <v>708511</v>
      </c>
      <c r="G1166" s="80">
        <v>3</v>
      </c>
      <c r="H1166" s="280" t="s">
        <v>1394</v>
      </c>
      <c r="I1166" s="80"/>
    </row>
    <row r="1167" spans="1:9">
      <c r="A1167" s="280" t="s">
        <v>11796</v>
      </c>
      <c r="B1167" s="280" t="s">
        <v>1457</v>
      </c>
      <c r="C1167" s="280" t="s">
        <v>11768</v>
      </c>
      <c r="D1167" s="280" t="s">
        <v>1216</v>
      </c>
      <c r="E1167" s="80">
        <v>1.2114572792389235E-2</v>
      </c>
      <c r="F1167" s="80">
        <v>708511</v>
      </c>
      <c r="G1167" s="80">
        <v>3</v>
      </c>
      <c r="H1167" s="280" t="s">
        <v>1394</v>
      </c>
      <c r="I1167" s="80"/>
    </row>
    <row r="1168" spans="1:9">
      <c r="A1168" s="280" t="s">
        <v>11797</v>
      </c>
      <c r="B1168" s="280" t="s">
        <v>1457</v>
      </c>
      <c r="C1168" s="280" t="s">
        <v>11768</v>
      </c>
      <c r="D1168" s="280" t="s">
        <v>1217</v>
      </c>
      <c r="E1168" s="80">
        <v>5.593392207220324E-2</v>
      </c>
      <c r="F1168" s="80">
        <v>708511</v>
      </c>
      <c r="G1168" s="80">
        <v>3</v>
      </c>
      <c r="H1168" s="280" t="s">
        <v>1394</v>
      </c>
      <c r="I1168" s="80"/>
    </row>
    <row r="1169" spans="1:9">
      <c r="A1169" s="280" t="s">
        <v>11798</v>
      </c>
      <c r="B1169" s="280" t="s">
        <v>1457</v>
      </c>
      <c r="C1169" s="280" t="s">
        <v>11768</v>
      </c>
      <c r="D1169" s="280" t="s">
        <v>1218</v>
      </c>
      <c r="E1169" s="80">
        <v>-6.7398555235720853E-3</v>
      </c>
      <c r="F1169" s="80">
        <v>708511</v>
      </c>
      <c r="G1169" s="80">
        <v>3</v>
      </c>
      <c r="H1169" s="280" t="s">
        <v>1394</v>
      </c>
      <c r="I1169" s="80"/>
    </row>
    <row r="1170" spans="1:9">
      <c r="A1170" s="280" t="s">
        <v>11799</v>
      </c>
      <c r="B1170" s="280" t="s">
        <v>1457</v>
      </c>
      <c r="C1170" s="280" t="s">
        <v>11768</v>
      </c>
      <c r="D1170" s="280" t="s">
        <v>1219</v>
      </c>
      <c r="E1170" s="80">
        <v>5255.9129974642947</v>
      </c>
      <c r="F1170" s="80">
        <v>708511</v>
      </c>
      <c r="G1170" s="80">
        <v>3</v>
      </c>
      <c r="H1170" s="280" t="s">
        <v>1394</v>
      </c>
      <c r="I1170" s="80"/>
    </row>
    <row r="1171" spans="1:9">
      <c r="A1171" s="280" t="s">
        <v>11800</v>
      </c>
      <c r="B1171" s="280" t="s">
        <v>1457</v>
      </c>
      <c r="C1171" s="280" t="s">
        <v>11768</v>
      </c>
      <c r="D1171" s="280" t="s">
        <v>1347</v>
      </c>
      <c r="E1171" s="80">
        <v>7.1656482893971807E-2</v>
      </c>
      <c r="F1171" s="80">
        <v>708511</v>
      </c>
      <c r="G1171" s="80">
        <v>3</v>
      </c>
      <c r="H1171" s="280" t="s">
        <v>1394</v>
      </c>
      <c r="I1171" s="80"/>
    </row>
    <row r="1172" spans="1:9">
      <c r="A1172" s="280" t="s">
        <v>11801</v>
      </c>
      <c r="B1172" s="280" t="s">
        <v>1457</v>
      </c>
      <c r="C1172" s="280" t="s">
        <v>11768</v>
      </c>
      <c r="D1172" s="280" t="s">
        <v>1344</v>
      </c>
      <c r="E1172" s="80">
        <v>0.1651608241108026</v>
      </c>
      <c r="F1172" s="80">
        <v>708511</v>
      </c>
      <c r="G1172" s="80">
        <v>3</v>
      </c>
      <c r="H1172" s="280" t="s">
        <v>1394</v>
      </c>
      <c r="I1172" s="80"/>
    </row>
    <row r="1173" spans="1:9">
      <c r="A1173" s="280" t="s">
        <v>2568</v>
      </c>
      <c r="B1173" s="280" t="s">
        <v>1457</v>
      </c>
      <c r="C1173" s="280" t="s">
        <v>1211</v>
      </c>
      <c r="D1173" s="280" t="s">
        <v>1211</v>
      </c>
      <c r="E1173" s="80">
        <v>1</v>
      </c>
      <c r="F1173" s="80">
        <v>708511</v>
      </c>
      <c r="G1173" s="80">
        <v>3</v>
      </c>
      <c r="H1173" s="280" t="s">
        <v>1394</v>
      </c>
      <c r="I1173" s="80"/>
    </row>
    <row r="1174" spans="1:9">
      <c r="A1174" s="280" t="s">
        <v>2569</v>
      </c>
      <c r="B1174" s="280" t="s">
        <v>1457</v>
      </c>
      <c r="C1174" s="280" t="s">
        <v>1211</v>
      </c>
      <c r="D1174" s="280" t="s">
        <v>1212</v>
      </c>
      <c r="E1174" s="80">
        <v>1.0092521722886074</v>
      </c>
      <c r="F1174" s="80">
        <v>708511</v>
      </c>
      <c r="G1174" s="80">
        <v>3</v>
      </c>
      <c r="H1174" s="280" t="s">
        <v>1394</v>
      </c>
      <c r="I1174" s="80"/>
    </row>
    <row r="1175" spans="1:9">
      <c r="A1175" s="280" t="s">
        <v>2570</v>
      </c>
      <c r="B1175" s="280" t="s">
        <v>1457</v>
      </c>
      <c r="C1175" s="280" t="s">
        <v>1211</v>
      </c>
      <c r="D1175" s="280" t="s">
        <v>1213</v>
      </c>
      <c r="E1175" s="80">
        <v>1</v>
      </c>
      <c r="F1175" s="80">
        <v>708511</v>
      </c>
      <c r="G1175" s="80">
        <v>3</v>
      </c>
      <c r="H1175" s="280" t="s">
        <v>1394</v>
      </c>
      <c r="I1175" s="80"/>
    </row>
    <row r="1176" spans="1:9">
      <c r="A1176" s="280" t="s">
        <v>2571</v>
      </c>
      <c r="B1176" s="280" t="s">
        <v>1457</v>
      </c>
      <c r="C1176" s="280" t="s">
        <v>1211</v>
      </c>
      <c r="D1176" s="280" t="s">
        <v>1214</v>
      </c>
      <c r="E1176" s="80">
        <v>1.0082585461236995</v>
      </c>
      <c r="F1176" s="80">
        <v>708511</v>
      </c>
      <c r="G1176" s="80">
        <v>3</v>
      </c>
      <c r="H1176" s="280" t="s">
        <v>1394</v>
      </c>
      <c r="I1176" s="80"/>
    </row>
    <row r="1177" spans="1:9">
      <c r="A1177" s="280" t="s">
        <v>2572</v>
      </c>
      <c r="B1177" s="280" t="s">
        <v>1457</v>
      </c>
      <c r="C1177" s="280" t="s">
        <v>1211</v>
      </c>
      <c r="D1177" s="280" t="s">
        <v>1215</v>
      </c>
      <c r="E1177" s="80">
        <v>0.98409702186766612</v>
      </c>
      <c r="F1177" s="80">
        <v>708511</v>
      </c>
      <c r="G1177" s="80">
        <v>3</v>
      </c>
      <c r="H1177" s="280" t="s">
        <v>1394</v>
      </c>
      <c r="I1177" s="80"/>
    </row>
    <row r="1178" spans="1:9">
      <c r="A1178" s="280" t="s">
        <v>2573</v>
      </c>
      <c r="B1178" s="280" t="s">
        <v>1457</v>
      </c>
      <c r="C1178" s="280" t="s">
        <v>1211</v>
      </c>
      <c r="D1178" s="280" t="s">
        <v>1216</v>
      </c>
      <c r="E1178" s="80">
        <v>0.85949827529070155</v>
      </c>
      <c r="F1178" s="80">
        <v>708511</v>
      </c>
      <c r="G1178" s="80">
        <v>3</v>
      </c>
      <c r="H1178" s="280" t="s">
        <v>1394</v>
      </c>
      <c r="I1178" s="80"/>
    </row>
    <row r="1179" spans="1:9">
      <c r="A1179" s="280" t="s">
        <v>2574</v>
      </c>
      <c r="B1179" s="280" t="s">
        <v>1457</v>
      </c>
      <c r="C1179" s="280" t="s">
        <v>1211</v>
      </c>
      <c r="D1179" s="280" t="s">
        <v>1217</v>
      </c>
      <c r="E1179" s="80">
        <v>0.76762365199121796</v>
      </c>
      <c r="F1179" s="80">
        <v>708511</v>
      </c>
      <c r="G1179" s="80">
        <v>3</v>
      </c>
      <c r="H1179" s="280" t="s">
        <v>1394</v>
      </c>
      <c r="I1179" s="80"/>
    </row>
    <row r="1180" spans="1:9">
      <c r="A1180" s="280" t="s">
        <v>2575</v>
      </c>
      <c r="B1180" s="280" t="s">
        <v>1457</v>
      </c>
      <c r="C1180" s="280" t="s">
        <v>1211</v>
      </c>
      <c r="D1180" s="280" t="s">
        <v>1218</v>
      </c>
      <c r="E1180" s="80">
        <v>0.25414760540583875</v>
      </c>
      <c r="F1180" s="80">
        <v>708511</v>
      </c>
      <c r="G1180" s="80">
        <v>3</v>
      </c>
      <c r="H1180" s="280" t="s">
        <v>1394</v>
      </c>
      <c r="I1180" s="80"/>
    </row>
    <row r="1181" spans="1:9">
      <c r="A1181" s="280" t="s">
        <v>2576</v>
      </c>
      <c r="B1181" s="280" t="s">
        <v>1457</v>
      </c>
      <c r="C1181" s="280" t="s">
        <v>1211</v>
      </c>
      <c r="D1181" s="280" t="s">
        <v>1219</v>
      </c>
      <c r="E1181" s="80">
        <v>81474.850822912558</v>
      </c>
      <c r="F1181" s="80">
        <v>708511</v>
      </c>
      <c r="G1181" s="80">
        <v>3</v>
      </c>
      <c r="H1181" s="280" t="s">
        <v>1394</v>
      </c>
      <c r="I1181" s="80"/>
    </row>
    <row r="1182" spans="1:9">
      <c r="A1182" s="280" t="s">
        <v>2577</v>
      </c>
      <c r="B1182" s="280" t="s">
        <v>1457</v>
      </c>
      <c r="C1182" s="280" t="s">
        <v>1211</v>
      </c>
      <c r="D1182" s="280" t="s">
        <v>1347</v>
      </c>
      <c r="E1182" s="80">
        <v>0.96589265079427677</v>
      </c>
      <c r="F1182" s="80">
        <v>708511</v>
      </c>
      <c r="G1182" s="80">
        <v>3</v>
      </c>
      <c r="H1182" s="280" t="s">
        <v>1394</v>
      </c>
      <c r="I1182" s="80"/>
    </row>
    <row r="1183" spans="1:9">
      <c r="A1183" s="280" t="s">
        <v>2578</v>
      </c>
      <c r="B1183" s="280" t="s">
        <v>1457</v>
      </c>
      <c r="C1183" s="280" t="s">
        <v>1211</v>
      </c>
      <c r="D1183" s="280" t="s">
        <v>1344</v>
      </c>
      <c r="E1183" s="80">
        <v>2.2225005670140185</v>
      </c>
      <c r="F1183" s="80">
        <v>708511</v>
      </c>
      <c r="G1183" s="80">
        <v>3</v>
      </c>
      <c r="H1183" s="280" t="s">
        <v>1394</v>
      </c>
      <c r="I1183" s="80"/>
    </row>
    <row r="1184" spans="1:9">
      <c r="A1184" s="280" t="s">
        <v>2579</v>
      </c>
      <c r="B1184" s="280" t="s">
        <v>1457</v>
      </c>
      <c r="C1184" s="280" t="s">
        <v>1212</v>
      </c>
      <c r="D1184" s="280" t="s">
        <v>1211</v>
      </c>
      <c r="E1184" s="80">
        <v>0.99143176896863983</v>
      </c>
      <c r="F1184" s="80">
        <v>708511</v>
      </c>
      <c r="G1184" s="80">
        <v>3</v>
      </c>
      <c r="H1184" s="280" t="s">
        <v>1394</v>
      </c>
      <c r="I1184" s="80"/>
    </row>
    <row r="1185" spans="1:9">
      <c r="A1185" s="280" t="s">
        <v>2580</v>
      </c>
      <c r="B1185" s="280" t="s">
        <v>1457</v>
      </c>
      <c r="C1185" s="280" t="s">
        <v>1212</v>
      </c>
      <c r="D1185" s="280" t="s">
        <v>1212</v>
      </c>
      <c r="E1185" s="80">
        <v>1</v>
      </c>
      <c r="F1185" s="80">
        <v>708511</v>
      </c>
      <c r="G1185" s="80">
        <v>3</v>
      </c>
      <c r="H1185" s="280" t="s">
        <v>1394</v>
      </c>
      <c r="I1185" s="80"/>
    </row>
    <row r="1186" spans="1:9">
      <c r="A1186" s="280" t="s">
        <v>2581</v>
      </c>
      <c r="B1186" s="280" t="s">
        <v>1457</v>
      </c>
      <c r="C1186" s="280" t="s">
        <v>1212</v>
      </c>
      <c r="D1186" s="280" t="s">
        <v>1213</v>
      </c>
      <c r="E1186" s="80">
        <v>0.99143176896863983</v>
      </c>
      <c r="F1186" s="80">
        <v>708511</v>
      </c>
      <c r="G1186" s="80">
        <v>3</v>
      </c>
      <c r="H1186" s="280" t="s">
        <v>1394</v>
      </c>
      <c r="I1186" s="80"/>
    </row>
    <row r="1187" spans="1:9">
      <c r="A1187" s="280" t="s">
        <v>2582</v>
      </c>
      <c r="B1187" s="280" t="s">
        <v>1457</v>
      </c>
      <c r="C1187" s="280" t="s">
        <v>1212</v>
      </c>
      <c r="D1187" s="280" t="s">
        <v>1214</v>
      </c>
      <c r="E1187" s="80">
        <v>0.9990299963890551</v>
      </c>
      <c r="F1187" s="80">
        <v>708511</v>
      </c>
      <c r="G1187" s="80">
        <v>3</v>
      </c>
      <c r="H1187" s="280" t="s">
        <v>1394</v>
      </c>
      <c r="I1187" s="80"/>
    </row>
    <row r="1188" spans="1:9">
      <c r="A1188" s="280" t="s">
        <v>2583</v>
      </c>
      <c r="B1188" s="280" t="s">
        <v>1457</v>
      </c>
      <c r="C1188" s="280" t="s">
        <v>1212</v>
      </c>
      <c r="D1188" s="280" t="s">
        <v>1215</v>
      </c>
      <c r="E1188" s="80">
        <v>0.9751473829736379</v>
      </c>
      <c r="F1188" s="80">
        <v>708511</v>
      </c>
      <c r="G1188" s="80">
        <v>3</v>
      </c>
      <c r="H1188" s="280" t="s">
        <v>1394</v>
      </c>
      <c r="I1188" s="80"/>
    </row>
    <row r="1189" spans="1:9">
      <c r="A1189" s="280" t="s">
        <v>2584</v>
      </c>
      <c r="B1189" s="280" t="s">
        <v>1457</v>
      </c>
      <c r="C1189" s="280" t="s">
        <v>1212</v>
      </c>
      <c r="D1189" s="280" t="s">
        <v>1216</v>
      </c>
      <c r="E1189" s="80">
        <v>0.85051801171137298</v>
      </c>
      <c r="F1189" s="80">
        <v>708511</v>
      </c>
      <c r="G1189" s="80">
        <v>3</v>
      </c>
      <c r="H1189" s="280" t="s">
        <v>1394</v>
      </c>
      <c r="I1189" s="80"/>
    </row>
    <row r="1190" spans="1:9">
      <c r="A1190" s="280" t="s">
        <v>2585</v>
      </c>
      <c r="B1190" s="280" t="s">
        <v>1457</v>
      </c>
      <c r="C1190" s="280" t="s">
        <v>1212</v>
      </c>
      <c r="D1190" s="280" t="s">
        <v>1217</v>
      </c>
      <c r="E1190" s="80">
        <v>0.76063440403575355</v>
      </c>
      <c r="F1190" s="80">
        <v>708511</v>
      </c>
      <c r="G1190" s="80">
        <v>3</v>
      </c>
      <c r="H1190" s="280" t="s">
        <v>1394</v>
      </c>
      <c r="I1190" s="80"/>
    </row>
    <row r="1191" spans="1:9">
      <c r="A1191" s="280" t="s">
        <v>2586</v>
      </c>
      <c r="B1191" s="280" t="s">
        <v>1457</v>
      </c>
      <c r="C1191" s="280" t="s">
        <v>1212</v>
      </c>
      <c r="D1191" s="280" t="s">
        <v>1218</v>
      </c>
      <c r="E1191" s="80">
        <v>0.25003331220559794</v>
      </c>
      <c r="F1191" s="80">
        <v>708511</v>
      </c>
      <c r="G1191" s="80">
        <v>3</v>
      </c>
      <c r="H1191" s="280" t="s">
        <v>1394</v>
      </c>
      <c r="I1191" s="80"/>
    </row>
    <row r="1192" spans="1:9">
      <c r="A1192" s="280" t="s">
        <v>2587</v>
      </c>
      <c r="B1192" s="280" t="s">
        <v>1457</v>
      </c>
      <c r="C1192" s="280" t="s">
        <v>1212</v>
      </c>
      <c r="D1192" s="280" t="s">
        <v>1219</v>
      </c>
      <c r="E1192" s="80">
        <v>80395.7731715712</v>
      </c>
      <c r="F1192" s="80">
        <v>708511</v>
      </c>
      <c r="G1192" s="80">
        <v>3</v>
      </c>
      <c r="H1192" s="280" t="s">
        <v>1394</v>
      </c>
      <c r="I1192" s="80"/>
    </row>
    <row r="1193" spans="1:9">
      <c r="A1193" s="280" t="s">
        <v>2588</v>
      </c>
      <c r="B1193" s="280" t="s">
        <v>1457</v>
      </c>
      <c r="C1193" s="280" t="s">
        <v>1212</v>
      </c>
      <c r="D1193" s="280" t="s">
        <v>1347</v>
      </c>
      <c r="E1193" s="80">
        <v>0.95787230656962952</v>
      </c>
      <c r="F1193" s="80">
        <v>708511</v>
      </c>
      <c r="G1193" s="80">
        <v>3</v>
      </c>
      <c r="H1193" s="280" t="s">
        <v>1394</v>
      </c>
      <c r="I1193" s="80"/>
    </row>
    <row r="1194" spans="1:9">
      <c r="A1194" s="280" t="s">
        <v>2589</v>
      </c>
      <c r="B1194" s="280" t="s">
        <v>1457</v>
      </c>
      <c r="C1194" s="280" t="s">
        <v>1212</v>
      </c>
      <c r="D1194" s="280" t="s">
        <v>1344</v>
      </c>
      <c r="E1194" s="80">
        <v>2.203104291230046</v>
      </c>
      <c r="F1194" s="80">
        <v>708511</v>
      </c>
      <c r="G1194" s="80">
        <v>3</v>
      </c>
      <c r="H1194" s="280" t="s">
        <v>1394</v>
      </c>
      <c r="I1194" s="80"/>
    </row>
    <row r="1195" spans="1:9">
      <c r="A1195" s="280" t="s">
        <v>2590</v>
      </c>
      <c r="B1195" s="280" t="s">
        <v>1457</v>
      </c>
      <c r="C1195" s="280" t="s">
        <v>1213</v>
      </c>
      <c r="D1195" s="280" t="s">
        <v>1211</v>
      </c>
      <c r="E1195" s="80">
        <v>1</v>
      </c>
      <c r="F1195" s="80">
        <v>708511</v>
      </c>
      <c r="G1195" s="80">
        <v>3</v>
      </c>
      <c r="H1195" s="280" t="s">
        <v>1394</v>
      </c>
      <c r="I1195" s="80"/>
    </row>
    <row r="1196" spans="1:9">
      <c r="A1196" s="280" t="s">
        <v>2591</v>
      </c>
      <c r="B1196" s="280" t="s">
        <v>1457</v>
      </c>
      <c r="C1196" s="280" t="s">
        <v>1213</v>
      </c>
      <c r="D1196" s="280" t="s">
        <v>1212</v>
      </c>
      <c r="E1196" s="80">
        <v>1.0092521722886074</v>
      </c>
      <c r="F1196" s="80">
        <v>708511</v>
      </c>
      <c r="G1196" s="80">
        <v>3</v>
      </c>
      <c r="H1196" s="280" t="s">
        <v>1394</v>
      </c>
      <c r="I1196" s="80"/>
    </row>
    <row r="1197" spans="1:9">
      <c r="A1197" s="280" t="s">
        <v>2592</v>
      </c>
      <c r="B1197" s="280" t="s">
        <v>1457</v>
      </c>
      <c r="C1197" s="280" t="s">
        <v>1213</v>
      </c>
      <c r="D1197" s="280" t="s">
        <v>1213</v>
      </c>
      <c r="E1197" s="80">
        <v>1</v>
      </c>
      <c r="F1197" s="80">
        <v>708511</v>
      </c>
      <c r="G1197" s="80">
        <v>3</v>
      </c>
      <c r="H1197" s="280" t="s">
        <v>1394</v>
      </c>
      <c r="I1197" s="80"/>
    </row>
    <row r="1198" spans="1:9">
      <c r="A1198" s="280" t="s">
        <v>2593</v>
      </c>
      <c r="B1198" s="280" t="s">
        <v>1457</v>
      </c>
      <c r="C1198" s="280" t="s">
        <v>1213</v>
      </c>
      <c r="D1198" s="280" t="s">
        <v>1214</v>
      </c>
      <c r="E1198" s="80">
        <v>1.0082585461236995</v>
      </c>
      <c r="F1198" s="80">
        <v>708511</v>
      </c>
      <c r="G1198" s="80">
        <v>3</v>
      </c>
      <c r="H1198" s="280" t="s">
        <v>1394</v>
      </c>
      <c r="I1198" s="80"/>
    </row>
    <row r="1199" spans="1:9">
      <c r="A1199" s="280" t="s">
        <v>2594</v>
      </c>
      <c r="B1199" s="280" t="s">
        <v>1457</v>
      </c>
      <c r="C1199" s="280" t="s">
        <v>1213</v>
      </c>
      <c r="D1199" s="280" t="s">
        <v>1215</v>
      </c>
      <c r="E1199" s="80">
        <v>0.98409702186766612</v>
      </c>
      <c r="F1199" s="80">
        <v>708511</v>
      </c>
      <c r="G1199" s="80">
        <v>3</v>
      </c>
      <c r="H1199" s="280" t="s">
        <v>1394</v>
      </c>
      <c r="I1199" s="80"/>
    </row>
    <row r="1200" spans="1:9">
      <c r="A1200" s="280" t="s">
        <v>2595</v>
      </c>
      <c r="B1200" s="280" t="s">
        <v>1457</v>
      </c>
      <c r="C1200" s="280" t="s">
        <v>1213</v>
      </c>
      <c r="D1200" s="280" t="s">
        <v>1216</v>
      </c>
      <c r="E1200" s="80">
        <v>0.85949827529070155</v>
      </c>
      <c r="F1200" s="80">
        <v>708511</v>
      </c>
      <c r="G1200" s="80">
        <v>3</v>
      </c>
      <c r="H1200" s="280" t="s">
        <v>1394</v>
      </c>
      <c r="I1200" s="80"/>
    </row>
    <row r="1201" spans="1:9">
      <c r="A1201" s="280" t="s">
        <v>2596</v>
      </c>
      <c r="B1201" s="280" t="s">
        <v>1457</v>
      </c>
      <c r="C1201" s="280" t="s">
        <v>1213</v>
      </c>
      <c r="D1201" s="280" t="s">
        <v>1217</v>
      </c>
      <c r="E1201" s="80">
        <v>0.76762365199121796</v>
      </c>
      <c r="F1201" s="80">
        <v>708511</v>
      </c>
      <c r="G1201" s="80">
        <v>3</v>
      </c>
      <c r="H1201" s="280" t="s">
        <v>1394</v>
      </c>
      <c r="I1201" s="80"/>
    </row>
    <row r="1202" spans="1:9">
      <c r="A1202" s="280" t="s">
        <v>2597</v>
      </c>
      <c r="B1202" s="280" t="s">
        <v>1457</v>
      </c>
      <c r="C1202" s="280" t="s">
        <v>1213</v>
      </c>
      <c r="D1202" s="280" t="s">
        <v>1218</v>
      </c>
      <c r="E1202" s="80">
        <v>0.25414760540583875</v>
      </c>
      <c r="F1202" s="80">
        <v>708511</v>
      </c>
      <c r="G1202" s="80">
        <v>3</v>
      </c>
      <c r="H1202" s="280" t="s">
        <v>1394</v>
      </c>
      <c r="I1202" s="80"/>
    </row>
    <row r="1203" spans="1:9">
      <c r="A1203" s="280" t="s">
        <v>2598</v>
      </c>
      <c r="B1203" s="280" t="s">
        <v>1457</v>
      </c>
      <c r="C1203" s="280" t="s">
        <v>1213</v>
      </c>
      <c r="D1203" s="280" t="s">
        <v>1219</v>
      </c>
      <c r="E1203" s="80">
        <v>81474.850822912558</v>
      </c>
      <c r="F1203" s="80">
        <v>708511</v>
      </c>
      <c r="G1203" s="80">
        <v>3</v>
      </c>
      <c r="H1203" s="280" t="s">
        <v>1394</v>
      </c>
      <c r="I1203" s="80"/>
    </row>
    <row r="1204" spans="1:9">
      <c r="A1204" s="280" t="s">
        <v>2599</v>
      </c>
      <c r="B1204" s="280" t="s">
        <v>1457</v>
      </c>
      <c r="C1204" s="280" t="s">
        <v>1213</v>
      </c>
      <c r="D1204" s="280" t="s">
        <v>1347</v>
      </c>
      <c r="E1204" s="80">
        <v>0.96589265079427677</v>
      </c>
      <c r="F1204" s="80">
        <v>708511</v>
      </c>
      <c r="G1204" s="80">
        <v>3</v>
      </c>
      <c r="H1204" s="280" t="s">
        <v>1394</v>
      </c>
      <c r="I1204" s="80"/>
    </row>
    <row r="1205" spans="1:9">
      <c r="A1205" s="280" t="s">
        <v>2600</v>
      </c>
      <c r="B1205" s="280" t="s">
        <v>1457</v>
      </c>
      <c r="C1205" s="280" t="s">
        <v>1213</v>
      </c>
      <c r="D1205" s="280" t="s">
        <v>1344</v>
      </c>
      <c r="E1205" s="80">
        <v>2.2225005670140185</v>
      </c>
      <c r="F1205" s="80">
        <v>708511</v>
      </c>
      <c r="G1205" s="80">
        <v>3</v>
      </c>
      <c r="H1205" s="280" t="s">
        <v>1394</v>
      </c>
      <c r="I1205" s="80"/>
    </row>
    <row r="1206" spans="1:9">
      <c r="A1206" s="280" t="s">
        <v>2601</v>
      </c>
      <c r="B1206" s="280" t="s">
        <v>1457</v>
      </c>
      <c r="C1206" s="280" t="s">
        <v>1214</v>
      </c>
      <c r="D1206" s="280" t="s">
        <v>1211</v>
      </c>
      <c r="E1206" s="80">
        <v>0.99240177257958462</v>
      </c>
      <c r="F1206" s="80">
        <v>708511</v>
      </c>
      <c r="G1206" s="80">
        <v>3</v>
      </c>
      <c r="H1206" s="280" t="s">
        <v>1394</v>
      </c>
      <c r="I1206" s="80"/>
    </row>
    <row r="1207" spans="1:9">
      <c r="A1207" s="280" t="s">
        <v>2602</v>
      </c>
      <c r="B1207" s="280" t="s">
        <v>1457</v>
      </c>
      <c r="C1207" s="280" t="s">
        <v>1214</v>
      </c>
      <c r="D1207" s="280" t="s">
        <v>1212</v>
      </c>
      <c r="E1207" s="80">
        <v>1.0009936261649079</v>
      </c>
      <c r="F1207" s="80">
        <v>708511</v>
      </c>
      <c r="G1207" s="80">
        <v>3</v>
      </c>
      <c r="H1207" s="280" t="s">
        <v>1394</v>
      </c>
      <c r="I1207" s="80"/>
    </row>
    <row r="1208" spans="1:9">
      <c r="A1208" s="280" t="s">
        <v>2603</v>
      </c>
      <c r="B1208" s="280" t="s">
        <v>1457</v>
      </c>
      <c r="C1208" s="280" t="s">
        <v>1214</v>
      </c>
      <c r="D1208" s="280" t="s">
        <v>1213</v>
      </c>
      <c r="E1208" s="80">
        <v>0.99240177257958462</v>
      </c>
      <c r="F1208" s="80">
        <v>708511</v>
      </c>
      <c r="G1208" s="80">
        <v>3</v>
      </c>
      <c r="H1208" s="280" t="s">
        <v>1394</v>
      </c>
      <c r="I1208" s="80"/>
    </row>
    <row r="1209" spans="1:9">
      <c r="A1209" s="280" t="s">
        <v>2604</v>
      </c>
      <c r="B1209" s="280" t="s">
        <v>1457</v>
      </c>
      <c r="C1209" s="280" t="s">
        <v>1214</v>
      </c>
      <c r="D1209" s="280" t="s">
        <v>1214</v>
      </c>
      <c r="E1209" s="80">
        <v>1</v>
      </c>
      <c r="F1209" s="80">
        <v>708511</v>
      </c>
      <c r="G1209" s="80">
        <v>3</v>
      </c>
      <c r="H1209" s="280" t="s">
        <v>1394</v>
      </c>
      <c r="I1209" s="80"/>
    </row>
    <row r="1210" spans="1:9">
      <c r="A1210" s="280" t="s">
        <v>2605</v>
      </c>
      <c r="B1210" s="280" t="s">
        <v>1457</v>
      </c>
      <c r="C1210" s="280" t="s">
        <v>1214</v>
      </c>
      <c r="D1210" s="280" t="s">
        <v>1215</v>
      </c>
      <c r="E1210" s="80">
        <v>0.97612074318919895</v>
      </c>
      <c r="F1210" s="80">
        <v>708511</v>
      </c>
      <c r="G1210" s="80">
        <v>3</v>
      </c>
      <c r="H1210" s="280" t="s">
        <v>1394</v>
      </c>
      <c r="I1210" s="80"/>
    </row>
    <row r="1211" spans="1:9">
      <c r="A1211" s="280" t="s">
        <v>2606</v>
      </c>
      <c r="B1211" s="280" t="s">
        <v>1457</v>
      </c>
      <c r="C1211" s="280" t="s">
        <v>1214</v>
      </c>
      <c r="D1211" s="280" t="s">
        <v>1216</v>
      </c>
      <c r="E1211" s="80">
        <v>0.85156970301209334</v>
      </c>
      <c r="F1211" s="80">
        <v>708511</v>
      </c>
      <c r="G1211" s="80">
        <v>3</v>
      </c>
      <c r="H1211" s="280" t="s">
        <v>1394</v>
      </c>
      <c r="I1211" s="80"/>
    </row>
    <row r="1212" spans="1:9">
      <c r="A1212" s="280" t="s">
        <v>2607</v>
      </c>
      <c r="B1212" s="280" t="s">
        <v>1457</v>
      </c>
      <c r="C1212" s="280" t="s">
        <v>1214</v>
      </c>
      <c r="D1212" s="280" t="s">
        <v>1217</v>
      </c>
      <c r="E1212" s="80">
        <v>0.76142196657564831</v>
      </c>
      <c r="F1212" s="80">
        <v>708511</v>
      </c>
      <c r="G1212" s="80">
        <v>3</v>
      </c>
      <c r="H1212" s="280" t="s">
        <v>1394</v>
      </c>
      <c r="I1212" s="80"/>
    </row>
    <row r="1213" spans="1:9">
      <c r="A1213" s="280" t="s">
        <v>2608</v>
      </c>
      <c r="B1213" s="280" t="s">
        <v>1457</v>
      </c>
      <c r="C1213" s="280" t="s">
        <v>1214</v>
      </c>
      <c r="D1213" s="280" t="s">
        <v>1218</v>
      </c>
      <c r="E1213" s="80">
        <v>0.25035122235988083</v>
      </c>
      <c r="F1213" s="80">
        <v>708511</v>
      </c>
      <c r="G1213" s="80">
        <v>3</v>
      </c>
      <c r="H1213" s="280" t="s">
        <v>1394</v>
      </c>
      <c r="I1213" s="80"/>
    </row>
    <row r="1214" spans="1:9">
      <c r="A1214" s="280" t="s">
        <v>2609</v>
      </c>
      <c r="B1214" s="280" t="s">
        <v>1457</v>
      </c>
      <c r="C1214" s="280" t="s">
        <v>1214</v>
      </c>
      <c r="D1214" s="280" t="s">
        <v>1219</v>
      </c>
      <c r="E1214" s="80">
        <v>80395.773965687258</v>
      </c>
      <c r="F1214" s="80">
        <v>708511</v>
      </c>
      <c r="G1214" s="80">
        <v>3</v>
      </c>
      <c r="H1214" s="280" t="s">
        <v>1394</v>
      </c>
      <c r="I1214" s="80"/>
    </row>
    <row r="1215" spans="1:9">
      <c r="A1215" s="280" t="s">
        <v>2610</v>
      </c>
      <c r="B1215" s="280" t="s">
        <v>1457</v>
      </c>
      <c r="C1215" s="280" t="s">
        <v>1214</v>
      </c>
      <c r="D1215" s="280" t="s">
        <v>1347</v>
      </c>
      <c r="E1215" s="80">
        <v>0.95874426192206519</v>
      </c>
      <c r="F1215" s="80">
        <v>708511</v>
      </c>
      <c r="G1215" s="80">
        <v>3</v>
      </c>
      <c r="H1215" s="280" t="s">
        <v>1394</v>
      </c>
      <c r="I1215" s="80"/>
    </row>
    <row r="1216" spans="1:9">
      <c r="A1216" s="280" t="s">
        <v>2611</v>
      </c>
      <c r="B1216" s="280" t="s">
        <v>1457</v>
      </c>
      <c r="C1216" s="280" t="s">
        <v>1214</v>
      </c>
      <c r="D1216" s="280" t="s">
        <v>1344</v>
      </c>
      <c r="E1216" s="80">
        <v>2.2053194753244734</v>
      </c>
      <c r="F1216" s="80">
        <v>708511</v>
      </c>
      <c r="G1216" s="80">
        <v>3</v>
      </c>
      <c r="H1216" s="280" t="s">
        <v>1394</v>
      </c>
      <c r="I1216" s="80"/>
    </row>
    <row r="1217" spans="1:9">
      <c r="A1217" s="280" t="s">
        <v>2612</v>
      </c>
      <c r="B1217" s="280" t="s">
        <v>1457</v>
      </c>
      <c r="C1217" s="280" t="s">
        <v>1215</v>
      </c>
      <c r="D1217" s="280" t="s">
        <v>1211</v>
      </c>
      <c r="E1217" s="80">
        <v>1.0178887563009567</v>
      </c>
      <c r="F1217" s="80">
        <v>708511</v>
      </c>
      <c r="G1217" s="80">
        <v>3</v>
      </c>
      <c r="H1217" s="280" t="s">
        <v>1394</v>
      </c>
      <c r="I1217" s="80"/>
    </row>
    <row r="1218" spans="1:9">
      <c r="A1218" s="280" t="s">
        <v>2613</v>
      </c>
      <c r="B1218" s="280" t="s">
        <v>1457</v>
      </c>
      <c r="C1218" s="280" t="s">
        <v>1215</v>
      </c>
      <c r="D1218" s="280" t="s">
        <v>1212</v>
      </c>
      <c r="E1218" s="80">
        <v>1.0267494601277036</v>
      </c>
      <c r="F1218" s="80">
        <v>708511</v>
      </c>
      <c r="G1218" s="80">
        <v>3</v>
      </c>
      <c r="H1218" s="280" t="s">
        <v>1394</v>
      </c>
      <c r="I1218" s="80"/>
    </row>
    <row r="1219" spans="1:9">
      <c r="A1219" s="280" t="s">
        <v>2614</v>
      </c>
      <c r="B1219" s="280" t="s">
        <v>1457</v>
      </c>
      <c r="C1219" s="280" t="s">
        <v>1215</v>
      </c>
      <c r="D1219" s="280" t="s">
        <v>1213</v>
      </c>
      <c r="E1219" s="80">
        <v>1.0178887563009567</v>
      </c>
      <c r="F1219" s="80">
        <v>708511</v>
      </c>
      <c r="G1219" s="80">
        <v>3</v>
      </c>
      <c r="H1219" s="280" t="s">
        <v>1394</v>
      </c>
      <c r="I1219" s="80"/>
    </row>
    <row r="1220" spans="1:9">
      <c r="A1220" s="280" t="s">
        <v>2615</v>
      </c>
      <c r="B1220" s="280" t="s">
        <v>1457</v>
      </c>
      <c r="C1220" s="280" t="s">
        <v>1215</v>
      </c>
      <c r="D1220" s="280" t="s">
        <v>1214</v>
      </c>
      <c r="E1220" s="80">
        <v>1.0257589980323847</v>
      </c>
      <c r="F1220" s="80">
        <v>708511</v>
      </c>
      <c r="G1220" s="80">
        <v>3</v>
      </c>
      <c r="H1220" s="280" t="s">
        <v>1394</v>
      </c>
      <c r="I1220" s="80"/>
    </row>
    <row r="1221" spans="1:9">
      <c r="A1221" s="280" t="s">
        <v>2616</v>
      </c>
      <c r="B1221" s="280" t="s">
        <v>1457</v>
      </c>
      <c r="C1221" s="280" t="s">
        <v>1215</v>
      </c>
      <c r="D1221" s="280" t="s">
        <v>1215</v>
      </c>
      <c r="E1221" s="80">
        <v>1</v>
      </c>
      <c r="F1221" s="80">
        <v>708511</v>
      </c>
      <c r="G1221" s="80">
        <v>3</v>
      </c>
      <c r="H1221" s="280" t="s">
        <v>1394</v>
      </c>
      <c r="I1221" s="80"/>
    </row>
    <row r="1222" spans="1:9">
      <c r="A1222" s="280" t="s">
        <v>2617</v>
      </c>
      <c r="B1222" s="280" t="s">
        <v>1457</v>
      </c>
      <c r="C1222" s="280" t="s">
        <v>1215</v>
      </c>
      <c r="D1222" s="280" t="s">
        <v>1216</v>
      </c>
      <c r="E1222" s="80">
        <v>0.87694701920884677</v>
      </c>
      <c r="F1222" s="80">
        <v>708511</v>
      </c>
      <c r="G1222" s="80">
        <v>3</v>
      </c>
      <c r="H1222" s="280" t="s">
        <v>1394</v>
      </c>
      <c r="I1222" s="80"/>
    </row>
    <row r="1223" spans="1:9">
      <c r="A1223" s="280" t="s">
        <v>2618</v>
      </c>
      <c r="B1223" s="280" t="s">
        <v>1457</v>
      </c>
      <c r="C1223" s="280" t="s">
        <v>1215</v>
      </c>
      <c r="D1223" s="280" t="s">
        <v>1217</v>
      </c>
      <c r="E1223" s="80">
        <v>0.7802113316556607</v>
      </c>
      <c r="F1223" s="80">
        <v>708511</v>
      </c>
      <c r="G1223" s="80">
        <v>3</v>
      </c>
      <c r="H1223" s="280" t="s">
        <v>1394</v>
      </c>
      <c r="I1223" s="80"/>
    </row>
    <row r="1224" spans="1:9">
      <c r="A1224" s="280" t="s">
        <v>2619</v>
      </c>
      <c r="B1224" s="280" t="s">
        <v>1457</v>
      </c>
      <c r="C1224" s="280" t="s">
        <v>1215</v>
      </c>
      <c r="D1224" s="280" t="s">
        <v>1218</v>
      </c>
      <c r="E1224" s="80">
        <v>0.26247004439551214</v>
      </c>
      <c r="F1224" s="80">
        <v>708511</v>
      </c>
      <c r="G1224" s="80">
        <v>3</v>
      </c>
      <c r="H1224" s="280" t="s">
        <v>1394</v>
      </c>
      <c r="I1224" s="80"/>
    </row>
    <row r="1225" spans="1:9">
      <c r="A1225" s="280" t="s">
        <v>2620</v>
      </c>
      <c r="B1225" s="280" t="s">
        <v>1457</v>
      </c>
      <c r="C1225" s="280" t="s">
        <v>1215</v>
      </c>
      <c r="D1225" s="280" t="s">
        <v>1219</v>
      </c>
      <c r="E1225" s="80">
        <v>83209.263282357366</v>
      </c>
      <c r="F1225" s="80">
        <v>708511</v>
      </c>
      <c r="G1225" s="80">
        <v>3</v>
      </c>
      <c r="H1225" s="280" t="s">
        <v>1394</v>
      </c>
      <c r="I1225" s="80"/>
    </row>
    <row r="1226" spans="1:9">
      <c r="A1226" s="280" t="s">
        <v>2621</v>
      </c>
      <c r="B1226" s="280" t="s">
        <v>1457</v>
      </c>
      <c r="C1226" s="280" t="s">
        <v>1215</v>
      </c>
      <c r="D1226" s="280" t="s">
        <v>1347</v>
      </c>
      <c r="E1226" s="80">
        <v>0.98310506816575216</v>
      </c>
      <c r="F1226" s="80">
        <v>708511</v>
      </c>
      <c r="G1226" s="80">
        <v>3</v>
      </c>
      <c r="H1226" s="280" t="s">
        <v>1394</v>
      </c>
      <c r="I1226" s="80"/>
    </row>
    <row r="1227" spans="1:9">
      <c r="A1227" s="280" t="s">
        <v>2622</v>
      </c>
      <c r="B1227" s="280" t="s">
        <v>1457</v>
      </c>
      <c r="C1227" s="280" t="s">
        <v>1215</v>
      </c>
      <c r="D1227" s="280" t="s">
        <v>1344</v>
      </c>
      <c r="E1227" s="80">
        <v>2.2612471732379524</v>
      </c>
      <c r="F1227" s="80">
        <v>708511</v>
      </c>
      <c r="G1227" s="80">
        <v>3</v>
      </c>
      <c r="H1227" s="280" t="s">
        <v>1394</v>
      </c>
      <c r="I1227" s="80"/>
    </row>
    <row r="1228" spans="1:9">
      <c r="A1228" s="280" t="s">
        <v>2623</v>
      </c>
      <c r="B1228" s="280" t="s">
        <v>1457</v>
      </c>
      <c r="C1228" s="280" t="s">
        <v>1216</v>
      </c>
      <c r="D1228" s="280" t="s">
        <v>1211</v>
      </c>
      <c r="E1228" s="80">
        <v>0.90019933929129736</v>
      </c>
      <c r="F1228" s="80">
        <v>708511</v>
      </c>
      <c r="G1228" s="80">
        <v>3</v>
      </c>
      <c r="H1228" s="280" t="s">
        <v>1394</v>
      </c>
      <c r="I1228" s="80"/>
    </row>
    <row r="1229" spans="1:9">
      <c r="A1229" s="280" t="s">
        <v>2624</v>
      </c>
      <c r="B1229" s="280" t="s">
        <v>1457</v>
      </c>
      <c r="C1229" s="280" t="s">
        <v>1216</v>
      </c>
      <c r="D1229" s="280" t="s">
        <v>1212</v>
      </c>
      <c r="E1229" s="80">
        <v>0.90819350512156971</v>
      </c>
      <c r="F1229" s="80">
        <v>708511</v>
      </c>
      <c r="G1229" s="80">
        <v>3</v>
      </c>
      <c r="H1229" s="280" t="s">
        <v>1394</v>
      </c>
      <c r="I1229" s="80"/>
    </row>
    <row r="1230" spans="1:9">
      <c r="A1230" s="280" t="s">
        <v>2625</v>
      </c>
      <c r="B1230" s="280" t="s">
        <v>1457</v>
      </c>
      <c r="C1230" s="280" t="s">
        <v>1216</v>
      </c>
      <c r="D1230" s="280" t="s">
        <v>1213</v>
      </c>
      <c r="E1230" s="80">
        <v>0.90019933929129736</v>
      </c>
      <c r="F1230" s="80">
        <v>708511</v>
      </c>
      <c r="G1230" s="80">
        <v>3</v>
      </c>
      <c r="H1230" s="280" t="s">
        <v>1394</v>
      </c>
      <c r="I1230" s="80"/>
    </row>
    <row r="1231" spans="1:9">
      <c r="A1231" s="280" t="s">
        <v>2626</v>
      </c>
      <c r="B1231" s="280" t="s">
        <v>1457</v>
      </c>
      <c r="C1231" s="280" t="s">
        <v>1216</v>
      </c>
      <c r="D1231" s="280" t="s">
        <v>1214</v>
      </c>
      <c r="E1231" s="80">
        <v>0.90743820747991599</v>
      </c>
      <c r="F1231" s="80">
        <v>708511</v>
      </c>
      <c r="G1231" s="80">
        <v>3</v>
      </c>
      <c r="H1231" s="280" t="s">
        <v>1394</v>
      </c>
      <c r="I1231" s="80"/>
    </row>
    <row r="1232" spans="1:9">
      <c r="A1232" s="280" t="s">
        <v>2627</v>
      </c>
      <c r="B1232" s="280" t="s">
        <v>1457</v>
      </c>
      <c r="C1232" s="280" t="s">
        <v>1216</v>
      </c>
      <c r="D1232" s="280" t="s">
        <v>1215</v>
      </c>
      <c r="E1232" s="80">
        <v>0.88393870778352357</v>
      </c>
      <c r="F1232" s="80">
        <v>708511</v>
      </c>
      <c r="G1232" s="80">
        <v>3</v>
      </c>
      <c r="H1232" s="280" t="s">
        <v>1394</v>
      </c>
      <c r="I1232" s="80"/>
    </row>
    <row r="1233" spans="1:9">
      <c r="A1233" s="280" t="s">
        <v>2628</v>
      </c>
      <c r="B1233" s="280" t="s">
        <v>1457</v>
      </c>
      <c r="C1233" s="280" t="s">
        <v>1216</v>
      </c>
      <c r="D1233" s="280" t="s">
        <v>1216</v>
      </c>
      <c r="E1233" s="80">
        <v>1</v>
      </c>
      <c r="F1233" s="80">
        <v>708511</v>
      </c>
      <c r="G1233" s="80">
        <v>3</v>
      </c>
      <c r="H1233" s="280" t="s">
        <v>1394</v>
      </c>
      <c r="I1233" s="80"/>
    </row>
    <row r="1234" spans="1:9">
      <c r="A1234" s="280" t="s">
        <v>2629</v>
      </c>
      <c r="B1234" s="280" t="s">
        <v>1457</v>
      </c>
      <c r="C1234" s="280" t="s">
        <v>1216</v>
      </c>
      <c r="D1234" s="280" t="s">
        <v>1217</v>
      </c>
      <c r="E1234" s="80">
        <v>0.68463556314574348</v>
      </c>
      <c r="F1234" s="80">
        <v>708511</v>
      </c>
      <c r="G1234" s="80">
        <v>3</v>
      </c>
      <c r="H1234" s="280" t="s">
        <v>1394</v>
      </c>
      <c r="I1234" s="80"/>
    </row>
    <row r="1235" spans="1:9">
      <c r="A1235" s="280" t="s">
        <v>2630</v>
      </c>
      <c r="B1235" s="280" t="s">
        <v>1457</v>
      </c>
      <c r="C1235" s="280" t="s">
        <v>1216</v>
      </c>
      <c r="D1235" s="280" t="s">
        <v>1218</v>
      </c>
      <c r="E1235" s="80">
        <v>0.55552805226908697</v>
      </c>
      <c r="F1235" s="80">
        <v>708511</v>
      </c>
      <c r="G1235" s="80">
        <v>3</v>
      </c>
      <c r="H1235" s="280" t="s">
        <v>1394</v>
      </c>
      <c r="I1235" s="80"/>
    </row>
    <row r="1236" spans="1:9">
      <c r="A1236" s="280" t="s">
        <v>2631</v>
      </c>
      <c r="B1236" s="280" t="s">
        <v>1457</v>
      </c>
      <c r="C1236" s="280" t="s">
        <v>1216</v>
      </c>
      <c r="D1236" s="280" t="s">
        <v>1219</v>
      </c>
      <c r="E1236" s="80">
        <v>75655.569034230983</v>
      </c>
      <c r="F1236" s="80">
        <v>708511</v>
      </c>
      <c r="G1236" s="80">
        <v>3</v>
      </c>
      <c r="H1236" s="280" t="s">
        <v>1394</v>
      </c>
      <c r="I1236" s="80"/>
    </row>
    <row r="1237" spans="1:9">
      <c r="A1237" s="280" t="s">
        <v>2632</v>
      </c>
      <c r="B1237" s="280" t="s">
        <v>1457</v>
      </c>
      <c r="C1237" s="280" t="s">
        <v>1216</v>
      </c>
      <c r="D1237" s="280" t="s">
        <v>1347</v>
      </c>
      <c r="E1237" s="80">
        <v>0.86853352978850396</v>
      </c>
      <c r="F1237" s="80">
        <v>708511</v>
      </c>
      <c r="G1237" s="80">
        <v>3</v>
      </c>
      <c r="H1237" s="280" t="s">
        <v>1394</v>
      </c>
      <c r="I1237" s="80"/>
    </row>
    <row r="1238" spans="1:9">
      <c r="A1238" s="280" t="s">
        <v>2633</v>
      </c>
      <c r="B1238" s="280" t="s">
        <v>1457</v>
      </c>
      <c r="C1238" s="280" t="s">
        <v>1216</v>
      </c>
      <c r="D1238" s="280" t="s">
        <v>1344</v>
      </c>
      <c r="E1238" s="80">
        <v>1.9968111680589635</v>
      </c>
      <c r="F1238" s="80">
        <v>708511</v>
      </c>
      <c r="G1238" s="80">
        <v>3</v>
      </c>
      <c r="H1238" s="280" t="s">
        <v>1394</v>
      </c>
      <c r="I1238" s="80"/>
    </row>
    <row r="1239" spans="1:9">
      <c r="A1239" s="280" t="s">
        <v>2634</v>
      </c>
      <c r="B1239" s="280" t="s">
        <v>1457</v>
      </c>
      <c r="C1239" s="280" t="s">
        <v>1217</v>
      </c>
      <c r="D1239" s="280" t="s">
        <v>1211</v>
      </c>
      <c r="E1239" s="80">
        <v>1.3128582697179885</v>
      </c>
      <c r="F1239" s="80">
        <v>708511</v>
      </c>
      <c r="G1239" s="80">
        <v>3</v>
      </c>
      <c r="H1239" s="280" t="s">
        <v>1394</v>
      </c>
      <c r="I1239" s="80"/>
    </row>
    <row r="1240" spans="1:9">
      <c r="A1240" s="280" t="s">
        <v>2635</v>
      </c>
      <c r="B1240" s="280" t="s">
        <v>1457</v>
      </c>
      <c r="C1240" s="280" t="s">
        <v>1217</v>
      </c>
      <c r="D1240" s="280" t="s">
        <v>1212</v>
      </c>
      <c r="E1240" s="80">
        <v>1.324262272074173</v>
      </c>
      <c r="F1240" s="80">
        <v>708511</v>
      </c>
      <c r="G1240" s="80">
        <v>3</v>
      </c>
      <c r="H1240" s="280" t="s">
        <v>1394</v>
      </c>
      <c r="I1240" s="80"/>
    </row>
    <row r="1241" spans="1:9">
      <c r="A1241" s="280" t="s">
        <v>2636</v>
      </c>
      <c r="B1241" s="280" t="s">
        <v>1457</v>
      </c>
      <c r="C1241" s="280" t="s">
        <v>1217</v>
      </c>
      <c r="D1241" s="280" t="s">
        <v>1213</v>
      </c>
      <c r="E1241" s="80">
        <v>1.3128582697179885</v>
      </c>
      <c r="F1241" s="80">
        <v>708511</v>
      </c>
      <c r="G1241" s="80">
        <v>3</v>
      </c>
      <c r="H1241" s="280" t="s">
        <v>1394</v>
      </c>
      <c r="I1241" s="80"/>
    </row>
    <row r="1242" spans="1:9">
      <c r="A1242" s="280" t="s">
        <v>2637</v>
      </c>
      <c r="B1242" s="280" t="s">
        <v>1457</v>
      </c>
      <c r="C1242" s="280" t="s">
        <v>1217</v>
      </c>
      <c r="D1242" s="280" t="s">
        <v>1214</v>
      </c>
      <c r="E1242" s="80">
        <v>1.3230292628508946</v>
      </c>
      <c r="F1242" s="80">
        <v>708511</v>
      </c>
      <c r="G1242" s="80">
        <v>3</v>
      </c>
      <c r="H1242" s="280" t="s">
        <v>1394</v>
      </c>
      <c r="I1242" s="80"/>
    </row>
    <row r="1243" spans="1:9">
      <c r="A1243" s="280" t="s">
        <v>2638</v>
      </c>
      <c r="B1243" s="280" t="s">
        <v>1457</v>
      </c>
      <c r="C1243" s="280" t="s">
        <v>1217</v>
      </c>
      <c r="D1243" s="280" t="s">
        <v>1215</v>
      </c>
      <c r="E1243" s="80">
        <v>1.2900325795239671</v>
      </c>
      <c r="F1243" s="80">
        <v>708511</v>
      </c>
      <c r="G1243" s="80">
        <v>3</v>
      </c>
      <c r="H1243" s="280" t="s">
        <v>1394</v>
      </c>
      <c r="I1243" s="80"/>
    </row>
    <row r="1244" spans="1:9">
      <c r="A1244" s="280" t="s">
        <v>2639</v>
      </c>
      <c r="B1244" s="280" t="s">
        <v>1457</v>
      </c>
      <c r="C1244" s="280" t="s">
        <v>1217</v>
      </c>
      <c r="D1244" s="280" t="s">
        <v>1216</v>
      </c>
      <c r="E1244" s="80">
        <v>1.144962792977773</v>
      </c>
      <c r="F1244" s="80">
        <v>708511</v>
      </c>
      <c r="G1244" s="80">
        <v>3</v>
      </c>
      <c r="H1244" s="280" t="s">
        <v>1394</v>
      </c>
      <c r="I1244" s="80"/>
    </row>
    <row r="1245" spans="1:9">
      <c r="A1245" s="280" t="s">
        <v>2640</v>
      </c>
      <c r="B1245" s="280" t="s">
        <v>1457</v>
      </c>
      <c r="C1245" s="280" t="s">
        <v>1217</v>
      </c>
      <c r="D1245" s="280" t="s">
        <v>1217</v>
      </c>
      <c r="E1245" s="80">
        <v>1</v>
      </c>
      <c r="F1245" s="80">
        <v>708511</v>
      </c>
      <c r="G1245" s="80">
        <v>3</v>
      </c>
      <c r="H1245" s="280" t="s">
        <v>1394</v>
      </c>
      <c r="I1245" s="80"/>
    </row>
    <row r="1246" spans="1:9">
      <c r="A1246" s="280" t="s">
        <v>2641</v>
      </c>
      <c r="B1246" s="280" t="s">
        <v>1457</v>
      </c>
      <c r="C1246" s="280" t="s">
        <v>1217</v>
      </c>
      <c r="D1246" s="280" t="s">
        <v>1218</v>
      </c>
      <c r="E1246" s="80">
        <v>0.31754209957035767</v>
      </c>
      <c r="F1246" s="80">
        <v>708511</v>
      </c>
      <c r="G1246" s="80">
        <v>3</v>
      </c>
      <c r="H1246" s="280" t="s">
        <v>1394</v>
      </c>
      <c r="I1246" s="80"/>
    </row>
    <row r="1247" spans="1:9">
      <c r="A1247" s="280" t="s">
        <v>2642</v>
      </c>
      <c r="B1247" s="280" t="s">
        <v>1457</v>
      </c>
      <c r="C1247" s="280" t="s">
        <v>1217</v>
      </c>
      <c r="D1247" s="280" t="s">
        <v>1219</v>
      </c>
      <c r="E1247" s="80">
        <v>108687.30516364078</v>
      </c>
      <c r="F1247" s="80">
        <v>708511</v>
      </c>
      <c r="G1247" s="80">
        <v>3</v>
      </c>
      <c r="H1247" s="280" t="s">
        <v>1394</v>
      </c>
      <c r="I1247" s="80"/>
    </row>
    <row r="1248" spans="1:9">
      <c r="A1248" s="280" t="s">
        <v>2643</v>
      </c>
      <c r="B1248" s="280" t="s">
        <v>1457</v>
      </c>
      <c r="C1248" s="280" t="s">
        <v>1217</v>
      </c>
      <c r="D1248" s="280" t="s">
        <v>1347</v>
      </c>
      <c r="E1248" s="80">
        <v>1.2679713609063725</v>
      </c>
      <c r="F1248" s="80">
        <v>708511</v>
      </c>
      <c r="G1248" s="80">
        <v>3</v>
      </c>
      <c r="H1248" s="280" t="s">
        <v>1394</v>
      </c>
      <c r="I1248" s="80"/>
    </row>
    <row r="1249" spans="1:9">
      <c r="A1249" s="280" t="s">
        <v>2644</v>
      </c>
      <c r="B1249" s="280" t="s">
        <v>1457</v>
      </c>
      <c r="C1249" s="280" t="s">
        <v>1217</v>
      </c>
      <c r="D1249" s="280" t="s">
        <v>1344</v>
      </c>
      <c r="E1249" s="80">
        <v>2.9137577592362862</v>
      </c>
      <c r="F1249" s="80">
        <v>708511</v>
      </c>
      <c r="G1249" s="80">
        <v>3</v>
      </c>
      <c r="H1249" s="280" t="s">
        <v>1394</v>
      </c>
      <c r="I1249" s="80"/>
    </row>
    <row r="1250" spans="1:9">
      <c r="A1250" s="280" t="s">
        <v>2645</v>
      </c>
      <c r="B1250" s="280" t="s">
        <v>1457</v>
      </c>
      <c r="C1250" s="280" t="s">
        <v>1218</v>
      </c>
      <c r="D1250" s="280" t="s">
        <v>1211</v>
      </c>
      <c r="E1250" s="80">
        <v>1.9047588104259898</v>
      </c>
      <c r="F1250" s="80">
        <v>708511</v>
      </c>
      <c r="G1250" s="80">
        <v>3</v>
      </c>
      <c r="H1250" s="280" t="s">
        <v>1394</v>
      </c>
      <c r="I1250" s="80"/>
    </row>
    <row r="1251" spans="1:9">
      <c r="A1251" s="280" t="s">
        <v>2646</v>
      </c>
      <c r="B1251" s="280" t="s">
        <v>1457</v>
      </c>
      <c r="C1251" s="280" t="s">
        <v>1218</v>
      </c>
      <c r="D1251" s="280" t="s">
        <v>1212</v>
      </c>
      <c r="E1251" s="80">
        <v>1.9258695424715127</v>
      </c>
      <c r="F1251" s="80">
        <v>708511</v>
      </c>
      <c r="G1251" s="80">
        <v>3</v>
      </c>
      <c r="H1251" s="280" t="s">
        <v>1394</v>
      </c>
      <c r="I1251" s="80"/>
    </row>
    <row r="1252" spans="1:9">
      <c r="A1252" s="280" t="s">
        <v>2647</v>
      </c>
      <c r="B1252" s="280" t="s">
        <v>1457</v>
      </c>
      <c r="C1252" s="280" t="s">
        <v>1218</v>
      </c>
      <c r="D1252" s="280" t="s">
        <v>1213</v>
      </c>
      <c r="E1252" s="80">
        <v>1.9047588104259898</v>
      </c>
      <c r="F1252" s="80">
        <v>708511</v>
      </c>
      <c r="G1252" s="80">
        <v>3</v>
      </c>
      <c r="H1252" s="280" t="s">
        <v>1394</v>
      </c>
      <c r="I1252" s="80"/>
    </row>
    <row r="1253" spans="1:9">
      <c r="A1253" s="280" t="s">
        <v>2648</v>
      </c>
      <c r="B1253" s="280" t="s">
        <v>1457</v>
      </c>
      <c r="C1253" s="280" t="s">
        <v>1218</v>
      </c>
      <c r="D1253" s="280" t="s">
        <v>1214</v>
      </c>
      <c r="E1253" s="80">
        <v>1.9241640042387225</v>
      </c>
      <c r="F1253" s="80">
        <v>708511</v>
      </c>
      <c r="G1253" s="80">
        <v>3</v>
      </c>
      <c r="H1253" s="280" t="s">
        <v>1394</v>
      </c>
      <c r="I1253" s="80"/>
    </row>
    <row r="1254" spans="1:9">
      <c r="A1254" s="280" t="s">
        <v>2649</v>
      </c>
      <c r="B1254" s="280" t="s">
        <v>1457</v>
      </c>
      <c r="C1254" s="280" t="s">
        <v>1218</v>
      </c>
      <c r="D1254" s="280" t="s">
        <v>1215</v>
      </c>
      <c r="E1254" s="80">
        <v>1.8592865644655321</v>
      </c>
      <c r="F1254" s="80">
        <v>708511</v>
      </c>
      <c r="G1254" s="80">
        <v>3</v>
      </c>
      <c r="H1254" s="280" t="s">
        <v>1394</v>
      </c>
      <c r="I1254" s="80"/>
    </row>
    <row r="1255" spans="1:9">
      <c r="A1255" s="280" t="s">
        <v>2650</v>
      </c>
      <c r="B1255" s="280" t="s">
        <v>1457</v>
      </c>
      <c r="C1255" s="280" t="s">
        <v>1218</v>
      </c>
      <c r="D1255" s="280" t="s">
        <v>1216</v>
      </c>
      <c r="E1255" s="80">
        <v>1.9954420817866005</v>
      </c>
      <c r="F1255" s="80">
        <v>708511</v>
      </c>
      <c r="G1255" s="80">
        <v>3</v>
      </c>
      <c r="H1255" s="280" t="s">
        <v>1394</v>
      </c>
      <c r="I1255" s="80"/>
    </row>
    <row r="1256" spans="1:9">
      <c r="A1256" s="280" t="s">
        <v>2651</v>
      </c>
      <c r="B1256" s="280" t="s">
        <v>1457</v>
      </c>
      <c r="C1256" s="280" t="s">
        <v>1218</v>
      </c>
      <c r="D1256" s="280" t="s">
        <v>1217</v>
      </c>
      <c r="E1256" s="80">
        <v>1.4444103110224298</v>
      </c>
      <c r="F1256" s="80">
        <v>708511</v>
      </c>
      <c r="G1256" s="80">
        <v>3</v>
      </c>
      <c r="H1256" s="280" t="s">
        <v>1394</v>
      </c>
      <c r="I1256" s="80"/>
    </row>
    <row r="1257" spans="1:9">
      <c r="A1257" s="280" t="s">
        <v>2652</v>
      </c>
      <c r="B1257" s="280" t="s">
        <v>1457</v>
      </c>
      <c r="C1257" s="280" t="s">
        <v>1218</v>
      </c>
      <c r="D1257" s="280" t="s">
        <v>1218</v>
      </c>
      <c r="E1257" s="80">
        <v>1</v>
      </c>
      <c r="F1257" s="80">
        <v>708511</v>
      </c>
      <c r="G1257" s="80">
        <v>3</v>
      </c>
      <c r="H1257" s="280" t="s">
        <v>1394</v>
      </c>
      <c r="I1257" s="80"/>
    </row>
    <row r="1258" spans="1:9">
      <c r="A1258" s="280" t="s">
        <v>2653</v>
      </c>
      <c r="B1258" s="280" t="s">
        <v>1457</v>
      </c>
      <c r="C1258" s="280" t="s">
        <v>1218</v>
      </c>
      <c r="D1258" s="280" t="s">
        <v>1219</v>
      </c>
      <c r="E1258" s="80">
        <v>179318.52658198372</v>
      </c>
      <c r="F1258" s="80">
        <v>708511</v>
      </c>
      <c r="G1258" s="80">
        <v>3</v>
      </c>
      <c r="H1258" s="280" t="s">
        <v>1394</v>
      </c>
      <c r="I1258" s="80"/>
    </row>
    <row r="1259" spans="1:9">
      <c r="A1259" s="280" t="s">
        <v>2654</v>
      </c>
      <c r="B1259" s="280" t="s">
        <v>1457</v>
      </c>
      <c r="C1259" s="280" t="s">
        <v>1218</v>
      </c>
      <c r="D1259" s="280" t="s">
        <v>1347</v>
      </c>
      <c r="E1259" s="80">
        <v>1.8168755774432201</v>
      </c>
      <c r="F1259" s="80">
        <v>708511</v>
      </c>
      <c r="G1259" s="80">
        <v>3</v>
      </c>
      <c r="H1259" s="280" t="s">
        <v>1394</v>
      </c>
      <c r="I1259" s="80"/>
    </row>
    <row r="1260" spans="1:9">
      <c r="A1260" s="280" t="s">
        <v>2655</v>
      </c>
      <c r="B1260" s="280" t="s">
        <v>1457</v>
      </c>
      <c r="C1260" s="280" t="s">
        <v>1218</v>
      </c>
      <c r="D1260" s="280" t="s">
        <v>1344</v>
      </c>
      <c r="E1260" s="80">
        <v>4.2094173196087281</v>
      </c>
      <c r="F1260" s="80">
        <v>708511</v>
      </c>
      <c r="G1260" s="80">
        <v>3</v>
      </c>
      <c r="H1260" s="280" t="s">
        <v>1394</v>
      </c>
      <c r="I1260" s="80"/>
    </row>
    <row r="1261" spans="1:9">
      <c r="A1261" s="280" t="s">
        <v>2656</v>
      </c>
      <c r="B1261" s="280" t="s">
        <v>1457</v>
      </c>
      <c r="C1261" s="280" t="s">
        <v>1219</v>
      </c>
      <c r="D1261" s="280" t="s">
        <v>1211</v>
      </c>
      <c r="E1261" s="80">
        <v>1.0454910130342352</v>
      </c>
      <c r="F1261" s="80">
        <v>708511</v>
      </c>
      <c r="G1261" s="80">
        <v>3</v>
      </c>
      <c r="H1261" s="280" t="s">
        <v>1394</v>
      </c>
      <c r="I1261" s="80"/>
    </row>
    <row r="1262" spans="1:9">
      <c r="A1262" s="280" t="s">
        <v>2657</v>
      </c>
      <c r="B1262" s="280" t="s">
        <v>1457</v>
      </c>
      <c r="C1262" s="280" t="s">
        <v>1219</v>
      </c>
      <c r="D1262" s="280" t="s">
        <v>1212</v>
      </c>
      <c r="E1262" s="80">
        <v>1.0538846097800092</v>
      </c>
      <c r="F1262" s="80">
        <v>708511</v>
      </c>
      <c r="G1262" s="80">
        <v>3</v>
      </c>
      <c r="H1262" s="280" t="s">
        <v>1394</v>
      </c>
      <c r="I1262" s="80"/>
    </row>
    <row r="1263" spans="1:9">
      <c r="A1263" s="280" t="s">
        <v>2658</v>
      </c>
      <c r="B1263" s="280" t="s">
        <v>1457</v>
      </c>
      <c r="C1263" s="280" t="s">
        <v>1219</v>
      </c>
      <c r="D1263" s="280" t="s">
        <v>1213</v>
      </c>
      <c r="E1263" s="80">
        <v>1.0454910130342352</v>
      </c>
      <c r="F1263" s="80">
        <v>708511</v>
      </c>
      <c r="G1263" s="80">
        <v>3</v>
      </c>
      <c r="H1263" s="280" t="s">
        <v>1394</v>
      </c>
      <c r="I1263" s="80"/>
    </row>
    <row r="1264" spans="1:9">
      <c r="A1264" s="280" t="s">
        <v>2659</v>
      </c>
      <c r="B1264" s="280" t="s">
        <v>1457</v>
      </c>
      <c r="C1264" s="280" t="s">
        <v>1219</v>
      </c>
      <c r="D1264" s="280" t="s">
        <v>1214</v>
      </c>
      <c r="E1264" s="80">
        <v>1.0526340859321952</v>
      </c>
      <c r="F1264" s="80">
        <v>708511</v>
      </c>
      <c r="G1264" s="80">
        <v>3</v>
      </c>
      <c r="H1264" s="280" t="s">
        <v>1394</v>
      </c>
      <c r="I1264" s="80"/>
    </row>
    <row r="1265" spans="1:9">
      <c r="A1265" s="280" t="s">
        <v>2660</v>
      </c>
      <c r="B1265" s="280" t="s">
        <v>1457</v>
      </c>
      <c r="C1265" s="280" t="s">
        <v>1219</v>
      </c>
      <c r="D1265" s="280" t="s">
        <v>1215</v>
      </c>
      <c r="E1265" s="80">
        <v>1.028320812324041</v>
      </c>
      <c r="F1265" s="80">
        <v>708511</v>
      </c>
      <c r="G1265" s="80">
        <v>3</v>
      </c>
      <c r="H1265" s="280" t="s">
        <v>1394</v>
      </c>
      <c r="I1265" s="80"/>
    </row>
    <row r="1266" spans="1:9">
      <c r="A1266" s="280" t="s">
        <v>2661</v>
      </c>
      <c r="B1266" s="280" t="s">
        <v>1457</v>
      </c>
      <c r="C1266" s="280" t="s">
        <v>1219</v>
      </c>
      <c r="D1266" s="280" t="s">
        <v>1216</v>
      </c>
      <c r="E1266" s="80">
        <v>0.55559603754043452</v>
      </c>
      <c r="F1266" s="80">
        <v>708511</v>
      </c>
      <c r="G1266" s="80">
        <v>3</v>
      </c>
      <c r="H1266" s="280" t="s">
        <v>1394</v>
      </c>
      <c r="I1266" s="80"/>
    </row>
    <row r="1267" spans="1:9">
      <c r="A1267" s="280" t="s">
        <v>2662</v>
      </c>
      <c r="B1267" s="280" t="s">
        <v>1457</v>
      </c>
      <c r="C1267" s="280" t="s">
        <v>1219</v>
      </c>
      <c r="D1267" s="280" t="s">
        <v>1217</v>
      </c>
      <c r="E1267" s="80">
        <v>0.80216307989877011</v>
      </c>
      <c r="F1267" s="80">
        <v>708511</v>
      </c>
      <c r="G1267" s="80">
        <v>3</v>
      </c>
      <c r="H1267" s="280" t="s">
        <v>1394</v>
      </c>
      <c r="I1267" s="80"/>
    </row>
    <row r="1268" spans="1:9">
      <c r="A1268" s="280" t="s">
        <v>2663</v>
      </c>
      <c r="B1268" s="280" t="s">
        <v>1457</v>
      </c>
      <c r="C1268" s="280" t="s">
        <v>1219</v>
      </c>
      <c r="D1268" s="280" t="s">
        <v>1218</v>
      </c>
      <c r="E1268" s="80">
        <v>-2.6531361041052396E-3</v>
      </c>
      <c r="F1268" s="80">
        <v>708511</v>
      </c>
      <c r="G1268" s="80">
        <v>3</v>
      </c>
      <c r="H1268" s="280" t="s">
        <v>1394</v>
      </c>
      <c r="I1268" s="80"/>
    </row>
    <row r="1269" spans="1:9">
      <c r="A1269" s="280" t="s">
        <v>2664</v>
      </c>
      <c r="B1269" s="280" t="s">
        <v>1457</v>
      </c>
      <c r="C1269" s="280" t="s">
        <v>1219</v>
      </c>
      <c r="D1269" s="280" t="s">
        <v>1219</v>
      </c>
      <c r="E1269" s="80">
        <v>1</v>
      </c>
      <c r="F1269" s="80">
        <v>708511</v>
      </c>
      <c r="G1269" s="80">
        <v>3</v>
      </c>
      <c r="H1269" s="280" t="s">
        <v>1394</v>
      </c>
      <c r="I1269" s="80"/>
    </row>
    <row r="1270" spans="1:9">
      <c r="A1270" s="280" t="s">
        <v>2665</v>
      </c>
      <c r="B1270" s="280" t="s">
        <v>1457</v>
      </c>
      <c r="C1270" s="280" t="s">
        <v>1219</v>
      </c>
      <c r="D1270" s="280" t="s">
        <v>1347</v>
      </c>
      <c r="E1270" s="80">
        <v>0.99399628773778148</v>
      </c>
      <c r="F1270" s="80">
        <v>708511</v>
      </c>
      <c r="G1270" s="80">
        <v>3</v>
      </c>
      <c r="H1270" s="280" t="s">
        <v>1394</v>
      </c>
      <c r="I1270" s="80"/>
    </row>
    <row r="1271" spans="1:9">
      <c r="A1271" s="280" t="s">
        <v>2666</v>
      </c>
      <c r="B1271" s="280" t="s">
        <v>1457</v>
      </c>
      <c r="C1271" s="280" t="s">
        <v>1219</v>
      </c>
      <c r="D1271" s="280" t="s">
        <v>1344</v>
      </c>
      <c r="E1271" s="80">
        <v>2.3151731762556387</v>
      </c>
      <c r="F1271" s="80">
        <v>708511</v>
      </c>
      <c r="G1271" s="80">
        <v>3</v>
      </c>
      <c r="H1271" s="280" t="s">
        <v>1394</v>
      </c>
      <c r="I1271" s="80"/>
    </row>
    <row r="1272" spans="1:9">
      <c r="A1272" s="280" t="s">
        <v>2667</v>
      </c>
      <c r="B1272" s="280" t="s">
        <v>1457</v>
      </c>
      <c r="C1272" s="280" t="s">
        <v>1183</v>
      </c>
      <c r="D1272" s="280" t="s">
        <v>1211</v>
      </c>
      <c r="E1272" s="80">
        <v>0.31713691603296218</v>
      </c>
      <c r="F1272" s="80">
        <v>708511</v>
      </c>
      <c r="G1272" s="80">
        <v>3</v>
      </c>
      <c r="H1272" s="280" t="s">
        <v>1394</v>
      </c>
      <c r="I1272" s="80"/>
    </row>
    <row r="1273" spans="1:9">
      <c r="A1273" s="280" t="s">
        <v>2668</v>
      </c>
      <c r="B1273" s="280" t="s">
        <v>1457</v>
      </c>
      <c r="C1273" s="280" t="s">
        <v>1183</v>
      </c>
      <c r="D1273" s="280" t="s">
        <v>1212</v>
      </c>
      <c r="E1273" s="80">
        <v>0.31978913022252881</v>
      </c>
      <c r="F1273" s="80">
        <v>708511</v>
      </c>
      <c r="G1273" s="80">
        <v>3</v>
      </c>
      <c r="H1273" s="280" t="s">
        <v>1394</v>
      </c>
      <c r="I1273" s="80"/>
    </row>
    <row r="1274" spans="1:9">
      <c r="A1274" s="280" t="s">
        <v>2669</v>
      </c>
      <c r="B1274" s="280" t="s">
        <v>1457</v>
      </c>
      <c r="C1274" s="280" t="s">
        <v>1183</v>
      </c>
      <c r="D1274" s="280" t="s">
        <v>1213</v>
      </c>
      <c r="E1274" s="80">
        <v>0.31713691603296218</v>
      </c>
      <c r="F1274" s="80">
        <v>708511</v>
      </c>
      <c r="G1274" s="80">
        <v>3</v>
      </c>
      <c r="H1274" s="280" t="s">
        <v>1394</v>
      </c>
      <c r="I1274" s="80"/>
    </row>
    <row r="1275" spans="1:9">
      <c r="A1275" s="280" t="s">
        <v>2670</v>
      </c>
      <c r="B1275" s="280" t="s">
        <v>1457</v>
      </c>
      <c r="C1275" s="280" t="s">
        <v>1183</v>
      </c>
      <c r="D1275" s="280" t="s">
        <v>1214</v>
      </c>
      <c r="E1275" s="80">
        <v>0.31938236201363257</v>
      </c>
      <c r="F1275" s="80">
        <v>708511</v>
      </c>
      <c r="G1275" s="80">
        <v>3</v>
      </c>
      <c r="H1275" s="280" t="s">
        <v>1394</v>
      </c>
      <c r="I1275" s="80"/>
    </row>
    <row r="1276" spans="1:9">
      <c r="A1276" s="280" t="s">
        <v>2671</v>
      </c>
      <c r="B1276" s="280" t="s">
        <v>1457</v>
      </c>
      <c r="C1276" s="280" t="s">
        <v>1183</v>
      </c>
      <c r="D1276" s="280" t="s">
        <v>1215</v>
      </c>
      <c r="E1276" s="80">
        <v>0.31208923991971288</v>
      </c>
      <c r="F1276" s="80">
        <v>708511</v>
      </c>
      <c r="G1276" s="80">
        <v>3</v>
      </c>
      <c r="H1276" s="280" t="s">
        <v>1394</v>
      </c>
      <c r="I1276" s="80"/>
    </row>
    <row r="1277" spans="1:9">
      <c r="A1277" s="280" t="s">
        <v>2672</v>
      </c>
      <c r="B1277" s="280" t="s">
        <v>1457</v>
      </c>
      <c r="C1277" s="280" t="s">
        <v>1183</v>
      </c>
      <c r="D1277" s="280" t="s">
        <v>1216</v>
      </c>
      <c r="E1277" s="80">
        <v>0.11556357867924816</v>
      </c>
      <c r="F1277" s="80">
        <v>708511</v>
      </c>
      <c r="G1277" s="80">
        <v>3</v>
      </c>
      <c r="H1277" s="280" t="s">
        <v>1394</v>
      </c>
      <c r="I1277" s="80"/>
    </row>
    <row r="1278" spans="1:9">
      <c r="A1278" s="280" t="s">
        <v>2673</v>
      </c>
      <c r="B1278" s="280" t="s">
        <v>1457</v>
      </c>
      <c r="C1278" s="280" t="s">
        <v>1183</v>
      </c>
      <c r="D1278" s="280" t="s">
        <v>1217</v>
      </c>
      <c r="E1278" s="80">
        <v>0.24360075226063116</v>
      </c>
      <c r="F1278" s="80">
        <v>708511</v>
      </c>
      <c r="G1278" s="80">
        <v>3</v>
      </c>
      <c r="H1278" s="280" t="s">
        <v>1394</v>
      </c>
      <c r="I1278" s="80"/>
    </row>
    <row r="1279" spans="1:9">
      <c r="A1279" s="280" t="s">
        <v>2674</v>
      </c>
      <c r="B1279" s="280" t="s">
        <v>1457</v>
      </c>
      <c r="C1279" s="280" t="s">
        <v>1183</v>
      </c>
      <c r="D1279" s="280" t="s">
        <v>1218</v>
      </c>
      <c r="E1279" s="80">
        <v>-0.23639141530894939</v>
      </c>
      <c r="F1279" s="80">
        <v>708511</v>
      </c>
      <c r="G1279" s="80">
        <v>3</v>
      </c>
      <c r="H1279" s="280" t="s">
        <v>1394</v>
      </c>
      <c r="I1279" s="80"/>
    </row>
    <row r="1280" spans="1:9">
      <c r="A1280" s="280" t="s">
        <v>2675</v>
      </c>
      <c r="B1280" s="280" t="s">
        <v>1457</v>
      </c>
      <c r="C1280" s="280" t="s">
        <v>1183</v>
      </c>
      <c r="D1280" s="280" t="s">
        <v>1219</v>
      </c>
      <c r="E1280" s="80">
        <v>26107.347603696875</v>
      </c>
      <c r="F1280" s="80">
        <v>708511</v>
      </c>
      <c r="G1280" s="80">
        <v>3</v>
      </c>
      <c r="H1280" s="280" t="s">
        <v>1394</v>
      </c>
      <c r="I1280" s="80"/>
    </row>
    <row r="1281" spans="1:9">
      <c r="A1281" s="280" t="s">
        <v>2676</v>
      </c>
      <c r="B1281" s="280" t="s">
        <v>1457</v>
      </c>
      <c r="C1281" s="280" t="s">
        <v>1183</v>
      </c>
      <c r="D1281" s="280" t="s">
        <v>1347</v>
      </c>
      <c r="E1281" s="80">
        <v>0.30761824804336263</v>
      </c>
      <c r="F1281" s="80">
        <v>708511</v>
      </c>
      <c r="G1281" s="80">
        <v>3</v>
      </c>
      <c r="H1281" s="280" t="s">
        <v>1394</v>
      </c>
      <c r="I1281" s="80"/>
    </row>
    <row r="1282" spans="1:9">
      <c r="A1282" s="280" t="s">
        <v>2677</v>
      </c>
      <c r="B1282" s="280" t="s">
        <v>1457</v>
      </c>
      <c r="C1282" s="280" t="s">
        <v>1183</v>
      </c>
      <c r="D1282" s="280" t="s">
        <v>1344</v>
      </c>
      <c r="E1282" s="80">
        <v>0.70576049508648819</v>
      </c>
      <c r="F1282" s="80">
        <v>708511</v>
      </c>
      <c r="G1282" s="80">
        <v>3</v>
      </c>
      <c r="H1282" s="280" t="s">
        <v>1394</v>
      </c>
      <c r="I1282" s="80"/>
    </row>
    <row r="1283" spans="1:9">
      <c r="A1283" s="280" t="s">
        <v>2678</v>
      </c>
      <c r="B1283" s="280" t="s">
        <v>1457</v>
      </c>
      <c r="C1283" s="280" t="s">
        <v>1184</v>
      </c>
      <c r="D1283" s="280" t="s">
        <v>1211</v>
      </c>
      <c r="E1283" s="80">
        <v>2.0652017738115258E-2</v>
      </c>
      <c r="F1283" s="80">
        <v>708511</v>
      </c>
      <c r="G1283" s="80">
        <v>3</v>
      </c>
      <c r="H1283" s="280" t="s">
        <v>1394</v>
      </c>
      <c r="I1283" s="80"/>
    </row>
    <row r="1284" spans="1:9">
      <c r="A1284" s="280" t="s">
        <v>2679</v>
      </c>
      <c r="B1284" s="280" t="s">
        <v>1457</v>
      </c>
      <c r="C1284" s="280" t="s">
        <v>1184</v>
      </c>
      <c r="D1284" s="280" t="s">
        <v>1212</v>
      </c>
      <c r="E1284" s="80">
        <v>2.0820375181849916E-2</v>
      </c>
      <c r="F1284" s="80">
        <v>708511</v>
      </c>
      <c r="G1284" s="80">
        <v>3</v>
      </c>
      <c r="H1284" s="280" t="s">
        <v>1394</v>
      </c>
      <c r="I1284" s="80"/>
    </row>
    <row r="1285" spans="1:9">
      <c r="A1285" s="280" t="s">
        <v>2680</v>
      </c>
      <c r="B1285" s="280" t="s">
        <v>1457</v>
      </c>
      <c r="C1285" s="280" t="s">
        <v>1184</v>
      </c>
      <c r="D1285" s="280" t="s">
        <v>1213</v>
      </c>
      <c r="E1285" s="80">
        <v>2.0652017738115258E-2</v>
      </c>
      <c r="F1285" s="80">
        <v>708511</v>
      </c>
      <c r="G1285" s="80">
        <v>3</v>
      </c>
      <c r="H1285" s="280" t="s">
        <v>1394</v>
      </c>
      <c r="I1285" s="80"/>
    </row>
    <row r="1286" spans="1:9">
      <c r="A1286" s="280" t="s">
        <v>2681</v>
      </c>
      <c r="B1286" s="280" t="s">
        <v>1457</v>
      </c>
      <c r="C1286" s="280" t="s">
        <v>1184</v>
      </c>
      <c r="D1286" s="280" t="s">
        <v>1214</v>
      </c>
      <c r="E1286" s="80">
        <v>2.0798419393887577E-2</v>
      </c>
      <c r="F1286" s="80">
        <v>708511</v>
      </c>
      <c r="G1286" s="80">
        <v>3</v>
      </c>
      <c r="H1286" s="280" t="s">
        <v>1394</v>
      </c>
      <c r="I1286" s="80"/>
    </row>
    <row r="1287" spans="1:9">
      <c r="A1287" s="280" t="s">
        <v>2682</v>
      </c>
      <c r="B1287" s="280" t="s">
        <v>1457</v>
      </c>
      <c r="C1287" s="280" t="s">
        <v>1184</v>
      </c>
      <c r="D1287" s="280" t="s">
        <v>1215</v>
      </c>
      <c r="E1287" s="80">
        <v>2.0318608518378866E-2</v>
      </c>
      <c r="F1287" s="80">
        <v>708511</v>
      </c>
      <c r="G1287" s="80">
        <v>3</v>
      </c>
      <c r="H1287" s="280" t="s">
        <v>1394</v>
      </c>
      <c r="I1287" s="80"/>
    </row>
    <row r="1288" spans="1:9">
      <c r="A1288" s="280" t="s">
        <v>2683</v>
      </c>
      <c r="B1288" s="280" t="s">
        <v>1457</v>
      </c>
      <c r="C1288" s="280" t="s">
        <v>1184</v>
      </c>
      <c r="D1288" s="280" t="s">
        <v>1216</v>
      </c>
      <c r="E1288" s="80">
        <v>1.728464150613573E-2</v>
      </c>
      <c r="F1288" s="80">
        <v>708511</v>
      </c>
      <c r="G1288" s="80">
        <v>3</v>
      </c>
      <c r="H1288" s="280" t="s">
        <v>1394</v>
      </c>
      <c r="I1288" s="80"/>
    </row>
    <row r="1289" spans="1:9">
      <c r="A1289" s="280" t="s">
        <v>2684</v>
      </c>
      <c r="B1289" s="280" t="s">
        <v>1457</v>
      </c>
      <c r="C1289" s="280" t="s">
        <v>1184</v>
      </c>
      <c r="D1289" s="280" t="s">
        <v>1217</v>
      </c>
      <c r="E1289" s="80">
        <v>1.5829762521422201E-2</v>
      </c>
      <c r="F1289" s="80">
        <v>708511</v>
      </c>
      <c r="G1289" s="80">
        <v>3</v>
      </c>
      <c r="H1289" s="280" t="s">
        <v>1394</v>
      </c>
      <c r="I1289" s="80"/>
    </row>
    <row r="1290" spans="1:9">
      <c r="A1290" s="280" t="s">
        <v>2685</v>
      </c>
      <c r="B1290" s="280" t="s">
        <v>1457</v>
      </c>
      <c r="C1290" s="280" t="s">
        <v>1184</v>
      </c>
      <c r="D1290" s="280" t="s">
        <v>1218</v>
      </c>
      <c r="E1290" s="80">
        <v>5.1453181337922805E-3</v>
      </c>
      <c r="F1290" s="80">
        <v>708511</v>
      </c>
      <c r="G1290" s="80">
        <v>3</v>
      </c>
      <c r="H1290" s="280" t="s">
        <v>1394</v>
      </c>
      <c r="I1290" s="80"/>
    </row>
    <row r="1291" spans="1:9">
      <c r="A1291" s="280" t="s">
        <v>2686</v>
      </c>
      <c r="B1291" s="280" t="s">
        <v>1457</v>
      </c>
      <c r="C1291" s="280" t="s">
        <v>1184</v>
      </c>
      <c r="D1291" s="280" t="s">
        <v>1219</v>
      </c>
      <c r="E1291" s="80">
        <v>1668.4755282486185</v>
      </c>
      <c r="F1291" s="80">
        <v>708511</v>
      </c>
      <c r="G1291" s="80">
        <v>3</v>
      </c>
      <c r="H1291" s="280" t="s">
        <v>1394</v>
      </c>
      <c r="I1291" s="80"/>
    </row>
    <row r="1292" spans="1:9">
      <c r="A1292" s="280" t="s">
        <v>2687</v>
      </c>
      <c r="B1292" s="280" t="s">
        <v>1457</v>
      </c>
      <c r="C1292" s="280" t="s">
        <v>1184</v>
      </c>
      <c r="D1292" s="280" t="s">
        <v>1347</v>
      </c>
      <c r="E1292" s="80">
        <v>2.0163100180534146E-2</v>
      </c>
      <c r="F1292" s="80">
        <v>708511</v>
      </c>
      <c r="G1292" s="80">
        <v>3</v>
      </c>
      <c r="H1292" s="280" t="s">
        <v>1394</v>
      </c>
      <c r="I1292" s="80"/>
    </row>
    <row r="1293" spans="1:9">
      <c r="A1293" s="280" t="s">
        <v>2688</v>
      </c>
      <c r="B1293" s="280" t="s">
        <v>1457</v>
      </c>
      <c r="C1293" s="280" t="s">
        <v>1184</v>
      </c>
      <c r="D1293" s="280" t="s">
        <v>1344</v>
      </c>
      <c r="E1293" s="80">
        <v>4.6025271980031472E-2</v>
      </c>
      <c r="F1293" s="80">
        <v>708511</v>
      </c>
      <c r="G1293" s="80">
        <v>3</v>
      </c>
      <c r="H1293" s="280" t="s">
        <v>1394</v>
      </c>
      <c r="I1293" s="80"/>
    </row>
    <row r="1294" spans="1:9">
      <c r="A1294" s="280" t="s">
        <v>2689</v>
      </c>
      <c r="B1294" s="280" t="s">
        <v>1457</v>
      </c>
      <c r="C1294" s="280" t="s">
        <v>1185</v>
      </c>
      <c r="D1294" s="280" t="s">
        <v>1211</v>
      </c>
      <c r="E1294" s="80">
        <v>7.5982274204153804E-3</v>
      </c>
      <c r="F1294" s="80">
        <v>708511</v>
      </c>
      <c r="G1294" s="80">
        <v>3</v>
      </c>
      <c r="H1294" s="280" t="s">
        <v>1394</v>
      </c>
      <c r="I1294" s="80"/>
    </row>
    <row r="1295" spans="1:9">
      <c r="A1295" s="280" t="s">
        <v>2690</v>
      </c>
      <c r="B1295" s="280" t="s">
        <v>1457</v>
      </c>
      <c r="C1295" s="280" t="s">
        <v>1185</v>
      </c>
      <c r="D1295" s="280" t="s">
        <v>1212</v>
      </c>
      <c r="E1295" s="80">
        <v>8.2585461236995353E-3</v>
      </c>
      <c r="F1295" s="80">
        <v>708511</v>
      </c>
      <c r="G1295" s="80">
        <v>3</v>
      </c>
      <c r="H1295" s="280" t="s">
        <v>1394</v>
      </c>
      <c r="I1295" s="80"/>
    </row>
    <row r="1296" spans="1:9">
      <c r="A1296" s="280" t="s">
        <v>2691</v>
      </c>
      <c r="B1296" s="280" t="s">
        <v>1457</v>
      </c>
      <c r="C1296" s="280" t="s">
        <v>1185</v>
      </c>
      <c r="D1296" s="280" t="s">
        <v>1213</v>
      </c>
      <c r="E1296" s="80">
        <v>7.5982274204153804E-3</v>
      </c>
      <c r="F1296" s="80">
        <v>708511</v>
      </c>
      <c r="G1296" s="80">
        <v>3</v>
      </c>
      <c r="H1296" s="280" t="s">
        <v>1394</v>
      </c>
      <c r="I1296" s="80"/>
    </row>
    <row r="1297" spans="1:9">
      <c r="A1297" s="280" t="s">
        <v>2692</v>
      </c>
      <c r="B1297" s="280" t="s">
        <v>1457</v>
      </c>
      <c r="C1297" s="280" t="s">
        <v>1185</v>
      </c>
      <c r="D1297" s="280" t="s">
        <v>1214</v>
      </c>
      <c r="E1297" s="80">
        <v>8.2585461236995353E-3</v>
      </c>
      <c r="F1297" s="80">
        <v>708511</v>
      </c>
      <c r="G1297" s="80">
        <v>3</v>
      </c>
      <c r="H1297" s="280" t="s">
        <v>1394</v>
      </c>
      <c r="I1297" s="80"/>
    </row>
    <row r="1298" spans="1:9">
      <c r="A1298" s="280" t="s">
        <v>2693</v>
      </c>
      <c r="B1298" s="280" t="s">
        <v>1457</v>
      </c>
      <c r="C1298" s="280" t="s">
        <v>1185</v>
      </c>
      <c r="D1298" s="280" t="s">
        <v>1215</v>
      </c>
      <c r="E1298" s="80">
        <v>7.9762786784670185E-3</v>
      </c>
      <c r="F1298" s="80">
        <v>708511</v>
      </c>
      <c r="G1298" s="80">
        <v>3</v>
      </c>
      <c r="H1298" s="280" t="s">
        <v>1394</v>
      </c>
      <c r="I1298" s="80"/>
    </row>
    <row r="1299" spans="1:9">
      <c r="A1299" s="280" t="s">
        <v>2694</v>
      </c>
      <c r="B1299" s="280" t="s">
        <v>1457</v>
      </c>
      <c r="C1299" s="280" t="s">
        <v>1185</v>
      </c>
      <c r="D1299" s="280" t="s">
        <v>1216</v>
      </c>
      <c r="E1299" s="80">
        <v>7.9285722786081106E-3</v>
      </c>
      <c r="F1299" s="80">
        <v>708511</v>
      </c>
      <c r="G1299" s="80">
        <v>3</v>
      </c>
      <c r="H1299" s="280" t="s">
        <v>1394</v>
      </c>
      <c r="I1299" s="80"/>
    </row>
    <row r="1300" spans="1:9">
      <c r="A1300" s="280" t="s">
        <v>2695</v>
      </c>
      <c r="B1300" s="280" t="s">
        <v>1457</v>
      </c>
      <c r="C1300" s="280" t="s">
        <v>1185</v>
      </c>
      <c r="D1300" s="280" t="s">
        <v>1217</v>
      </c>
      <c r="E1300" s="80">
        <v>6.2016854155696084E-3</v>
      </c>
      <c r="F1300" s="80">
        <v>708511</v>
      </c>
      <c r="G1300" s="80">
        <v>3</v>
      </c>
      <c r="H1300" s="280" t="s">
        <v>1394</v>
      </c>
      <c r="I1300" s="80"/>
    </row>
    <row r="1301" spans="1:9">
      <c r="A1301" s="280" t="s">
        <v>2696</v>
      </c>
      <c r="B1301" s="280" t="s">
        <v>1457</v>
      </c>
      <c r="C1301" s="280" t="s">
        <v>1185</v>
      </c>
      <c r="D1301" s="280" t="s">
        <v>1218</v>
      </c>
      <c r="E1301" s="80">
        <v>3.7963830459578989E-3</v>
      </c>
      <c r="F1301" s="80">
        <v>708511</v>
      </c>
      <c r="G1301" s="80">
        <v>3</v>
      </c>
      <c r="H1301" s="280" t="s">
        <v>1394</v>
      </c>
      <c r="I1301" s="80"/>
    </row>
    <row r="1302" spans="1:9">
      <c r="A1302" s="280" t="s">
        <v>2697</v>
      </c>
      <c r="B1302" s="280" t="s">
        <v>1457</v>
      </c>
      <c r="C1302" s="280" t="s">
        <v>1185</v>
      </c>
      <c r="D1302" s="280" t="s">
        <v>1219</v>
      </c>
      <c r="E1302" s="80">
        <v>1079.0768572253007</v>
      </c>
      <c r="F1302" s="80">
        <v>708511</v>
      </c>
      <c r="G1302" s="80">
        <v>3</v>
      </c>
      <c r="H1302" s="280" t="s">
        <v>1394</v>
      </c>
      <c r="I1302" s="80"/>
    </row>
    <row r="1303" spans="1:9">
      <c r="A1303" s="280" t="s">
        <v>2698</v>
      </c>
      <c r="B1303" s="280" t="s">
        <v>1457</v>
      </c>
      <c r="C1303" s="280" t="s">
        <v>1185</v>
      </c>
      <c r="D1303" s="280" t="s">
        <v>1347</v>
      </c>
      <c r="E1303" s="80">
        <v>7.1483888722117146E-3</v>
      </c>
      <c r="F1303" s="80">
        <v>708511</v>
      </c>
      <c r="G1303" s="80">
        <v>3</v>
      </c>
      <c r="H1303" s="280" t="s">
        <v>1394</v>
      </c>
      <c r="I1303" s="80"/>
    </row>
    <row r="1304" spans="1:9">
      <c r="A1304" s="280" t="s">
        <v>2699</v>
      </c>
      <c r="B1304" s="280" t="s">
        <v>1457</v>
      </c>
      <c r="C1304" s="280" t="s">
        <v>1185</v>
      </c>
      <c r="D1304" s="280" t="s">
        <v>1344</v>
      </c>
      <c r="E1304" s="80">
        <v>1.7181091689545083E-2</v>
      </c>
      <c r="F1304" s="80">
        <v>708511</v>
      </c>
      <c r="G1304" s="80">
        <v>3</v>
      </c>
      <c r="H1304" s="280" t="s">
        <v>1394</v>
      </c>
      <c r="I1304" s="80"/>
    </row>
    <row r="1305" spans="1:9">
      <c r="A1305" s="280" t="s">
        <v>2700</v>
      </c>
      <c r="B1305" s="280" t="s">
        <v>1457</v>
      </c>
      <c r="C1305" s="280" t="s">
        <v>1186</v>
      </c>
      <c r="D1305" s="280" t="s">
        <v>1211</v>
      </c>
      <c r="E1305" s="80">
        <v>0</v>
      </c>
      <c r="F1305" s="80">
        <v>708511</v>
      </c>
      <c r="G1305" s="80">
        <v>3</v>
      </c>
      <c r="H1305" s="280" t="s">
        <v>1394</v>
      </c>
      <c r="I1305" s="80"/>
    </row>
    <row r="1306" spans="1:9">
      <c r="A1306" s="280" t="s">
        <v>2701</v>
      </c>
      <c r="B1306" s="280" t="s">
        <v>1457</v>
      </c>
      <c r="C1306" s="280" t="s">
        <v>1186</v>
      </c>
      <c r="D1306" s="280" t="s">
        <v>1212</v>
      </c>
      <c r="E1306" s="80">
        <v>0</v>
      </c>
      <c r="F1306" s="80">
        <v>708511</v>
      </c>
      <c r="G1306" s="80">
        <v>3</v>
      </c>
      <c r="H1306" s="280" t="s">
        <v>1394</v>
      </c>
      <c r="I1306" s="80"/>
    </row>
    <row r="1307" spans="1:9">
      <c r="A1307" s="280" t="s">
        <v>2702</v>
      </c>
      <c r="B1307" s="280" t="s">
        <v>1457</v>
      </c>
      <c r="C1307" s="280" t="s">
        <v>1186</v>
      </c>
      <c r="D1307" s="280" t="s">
        <v>1213</v>
      </c>
      <c r="E1307" s="80">
        <v>0</v>
      </c>
      <c r="F1307" s="80">
        <v>708511</v>
      </c>
      <c r="G1307" s="80">
        <v>3</v>
      </c>
      <c r="H1307" s="280" t="s">
        <v>1394</v>
      </c>
      <c r="I1307" s="80"/>
    </row>
    <row r="1308" spans="1:9">
      <c r="A1308" s="280" t="s">
        <v>2703</v>
      </c>
      <c r="B1308" s="280" t="s">
        <v>1457</v>
      </c>
      <c r="C1308" s="280" t="s">
        <v>1186</v>
      </c>
      <c r="D1308" s="280" t="s">
        <v>1214</v>
      </c>
      <c r="E1308" s="80">
        <v>0</v>
      </c>
      <c r="F1308" s="80">
        <v>708511</v>
      </c>
      <c r="G1308" s="80">
        <v>3</v>
      </c>
      <c r="H1308" s="280" t="s">
        <v>1394</v>
      </c>
      <c r="I1308" s="80"/>
    </row>
    <row r="1309" spans="1:9">
      <c r="A1309" s="280" t="s">
        <v>2704</v>
      </c>
      <c r="B1309" s="280" t="s">
        <v>1457</v>
      </c>
      <c r="C1309" s="280" t="s">
        <v>1186</v>
      </c>
      <c r="D1309" s="280" t="s">
        <v>1215</v>
      </c>
      <c r="E1309" s="80">
        <v>0</v>
      </c>
      <c r="F1309" s="80">
        <v>708511</v>
      </c>
      <c r="G1309" s="80">
        <v>3</v>
      </c>
      <c r="H1309" s="280" t="s">
        <v>1394</v>
      </c>
      <c r="I1309" s="80"/>
    </row>
    <row r="1310" spans="1:9">
      <c r="A1310" s="280" t="s">
        <v>2705</v>
      </c>
      <c r="B1310" s="280" t="s">
        <v>1457</v>
      </c>
      <c r="C1310" s="280" t="s">
        <v>1186</v>
      </c>
      <c r="D1310" s="280" t="s">
        <v>1216</v>
      </c>
      <c r="E1310" s="80">
        <v>0</v>
      </c>
      <c r="F1310" s="80">
        <v>708511</v>
      </c>
      <c r="G1310" s="80">
        <v>3</v>
      </c>
      <c r="H1310" s="280" t="s">
        <v>1394</v>
      </c>
      <c r="I1310" s="80"/>
    </row>
    <row r="1311" spans="1:9">
      <c r="A1311" s="280" t="s">
        <v>2706</v>
      </c>
      <c r="B1311" s="280" t="s">
        <v>1457</v>
      </c>
      <c r="C1311" s="280" t="s">
        <v>1186</v>
      </c>
      <c r="D1311" s="280" t="s">
        <v>1217</v>
      </c>
      <c r="E1311" s="80">
        <v>0</v>
      </c>
      <c r="F1311" s="80">
        <v>708511</v>
      </c>
      <c r="G1311" s="80">
        <v>3</v>
      </c>
      <c r="H1311" s="280" t="s">
        <v>1394</v>
      </c>
      <c r="I1311" s="80"/>
    </row>
    <row r="1312" spans="1:9">
      <c r="A1312" s="280" t="s">
        <v>2707</v>
      </c>
      <c r="B1312" s="280" t="s">
        <v>1457</v>
      </c>
      <c r="C1312" s="280" t="s">
        <v>1186</v>
      </c>
      <c r="D1312" s="280" t="s">
        <v>1218</v>
      </c>
      <c r="E1312" s="80">
        <v>0</v>
      </c>
      <c r="F1312" s="80">
        <v>708511</v>
      </c>
      <c r="G1312" s="80">
        <v>3</v>
      </c>
      <c r="H1312" s="280" t="s">
        <v>1394</v>
      </c>
      <c r="I1312" s="80"/>
    </row>
    <row r="1313" spans="1:9">
      <c r="A1313" s="280" t="s">
        <v>2708</v>
      </c>
      <c r="B1313" s="280" t="s">
        <v>1457</v>
      </c>
      <c r="C1313" s="280" t="s">
        <v>1186</v>
      </c>
      <c r="D1313" s="280" t="s">
        <v>1219</v>
      </c>
      <c r="E1313" s="80">
        <v>0</v>
      </c>
      <c r="F1313" s="80">
        <v>708511</v>
      </c>
      <c r="G1313" s="80">
        <v>3</v>
      </c>
      <c r="H1313" s="280" t="s">
        <v>1394</v>
      </c>
      <c r="I1313" s="80"/>
    </row>
    <row r="1314" spans="1:9">
      <c r="A1314" s="280" t="s">
        <v>2709</v>
      </c>
      <c r="B1314" s="280" t="s">
        <v>1457</v>
      </c>
      <c r="C1314" s="280" t="s">
        <v>1186</v>
      </c>
      <c r="D1314" s="280" t="s">
        <v>1347</v>
      </c>
      <c r="E1314" s="80">
        <v>0</v>
      </c>
      <c r="F1314" s="80">
        <v>708511</v>
      </c>
      <c r="G1314" s="80">
        <v>3</v>
      </c>
      <c r="H1314" s="280" t="s">
        <v>1394</v>
      </c>
      <c r="I1314" s="80"/>
    </row>
    <row r="1315" spans="1:9">
      <c r="A1315" s="280" t="s">
        <v>2710</v>
      </c>
      <c r="B1315" s="280" t="s">
        <v>1457</v>
      </c>
      <c r="C1315" s="280" t="s">
        <v>1186</v>
      </c>
      <c r="D1315" s="280" t="s">
        <v>1344</v>
      </c>
      <c r="E1315" s="80">
        <v>0</v>
      </c>
      <c r="F1315" s="80">
        <v>708511</v>
      </c>
      <c r="G1315" s="80">
        <v>3</v>
      </c>
      <c r="H1315" s="280" t="s">
        <v>1394</v>
      </c>
      <c r="I1315" s="80"/>
    </row>
    <row r="1316" spans="1:9">
      <c r="A1316" s="280" t="s">
        <v>2711</v>
      </c>
      <c r="B1316" s="280" t="s">
        <v>1457</v>
      </c>
      <c r="C1316" s="280" t="s">
        <v>1187</v>
      </c>
      <c r="D1316" s="280" t="s">
        <v>1211</v>
      </c>
      <c r="E1316" s="80">
        <v>9.7000361094487064E-4</v>
      </c>
      <c r="F1316" s="80">
        <v>708511</v>
      </c>
      <c r="G1316" s="80">
        <v>3</v>
      </c>
      <c r="H1316" s="280" t="s">
        <v>1394</v>
      </c>
      <c r="I1316" s="80"/>
    </row>
    <row r="1317" spans="1:9">
      <c r="A1317" s="280" t="s">
        <v>2712</v>
      </c>
      <c r="B1317" s="280" t="s">
        <v>1457</v>
      </c>
      <c r="C1317" s="280" t="s">
        <v>1187</v>
      </c>
      <c r="D1317" s="280" t="s">
        <v>1212</v>
      </c>
      <c r="E1317" s="80">
        <v>9.9362616490792461E-4</v>
      </c>
      <c r="F1317" s="80">
        <v>708511</v>
      </c>
      <c r="G1317" s="80">
        <v>3</v>
      </c>
      <c r="H1317" s="280" t="s">
        <v>1394</v>
      </c>
      <c r="I1317" s="80"/>
    </row>
    <row r="1318" spans="1:9">
      <c r="A1318" s="280" t="s">
        <v>2713</v>
      </c>
      <c r="B1318" s="280" t="s">
        <v>1457</v>
      </c>
      <c r="C1318" s="280" t="s">
        <v>1187</v>
      </c>
      <c r="D1318" s="280" t="s">
        <v>1213</v>
      </c>
      <c r="E1318" s="80">
        <v>9.7000361094487064E-4</v>
      </c>
      <c r="F1318" s="80">
        <v>708511</v>
      </c>
      <c r="G1318" s="80">
        <v>3</v>
      </c>
      <c r="H1318" s="280" t="s">
        <v>1394</v>
      </c>
      <c r="I1318" s="80"/>
    </row>
    <row r="1319" spans="1:9">
      <c r="A1319" s="280" t="s">
        <v>2714</v>
      </c>
      <c r="B1319" s="280" t="s">
        <v>1457</v>
      </c>
      <c r="C1319" s="280" t="s">
        <v>1187</v>
      </c>
      <c r="D1319" s="280" t="s">
        <v>1214</v>
      </c>
      <c r="E1319" s="80">
        <v>9.7000361094487064E-4</v>
      </c>
      <c r="F1319" s="80">
        <v>708511</v>
      </c>
      <c r="G1319" s="80">
        <v>3</v>
      </c>
      <c r="H1319" s="280" t="s">
        <v>1394</v>
      </c>
      <c r="I1319" s="80"/>
    </row>
    <row r="1320" spans="1:9">
      <c r="A1320" s="280" t="s">
        <v>2715</v>
      </c>
      <c r="B1320" s="280" t="s">
        <v>1457</v>
      </c>
      <c r="C1320" s="280" t="s">
        <v>1187</v>
      </c>
      <c r="D1320" s="280" t="s">
        <v>1215</v>
      </c>
      <c r="E1320" s="80">
        <v>9.7336021556111881E-4</v>
      </c>
      <c r="F1320" s="80">
        <v>708511</v>
      </c>
      <c r="G1320" s="80">
        <v>3</v>
      </c>
      <c r="H1320" s="280" t="s">
        <v>1394</v>
      </c>
      <c r="I1320" s="80"/>
    </row>
    <row r="1321" spans="1:9">
      <c r="A1321" s="280" t="s">
        <v>2716</v>
      </c>
      <c r="B1321" s="280" t="s">
        <v>1457</v>
      </c>
      <c r="C1321" s="280" t="s">
        <v>1187</v>
      </c>
      <c r="D1321" s="280" t="s">
        <v>1216</v>
      </c>
      <c r="E1321" s="80">
        <v>1.0516913007203525E-3</v>
      </c>
      <c r="F1321" s="80">
        <v>708511</v>
      </c>
      <c r="G1321" s="80">
        <v>3</v>
      </c>
      <c r="H1321" s="280" t="s">
        <v>1394</v>
      </c>
      <c r="I1321" s="80"/>
    </row>
    <row r="1322" spans="1:9">
      <c r="A1322" s="280" t="s">
        <v>2717</v>
      </c>
      <c r="B1322" s="280" t="s">
        <v>1457</v>
      </c>
      <c r="C1322" s="280" t="s">
        <v>1187</v>
      </c>
      <c r="D1322" s="280" t="s">
        <v>1217</v>
      </c>
      <c r="E1322" s="80">
        <v>7.8756253989472832E-4</v>
      </c>
      <c r="F1322" s="80">
        <v>708511</v>
      </c>
      <c r="G1322" s="80">
        <v>3</v>
      </c>
      <c r="H1322" s="280" t="s">
        <v>1394</v>
      </c>
      <c r="I1322" s="80"/>
    </row>
    <row r="1323" spans="1:9">
      <c r="A1323" s="280" t="s">
        <v>2718</v>
      </c>
      <c r="B1323" s="280" t="s">
        <v>1457</v>
      </c>
      <c r="C1323" s="280" t="s">
        <v>1187</v>
      </c>
      <c r="D1323" s="280" t="s">
        <v>1218</v>
      </c>
      <c r="E1323" s="80">
        <v>3.1791015428297271E-4</v>
      </c>
      <c r="F1323" s="80">
        <v>708511</v>
      </c>
      <c r="G1323" s="80">
        <v>3</v>
      </c>
      <c r="H1323" s="280" t="s">
        <v>1394</v>
      </c>
      <c r="I1323" s="80"/>
    </row>
    <row r="1324" spans="1:9">
      <c r="A1324" s="280" t="s">
        <v>2719</v>
      </c>
      <c r="B1324" s="280" t="s">
        <v>1457</v>
      </c>
      <c r="C1324" s="280" t="s">
        <v>1187</v>
      </c>
      <c r="D1324" s="280" t="s">
        <v>1219</v>
      </c>
      <c r="E1324" s="80">
        <v>7.9411605518519125E-4</v>
      </c>
      <c r="F1324" s="80">
        <v>708511</v>
      </c>
      <c r="G1324" s="80">
        <v>3</v>
      </c>
      <c r="H1324" s="280" t="s">
        <v>1394</v>
      </c>
      <c r="I1324" s="80"/>
    </row>
    <row r="1325" spans="1:9">
      <c r="A1325" s="280" t="s">
        <v>2720</v>
      </c>
      <c r="B1325" s="280" t="s">
        <v>1457</v>
      </c>
      <c r="C1325" s="280" t="s">
        <v>1187</v>
      </c>
      <c r="D1325" s="280" t="s">
        <v>1347</v>
      </c>
      <c r="E1325" s="80">
        <v>8.7195535243551751E-4</v>
      </c>
      <c r="F1325" s="80">
        <v>708511</v>
      </c>
      <c r="G1325" s="80">
        <v>3</v>
      </c>
      <c r="H1325" s="280" t="s">
        <v>1394</v>
      </c>
      <c r="I1325" s="80"/>
    </row>
    <row r="1326" spans="1:9">
      <c r="A1326" s="280" t="s">
        <v>2721</v>
      </c>
      <c r="B1326" s="280" t="s">
        <v>1457</v>
      </c>
      <c r="C1326" s="280" t="s">
        <v>1187</v>
      </c>
      <c r="D1326" s="280" t="s">
        <v>1344</v>
      </c>
      <c r="E1326" s="80">
        <v>2.2151840944275394E-3</v>
      </c>
      <c r="F1326" s="80">
        <v>708511</v>
      </c>
      <c r="G1326" s="80">
        <v>3</v>
      </c>
      <c r="H1326" s="280" t="s">
        <v>1394</v>
      </c>
      <c r="I1326" s="80"/>
    </row>
    <row r="1327" spans="1:9">
      <c r="A1327" s="280" t="s">
        <v>2722</v>
      </c>
      <c r="B1327" s="280" t="s">
        <v>1457</v>
      </c>
      <c r="C1327" s="280" t="s">
        <v>1188</v>
      </c>
      <c r="D1327" s="280" t="s">
        <v>1211</v>
      </c>
      <c r="E1327" s="80">
        <v>0</v>
      </c>
      <c r="F1327" s="80">
        <v>708511</v>
      </c>
      <c r="G1327" s="80">
        <v>3</v>
      </c>
      <c r="H1327" s="280" t="s">
        <v>1394</v>
      </c>
      <c r="I1327" s="80"/>
    </row>
    <row r="1328" spans="1:9">
      <c r="A1328" s="280" t="s">
        <v>2723</v>
      </c>
      <c r="B1328" s="280" t="s">
        <v>1457</v>
      </c>
      <c r="C1328" s="280" t="s">
        <v>1188</v>
      </c>
      <c r="D1328" s="280" t="s">
        <v>1212</v>
      </c>
      <c r="E1328" s="80">
        <v>0</v>
      </c>
      <c r="F1328" s="80">
        <v>708511</v>
      </c>
      <c r="G1328" s="80">
        <v>3</v>
      </c>
      <c r="H1328" s="280" t="s">
        <v>1394</v>
      </c>
      <c r="I1328" s="80"/>
    </row>
    <row r="1329" spans="1:9">
      <c r="A1329" s="280" t="s">
        <v>2724</v>
      </c>
      <c r="B1329" s="280" t="s">
        <v>1457</v>
      </c>
      <c r="C1329" s="280" t="s">
        <v>1188</v>
      </c>
      <c r="D1329" s="280" t="s">
        <v>1213</v>
      </c>
      <c r="E1329" s="80">
        <v>0</v>
      </c>
      <c r="F1329" s="80">
        <v>708511</v>
      </c>
      <c r="G1329" s="80">
        <v>3</v>
      </c>
      <c r="H1329" s="280" t="s">
        <v>1394</v>
      </c>
      <c r="I1329" s="80"/>
    </row>
    <row r="1330" spans="1:9">
      <c r="A1330" s="280" t="s">
        <v>2725</v>
      </c>
      <c r="B1330" s="280" t="s">
        <v>1457</v>
      </c>
      <c r="C1330" s="280" t="s">
        <v>1188</v>
      </c>
      <c r="D1330" s="280" t="s">
        <v>1214</v>
      </c>
      <c r="E1330" s="80">
        <v>0</v>
      </c>
      <c r="F1330" s="80">
        <v>708511</v>
      </c>
      <c r="G1330" s="80">
        <v>3</v>
      </c>
      <c r="H1330" s="280" t="s">
        <v>1394</v>
      </c>
      <c r="I1330" s="80"/>
    </row>
    <row r="1331" spans="1:9">
      <c r="A1331" s="280" t="s">
        <v>2726</v>
      </c>
      <c r="B1331" s="280" t="s">
        <v>1457</v>
      </c>
      <c r="C1331" s="280" t="s">
        <v>1188</v>
      </c>
      <c r="D1331" s="280" t="s">
        <v>1215</v>
      </c>
      <c r="E1331" s="80">
        <v>0</v>
      </c>
      <c r="F1331" s="80">
        <v>708511</v>
      </c>
      <c r="G1331" s="80">
        <v>3</v>
      </c>
      <c r="H1331" s="280" t="s">
        <v>1394</v>
      </c>
      <c r="I1331" s="80"/>
    </row>
    <row r="1332" spans="1:9">
      <c r="A1332" s="280" t="s">
        <v>2727</v>
      </c>
      <c r="B1332" s="280" t="s">
        <v>1457</v>
      </c>
      <c r="C1332" s="280" t="s">
        <v>1188</v>
      </c>
      <c r="D1332" s="280" t="s">
        <v>1216</v>
      </c>
      <c r="E1332" s="80">
        <v>0</v>
      </c>
      <c r="F1332" s="80">
        <v>708511</v>
      </c>
      <c r="G1332" s="80">
        <v>3</v>
      </c>
      <c r="H1332" s="280" t="s">
        <v>1394</v>
      </c>
      <c r="I1332" s="80"/>
    </row>
    <row r="1333" spans="1:9">
      <c r="A1333" s="280" t="s">
        <v>2728</v>
      </c>
      <c r="B1333" s="280" t="s">
        <v>1457</v>
      </c>
      <c r="C1333" s="280" t="s">
        <v>1188</v>
      </c>
      <c r="D1333" s="280" t="s">
        <v>1217</v>
      </c>
      <c r="E1333" s="80">
        <v>0</v>
      </c>
      <c r="F1333" s="80">
        <v>708511</v>
      </c>
      <c r="G1333" s="80">
        <v>3</v>
      </c>
      <c r="H1333" s="280" t="s">
        <v>1394</v>
      </c>
      <c r="I1333" s="80"/>
    </row>
    <row r="1334" spans="1:9">
      <c r="A1334" s="280" t="s">
        <v>2729</v>
      </c>
      <c r="B1334" s="280" t="s">
        <v>1457</v>
      </c>
      <c r="C1334" s="280" t="s">
        <v>1188</v>
      </c>
      <c r="D1334" s="280" t="s">
        <v>1218</v>
      </c>
      <c r="E1334" s="80">
        <v>0</v>
      </c>
      <c r="F1334" s="80">
        <v>708511</v>
      </c>
      <c r="G1334" s="80">
        <v>3</v>
      </c>
      <c r="H1334" s="280" t="s">
        <v>1394</v>
      </c>
      <c r="I1334" s="80"/>
    </row>
    <row r="1335" spans="1:9">
      <c r="A1335" s="280" t="s">
        <v>2730</v>
      </c>
      <c r="B1335" s="280" t="s">
        <v>1457</v>
      </c>
      <c r="C1335" s="280" t="s">
        <v>1188</v>
      </c>
      <c r="D1335" s="280" t="s">
        <v>1219</v>
      </c>
      <c r="E1335" s="80">
        <v>0</v>
      </c>
      <c r="F1335" s="80">
        <v>708511</v>
      </c>
      <c r="G1335" s="80">
        <v>3</v>
      </c>
      <c r="H1335" s="280" t="s">
        <v>1394</v>
      </c>
      <c r="I1335" s="80"/>
    </row>
    <row r="1336" spans="1:9">
      <c r="A1336" s="280" t="s">
        <v>2731</v>
      </c>
      <c r="B1336" s="280" t="s">
        <v>1457</v>
      </c>
      <c r="C1336" s="280" t="s">
        <v>1188</v>
      </c>
      <c r="D1336" s="280" t="s">
        <v>1347</v>
      </c>
      <c r="E1336" s="80">
        <v>0</v>
      </c>
      <c r="F1336" s="80">
        <v>708511</v>
      </c>
      <c r="G1336" s="80">
        <v>3</v>
      </c>
      <c r="H1336" s="280" t="s">
        <v>1394</v>
      </c>
      <c r="I1336" s="80"/>
    </row>
    <row r="1337" spans="1:9">
      <c r="A1337" s="280" t="s">
        <v>2732</v>
      </c>
      <c r="B1337" s="280" t="s">
        <v>1457</v>
      </c>
      <c r="C1337" s="280" t="s">
        <v>1188</v>
      </c>
      <c r="D1337" s="280" t="s">
        <v>1344</v>
      </c>
      <c r="E1337" s="80">
        <v>0</v>
      </c>
      <c r="F1337" s="80">
        <v>708511</v>
      </c>
      <c r="G1337" s="80">
        <v>3</v>
      </c>
      <c r="H1337" s="280" t="s">
        <v>1394</v>
      </c>
      <c r="I1337" s="80"/>
    </row>
    <row r="1338" spans="1:9">
      <c r="A1338" s="280" t="s">
        <v>2733</v>
      </c>
      <c r="B1338" s="280" t="s">
        <v>1457</v>
      </c>
      <c r="C1338" s="280" t="s">
        <v>1189</v>
      </c>
      <c r="D1338" s="280" t="s">
        <v>1211</v>
      </c>
      <c r="E1338" s="80">
        <v>0</v>
      </c>
      <c r="F1338" s="80">
        <v>708511</v>
      </c>
      <c r="G1338" s="80">
        <v>3</v>
      </c>
      <c r="H1338" s="280" t="s">
        <v>1394</v>
      </c>
      <c r="I1338" s="80"/>
    </row>
    <row r="1339" spans="1:9">
      <c r="A1339" s="280" t="s">
        <v>2734</v>
      </c>
      <c r="B1339" s="280" t="s">
        <v>1457</v>
      </c>
      <c r="C1339" s="280" t="s">
        <v>1189</v>
      </c>
      <c r="D1339" s="280" t="s">
        <v>1212</v>
      </c>
      <c r="E1339" s="80">
        <v>0</v>
      </c>
      <c r="F1339" s="80">
        <v>708511</v>
      </c>
      <c r="G1339" s="80">
        <v>3</v>
      </c>
      <c r="H1339" s="280" t="s">
        <v>1394</v>
      </c>
      <c r="I1339" s="80"/>
    </row>
    <row r="1340" spans="1:9">
      <c r="A1340" s="280" t="s">
        <v>2735</v>
      </c>
      <c r="B1340" s="280" t="s">
        <v>1457</v>
      </c>
      <c r="C1340" s="280" t="s">
        <v>1189</v>
      </c>
      <c r="D1340" s="280" t="s">
        <v>1213</v>
      </c>
      <c r="E1340" s="80">
        <v>0</v>
      </c>
      <c r="F1340" s="80">
        <v>708511</v>
      </c>
      <c r="G1340" s="80">
        <v>3</v>
      </c>
      <c r="H1340" s="280" t="s">
        <v>1394</v>
      </c>
      <c r="I1340" s="80"/>
    </row>
    <row r="1341" spans="1:9">
      <c r="A1341" s="280" t="s">
        <v>2736</v>
      </c>
      <c r="B1341" s="280" t="s">
        <v>1457</v>
      </c>
      <c r="C1341" s="280" t="s">
        <v>1189</v>
      </c>
      <c r="D1341" s="280" t="s">
        <v>1214</v>
      </c>
      <c r="E1341" s="80">
        <v>0</v>
      </c>
      <c r="F1341" s="80">
        <v>708511</v>
      </c>
      <c r="G1341" s="80">
        <v>3</v>
      </c>
      <c r="H1341" s="280" t="s">
        <v>1394</v>
      </c>
      <c r="I1341" s="80"/>
    </row>
    <row r="1342" spans="1:9">
      <c r="A1342" s="280" t="s">
        <v>2737</v>
      </c>
      <c r="B1342" s="280" t="s">
        <v>1457</v>
      </c>
      <c r="C1342" s="280" t="s">
        <v>1189</v>
      </c>
      <c r="D1342" s="280" t="s">
        <v>1215</v>
      </c>
      <c r="E1342" s="80">
        <v>0</v>
      </c>
      <c r="F1342" s="80">
        <v>708511</v>
      </c>
      <c r="G1342" s="80">
        <v>3</v>
      </c>
      <c r="H1342" s="280" t="s">
        <v>1394</v>
      </c>
      <c r="I1342" s="80"/>
    </row>
    <row r="1343" spans="1:9">
      <c r="A1343" s="280" t="s">
        <v>2738</v>
      </c>
      <c r="B1343" s="280" t="s">
        <v>1457</v>
      </c>
      <c r="C1343" s="280" t="s">
        <v>1189</v>
      </c>
      <c r="D1343" s="280" t="s">
        <v>1216</v>
      </c>
      <c r="E1343" s="80">
        <v>0</v>
      </c>
      <c r="F1343" s="80">
        <v>708511</v>
      </c>
      <c r="G1343" s="80">
        <v>3</v>
      </c>
      <c r="H1343" s="280" t="s">
        <v>1394</v>
      </c>
      <c r="I1343" s="80"/>
    </row>
    <row r="1344" spans="1:9">
      <c r="A1344" s="280" t="s">
        <v>2739</v>
      </c>
      <c r="B1344" s="280" t="s">
        <v>1457</v>
      </c>
      <c r="C1344" s="280" t="s">
        <v>1189</v>
      </c>
      <c r="D1344" s="280" t="s">
        <v>1217</v>
      </c>
      <c r="E1344" s="80">
        <v>0</v>
      </c>
      <c r="F1344" s="80">
        <v>708511</v>
      </c>
      <c r="G1344" s="80">
        <v>3</v>
      </c>
      <c r="H1344" s="280" t="s">
        <v>1394</v>
      </c>
      <c r="I1344" s="80"/>
    </row>
    <row r="1345" spans="1:9">
      <c r="A1345" s="280" t="s">
        <v>2740</v>
      </c>
      <c r="B1345" s="280" t="s">
        <v>1457</v>
      </c>
      <c r="C1345" s="280" t="s">
        <v>1189</v>
      </c>
      <c r="D1345" s="280" t="s">
        <v>1218</v>
      </c>
      <c r="E1345" s="80">
        <v>0</v>
      </c>
      <c r="F1345" s="80">
        <v>708511</v>
      </c>
      <c r="G1345" s="80">
        <v>3</v>
      </c>
      <c r="H1345" s="280" t="s">
        <v>1394</v>
      </c>
      <c r="I1345" s="80"/>
    </row>
    <row r="1346" spans="1:9">
      <c r="A1346" s="280" t="s">
        <v>2741</v>
      </c>
      <c r="B1346" s="280" t="s">
        <v>1457</v>
      </c>
      <c r="C1346" s="280" t="s">
        <v>1189</v>
      </c>
      <c r="D1346" s="280" t="s">
        <v>1219</v>
      </c>
      <c r="E1346" s="80">
        <v>0</v>
      </c>
      <c r="F1346" s="80">
        <v>708511</v>
      </c>
      <c r="G1346" s="80">
        <v>3</v>
      </c>
      <c r="H1346" s="280" t="s">
        <v>1394</v>
      </c>
      <c r="I1346" s="80"/>
    </row>
    <row r="1347" spans="1:9">
      <c r="A1347" s="280" t="s">
        <v>2742</v>
      </c>
      <c r="B1347" s="280" t="s">
        <v>1457</v>
      </c>
      <c r="C1347" s="280" t="s">
        <v>1189</v>
      </c>
      <c r="D1347" s="280" t="s">
        <v>1347</v>
      </c>
      <c r="E1347" s="80">
        <v>0</v>
      </c>
      <c r="F1347" s="80">
        <v>708511</v>
      </c>
      <c r="G1347" s="80">
        <v>3</v>
      </c>
      <c r="H1347" s="280" t="s">
        <v>1394</v>
      </c>
      <c r="I1347" s="80"/>
    </row>
    <row r="1348" spans="1:9">
      <c r="A1348" s="280" t="s">
        <v>2743</v>
      </c>
      <c r="B1348" s="280" t="s">
        <v>1457</v>
      </c>
      <c r="C1348" s="280" t="s">
        <v>1189</v>
      </c>
      <c r="D1348" s="280" t="s">
        <v>1344</v>
      </c>
      <c r="E1348" s="80">
        <v>0</v>
      </c>
      <c r="F1348" s="80">
        <v>708511</v>
      </c>
      <c r="G1348" s="80">
        <v>3</v>
      </c>
      <c r="H1348" s="280" t="s">
        <v>1394</v>
      </c>
      <c r="I1348" s="80"/>
    </row>
    <row r="1349" spans="1:9">
      <c r="A1349" s="280" t="s">
        <v>2744</v>
      </c>
      <c r="B1349" s="280" t="s">
        <v>1457</v>
      </c>
      <c r="C1349" s="280" t="s">
        <v>1190</v>
      </c>
      <c r="D1349" s="280" t="s">
        <v>1211</v>
      </c>
      <c r="E1349" s="80">
        <v>8.3371155234707384E-5</v>
      </c>
      <c r="F1349" s="80">
        <v>711876</v>
      </c>
      <c r="G1349" s="80">
        <v>4</v>
      </c>
      <c r="H1349" s="280" t="s">
        <v>1394</v>
      </c>
      <c r="I1349" s="80"/>
    </row>
    <row r="1350" spans="1:9">
      <c r="A1350" s="280" t="s">
        <v>2745</v>
      </c>
      <c r="B1350" s="280" t="s">
        <v>1457</v>
      </c>
      <c r="C1350" s="280" t="s">
        <v>1190</v>
      </c>
      <c r="D1350" s="280" t="s">
        <v>1212</v>
      </c>
      <c r="E1350" s="80">
        <v>8.3955512148972677E-5</v>
      </c>
      <c r="F1350" s="80">
        <v>711876</v>
      </c>
      <c r="G1350" s="80">
        <v>4</v>
      </c>
      <c r="H1350" s="280" t="s">
        <v>1394</v>
      </c>
      <c r="I1350" s="80"/>
    </row>
    <row r="1351" spans="1:9">
      <c r="A1351" s="280" t="s">
        <v>2746</v>
      </c>
      <c r="B1351" s="280" t="s">
        <v>1457</v>
      </c>
      <c r="C1351" s="280" t="s">
        <v>1190</v>
      </c>
      <c r="D1351" s="280" t="s">
        <v>1213</v>
      </c>
      <c r="E1351" s="80">
        <v>8.3955512148972677E-5</v>
      </c>
      <c r="F1351" s="80">
        <v>711876</v>
      </c>
      <c r="G1351" s="80">
        <v>4</v>
      </c>
      <c r="H1351" s="280" t="s">
        <v>1394</v>
      </c>
      <c r="I1351" s="80"/>
    </row>
    <row r="1352" spans="1:9">
      <c r="A1352" s="280" t="s">
        <v>2747</v>
      </c>
      <c r="B1352" s="280" t="s">
        <v>1457</v>
      </c>
      <c r="C1352" s="280" t="s">
        <v>1190</v>
      </c>
      <c r="D1352" s="280" t="s">
        <v>1214</v>
      </c>
      <c r="E1352" s="80">
        <v>8.3955512148972677E-5</v>
      </c>
      <c r="F1352" s="80">
        <v>711876</v>
      </c>
      <c r="G1352" s="80">
        <v>4</v>
      </c>
      <c r="H1352" s="280" t="s">
        <v>1394</v>
      </c>
      <c r="I1352" s="80"/>
    </row>
    <row r="1353" spans="1:9">
      <c r="A1353" s="280" t="s">
        <v>2748</v>
      </c>
      <c r="B1353" s="280" t="s">
        <v>1457</v>
      </c>
      <c r="C1353" s="280" t="s">
        <v>1190</v>
      </c>
      <c r="D1353" s="280" t="s">
        <v>1215</v>
      </c>
      <c r="E1353" s="80">
        <v>8.2293411625679051E-5</v>
      </c>
      <c r="F1353" s="80">
        <v>711876</v>
      </c>
      <c r="G1353" s="80">
        <v>4</v>
      </c>
      <c r="H1353" s="280" t="s">
        <v>1394</v>
      </c>
      <c r="I1353" s="80"/>
    </row>
    <row r="1354" spans="1:9">
      <c r="A1354" s="280" t="s">
        <v>2749</v>
      </c>
      <c r="B1354" s="280" t="s">
        <v>1457</v>
      </c>
      <c r="C1354" s="280" t="s">
        <v>1190</v>
      </c>
      <c r="D1354" s="280" t="s">
        <v>1216</v>
      </c>
      <c r="E1354" s="80">
        <v>5.6886622424921043E-5</v>
      </c>
      <c r="F1354" s="80">
        <v>711876</v>
      </c>
      <c r="G1354" s="80">
        <v>4</v>
      </c>
      <c r="H1354" s="280" t="s">
        <v>1394</v>
      </c>
      <c r="I1354" s="80"/>
    </row>
    <row r="1355" spans="1:9">
      <c r="A1355" s="280" t="s">
        <v>2750</v>
      </c>
      <c r="B1355" s="280" t="s">
        <v>1457</v>
      </c>
      <c r="C1355" s="280" t="s">
        <v>1190</v>
      </c>
      <c r="D1355" s="280" t="s">
        <v>1217</v>
      </c>
      <c r="E1355" s="80">
        <v>6.7585195580951971E-5</v>
      </c>
      <c r="F1355" s="80">
        <v>711876</v>
      </c>
      <c r="G1355" s="80">
        <v>4</v>
      </c>
      <c r="H1355" s="280" t="s">
        <v>1394</v>
      </c>
      <c r="I1355" s="80"/>
    </row>
    <row r="1356" spans="1:9">
      <c r="A1356" s="280" t="s">
        <v>2751</v>
      </c>
      <c r="B1356" s="280" t="s">
        <v>1457</v>
      </c>
      <c r="C1356" s="280" t="s">
        <v>1190</v>
      </c>
      <c r="D1356" s="280" t="s">
        <v>1218</v>
      </c>
      <c r="E1356" s="80">
        <v>7.8290151450552238E-5</v>
      </c>
      <c r="F1356" s="80">
        <v>711876</v>
      </c>
      <c r="G1356" s="80">
        <v>4</v>
      </c>
      <c r="H1356" s="280" t="s">
        <v>1394</v>
      </c>
      <c r="I1356" s="80"/>
    </row>
    <row r="1357" spans="1:9">
      <c r="A1357" s="280" t="s">
        <v>2752</v>
      </c>
      <c r="B1357" s="280" t="s">
        <v>1457</v>
      </c>
      <c r="C1357" s="280" t="s">
        <v>1190</v>
      </c>
      <c r="D1357" s="280" t="s">
        <v>1219</v>
      </c>
      <c r="E1357" s="80">
        <v>16.536334526629854</v>
      </c>
      <c r="F1357" s="80">
        <v>711876</v>
      </c>
      <c r="G1357" s="80">
        <v>4</v>
      </c>
      <c r="H1357" s="280" t="s">
        <v>1394</v>
      </c>
      <c r="I1357" s="80"/>
    </row>
    <row r="1358" spans="1:9">
      <c r="A1358" s="280" t="s">
        <v>2753</v>
      </c>
      <c r="B1358" s="280" t="s">
        <v>1457</v>
      </c>
      <c r="C1358" s="280" t="s">
        <v>1190</v>
      </c>
      <c r="D1358" s="280" t="s">
        <v>1347</v>
      </c>
      <c r="E1358" s="80">
        <v>1.0042571478491878E-4</v>
      </c>
      <c r="F1358" s="80">
        <v>711876</v>
      </c>
      <c r="G1358" s="80">
        <v>4</v>
      </c>
      <c r="H1358" s="280" t="s">
        <v>1394</v>
      </c>
      <c r="I1358" s="80"/>
    </row>
    <row r="1359" spans="1:9">
      <c r="A1359" s="280" t="s">
        <v>2754</v>
      </c>
      <c r="B1359" s="280" t="s">
        <v>1457</v>
      </c>
      <c r="C1359" s="280" t="s">
        <v>1190</v>
      </c>
      <c r="D1359" s="280" t="s">
        <v>1344</v>
      </c>
      <c r="E1359" s="80">
        <v>2.4229363698915224E-4</v>
      </c>
      <c r="F1359" s="80">
        <v>711876</v>
      </c>
      <c r="G1359" s="80">
        <v>4</v>
      </c>
      <c r="H1359" s="280" t="s">
        <v>1394</v>
      </c>
      <c r="I1359" s="80"/>
    </row>
    <row r="1360" spans="1:9">
      <c r="A1360" s="280" t="s">
        <v>2755</v>
      </c>
      <c r="B1360" s="280" t="s">
        <v>1457</v>
      </c>
      <c r="C1360" s="280" t="s">
        <v>1191</v>
      </c>
      <c r="D1360" s="280" t="s">
        <v>1211</v>
      </c>
      <c r="E1360" s="80">
        <v>9.4296565610192342E-5</v>
      </c>
      <c r="F1360" s="80">
        <v>711876</v>
      </c>
      <c r="G1360" s="80">
        <v>4</v>
      </c>
      <c r="H1360" s="280" t="s">
        <v>1394</v>
      </c>
      <c r="I1360" s="80"/>
    </row>
    <row r="1361" spans="1:9">
      <c r="A1361" s="280" t="s">
        <v>2756</v>
      </c>
      <c r="B1361" s="280" t="s">
        <v>1457</v>
      </c>
      <c r="C1361" s="280" t="s">
        <v>1191</v>
      </c>
      <c r="D1361" s="280" t="s">
        <v>1212</v>
      </c>
      <c r="E1361" s="80">
        <v>9.5121459348787712E-5</v>
      </c>
      <c r="F1361" s="80">
        <v>711876</v>
      </c>
      <c r="G1361" s="80">
        <v>4</v>
      </c>
      <c r="H1361" s="280" t="s">
        <v>1394</v>
      </c>
      <c r="I1361" s="80"/>
    </row>
    <row r="1362" spans="1:9">
      <c r="A1362" s="280" t="s">
        <v>2757</v>
      </c>
      <c r="B1362" s="280" t="s">
        <v>1457</v>
      </c>
      <c r="C1362" s="280" t="s">
        <v>1191</v>
      </c>
      <c r="D1362" s="280" t="s">
        <v>1213</v>
      </c>
      <c r="E1362" s="80">
        <v>9.4880922524457622E-5</v>
      </c>
      <c r="F1362" s="80">
        <v>711876</v>
      </c>
      <c r="G1362" s="80">
        <v>4</v>
      </c>
      <c r="H1362" s="280" t="s">
        <v>1394</v>
      </c>
      <c r="I1362" s="80"/>
    </row>
    <row r="1363" spans="1:9">
      <c r="A1363" s="280" t="s">
        <v>2758</v>
      </c>
      <c r="B1363" s="280" t="s">
        <v>1457</v>
      </c>
      <c r="C1363" s="280" t="s">
        <v>1191</v>
      </c>
      <c r="D1363" s="280" t="s">
        <v>1214</v>
      </c>
      <c r="E1363" s="80">
        <v>9.4880922524457622E-5</v>
      </c>
      <c r="F1363" s="80">
        <v>711876</v>
      </c>
      <c r="G1363" s="80">
        <v>4</v>
      </c>
      <c r="H1363" s="280" t="s">
        <v>1394</v>
      </c>
      <c r="I1363" s="80"/>
    </row>
    <row r="1364" spans="1:9">
      <c r="A1364" s="280" t="s">
        <v>2759</v>
      </c>
      <c r="B1364" s="280" t="s">
        <v>1457</v>
      </c>
      <c r="C1364" s="280" t="s">
        <v>1191</v>
      </c>
      <c r="D1364" s="280" t="s">
        <v>1215</v>
      </c>
      <c r="E1364" s="80">
        <v>9.3459358825494085E-5</v>
      </c>
      <c r="F1364" s="80">
        <v>711876</v>
      </c>
      <c r="G1364" s="80">
        <v>4</v>
      </c>
      <c r="H1364" s="280" t="s">
        <v>1394</v>
      </c>
      <c r="I1364" s="80"/>
    </row>
    <row r="1365" spans="1:9">
      <c r="A1365" s="280" t="s">
        <v>2760</v>
      </c>
      <c r="B1365" s="280" t="s">
        <v>1457</v>
      </c>
      <c r="C1365" s="280" t="s">
        <v>1191</v>
      </c>
      <c r="D1365" s="280" t="s">
        <v>1216</v>
      </c>
      <c r="E1365" s="80">
        <v>7.6077083410703241E-5</v>
      </c>
      <c r="F1365" s="80">
        <v>711876</v>
      </c>
      <c r="G1365" s="80">
        <v>4</v>
      </c>
      <c r="H1365" s="280" t="s">
        <v>1394</v>
      </c>
      <c r="I1365" s="80"/>
    </row>
    <row r="1366" spans="1:9">
      <c r="A1366" s="280" t="s">
        <v>2761</v>
      </c>
      <c r="B1366" s="280" t="s">
        <v>1457</v>
      </c>
      <c r="C1366" s="280" t="s">
        <v>1191</v>
      </c>
      <c r="D1366" s="280" t="s">
        <v>1217</v>
      </c>
      <c r="E1366" s="80">
        <v>7.7296310812428719E-5</v>
      </c>
      <c r="F1366" s="80">
        <v>711876</v>
      </c>
      <c r="G1366" s="80">
        <v>4</v>
      </c>
      <c r="H1366" s="280" t="s">
        <v>1394</v>
      </c>
      <c r="I1366" s="80"/>
    </row>
    <row r="1367" spans="1:9">
      <c r="A1367" s="280" t="s">
        <v>2762</v>
      </c>
      <c r="B1367" s="280" t="s">
        <v>1457</v>
      </c>
      <c r="C1367" s="280" t="s">
        <v>1191</v>
      </c>
      <c r="D1367" s="280" t="s">
        <v>1218</v>
      </c>
      <c r="E1367" s="80">
        <v>9.6493823712735986E-5</v>
      </c>
      <c r="F1367" s="80">
        <v>711876</v>
      </c>
      <c r="G1367" s="80">
        <v>4</v>
      </c>
      <c r="H1367" s="280" t="s">
        <v>1394</v>
      </c>
      <c r="I1367" s="80"/>
    </row>
    <row r="1368" spans="1:9">
      <c r="A1368" s="280" t="s">
        <v>2763</v>
      </c>
      <c r="B1368" s="280" t="s">
        <v>1457</v>
      </c>
      <c r="C1368" s="280" t="s">
        <v>1191</v>
      </c>
      <c r="D1368" s="280" t="s">
        <v>1219</v>
      </c>
      <c r="E1368" s="80">
        <v>16.536343152663409</v>
      </c>
      <c r="F1368" s="80">
        <v>711876</v>
      </c>
      <c r="G1368" s="80">
        <v>4</v>
      </c>
      <c r="H1368" s="280" t="s">
        <v>1394</v>
      </c>
      <c r="I1368" s="80"/>
    </row>
    <row r="1369" spans="1:9">
      <c r="A1369" s="280" t="s">
        <v>2764</v>
      </c>
      <c r="B1369" s="280" t="s">
        <v>1457</v>
      </c>
      <c r="C1369" s="280" t="s">
        <v>1191</v>
      </c>
      <c r="D1369" s="280" t="s">
        <v>1347</v>
      </c>
      <c r="E1369" s="80">
        <v>1.1275372861695442E-4</v>
      </c>
      <c r="F1369" s="80">
        <v>711876</v>
      </c>
      <c r="G1369" s="80">
        <v>4</v>
      </c>
      <c r="H1369" s="280" t="s">
        <v>1394</v>
      </c>
      <c r="I1369" s="80"/>
    </row>
    <row r="1370" spans="1:9">
      <c r="A1370" s="280" t="s">
        <v>2765</v>
      </c>
      <c r="B1370" s="280" t="s">
        <v>1457</v>
      </c>
      <c r="C1370" s="280" t="s">
        <v>1191</v>
      </c>
      <c r="D1370" s="280" t="s">
        <v>1344</v>
      </c>
      <c r="E1370" s="80">
        <v>2.7462716386920808E-4</v>
      </c>
      <c r="F1370" s="80">
        <v>711876</v>
      </c>
      <c r="G1370" s="80">
        <v>4</v>
      </c>
      <c r="H1370" s="280" t="s">
        <v>1394</v>
      </c>
      <c r="I1370" s="80"/>
    </row>
    <row r="1371" spans="1:9">
      <c r="A1371" s="280" t="s">
        <v>2766</v>
      </c>
      <c r="B1371" s="280" t="s">
        <v>1457</v>
      </c>
      <c r="C1371" s="280" t="s">
        <v>1192</v>
      </c>
      <c r="D1371" s="280" t="s">
        <v>1211</v>
      </c>
      <c r="E1371" s="80">
        <v>1.2310429111312728E-3</v>
      </c>
      <c r="F1371" s="80">
        <v>711876</v>
      </c>
      <c r="G1371" s="80">
        <v>4</v>
      </c>
      <c r="H1371" s="280" t="s">
        <v>1394</v>
      </c>
      <c r="I1371" s="80"/>
    </row>
    <row r="1372" spans="1:9">
      <c r="A1372" s="280" t="s">
        <v>2767</v>
      </c>
      <c r="B1372" s="280" t="s">
        <v>1457</v>
      </c>
      <c r="C1372" s="280" t="s">
        <v>1192</v>
      </c>
      <c r="D1372" s="280" t="s">
        <v>1212</v>
      </c>
      <c r="E1372" s="80">
        <v>1.2566905288227891E-3</v>
      </c>
      <c r="F1372" s="80">
        <v>711876</v>
      </c>
      <c r="G1372" s="80">
        <v>4</v>
      </c>
      <c r="H1372" s="280" t="s">
        <v>1394</v>
      </c>
      <c r="I1372" s="80"/>
    </row>
    <row r="1373" spans="1:9">
      <c r="A1373" s="280" t="s">
        <v>2768</v>
      </c>
      <c r="B1373" s="280" t="s">
        <v>1457</v>
      </c>
      <c r="C1373" s="280" t="s">
        <v>1192</v>
      </c>
      <c r="D1373" s="280" t="s">
        <v>1213</v>
      </c>
      <c r="E1373" s="80">
        <v>1.2316272680455381E-3</v>
      </c>
      <c r="F1373" s="80">
        <v>711876</v>
      </c>
      <c r="G1373" s="80">
        <v>4</v>
      </c>
      <c r="H1373" s="280" t="s">
        <v>1394</v>
      </c>
      <c r="I1373" s="80"/>
    </row>
    <row r="1374" spans="1:9">
      <c r="A1374" s="280" t="s">
        <v>2769</v>
      </c>
      <c r="B1374" s="280" t="s">
        <v>1457</v>
      </c>
      <c r="C1374" s="280" t="s">
        <v>1192</v>
      </c>
      <c r="D1374" s="280" t="s">
        <v>1214</v>
      </c>
      <c r="E1374" s="80">
        <v>1.2330720082030133E-3</v>
      </c>
      <c r="F1374" s="80">
        <v>711876</v>
      </c>
      <c r="G1374" s="80">
        <v>4</v>
      </c>
      <c r="H1374" s="280" t="s">
        <v>1394</v>
      </c>
      <c r="I1374" s="80"/>
    </row>
    <row r="1375" spans="1:9">
      <c r="A1375" s="280" t="s">
        <v>2770</v>
      </c>
      <c r="B1375" s="280" t="s">
        <v>1457</v>
      </c>
      <c r="C1375" s="280" t="s">
        <v>1192</v>
      </c>
      <c r="D1375" s="280" t="s">
        <v>1215</v>
      </c>
      <c r="E1375" s="80">
        <v>1.2448949675849261E-3</v>
      </c>
      <c r="F1375" s="80">
        <v>711876</v>
      </c>
      <c r="G1375" s="80">
        <v>4</v>
      </c>
      <c r="H1375" s="280" t="s">
        <v>1394</v>
      </c>
      <c r="I1375" s="80"/>
    </row>
    <row r="1376" spans="1:9">
      <c r="A1376" s="280" t="s">
        <v>2771</v>
      </c>
      <c r="B1376" s="280" t="s">
        <v>1457</v>
      </c>
      <c r="C1376" s="280" t="s">
        <v>1192</v>
      </c>
      <c r="D1376" s="280" t="s">
        <v>1216</v>
      </c>
      <c r="E1376" s="80">
        <v>1.916172785080505E-3</v>
      </c>
      <c r="F1376" s="80">
        <v>711876</v>
      </c>
      <c r="G1376" s="80">
        <v>4</v>
      </c>
      <c r="H1376" s="280" t="s">
        <v>1394</v>
      </c>
      <c r="I1376" s="80"/>
    </row>
    <row r="1377" spans="1:9">
      <c r="A1377" s="280" t="s">
        <v>2772</v>
      </c>
      <c r="B1377" s="280" t="s">
        <v>1457</v>
      </c>
      <c r="C1377" s="280" t="s">
        <v>1192</v>
      </c>
      <c r="D1377" s="280" t="s">
        <v>1217</v>
      </c>
      <c r="E1377" s="80">
        <v>1.0328309673715986E-3</v>
      </c>
      <c r="F1377" s="80">
        <v>711876</v>
      </c>
      <c r="G1377" s="80">
        <v>4</v>
      </c>
      <c r="H1377" s="280" t="s">
        <v>1394</v>
      </c>
      <c r="I1377" s="80"/>
    </row>
    <row r="1378" spans="1:9">
      <c r="A1378" s="280" t="s">
        <v>2773</v>
      </c>
      <c r="B1378" s="280" t="s">
        <v>1457</v>
      </c>
      <c r="C1378" s="280" t="s">
        <v>1192</v>
      </c>
      <c r="D1378" s="280" t="s">
        <v>1218</v>
      </c>
      <c r="E1378" s="80">
        <v>1.0935690125487613E-3</v>
      </c>
      <c r="F1378" s="80">
        <v>711876</v>
      </c>
      <c r="G1378" s="80">
        <v>4</v>
      </c>
      <c r="H1378" s="280" t="s">
        <v>1394</v>
      </c>
      <c r="I1378" s="80"/>
    </row>
    <row r="1379" spans="1:9">
      <c r="A1379" s="280" t="s">
        <v>2774</v>
      </c>
      <c r="B1379" s="280" t="s">
        <v>1457</v>
      </c>
      <c r="C1379" s="280" t="s">
        <v>1192</v>
      </c>
      <c r="D1379" s="280" t="s">
        <v>1219</v>
      </c>
      <c r="E1379" s="80">
        <v>16.53739608287119</v>
      </c>
      <c r="F1379" s="80">
        <v>711876</v>
      </c>
      <c r="G1379" s="80">
        <v>4</v>
      </c>
      <c r="H1379" s="280" t="s">
        <v>1394</v>
      </c>
      <c r="I1379" s="80"/>
    </row>
    <row r="1380" spans="1:9">
      <c r="A1380" s="280" t="s">
        <v>2775</v>
      </c>
      <c r="B1380" s="280" t="s">
        <v>1457</v>
      </c>
      <c r="C1380" s="280" t="s">
        <v>1192</v>
      </c>
      <c r="D1380" s="280" t="s">
        <v>1347</v>
      </c>
      <c r="E1380" s="80">
        <v>1.5014656153397943E-3</v>
      </c>
      <c r="F1380" s="80">
        <v>711876</v>
      </c>
      <c r="G1380" s="80">
        <v>4</v>
      </c>
      <c r="H1380" s="280" t="s">
        <v>1394</v>
      </c>
      <c r="I1380" s="80"/>
    </row>
    <row r="1381" spans="1:9">
      <c r="A1381" s="280" t="s">
        <v>2776</v>
      </c>
      <c r="B1381" s="280" t="s">
        <v>1457</v>
      </c>
      <c r="C1381" s="280" t="s">
        <v>1192</v>
      </c>
      <c r="D1381" s="280" t="s">
        <v>1344</v>
      </c>
      <c r="E1381" s="80">
        <v>3.6491174809372656E-3</v>
      </c>
      <c r="F1381" s="80">
        <v>711876</v>
      </c>
      <c r="G1381" s="80">
        <v>4</v>
      </c>
      <c r="H1381" s="280" t="s">
        <v>1394</v>
      </c>
      <c r="I1381" s="80"/>
    </row>
    <row r="1382" spans="1:9">
      <c r="A1382" s="280" t="s">
        <v>2777</v>
      </c>
      <c r="B1382" s="280" t="s">
        <v>1457</v>
      </c>
      <c r="C1382" s="280" t="s">
        <v>1193</v>
      </c>
      <c r="D1382" s="280" t="s">
        <v>1211</v>
      </c>
      <c r="E1382" s="80">
        <v>0</v>
      </c>
      <c r="F1382" s="80">
        <v>711876</v>
      </c>
      <c r="G1382" s="80">
        <v>4</v>
      </c>
      <c r="H1382" s="280" t="s">
        <v>1394</v>
      </c>
      <c r="I1382" s="80"/>
    </row>
    <row r="1383" spans="1:9">
      <c r="A1383" s="280" t="s">
        <v>2778</v>
      </c>
      <c r="B1383" s="280" t="s">
        <v>1457</v>
      </c>
      <c r="C1383" s="280" t="s">
        <v>1193</v>
      </c>
      <c r="D1383" s="280" t="s">
        <v>1212</v>
      </c>
      <c r="E1383" s="80">
        <v>0</v>
      </c>
      <c r="F1383" s="80">
        <v>711876</v>
      </c>
      <c r="G1383" s="80">
        <v>4</v>
      </c>
      <c r="H1383" s="280" t="s">
        <v>1394</v>
      </c>
      <c r="I1383" s="80"/>
    </row>
    <row r="1384" spans="1:9">
      <c r="A1384" s="280" t="s">
        <v>2779</v>
      </c>
      <c r="B1384" s="280" t="s">
        <v>1457</v>
      </c>
      <c r="C1384" s="280" t="s">
        <v>1193</v>
      </c>
      <c r="D1384" s="280" t="s">
        <v>1213</v>
      </c>
      <c r="E1384" s="80">
        <v>0</v>
      </c>
      <c r="F1384" s="80">
        <v>711876</v>
      </c>
      <c r="G1384" s="80">
        <v>4</v>
      </c>
      <c r="H1384" s="280" t="s">
        <v>1394</v>
      </c>
      <c r="I1384" s="80"/>
    </row>
    <row r="1385" spans="1:9">
      <c r="A1385" s="280" t="s">
        <v>2780</v>
      </c>
      <c r="B1385" s="280" t="s">
        <v>1457</v>
      </c>
      <c r="C1385" s="280" t="s">
        <v>1193</v>
      </c>
      <c r="D1385" s="280" t="s">
        <v>1214</v>
      </c>
      <c r="E1385" s="80">
        <v>0</v>
      </c>
      <c r="F1385" s="80">
        <v>711876</v>
      </c>
      <c r="G1385" s="80">
        <v>4</v>
      </c>
      <c r="H1385" s="280" t="s">
        <v>1394</v>
      </c>
      <c r="I1385" s="80"/>
    </row>
    <row r="1386" spans="1:9">
      <c r="A1386" s="280" t="s">
        <v>2781</v>
      </c>
      <c r="B1386" s="280" t="s">
        <v>1457</v>
      </c>
      <c r="C1386" s="280" t="s">
        <v>1193</v>
      </c>
      <c r="D1386" s="280" t="s">
        <v>1215</v>
      </c>
      <c r="E1386" s="80">
        <v>0</v>
      </c>
      <c r="F1386" s="80">
        <v>711876</v>
      </c>
      <c r="G1386" s="80">
        <v>4</v>
      </c>
      <c r="H1386" s="280" t="s">
        <v>1394</v>
      </c>
      <c r="I1386" s="80"/>
    </row>
    <row r="1387" spans="1:9">
      <c r="A1387" s="280" t="s">
        <v>2782</v>
      </c>
      <c r="B1387" s="280" t="s">
        <v>1457</v>
      </c>
      <c r="C1387" s="280" t="s">
        <v>1193</v>
      </c>
      <c r="D1387" s="280" t="s">
        <v>1216</v>
      </c>
      <c r="E1387" s="80">
        <v>0</v>
      </c>
      <c r="F1387" s="80">
        <v>711876</v>
      </c>
      <c r="G1387" s="80">
        <v>4</v>
      </c>
      <c r="H1387" s="280" t="s">
        <v>1394</v>
      </c>
      <c r="I1387" s="80"/>
    </row>
    <row r="1388" spans="1:9">
      <c r="A1388" s="280" t="s">
        <v>2783</v>
      </c>
      <c r="B1388" s="280" t="s">
        <v>1457</v>
      </c>
      <c r="C1388" s="280" t="s">
        <v>1193</v>
      </c>
      <c r="D1388" s="280" t="s">
        <v>1217</v>
      </c>
      <c r="E1388" s="80">
        <v>0</v>
      </c>
      <c r="F1388" s="80">
        <v>711876</v>
      </c>
      <c r="G1388" s="80">
        <v>4</v>
      </c>
      <c r="H1388" s="280" t="s">
        <v>1394</v>
      </c>
      <c r="I1388" s="80"/>
    </row>
    <row r="1389" spans="1:9">
      <c r="A1389" s="280" t="s">
        <v>2784</v>
      </c>
      <c r="B1389" s="280" t="s">
        <v>1457</v>
      </c>
      <c r="C1389" s="280" t="s">
        <v>1193</v>
      </c>
      <c r="D1389" s="280" t="s">
        <v>1218</v>
      </c>
      <c r="E1389" s="80">
        <v>0</v>
      </c>
      <c r="F1389" s="80">
        <v>711876</v>
      </c>
      <c r="G1389" s="80">
        <v>4</v>
      </c>
      <c r="H1389" s="280" t="s">
        <v>1394</v>
      </c>
      <c r="I1389" s="80"/>
    </row>
    <row r="1390" spans="1:9">
      <c r="A1390" s="280" t="s">
        <v>2785</v>
      </c>
      <c r="B1390" s="280" t="s">
        <v>1457</v>
      </c>
      <c r="C1390" s="280" t="s">
        <v>1193</v>
      </c>
      <c r="D1390" s="280" t="s">
        <v>1219</v>
      </c>
      <c r="E1390" s="80">
        <v>0</v>
      </c>
      <c r="F1390" s="80">
        <v>711876</v>
      </c>
      <c r="G1390" s="80">
        <v>4</v>
      </c>
      <c r="H1390" s="280" t="s">
        <v>1394</v>
      </c>
      <c r="I1390" s="80"/>
    </row>
    <row r="1391" spans="1:9">
      <c r="A1391" s="280" t="s">
        <v>2786</v>
      </c>
      <c r="B1391" s="280" t="s">
        <v>1457</v>
      </c>
      <c r="C1391" s="280" t="s">
        <v>1193</v>
      </c>
      <c r="D1391" s="280" t="s">
        <v>1347</v>
      </c>
      <c r="E1391" s="80">
        <v>0</v>
      </c>
      <c r="F1391" s="80">
        <v>711876</v>
      </c>
      <c r="G1391" s="80">
        <v>4</v>
      </c>
      <c r="H1391" s="280" t="s">
        <v>1394</v>
      </c>
      <c r="I1391" s="80"/>
    </row>
    <row r="1392" spans="1:9">
      <c r="A1392" s="280" t="s">
        <v>2787</v>
      </c>
      <c r="B1392" s="280" t="s">
        <v>1457</v>
      </c>
      <c r="C1392" s="280" t="s">
        <v>1193</v>
      </c>
      <c r="D1392" s="280" t="s">
        <v>1344</v>
      </c>
      <c r="E1392" s="80">
        <v>0</v>
      </c>
      <c r="F1392" s="80">
        <v>711876</v>
      </c>
      <c r="G1392" s="80">
        <v>4</v>
      </c>
      <c r="H1392" s="280" t="s">
        <v>1394</v>
      </c>
      <c r="I1392" s="80"/>
    </row>
    <row r="1393" spans="1:9">
      <c r="A1393" s="280" t="s">
        <v>2788</v>
      </c>
      <c r="B1393" s="280" t="s">
        <v>1457</v>
      </c>
      <c r="C1393" s="280" t="s">
        <v>1194</v>
      </c>
      <c r="D1393" s="280" t="s">
        <v>1211</v>
      </c>
      <c r="E1393" s="80">
        <v>1.1367463455210806E-3</v>
      </c>
      <c r="F1393" s="80">
        <v>711876</v>
      </c>
      <c r="G1393" s="80">
        <v>4</v>
      </c>
      <c r="H1393" s="280" t="s">
        <v>1394</v>
      </c>
      <c r="I1393" s="80"/>
    </row>
    <row r="1394" spans="1:9">
      <c r="A1394" s="280" t="s">
        <v>2789</v>
      </c>
      <c r="B1394" s="280" t="s">
        <v>1457</v>
      </c>
      <c r="C1394" s="280" t="s">
        <v>1194</v>
      </c>
      <c r="D1394" s="280" t="s">
        <v>1212</v>
      </c>
      <c r="E1394" s="80">
        <v>1.1615690694740013E-3</v>
      </c>
      <c r="F1394" s="80">
        <v>711876</v>
      </c>
      <c r="G1394" s="80">
        <v>4</v>
      </c>
      <c r="H1394" s="280" t="s">
        <v>1394</v>
      </c>
      <c r="I1394" s="80"/>
    </row>
    <row r="1395" spans="1:9">
      <c r="A1395" s="280" t="s">
        <v>2790</v>
      </c>
      <c r="B1395" s="280" t="s">
        <v>1457</v>
      </c>
      <c r="C1395" s="280" t="s">
        <v>1194</v>
      </c>
      <c r="D1395" s="280" t="s">
        <v>1213</v>
      </c>
      <c r="E1395" s="80">
        <v>1.1367463455210806E-3</v>
      </c>
      <c r="F1395" s="80">
        <v>711876</v>
      </c>
      <c r="G1395" s="80">
        <v>4</v>
      </c>
      <c r="H1395" s="280" t="s">
        <v>1394</v>
      </c>
      <c r="I1395" s="80"/>
    </row>
    <row r="1396" spans="1:9">
      <c r="A1396" s="280" t="s">
        <v>2791</v>
      </c>
      <c r="B1396" s="280" t="s">
        <v>1457</v>
      </c>
      <c r="C1396" s="280" t="s">
        <v>1194</v>
      </c>
      <c r="D1396" s="280" t="s">
        <v>1214</v>
      </c>
      <c r="E1396" s="80">
        <v>1.1381910856785556E-3</v>
      </c>
      <c r="F1396" s="80">
        <v>711876</v>
      </c>
      <c r="G1396" s="80">
        <v>4</v>
      </c>
      <c r="H1396" s="280" t="s">
        <v>1394</v>
      </c>
      <c r="I1396" s="80"/>
    </row>
    <row r="1397" spans="1:9">
      <c r="A1397" s="280" t="s">
        <v>2792</v>
      </c>
      <c r="B1397" s="280" t="s">
        <v>1457</v>
      </c>
      <c r="C1397" s="280" t="s">
        <v>1194</v>
      </c>
      <c r="D1397" s="280" t="s">
        <v>1215</v>
      </c>
      <c r="E1397" s="80">
        <v>1.1514356087594321E-3</v>
      </c>
      <c r="F1397" s="80">
        <v>711876</v>
      </c>
      <c r="G1397" s="80">
        <v>4</v>
      </c>
      <c r="H1397" s="280" t="s">
        <v>1394</v>
      </c>
      <c r="I1397" s="80"/>
    </row>
    <row r="1398" spans="1:9">
      <c r="A1398" s="280" t="s">
        <v>2793</v>
      </c>
      <c r="B1398" s="280" t="s">
        <v>1457</v>
      </c>
      <c r="C1398" s="280" t="s">
        <v>1194</v>
      </c>
      <c r="D1398" s="280" t="s">
        <v>1216</v>
      </c>
      <c r="E1398" s="80">
        <v>1.8400957016698016E-3</v>
      </c>
      <c r="F1398" s="80">
        <v>711876</v>
      </c>
      <c r="G1398" s="80">
        <v>4</v>
      </c>
      <c r="H1398" s="280" t="s">
        <v>1394</v>
      </c>
      <c r="I1398" s="80"/>
    </row>
    <row r="1399" spans="1:9">
      <c r="A1399" s="280" t="s">
        <v>2794</v>
      </c>
      <c r="B1399" s="280" t="s">
        <v>1457</v>
      </c>
      <c r="C1399" s="280" t="s">
        <v>1194</v>
      </c>
      <c r="D1399" s="280" t="s">
        <v>1217</v>
      </c>
      <c r="E1399" s="80">
        <v>9.5553465655916984E-4</v>
      </c>
      <c r="F1399" s="80">
        <v>711876</v>
      </c>
      <c r="G1399" s="80">
        <v>4</v>
      </c>
      <c r="H1399" s="280" t="s">
        <v>1394</v>
      </c>
      <c r="I1399" s="80"/>
    </row>
    <row r="1400" spans="1:9">
      <c r="A1400" s="280" t="s">
        <v>2795</v>
      </c>
      <c r="B1400" s="280" t="s">
        <v>1457</v>
      </c>
      <c r="C1400" s="280" t="s">
        <v>1194</v>
      </c>
      <c r="D1400" s="280" t="s">
        <v>1218</v>
      </c>
      <c r="E1400" s="80">
        <v>9.970751888360252E-4</v>
      </c>
      <c r="F1400" s="80">
        <v>711876</v>
      </c>
      <c r="G1400" s="80">
        <v>4</v>
      </c>
      <c r="H1400" s="280" t="s">
        <v>1394</v>
      </c>
      <c r="I1400" s="80"/>
    </row>
    <row r="1401" spans="1:9">
      <c r="A1401" s="280" t="s">
        <v>2796</v>
      </c>
      <c r="B1401" s="280" t="s">
        <v>1457</v>
      </c>
      <c r="C1401" s="280" t="s">
        <v>1194</v>
      </c>
      <c r="D1401" s="280" t="s">
        <v>1219</v>
      </c>
      <c r="E1401" s="80">
        <v>1.0529302077821423E-3</v>
      </c>
      <c r="F1401" s="80">
        <v>711876</v>
      </c>
      <c r="G1401" s="80">
        <v>4</v>
      </c>
      <c r="H1401" s="280" t="s">
        <v>1394</v>
      </c>
      <c r="I1401" s="80"/>
    </row>
    <row r="1402" spans="1:9">
      <c r="A1402" s="280" t="s">
        <v>2797</v>
      </c>
      <c r="B1402" s="280" t="s">
        <v>1457</v>
      </c>
      <c r="C1402" s="280" t="s">
        <v>1194</v>
      </c>
      <c r="D1402" s="280" t="s">
        <v>1347</v>
      </c>
      <c r="E1402" s="80">
        <v>1.3887118867228401E-3</v>
      </c>
      <c r="F1402" s="80">
        <v>711876</v>
      </c>
      <c r="G1402" s="80">
        <v>4</v>
      </c>
      <c r="H1402" s="280" t="s">
        <v>1394</v>
      </c>
      <c r="I1402" s="80"/>
    </row>
    <row r="1403" spans="1:9">
      <c r="A1403" s="280" t="s">
        <v>2798</v>
      </c>
      <c r="B1403" s="280" t="s">
        <v>1457</v>
      </c>
      <c r="C1403" s="280" t="s">
        <v>1194</v>
      </c>
      <c r="D1403" s="280" t="s">
        <v>1344</v>
      </c>
      <c r="E1403" s="80">
        <v>3.374490317068058E-3</v>
      </c>
      <c r="F1403" s="80">
        <v>711876</v>
      </c>
      <c r="G1403" s="80">
        <v>4</v>
      </c>
      <c r="H1403" s="280" t="s">
        <v>1394</v>
      </c>
      <c r="I1403" s="80"/>
    </row>
    <row r="1404" spans="1:9">
      <c r="A1404" s="280" t="s">
        <v>2799</v>
      </c>
      <c r="B1404" s="280" t="s">
        <v>1457</v>
      </c>
      <c r="C1404" s="280" t="s">
        <v>1195</v>
      </c>
      <c r="D1404" s="280" t="s">
        <v>1211</v>
      </c>
      <c r="E1404" s="80">
        <v>5.3320496156142811E-3</v>
      </c>
      <c r="F1404" s="80">
        <v>711876</v>
      </c>
      <c r="G1404" s="80">
        <v>4</v>
      </c>
      <c r="H1404" s="280" t="s">
        <v>1394</v>
      </c>
      <c r="I1404" s="80"/>
    </row>
    <row r="1405" spans="1:9">
      <c r="A1405" s="280" t="s">
        <v>2800</v>
      </c>
      <c r="B1405" s="280" t="s">
        <v>1457</v>
      </c>
      <c r="C1405" s="280" t="s">
        <v>1195</v>
      </c>
      <c r="D1405" s="280" t="s">
        <v>1212</v>
      </c>
      <c r="E1405" s="80">
        <v>5.4145736648824449E-3</v>
      </c>
      <c r="F1405" s="80">
        <v>711876</v>
      </c>
      <c r="G1405" s="80">
        <v>4</v>
      </c>
      <c r="H1405" s="280" t="s">
        <v>1394</v>
      </c>
      <c r="I1405" s="80"/>
    </row>
    <row r="1406" spans="1:9">
      <c r="A1406" s="280" t="s">
        <v>2801</v>
      </c>
      <c r="B1406" s="280" t="s">
        <v>1457</v>
      </c>
      <c r="C1406" s="280" t="s">
        <v>1195</v>
      </c>
      <c r="D1406" s="280" t="s">
        <v>1213</v>
      </c>
      <c r="E1406" s="80">
        <v>5.3320496156142811E-3</v>
      </c>
      <c r="F1406" s="80">
        <v>711876</v>
      </c>
      <c r="G1406" s="80">
        <v>4</v>
      </c>
      <c r="H1406" s="280" t="s">
        <v>1394</v>
      </c>
      <c r="I1406" s="80"/>
    </row>
    <row r="1407" spans="1:9">
      <c r="A1407" s="280" t="s">
        <v>2802</v>
      </c>
      <c r="B1407" s="280" t="s">
        <v>1457</v>
      </c>
      <c r="C1407" s="280" t="s">
        <v>1195</v>
      </c>
      <c r="D1407" s="280" t="s">
        <v>1214</v>
      </c>
      <c r="E1407" s="80">
        <v>5.4145736648824449E-3</v>
      </c>
      <c r="F1407" s="80">
        <v>711876</v>
      </c>
      <c r="G1407" s="80">
        <v>4</v>
      </c>
      <c r="H1407" s="280" t="s">
        <v>1394</v>
      </c>
      <c r="I1407" s="80"/>
    </row>
    <row r="1408" spans="1:9">
      <c r="A1408" s="280" t="s">
        <v>2803</v>
      </c>
      <c r="B1408" s="280" t="s">
        <v>1457</v>
      </c>
      <c r="C1408" s="280" t="s">
        <v>1195</v>
      </c>
      <c r="D1408" s="280" t="s">
        <v>1215</v>
      </c>
      <c r="E1408" s="80">
        <v>5.2984379762685109E-3</v>
      </c>
      <c r="F1408" s="80">
        <v>711876</v>
      </c>
      <c r="G1408" s="80">
        <v>4</v>
      </c>
      <c r="H1408" s="280" t="s">
        <v>1394</v>
      </c>
      <c r="I1408" s="80"/>
    </row>
    <row r="1409" spans="1:9">
      <c r="A1409" s="280" t="s">
        <v>2804</v>
      </c>
      <c r="B1409" s="280" t="s">
        <v>1457</v>
      </c>
      <c r="C1409" s="280" t="s">
        <v>1195</v>
      </c>
      <c r="D1409" s="280" t="s">
        <v>1216</v>
      </c>
      <c r="E1409" s="80">
        <v>7.224149326582224E-3</v>
      </c>
      <c r="F1409" s="80">
        <v>711876</v>
      </c>
      <c r="G1409" s="80">
        <v>4</v>
      </c>
      <c r="H1409" s="280" t="s">
        <v>1394</v>
      </c>
      <c r="I1409" s="80"/>
    </row>
    <row r="1410" spans="1:9">
      <c r="A1410" s="280" t="s">
        <v>2805</v>
      </c>
      <c r="B1410" s="280" t="s">
        <v>1457</v>
      </c>
      <c r="C1410" s="280" t="s">
        <v>1195</v>
      </c>
      <c r="D1410" s="280" t="s">
        <v>1217</v>
      </c>
      <c r="E1410" s="80">
        <v>4.3262903629484838E-3</v>
      </c>
      <c r="F1410" s="80">
        <v>711876</v>
      </c>
      <c r="G1410" s="80">
        <v>4</v>
      </c>
      <c r="H1410" s="280" t="s">
        <v>1394</v>
      </c>
      <c r="I1410" s="80"/>
    </row>
    <row r="1411" spans="1:9">
      <c r="A1411" s="280" t="s">
        <v>2806</v>
      </c>
      <c r="B1411" s="280" t="s">
        <v>1457</v>
      </c>
      <c r="C1411" s="280" t="s">
        <v>1195</v>
      </c>
      <c r="D1411" s="280" t="s">
        <v>1218</v>
      </c>
      <c r="E1411" s="80">
        <v>3.7925424679923873E-3</v>
      </c>
      <c r="F1411" s="80">
        <v>711876</v>
      </c>
      <c r="G1411" s="80">
        <v>4</v>
      </c>
      <c r="H1411" s="280" t="s">
        <v>1394</v>
      </c>
      <c r="I1411" s="80"/>
    </row>
    <row r="1412" spans="1:9">
      <c r="A1412" s="280" t="s">
        <v>2807</v>
      </c>
      <c r="B1412" s="280" t="s">
        <v>1457</v>
      </c>
      <c r="C1412" s="280" t="s">
        <v>1195</v>
      </c>
      <c r="D1412" s="280" t="s">
        <v>1219</v>
      </c>
      <c r="E1412" s="80">
        <v>1216.1265004696361</v>
      </c>
      <c r="F1412" s="80">
        <v>711876</v>
      </c>
      <c r="G1412" s="80">
        <v>4</v>
      </c>
      <c r="H1412" s="280" t="s">
        <v>1394</v>
      </c>
      <c r="I1412" s="80"/>
    </row>
    <row r="1413" spans="1:9">
      <c r="A1413" s="280" t="s">
        <v>2808</v>
      </c>
      <c r="B1413" s="280" t="s">
        <v>1457</v>
      </c>
      <c r="C1413" s="280" t="s">
        <v>1195</v>
      </c>
      <c r="D1413" s="280" t="s">
        <v>1347</v>
      </c>
      <c r="E1413" s="80">
        <v>7.4327661357512084E-3</v>
      </c>
      <c r="F1413" s="80">
        <v>711876</v>
      </c>
      <c r="G1413" s="80">
        <v>4</v>
      </c>
      <c r="H1413" s="280" t="s">
        <v>1394</v>
      </c>
      <c r="I1413" s="80"/>
    </row>
    <row r="1414" spans="1:9">
      <c r="A1414" s="280" t="s">
        <v>2809</v>
      </c>
      <c r="B1414" s="280" t="s">
        <v>1457</v>
      </c>
      <c r="C1414" s="280" t="s">
        <v>1195</v>
      </c>
      <c r="D1414" s="280" t="s">
        <v>1344</v>
      </c>
      <c r="E1414" s="80">
        <v>1.5766233652374926E-2</v>
      </c>
      <c r="F1414" s="80">
        <v>711876</v>
      </c>
      <c r="G1414" s="80">
        <v>4</v>
      </c>
      <c r="H1414" s="280" t="s">
        <v>1394</v>
      </c>
      <c r="I1414" s="80"/>
    </row>
    <row r="1415" spans="1:9">
      <c r="A1415" s="280" t="s">
        <v>2810</v>
      </c>
      <c r="B1415" s="280" t="s">
        <v>1457</v>
      </c>
      <c r="C1415" s="280" t="s">
        <v>1196</v>
      </c>
      <c r="D1415" s="280" t="s">
        <v>1211</v>
      </c>
      <c r="E1415" s="80">
        <v>5.3439282704878424E-2</v>
      </c>
      <c r="F1415" s="80">
        <v>711876</v>
      </c>
      <c r="G1415" s="80">
        <v>4</v>
      </c>
      <c r="H1415" s="280" t="s">
        <v>1394</v>
      </c>
      <c r="I1415" s="80"/>
    </row>
    <row r="1416" spans="1:9">
      <c r="A1416" s="280" t="s">
        <v>2811</v>
      </c>
      <c r="B1416" s="280" t="s">
        <v>1457</v>
      </c>
      <c r="C1416" s="280" t="s">
        <v>1196</v>
      </c>
      <c r="D1416" s="280" t="s">
        <v>1212</v>
      </c>
      <c r="E1416" s="80">
        <v>5.3966455296445413E-2</v>
      </c>
      <c r="F1416" s="80">
        <v>711876</v>
      </c>
      <c r="G1416" s="80">
        <v>4</v>
      </c>
      <c r="H1416" s="280" t="s">
        <v>1394</v>
      </c>
      <c r="I1416" s="80"/>
    </row>
    <row r="1417" spans="1:9">
      <c r="A1417" s="280" t="s">
        <v>2812</v>
      </c>
      <c r="B1417" s="280" t="s">
        <v>1457</v>
      </c>
      <c r="C1417" s="280" t="s">
        <v>1196</v>
      </c>
      <c r="D1417" s="280" t="s">
        <v>1213</v>
      </c>
      <c r="E1417" s="80">
        <v>5.3440835311115355E-2</v>
      </c>
      <c r="F1417" s="80">
        <v>711876</v>
      </c>
      <c r="G1417" s="80">
        <v>4</v>
      </c>
      <c r="H1417" s="280" t="s">
        <v>1394</v>
      </c>
      <c r="I1417" s="80"/>
    </row>
    <row r="1418" spans="1:9">
      <c r="A1418" s="280" t="s">
        <v>2813</v>
      </c>
      <c r="B1418" s="280" t="s">
        <v>1457</v>
      </c>
      <c r="C1418" s="280" t="s">
        <v>1196</v>
      </c>
      <c r="D1418" s="280" t="s">
        <v>1214</v>
      </c>
      <c r="E1418" s="80">
        <v>5.3953226214570417E-2</v>
      </c>
      <c r="F1418" s="80">
        <v>711876</v>
      </c>
      <c r="G1418" s="80">
        <v>4</v>
      </c>
      <c r="H1418" s="280" t="s">
        <v>1394</v>
      </c>
      <c r="I1418" s="80"/>
    </row>
    <row r="1419" spans="1:9">
      <c r="A1419" s="280" t="s">
        <v>2814</v>
      </c>
      <c r="B1419" s="280" t="s">
        <v>1457</v>
      </c>
      <c r="C1419" s="280" t="s">
        <v>1196</v>
      </c>
      <c r="D1419" s="280" t="s">
        <v>1215</v>
      </c>
      <c r="E1419" s="80">
        <v>5.3237730888863438E-2</v>
      </c>
      <c r="F1419" s="80">
        <v>711876</v>
      </c>
      <c r="G1419" s="80">
        <v>4</v>
      </c>
      <c r="H1419" s="280" t="s">
        <v>1394</v>
      </c>
      <c r="I1419" s="80"/>
    </row>
    <row r="1420" spans="1:9">
      <c r="A1420" s="280" t="s">
        <v>2815</v>
      </c>
      <c r="B1420" s="280" t="s">
        <v>1457</v>
      </c>
      <c r="C1420" s="280" t="s">
        <v>1196</v>
      </c>
      <c r="D1420" s="280" t="s">
        <v>1216</v>
      </c>
      <c r="E1420" s="80">
        <v>-9.9357136817935246E-2</v>
      </c>
      <c r="F1420" s="80">
        <v>711876</v>
      </c>
      <c r="G1420" s="80">
        <v>4</v>
      </c>
      <c r="H1420" s="280" t="s">
        <v>1394</v>
      </c>
      <c r="I1420" s="80"/>
    </row>
    <row r="1421" spans="1:9">
      <c r="A1421" s="280" t="s">
        <v>2816</v>
      </c>
      <c r="B1421" s="280" t="s">
        <v>1457</v>
      </c>
      <c r="C1421" s="280" t="s">
        <v>1196</v>
      </c>
      <c r="D1421" s="280" t="s">
        <v>1217</v>
      </c>
      <c r="E1421" s="80">
        <v>4.392094509404721E-2</v>
      </c>
      <c r="F1421" s="80">
        <v>711876</v>
      </c>
      <c r="G1421" s="80">
        <v>4</v>
      </c>
      <c r="H1421" s="280" t="s">
        <v>1394</v>
      </c>
      <c r="I1421" s="80"/>
    </row>
    <row r="1422" spans="1:9">
      <c r="A1422" s="280" t="s">
        <v>2817</v>
      </c>
      <c r="B1422" s="280" t="s">
        <v>1457</v>
      </c>
      <c r="C1422" s="280" t="s">
        <v>1196</v>
      </c>
      <c r="D1422" s="280" t="s">
        <v>1218</v>
      </c>
      <c r="E1422" s="80">
        <v>2.042758987782585E-2</v>
      </c>
      <c r="F1422" s="80">
        <v>711876</v>
      </c>
      <c r="G1422" s="80">
        <v>4</v>
      </c>
      <c r="H1422" s="280" t="s">
        <v>1394</v>
      </c>
      <c r="I1422" s="80"/>
    </row>
    <row r="1423" spans="1:9">
      <c r="A1423" s="280" t="s">
        <v>2818</v>
      </c>
      <c r="B1423" s="280" t="s">
        <v>1457</v>
      </c>
      <c r="C1423" s="280" t="s">
        <v>1196</v>
      </c>
      <c r="D1423" s="280" t="s">
        <v>1219</v>
      </c>
      <c r="E1423" s="80">
        <v>838.906907915528</v>
      </c>
      <c r="F1423" s="80">
        <v>711876</v>
      </c>
      <c r="G1423" s="80">
        <v>4</v>
      </c>
      <c r="H1423" s="280" t="s">
        <v>1394</v>
      </c>
      <c r="I1423" s="80"/>
    </row>
    <row r="1424" spans="1:9">
      <c r="A1424" s="280" t="s">
        <v>2819</v>
      </c>
      <c r="B1424" s="280" t="s">
        <v>1457</v>
      </c>
      <c r="C1424" s="280" t="s">
        <v>1196</v>
      </c>
      <c r="D1424" s="280" t="s">
        <v>1347</v>
      </c>
      <c r="E1424" s="80">
        <v>6.9099620920683502E-2</v>
      </c>
      <c r="F1424" s="80">
        <v>711876</v>
      </c>
      <c r="G1424" s="80">
        <v>4</v>
      </c>
      <c r="H1424" s="280" t="s">
        <v>1394</v>
      </c>
      <c r="I1424" s="80"/>
    </row>
    <row r="1425" spans="1:9">
      <c r="A1425" s="280" t="s">
        <v>2820</v>
      </c>
      <c r="B1425" s="280" t="s">
        <v>1457</v>
      </c>
      <c r="C1425" s="280" t="s">
        <v>1196</v>
      </c>
      <c r="D1425" s="280" t="s">
        <v>1344</v>
      </c>
      <c r="E1425" s="80">
        <v>0.15824472181196994</v>
      </c>
      <c r="F1425" s="80">
        <v>711876</v>
      </c>
      <c r="G1425" s="80">
        <v>4</v>
      </c>
      <c r="H1425" s="280" t="s">
        <v>1394</v>
      </c>
      <c r="I1425" s="80"/>
    </row>
    <row r="1426" spans="1:9">
      <c r="A1426" s="280" t="s">
        <v>2821</v>
      </c>
      <c r="B1426" s="280" t="s">
        <v>1457</v>
      </c>
      <c r="C1426" s="280" t="s">
        <v>1197</v>
      </c>
      <c r="D1426" s="280" t="s">
        <v>1211</v>
      </c>
      <c r="E1426" s="80">
        <v>2.1746379078908699E-2</v>
      </c>
      <c r="F1426" s="80">
        <v>711876</v>
      </c>
      <c r="G1426" s="80">
        <v>4</v>
      </c>
      <c r="H1426" s="280" t="s">
        <v>1394</v>
      </c>
      <c r="I1426" s="80"/>
    </row>
    <row r="1427" spans="1:9">
      <c r="A1427" s="280" t="s">
        <v>2822</v>
      </c>
      <c r="B1427" s="280" t="s">
        <v>1457</v>
      </c>
      <c r="C1427" s="280" t="s">
        <v>1197</v>
      </c>
      <c r="D1427" s="280" t="s">
        <v>1212</v>
      </c>
      <c r="E1427" s="80">
        <v>2.1913886845075947E-2</v>
      </c>
      <c r="F1427" s="80">
        <v>711876</v>
      </c>
      <c r="G1427" s="80">
        <v>4</v>
      </c>
      <c r="H1427" s="280" t="s">
        <v>1394</v>
      </c>
      <c r="I1427" s="80"/>
    </row>
    <row r="1428" spans="1:9">
      <c r="A1428" s="280" t="s">
        <v>2823</v>
      </c>
      <c r="B1428" s="280" t="s">
        <v>1457</v>
      </c>
      <c r="C1428" s="280" t="s">
        <v>1197</v>
      </c>
      <c r="D1428" s="280" t="s">
        <v>1213</v>
      </c>
      <c r="E1428" s="80">
        <v>2.1746379078908699E-2</v>
      </c>
      <c r="F1428" s="80">
        <v>711876</v>
      </c>
      <c r="G1428" s="80">
        <v>4</v>
      </c>
      <c r="H1428" s="280" t="s">
        <v>1394</v>
      </c>
      <c r="I1428" s="80"/>
    </row>
    <row r="1429" spans="1:9">
      <c r="A1429" s="280" t="s">
        <v>2824</v>
      </c>
      <c r="B1429" s="280" t="s">
        <v>1457</v>
      </c>
      <c r="C1429" s="280" t="s">
        <v>1197</v>
      </c>
      <c r="D1429" s="280" t="s">
        <v>1214</v>
      </c>
      <c r="E1429" s="80">
        <v>2.1902168295331152E-2</v>
      </c>
      <c r="F1429" s="80">
        <v>711876</v>
      </c>
      <c r="G1429" s="80">
        <v>4</v>
      </c>
      <c r="H1429" s="280" t="s">
        <v>1394</v>
      </c>
      <c r="I1429" s="80"/>
    </row>
    <row r="1430" spans="1:9">
      <c r="A1430" s="280" t="s">
        <v>2825</v>
      </c>
      <c r="B1430" s="280" t="s">
        <v>1457</v>
      </c>
      <c r="C1430" s="280" t="s">
        <v>1197</v>
      </c>
      <c r="D1430" s="280" t="s">
        <v>1215</v>
      </c>
      <c r="E1430" s="80">
        <v>2.1681447553947315E-2</v>
      </c>
      <c r="F1430" s="80">
        <v>711876</v>
      </c>
      <c r="G1430" s="80">
        <v>4</v>
      </c>
      <c r="H1430" s="280" t="s">
        <v>1394</v>
      </c>
      <c r="I1430" s="80"/>
    </row>
    <row r="1431" spans="1:9">
      <c r="A1431" s="280" t="s">
        <v>2826</v>
      </c>
      <c r="B1431" s="280" t="s">
        <v>1457</v>
      </c>
      <c r="C1431" s="280" t="s">
        <v>1197</v>
      </c>
      <c r="D1431" s="280" t="s">
        <v>1216</v>
      </c>
      <c r="E1431" s="80">
        <v>-0.91723196396152729</v>
      </c>
      <c r="F1431" s="80">
        <v>711876</v>
      </c>
      <c r="G1431" s="80">
        <v>4</v>
      </c>
      <c r="H1431" s="280" t="s">
        <v>1394</v>
      </c>
      <c r="I1431" s="80"/>
    </row>
    <row r="1432" spans="1:9">
      <c r="A1432" s="280" t="s">
        <v>2827</v>
      </c>
      <c r="B1432" s="280" t="s">
        <v>1457</v>
      </c>
      <c r="C1432" s="280" t="s">
        <v>1197</v>
      </c>
      <c r="D1432" s="280" t="s">
        <v>1217</v>
      </c>
      <c r="E1432" s="80">
        <v>1.8039622933846117E-2</v>
      </c>
      <c r="F1432" s="80">
        <v>711876</v>
      </c>
      <c r="G1432" s="80">
        <v>4</v>
      </c>
      <c r="H1432" s="280" t="s">
        <v>1394</v>
      </c>
      <c r="I1432" s="80"/>
    </row>
    <row r="1433" spans="1:9">
      <c r="A1433" s="280" t="s">
        <v>2828</v>
      </c>
      <c r="B1433" s="280" t="s">
        <v>1457</v>
      </c>
      <c r="C1433" s="280" t="s">
        <v>1197</v>
      </c>
      <c r="D1433" s="280" t="s">
        <v>1218</v>
      </c>
      <c r="E1433" s="80">
        <v>-2.2000578080066517E-3</v>
      </c>
      <c r="F1433" s="80">
        <v>711876</v>
      </c>
      <c r="G1433" s="80">
        <v>4</v>
      </c>
      <c r="H1433" s="280" t="s">
        <v>1394</v>
      </c>
      <c r="I1433" s="80"/>
    </row>
    <row r="1434" spans="1:9">
      <c r="A1434" s="280" t="s">
        <v>2829</v>
      </c>
      <c r="B1434" s="280" t="s">
        <v>1457</v>
      </c>
      <c r="C1434" s="280" t="s">
        <v>1197</v>
      </c>
      <c r="D1434" s="280" t="s">
        <v>1219</v>
      </c>
      <c r="E1434" s="80">
        <v>297.4878982878717</v>
      </c>
      <c r="F1434" s="80">
        <v>711876</v>
      </c>
      <c r="G1434" s="80">
        <v>4</v>
      </c>
      <c r="H1434" s="280" t="s">
        <v>1394</v>
      </c>
      <c r="I1434" s="80"/>
    </row>
    <row r="1435" spans="1:9">
      <c r="A1435" s="280" t="s">
        <v>2830</v>
      </c>
      <c r="B1435" s="280" t="s">
        <v>1457</v>
      </c>
      <c r="C1435" s="280" t="s">
        <v>1197</v>
      </c>
      <c r="D1435" s="280" t="s">
        <v>1347</v>
      </c>
      <c r="E1435" s="80">
        <v>2.8105366126859765E-2</v>
      </c>
      <c r="F1435" s="80">
        <v>711876</v>
      </c>
      <c r="G1435" s="80">
        <v>4</v>
      </c>
      <c r="H1435" s="280" t="s">
        <v>1394</v>
      </c>
      <c r="I1435" s="80"/>
    </row>
    <row r="1436" spans="1:9">
      <c r="A1436" s="280" t="s">
        <v>2831</v>
      </c>
      <c r="B1436" s="280" t="s">
        <v>1457</v>
      </c>
      <c r="C1436" s="280" t="s">
        <v>1197</v>
      </c>
      <c r="D1436" s="280" t="s">
        <v>1344</v>
      </c>
      <c r="E1436" s="80">
        <v>6.3708048663434477E-2</v>
      </c>
      <c r="F1436" s="80">
        <v>711876</v>
      </c>
      <c r="G1436" s="80">
        <v>4</v>
      </c>
      <c r="H1436" s="280" t="s">
        <v>1394</v>
      </c>
      <c r="I1436" s="80"/>
    </row>
    <row r="1437" spans="1:9">
      <c r="A1437" s="280" t="s">
        <v>2832</v>
      </c>
      <c r="B1437" s="280" t="s">
        <v>1457</v>
      </c>
      <c r="C1437" s="280" t="s">
        <v>1198</v>
      </c>
      <c r="D1437" s="280" t="s">
        <v>1211</v>
      </c>
      <c r="E1437" s="80">
        <v>3.1410814496915643E-4</v>
      </c>
      <c r="F1437" s="80">
        <v>711876</v>
      </c>
      <c r="G1437" s="80">
        <v>4</v>
      </c>
      <c r="H1437" s="280" t="s">
        <v>1394</v>
      </c>
      <c r="I1437" s="80"/>
    </row>
    <row r="1438" spans="1:9">
      <c r="A1438" s="280" t="s">
        <v>2833</v>
      </c>
      <c r="B1438" s="280" t="s">
        <v>1457</v>
      </c>
      <c r="C1438" s="280" t="s">
        <v>1198</v>
      </c>
      <c r="D1438" s="280" t="s">
        <v>1212</v>
      </c>
      <c r="E1438" s="80">
        <v>3.1580096016726891E-4</v>
      </c>
      <c r="F1438" s="80">
        <v>711876</v>
      </c>
      <c r="G1438" s="80">
        <v>4</v>
      </c>
      <c r="H1438" s="280" t="s">
        <v>1394</v>
      </c>
      <c r="I1438" s="80"/>
    </row>
    <row r="1439" spans="1:9">
      <c r="A1439" s="280" t="s">
        <v>2834</v>
      </c>
      <c r="B1439" s="280" t="s">
        <v>1457</v>
      </c>
      <c r="C1439" s="280" t="s">
        <v>1198</v>
      </c>
      <c r="D1439" s="280" t="s">
        <v>1213</v>
      </c>
      <c r="E1439" s="80">
        <v>3.1410814496915643E-4</v>
      </c>
      <c r="F1439" s="80">
        <v>711876</v>
      </c>
      <c r="G1439" s="80">
        <v>4</v>
      </c>
      <c r="H1439" s="280" t="s">
        <v>1394</v>
      </c>
      <c r="I1439" s="80"/>
    </row>
    <row r="1440" spans="1:9">
      <c r="A1440" s="280" t="s">
        <v>2835</v>
      </c>
      <c r="B1440" s="280" t="s">
        <v>1457</v>
      </c>
      <c r="C1440" s="280" t="s">
        <v>1198</v>
      </c>
      <c r="D1440" s="280" t="s">
        <v>1214</v>
      </c>
      <c r="E1440" s="80">
        <v>3.1580096016726891E-4</v>
      </c>
      <c r="F1440" s="80">
        <v>711876</v>
      </c>
      <c r="G1440" s="80">
        <v>4</v>
      </c>
      <c r="H1440" s="280" t="s">
        <v>1394</v>
      </c>
      <c r="I1440" s="80"/>
    </row>
    <row r="1441" spans="1:9">
      <c r="A1441" s="280" t="s">
        <v>2836</v>
      </c>
      <c r="B1441" s="280" t="s">
        <v>1457</v>
      </c>
      <c r="C1441" s="280" t="s">
        <v>1198</v>
      </c>
      <c r="D1441" s="280" t="s">
        <v>1215</v>
      </c>
      <c r="E1441" s="80">
        <v>3.1237546299315661E-4</v>
      </c>
      <c r="F1441" s="80">
        <v>711876</v>
      </c>
      <c r="G1441" s="80">
        <v>4</v>
      </c>
      <c r="H1441" s="280" t="s">
        <v>1394</v>
      </c>
      <c r="I1441" s="80"/>
    </row>
    <row r="1442" spans="1:9">
      <c r="A1442" s="280" t="s">
        <v>2837</v>
      </c>
      <c r="B1442" s="280" t="s">
        <v>1457</v>
      </c>
      <c r="C1442" s="280" t="s">
        <v>1198</v>
      </c>
      <c r="D1442" s="280" t="s">
        <v>1216</v>
      </c>
      <c r="E1442" s="80">
        <v>3.9072246351780875E-4</v>
      </c>
      <c r="F1442" s="80">
        <v>711876</v>
      </c>
      <c r="G1442" s="80">
        <v>4</v>
      </c>
      <c r="H1442" s="280" t="s">
        <v>1394</v>
      </c>
      <c r="I1442" s="80"/>
    </row>
    <row r="1443" spans="1:9">
      <c r="A1443" s="280" t="s">
        <v>2838</v>
      </c>
      <c r="B1443" s="280" t="s">
        <v>1457</v>
      </c>
      <c r="C1443" s="280" t="s">
        <v>1198</v>
      </c>
      <c r="D1443" s="280" t="s">
        <v>1217</v>
      </c>
      <c r="E1443" s="80">
        <v>2.7649640321799609E-4</v>
      </c>
      <c r="F1443" s="80">
        <v>711876</v>
      </c>
      <c r="G1443" s="80">
        <v>4</v>
      </c>
      <c r="H1443" s="280" t="s">
        <v>1394</v>
      </c>
      <c r="I1443" s="80"/>
    </row>
    <row r="1444" spans="1:9">
      <c r="A1444" s="280" t="s">
        <v>2839</v>
      </c>
      <c r="B1444" s="280" t="s">
        <v>1457</v>
      </c>
      <c r="C1444" s="280" t="s">
        <v>1198</v>
      </c>
      <c r="D1444" s="280" t="s">
        <v>1218</v>
      </c>
      <c r="E1444" s="80">
        <v>2.0337206171033108E-4</v>
      </c>
      <c r="F1444" s="80">
        <v>711876</v>
      </c>
      <c r="G1444" s="80">
        <v>4</v>
      </c>
      <c r="H1444" s="280" t="s">
        <v>1394</v>
      </c>
      <c r="I1444" s="80"/>
    </row>
    <row r="1445" spans="1:9">
      <c r="A1445" s="280" t="s">
        <v>2840</v>
      </c>
      <c r="B1445" s="280" t="s">
        <v>1457</v>
      </c>
      <c r="C1445" s="280" t="s">
        <v>1198</v>
      </c>
      <c r="D1445" s="280" t="s">
        <v>1219</v>
      </c>
      <c r="E1445" s="80">
        <v>70.390225958156691</v>
      </c>
      <c r="F1445" s="80">
        <v>711876</v>
      </c>
      <c r="G1445" s="80">
        <v>4</v>
      </c>
      <c r="H1445" s="280" t="s">
        <v>1394</v>
      </c>
      <c r="I1445" s="80"/>
    </row>
    <row r="1446" spans="1:9">
      <c r="A1446" s="280" t="s">
        <v>2841</v>
      </c>
      <c r="B1446" s="280" t="s">
        <v>1457</v>
      </c>
      <c r="C1446" s="280" t="s">
        <v>1198</v>
      </c>
      <c r="D1446" s="280" t="s">
        <v>1347</v>
      </c>
      <c r="E1446" s="80">
        <v>4.1479759715808449E-4</v>
      </c>
      <c r="F1446" s="80">
        <v>711876</v>
      </c>
      <c r="G1446" s="80">
        <v>4</v>
      </c>
      <c r="H1446" s="280" t="s">
        <v>1394</v>
      </c>
      <c r="I1446" s="80"/>
    </row>
    <row r="1447" spans="1:9">
      <c r="A1447" s="280" t="s">
        <v>2842</v>
      </c>
      <c r="B1447" s="280" t="s">
        <v>1457</v>
      </c>
      <c r="C1447" s="280" t="s">
        <v>1198</v>
      </c>
      <c r="D1447" s="280" t="s">
        <v>1344</v>
      </c>
      <c r="E1447" s="80">
        <v>9.2591171727174413E-4</v>
      </c>
      <c r="F1447" s="80">
        <v>711876</v>
      </c>
      <c r="G1447" s="80">
        <v>4</v>
      </c>
      <c r="H1447" s="280" t="s">
        <v>1394</v>
      </c>
      <c r="I1447" s="80"/>
    </row>
    <row r="1448" spans="1:9">
      <c r="A1448" s="280" t="s">
        <v>2843</v>
      </c>
      <c r="B1448" s="280" t="s">
        <v>1457</v>
      </c>
      <c r="C1448" s="280" t="s">
        <v>1199</v>
      </c>
      <c r="D1448" s="280" t="s">
        <v>1211</v>
      </c>
      <c r="E1448" s="80">
        <v>9.82498931261672E-4</v>
      </c>
      <c r="F1448" s="80">
        <v>711876</v>
      </c>
      <c r="G1448" s="80">
        <v>4</v>
      </c>
      <c r="H1448" s="280" t="s">
        <v>1394</v>
      </c>
      <c r="I1448" s="80"/>
    </row>
    <row r="1449" spans="1:9">
      <c r="A1449" s="280" t="s">
        <v>2844</v>
      </c>
      <c r="B1449" s="280" t="s">
        <v>1457</v>
      </c>
      <c r="C1449" s="280" t="s">
        <v>1199</v>
      </c>
      <c r="D1449" s="280" t="s">
        <v>1212</v>
      </c>
      <c r="E1449" s="80">
        <v>9.9890970007405588E-4</v>
      </c>
      <c r="F1449" s="80">
        <v>711876</v>
      </c>
      <c r="G1449" s="80">
        <v>4</v>
      </c>
      <c r="H1449" s="280" t="s">
        <v>1394</v>
      </c>
      <c r="I1449" s="80"/>
    </row>
    <row r="1450" spans="1:9">
      <c r="A1450" s="280" t="s">
        <v>2845</v>
      </c>
      <c r="B1450" s="280" t="s">
        <v>1457</v>
      </c>
      <c r="C1450" s="280" t="s">
        <v>1199</v>
      </c>
      <c r="D1450" s="280" t="s">
        <v>1213</v>
      </c>
      <c r="E1450" s="80">
        <v>9.82498931261672E-4</v>
      </c>
      <c r="F1450" s="80">
        <v>711876</v>
      </c>
      <c r="G1450" s="80">
        <v>4</v>
      </c>
      <c r="H1450" s="280" t="s">
        <v>1394</v>
      </c>
      <c r="I1450" s="80"/>
    </row>
    <row r="1451" spans="1:9">
      <c r="A1451" s="280" t="s">
        <v>2846</v>
      </c>
      <c r="B1451" s="280" t="s">
        <v>1457</v>
      </c>
      <c r="C1451" s="280" t="s">
        <v>1199</v>
      </c>
      <c r="D1451" s="280" t="s">
        <v>1214</v>
      </c>
      <c r="E1451" s="80">
        <v>9.9856440326546677E-4</v>
      </c>
      <c r="F1451" s="80">
        <v>711876</v>
      </c>
      <c r="G1451" s="80">
        <v>4</v>
      </c>
      <c r="H1451" s="280" t="s">
        <v>1394</v>
      </c>
      <c r="I1451" s="80"/>
    </row>
    <row r="1452" spans="1:9">
      <c r="A1452" s="280" t="s">
        <v>2847</v>
      </c>
      <c r="B1452" s="280" t="s">
        <v>1457</v>
      </c>
      <c r="C1452" s="280" t="s">
        <v>1199</v>
      </c>
      <c r="D1452" s="280" t="s">
        <v>1215</v>
      </c>
      <c r="E1452" s="80">
        <v>9.7275766634510776E-4</v>
      </c>
      <c r="F1452" s="80">
        <v>711876</v>
      </c>
      <c r="G1452" s="80">
        <v>4</v>
      </c>
      <c r="H1452" s="280" t="s">
        <v>1394</v>
      </c>
      <c r="I1452" s="80"/>
    </row>
    <row r="1453" spans="1:9">
      <c r="A1453" s="280" t="s">
        <v>2848</v>
      </c>
      <c r="B1453" s="280" t="s">
        <v>1457</v>
      </c>
      <c r="C1453" s="280" t="s">
        <v>1199</v>
      </c>
      <c r="D1453" s="280" t="s">
        <v>1216</v>
      </c>
      <c r="E1453" s="80">
        <v>-1.520573124631848E-2</v>
      </c>
      <c r="F1453" s="80">
        <v>711876</v>
      </c>
      <c r="G1453" s="80">
        <v>4</v>
      </c>
      <c r="H1453" s="280" t="s">
        <v>1394</v>
      </c>
      <c r="I1453" s="80"/>
    </row>
    <row r="1454" spans="1:9">
      <c r="A1454" s="280" t="s">
        <v>2849</v>
      </c>
      <c r="B1454" s="280" t="s">
        <v>1457</v>
      </c>
      <c r="C1454" s="280" t="s">
        <v>1199</v>
      </c>
      <c r="D1454" s="280" t="s">
        <v>1217</v>
      </c>
      <c r="E1454" s="80">
        <v>7.9634524772093822E-4</v>
      </c>
      <c r="F1454" s="80">
        <v>711876</v>
      </c>
      <c r="G1454" s="80">
        <v>4</v>
      </c>
      <c r="H1454" s="280" t="s">
        <v>1394</v>
      </c>
      <c r="I1454" s="80"/>
    </row>
    <row r="1455" spans="1:9">
      <c r="A1455" s="280" t="s">
        <v>2850</v>
      </c>
      <c r="B1455" s="280" t="s">
        <v>1457</v>
      </c>
      <c r="C1455" s="280" t="s">
        <v>1199</v>
      </c>
      <c r="D1455" s="280" t="s">
        <v>1218</v>
      </c>
      <c r="E1455" s="80">
        <v>7.5191085724935641E-4</v>
      </c>
      <c r="F1455" s="80">
        <v>711876</v>
      </c>
      <c r="G1455" s="80">
        <v>4</v>
      </c>
      <c r="H1455" s="280" t="s">
        <v>1394</v>
      </c>
      <c r="I1455" s="80"/>
    </row>
    <row r="1456" spans="1:9">
      <c r="A1456" s="280" t="s">
        <v>2851</v>
      </c>
      <c r="B1456" s="280" t="s">
        <v>1457</v>
      </c>
      <c r="C1456" s="280" t="s">
        <v>1199</v>
      </c>
      <c r="D1456" s="280" t="s">
        <v>1219</v>
      </c>
      <c r="E1456" s="80">
        <v>171.70230856165873</v>
      </c>
      <c r="F1456" s="80">
        <v>711876</v>
      </c>
      <c r="G1456" s="80">
        <v>4</v>
      </c>
      <c r="H1456" s="280" t="s">
        <v>1394</v>
      </c>
      <c r="I1456" s="80"/>
    </row>
    <row r="1457" spans="1:9">
      <c r="A1457" s="280" t="s">
        <v>2852</v>
      </c>
      <c r="B1457" s="280" t="s">
        <v>1457</v>
      </c>
      <c r="C1457" s="280" t="s">
        <v>1199</v>
      </c>
      <c r="D1457" s="280" t="s">
        <v>1347</v>
      </c>
      <c r="E1457" s="80">
        <v>1.3455616719351179E-3</v>
      </c>
      <c r="F1457" s="80">
        <v>711876</v>
      </c>
      <c r="G1457" s="80">
        <v>4</v>
      </c>
      <c r="H1457" s="280" t="s">
        <v>1394</v>
      </c>
      <c r="I1457" s="80"/>
    </row>
    <row r="1458" spans="1:9">
      <c r="A1458" s="280" t="s">
        <v>2853</v>
      </c>
      <c r="B1458" s="280" t="s">
        <v>1457</v>
      </c>
      <c r="C1458" s="280" t="s">
        <v>1199</v>
      </c>
      <c r="D1458" s="280" t="s">
        <v>1344</v>
      </c>
      <c r="E1458" s="80">
        <v>2.9375320702712915E-3</v>
      </c>
      <c r="F1458" s="80">
        <v>711876</v>
      </c>
      <c r="G1458" s="80">
        <v>4</v>
      </c>
      <c r="H1458" s="280" t="s">
        <v>1394</v>
      </c>
      <c r="I1458" s="80"/>
    </row>
    <row r="1459" spans="1:9">
      <c r="A1459" s="280" t="s">
        <v>2854</v>
      </c>
      <c r="B1459" s="280" t="s">
        <v>1457</v>
      </c>
      <c r="C1459" s="280" t="s">
        <v>1181</v>
      </c>
      <c r="D1459" s="280" t="s">
        <v>1211</v>
      </c>
      <c r="E1459" s="80">
        <v>0</v>
      </c>
      <c r="F1459" s="80">
        <v>711876</v>
      </c>
      <c r="G1459" s="80">
        <v>4</v>
      </c>
      <c r="H1459" s="280" t="s">
        <v>1394</v>
      </c>
      <c r="I1459" s="80"/>
    </row>
    <row r="1460" spans="1:9">
      <c r="A1460" s="280" t="s">
        <v>2855</v>
      </c>
      <c r="B1460" s="280" t="s">
        <v>1457</v>
      </c>
      <c r="C1460" s="280" t="s">
        <v>1181</v>
      </c>
      <c r="D1460" s="280" t="s">
        <v>1212</v>
      </c>
      <c r="E1460" s="80">
        <v>0</v>
      </c>
      <c r="F1460" s="80">
        <v>711876</v>
      </c>
      <c r="G1460" s="80">
        <v>4</v>
      </c>
      <c r="H1460" s="280" t="s">
        <v>1394</v>
      </c>
      <c r="I1460" s="80"/>
    </row>
    <row r="1461" spans="1:9">
      <c r="A1461" s="280" t="s">
        <v>2856</v>
      </c>
      <c r="B1461" s="280" t="s">
        <v>1457</v>
      </c>
      <c r="C1461" s="280" t="s">
        <v>1181</v>
      </c>
      <c r="D1461" s="280" t="s">
        <v>1213</v>
      </c>
      <c r="E1461" s="80">
        <v>0</v>
      </c>
      <c r="F1461" s="80">
        <v>711876</v>
      </c>
      <c r="G1461" s="80">
        <v>4</v>
      </c>
      <c r="H1461" s="280" t="s">
        <v>1394</v>
      </c>
      <c r="I1461" s="80"/>
    </row>
    <row r="1462" spans="1:9">
      <c r="A1462" s="280" t="s">
        <v>2857</v>
      </c>
      <c r="B1462" s="280" t="s">
        <v>1457</v>
      </c>
      <c r="C1462" s="280" t="s">
        <v>1181</v>
      </c>
      <c r="D1462" s="280" t="s">
        <v>1214</v>
      </c>
      <c r="E1462" s="80">
        <v>0</v>
      </c>
      <c r="F1462" s="80">
        <v>711876</v>
      </c>
      <c r="G1462" s="80">
        <v>4</v>
      </c>
      <c r="H1462" s="280" t="s">
        <v>1394</v>
      </c>
      <c r="I1462" s="80"/>
    </row>
    <row r="1463" spans="1:9">
      <c r="A1463" s="280" t="s">
        <v>2858</v>
      </c>
      <c r="B1463" s="280" t="s">
        <v>1457</v>
      </c>
      <c r="C1463" s="280" t="s">
        <v>1181</v>
      </c>
      <c r="D1463" s="280" t="s">
        <v>1215</v>
      </c>
      <c r="E1463" s="80">
        <v>0</v>
      </c>
      <c r="F1463" s="80">
        <v>711876</v>
      </c>
      <c r="G1463" s="80">
        <v>4</v>
      </c>
      <c r="H1463" s="280" t="s">
        <v>1394</v>
      </c>
      <c r="I1463" s="80"/>
    </row>
    <row r="1464" spans="1:9">
      <c r="A1464" s="280" t="s">
        <v>2859</v>
      </c>
      <c r="B1464" s="280" t="s">
        <v>1457</v>
      </c>
      <c r="C1464" s="280" t="s">
        <v>1181</v>
      </c>
      <c r="D1464" s="280" t="s">
        <v>1216</v>
      </c>
      <c r="E1464" s="80">
        <v>0</v>
      </c>
      <c r="F1464" s="80">
        <v>711876</v>
      </c>
      <c r="G1464" s="80">
        <v>4</v>
      </c>
      <c r="H1464" s="280" t="s">
        <v>1394</v>
      </c>
      <c r="I1464" s="80"/>
    </row>
    <row r="1465" spans="1:9">
      <c r="A1465" s="280" t="s">
        <v>2860</v>
      </c>
      <c r="B1465" s="280" t="s">
        <v>1457</v>
      </c>
      <c r="C1465" s="280" t="s">
        <v>1181</v>
      </c>
      <c r="D1465" s="280" t="s">
        <v>1217</v>
      </c>
      <c r="E1465" s="80">
        <v>0</v>
      </c>
      <c r="F1465" s="80">
        <v>711876</v>
      </c>
      <c r="G1465" s="80">
        <v>4</v>
      </c>
      <c r="H1465" s="280" t="s">
        <v>1394</v>
      </c>
      <c r="I1465" s="80"/>
    </row>
    <row r="1466" spans="1:9">
      <c r="A1466" s="280" t="s">
        <v>2861</v>
      </c>
      <c r="B1466" s="280" t="s">
        <v>1457</v>
      </c>
      <c r="C1466" s="280" t="s">
        <v>1181</v>
      </c>
      <c r="D1466" s="280" t="s">
        <v>1218</v>
      </c>
      <c r="E1466" s="80">
        <v>0</v>
      </c>
      <c r="F1466" s="80">
        <v>711876</v>
      </c>
      <c r="G1466" s="80">
        <v>4</v>
      </c>
      <c r="H1466" s="280" t="s">
        <v>1394</v>
      </c>
      <c r="I1466" s="80"/>
    </row>
    <row r="1467" spans="1:9">
      <c r="A1467" s="280" t="s">
        <v>2862</v>
      </c>
      <c r="B1467" s="280" t="s">
        <v>1457</v>
      </c>
      <c r="C1467" s="280" t="s">
        <v>1181</v>
      </c>
      <c r="D1467" s="280" t="s">
        <v>1219</v>
      </c>
      <c r="E1467" s="80">
        <v>0</v>
      </c>
      <c r="F1467" s="80">
        <v>711876</v>
      </c>
      <c r="G1467" s="80">
        <v>4</v>
      </c>
      <c r="H1467" s="280" t="s">
        <v>1394</v>
      </c>
      <c r="I1467" s="80"/>
    </row>
    <row r="1468" spans="1:9">
      <c r="A1468" s="280" t="s">
        <v>2863</v>
      </c>
      <c r="B1468" s="280" t="s">
        <v>1457</v>
      </c>
      <c r="C1468" s="280" t="s">
        <v>1181</v>
      </c>
      <c r="D1468" s="280" t="s">
        <v>1347</v>
      </c>
      <c r="E1468" s="80">
        <v>0</v>
      </c>
      <c r="F1468" s="80">
        <v>711876</v>
      </c>
      <c r="G1468" s="80">
        <v>4</v>
      </c>
      <c r="H1468" s="280" t="s">
        <v>1394</v>
      </c>
      <c r="I1468" s="80"/>
    </row>
    <row r="1469" spans="1:9">
      <c r="A1469" s="280" t="s">
        <v>2864</v>
      </c>
      <c r="B1469" s="280" t="s">
        <v>1457</v>
      </c>
      <c r="C1469" s="280" t="s">
        <v>1181</v>
      </c>
      <c r="D1469" s="280" t="s">
        <v>1344</v>
      </c>
      <c r="E1469" s="80">
        <v>0</v>
      </c>
      <c r="F1469" s="80">
        <v>711876</v>
      </c>
      <c r="G1469" s="80">
        <v>4</v>
      </c>
      <c r="H1469" s="280" t="s">
        <v>1394</v>
      </c>
      <c r="I1469" s="80"/>
    </row>
    <row r="1470" spans="1:9">
      <c r="A1470" s="280" t="s">
        <v>2865</v>
      </c>
      <c r="B1470" s="280" t="s">
        <v>1457</v>
      </c>
      <c r="C1470" s="280" t="s">
        <v>1200</v>
      </c>
      <c r="D1470" s="280" t="s">
        <v>1211</v>
      </c>
      <c r="E1470" s="80">
        <v>4.260056092907351E-3</v>
      </c>
      <c r="F1470" s="80">
        <v>711876</v>
      </c>
      <c r="G1470" s="80">
        <v>4</v>
      </c>
      <c r="H1470" s="280" t="s">
        <v>1394</v>
      </c>
      <c r="I1470" s="80"/>
    </row>
    <row r="1471" spans="1:9">
      <c r="A1471" s="280" t="s">
        <v>2866</v>
      </c>
      <c r="B1471" s="280" t="s">
        <v>1457</v>
      </c>
      <c r="C1471" s="280" t="s">
        <v>1200</v>
      </c>
      <c r="D1471" s="280" t="s">
        <v>1212</v>
      </c>
      <c r="E1471" s="80">
        <v>4.3898136585889718E-3</v>
      </c>
      <c r="F1471" s="80">
        <v>711876</v>
      </c>
      <c r="G1471" s="80">
        <v>4</v>
      </c>
      <c r="H1471" s="280" t="s">
        <v>1394</v>
      </c>
      <c r="I1471" s="80"/>
    </row>
    <row r="1472" spans="1:9">
      <c r="A1472" s="280" t="s">
        <v>2867</v>
      </c>
      <c r="B1472" s="280" t="s">
        <v>1457</v>
      </c>
      <c r="C1472" s="280" t="s">
        <v>1200</v>
      </c>
      <c r="D1472" s="280" t="s">
        <v>1213</v>
      </c>
      <c r="E1472" s="80">
        <v>4.2602039877133249E-3</v>
      </c>
      <c r="F1472" s="80">
        <v>711876</v>
      </c>
      <c r="G1472" s="80">
        <v>4</v>
      </c>
      <c r="H1472" s="280" t="s">
        <v>1394</v>
      </c>
      <c r="I1472" s="80"/>
    </row>
    <row r="1473" spans="1:9">
      <c r="A1473" s="280" t="s">
        <v>2868</v>
      </c>
      <c r="B1473" s="280" t="s">
        <v>1457</v>
      </c>
      <c r="C1473" s="280" t="s">
        <v>1200</v>
      </c>
      <c r="D1473" s="280" t="s">
        <v>1214</v>
      </c>
      <c r="E1473" s="80">
        <v>4.3824268770142252E-3</v>
      </c>
      <c r="F1473" s="80">
        <v>711876</v>
      </c>
      <c r="G1473" s="80">
        <v>4</v>
      </c>
      <c r="H1473" s="280" t="s">
        <v>1394</v>
      </c>
      <c r="I1473" s="80"/>
    </row>
    <row r="1474" spans="1:9">
      <c r="A1474" s="280" t="s">
        <v>2869</v>
      </c>
      <c r="B1474" s="280" t="s">
        <v>1457</v>
      </c>
      <c r="C1474" s="280" t="s">
        <v>1200</v>
      </c>
      <c r="D1474" s="280" t="s">
        <v>1215</v>
      </c>
      <c r="E1474" s="80">
        <v>4.2471284591858232E-3</v>
      </c>
      <c r="F1474" s="80">
        <v>711876</v>
      </c>
      <c r="G1474" s="80">
        <v>4</v>
      </c>
      <c r="H1474" s="280" t="s">
        <v>1394</v>
      </c>
      <c r="I1474" s="80"/>
    </row>
    <row r="1475" spans="1:9">
      <c r="A1475" s="280" t="s">
        <v>2870</v>
      </c>
      <c r="B1475" s="280" t="s">
        <v>1457</v>
      </c>
      <c r="C1475" s="280" t="s">
        <v>1200</v>
      </c>
      <c r="D1475" s="280" t="s">
        <v>1216</v>
      </c>
      <c r="E1475" s="80">
        <v>1.0530239205237456E-2</v>
      </c>
      <c r="F1475" s="80">
        <v>711876</v>
      </c>
      <c r="G1475" s="80">
        <v>4</v>
      </c>
      <c r="H1475" s="280" t="s">
        <v>1394</v>
      </c>
      <c r="I1475" s="80"/>
    </row>
    <row r="1476" spans="1:9">
      <c r="A1476" s="280" t="s">
        <v>2871</v>
      </c>
      <c r="B1476" s="280" t="s">
        <v>1457</v>
      </c>
      <c r="C1476" s="280" t="s">
        <v>1200</v>
      </c>
      <c r="D1476" s="280" t="s">
        <v>1217</v>
      </c>
      <c r="E1476" s="80">
        <v>3.496238678620275E-3</v>
      </c>
      <c r="F1476" s="80">
        <v>711876</v>
      </c>
      <c r="G1476" s="80">
        <v>4</v>
      </c>
      <c r="H1476" s="280" t="s">
        <v>1394</v>
      </c>
      <c r="I1476" s="80"/>
    </row>
    <row r="1477" spans="1:9">
      <c r="A1477" s="280" t="s">
        <v>2872</v>
      </c>
      <c r="B1477" s="280" t="s">
        <v>1457</v>
      </c>
      <c r="C1477" s="280" t="s">
        <v>1200</v>
      </c>
      <c r="D1477" s="280" t="s">
        <v>1218</v>
      </c>
      <c r="E1477" s="80">
        <v>2.7568062640059058E-3</v>
      </c>
      <c r="F1477" s="80">
        <v>711876</v>
      </c>
      <c r="G1477" s="80">
        <v>4</v>
      </c>
      <c r="H1477" s="280" t="s">
        <v>1394</v>
      </c>
      <c r="I1477" s="80"/>
    </row>
    <row r="1478" spans="1:9">
      <c r="A1478" s="280" t="s">
        <v>2873</v>
      </c>
      <c r="B1478" s="280" t="s">
        <v>1457</v>
      </c>
      <c r="C1478" s="280" t="s">
        <v>1200</v>
      </c>
      <c r="D1478" s="280" t="s">
        <v>1219</v>
      </c>
      <c r="E1478" s="80">
        <v>4.2025428018736231E-3</v>
      </c>
      <c r="F1478" s="80">
        <v>711876</v>
      </c>
      <c r="G1478" s="80">
        <v>4</v>
      </c>
      <c r="H1478" s="280" t="s">
        <v>1394</v>
      </c>
      <c r="I1478" s="80"/>
    </row>
    <row r="1479" spans="1:9">
      <c r="A1479" s="280" t="s">
        <v>2874</v>
      </c>
      <c r="B1479" s="280" t="s">
        <v>1457</v>
      </c>
      <c r="C1479" s="280" t="s">
        <v>1200</v>
      </c>
      <c r="D1479" s="280" t="s">
        <v>1347</v>
      </c>
      <c r="E1479" s="80">
        <v>4.6360973770773958E-3</v>
      </c>
      <c r="F1479" s="80">
        <v>711876</v>
      </c>
      <c r="G1479" s="80">
        <v>4</v>
      </c>
      <c r="H1479" s="280" t="s">
        <v>1394</v>
      </c>
      <c r="I1479" s="80"/>
    </row>
    <row r="1480" spans="1:9">
      <c r="A1480" s="280" t="s">
        <v>2875</v>
      </c>
      <c r="B1480" s="280" t="s">
        <v>1457</v>
      </c>
      <c r="C1480" s="280" t="s">
        <v>1200</v>
      </c>
      <c r="D1480" s="280" t="s">
        <v>1344</v>
      </c>
      <c r="E1480" s="80">
        <v>1.2159410364283824E-2</v>
      </c>
      <c r="F1480" s="80">
        <v>711876</v>
      </c>
      <c r="G1480" s="80">
        <v>4</v>
      </c>
      <c r="H1480" s="280" t="s">
        <v>1394</v>
      </c>
      <c r="I1480" s="80"/>
    </row>
    <row r="1481" spans="1:9">
      <c r="A1481" s="280" t="s">
        <v>2876</v>
      </c>
      <c r="B1481" s="280" t="s">
        <v>1457</v>
      </c>
      <c r="C1481" s="280" t="s">
        <v>1201</v>
      </c>
      <c r="D1481" s="280" t="s">
        <v>1211</v>
      </c>
      <c r="E1481" s="80">
        <v>0.15783867510536712</v>
      </c>
      <c r="F1481" s="80">
        <v>711876</v>
      </c>
      <c r="G1481" s="80">
        <v>4</v>
      </c>
      <c r="H1481" s="280" t="s">
        <v>1394</v>
      </c>
      <c r="I1481" s="80"/>
    </row>
    <row r="1482" spans="1:9">
      <c r="A1482" s="280" t="s">
        <v>2877</v>
      </c>
      <c r="B1482" s="280" t="s">
        <v>1457</v>
      </c>
      <c r="C1482" s="280" t="s">
        <v>1201</v>
      </c>
      <c r="D1482" s="280" t="s">
        <v>1212</v>
      </c>
      <c r="E1482" s="80">
        <v>0.16088020273455061</v>
      </c>
      <c r="F1482" s="80">
        <v>711876</v>
      </c>
      <c r="G1482" s="80">
        <v>4</v>
      </c>
      <c r="H1482" s="280" t="s">
        <v>1394</v>
      </c>
      <c r="I1482" s="80"/>
    </row>
    <row r="1483" spans="1:9">
      <c r="A1483" s="280" t="s">
        <v>2878</v>
      </c>
      <c r="B1483" s="280" t="s">
        <v>1457</v>
      </c>
      <c r="C1483" s="280" t="s">
        <v>1201</v>
      </c>
      <c r="D1483" s="280" t="s">
        <v>1213</v>
      </c>
      <c r="E1483" s="80">
        <v>0.15785158497034771</v>
      </c>
      <c r="F1483" s="80">
        <v>711876</v>
      </c>
      <c r="G1483" s="80">
        <v>4</v>
      </c>
      <c r="H1483" s="280" t="s">
        <v>1394</v>
      </c>
      <c r="I1483" s="80"/>
    </row>
    <row r="1484" spans="1:9">
      <c r="A1484" s="280" t="s">
        <v>2879</v>
      </c>
      <c r="B1484" s="280" t="s">
        <v>1457</v>
      </c>
      <c r="C1484" s="280" t="s">
        <v>1201</v>
      </c>
      <c r="D1484" s="280" t="s">
        <v>1214</v>
      </c>
      <c r="E1484" s="80">
        <v>0.16070476633986056</v>
      </c>
      <c r="F1484" s="80">
        <v>711876</v>
      </c>
      <c r="G1484" s="80">
        <v>4</v>
      </c>
      <c r="H1484" s="280" t="s">
        <v>1394</v>
      </c>
      <c r="I1484" s="80"/>
    </row>
    <row r="1485" spans="1:9">
      <c r="A1485" s="280" t="s">
        <v>2880</v>
      </c>
      <c r="B1485" s="280" t="s">
        <v>1457</v>
      </c>
      <c r="C1485" s="280" t="s">
        <v>1201</v>
      </c>
      <c r="D1485" s="280" t="s">
        <v>1215</v>
      </c>
      <c r="E1485" s="80">
        <v>0.15806850355679528</v>
      </c>
      <c r="F1485" s="80">
        <v>711876</v>
      </c>
      <c r="G1485" s="80">
        <v>4</v>
      </c>
      <c r="H1485" s="280" t="s">
        <v>1394</v>
      </c>
      <c r="I1485" s="80"/>
    </row>
    <row r="1486" spans="1:9">
      <c r="A1486" s="280" t="s">
        <v>2881</v>
      </c>
      <c r="B1486" s="280" t="s">
        <v>1457</v>
      </c>
      <c r="C1486" s="280" t="s">
        <v>1201</v>
      </c>
      <c r="D1486" s="280" t="s">
        <v>1216</v>
      </c>
      <c r="E1486" s="80">
        <v>-1.0022390040215299</v>
      </c>
      <c r="F1486" s="80">
        <v>711876</v>
      </c>
      <c r="G1486" s="80">
        <v>4</v>
      </c>
      <c r="H1486" s="280" t="s">
        <v>1394</v>
      </c>
      <c r="I1486" s="80"/>
    </row>
    <row r="1487" spans="1:9">
      <c r="A1487" s="280" t="s">
        <v>2882</v>
      </c>
      <c r="B1487" s="280" t="s">
        <v>1457</v>
      </c>
      <c r="C1487" s="280" t="s">
        <v>1201</v>
      </c>
      <c r="D1487" s="280" t="s">
        <v>1217</v>
      </c>
      <c r="E1487" s="80">
        <v>0.12696552006770878</v>
      </c>
      <c r="F1487" s="80">
        <v>711876</v>
      </c>
      <c r="G1487" s="80">
        <v>4</v>
      </c>
      <c r="H1487" s="280" t="s">
        <v>1394</v>
      </c>
      <c r="I1487" s="80"/>
    </row>
    <row r="1488" spans="1:9">
      <c r="A1488" s="280" t="s">
        <v>2883</v>
      </c>
      <c r="B1488" s="280" t="s">
        <v>1457</v>
      </c>
      <c r="C1488" s="280" t="s">
        <v>1201</v>
      </c>
      <c r="D1488" s="280" t="s">
        <v>1218</v>
      </c>
      <c r="E1488" s="80">
        <v>0.11191983474171764</v>
      </c>
      <c r="F1488" s="80">
        <v>711876</v>
      </c>
      <c r="G1488" s="80">
        <v>4</v>
      </c>
      <c r="H1488" s="280" t="s">
        <v>1394</v>
      </c>
      <c r="I1488" s="80"/>
    </row>
    <row r="1489" spans="1:9">
      <c r="A1489" s="280" t="s">
        <v>2884</v>
      </c>
      <c r="B1489" s="280" t="s">
        <v>1457</v>
      </c>
      <c r="C1489" s="280" t="s">
        <v>1201</v>
      </c>
      <c r="D1489" s="280" t="s">
        <v>1219</v>
      </c>
      <c r="E1489" s="80">
        <v>18735.598038329172</v>
      </c>
      <c r="F1489" s="80">
        <v>711876</v>
      </c>
      <c r="G1489" s="80">
        <v>4</v>
      </c>
      <c r="H1489" s="280" t="s">
        <v>1394</v>
      </c>
      <c r="I1489" s="80"/>
    </row>
    <row r="1490" spans="1:9">
      <c r="A1490" s="280" t="s">
        <v>2885</v>
      </c>
      <c r="B1490" s="280" t="s">
        <v>1457</v>
      </c>
      <c r="C1490" s="280" t="s">
        <v>1201</v>
      </c>
      <c r="D1490" s="280" t="s">
        <v>1347</v>
      </c>
      <c r="E1490" s="80">
        <v>0.20389245741672962</v>
      </c>
      <c r="F1490" s="80">
        <v>711876</v>
      </c>
      <c r="G1490" s="80">
        <v>4</v>
      </c>
      <c r="H1490" s="280" t="s">
        <v>1394</v>
      </c>
      <c r="I1490" s="80"/>
    </row>
    <row r="1491" spans="1:9">
      <c r="A1491" s="280" t="s">
        <v>2886</v>
      </c>
      <c r="B1491" s="280" t="s">
        <v>1457</v>
      </c>
      <c r="C1491" s="280" t="s">
        <v>1201</v>
      </c>
      <c r="D1491" s="280" t="s">
        <v>1344</v>
      </c>
      <c r="E1491" s="80">
        <v>0.46429234992425616</v>
      </c>
      <c r="F1491" s="80">
        <v>711876</v>
      </c>
      <c r="G1491" s="80">
        <v>4</v>
      </c>
      <c r="H1491" s="280" t="s">
        <v>1394</v>
      </c>
      <c r="I1491" s="80"/>
    </row>
    <row r="1492" spans="1:9">
      <c r="A1492" s="280" t="s">
        <v>2887</v>
      </c>
      <c r="B1492" s="280" t="s">
        <v>1457</v>
      </c>
      <c r="C1492" s="280" t="s">
        <v>1202</v>
      </c>
      <c r="D1492" s="280" t="s">
        <v>1211</v>
      </c>
      <c r="E1492" s="80">
        <v>6.1431605744562221E-3</v>
      </c>
      <c r="F1492" s="80">
        <v>711876</v>
      </c>
      <c r="G1492" s="80">
        <v>4</v>
      </c>
      <c r="H1492" s="280" t="s">
        <v>1394</v>
      </c>
      <c r="I1492" s="80"/>
    </row>
    <row r="1493" spans="1:9">
      <c r="A1493" s="280" t="s">
        <v>2888</v>
      </c>
      <c r="B1493" s="280" t="s">
        <v>1457</v>
      </c>
      <c r="C1493" s="280" t="s">
        <v>1202</v>
      </c>
      <c r="D1493" s="280" t="s">
        <v>1212</v>
      </c>
      <c r="E1493" s="80">
        <v>6.4932801021201567E-3</v>
      </c>
      <c r="F1493" s="80">
        <v>711876</v>
      </c>
      <c r="G1493" s="80">
        <v>4</v>
      </c>
      <c r="H1493" s="280" t="s">
        <v>1394</v>
      </c>
      <c r="I1493" s="80"/>
    </row>
    <row r="1494" spans="1:9">
      <c r="A1494" s="280" t="s">
        <v>2889</v>
      </c>
      <c r="B1494" s="280" t="s">
        <v>1457</v>
      </c>
      <c r="C1494" s="280" t="s">
        <v>1202</v>
      </c>
      <c r="D1494" s="280" t="s">
        <v>1213</v>
      </c>
      <c r="E1494" s="80">
        <v>6.1431605744562221E-3</v>
      </c>
      <c r="F1494" s="80">
        <v>711876</v>
      </c>
      <c r="G1494" s="80">
        <v>4</v>
      </c>
      <c r="H1494" s="280" t="s">
        <v>1394</v>
      </c>
      <c r="I1494" s="80"/>
    </row>
    <row r="1495" spans="1:9">
      <c r="A1495" s="280" t="s">
        <v>2890</v>
      </c>
      <c r="B1495" s="280" t="s">
        <v>1457</v>
      </c>
      <c r="C1495" s="280" t="s">
        <v>1202</v>
      </c>
      <c r="D1495" s="280" t="s">
        <v>1214</v>
      </c>
      <c r="E1495" s="80">
        <v>6.4932801021201567E-3</v>
      </c>
      <c r="F1495" s="80">
        <v>711876</v>
      </c>
      <c r="G1495" s="80">
        <v>4</v>
      </c>
      <c r="H1495" s="280" t="s">
        <v>1394</v>
      </c>
      <c r="I1495" s="80"/>
    </row>
    <row r="1496" spans="1:9">
      <c r="A1496" s="280" t="s">
        <v>2891</v>
      </c>
      <c r="B1496" s="280" t="s">
        <v>1457</v>
      </c>
      <c r="C1496" s="280" t="s">
        <v>1202</v>
      </c>
      <c r="D1496" s="280" t="s">
        <v>1215</v>
      </c>
      <c r="E1496" s="80">
        <v>5.2004286844281305E-3</v>
      </c>
      <c r="F1496" s="80">
        <v>711876</v>
      </c>
      <c r="G1496" s="80">
        <v>4</v>
      </c>
      <c r="H1496" s="280" t="s">
        <v>1394</v>
      </c>
      <c r="I1496" s="80"/>
    </row>
    <row r="1497" spans="1:9">
      <c r="A1497" s="280" t="s">
        <v>2892</v>
      </c>
      <c r="B1497" s="280" t="s">
        <v>1457</v>
      </c>
      <c r="C1497" s="280" t="s">
        <v>1202</v>
      </c>
      <c r="D1497" s="280" t="s">
        <v>1216</v>
      </c>
      <c r="E1497" s="80">
        <v>6.8001238945179137E-3</v>
      </c>
      <c r="F1497" s="80">
        <v>711876</v>
      </c>
      <c r="G1497" s="80">
        <v>4</v>
      </c>
      <c r="H1497" s="280" t="s">
        <v>1394</v>
      </c>
      <c r="I1497" s="80"/>
    </row>
    <row r="1498" spans="1:9">
      <c r="A1498" s="280" t="s">
        <v>2893</v>
      </c>
      <c r="B1498" s="280" t="s">
        <v>1457</v>
      </c>
      <c r="C1498" s="280" t="s">
        <v>1202</v>
      </c>
      <c r="D1498" s="280" t="s">
        <v>1217</v>
      </c>
      <c r="E1498" s="80">
        <v>4.5322920758694542E-3</v>
      </c>
      <c r="F1498" s="80">
        <v>711876</v>
      </c>
      <c r="G1498" s="80">
        <v>4</v>
      </c>
      <c r="H1498" s="280" t="s">
        <v>1394</v>
      </c>
      <c r="I1498" s="80"/>
    </row>
    <row r="1499" spans="1:9">
      <c r="A1499" s="280" t="s">
        <v>2894</v>
      </c>
      <c r="B1499" s="280" t="s">
        <v>1457</v>
      </c>
      <c r="C1499" s="280" t="s">
        <v>1202</v>
      </c>
      <c r="D1499" s="280" t="s">
        <v>1218</v>
      </c>
      <c r="E1499" s="80">
        <v>2.453317624974471E-3</v>
      </c>
      <c r="F1499" s="80">
        <v>711876</v>
      </c>
      <c r="G1499" s="80">
        <v>4</v>
      </c>
      <c r="H1499" s="280" t="s">
        <v>1394</v>
      </c>
      <c r="I1499" s="80"/>
    </row>
    <row r="1500" spans="1:9">
      <c r="A1500" s="280" t="s">
        <v>2895</v>
      </c>
      <c r="B1500" s="280" t="s">
        <v>1457</v>
      </c>
      <c r="C1500" s="280" t="s">
        <v>1202</v>
      </c>
      <c r="D1500" s="280" t="s">
        <v>1219</v>
      </c>
      <c r="E1500" s="80">
        <v>6.040086068240671E-3</v>
      </c>
      <c r="F1500" s="80">
        <v>711876</v>
      </c>
      <c r="G1500" s="80">
        <v>4</v>
      </c>
      <c r="H1500" s="280" t="s">
        <v>1394</v>
      </c>
      <c r="I1500" s="80"/>
    </row>
    <row r="1501" spans="1:9">
      <c r="A1501" s="280" t="s">
        <v>2896</v>
      </c>
      <c r="B1501" s="280" t="s">
        <v>1457</v>
      </c>
      <c r="C1501" s="280" t="s">
        <v>1202</v>
      </c>
      <c r="D1501" s="280" t="s">
        <v>1347</v>
      </c>
      <c r="E1501" s="80">
        <v>7.5034734868391663E-3</v>
      </c>
      <c r="F1501" s="80">
        <v>711876</v>
      </c>
      <c r="G1501" s="80">
        <v>4</v>
      </c>
      <c r="H1501" s="280" t="s">
        <v>1394</v>
      </c>
      <c r="I1501" s="80"/>
    </row>
    <row r="1502" spans="1:9">
      <c r="A1502" s="280" t="s">
        <v>2897</v>
      </c>
      <c r="B1502" s="280" t="s">
        <v>1457</v>
      </c>
      <c r="C1502" s="280" t="s">
        <v>1202</v>
      </c>
      <c r="D1502" s="280" t="s">
        <v>1344</v>
      </c>
      <c r="E1502" s="80">
        <v>1.7810988169277443E-2</v>
      </c>
      <c r="F1502" s="80">
        <v>711876</v>
      </c>
      <c r="G1502" s="80">
        <v>4</v>
      </c>
      <c r="H1502" s="280" t="s">
        <v>1394</v>
      </c>
      <c r="I1502" s="80"/>
    </row>
    <row r="1503" spans="1:9">
      <c r="A1503" s="280" t="s">
        <v>2898</v>
      </c>
      <c r="B1503" s="280" t="s">
        <v>1457</v>
      </c>
      <c r="C1503" s="280" t="s">
        <v>1203</v>
      </c>
      <c r="D1503" s="280" t="s">
        <v>1211</v>
      </c>
      <c r="E1503" s="80">
        <v>1.0649518310171268E-3</v>
      </c>
      <c r="F1503" s="80">
        <v>711876</v>
      </c>
      <c r="G1503" s="80">
        <v>4</v>
      </c>
      <c r="H1503" s="280" t="s">
        <v>1394</v>
      </c>
      <c r="I1503" s="80"/>
    </row>
    <row r="1504" spans="1:9">
      <c r="A1504" s="280" t="s">
        <v>2899</v>
      </c>
      <c r="B1504" s="280" t="s">
        <v>1457</v>
      </c>
      <c r="C1504" s="280" t="s">
        <v>1203</v>
      </c>
      <c r="D1504" s="280" t="s">
        <v>1212</v>
      </c>
      <c r="E1504" s="80">
        <v>1.0956265285208104E-3</v>
      </c>
      <c r="F1504" s="80">
        <v>711876</v>
      </c>
      <c r="G1504" s="80">
        <v>4</v>
      </c>
      <c r="H1504" s="280" t="s">
        <v>1394</v>
      </c>
      <c r="I1504" s="80"/>
    </row>
    <row r="1505" spans="1:9">
      <c r="A1505" s="280" t="s">
        <v>2900</v>
      </c>
      <c r="B1505" s="280" t="s">
        <v>1457</v>
      </c>
      <c r="C1505" s="280" t="s">
        <v>1203</v>
      </c>
      <c r="D1505" s="280" t="s">
        <v>1213</v>
      </c>
      <c r="E1505" s="80">
        <v>1.0649518310171268E-3</v>
      </c>
      <c r="F1505" s="80">
        <v>711876</v>
      </c>
      <c r="G1505" s="80">
        <v>4</v>
      </c>
      <c r="H1505" s="280" t="s">
        <v>1394</v>
      </c>
      <c r="I1505" s="80"/>
    </row>
    <row r="1506" spans="1:9">
      <c r="A1506" s="280" t="s">
        <v>2901</v>
      </c>
      <c r="B1506" s="280" t="s">
        <v>1457</v>
      </c>
      <c r="C1506" s="280" t="s">
        <v>1203</v>
      </c>
      <c r="D1506" s="280" t="s">
        <v>1214</v>
      </c>
      <c r="E1506" s="80">
        <v>1.0945572177343721E-3</v>
      </c>
      <c r="F1506" s="80">
        <v>711876</v>
      </c>
      <c r="G1506" s="80">
        <v>4</v>
      </c>
      <c r="H1506" s="280" t="s">
        <v>1394</v>
      </c>
      <c r="I1506" s="80"/>
    </row>
    <row r="1507" spans="1:9">
      <c r="A1507" s="280" t="s">
        <v>2902</v>
      </c>
      <c r="B1507" s="280" t="s">
        <v>1457</v>
      </c>
      <c r="C1507" s="280" t="s">
        <v>1203</v>
      </c>
      <c r="D1507" s="280" t="s">
        <v>1215</v>
      </c>
      <c r="E1507" s="80">
        <v>1.0650225050607323E-3</v>
      </c>
      <c r="F1507" s="80">
        <v>711876</v>
      </c>
      <c r="G1507" s="80">
        <v>4</v>
      </c>
      <c r="H1507" s="280" t="s">
        <v>1394</v>
      </c>
      <c r="I1507" s="80"/>
    </row>
    <row r="1508" spans="1:9">
      <c r="A1508" s="280" t="s">
        <v>2903</v>
      </c>
      <c r="B1508" s="280" t="s">
        <v>1457</v>
      </c>
      <c r="C1508" s="280" t="s">
        <v>1203</v>
      </c>
      <c r="D1508" s="280" t="s">
        <v>1216</v>
      </c>
      <c r="E1508" s="80">
        <v>1.1629782338738225E-3</v>
      </c>
      <c r="F1508" s="80">
        <v>711876</v>
      </c>
      <c r="G1508" s="80">
        <v>4</v>
      </c>
      <c r="H1508" s="280" t="s">
        <v>1394</v>
      </c>
      <c r="I1508" s="80"/>
    </row>
    <row r="1509" spans="1:9">
      <c r="A1509" s="280" t="s">
        <v>2904</v>
      </c>
      <c r="B1509" s="280" t="s">
        <v>1457</v>
      </c>
      <c r="C1509" s="280" t="s">
        <v>1203</v>
      </c>
      <c r="D1509" s="280" t="s">
        <v>1217</v>
      </c>
      <c r="E1509" s="80">
        <v>8.7187244905133593E-4</v>
      </c>
      <c r="F1509" s="80">
        <v>711876</v>
      </c>
      <c r="G1509" s="80">
        <v>4</v>
      </c>
      <c r="H1509" s="280" t="s">
        <v>1394</v>
      </c>
      <c r="I1509" s="80"/>
    </row>
    <row r="1510" spans="1:9">
      <c r="A1510" s="280" t="s">
        <v>2905</v>
      </c>
      <c r="B1510" s="280" t="s">
        <v>1457</v>
      </c>
      <c r="C1510" s="280" t="s">
        <v>1203</v>
      </c>
      <c r="D1510" s="280" t="s">
        <v>1218</v>
      </c>
      <c r="E1510" s="80">
        <v>9.2343791549170213E-4</v>
      </c>
      <c r="F1510" s="80">
        <v>711876</v>
      </c>
      <c r="G1510" s="80">
        <v>4</v>
      </c>
      <c r="H1510" s="280" t="s">
        <v>1394</v>
      </c>
      <c r="I1510" s="80"/>
    </row>
    <row r="1511" spans="1:9">
      <c r="A1511" s="280" t="s">
        <v>2906</v>
      </c>
      <c r="B1511" s="280" t="s">
        <v>1457</v>
      </c>
      <c r="C1511" s="280" t="s">
        <v>1203</v>
      </c>
      <c r="D1511" s="280" t="s">
        <v>1219</v>
      </c>
      <c r="E1511" s="80">
        <v>170.9000741199574</v>
      </c>
      <c r="F1511" s="80">
        <v>711876</v>
      </c>
      <c r="G1511" s="80">
        <v>4</v>
      </c>
      <c r="H1511" s="280" t="s">
        <v>1394</v>
      </c>
      <c r="I1511" s="80"/>
    </row>
    <row r="1512" spans="1:9">
      <c r="A1512" s="280" t="s">
        <v>2907</v>
      </c>
      <c r="B1512" s="280" t="s">
        <v>1457</v>
      </c>
      <c r="C1512" s="280" t="s">
        <v>1203</v>
      </c>
      <c r="D1512" s="280" t="s">
        <v>1347</v>
      </c>
      <c r="E1512" s="80">
        <v>1.3366000539410728E-3</v>
      </c>
      <c r="F1512" s="80">
        <v>711876</v>
      </c>
      <c r="G1512" s="80">
        <v>4</v>
      </c>
      <c r="H1512" s="280" t="s">
        <v>1394</v>
      </c>
      <c r="I1512" s="80"/>
    </row>
    <row r="1513" spans="1:9">
      <c r="A1513" s="280" t="s">
        <v>2908</v>
      </c>
      <c r="B1513" s="280" t="s">
        <v>1457</v>
      </c>
      <c r="C1513" s="280" t="s">
        <v>1203</v>
      </c>
      <c r="D1513" s="280" t="s">
        <v>1344</v>
      </c>
      <c r="E1513" s="80">
        <v>3.0900072773603561E-3</v>
      </c>
      <c r="F1513" s="80">
        <v>711876</v>
      </c>
      <c r="G1513" s="80">
        <v>4</v>
      </c>
      <c r="H1513" s="280" t="s">
        <v>1394</v>
      </c>
      <c r="I1513" s="80"/>
    </row>
    <row r="1514" spans="1:9">
      <c r="A1514" s="280" t="s">
        <v>2909</v>
      </c>
      <c r="B1514" s="280" t="s">
        <v>1457</v>
      </c>
      <c r="C1514" s="280" t="s">
        <v>1204</v>
      </c>
      <c r="D1514" s="280" t="s">
        <v>1211</v>
      </c>
      <c r="E1514" s="80">
        <v>0.39226127380223086</v>
      </c>
      <c r="F1514" s="80">
        <v>711876</v>
      </c>
      <c r="G1514" s="80">
        <v>4</v>
      </c>
      <c r="H1514" s="280" t="s">
        <v>1394</v>
      </c>
      <c r="I1514" s="80"/>
    </row>
    <row r="1515" spans="1:9">
      <c r="A1515" s="280" t="s">
        <v>2910</v>
      </c>
      <c r="B1515" s="280" t="s">
        <v>1457</v>
      </c>
      <c r="C1515" s="280" t="s">
        <v>1204</v>
      </c>
      <c r="D1515" s="280" t="s">
        <v>1212</v>
      </c>
      <c r="E1515" s="80">
        <v>0.40046369733575188</v>
      </c>
      <c r="F1515" s="80">
        <v>711876</v>
      </c>
      <c r="G1515" s="80">
        <v>4</v>
      </c>
      <c r="H1515" s="280" t="s">
        <v>1394</v>
      </c>
      <c r="I1515" s="80"/>
    </row>
    <row r="1516" spans="1:9">
      <c r="A1516" s="280" t="s">
        <v>2911</v>
      </c>
      <c r="B1516" s="280" t="s">
        <v>1457</v>
      </c>
      <c r="C1516" s="280" t="s">
        <v>1204</v>
      </c>
      <c r="D1516" s="280" t="s">
        <v>1213</v>
      </c>
      <c r="E1516" s="80">
        <v>0.39231512807646052</v>
      </c>
      <c r="F1516" s="80">
        <v>711876</v>
      </c>
      <c r="G1516" s="80">
        <v>4</v>
      </c>
      <c r="H1516" s="280" t="s">
        <v>1394</v>
      </c>
      <c r="I1516" s="80"/>
    </row>
    <row r="1517" spans="1:9">
      <c r="A1517" s="280" t="s">
        <v>2912</v>
      </c>
      <c r="B1517" s="280" t="s">
        <v>1457</v>
      </c>
      <c r="C1517" s="280" t="s">
        <v>1204</v>
      </c>
      <c r="D1517" s="280" t="s">
        <v>1214</v>
      </c>
      <c r="E1517" s="80">
        <v>0.40012840146062595</v>
      </c>
      <c r="F1517" s="80">
        <v>711876</v>
      </c>
      <c r="G1517" s="80">
        <v>4</v>
      </c>
      <c r="H1517" s="280" t="s">
        <v>1394</v>
      </c>
      <c r="I1517" s="80"/>
    </row>
    <row r="1518" spans="1:9">
      <c r="A1518" s="280" t="s">
        <v>2913</v>
      </c>
      <c r="B1518" s="280" t="s">
        <v>1457</v>
      </c>
      <c r="C1518" s="280" t="s">
        <v>1204</v>
      </c>
      <c r="D1518" s="280" t="s">
        <v>1215</v>
      </c>
      <c r="E1518" s="80">
        <v>0.38694134701178795</v>
      </c>
      <c r="F1518" s="80">
        <v>711876</v>
      </c>
      <c r="G1518" s="80">
        <v>4</v>
      </c>
      <c r="H1518" s="280" t="s">
        <v>1394</v>
      </c>
      <c r="I1518" s="80"/>
    </row>
    <row r="1519" spans="1:9">
      <c r="A1519" s="280" t="s">
        <v>2914</v>
      </c>
      <c r="B1519" s="280" t="s">
        <v>1457</v>
      </c>
      <c r="C1519" s="280" t="s">
        <v>1204</v>
      </c>
      <c r="D1519" s="280" t="s">
        <v>1216</v>
      </c>
      <c r="E1519" s="80">
        <v>-5.0469057180317805</v>
      </c>
      <c r="F1519" s="80">
        <v>711876</v>
      </c>
      <c r="G1519" s="80">
        <v>4</v>
      </c>
      <c r="H1519" s="280" t="s">
        <v>1394</v>
      </c>
      <c r="I1519" s="80"/>
    </row>
    <row r="1520" spans="1:9">
      <c r="A1520" s="280" t="s">
        <v>2915</v>
      </c>
      <c r="B1520" s="280" t="s">
        <v>1457</v>
      </c>
      <c r="C1520" s="280" t="s">
        <v>1204</v>
      </c>
      <c r="D1520" s="280" t="s">
        <v>1217</v>
      </c>
      <c r="E1520" s="80">
        <v>0.31688855760764306</v>
      </c>
      <c r="F1520" s="80">
        <v>711876</v>
      </c>
      <c r="G1520" s="80">
        <v>4</v>
      </c>
      <c r="H1520" s="280" t="s">
        <v>1394</v>
      </c>
      <c r="I1520" s="80"/>
    </row>
    <row r="1521" spans="1:9">
      <c r="A1521" s="280" t="s">
        <v>2916</v>
      </c>
      <c r="B1521" s="280" t="s">
        <v>1457</v>
      </c>
      <c r="C1521" s="280" t="s">
        <v>1204</v>
      </c>
      <c r="D1521" s="280" t="s">
        <v>1218</v>
      </c>
      <c r="E1521" s="80">
        <v>0.21635878632336478</v>
      </c>
      <c r="F1521" s="80">
        <v>711876</v>
      </c>
      <c r="G1521" s="80">
        <v>4</v>
      </c>
      <c r="H1521" s="280" t="s">
        <v>1394</v>
      </c>
      <c r="I1521" s="80"/>
    </row>
    <row r="1522" spans="1:9">
      <c r="A1522" s="280" t="s">
        <v>2917</v>
      </c>
      <c r="B1522" s="280" t="s">
        <v>1457</v>
      </c>
      <c r="C1522" s="280" t="s">
        <v>1204</v>
      </c>
      <c r="D1522" s="280" t="s">
        <v>1219</v>
      </c>
      <c r="E1522" s="80">
        <v>39812.407155104433</v>
      </c>
      <c r="F1522" s="80">
        <v>711876</v>
      </c>
      <c r="G1522" s="80">
        <v>4</v>
      </c>
      <c r="H1522" s="280" t="s">
        <v>1394</v>
      </c>
      <c r="I1522" s="80"/>
    </row>
    <row r="1523" spans="1:9">
      <c r="A1523" s="280" t="s">
        <v>2918</v>
      </c>
      <c r="B1523" s="280" t="s">
        <v>1457</v>
      </c>
      <c r="C1523" s="280" t="s">
        <v>1204</v>
      </c>
      <c r="D1523" s="280" t="s">
        <v>1347</v>
      </c>
      <c r="E1523" s="80">
        <v>0.49265294376913937</v>
      </c>
      <c r="F1523" s="80">
        <v>711876</v>
      </c>
      <c r="G1523" s="80">
        <v>4</v>
      </c>
      <c r="H1523" s="280" t="s">
        <v>1394</v>
      </c>
      <c r="I1523" s="80"/>
    </row>
    <row r="1524" spans="1:9">
      <c r="A1524" s="280" t="s">
        <v>2919</v>
      </c>
      <c r="B1524" s="280" t="s">
        <v>1457</v>
      </c>
      <c r="C1524" s="280" t="s">
        <v>1204</v>
      </c>
      <c r="D1524" s="280" t="s">
        <v>1344</v>
      </c>
      <c r="E1524" s="80">
        <v>1.147266267021029</v>
      </c>
      <c r="F1524" s="80">
        <v>711876</v>
      </c>
      <c r="G1524" s="80">
        <v>4</v>
      </c>
      <c r="H1524" s="280" t="s">
        <v>1394</v>
      </c>
      <c r="I1524" s="80"/>
    </row>
    <row r="1525" spans="1:9">
      <c r="A1525" s="280" t="s">
        <v>2920</v>
      </c>
      <c r="B1525" s="280" t="s">
        <v>1457</v>
      </c>
      <c r="C1525" s="280" t="s">
        <v>1205</v>
      </c>
      <c r="D1525" s="280" t="s">
        <v>1211</v>
      </c>
      <c r="E1525" s="80">
        <v>0.12958401341201281</v>
      </c>
      <c r="F1525" s="80">
        <v>711876</v>
      </c>
      <c r="G1525" s="80">
        <v>4</v>
      </c>
      <c r="H1525" s="280" t="s">
        <v>1394</v>
      </c>
      <c r="I1525" s="80"/>
    </row>
    <row r="1526" spans="1:9">
      <c r="A1526" s="280" t="s">
        <v>2921</v>
      </c>
      <c r="B1526" s="280" t="s">
        <v>1457</v>
      </c>
      <c r="C1526" s="280" t="s">
        <v>1205</v>
      </c>
      <c r="D1526" s="280" t="s">
        <v>1212</v>
      </c>
      <c r="E1526" s="80">
        <v>0.13214150899427021</v>
      </c>
      <c r="F1526" s="80">
        <v>711876</v>
      </c>
      <c r="G1526" s="80">
        <v>4</v>
      </c>
      <c r="H1526" s="280" t="s">
        <v>1394</v>
      </c>
      <c r="I1526" s="80"/>
    </row>
    <row r="1527" spans="1:9">
      <c r="A1527" s="280" t="s">
        <v>2922</v>
      </c>
      <c r="B1527" s="280" t="s">
        <v>1457</v>
      </c>
      <c r="C1527" s="280" t="s">
        <v>1205</v>
      </c>
      <c r="D1527" s="280" t="s">
        <v>1213</v>
      </c>
      <c r="E1527" s="80">
        <v>0.12959031960021103</v>
      </c>
      <c r="F1527" s="80">
        <v>711876</v>
      </c>
      <c r="G1527" s="80">
        <v>4</v>
      </c>
      <c r="H1527" s="280" t="s">
        <v>1394</v>
      </c>
      <c r="I1527" s="80"/>
    </row>
    <row r="1528" spans="1:9">
      <c r="A1528" s="280" t="s">
        <v>2923</v>
      </c>
      <c r="B1528" s="280" t="s">
        <v>1457</v>
      </c>
      <c r="C1528" s="280" t="s">
        <v>1205</v>
      </c>
      <c r="D1528" s="280" t="s">
        <v>1214</v>
      </c>
      <c r="E1528" s="80">
        <v>0.13201520215988574</v>
      </c>
      <c r="F1528" s="80">
        <v>711876</v>
      </c>
      <c r="G1528" s="80">
        <v>4</v>
      </c>
      <c r="H1528" s="280" t="s">
        <v>1394</v>
      </c>
      <c r="I1528" s="80"/>
    </row>
    <row r="1529" spans="1:9">
      <c r="A1529" s="280" t="s">
        <v>2924</v>
      </c>
      <c r="B1529" s="280" t="s">
        <v>1457</v>
      </c>
      <c r="C1529" s="280" t="s">
        <v>1205</v>
      </c>
      <c r="D1529" s="280" t="s">
        <v>1215</v>
      </c>
      <c r="E1529" s="80">
        <v>0.1270394791091399</v>
      </c>
      <c r="F1529" s="80">
        <v>711876</v>
      </c>
      <c r="G1529" s="80">
        <v>4</v>
      </c>
      <c r="H1529" s="280" t="s">
        <v>1394</v>
      </c>
      <c r="I1529" s="80"/>
    </row>
    <row r="1530" spans="1:9">
      <c r="A1530" s="280" t="s">
        <v>2925</v>
      </c>
      <c r="B1530" s="280" t="s">
        <v>1457</v>
      </c>
      <c r="C1530" s="280" t="s">
        <v>1205</v>
      </c>
      <c r="D1530" s="280" t="s">
        <v>1216</v>
      </c>
      <c r="E1530" s="80">
        <v>-1.7283705017840101</v>
      </c>
      <c r="F1530" s="80">
        <v>711876</v>
      </c>
      <c r="G1530" s="80">
        <v>4</v>
      </c>
      <c r="H1530" s="280" t="s">
        <v>1394</v>
      </c>
      <c r="I1530" s="80"/>
    </row>
    <row r="1531" spans="1:9">
      <c r="A1531" s="280" t="s">
        <v>2926</v>
      </c>
      <c r="B1531" s="280" t="s">
        <v>1457</v>
      </c>
      <c r="C1531" s="280" t="s">
        <v>1205</v>
      </c>
      <c r="D1531" s="280" t="s">
        <v>1217</v>
      </c>
      <c r="E1531" s="80">
        <v>0.10344219220253247</v>
      </c>
      <c r="F1531" s="80">
        <v>711876</v>
      </c>
      <c r="G1531" s="80">
        <v>4</v>
      </c>
      <c r="H1531" s="280" t="s">
        <v>1394</v>
      </c>
      <c r="I1531" s="80"/>
    </row>
    <row r="1532" spans="1:9">
      <c r="A1532" s="280" t="s">
        <v>2927</v>
      </c>
      <c r="B1532" s="280" t="s">
        <v>1457</v>
      </c>
      <c r="C1532" s="280" t="s">
        <v>1205</v>
      </c>
      <c r="D1532" s="280" t="s">
        <v>1218</v>
      </c>
      <c r="E1532" s="80">
        <v>5.9188071466731662E-2</v>
      </c>
      <c r="F1532" s="80">
        <v>711876</v>
      </c>
      <c r="G1532" s="80">
        <v>4</v>
      </c>
      <c r="H1532" s="280" t="s">
        <v>1394</v>
      </c>
      <c r="I1532" s="80"/>
    </row>
    <row r="1533" spans="1:9">
      <c r="A1533" s="280" t="s">
        <v>2928</v>
      </c>
      <c r="B1533" s="280" t="s">
        <v>1457</v>
      </c>
      <c r="C1533" s="280" t="s">
        <v>1205</v>
      </c>
      <c r="D1533" s="280" t="s">
        <v>1219</v>
      </c>
      <c r="E1533" s="80">
        <v>18240.374443844838</v>
      </c>
      <c r="F1533" s="80">
        <v>711876</v>
      </c>
      <c r="G1533" s="80">
        <v>4</v>
      </c>
      <c r="H1533" s="280" t="s">
        <v>1394</v>
      </c>
      <c r="I1533" s="80"/>
    </row>
    <row r="1534" spans="1:9">
      <c r="A1534" s="280" t="s">
        <v>2929</v>
      </c>
      <c r="B1534" s="280" t="s">
        <v>1457</v>
      </c>
      <c r="C1534" s="280" t="s">
        <v>1205</v>
      </c>
      <c r="D1534" s="280" t="s">
        <v>1347</v>
      </c>
      <c r="E1534" s="80">
        <v>0.1692866820945971</v>
      </c>
      <c r="F1534" s="80">
        <v>711876</v>
      </c>
      <c r="G1534" s="80">
        <v>4</v>
      </c>
      <c r="H1534" s="280" t="s">
        <v>1394</v>
      </c>
      <c r="I1534" s="80"/>
    </row>
    <row r="1535" spans="1:9">
      <c r="A1535" s="280" t="s">
        <v>2930</v>
      </c>
      <c r="B1535" s="280" t="s">
        <v>1457</v>
      </c>
      <c r="C1535" s="280" t="s">
        <v>1205</v>
      </c>
      <c r="D1535" s="280" t="s">
        <v>1344</v>
      </c>
      <c r="E1535" s="80">
        <v>0.38363711350831997</v>
      </c>
      <c r="F1535" s="80">
        <v>711876</v>
      </c>
      <c r="G1535" s="80">
        <v>4</v>
      </c>
      <c r="H1535" s="280" t="s">
        <v>1394</v>
      </c>
      <c r="I1535" s="80"/>
    </row>
    <row r="1536" spans="1:9">
      <c r="A1536" s="280" t="s">
        <v>2931</v>
      </c>
      <c r="B1536" s="280" t="s">
        <v>1457</v>
      </c>
      <c r="C1536" s="280" t="s">
        <v>1206</v>
      </c>
      <c r="D1536" s="280" t="s">
        <v>1211</v>
      </c>
      <c r="E1536" s="80">
        <v>8.0873707841461667E-2</v>
      </c>
      <c r="F1536" s="80">
        <v>711876</v>
      </c>
      <c r="G1536" s="80">
        <v>4</v>
      </c>
      <c r="H1536" s="280" t="s">
        <v>1394</v>
      </c>
      <c r="I1536" s="80"/>
    </row>
    <row r="1537" spans="1:9">
      <c r="A1537" s="280" t="s">
        <v>2932</v>
      </c>
      <c r="B1537" s="280" t="s">
        <v>1457</v>
      </c>
      <c r="C1537" s="280" t="s">
        <v>1206</v>
      </c>
      <c r="D1537" s="280" t="s">
        <v>1212</v>
      </c>
      <c r="E1537" s="80">
        <v>8.5735236435124679E-2</v>
      </c>
      <c r="F1537" s="80">
        <v>711876</v>
      </c>
      <c r="G1537" s="80">
        <v>4</v>
      </c>
      <c r="H1537" s="280" t="s">
        <v>1394</v>
      </c>
      <c r="I1537" s="80"/>
    </row>
    <row r="1538" spans="1:9">
      <c r="A1538" s="280" t="s">
        <v>2933</v>
      </c>
      <c r="B1538" s="280" t="s">
        <v>1457</v>
      </c>
      <c r="C1538" s="280" t="s">
        <v>1206</v>
      </c>
      <c r="D1538" s="280" t="s">
        <v>1213</v>
      </c>
      <c r="E1538" s="80">
        <v>8.0873707841461667E-2</v>
      </c>
      <c r="F1538" s="80">
        <v>711876</v>
      </c>
      <c r="G1538" s="80">
        <v>4</v>
      </c>
      <c r="H1538" s="280" t="s">
        <v>1394</v>
      </c>
      <c r="I1538" s="80"/>
    </row>
    <row r="1539" spans="1:9">
      <c r="A1539" s="280" t="s">
        <v>2934</v>
      </c>
      <c r="B1539" s="280" t="s">
        <v>1457</v>
      </c>
      <c r="C1539" s="280" t="s">
        <v>1206</v>
      </c>
      <c r="D1539" s="280" t="s">
        <v>1214</v>
      </c>
      <c r="E1539" s="80">
        <v>8.5715009468529793E-2</v>
      </c>
      <c r="F1539" s="80">
        <v>711876</v>
      </c>
      <c r="G1539" s="80">
        <v>4</v>
      </c>
      <c r="H1539" s="280" t="s">
        <v>1394</v>
      </c>
      <c r="I1539" s="80"/>
    </row>
    <row r="1540" spans="1:9">
      <c r="A1540" s="280" t="s">
        <v>2935</v>
      </c>
      <c r="B1540" s="280" t="s">
        <v>1457</v>
      </c>
      <c r="C1540" s="280" t="s">
        <v>1206</v>
      </c>
      <c r="D1540" s="280" t="s">
        <v>1215</v>
      </c>
      <c r="E1540" s="80">
        <v>8.0192545513021338E-2</v>
      </c>
      <c r="F1540" s="80">
        <v>711876</v>
      </c>
      <c r="G1540" s="80">
        <v>4</v>
      </c>
      <c r="H1540" s="280" t="s">
        <v>1394</v>
      </c>
      <c r="I1540" s="80"/>
    </row>
    <row r="1541" spans="1:9">
      <c r="A1541" s="280" t="s">
        <v>2936</v>
      </c>
      <c r="B1541" s="280" t="s">
        <v>1457</v>
      </c>
      <c r="C1541" s="280" t="s">
        <v>1206</v>
      </c>
      <c r="D1541" s="280" t="s">
        <v>1216</v>
      </c>
      <c r="E1541" s="80">
        <v>0.55070991442704931</v>
      </c>
      <c r="F1541" s="80">
        <v>711876</v>
      </c>
      <c r="G1541" s="80">
        <v>4</v>
      </c>
      <c r="H1541" s="280" t="s">
        <v>1394</v>
      </c>
      <c r="I1541" s="80"/>
    </row>
    <row r="1542" spans="1:9">
      <c r="A1542" s="280" t="s">
        <v>2937</v>
      </c>
      <c r="B1542" s="280" t="s">
        <v>1457</v>
      </c>
      <c r="C1542" s="280" t="s">
        <v>1206</v>
      </c>
      <c r="D1542" s="280" t="s">
        <v>1217</v>
      </c>
      <c r="E1542" s="80">
        <v>6.6151514633387323E-2</v>
      </c>
      <c r="F1542" s="80">
        <v>711876</v>
      </c>
      <c r="G1542" s="80">
        <v>4</v>
      </c>
      <c r="H1542" s="280" t="s">
        <v>1394</v>
      </c>
      <c r="I1542" s="80"/>
    </row>
    <row r="1543" spans="1:9">
      <c r="A1543" s="280" t="s">
        <v>2938</v>
      </c>
      <c r="B1543" s="280" t="s">
        <v>1457</v>
      </c>
      <c r="C1543" s="280" t="s">
        <v>1206</v>
      </c>
      <c r="D1543" s="280" t="s">
        <v>1218</v>
      </c>
      <c r="E1543" s="80">
        <v>2.118123193801956E-2</v>
      </c>
      <c r="F1543" s="80">
        <v>711876</v>
      </c>
      <c r="G1543" s="80">
        <v>4</v>
      </c>
      <c r="H1543" s="280" t="s">
        <v>1394</v>
      </c>
      <c r="I1543" s="80"/>
    </row>
    <row r="1544" spans="1:9">
      <c r="A1544" s="280" t="s">
        <v>2939</v>
      </c>
      <c r="B1544" s="280" t="s">
        <v>1457</v>
      </c>
      <c r="C1544" s="280" t="s">
        <v>1206</v>
      </c>
      <c r="D1544" s="280" t="s">
        <v>1219</v>
      </c>
      <c r="E1544" s="80">
        <v>7.9111417018707469E-2</v>
      </c>
      <c r="F1544" s="80">
        <v>711876</v>
      </c>
      <c r="G1544" s="80">
        <v>4</v>
      </c>
      <c r="H1544" s="280" t="s">
        <v>1394</v>
      </c>
      <c r="I1544" s="80"/>
    </row>
    <row r="1545" spans="1:9">
      <c r="A1545" s="280" t="s">
        <v>2940</v>
      </c>
      <c r="B1545" s="280" t="s">
        <v>1457</v>
      </c>
      <c r="C1545" s="280" t="s">
        <v>1206</v>
      </c>
      <c r="D1545" s="280" t="s">
        <v>1347</v>
      </c>
      <c r="E1545" s="80">
        <v>9.3527782640033766E-2</v>
      </c>
      <c r="F1545" s="80">
        <v>711876</v>
      </c>
      <c r="G1545" s="80">
        <v>4</v>
      </c>
      <c r="H1545" s="280" t="s">
        <v>1394</v>
      </c>
      <c r="I1545" s="80"/>
    </row>
    <row r="1546" spans="1:9">
      <c r="A1546" s="280" t="s">
        <v>2941</v>
      </c>
      <c r="B1546" s="280" t="s">
        <v>1457</v>
      </c>
      <c r="C1546" s="280" t="s">
        <v>1206</v>
      </c>
      <c r="D1546" s="280" t="s">
        <v>1344</v>
      </c>
      <c r="E1546" s="80">
        <v>0.23504984561988571</v>
      </c>
      <c r="F1546" s="80">
        <v>711876</v>
      </c>
      <c r="G1546" s="80">
        <v>4</v>
      </c>
      <c r="H1546" s="280" t="s">
        <v>1394</v>
      </c>
      <c r="I1546" s="80"/>
    </row>
    <row r="1547" spans="1:9">
      <c r="A1547" s="280" t="s">
        <v>2942</v>
      </c>
      <c r="B1547" s="280" t="s">
        <v>1457</v>
      </c>
      <c r="C1547" s="280" t="s">
        <v>1207</v>
      </c>
      <c r="D1547" s="280" t="s">
        <v>1211</v>
      </c>
      <c r="E1547" s="80">
        <v>5.9627192607983534E-3</v>
      </c>
      <c r="F1547" s="80">
        <v>711876</v>
      </c>
      <c r="G1547" s="80">
        <v>4</v>
      </c>
      <c r="H1547" s="280" t="s">
        <v>1394</v>
      </c>
      <c r="I1547" s="80"/>
    </row>
    <row r="1548" spans="1:9">
      <c r="A1548" s="280" t="s">
        <v>2943</v>
      </c>
      <c r="B1548" s="280" t="s">
        <v>1457</v>
      </c>
      <c r="C1548" s="280" t="s">
        <v>1207</v>
      </c>
      <c r="D1548" s="280" t="s">
        <v>1212</v>
      </c>
      <c r="E1548" s="80">
        <v>6.0774262355023298E-3</v>
      </c>
      <c r="F1548" s="80">
        <v>711876</v>
      </c>
      <c r="G1548" s="80">
        <v>4</v>
      </c>
      <c r="H1548" s="280" t="s">
        <v>1394</v>
      </c>
      <c r="I1548" s="80"/>
    </row>
    <row r="1549" spans="1:9">
      <c r="A1549" s="280" t="s">
        <v>2944</v>
      </c>
      <c r="B1549" s="280" t="s">
        <v>1457</v>
      </c>
      <c r="C1549" s="280" t="s">
        <v>1207</v>
      </c>
      <c r="D1549" s="280" t="s">
        <v>1213</v>
      </c>
      <c r="E1549" s="80">
        <v>5.96380197978776E-3</v>
      </c>
      <c r="F1549" s="80">
        <v>711876</v>
      </c>
      <c r="G1549" s="80">
        <v>4</v>
      </c>
      <c r="H1549" s="280" t="s">
        <v>1394</v>
      </c>
      <c r="I1549" s="80"/>
    </row>
    <row r="1550" spans="1:9">
      <c r="A1550" s="280" t="s">
        <v>2945</v>
      </c>
      <c r="B1550" s="280" t="s">
        <v>1457</v>
      </c>
      <c r="C1550" s="280" t="s">
        <v>1207</v>
      </c>
      <c r="D1550" s="280" t="s">
        <v>1214</v>
      </c>
      <c r="E1550" s="80">
        <v>6.0727374189425368E-3</v>
      </c>
      <c r="F1550" s="80">
        <v>711876</v>
      </c>
      <c r="G1550" s="80">
        <v>4</v>
      </c>
      <c r="H1550" s="280" t="s">
        <v>1394</v>
      </c>
      <c r="I1550" s="80"/>
    </row>
    <row r="1551" spans="1:9">
      <c r="A1551" s="280" t="s">
        <v>2946</v>
      </c>
      <c r="B1551" s="280" t="s">
        <v>1457</v>
      </c>
      <c r="C1551" s="280" t="s">
        <v>1207</v>
      </c>
      <c r="D1551" s="280" t="s">
        <v>1215</v>
      </c>
      <c r="E1551" s="80">
        <v>5.8256172215809757E-3</v>
      </c>
      <c r="F1551" s="80">
        <v>711876</v>
      </c>
      <c r="G1551" s="80">
        <v>4</v>
      </c>
      <c r="H1551" s="280" t="s">
        <v>1394</v>
      </c>
      <c r="I1551" s="80"/>
    </row>
    <row r="1552" spans="1:9">
      <c r="A1552" s="280" t="s">
        <v>2947</v>
      </c>
      <c r="B1552" s="280" t="s">
        <v>1457</v>
      </c>
      <c r="C1552" s="280" t="s">
        <v>1207</v>
      </c>
      <c r="D1552" s="280" t="s">
        <v>1216</v>
      </c>
      <c r="E1552" s="80">
        <v>-5.3362264967290102E-2</v>
      </c>
      <c r="F1552" s="80">
        <v>711876</v>
      </c>
      <c r="G1552" s="80">
        <v>4</v>
      </c>
      <c r="H1552" s="280" t="s">
        <v>1394</v>
      </c>
      <c r="I1552" s="80"/>
    </row>
    <row r="1553" spans="1:9">
      <c r="A1553" s="280" t="s">
        <v>2948</v>
      </c>
      <c r="B1553" s="280" t="s">
        <v>1457</v>
      </c>
      <c r="C1553" s="280" t="s">
        <v>1207</v>
      </c>
      <c r="D1553" s="280" t="s">
        <v>1217</v>
      </c>
      <c r="E1553" s="80">
        <v>4.8133975293038591E-3</v>
      </c>
      <c r="F1553" s="80">
        <v>711876</v>
      </c>
      <c r="G1553" s="80">
        <v>4</v>
      </c>
      <c r="H1553" s="280" t="s">
        <v>1394</v>
      </c>
      <c r="I1553" s="80"/>
    </row>
    <row r="1554" spans="1:9">
      <c r="A1554" s="280" t="s">
        <v>2949</v>
      </c>
      <c r="B1554" s="280" t="s">
        <v>1457</v>
      </c>
      <c r="C1554" s="280" t="s">
        <v>1207</v>
      </c>
      <c r="D1554" s="280" t="s">
        <v>1218</v>
      </c>
      <c r="E1554" s="80">
        <v>3.5900188952173442E-3</v>
      </c>
      <c r="F1554" s="80">
        <v>711876</v>
      </c>
      <c r="G1554" s="80">
        <v>4</v>
      </c>
      <c r="H1554" s="280" t="s">
        <v>1394</v>
      </c>
      <c r="I1554" s="80"/>
    </row>
    <row r="1555" spans="1:9">
      <c r="A1555" s="280" t="s">
        <v>2950</v>
      </c>
      <c r="B1555" s="280" t="s">
        <v>1457</v>
      </c>
      <c r="C1555" s="280" t="s">
        <v>1207</v>
      </c>
      <c r="D1555" s="280" t="s">
        <v>1219</v>
      </c>
      <c r="E1555" s="80">
        <v>706.61607968873716</v>
      </c>
      <c r="F1555" s="80">
        <v>711876</v>
      </c>
      <c r="G1555" s="80">
        <v>4</v>
      </c>
      <c r="H1555" s="280" t="s">
        <v>1394</v>
      </c>
      <c r="I1555" s="80"/>
    </row>
    <row r="1556" spans="1:9">
      <c r="A1556" s="280" t="s">
        <v>2951</v>
      </c>
      <c r="B1556" s="280" t="s">
        <v>1457</v>
      </c>
      <c r="C1556" s="280" t="s">
        <v>1207</v>
      </c>
      <c r="D1556" s="280" t="s">
        <v>1347</v>
      </c>
      <c r="E1556" s="80">
        <v>7.751093837616985E-3</v>
      </c>
      <c r="F1556" s="80">
        <v>711876</v>
      </c>
      <c r="G1556" s="80">
        <v>4</v>
      </c>
      <c r="H1556" s="280" t="s">
        <v>1394</v>
      </c>
      <c r="I1556" s="80"/>
    </row>
    <row r="1557" spans="1:9">
      <c r="A1557" s="280" t="s">
        <v>2952</v>
      </c>
      <c r="B1557" s="280" t="s">
        <v>1457</v>
      </c>
      <c r="C1557" s="280" t="s">
        <v>1207</v>
      </c>
      <c r="D1557" s="280" t="s">
        <v>1344</v>
      </c>
      <c r="E1557" s="80">
        <v>1.7608526662526734E-2</v>
      </c>
      <c r="F1557" s="80">
        <v>711876</v>
      </c>
      <c r="G1557" s="80">
        <v>4</v>
      </c>
      <c r="H1557" s="280" t="s">
        <v>1394</v>
      </c>
      <c r="I1557" s="80"/>
    </row>
    <row r="1558" spans="1:9">
      <c r="A1558" s="280" t="s">
        <v>2953</v>
      </c>
      <c r="B1558" s="280" t="s">
        <v>1457</v>
      </c>
      <c r="C1558" s="280" t="s">
        <v>1208</v>
      </c>
      <c r="D1558" s="280" t="s">
        <v>1211</v>
      </c>
      <c r="E1558" s="80">
        <v>7.3870821978265309E-3</v>
      </c>
      <c r="F1558" s="80">
        <v>711876</v>
      </c>
      <c r="G1558" s="80">
        <v>4</v>
      </c>
      <c r="H1558" s="280" t="s">
        <v>1394</v>
      </c>
      <c r="I1558" s="80"/>
    </row>
    <row r="1559" spans="1:9">
      <c r="A1559" s="280" t="s">
        <v>2954</v>
      </c>
      <c r="B1559" s="280" t="s">
        <v>1457</v>
      </c>
      <c r="C1559" s="280" t="s">
        <v>1208</v>
      </c>
      <c r="D1559" s="280" t="s">
        <v>1212</v>
      </c>
      <c r="E1559" s="80">
        <v>7.549970556942261E-3</v>
      </c>
      <c r="F1559" s="80">
        <v>711876</v>
      </c>
      <c r="G1559" s="80">
        <v>4</v>
      </c>
      <c r="H1559" s="280" t="s">
        <v>1394</v>
      </c>
      <c r="I1559" s="80"/>
    </row>
    <row r="1560" spans="1:9">
      <c r="A1560" s="280" t="s">
        <v>2955</v>
      </c>
      <c r="B1560" s="280" t="s">
        <v>1457</v>
      </c>
      <c r="C1560" s="280" t="s">
        <v>1208</v>
      </c>
      <c r="D1560" s="280" t="s">
        <v>1213</v>
      </c>
      <c r="E1560" s="80">
        <v>7.3877263816876917E-3</v>
      </c>
      <c r="F1560" s="80">
        <v>711876</v>
      </c>
      <c r="G1560" s="80">
        <v>4</v>
      </c>
      <c r="H1560" s="280" t="s">
        <v>1394</v>
      </c>
      <c r="I1560" s="80"/>
    </row>
    <row r="1561" spans="1:9">
      <c r="A1561" s="280" t="s">
        <v>2956</v>
      </c>
      <c r="B1561" s="280" t="s">
        <v>1457</v>
      </c>
      <c r="C1561" s="280" t="s">
        <v>1208</v>
      </c>
      <c r="D1561" s="280" t="s">
        <v>1214</v>
      </c>
      <c r="E1561" s="80">
        <v>7.5445061195435889E-3</v>
      </c>
      <c r="F1561" s="80">
        <v>711876</v>
      </c>
      <c r="G1561" s="80">
        <v>4</v>
      </c>
      <c r="H1561" s="280" t="s">
        <v>1394</v>
      </c>
      <c r="I1561" s="80"/>
    </row>
    <row r="1562" spans="1:9">
      <c r="A1562" s="280" t="s">
        <v>2957</v>
      </c>
      <c r="B1562" s="280" t="s">
        <v>1457</v>
      </c>
      <c r="C1562" s="280" t="s">
        <v>1208</v>
      </c>
      <c r="D1562" s="280" t="s">
        <v>1215</v>
      </c>
      <c r="E1562" s="80">
        <v>7.2714054203208266E-3</v>
      </c>
      <c r="F1562" s="80">
        <v>711876</v>
      </c>
      <c r="G1562" s="80">
        <v>4</v>
      </c>
      <c r="H1562" s="280" t="s">
        <v>1394</v>
      </c>
      <c r="I1562" s="80"/>
    </row>
    <row r="1563" spans="1:9">
      <c r="A1563" s="280" t="s">
        <v>2958</v>
      </c>
      <c r="B1563" s="280" t="s">
        <v>1457</v>
      </c>
      <c r="C1563" s="280" t="s">
        <v>1208</v>
      </c>
      <c r="D1563" s="280" t="s">
        <v>1216</v>
      </c>
      <c r="E1563" s="80">
        <v>-1.6643766026647418E-2</v>
      </c>
      <c r="F1563" s="80">
        <v>711876</v>
      </c>
      <c r="G1563" s="80">
        <v>4</v>
      </c>
      <c r="H1563" s="280" t="s">
        <v>1394</v>
      </c>
      <c r="I1563" s="80"/>
    </row>
    <row r="1564" spans="1:9">
      <c r="A1564" s="280" t="s">
        <v>2959</v>
      </c>
      <c r="B1564" s="280" t="s">
        <v>1457</v>
      </c>
      <c r="C1564" s="280" t="s">
        <v>1208</v>
      </c>
      <c r="D1564" s="280" t="s">
        <v>1217</v>
      </c>
      <c r="E1564" s="80">
        <v>5.9734159304734961E-3</v>
      </c>
      <c r="F1564" s="80">
        <v>711876</v>
      </c>
      <c r="G1564" s="80">
        <v>4</v>
      </c>
      <c r="H1564" s="280" t="s">
        <v>1394</v>
      </c>
      <c r="I1564" s="80"/>
    </row>
    <row r="1565" spans="1:9">
      <c r="A1565" s="280" t="s">
        <v>2960</v>
      </c>
      <c r="B1565" s="280" t="s">
        <v>1457</v>
      </c>
      <c r="C1565" s="280" t="s">
        <v>1208</v>
      </c>
      <c r="D1565" s="280" t="s">
        <v>1218</v>
      </c>
      <c r="E1565" s="80">
        <v>4.172791712109469E-3</v>
      </c>
      <c r="F1565" s="80">
        <v>711876</v>
      </c>
      <c r="G1565" s="80">
        <v>4</v>
      </c>
      <c r="H1565" s="280" t="s">
        <v>1394</v>
      </c>
      <c r="I1565" s="80"/>
    </row>
    <row r="1566" spans="1:9">
      <c r="A1566" s="280" t="s">
        <v>2961</v>
      </c>
      <c r="B1566" s="280" t="s">
        <v>1457</v>
      </c>
      <c r="C1566" s="280" t="s">
        <v>1208</v>
      </c>
      <c r="D1566" s="280" t="s">
        <v>1219</v>
      </c>
      <c r="E1566" s="80">
        <v>725.32427658037568</v>
      </c>
      <c r="F1566" s="80">
        <v>711876</v>
      </c>
      <c r="G1566" s="80">
        <v>4</v>
      </c>
      <c r="H1566" s="280" t="s">
        <v>1394</v>
      </c>
      <c r="I1566" s="80"/>
    </row>
    <row r="1567" spans="1:9">
      <c r="A1567" s="280" t="s">
        <v>2962</v>
      </c>
      <c r="B1567" s="280" t="s">
        <v>1457</v>
      </c>
      <c r="C1567" s="280" t="s">
        <v>1208</v>
      </c>
      <c r="D1567" s="280" t="s">
        <v>1347</v>
      </c>
      <c r="E1567" s="80">
        <v>9.305547123992031E-3</v>
      </c>
      <c r="F1567" s="80">
        <v>711876</v>
      </c>
      <c r="G1567" s="80">
        <v>4</v>
      </c>
      <c r="H1567" s="280" t="s">
        <v>1394</v>
      </c>
      <c r="I1567" s="80"/>
    </row>
    <row r="1568" spans="1:9">
      <c r="A1568" s="280" t="s">
        <v>2963</v>
      </c>
      <c r="B1568" s="280" t="s">
        <v>1457</v>
      </c>
      <c r="C1568" s="280" t="s">
        <v>1208</v>
      </c>
      <c r="D1568" s="280" t="s">
        <v>1344</v>
      </c>
      <c r="E1568" s="80">
        <v>2.1634772092607453E-2</v>
      </c>
      <c r="F1568" s="80">
        <v>711876</v>
      </c>
      <c r="G1568" s="80">
        <v>4</v>
      </c>
      <c r="H1568" s="280" t="s">
        <v>1394</v>
      </c>
      <c r="I1568" s="80"/>
    </row>
    <row r="1569" spans="1:9">
      <c r="A1569" s="280" t="s">
        <v>2964</v>
      </c>
      <c r="B1569" s="280" t="s">
        <v>1457</v>
      </c>
      <c r="C1569" s="280" t="s">
        <v>1209</v>
      </c>
      <c r="D1569" s="280" t="s">
        <v>1211</v>
      </c>
      <c r="E1569" s="80">
        <v>3.1471769340387118E-2</v>
      </c>
      <c r="F1569" s="80">
        <v>711876</v>
      </c>
      <c r="G1569" s="80">
        <v>4</v>
      </c>
      <c r="H1569" s="280" t="s">
        <v>1394</v>
      </c>
      <c r="I1569" s="80"/>
    </row>
    <row r="1570" spans="1:9">
      <c r="A1570" s="280" t="s">
        <v>2965</v>
      </c>
      <c r="B1570" s="280" t="s">
        <v>1457</v>
      </c>
      <c r="C1570" s="280" t="s">
        <v>1209</v>
      </c>
      <c r="D1570" s="280" t="s">
        <v>1212</v>
      </c>
      <c r="E1570" s="80">
        <v>3.1825141090737655E-2</v>
      </c>
      <c r="F1570" s="80">
        <v>711876</v>
      </c>
      <c r="G1570" s="80">
        <v>4</v>
      </c>
      <c r="H1570" s="280" t="s">
        <v>1394</v>
      </c>
      <c r="I1570" s="80"/>
    </row>
    <row r="1571" spans="1:9">
      <c r="A1571" s="280" t="s">
        <v>2966</v>
      </c>
      <c r="B1571" s="280" t="s">
        <v>1457</v>
      </c>
      <c r="C1571" s="280" t="s">
        <v>1209</v>
      </c>
      <c r="D1571" s="280" t="s">
        <v>1213</v>
      </c>
      <c r="E1571" s="80">
        <v>3.147529587630208E-2</v>
      </c>
      <c r="F1571" s="80">
        <v>711876</v>
      </c>
      <c r="G1571" s="80">
        <v>4</v>
      </c>
      <c r="H1571" s="280" t="s">
        <v>1394</v>
      </c>
      <c r="I1571" s="80"/>
    </row>
    <row r="1572" spans="1:9">
      <c r="A1572" s="280" t="s">
        <v>2967</v>
      </c>
      <c r="B1572" s="280" t="s">
        <v>1457</v>
      </c>
      <c r="C1572" s="280" t="s">
        <v>1209</v>
      </c>
      <c r="D1572" s="280" t="s">
        <v>1214</v>
      </c>
      <c r="E1572" s="80">
        <v>3.1814501039984316E-2</v>
      </c>
      <c r="F1572" s="80">
        <v>711876</v>
      </c>
      <c r="G1572" s="80">
        <v>4</v>
      </c>
      <c r="H1572" s="280" t="s">
        <v>1394</v>
      </c>
      <c r="I1572" s="80"/>
    </row>
    <row r="1573" spans="1:9">
      <c r="A1573" s="280" t="s">
        <v>2968</v>
      </c>
      <c r="B1573" s="280" t="s">
        <v>1457</v>
      </c>
      <c r="C1573" s="280" t="s">
        <v>1209</v>
      </c>
      <c r="D1573" s="280" t="s">
        <v>1215</v>
      </c>
      <c r="E1573" s="80">
        <v>3.1468717299222224E-2</v>
      </c>
      <c r="F1573" s="80">
        <v>711876</v>
      </c>
      <c r="G1573" s="80">
        <v>4</v>
      </c>
      <c r="H1573" s="280" t="s">
        <v>1394</v>
      </c>
      <c r="I1573" s="80"/>
    </row>
    <row r="1574" spans="1:9">
      <c r="A1574" s="280" t="s">
        <v>2969</v>
      </c>
      <c r="B1574" s="280" t="s">
        <v>1457</v>
      </c>
      <c r="C1574" s="280" t="s">
        <v>1209</v>
      </c>
      <c r="D1574" s="280" t="s">
        <v>1216</v>
      </c>
      <c r="E1574" s="80">
        <v>-0.81804317017602968</v>
      </c>
      <c r="F1574" s="80">
        <v>711876</v>
      </c>
      <c r="G1574" s="80">
        <v>4</v>
      </c>
      <c r="H1574" s="280" t="s">
        <v>1394</v>
      </c>
      <c r="I1574" s="80"/>
    </row>
    <row r="1575" spans="1:9">
      <c r="A1575" s="280" t="s">
        <v>2970</v>
      </c>
      <c r="B1575" s="280" t="s">
        <v>1457</v>
      </c>
      <c r="C1575" s="280" t="s">
        <v>1209</v>
      </c>
      <c r="D1575" s="280" t="s">
        <v>1217</v>
      </c>
      <c r="E1575" s="80">
        <v>2.5968764526040796E-2</v>
      </c>
      <c r="F1575" s="80">
        <v>711876</v>
      </c>
      <c r="G1575" s="80">
        <v>4</v>
      </c>
      <c r="H1575" s="280" t="s">
        <v>1394</v>
      </c>
      <c r="I1575" s="80"/>
    </row>
    <row r="1576" spans="1:9">
      <c r="A1576" s="280" t="s">
        <v>2971</v>
      </c>
      <c r="B1576" s="280" t="s">
        <v>1457</v>
      </c>
      <c r="C1576" s="280" t="s">
        <v>1209</v>
      </c>
      <c r="D1576" s="280" t="s">
        <v>1218</v>
      </c>
      <c r="E1576" s="80">
        <v>1.2432096900247358E-2</v>
      </c>
      <c r="F1576" s="80">
        <v>711876</v>
      </c>
      <c r="G1576" s="80">
        <v>4</v>
      </c>
      <c r="H1576" s="280" t="s">
        <v>1394</v>
      </c>
      <c r="I1576" s="80"/>
    </row>
    <row r="1577" spans="1:9">
      <c r="A1577" s="280" t="s">
        <v>2972</v>
      </c>
      <c r="B1577" s="280" t="s">
        <v>1457</v>
      </c>
      <c r="C1577" s="280" t="s">
        <v>1209</v>
      </c>
      <c r="D1577" s="280" t="s">
        <v>1219</v>
      </c>
      <c r="E1577" s="80">
        <v>270.80619237763761</v>
      </c>
      <c r="F1577" s="80">
        <v>711876</v>
      </c>
      <c r="G1577" s="80">
        <v>4</v>
      </c>
      <c r="H1577" s="280" t="s">
        <v>1394</v>
      </c>
      <c r="I1577" s="80"/>
    </row>
    <row r="1578" spans="1:9">
      <c r="A1578" s="280" t="s">
        <v>2973</v>
      </c>
      <c r="B1578" s="280" t="s">
        <v>1457</v>
      </c>
      <c r="C1578" s="280" t="s">
        <v>1209</v>
      </c>
      <c r="D1578" s="280" t="s">
        <v>1347</v>
      </c>
      <c r="E1578" s="80">
        <v>4.0038324671745021E-2</v>
      </c>
      <c r="F1578" s="80">
        <v>711876</v>
      </c>
      <c r="G1578" s="80">
        <v>4</v>
      </c>
      <c r="H1578" s="280" t="s">
        <v>1394</v>
      </c>
      <c r="I1578" s="80"/>
    </row>
    <row r="1579" spans="1:9">
      <c r="A1579" s="280" t="s">
        <v>2974</v>
      </c>
      <c r="B1579" s="280" t="s">
        <v>1457</v>
      </c>
      <c r="C1579" s="280" t="s">
        <v>1209</v>
      </c>
      <c r="D1579" s="280" t="s">
        <v>1344</v>
      </c>
      <c r="E1579" s="80">
        <v>9.1901686308170583E-2</v>
      </c>
      <c r="F1579" s="80">
        <v>711876</v>
      </c>
      <c r="G1579" s="80">
        <v>4</v>
      </c>
      <c r="H1579" s="280" t="s">
        <v>1394</v>
      </c>
      <c r="I1579" s="80"/>
    </row>
    <row r="1580" spans="1:9">
      <c r="A1580" s="280" t="s">
        <v>2975</v>
      </c>
      <c r="B1580" s="280" t="s">
        <v>1457</v>
      </c>
      <c r="C1580" s="280" t="s">
        <v>1182</v>
      </c>
      <c r="D1580" s="280" t="s">
        <v>1211</v>
      </c>
      <c r="E1580" s="80">
        <v>0</v>
      </c>
      <c r="F1580" s="80">
        <v>711876</v>
      </c>
      <c r="G1580" s="80">
        <v>4</v>
      </c>
      <c r="H1580" s="280" t="s">
        <v>1394</v>
      </c>
      <c r="I1580" s="80"/>
    </row>
    <row r="1581" spans="1:9">
      <c r="A1581" s="280" t="s">
        <v>2976</v>
      </c>
      <c r="B1581" s="280" t="s">
        <v>1457</v>
      </c>
      <c r="C1581" s="280" t="s">
        <v>1182</v>
      </c>
      <c r="D1581" s="280" t="s">
        <v>1212</v>
      </c>
      <c r="E1581" s="80">
        <v>0</v>
      </c>
      <c r="F1581" s="80">
        <v>711876</v>
      </c>
      <c r="G1581" s="80">
        <v>4</v>
      </c>
      <c r="H1581" s="280" t="s">
        <v>1394</v>
      </c>
      <c r="I1581" s="80"/>
    </row>
    <row r="1582" spans="1:9">
      <c r="A1582" s="280" t="s">
        <v>2977</v>
      </c>
      <c r="B1582" s="280" t="s">
        <v>1457</v>
      </c>
      <c r="C1582" s="280" t="s">
        <v>1182</v>
      </c>
      <c r="D1582" s="280" t="s">
        <v>1213</v>
      </c>
      <c r="E1582" s="80">
        <v>0</v>
      </c>
      <c r="F1582" s="80">
        <v>711876</v>
      </c>
      <c r="G1582" s="80">
        <v>4</v>
      </c>
      <c r="H1582" s="280" t="s">
        <v>1394</v>
      </c>
      <c r="I1582" s="80"/>
    </row>
    <row r="1583" spans="1:9">
      <c r="A1583" s="280" t="s">
        <v>2978</v>
      </c>
      <c r="B1583" s="280" t="s">
        <v>1457</v>
      </c>
      <c r="C1583" s="280" t="s">
        <v>1182</v>
      </c>
      <c r="D1583" s="280" t="s">
        <v>1214</v>
      </c>
      <c r="E1583" s="80">
        <v>0</v>
      </c>
      <c r="F1583" s="80">
        <v>711876</v>
      </c>
      <c r="G1583" s="80">
        <v>4</v>
      </c>
      <c r="H1583" s="280" t="s">
        <v>1394</v>
      </c>
      <c r="I1583" s="80"/>
    </row>
    <row r="1584" spans="1:9">
      <c r="A1584" s="280" t="s">
        <v>2979</v>
      </c>
      <c r="B1584" s="280" t="s">
        <v>1457</v>
      </c>
      <c r="C1584" s="280" t="s">
        <v>1182</v>
      </c>
      <c r="D1584" s="280" t="s">
        <v>1215</v>
      </c>
      <c r="E1584" s="80">
        <v>0</v>
      </c>
      <c r="F1584" s="80">
        <v>711876</v>
      </c>
      <c r="G1584" s="80">
        <v>4</v>
      </c>
      <c r="H1584" s="280" t="s">
        <v>1394</v>
      </c>
      <c r="I1584" s="80"/>
    </row>
    <row r="1585" spans="1:9">
      <c r="A1585" s="280" t="s">
        <v>2980</v>
      </c>
      <c r="B1585" s="280" t="s">
        <v>1457</v>
      </c>
      <c r="C1585" s="280" t="s">
        <v>1182</v>
      </c>
      <c r="D1585" s="280" t="s">
        <v>1216</v>
      </c>
      <c r="E1585" s="80">
        <v>0</v>
      </c>
      <c r="F1585" s="80">
        <v>711876</v>
      </c>
      <c r="G1585" s="80">
        <v>4</v>
      </c>
      <c r="H1585" s="280" t="s">
        <v>1394</v>
      </c>
      <c r="I1585" s="80"/>
    </row>
    <row r="1586" spans="1:9">
      <c r="A1586" s="280" t="s">
        <v>2981</v>
      </c>
      <c r="B1586" s="280" t="s">
        <v>1457</v>
      </c>
      <c r="C1586" s="280" t="s">
        <v>1182</v>
      </c>
      <c r="D1586" s="280" t="s">
        <v>1217</v>
      </c>
      <c r="E1586" s="80">
        <v>0</v>
      </c>
      <c r="F1586" s="80">
        <v>711876</v>
      </c>
      <c r="G1586" s="80">
        <v>4</v>
      </c>
      <c r="H1586" s="280" t="s">
        <v>1394</v>
      </c>
      <c r="I1586" s="80"/>
    </row>
    <row r="1587" spans="1:9">
      <c r="A1587" s="280" t="s">
        <v>2982</v>
      </c>
      <c r="B1587" s="280" t="s">
        <v>1457</v>
      </c>
      <c r="C1587" s="280" t="s">
        <v>1182</v>
      </c>
      <c r="D1587" s="280" t="s">
        <v>1218</v>
      </c>
      <c r="E1587" s="80">
        <v>0</v>
      </c>
      <c r="F1587" s="80">
        <v>711876</v>
      </c>
      <c r="G1587" s="80">
        <v>4</v>
      </c>
      <c r="H1587" s="280" t="s">
        <v>1394</v>
      </c>
      <c r="I1587" s="80"/>
    </row>
    <row r="1588" spans="1:9">
      <c r="A1588" s="280" t="s">
        <v>2983</v>
      </c>
      <c r="B1588" s="280" t="s">
        <v>1457</v>
      </c>
      <c r="C1588" s="280" t="s">
        <v>1182</v>
      </c>
      <c r="D1588" s="280" t="s">
        <v>1219</v>
      </c>
      <c r="E1588" s="80">
        <v>0</v>
      </c>
      <c r="F1588" s="80">
        <v>711876</v>
      </c>
      <c r="G1588" s="80">
        <v>4</v>
      </c>
      <c r="H1588" s="280" t="s">
        <v>1394</v>
      </c>
      <c r="I1588" s="80"/>
    </row>
    <row r="1589" spans="1:9">
      <c r="A1589" s="280" t="s">
        <v>2984</v>
      </c>
      <c r="B1589" s="280" t="s">
        <v>1457</v>
      </c>
      <c r="C1589" s="280" t="s">
        <v>1182</v>
      </c>
      <c r="D1589" s="280" t="s">
        <v>1347</v>
      </c>
      <c r="E1589" s="80">
        <v>0</v>
      </c>
      <c r="F1589" s="80">
        <v>711876</v>
      </c>
      <c r="G1589" s="80">
        <v>4</v>
      </c>
      <c r="H1589" s="280" t="s">
        <v>1394</v>
      </c>
      <c r="I1589" s="80"/>
    </row>
    <row r="1590" spans="1:9">
      <c r="A1590" s="280" t="s">
        <v>2985</v>
      </c>
      <c r="B1590" s="280" t="s">
        <v>1457</v>
      </c>
      <c r="C1590" s="280" t="s">
        <v>1182</v>
      </c>
      <c r="D1590" s="280" t="s">
        <v>1344</v>
      </c>
      <c r="E1590" s="80">
        <v>0</v>
      </c>
      <c r="F1590" s="80">
        <v>711876</v>
      </c>
      <c r="G1590" s="80">
        <v>4</v>
      </c>
      <c r="H1590" s="280" t="s">
        <v>1394</v>
      </c>
      <c r="I1590" s="80"/>
    </row>
    <row r="1591" spans="1:9">
      <c r="A1591" s="280" t="s">
        <v>11802</v>
      </c>
      <c r="B1591" s="280" t="s">
        <v>1457</v>
      </c>
      <c r="C1591" s="280" t="s">
        <v>11768</v>
      </c>
      <c r="D1591" s="280" t="s">
        <v>1211</v>
      </c>
      <c r="E1591" s="80">
        <v>5.7041730981796601E-2</v>
      </c>
      <c r="F1591" s="80">
        <v>711876</v>
      </c>
      <c r="G1591" s="80">
        <v>4</v>
      </c>
      <c r="H1591" s="280" t="s">
        <v>1394</v>
      </c>
      <c r="I1591" s="80"/>
    </row>
    <row r="1592" spans="1:9">
      <c r="A1592" s="280" t="s">
        <v>11803</v>
      </c>
      <c r="B1592" s="280" t="s">
        <v>1457</v>
      </c>
      <c r="C1592" s="280" t="s">
        <v>11768</v>
      </c>
      <c r="D1592" s="280" t="s">
        <v>1212</v>
      </c>
      <c r="E1592" s="80">
        <v>5.81308903927523E-2</v>
      </c>
      <c r="F1592" s="80">
        <v>711876</v>
      </c>
      <c r="G1592" s="80">
        <v>4</v>
      </c>
      <c r="H1592" s="280" t="s">
        <v>1394</v>
      </c>
      <c r="I1592" s="80"/>
    </row>
    <row r="1593" spans="1:9">
      <c r="A1593" s="280" t="s">
        <v>11804</v>
      </c>
      <c r="B1593" s="280" t="s">
        <v>1457</v>
      </c>
      <c r="C1593" s="280" t="s">
        <v>11768</v>
      </c>
      <c r="D1593" s="280" t="s">
        <v>1213</v>
      </c>
      <c r="E1593" s="80">
        <v>5.7047448493720274E-2</v>
      </c>
      <c r="F1593" s="80">
        <v>711876</v>
      </c>
      <c r="G1593" s="80">
        <v>4</v>
      </c>
      <c r="H1593" s="280" t="s">
        <v>1394</v>
      </c>
      <c r="I1593" s="80"/>
    </row>
    <row r="1594" spans="1:9">
      <c r="A1594" s="280" t="s">
        <v>11805</v>
      </c>
      <c r="B1594" s="280" t="s">
        <v>1457</v>
      </c>
      <c r="C1594" s="280" t="s">
        <v>11768</v>
      </c>
      <c r="D1594" s="280" t="s">
        <v>1214</v>
      </c>
      <c r="E1594" s="80">
        <v>5.8071542101015242E-2</v>
      </c>
      <c r="F1594" s="80">
        <v>711876</v>
      </c>
      <c r="G1594" s="80">
        <v>4</v>
      </c>
      <c r="H1594" s="280" t="s">
        <v>1394</v>
      </c>
      <c r="I1594" s="80"/>
    </row>
    <row r="1595" spans="1:9">
      <c r="A1595" s="280" t="s">
        <v>11806</v>
      </c>
      <c r="B1595" s="280" t="s">
        <v>1457</v>
      </c>
      <c r="C1595" s="280" t="s">
        <v>11768</v>
      </c>
      <c r="D1595" s="280" t="s">
        <v>1215</v>
      </c>
      <c r="E1595" s="80">
        <v>5.7143858754385504E-2</v>
      </c>
      <c r="F1595" s="80">
        <v>711876</v>
      </c>
      <c r="G1595" s="80">
        <v>4</v>
      </c>
      <c r="H1595" s="280" t="s">
        <v>1394</v>
      </c>
      <c r="I1595" s="80"/>
    </row>
    <row r="1596" spans="1:9">
      <c r="A1596" s="280" t="s">
        <v>11807</v>
      </c>
      <c r="B1596" s="280" t="s">
        <v>1457</v>
      </c>
      <c r="C1596" s="280" t="s">
        <v>11768</v>
      </c>
      <c r="D1596" s="280" t="s">
        <v>1216</v>
      </c>
      <c r="E1596" s="80">
        <v>-0.33062204651198585</v>
      </c>
      <c r="F1596" s="80">
        <v>711876</v>
      </c>
      <c r="G1596" s="80">
        <v>4</v>
      </c>
      <c r="H1596" s="280" t="s">
        <v>1394</v>
      </c>
      <c r="I1596" s="80"/>
    </row>
    <row r="1597" spans="1:9">
      <c r="A1597" s="280" t="s">
        <v>11808</v>
      </c>
      <c r="B1597" s="280" t="s">
        <v>1457</v>
      </c>
      <c r="C1597" s="280" t="s">
        <v>11768</v>
      </c>
      <c r="D1597" s="280" t="s">
        <v>1217</v>
      </c>
      <c r="E1597" s="80">
        <v>4.5892725236779834E-2</v>
      </c>
      <c r="F1597" s="80">
        <v>711876</v>
      </c>
      <c r="G1597" s="80">
        <v>4</v>
      </c>
      <c r="H1597" s="280" t="s">
        <v>1394</v>
      </c>
      <c r="I1597" s="80"/>
    </row>
    <row r="1598" spans="1:9">
      <c r="A1598" s="280" t="s">
        <v>11809</v>
      </c>
      <c r="B1598" s="280" t="s">
        <v>1457</v>
      </c>
      <c r="C1598" s="280" t="s">
        <v>11768</v>
      </c>
      <c r="D1598" s="280" t="s">
        <v>1218</v>
      </c>
      <c r="E1598" s="80">
        <v>4.0354421508450443E-2</v>
      </c>
      <c r="F1598" s="80">
        <v>711876</v>
      </c>
      <c r="G1598" s="80">
        <v>4</v>
      </c>
      <c r="H1598" s="280" t="s">
        <v>1394</v>
      </c>
      <c r="I1598" s="80"/>
    </row>
    <row r="1599" spans="1:9">
      <c r="A1599" s="280" t="s">
        <v>11810</v>
      </c>
      <c r="B1599" s="280" t="s">
        <v>1457</v>
      </c>
      <c r="C1599" s="280" t="s">
        <v>11768</v>
      </c>
      <c r="D1599" s="280" t="s">
        <v>1219</v>
      </c>
      <c r="E1599" s="80">
        <v>5988.622567313746</v>
      </c>
      <c r="F1599" s="80">
        <v>711876</v>
      </c>
      <c r="G1599" s="80">
        <v>4</v>
      </c>
      <c r="H1599" s="280" t="s">
        <v>1394</v>
      </c>
      <c r="I1599" s="80"/>
    </row>
    <row r="1600" spans="1:9">
      <c r="A1600" s="280" t="s">
        <v>11811</v>
      </c>
      <c r="B1600" s="280" t="s">
        <v>1457</v>
      </c>
      <c r="C1600" s="280" t="s">
        <v>11768</v>
      </c>
      <c r="D1600" s="280" t="s">
        <v>1347</v>
      </c>
      <c r="E1600" s="80">
        <v>7.2550486582725074E-2</v>
      </c>
      <c r="F1600" s="80">
        <v>711876</v>
      </c>
      <c r="G1600" s="80">
        <v>4</v>
      </c>
      <c r="H1600" s="280" t="s">
        <v>1394</v>
      </c>
      <c r="I1600" s="80"/>
    </row>
    <row r="1601" spans="1:9">
      <c r="A1601" s="280" t="s">
        <v>11812</v>
      </c>
      <c r="B1601" s="280" t="s">
        <v>1457</v>
      </c>
      <c r="C1601" s="280" t="s">
        <v>11768</v>
      </c>
      <c r="D1601" s="280" t="s">
        <v>1344</v>
      </c>
      <c r="E1601" s="80">
        <v>0.16733730505257011</v>
      </c>
      <c r="F1601" s="80">
        <v>711876</v>
      </c>
      <c r="G1601" s="80">
        <v>4</v>
      </c>
      <c r="H1601" s="280" t="s">
        <v>1394</v>
      </c>
      <c r="I1601" s="80"/>
    </row>
    <row r="1602" spans="1:9">
      <c r="A1602" s="280" t="s">
        <v>2997</v>
      </c>
      <c r="B1602" s="280" t="s">
        <v>1457</v>
      </c>
      <c r="C1602" s="280" t="s">
        <v>1211</v>
      </c>
      <c r="D1602" s="280" t="s">
        <v>1211</v>
      </c>
      <c r="E1602" s="80">
        <v>1</v>
      </c>
      <c r="F1602" s="80">
        <v>711876</v>
      </c>
      <c r="G1602" s="80">
        <v>4</v>
      </c>
      <c r="H1602" s="280" t="s">
        <v>1394</v>
      </c>
      <c r="I1602" s="80"/>
    </row>
    <row r="1603" spans="1:9">
      <c r="A1603" s="280" t="s">
        <v>2998</v>
      </c>
      <c r="B1603" s="280" t="s">
        <v>1457</v>
      </c>
      <c r="C1603" s="280" t="s">
        <v>1211</v>
      </c>
      <c r="D1603" s="280" t="s">
        <v>1212</v>
      </c>
      <c r="E1603" s="80">
        <v>1.0191971938315922</v>
      </c>
      <c r="F1603" s="80">
        <v>711876</v>
      </c>
      <c r="G1603" s="80">
        <v>4</v>
      </c>
      <c r="H1603" s="280" t="s">
        <v>1394</v>
      </c>
      <c r="I1603" s="80"/>
    </row>
    <row r="1604" spans="1:9">
      <c r="A1604" s="280" t="s">
        <v>2999</v>
      </c>
      <c r="B1604" s="280" t="s">
        <v>1457</v>
      </c>
      <c r="C1604" s="280" t="s">
        <v>1211</v>
      </c>
      <c r="D1604" s="280" t="s">
        <v>1213</v>
      </c>
      <c r="E1604" s="80">
        <v>1.000083955512149</v>
      </c>
      <c r="F1604" s="80">
        <v>711876</v>
      </c>
      <c r="G1604" s="80">
        <v>4</v>
      </c>
      <c r="H1604" s="280" t="s">
        <v>1394</v>
      </c>
      <c r="I1604" s="80"/>
    </row>
    <row r="1605" spans="1:9">
      <c r="A1605" s="280" t="s">
        <v>3000</v>
      </c>
      <c r="B1605" s="280" t="s">
        <v>1457</v>
      </c>
      <c r="C1605" s="280" t="s">
        <v>1211</v>
      </c>
      <c r="D1605" s="280" t="s">
        <v>1214</v>
      </c>
      <c r="E1605" s="80">
        <v>1.0180229262669267</v>
      </c>
      <c r="F1605" s="80">
        <v>711876</v>
      </c>
      <c r="G1605" s="80">
        <v>4</v>
      </c>
      <c r="H1605" s="280" t="s">
        <v>1394</v>
      </c>
      <c r="I1605" s="80"/>
    </row>
    <row r="1606" spans="1:9">
      <c r="A1606" s="280" t="s">
        <v>3001</v>
      </c>
      <c r="B1606" s="280" t="s">
        <v>1457</v>
      </c>
      <c r="C1606" s="280" t="s">
        <v>1211</v>
      </c>
      <c r="D1606" s="280" t="s">
        <v>1215</v>
      </c>
      <c r="E1606" s="80">
        <v>1.000316320739973</v>
      </c>
      <c r="F1606" s="80">
        <v>711876</v>
      </c>
      <c r="G1606" s="80">
        <v>4</v>
      </c>
      <c r="H1606" s="280" t="s">
        <v>1394</v>
      </c>
      <c r="I1606" s="80"/>
    </row>
    <row r="1607" spans="1:9">
      <c r="A1607" s="280" t="s">
        <v>3002</v>
      </c>
      <c r="B1607" s="280" t="s">
        <v>1457</v>
      </c>
      <c r="C1607" s="280" t="s">
        <v>1211</v>
      </c>
      <c r="D1607" s="280" t="s">
        <v>1216</v>
      </c>
      <c r="E1607" s="80">
        <v>-6.5845182238791748</v>
      </c>
      <c r="F1607" s="80">
        <v>711876</v>
      </c>
      <c r="G1607" s="80">
        <v>4</v>
      </c>
      <c r="H1607" s="280" t="s">
        <v>1394</v>
      </c>
      <c r="I1607" s="80"/>
    </row>
    <row r="1608" spans="1:9">
      <c r="A1608" s="280" t="s">
        <v>3003</v>
      </c>
      <c r="B1608" s="280" t="s">
        <v>1457</v>
      </c>
      <c r="C1608" s="280" t="s">
        <v>1211</v>
      </c>
      <c r="D1608" s="280" t="s">
        <v>1217</v>
      </c>
      <c r="E1608" s="80">
        <v>0.82265898419466443</v>
      </c>
      <c r="F1608" s="80">
        <v>711876</v>
      </c>
      <c r="G1608" s="80">
        <v>4</v>
      </c>
      <c r="H1608" s="280" t="s">
        <v>1394</v>
      </c>
      <c r="I1608" s="80"/>
    </row>
    <row r="1609" spans="1:9">
      <c r="A1609" s="280" t="s">
        <v>3004</v>
      </c>
      <c r="B1609" s="280" t="s">
        <v>1457</v>
      </c>
      <c r="C1609" s="280" t="s">
        <v>1211</v>
      </c>
      <c r="D1609" s="280" t="s">
        <v>1218</v>
      </c>
      <c r="E1609" s="80">
        <v>0.73352193535443633</v>
      </c>
      <c r="F1609" s="80">
        <v>711876</v>
      </c>
      <c r="G1609" s="80">
        <v>4</v>
      </c>
      <c r="H1609" s="280" t="s">
        <v>1394</v>
      </c>
      <c r="I1609" s="80"/>
    </row>
    <row r="1610" spans="1:9">
      <c r="A1610" s="280" t="s">
        <v>3005</v>
      </c>
      <c r="B1610" s="280" t="s">
        <v>1457</v>
      </c>
      <c r="C1610" s="280" t="s">
        <v>1211</v>
      </c>
      <c r="D1610" s="280" t="s">
        <v>1219</v>
      </c>
      <c r="E1610" s="80">
        <v>112067.18539746893</v>
      </c>
      <c r="F1610" s="80">
        <v>711876</v>
      </c>
      <c r="G1610" s="80">
        <v>4</v>
      </c>
      <c r="H1610" s="280" t="s">
        <v>1394</v>
      </c>
      <c r="I1610" s="80"/>
    </row>
    <row r="1611" spans="1:9">
      <c r="A1611" s="280" t="s">
        <v>3006</v>
      </c>
      <c r="B1611" s="280" t="s">
        <v>1457</v>
      </c>
      <c r="C1611" s="280" t="s">
        <v>1211</v>
      </c>
      <c r="D1611" s="280" t="s">
        <v>1347</v>
      </c>
      <c r="E1611" s="80">
        <v>1.278931456557894</v>
      </c>
      <c r="F1611" s="80">
        <v>711876</v>
      </c>
      <c r="G1611" s="80">
        <v>4</v>
      </c>
      <c r="H1611" s="280" t="s">
        <v>1394</v>
      </c>
      <c r="I1611" s="80"/>
    </row>
    <row r="1612" spans="1:9">
      <c r="A1612" s="280" t="s">
        <v>3007</v>
      </c>
      <c r="B1612" s="280" t="s">
        <v>1457</v>
      </c>
      <c r="C1612" s="280" t="s">
        <v>1211</v>
      </c>
      <c r="D1612" s="280" t="s">
        <v>1344</v>
      </c>
      <c r="E1612" s="80">
        <v>2.9477455119736282</v>
      </c>
      <c r="F1612" s="80">
        <v>711876</v>
      </c>
      <c r="G1612" s="80">
        <v>4</v>
      </c>
      <c r="H1612" s="280" t="s">
        <v>1394</v>
      </c>
      <c r="I1612" s="80"/>
    </row>
    <row r="1613" spans="1:9">
      <c r="A1613" s="280" t="s">
        <v>3008</v>
      </c>
      <c r="B1613" s="280" t="s">
        <v>1457</v>
      </c>
      <c r="C1613" s="280" t="s">
        <v>1212</v>
      </c>
      <c r="D1613" s="280" t="s">
        <v>1211</v>
      </c>
      <c r="E1613" s="80">
        <v>0.9821416422308672</v>
      </c>
      <c r="F1613" s="80">
        <v>711876</v>
      </c>
      <c r="G1613" s="80">
        <v>4</v>
      </c>
      <c r="H1613" s="280" t="s">
        <v>1394</v>
      </c>
      <c r="I1613" s="80"/>
    </row>
    <row r="1614" spans="1:9">
      <c r="A1614" s="280" t="s">
        <v>3009</v>
      </c>
      <c r="B1614" s="280" t="s">
        <v>1457</v>
      </c>
      <c r="C1614" s="280" t="s">
        <v>1212</v>
      </c>
      <c r="D1614" s="280" t="s">
        <v>1212</v>
      </c>
      <c r="E1614" s="80">
        <v>1</v>
      </c>
      <c r="F1614" s="80">
        <v>711876</v>
      </c>
      <c r="G1614" s="80">
        <v>4</v>
      </c>
      <c r="H1614" s="280" t="s">
        <v>1394</v>
      </c>
      <c r="I1614" s="80"/>
    </row>
    <row r="1615" spans="1:9">
      <c r="A1615" s="280" t="s">
        <v>3010</v>
      </c>
      <c r="B1615" s="280" t="s">
        <v>1457</v>
      </c>
      <c r="C1615" s="280" t="s">
        <v>1212</v>
      </c>
      <c r="D1615" s="280" t="s">
        <v>1213</v>
      </c>
      <c r="E1615" s="80">
        <v>0.98222501338610191</v>
      </c>
      <c r="F1615" s="80">
        <v>711876</v>
      </c>
      <c r="G1615" s="80">
        <v>4</v>
      </c>
      <c r="H1615" s="280" t="s">
        <v>1394</v>
      </c>
      <c r="I1615" s="80"/>
    </row>
    <row r="1616" spans="1:9">
      <c r="A1616" s="280" t="s">
        <v>3011</v>
      </c>
      <c r="B1616" s="280" t="s">
        <v>1457</v>
      </c>
      <c r="C1616" s="280" t="s">
        <v>1212</v>
      </c>
      <c r="D1616" s="280" t="s">
        <v>1214</v>
      </c>
      <c r="E1616" s="80">
        <v>0.99885088350394602</v>
      </c>
      <c r="F1616" s="80">
        <v>711876</v>
      </c>
      <c r="G1616" s="80">
        <v>4</v>
      </c>
      <c r="H1616" s="280" t="s">
        <v>1394</v>
      </c>
      <c r="I1616" s="80"/>
    </row>
    <row r="1617" spans="1:9">
      <c r="A1617" s="280" t="s">
        <v>3012</v>
      </c>
      <c r="B1617" s="280" t="s">
        <v>1457</v>
      </c>
      <c r="C1617" s="280" t="s">
        <v>1212</v>
      </c>
      <c r="D1617" s="280" t="s">
        <v>1215</v>
      </c>
      <c r="E1617" s="80">
        <v>0.98170254867367002</v>
      </c>
      <c r="F1617" s="80">
        <v>711876</v>
      </c>
      <c r="G1617" s="80">
        <v>4</v>
      </c>
      <c r="H1617" s="280" t="s">
        <v>1394</v>
      </c>
      <c r="I1617" s="80"/>
    </row>
    <row r="1618" spans="1:9">
      <c r="A1618" s="280" t="s">
        <v>3013</v>
      </c>
      <c r="B1618" s="280" t="s">
        <v>1457</v>
      </c>
      <c r="C1618" s="280" t="s">
        <v>1212</v>
      </c>
      <c r="D1618" s="280" t="s">
        <v>1216</v>
      </c>
      <c r="E1618" s="80">
        <v>-6.5576079736960775</v>
      </c>
      <c r="F1618" s="80">
        <v>711876</v>
      </c>
      <c r="G1618" s="80">
        <v>4</v>
      </c>
      <c r="H1618" s="280" t="s">
        <v>1394</v>
      </c>
      <c r="I1618" s="80"/>
    </row>
    <row r="1619" spans="1:9">
      <c r="A1619" s="280" t="s">
        <v>3014</v>
      </c>
      <c r="B1619" s="280" t="s">
        <v>1457</v>
      </c>
      <c r="C1619" s="280" t="s">
        <v>1212</v>
      </c>
      <c r="D1619" s="280" t="s">
        <v>1217</v>
      </c>
      <c r="E1619" s="80">
        <v>0.80753006523352333</v>
      </c>
      <c r="F1619" s="80">
        <v>711876</v>
      </c>
      <c r="G1619" s="80">
        <v>4</v>
      </c>
      <c r="H1619" s="280" t="s">
        <v>1394</v>
      </c>
      <c r="I1619" s="80"/>
    </row>
    <row r="1620" spans="1:9">
      <c r="A1620" s="280" t="s">
        <v>3015</v>
      </c>
      <c r="B1620" s="280" t="s">
        <v>1457</v>
      </c>
      <c r="C1620" s="280" t="s">
        <v>1212</v>
      </c>
      <c r="D1620" s="280" t="s">
        <v>1218</v>
      </c>
      <c r="E1620" s="80">
        <v>0.72204018012807791</v>
      </c>
      <c r="F1620" s="80">
        <v>711876</v>
      </c>
      <c r="G1620" s="80">
        <v>4</v>
      </c>
      <c r="H1620" s="280" t="s">
        <v>1394</v>
      </c>
      <c r="I1620" s="80"/>
    </row>
    <row r="1621" spans="1:9">
      <c r="A1621" s="280" t="s">
        <v>3016</v>
      </c>
      <c r="B1621" s="280" t="s">
        <v>1457</v>
      </c>
      <c r="C1621" s="280" t="s">
        <v>1212</v>
      </c>
      <c r="D1621" s="280" t="s">
        <v>1219</v>
      </c>
      <c r="E1621" s="80">
        <v>109436.02833409316</v>
      </c>
      <c r="F1621" s="80">
        <v>711876</v>
      </c>
      <c r="G1621" s="80">
        <v>4</v>
      </c>
      <c r="H1621" s="280" t="s">
        <v>1394</v>
      </c>
      <c r="I1621" s="80"/>
    </row>
    <row r="1622" spans="1:9">
      <c r="A1622" s="280" t="s">
        <v>3017</v>
      </c>
      <c r="B1622" s="280" t="s">
        <v>1457</v>
      </c>
      <c r="C1622" s="280" t="s">
        <v>1212</v>
      </c>
      <c r="D1622" s="280" t="s">
        <v>1347</v>
      </c>
      <c r="E1622" s="80">
        <v>1.2567057842076472</v>
      </c>
      <c r="F1622" s="80">
        <v>711876</v>
      </c>
      <c r="G1622" s="80">
        <v>4</v>
      </c>
      <c r="H1622" s="280" t="s">
        <v>1394</v>
      </c>
      <c r="I1622" s="80"/>
    </row>
    <row r="1623" spans="1:9">
      <c r="A1623" s="280" t="s">
        <v>3018</v>
      </c>
      <c r="B1623" s="280" t="s">
        <v>1457</v>
      </c>
      <c r="C1623" s="280" t="s">
        <v>1212</v>
      </c>
      <c r="D1623" s="280" t="s">
        <v>1344</v>
      </c>
      <c r="E1623" s="80">
        <v>2.8956135013301161</v>
      </c>
      <c r="F1623" s="80">
        <v>711876</v>
      </c>
      <c r="G1623" s="80">
        <v>4</v>
      </c>
      <c r="H1623" s="280" t="s">
        <v>1394</v>
      </c>
      <c r="I1623" s="80"/>
    </row>
    <row r="1624" spans="1:9">
      <c r="A1624" s="280" t="s">
        <v>3019</v>
      </c>
      <c r="B1624" s="280" t="s">
        <v>1457</v>
      </c>
      <c r="C1624" s="280" t="s">
        <v>1213</v>
      </c>
      <c r="D1624" s="280" t="s">
        <v>1211</v>
      </c>
      <c r="E1624" s="80">
        <v>0.9999166288447654</v>
      </c>
      <c r="F1624" s="80">
        <v>711876</v>
      </c>
      <c r="G1624" s="80">
        <v>4</v>
      </c>
      <c r="H1624" s="280" t="s">
        <v>1394</v>
      </c>
      <c r="I1624" s="80"/>
    </row>
    <row r="1625" spans="1:9">
      <c r="A1625" s="280" t="s">
        <v>3020</v>
      </c>
      <c r="B1625" s="280" t="s">
        <v>1457</v>
      </c>
      <c r="C1625" s="280" t="s">
        <v>1213</v>
      </c>
      <c r="D1625" s="280" t="s">
        <v>1212</v>
      </c>
      <c r="E1625" s="80">
        <v>1.0191132383194432</v>
      </c>
      <c r="F1625" s="80">
        <v>711876</v>
      </c>
      <c r="G1625" s="80">
        <v>4</v>
      </c>
      <c r="H1625" s="280" t="s">
        <v>1394</v>
      </c>
      <c r="I1625" s="80"/>
    </row>
    <row r="1626" spans="1:9">
      <c r="A1626" s="280" t="s">
        <v>3021</v>
      </c>
      <c r="B1626" s="280" t="s">
        <v>1457</v>
      </c>
      <c r="C1626" s="280" t="s">
        <v>1213</v>
      </c>
      <c r="D1626" s="280" t="s">
        <v>1213</v>
      </c>
      <c r="E1626" s="80">
        <v>1</v>
      </c>
      <c r="F1626" s="80">
        <v>711876</v>
      </c>
      <c r="G1626" s="80">
        <v>4</v>
      </c>
      <c r="H1626" s="280" t="s">
        <v>1394</v>
      </c>
      <c r="I1626" s="80"/>
    </row>
    <row r="1627" spans="1:9">
      <c r="A1627" s="280" t="s">
        <v>3022</v>
      </c>
      <c r="B1627" s="280" t="s">
        <v>1457</v>
      </c>
      <c r="C1627" s="280" t="s">
        <v>1213</v>
      </c>
      <c r="D1627" s="280" t="s">
        <v>1214</v>
      </c>
      <c r="E1627" s="80">
        <v>1.0179389707547777</v>
      </c>
      <c r="F1627" s="80">
        <v>711876</v>
      </c>
      <c r="G1627" s="80">
        <v>4</v>
      </c>
      <c r="H1627" s="280" t="s">
        <v>1394</v>
      </c>
      <c r="I1627" s="80"/>
    </row>
    <row r="1628" spans="1:9">
      <c r="A1628" s="280" t="s">
        <v>3023</v>
      </c>
      <c r="B1628" s="280" t="s">
        <v>1457</v>
      </c>
      <c r="C1628" s="280" t="s">
        <v>1213</v>
      </c>
      <c r="D1628" s="280" t="s">
        <v>1215</v>
      </c>
      <c r="E1628" s="80">
        <v>1.0002340273283472</v>
      </c>
      <c r="F1628" s="80">
        <v>711876</v>
      </c>
      <c r="G1628" s="80">
        <v>4</v>
      </c>
      <c r="H1628" s="280" t="s">
        <v>1394</v>
      </c>
      <c r="I1628" s="80"/>
    </row>
    <row r="1629" spans="1:9">
      <c r="A1629" s="280" t="s">
        <v>3024</v>
      </c>
      <c r="B1629" s="280" t="s">
        <v>1457</v>
      </c>
      <c r="C1629" s="280" t="s">
        <v>1213</v>
      </c>
      <c r="D1629" s="280" t="s">
        <v>1216</v>
      </c>
      <c r="E1629" s="80">
        <v>-6.5845751105015982</v>
      </c>
      <c r="F1629" s="80">
        <v>711876</v>
      </c>
      <c r="G1629" s="80">
        <v>4</v>
      </c>
      <c r="H1629" s="280" t="s">
        <v>1394</v>
      </c>
      <c r="I1629" s="80"/>
    </row>
    <row r="1630" spans="1:9">
      <c r="A1630" s="280" t="s">
        <v>3025</v>
      </c>
      <c r="B1630" s="280" t="s">
        <v>1457</v>
      </c>
      <c r="C1630" s="280" t="s">
        <v>1213</v>
      </c>
      <c r="D1630" s="280" t="s">
        <v>1217</v>
      </c>
      <c r="E1630" s="80">
        <v>0.82259139899908351</v>
      </c>
      <c r="F1630" s="80">
        <v>711876</v>
      </c>
      <c r="G1630" s="80">
        <v>4</v>
      </c>
      <c r="H1630" s="280" t="s">
        <v>1394</v>
      </c>
      <c r="I1630" s="80"/>
    </row>
    <row r="1631" spans="1:9">
      <c r="A1631" s="280" t="s">
        <v>3026</v>
      </c>
      <c r="B1631" s="280" t="s">
        <v>1457</v>
      </c>
      <c r="C1631" s="280" t="s">
        <v>1213</v>
      </c>
      <c r="D1631" s="280" t="s">
        <v>1218</v>
      </c>
      <c r="E1631" s="80">
        <v>0.73344364520298577</v>
      </c>
      <c r="F1631" s="80">
        <v>711876</v>
      </c>
      <c r="G1631" s="80">
        <v>4</v>
      </c>
      <c r="H1631" s="280" t="s">
        <v>1394</v>
      </c>
      <c r="I1631" s="80"/>
    </row>
    <row r="1632" spans="1:9">
      <c r="A1632" s="280" t="s">
        <v>3027</v>
      </c>
      <c r="B1632" s="280" t="s">
        <v>1457</v>
      </c>
      <c r="C1632" s="280" t="s">
        <v>1213</v>
      </c>
      <c r="D1632" s="280" t="s">
        <v>1219</v>
      </c>
      <c r="E1632" s="80">
        <v>112050.64906294231</v>
      </c>
      <c r="F1632" s="80">
        <v>711876</v>
      </c>
      <c r="G1632" s="80">
        <v>4</v>
      </c>
      <c r="H1632" s="280" t="s">
        <v>1394</v>
      </c>
      <c r="I1632" s="80"/>
    </row>
    <row r="1633" spans="1:9">
      <c r="A1633" s="280" t="s">
        <v>3028</v>
      </c>
      <c r="B1633" s="280" t="s">
        <v>1457</v>
      </c>
      <c r="C1633" s="280" t="s">
        <v>1213</v>
      </c>
      <c r="D1633" s="280" t="s">
        <v>1347</v>
      </c>
      <c r="E1633" s="80">
        <v>1.278831030843109</v>
      </c>
      <c r="F1633" s="80">
        <v>711876</v>
      </c>
      <c r="G1633" s="80">
        <v>4</v>
      </c>
      <c r="H1633" s="280" t="s">
        <v>1394</v>
      </c>
      <c r="I1633" s="80"/>
    </row>
    <row r="1634" spans="1:9">
      <c r="A1634" s="280" t="s">
        <v>3029</v>
      </c>
      <c r="B1634" s="280" t="s">
        <v>1457</v>
      </c>
      <c r="C1634" s="280" t="s">
        <v>1213</v>
      </c>
      <c r="D1634" s="280" t="s">
        <v>1344</v>
      </c>
      <c r="E1634" s="80">
        <v>2.9475032183366392</v>
      </c>
      <c r="F1634" s="80">
        <v>711876</v>
      </c>
      <c r="G1634" s="80">
        <v>4</v>
      </c>
      <c r="H1634" s="280" t="s">
        <v>1394</v>
      </c>
      <c r="I1634" s="80"/>
    </row>
    <row r="1635" spans="1:9">
      <c r="A1635" s="280" t="s">
        <v>3030</v>
      </c>
      <c r="B1635" s="280" t="s">
        <v>1457</v>
      </c>
      <c r="C1635" s="280" t="s">
        <v>1214</v>
      </c>
      <c r="D1635" s="280" t="s">
        <v>1211</v>
      </c>
      <c r="E1635" s="80">
        <v>0.98328931398676389</v>
      </c>
      <c r="F1635" s="80">
        <v>711876</v>
      </c>
      <c r="G1635" s="80">
        <v>4</v>
      </c>
      <c r="H1635" s="280" t="s">
        <v>1394</v>
      </c>
      <c r="I1635" s="80"/>
    </row>
    <row r="1636" spans="1:9">
      <c r="A1636" s="280" t="s">
        <v>3031</v>
      </c>
      <c r="B1636" s="280" t="s">
        <v>1457</v>
      </c>
      <c r="C1636" s="280" t="s">
        <v>1214</v>
      </c>
      <c r="D1636" s="280" t="s">
        <v>1212</v>
      </c>
      <c r="E1636" s="80">
        <v>1.0011727350166737</v>
      </c>
      <c r="F1636" s="80">
        <v>711876</v>
      </c>
      <c r="G1636" s="80">
        <v>4</v>
      </c>
      <c r="H1636" s="280" t="s">
        <v>1394</v>
      </c>
      <c r="I1636" s="80"/>
    </row>
    <row r="1637" spans="1:9">
      <c r="A1637" s="280" t="s">
        <v>3032</v>
      </c>
      <c r="B1637" s="280" t="s">
        <v>1457</v>
      </c>
      <c r="C1637" s="280" t="s">
        <v>1214</v>
      </c>
      <c r="D1637" s="280" t="s">
        <v>1213</v>
      </c>
      <c r="E1637" s="80">
        <v>0.98337268514199849</v>
      </c>
      <c r="F1637" s="80">
        <v>711876</v>
      </c>
      <c r="G1637" s="80">
        <v>4</v>
      </c>
      <c r="H1637" s="280" t="s">
        <v>1394</v>
      </c>
      <c r="I1637" s="80"/>
    </row>
    <row r="1638" spans="1:9">
      <c r="A1638" s="280" t="s">
        <v>3033</v>
      </c>
      <c r="B1638" s="280" t="s">
        <v>1457</v>
      </c>
      <c r="C1638" s="280" t="s">
        <v>1214</v>
      </c>
      <c r="D1638" s="280" t="s">
        <v>1214</v>
      </c>
      <c r="E1638" s="80">
        <v>1</v>
      </c>
      <c r="F1638" s="80">
        <v>711876</v>
      </c>
      <c r="G1638" s="80">
        <v>4</v>
      </c>
      <c r="H1638" s="280" t="s">
        <v>1394</v>
      </c>
      <c r="I1638" s="80"/>
    </row>
    <row r="1639" spans="1:9">
      <c r="A1639" s="280" t="s">
        <v>3034</v>
      </c>
      <c r="B1639" s="280" t="s">
        <v>1457</v>
      </c>
      <c r="C1639" s="280" t="s">
        <v>1214</v>
      </c>
      <c r="D1639" s="280" t="s">
        <v>1215</v>
      </c>
      <c r="E1639" s="80">
        <v>0.98286515022962939</v>
      </c>
      <c r="F1639" s="80">
        <v>711876</v>
      </c>
      <c r="G1639" s="80">
        <v>4</v>
      </c>
      <c r="H1639" s="280" t="s">
        <v>1394</v>
      </c>
      <c r="I1639" s="80"/>
    </row>
    <row r="1640" spans="1:9">
      <c r="A1640" s="280" t="s">
        <v>3035</v>
      </c>
      <c r="B1640" s="280" t="s">
        <v>1457</v>
      </c>
      <c r="C1640" s="280" t="s">
        <v>1214</v>
      </c>
      <c r="D1640" s="280" t="s">
        <v>1216</v>
      </c>
      <c r="E1640" s="80">
        <v>-6.5557486875334225</v>
      </c>
      <c r="F1640" s="80">
        <v>711876</v>
      </c>
      <c r="G1640" s="80">
        <v>4</v>
      </c>
      <c r="H1640" s="280" t="s">
        <v>1394</v>
      </c>
      <c r="I1640" s="80"/>
    </row>
    <row r="1641" spans="1:9">
      <c r="A1641" s="280" t="s">
        <v>3036</v>
      </c>
      <c r="B1641" s="280" t="s">
        <v>1457</v>
      </c>
      <c r="C1641" s="280" t="s">
        <v>1214</v>
      </c>
      <c r="D1641" s="280" t="s">
        <v>1217</v>
      </c>
      <c r="E1641" s="80">
        <v>0.80849531100531402</v>
      </c>
      <c r="F1641" s="80">
        <v>711876</v>
      </c>
      <c r="G1641" s="80">
        <v>4</v>
      </c>
      <c r="H1641" s="280" t="s">
        <v>1394</v>
      </c>
      <c r="I1641" s="80"/>
    </row>
    <row r="1642" spans="1:9">
      <c r="A1642" s="280" t="s">
        <v>3037</v>
      </c>
      <c r="B1642" s="280" t="s">
        <v>1457</v>
      </c>
      <c r="C1642" s="280" t="s">
        <v>1214</v>
      </c>
      <c r="D1642" s="280" t="s">
        <v>1218</v>
      </c>
      <c r="E1642" s="80">
        <v>0.72305545898917623</v>
      </c>
      <c r="F1642" s="80">
        <v>711876</v>
      </c>
      <c r="G1642" s="80">
        <v>4</v>
      </c>
      <c r="H1642" s="280" t="s">
        <v>1394</v>
      </c>
      <c r="I1642" s="80"/>
    </row>
    <row r="1643" spans="1:9">
      <c r="A1643" s="280" t="s">
        <v>3038</v>
      </c>
      <c r="B1643" s="280" t="s">
        <v>1457</v>
      </c>
      <c r="C1643" s="280" t="s">
        <v>1214</v>
      </c>
      <c r="D1643" s="280" t="s">
        <v>1219</v>
      </c>
      <c r="E1643" s="80">
        <v>109436.0293956494</v>
      </c>
      <c r="F1643" s="80">
        <v>711876</v>
      </c>
      <c r="G1643" s="80">
        <v>4</v>
      </c>
      <c r="H1643" s="280" t="s">
        <v>1394</v>
      </c>
      <c r="I1643" s="80"/>
    </row>
    <row r="1644" spans="1:9">
      <c r="A1644" s="280" t="s">
        <v>3039</v>
      </c>
      <c r="B1644" s="280" t="s">
        <v>1457</v>
      </c>
      <c r="C1644" s="280" t="s">
        <v>1214</v>
      </c>
      <c r="D1644" s="280" t="s">
        <v>1347</v>
      </c>
      <c r="E1644" s="80">
        <v>1.2581068241082021</v>
      </c>
      <c r="F1644" s="80">
        <v>711876</v>
      </c>
      <c r="G1644" s="80">
        <v>4</v>
      </c>
      <c r="H1644" s="280" t="s">
        <v>1394</v>
      </c>
      <c r="I1644" s="80"/>
    </row>
    <row r="1645" spans="1:9">
      <c r="A1645" s="280" t="s">
        <v>3040</v>
      </c>
      <c r="B1645" s="280" t="s">
        <v>1457</v>
      </c>
      <c r="C1645" s="280" t="s">
        <v>1214</v>
      </c>
      <c r="D1645" s="280" t="s">
        <v>1344</v>
      </c>
      <c r="E1645" s="80">
        <v>2.8990203251740643</v>
      </c>
      <c r="F1645" s="80">
        <v>711876</v>
      </c>
      <c r="G1645" s="80">
        <v>4</v>
      </c>
      <c r="H1645" s="280" t="s">
        <v>1394</v>
      </c>
      <c r="I1645" s="80"/>
    </row>
    <row r="1646" spans="1:9">
      <c r="A1646" s="280" t="s">
        <v>3041</v>
      </c>
      <c r="B1646" s="280" t="s">
        <v>1457</v>
      </c>
      <c r="C1646" s="280" t="s">
        <v>1215</v>
      </c>
      <c r="D1646" s="280" t="s">
        <v>1211</v>
      </c>
      <c r="E1646" s="80">
        <v>1.0016346042639481</v>
      </c>
      <c r="F1646" s="80">
        <v>711876</v>
      </c>
      <c r="G1646" s="80">
        <v>4</v>
      </c>
      <c r="H1646" s="280" t="s">
        <v>1394</v>
      </c>
      <c r="I1646" s="80"/>
    </row>
    <row r="1647" spans="1:9">
      <c r="A1647" s="280" t="s">
        <v>3042</v>
      </c>
      <c r="B1647" s="280" t="s">
        <v>1457</v>
      </c>
      <c r="C1647" s="280" t="s">
        <v>1215</v>
      </c>
      <c r="D1647" s="280" t="s">
        <v>1212</v>
      </c>
      <c r="E1647" s="80">
        <v>1.0201206768945648</v>
      </c>
      <c r="F1647" s="80">
        <v>711876</v>
      </c>
      <c r="G1647" s="80">
        <v>4</v>
      </c>
      <c r="H1647" s="280" t="s">
        <v>1394</v>
      </c>
      <c r="I1647" s="80"/>
    </row>
    <row r="1648" spans="1:9">
      <c r="A1648" s="280" t="s">
        <v>3043</v>
      </c>
      <c r="B1648" s="280" t="s">
        <v>1457</v>
      </c>
      <c r="C1648" s="280" t="s">
        <v>1215</v>
      </c>
      <c r="D1648" s="280" t="s">
        <v>1213</v>
      </c>
      <c r="E1648" s="80">
        <v>1.0017197023220337</v>
      </c>
      <c r="F1648" s="80">
        <v>711876</v>
      </c>
      <c r="G1648" s="80">
        <v>4</v>
      </c>
      <c r="H1648" s="280" t="s">
        <v>1394</v>
      </c>
      <c r="I1648" s="80"/>
    </row>
    <row r="1649" spans="1:9">
      <c r="A1649" s="280" t="s">
        <v>3044</v>
      </c>
      <c r="B1649" s="280" t="s">
        <v>1457</v>
      </c>
      <c r="C1649" s="280" t="s">
        <v>1215</v>
      </c>
      <c r="D1649" s="280" t="s">
        <v>1214</v>
      </c>
      <c r="E1649" s="80">
        <v>1.0189614071445523</v>
      </c>
      <c r="F1649" s="80">
        <v>711876</v>
      </c>
      <c r="G1649" s="80">
        <v>4</v>
      </c>
      <c r="H1649" s="280" t="s">
        <v>1394</v>
      </c>
      <c r="I1649" s="80"/>
    </row>
    <row r="1650" spans="1:9">
      <c r="A1650" s="280" t="s">
        <v>3045</v>
      </c>
      <c r="B1650" s="280" t="s">
        <v>1457</v>
      </c>
      <c r="C1650" s="280" t="s">
        <v>1215</v>
      </c>
      <c r="D1650" s="280" t="s">
        <v>1215</v>
      </c>
      <c r="E1650" s="80">
        <v>1</v>
      </c>
      <c r="F1650" s="80">
        <v>711876</v>
      </c>
      <c r="G1650" s="80">
        <v>4</v>
      </c>
      <c r="H1650" s="280" t="s">
        <v>1394</v>
      </c>
      <c r="I1650" s="80"/>
    </row>
    <row r="1651" spans="1:9">
      <c r="A1651" s="280" t="s">
        <v>3046</v>
      </c>
      <c r="B1651" s="280" t="s">
        <v>1457</v>
      </c>
      <c r="C1651" s="280" t="s">
        <v>1215</v>
      </c>
      <c r="D1651" s="280" t="s">
        <v>1216</v>
      </c>
      <c r="E1651" s="80">
        <v>-6.620813880795497</v>
      </c>
      <c r="F1651" s="80">
        <v>711876</v>
      </c>
      <c r="G1651" s="80">
        <v>4</v>
      </c>
      <c r="H1651" s="280" t="s">
        <v>1394</v>
      </c>
      <c r="I1651" s="80"/>
    </row>
    <row r="1652" spans="1:9">
      <c r="A1652" s="280" t="s">
        <v>3047</v>
      </c>
      <c r="B1652" s="280" t="s">
        <v>1457</v>
      </c>
      <c r="C1652" s="280" t="s">
        <v>1215</v>
      </c>
      <c r="D1652" s="280" t="s">
        <v>1217</v>
      </c>
      <c r="E1652" s="80">
        <v>0.82284917076917019</v>
      </c>
      <c r="F1652" s="80">
        <v>711876</v>
      </c>
      <c r="G1652" s="80">
        <v>4</v>
      </c>
      <c r="H1652" s="280" t="s">
        <v>1394</v>
      </c>
      <c r="I1652" s="80"/>
    </row>
    <row r="1653" spans="1:9">
      <c r="A1653" s="280" t="s">
        <v>3048</v>
      </c>
      <c r="B1653" s="280" t="s">
        <v>1457</v>
      </c>
      <c r="C1653" s="280" t="s">
        <v>1215</v>
      </c>
      <c r="D1653" s="280" t="s">
        <v>1218</v>
      </c>
      <c r="E1653" s="80">
        <v>0.73225630836037925</v>
      </c>
      <c r="F1653" s="80">
        <v>711876</v>
      </c>
      <c r="G1653" s="80">
        <v>4</v>
      </c>
      <c r="H1653" s="280" t="s">
        <v>1394</v>
      </c>
      <c r="I1653" s="80"/>
    </row>
    <row r="1654" spans="1:9">
      <c r="A1654" s="280" t="s">
        <v>3049</v>
      </c>
      <c r="B1654" s="280" t="s">
        <v>1457</v>
      </c>
      <c r="C1654" s="280" t="s">
        <v>1215</v>
      </c>
      <c r="D1654" s="280" t="s">
        <v>1219</v>
      </c>
      <c r="E1654" s="80">
        <v>110867.97473044835</v>
      </c>
      <c r="F1654" s="80">
        <v>711876</v>
      </c>
      <c r="G1654" s="80">
        <v>4</v>
      </c>
      <c r="H1654" s="280" t="s">
        <v>1394</v>
      </c>
      <c r="I1654" s="80"/>
    </row>
    <row r="1655" spans="1:9">
      <c r="A1655" s="280" t="s">
        <v>3050</v>
      </c>
      <c r="B1655" s="280" t="s">
        <v>1457</v>
      </c>
      <c r="C1655" s="280" t="s">
        <v>1215</v>
      </c>
      <c r="D1655" s="280" t="s">
        <v>1347</v>
      </c>
      <c r="E1655" s="80">
        <v>1.2812658986560954</v>
      </c>
      <c r="F1655" s="80">
        <v>711876</v>
      </c>
      <c r="G1655" s="80">
        <v>4</v>
      </c>
      <c r="H1655" s="280" t="s">
        <v>1394</v>
      </c>
      <c r="I1655" s="80"/>
    </row>
    <row r="1656" spans="1:9">
      <c r="A1656" s="280" t="s">
        <v>3051</v>
      </c>
      <c r="B1656" s="280" t="s">
        <v>1457</v>
      </c>
      <c r="C1656" s="280" t="s">
        <v>1215</v>
      </c>
      <c r="D1656" s="280" t="s">
        <v>1344</v>
      </c>
      <c r="E1656" s="80">
        <v>2.9526677882545278</v>
      </c>
      <c r="F1656" s="80">
        <v>711876</v>
      </c>
      <c r="G1656" s="80">
        <v>4</v>
      </c>
      <c r="H1656" s="280" t="s">
        <v>1394</v>
      </c>
      <c r="I1656" s="80"/>
    </row>
    <row r="1657" spans="1:9">
      <c r="A1657" s="280" t="s">
        <v>3052</v>
      </c>
      <c r="B1657" s="280" t="s">
        <v>1457</v>
      </c>
      <c r="C1657" s="280" t="s">
        <v>1216</v>
      </c>
      <c r="D1657" s="280" t="s">
        <v>1211</v>
      </c>
      <c r="E1657" s="80">
        <v>0.8093571203747415</v>
      </c>
      <c r="F1657" s="80">
        <v>711876</v>
      </c>
      <c r="G1657" s="80">
        <v>4</v>
      </c>
      <c r="H1657" s="280" t="s">
        <v>1394</v>
      </c>
      <c r="I1657" s="80"/>
    </row>
    <row r="1658" spans="1:9">
      <c r="A1658" s="280" t="s">
        <v>3053</v>
      </c>
      <c r="B1658" s="280" t="s">
        <v>1457</v>
      </c>
      <c r="C1658" s="280" t="s">
        <v>1216</v>
      </c>
      <c r="D1658" s="280" t="s">
        <v>1212</v>
      </c>
      <c r="E1658" s="80">
        <v>0.82414276585056101</v>
      </c>
      <c r="F1658" s="80">
        <v>711876</v>
      </c>
      <c r="G1658" s="80">
        <v>4</v>
      </c>
      <c r="H1658" s="280" t="s">
        <v>1394</v>
      </c>
      <c r="I1658" s="80"/>
    </row>
    <row r="1659" spans="1:9">
      <c r="A1659" s="280" t="s">
        <v>3054</v>
      </c>
      <c r="B1659" s="280" t="s">
        <v>1457</v>
      </c>
      <c r="C1659" s="280" t="s">
        <v>1216</v>
      </c>
      <c r="D1659" s="280" t="s">
        <v>1213</v>
      </c>
      <c r="E1659" s="80">
        <v>0.8094144024214035</v>
      </c>
      <c r="F1659" s="80">
        <v>711876</v>
      </c>
      <c r="G1659" s="80">
        <v>4</v>
      </c>
      <c r="H1659" s="280" t="s">
        <v>1394</v>
      </c>
      <c r="I1659" s="80"/>
    </row>
    <row r="1660" spans="1:9">
      <c r="A1660" s="280" t="s">
        <v>3055</v>
      </c>
      <c r="B1660" s="280" t="s">
        <v>1457</v>
      </c>
      <c r="C1660" s="280" t="s">
        <v>1216</v>
      </c>
      <c r="D1660" s="280" t="s">
        <v>1214</v>
      </c>
      <c r="E1660" s="80">
        <v>0.82326448762479754</v>
      </c>
      <c r="F1660" s="80">
        <v>711876</v>
      </c>
      <c r="G1660" s="80">
        <v>4</v>
      </c>
      <c r="H1660" s="280" t="s">
        <v>1394</v>
      </c>
      <c r="I1660" s="80"/>
    </row>
    <row r="1661" spans="1:9">
      <c r="A1661" s="280" t="s">
        <v>3056</v>
      </c>
      <c r="B1661" s="280" t="s">
        <v>1457</v>
      </c>
      <c r="C1661" s="280" t="s">
        <v>1216</v>
      </c>
      <c r="D1661" s="280" t="s">
        <v>1215</v>
      </c>
      <c r="E1661" s="80">
        <v>0.80762184889436939</v>
      </c>
      <c r="F1661" s="80">
        <v>711876</v>
      </c>
      <c r="G1661" s="80">
        <v>4</v>
      </c>
      <c r="H1661" s="280" t="s">
        <v>1394</v>
      </c>
      <c r="I1661" s="80"/>
    </row>
    <row r="1662" spans="1:9">
      <c r="A1662" s="280" t="s">
        <v>3057</v>
      </c>
      <c r="B1662" s="280" t="s">
        <v>1457</v>
      </c>
      <c r="C1662" s="280" t="s">
        <v>1216</v>
      </c>
      <c r="D1662" s="280" t="s">
        <v>1216</v>
      </c>
      <c r="E1662" s="80">
        <v>1</v>
      </c>
      <c r="F1662" s="80">
        <v>711876</v>
      </c>
      <c r="G1662" s="80">
        <v>4</v>
      </c>
      <c r="H1662" s="280" t="s">
        <v>1394</v>
      </c>
      <c r="I1662" s="80"/>
    </row>
    <row r="1663" spans="1:9">
      <c r="A1663" s="280" t="s">
        <v>3058</v>
      </c>
      <c r="B1663" s="280" t="s">
        <v>1457</v>
      </c>
      <c r="C1663" s="280" t="s">
        <v>1216</v>
      </c>
      <c r="D1663" s="280" t="s">
        <v>1217</v>
      </c>
      <c r="E1663" s="80">
        <v>0.66132144612111754</v>
      </c>
      <c r="F1663" s="80">
        <v>711876</v>
      </c>
      <c r="G1663" s="80">
        <v>4</v>
      </c>
      <c r="H1663" s="280" t="s">
        <v>1394</v>
      </c>
      <c r="I1663" s="80"/>
    </row>
    <row r="1664" spans="1:9">
      <c r="A1664" s="280" t="s">
        <v>3059</v>
      </c>
      <c r="B1664" s="280" t="s">
        <v>1457</v>
      </c>
      <c r="C1664" s="280" t="s">
        <v>1216</v>
      </c>
      <c r="D1664" s="280" t="s">
        <v>1218</v>
      </c>
      <c r="E1664" s="80">
        <v>0.5923522010093486</v>
      </c>
      <c r="F1664" s="80">
        <v>711876</v>
      </c>
      <c r="G1664" s="80">
        <v>4</v>
      </c>
      <c r="H1664" s="280" t="s">
        <v>1394</v>
      </c>
      <c r="I1664" s="80"/>
    </row>
    <row r="1665" spans="1:9">
      <c r="A1665" s="280" t="s">
        <v>3060</v>
      </c>
      <c r="B1665" s="280" t="s">
        <v>1457</v>
      </c>
      <c r="C1665" s="280" t="s">
        <v>1216</v>
      </c>
      <c r="D1665" s="280" t="s">
        <v>1219</v>
      </c>
      <c r="E1665" s="80">
        <v>80808.823300720964</v>
      </c>
      <c r="F1665" s="80">
        <v>711876</v>
      </c>
      <c r="G1665" s="80">
        <v>4</v>
      </c>
      <c r="H1665" s="280" t="s">
        <v>1394</v>
      </c>
      <c r="I1665" s="80"/>
    </row>
    <row r="1666" spans="1:9">
      <c r="A1666" s="280" t="s">
        <v>3061</v>
      </c>
      <c r="B1666" s="280" t="s">
        <v>1457</v>
      </c>
      <c r="C1666" s="280" t="s">
        <v>1216</v>
      </c>
      <c r="D1666" s="280" t="s">
        <v>1347</v>
      </c>
      <c r="E1666" s="80">
        <v>1.032090543980515</v>
      </c>
      <c r="F1666" s="80">
        <v>711876</v>
      </c>
      <c r="G1666" s="80">
        <v>4</v>
      </c>
      <c r="H1666" s="280" t="s">
        <v>1394</v>
      </c>
      <c r="I1666" s="80"/>
    </row>
    <row r="1667" spans="1:9">
      <c r="A1667" s="280" t="s">
        <v>3062</v>
      </c>
      <c r="B1667" s="280" t="s">
        <v>1457</v>
      </c>
      <c r="C1667" s="280" t="s">
        <v>1216</v>
      </c>
      <c r="D1667" s="280" t="s">
        <v>1344</v>
      </c>
      <c r="E1667" s="80">
        <v>2.3819478940016374</v>
      </c>
      <c r="F1667" s="80">
        <v>711876</v>
      </c>
      <c r="G1667" s="80">
        <v>4</v>
      </c>
      <c r="H1667" s="280" t="s">
        <v>1394</v>
      </c>
      <c r="I1667" s="80"/>
    </row>
    <row r="1668" spans="1:9">
      <c r="A1668" s="280" t="s">
        <v>3063</v>
      </c>
      <c r="B1668" s="280" t="s">
        <v>1457</v>
      </c>
      <c r="C1668" s="280" t="s">
        <v>1217</v>
      </c>
      <c r="D1668" s="280" t="s">
        <v>1211</v>
      </c>
      <c r="E1668" s="80">
        <v>1.221757565375281</v>
      </c>
      <c r="F1668" s="80">
        <v>711876</v>
      </c>
      <c r="G1668" s="80">
        <v>4</v>
      </c>
      <c r="H1668" s="280" t="s">
        <v>1394</v>
      </c>
      <c r="I1668" s="80"/>
    </row>
    <row r="1669" spans="1:9">
      <c r="A1669" s="280" t="s">
        <v>3064</v>
      </c>
      <c r="B1669" s="280" t="s">
        <v>1457</v>
      </c>
      <c r="C1669" s="280" t="s">
        <v>1217</v>
      </c>
      <c r="D1669" s="280" t="s">
        <v>1212</v>
      </c>
      <c r="E1669" s="80">
        <v>1.2445204933805307</v>
      </c>
      <c r="F1669" s="80">
        <v>711876</v>
      </c>
      <c r="G1669" s="80">
        <v>4</v>
      </c>
      <c r="H1669" s="280" t="s">
        <v>1394</v>
      </c>
      <c r="I1669" s="80"/>
    </row>
    <row r="1670" spans="1:9">
      <c r="A1670" s="280" t="s">
        <v>3065</v>
      </c>
      <c r="B1670" s="280" t="s">
        <v>1457</v>
      </c>
      <c r="C1670" s="280" t="s">
        <v>1217</v>
      </c>
      <c r="D1670" s="280" t="s">
        <v>1213</v>
      </c>
      <c r="E1670" s="80">
        <v>1.2218614387050766</v>
      </c>
      <c r="F1670" s="80">
        <v>711876</v>
      </c>
      <c r="G1670" s="80">
        <v>4</v>
      </c>
      <c r="H1670" s="280" t="s">
        <v>1394</v>
      </c>
      <c r="I1670" s="80"/>
    </row>
    <row r="1671" spans="1:9">
      <c r="A1671" s="280" t="s">
        <v>3066</v>
      </c>
      <c r="B1671" s="280" t="s">
        <v>1457</v>
      </c>
      <c r="C1671" s="280" t="s">
        <v>1217</v>
      </c>
      <c r="D1671" s="280" t="s">
        <v>1214</v>
      </c>
      <c r="E1671" s="80">
        <v>1.2431187068657077</v>
      </c>
      <c r="F1671" s="80">
        <v>711876</v>
      </c>
      <c r="G1671" s="80">
        <v>4</v>
      </c>
      <c r="H1671" s="280" t="s">
        <v>1394</v>
      </c>
      <c r="I1671" s="80"/>
    </row>
    <row r="1672" spans="1:9">
      <c r="A1672" s="280" t="s">
        <v>3067</v>
      </c>
      <c r="B1672" s="280" t="s">
        <v>1457</v>
      </c>
      <c r="C1672" s="280" t="s">
        <v>1217</v>
      </c>
      <c r="D1672" s="280" t="s">
        <v>1215</v>
      </c>
      <c r="E1672" s="80">
        <v>1.2204322484367118</v>
      </c>
      <c r="F1672" s="80">
        <v>711876</v>
      </c>
      <c r="G1672" s="80">
        <v>4</v>
      </c>
      <c r="H1672" s="280" t="s">
        <v>1394</v>
      </c>
      <c r="I1672" s="80"/>
    </row>
    <row r="1673" spans="1:9">
      <c r="A1673" s="280" t="s">
        <v>3068</v>
      </c>
      <c r="B1673" s="280" t="s">
        <v>1457</v>
      </c>
      <c r="C1673" s="280" t="s">
        <v>1217</v>
      </c>
      <c r="D1673" s="280" t="s">
        <v>1216</v>
      </c>
      <c r="E1673" s="80">
        <v>-7.9583504233700939</v>
      </c>
      <c r="F1673" s="80">
        <v>711876</v>
      </c>
      <c r="G1673" s="80">
        <v>4</v>
      </c>
      <c r="H1673" s="280" t="s">
        <v>1394</v>
      </c>
      <c r="I1673" s="80"/>
    </row>
    <row r="1674" spans="1:9">
      <c r="A1674" s="280" t="s">
        <v>3069</v>
      </c>
      <c r="B1674" s="280" t="s">
        <v>1457</v>
      </c>
      <c r="C1674" s="280" t="s">
        <v>1217</v>
      </c>
      <c r="D1674" s="280" t="s">
        <v>1217</v>
      </c>
      <c r="E1674" s="80">
        <v>1</v>
      </c>
      <c r="F1674" s="80">
        <v>711876</v>
      </c>
      <c r="G1674" s="80">
        <v>4</v>
      </c>
      <c r="H1674" s="280" t="s">
        <v>1394</v>
      </c>
      <c r="I1674" s="80"/>
    </row>
    <row r="1675" spans="1:9">
      <c r="A1675" s="280" t="s">
        <v>3070</v>
      </c>
      <c r="B1675" s="280" t="s">
        <v>1457</v>
      </c>
      <c r="C1675" s="280" t="s">
        <v>1217</v>
      </c>
      <c r="D1675" s="280" t="s">
        <v>1218</v>
      </c>
      <c r="E1675" s="80">
        <v>0.88803928173180258</v>
      </c>
      <c r="F1675" s="80">
        <v>711876</v>
      </c>
      <c r="G1675" s="80">
        <v>4</v>
      </c>
      <c r="H1675" s="280" t="s">
        <v>1394</v>
      </c>
      <c r="I1675" s="80"/>
    </row>
    <row r="1676" spans="1:9">
      <c r="A1676" s="280" t="s">
        <v>3071</v>
      </c>
      <c r="B1676" s="280" t="s">
        <v>1457</v>
      </c>
      <c r="C1676" s="280" t="s">
        <v>1217</v>
      </c>
      <c r="D1676" s="280" t="s">
        <v>1219</v>
      </c>
      <c r="E1676" s="80">
        <v>135763.90184719572</v>
      </c>
      <c r="F1676" s="80">
        <v>711876</v>
      </c>
      <c r="G1676" s="80">
        <v>4</v>
      </c>
      <c r="H1676" s="280" t="s">
        <v>1394</v>
      </c>
      <c r="I1676" s="80"/>
    </row>
    <row r="1677" spans="1:9">
      <c r="A1677" s="280" t="s">
        <v>3072</v>
      </c>
      <c r="B1677" s="280" t="s">
        <v>1457</v>
      </c>
      <c r="C1677" s="280" t="s">
        <v>1217</v>
      </c>
      <c r="D1677" s="280" t="s">
        <v>1347</v>
      </c>
      <c r="E1677" s="80">
        <v>1.5636905017045626</v>
      </c>
      <c r="F1677" s="80">
        <v>711876</v>
      </c>
      <c r="G1677" s="80">
        <v>4</v>
      </c>
      <c r="H1677" s="280" t="s">
        <v>1394</v>
      </c>
      <c r="I1677" s="80"/>
    </row>
    <row r="1678" spans="1:9">
      <c r="A1678" s="280" t="s">
        <v>3073</v>
      </c>
      <c r="B1678" s="280" t="s">
        <v>1457</v>
      </c>
      <c r="C1678" s="280" t="s">
        <v>1217</v>
      </c>
      <c r="D1678" s="280" t="s">
        <v>1344</v>
      </c>
      <c r="E1678" s="80">
        <v>3.5993943856659092</v>
      </c>
      <c r="F1678" s="80">
        <v>711876</v>
      </c>
      <c r="G1678" s="80">
        <v>4</v>
      </c>
      <c r="H1678" s="280" t="s">
        <v>1394</v>
      </c>
      <c r="I1678" s="80"/>
    </row>
    <row r="1679" spans="1:9">
      <c r="A1679" s="280" t="s">
        <v>3074</v>
      </c>
      <c r="B1679" s="280" t="s">
        <v>1457</v>
      </c>
      <c r="C1679" s="280" t="s">
        <v>1218</v>
      </c>
      <c r="D1679" s="280" t="s">
        <v>1211</v>
      </c>
      <c r="E1679" s="80">
        <v>1.58923153886061</v>
      </c>
      <c r="F1679" s="80">
        <v>711876</v>
      </c>
      <c r="G1679" s="80">
        <v>4</v>
      </c>
      <c r="H1679" s="280" t="s">
        <v>1394</v>
      </c>
      <c r="I1679" s="80"/>
    </row>
    <row r="1680" spans="1:9">
      <c r="A1680" s="280" t="s">
        <v>3075</v>
      </c>
      <c r="B1680" s="280" t="s">
        <v>1457</v>
      </c>
      <c r="C1680" s="280" t="s">
        <v>1218</v>
      </c>
      <c r="D1680" s="280" t="s">
        <v>1212</v>
      </c>
      <c r="E1680" s="80">
        <v>1.626799459682392</v>
      </c>
      <c r="F1680" s="80">
        <v>711876</v>
      </c>
      <c r="G1680" s="80">
        <v>4</v>
      </c>
      <c r="H1680" s="280" t="s">
        <v>1394</v>
      </c>
      <c r="I1680" s="80"/>
    </row>
    <row r="1681" spans="1:9">
      <c r="A1681" s="280" t="s">
        <v>3076</v>
      </c>
      <c r="B1681" s="280" t="s">
        <v>1457</v>
      </c>
      <c r="C1681" s="280" t="s">
        <v>1218</v>
      </c>
      <c r="D1681" s="280" t="s">
        <v>1213</v>
      </c>
      <c r="E1681" s="80">
        <v>1.5893573375440682</v>
      </c>
      <c r="F1681" s="80">
        <v>711876</v>
      </c>
      <c r="G1681" s="80">
        <v>4</v>
      </c>
      <c r="H1681" s="280" t="s">
        <v>1394</v>
      </c>
      <c r="I1681" s="80"/>
    </row>
    <row r="1682" spans="1:9">
      <c r="A1682" s="280" t="s">
        <v>3077</v>
      </c>
      <c r="B1682" s="280" t="s">
        <v>1457</v>
      </c>
      <c r="C1682" s="280" t="s">
        <v>1218</v>
      </c>
      <c r="D1682" s="280" t="s">
        <v>1214</v>
      </c>
      <c r="E1682" s="80">
        <v>1.6253493081971511</v>
      </c>
      <c r="F1682" s="80">
        <v>711876</v>
      </c>
      <c r="G1682" s="80">
        <v>4</v>
      </c>
      <c r="H1682" s="280" t="s">
        <v>1394</v>
      </c>
      <c r="I1682" s="80"/>
    </row>
    <row r="1683" spans="1:9">
      <c r="A1683" s="280" t="s">
        <v>3078</v>
      </c>
      <c r="B1683" s="280" t="s">
        <v>1457</v>
      </c>
      <c r="C1683" s="280" t="s">
        <v>1218</v>
      </c>
      <c r="D1683" s="280" t="s">
        <v>1215</v>
      </c>
      <c r="E1683" s="80">
        <v>1.5805373293580487</v>
      </c>
      <c r="F1683" s="80">
        <v>711876</v>
      </c>
      <c r="G1683" s="80">
        <v>4</v>
      </c>
      <c r="H1683" s="280" t="s">
        <v>1394</v>
      </c>
      <c r="I1683" s="80"/>
    </row>
    <row r="1684" spans="1:9">
      <c r="A1684" s="280" t="s">
        <v>3079</v>
      </c>
      <c r="B1684" s="280" t="s">
        <v>1457</v>
      </c>
      <c r="C1684" s="280" t="s">
        <v>1218</v>
      </c>
      <c r="D1684" s="280" t="s">
        <v>1216</v>
      </c>
      <c r="E1684" s="80">
        <v>-7.3523564095278378</v>
      </c>
      <c r="F1684" s="80">
        <v>711876</v>
      </c>
      <c r="G1684" s="80">
        <v>4</v>
      </c>
      <c r="H1684" s="280" t="s">
        <v>1394</v>
      </c>
      <c r="I1684" s="80"/>
    </row>
    <row r="1685" spans="1:9">
      <c r="A1685" s="280" t="s">
        <v>3080</v>
      </c>
      <c r="B1685" s="280" t="s">
        <v>1457</v>
      </c>
      <c r="C1685" s="280" t="s">
        <v>1218</v>
      </c>
      <c r="D1685" s="280" t="s">
        <v>1217</v>
      </c>
      <c r="E1685" s="80">
        <v>1.2940354417787709</v>
      </c>
      <c r="F1685" s="80">
        <v>711876</v>
      </c>
      <c r="G1685" s="80">
        <v>4</v>
      </c>
      <c r="H1685" s="280" t="s">
        <v>1394</v>
      </c>
      <c r="I1685" s="80"/>
    </row>
    <row r="1686" spans="1:9">
      <c r="A1686" s="280" t="s">
        <v>3081</v>
      </c>
      <c r="B1686" s="280" t="s">
        <v>1457</v>
      </c>
      <c r="C1686" s="280" t="s">
        <v>1218</v>
      </c>
      <c r="D1686" s="280" t="s">
        <v>1218</v>
      </c>
      <c r="E1686" s="80">
        <v>1</v>
      </c>
      <c r="F1686" s="80">
        <v>711876</v>
      </c>
      <c r="G1686" s="80">
        <v>4</v>
      </c>
      <c r="H1686" s="280" t="s">
        <v>1394</v>
      </c>
      <c r="I1686" s="80"/>
    </row>
    <row r="1687" spans="1:9">
      <c r="A1687" s="280" t="s">
        <v>3082</v>
      </c>
      <c r="B1687" s="280" t="s">
        <v>1457</v>
      </c>
      <c r="C1687" s="280" t="s">
        <v>1218</v>
      </c>
      <c r="D1687" s="280" t="s">
        <v>1219</v>
      </c>
      <c r="E1687" s="80">
        <v>166173.89422240763</v>
      </c>
      <c r="F1687" s="80">
        <v>711876</v>
      </c>
      <c r="G1687" s="80">
        <v>4</v>
      </c>
      <c r="H1687" s="280" t="s">
        <v>1394</v>
      </c>
      <c r="I1687" s="80"/>
    </row>
    <row r="1688" spans="1:9">
      <c r="A1688" s="280" t="s">
        <v>3083</v>
      </c>
      <c r="B1688" s="280" t="s">
        <v>1457</v>
      </c>
      <c r="C1688" s="280" t="s">
        <v>1218</v>
      </c>
      <c r="D1688" s="280" t="s">
        <v>1347</v>
      </c>
      <c r="E1688" s="80">
        <v>2.0081931781075997</v>
      </c>
      <c r="F1688" s="80">
        <v>711876</v>
      </c>
      <c r="G1688" s="80">
        <v>4</v>
      </c>
      <c r="H1688" s="280" t="s">
        <v>1394</v>
      </c>
      <c r="I1688" s="80"/>
    </row>
    <row r="1689" spans="1:9">
      <c r="A1689" s="280" t="s">
        <v>3084</v>
      </c>
      <c r="B1689" s="280" t="s">
        <v>1457</v>
      </c>
      <c r="C1689" s="280" t="s">
        <v>1218</v>
      </c>
      <c r="D1689" s="280" t="s">
        <v>1344</v>
      </c>
      <c r="E1689" s="80">
        <v>4.6639588500343905</v>
      </c>
      <c r="F1689" s="80">
        <v>711876</v>
      </c>
      <c r="G1689" s="80">
        <v>4</v>
      </c>
      <c r="H1689" s="280" t="s">
        <v>1394</v>
      </c>
      <c r="I1689" s="80"/>
    </row>
    <row r="1690" spans="1:9">
      <c r="A1690" s="280" t="s">
        <v>3085</v>
      </c>
      <c r="B1690" s="280" t="s">
        <v>1457</v>
      </c>
      <c r="C1690" s="280" t="s">
        <v>1219</v>
      </c>
      <c r="D1690" s="280" t="s">
        <v>1211</v>
      </c>
      <c r="E1690" s="80">
        <v>0.95663031334705639</v>
      </c>
      <c r="F1690" s="80">
        <v>711876</v>
      </c>
      <c r="G1690" s="80">
        <v>4</v>
      </c>
      <c r="H1690" s="280" t="s">
        <v>1394</v>
      </c>
      <c r="I1690" s="80"/>
    </row>
    <row r="1691" spans="1:9">
      <c r="A1691" s="280" t="s">
        <v>3086</v>
      </c>
      <c r="B1691" s="280" t="s">
        <v>1457</v>
      </c>
      <c r="C1691" s="280" t="s">
        <v>1219</v>
      </c>
      <c r="D1691" s="280" t="s">
        <v>1212</v>
      </c>
      <c r="E1691" s="80">
        <v>0.97293434430174619</v>
      </c>
      <c r="F1691" s="80">
        <v>711876</v>
      </c>
      <c r="G1691" s="80">
        <v>4</v>
      </c>
      <c r="H1691" s="280" t="s">
        <v>1394</v>
      </c>
      <c r="I1691" s="80"/>
    </row>
    <row r="1692" spans="1:9">
      <c r="A1692" s="280" t="s">
        <v>3087</v>
      </c>
      <c r="B1692" s="280" t="s">
        <v>1457</v>
      </c>
      <c r="C1692" s="280" t="s">
        <v>1219</v>
      </c>
      <c r="D1692" s="280" t="s">
        <v>1213</v>
      </c>
      <c r="E1692" s="80">
        <v>0.95670368494744529</v>
      </c>
      <c r="F1692" s="80">
        <v>711876</v>
      </c>
      <c r="G1692" s="80">
        <v>4</v>
      </c>
      <c r="H1692" s="280" t="s">
        <v>1394</v>
      </c>
      <c r="I1692" s="80"/>
    </row>
    <row r="1693" spans="1:9">
      <c r="A1693" s="280" t="s">
        <v>3088</v>
      </c>
      <c r="B1693" s="280" t="s">
        <v>1457</v>
      </c>
      <c r="C1693" s="280" t="s">
        <v>1219</v>
      </c>
      <c r="D1693" s="280" t="s">
        <v>1214</v>
      </c>
      <c r="E1693" s="80">
        <v>0.97165917827054238</v>
      </c>
      <c r="F1693" s="80">
        <v>711876</v>
      </c>
      <c r="G1693" s="80">
        <v>4</v>
      </c>
      <c r="H1693" s="280" t="s">
        <v>1394</v>
      </c>
      <c r="I1693" s="80"/>
    </row>
    <row r="1694" spans="1:9">
      <c r="A1694" s="280" t="s">
        <v>3089</v>
      </c>
      <c r="B1694" s="280" t="s">
        <v>1457</v>
      </c>
      <c r="C1694" s="280" t="s">
        <v>1219</v>
      </c>
      <c r="D1694" s="280" t="s">
        <v>1215</v>
      </c>
      <c r="E1694" s="80">
        <v>0.95463333158024655</v>
      </c>
      <c r="F1694" s="80">
        <v>711876</v>
      </c>
      <c r="G1694" s="80">
        <v>4</v>
      </c>
      <c r="H1694" s="280" t="s">
        <v>1394</v>
      </c>
      <c r="I1694" s="80"/>
    </row>
    <row r="1695" spans="1:9">
      <c r="A1695" s="280" t="s">
        <v>3090</v>
      </c>
      <c r="B1695" s="280" t="s">
        <v>1457</v>
      </c>
      <c r="C1695" s="280" t="s">
        <v>1219</v>
      </c>
      <c r="D1695" s="280" t="s">
        <v>1216</v>
      </c>
      <c r="E1695" s="80">
        <v>-6.3264343185877747</v>
      </c>
      <c r="F1695" s="80">
        <v>711876</v>
      </c>
      <c r="G1695" s="80">
        <v>4</v>
      </c>
      <c r="H1695" s="280" t="s">
        <v>1394</v>
      </c>
      <c r="I1695" s="80"/>
    </row>
    <row r="1696" spans="1:9">
      <c r="A1696" s="280" t="s">
        <v>3091</v>
      </c>
      <c r="B1696" s="280" t="s">
        <v>1457</v>
      </c>
      <c r="C1696" s="280" t="s">
        <v>1219</v>
      </c>
      <c r="D1696" s="280" t="s">
        <v>1217</v>
      </c>
      <c r="E1696" s="80">
        <v>0.78542580231892622</v>
      </c>
      <c r="F1696" s="80">
        <v>711876</v>
      </c>
      <c r="G1696" s="80">
        <v>4</v>
      </c>
      <c r="H1696" s="280" t="s">
        <v>1394</v>
      </c>
      <c r="I1696" s="80"/>
    </row>
    <row r="1697" spans="1:9">
      <c r="A1697" s="280" t="s">
        <v>3092</v>
      </c>
      <c r="B1697" s="280" t="s">
        <v>1457</v>
      </c>
      <c r="C1697" s="280" t="s">
        <v>1219</v>
      </c>
      <c r="D1697" s="280" t="s">
        <v>1218</v>
      </c>
      <c r="E1697" s="80">
        <v>0.69864961062838538</v>
      </c>
      <c r="F1697" s="80">
        <v>711876</v>
      </c>
      <c r="G1697" s="80">
        <v>4</v>
      </c>
      <c r="H1697" s="280" t="s">
        <v>1394</v>
      </c>
      <c r="I1697" s="80"/>
    </row>
    <row r="1698" spans="1:9">
      <c r="A1698" s="280" t="s">
        <v>3093</v>
      </c>
      <c r="B1698" s="280" t="s">
        <v>1457</v>
      </c>
      <c r="C1698" s="280" t="s">
        <v>1219</v>
      </c>
      <c r="D1698" s="280" t="s">
        <v>1219</v>
      </c>
      <c r="E1698" s="80">
        <v>1</v>
      </c>
      <c r="F1698" s="80">
        <v>711876</v>
      </c>
      <c r="G1698" s="80">
        <v>4</v>
      </c>
      <c r="H1698" s="280" t="s">
        <v>1394</v>
      </c>
      <c r="I1698" s="80"/>
    </row>
    <row r="1699" spans="1:9">
      <c r="A1699" s="280" t="s">
        <v>3094</v>
      </c>
      <c r="B1699" s="280" t="s">
        <v>1457</v>
      </c>
      <c r="C1699" s="280" t="s">
        <v>1219</v>
      </c>
      <c r="D1699" s="280" t="s">
        <v>1347</v>
      </c>
      <c r="E1699" s="80">
        <v>1.2054538518852724</v>
      </c>
      <c r="F1699" s="80">
        <v>711876</v>
      </c>
      <c r="G1699" s="80">
        <v>4</v>
      </c>
      <c r="H1699" s="280" t="s">
        <v>1394</v>
      </c>
      <c r="I1699" s="80"/>
    </row>
    <row r="1700" spans="1:9">
      <c r="A1700" s="280" t="s">
        <v>3095</v>
      </c>
      <c r="B1700" s="280" t="s">
        <v>1457</v>
      </c>
      <c r="C1700" s="280" t="s">
        <v>1219</v>
      </c>
      <c r="D1700" s="280" t="s">
        <v>1344</v>
      </c>
      <c r="E1700" s="80">
        <v>2.8130111432517437</v>
      </c>
      <c r="F1700" s="80">
        <v>711876</v>
      </c>
      <c r="G1700" s="80">
        <v>4</v>
      </c>
      <c r="H1700" s="280" t="s">
        <v>1394</v>
      </c>
      <c r="I1700" s="80"/>
    </row>
    <row r="1701" spans="1:9">
      <c r="A1701" s="280" t="s">
        <v>3096</v>
      </c>
      <c r="B1701" s="280" t="s">
        <v>1457</v>
      </c>
      <c r="C1701" s="280" t="s">
        <v>1183</v>
      </c>
      <c r="D1701" s="280" t="s">
        <v>1211</v>
      </c>
      <c r="E1701" s="80">
        <v>0.33616073081371428</v>
      </c>
      <c r="F1701" s="80">
        <v>711876</v>
      </c>
      <c r="G1701" s="80">
        <v>4</v>
      </c>
      <c r="H1701" s="280" t="s">
        <v>1394</v>
      </c>
      <c r="I1701" s="80"/>
    </row>
    <row r="1702" spans="1:9">
      <c r="A1702" s="280" t="s">
        <v>3097</v>
      </c>
      <c r="B1702" s="280" t="s">
        <v>1457</v>
      </c>
      <c r="C1702" s="280" t="s">
        <v>1183</v>
      </c>
      <c r="D1702" s="280" t="s">
        <v>1212</v>
      </c>
      <c r="E1702" s="80">
        <v>0.34266560597613738</v>
      </c>
      <c r="F1702" s="80">
        <v>711876</v>
      </c>
      <c r="G1702" s="80">
        <v>4</v>
      </c>
      <c r="H1702" s="280" t="s">
        <v>1394</v>
      </c>
      <c r="I1702" s="80"/>
    </row>
    <row r="1703" spans="1:9">
      <c r="A1703" s="280" t="s">
        <v>3098</v>
      </c>
      <c r="B1703" s="280" t="s">
        <v>1457</v>
      </c>
      <c r="C1703" s="280" t="s">
        <v>1183</v>
      </c>
      <c r="D1703" s="280" t="s">
        <v>1213</v>
      </c>
      <c r="E1703" s="80">
        <v>0.33619996240302208</v>
      </c>
      <c r="F1703" s="80">
        <v>711876</v>
      </c>
      <c r="G1703" s="80">
        <v>4</v>
      </c>
      <c r="H1703" s="280" t="s">
        <v>1394</v>
      </c>
      <c r="I1703" s="80"/>
    </row>
    <row r="1704" spans="1:9">
      <c r="A1704" s="280" t="s">
        <v>3099</v>
      </c>
      <c r="B1704" s="280" t="s">
        <v>1457</v>
      </c>
      <c r="C1704" s="280" t="s">
        <v>1183</v>
      </c>
      <c r="D1704" s="280" t="s">
        <v>1214</v>
      </c>
      <c r="E1704" s="80">
        <v>0.34222769216034377</v>
      </c>
      <c r="F1704" s="80">
        <v>711876</v>
      </c>
      <c r="G1704" s="80">
        <v>4</v>
      </c>
      <c r="H1704" s="280" t="s">
        <v>1394</v>
      </c>
      <c r="I1704" s="80"/>
    </row>
    <row r="1705" spans="1:9">
      <c r="A1705" s="280" t="s">
        <v>3100</v>
      </c>
      <c r="B1705" s="280" t="s">
        <v>1457</v>
      </c>
      <c r="C1705" s="280" t="s">
        <v>1183</v>
      </c>
      <c r="D1705" s="280" t="s">
        <v>1215</v>
      </c>
      <c r="E1705" s="80">
        <v>0.33647330631036171</v>
      </c>
      <c r="F1705" s="80">
        <v>711876</v>
      </c>
      <c r="G1705" s="80">
        <v>4</v>
      </c>
      <c r="H1705" s="280" t="s">
        <v>1394</v>
      </c>
      <c r="I1705" s="80"/>
    </row>
    <row r="1706" spans="1:9">
      <c r="A1706" s="280" t="s">
        <v>3101</v>
      </c>
      <c r="B1706" s="280" t="s">
        <v>1457</v>
      </c>
      <c r="C1706" s="280" t="s">
        <v>1183</v>
      </c>
      <c r="D1706" s="280" t="s">
        <v>1216</v>
      </c>
      <c r="E1706" s="80">
        <v>-8.3301188289876613</v>
      </c>
      <c r="F1706" s="80">
        <v>711876</v>
      </c>
      <c r="G1706" s="80">
        <v>4</v>
      </c>
      <c r="H1706" s="280" t="s">
        <v>1394</v>
      </c>
      <c r="I1706" s="80"/>
    </row>
    <row r="1707" spans="1:9">
      <c r="A1707" s="280" t="s">
        <v>3102</v>
      </c>
      <c r="B1707" s="280" t="s">
        <v>1457</v>
      </c>
      <c r="C1707" s="280" t="s">
        <v>1183</v>
      </c>
      <c r="D1707" s="280" t="s">
        <v>1217</v>
      </c>
      <c r="E1707" s="80">
        <v>0.27696134369706116</v>
      </c>
      <c r="F1707" s="80">
        <v>711876</v>
      </c>
      <c r="G1707" s="80">
        <v>4</v>
      </c>
      <c r="H1707" s="280" t="s">
        <v>1394</v>
      </c>
      <c r="I1707" s="80"/>
    </row>
    <row r="1708" spans="1:9">
      <c r="A1708" s="280" t="s">
        <v>3103</v>
      </c>
      <c r="B1708" s="280" t="s">
        <v>1457</v>
      </c>
      <c r="C1708" s="280" t="s">
        <v>1183</v>
      </c>
      <c r="D1708" s="280" t="s">
        <v>1218</v>
      </c>
      <c r="E1708" s="80">
        <v>0.24465806533120332</v>
      </c>
      <c r="F1708" s="80">
        <v>711876</v>
      </c>
      <c r="G1708" s="80">
        <v>4</v>
      </c>
      <c r="H1708" s="280" t="s">
        <v>1394</v>
      </c>
      <c r="I1708" s="80"/>
    </row>
    <row r="1709" spans="1:9">
      <c r="A1709" s="280" t="s">
        <v>3104</v>
      </c>
      <c r="B1709" s="280" t="s">
        <v>1457</v>
      </c>
      <c r="C1709" s="280" t="s">
        <v>1183</v>
      </c>
      <c r="D1709" s="280" t="s">
        <v>1219</v>
      </c>
      <c r="E1709" s="80">
        <v>47141.258603547321</v>
      </c>
      <c r="F1709" s="80">
        <v>711876</v>
      </c>
      <c r="G1709" s="80">
        <v>4</v>
      </c>
      <c r="H1709" s="280" t="s">
        <v>1394</v>
      </c>
      <c r="I1709" s="80"/>
    </row>
    <row r="1710" spans="1:9">
      <c r="A1710" s="280" t="s">
        <v>3105</v>
      </c>
      <c r="B1710" s="280" t="s">
        <v>1457</v>
      </c>
      <c r="C1710" s="280" t="s">
        <v>1183</v>
      </c>
      <c r="D1710" s="280" t="s">
        <v>1347</v>
      </c>
      <c r="E1710" s="80">
        <v>0.43455383651641172</v>
      </c>
      <c r="F1710" s="80">
        <v>711876</v>
      </c>
      <c r="G1710" s="80">
        <v>4</v>
      </c>
      <c r="H1710" s="280" t="s">
        <v>1394</v>
      </c>
      <c r="I1710" s="80"/>
    </row>
    <row r="1711" spans="1:9">
      <c r="A1711" s="280" t="s">
        <v>3106</v>
      </c>
      <c r="B1711" s="280" t="s">
        <v>1457</v>
      </c>
      <c r="C1711" s="280" t="s">
        <v>1183</v>
      </c>
      <c r="D1711" s="280" t="s">
        <v>1344</v>
      </c>
      <c r="E1711" s="80">
        <v>0.99364188927903208</v>
      </c>
      <c r="F1711" s="80">
        <v>711876</v>
      </c>
      <c r="G1711" s="80">
        <v>4</v>
      </c>
      <c r="H1711" s="280" t="s">
        <v>1394</v>
      </c>
      <c r="I1711" s="80"/>
    </row>
    <row r="1712" spans="1:9">
      <c r="A1712" s="280" t="s">
        <v>3107</v>
      </c>
      <c r="B1712" s="280" t="s">
        <v>1457</v>
      </c>
      <c r="C1712" s="280" t="s">
        <v>1184</v>
      </c>
      <c r="D1712" s="280" t="s">
        <v>1211</v>
      </c>
      <c r="E1712" s="80">
        <v>1.9197983205028725E-2</v>
      </c>
      <c r="F1712" s="80">
        <v>711876</v>
      </c>
      <c r="G1712" s="80">
        <v>4</v>
      </c>
      <c r="H1712" s="280" t="s">
        <v>1394</v>
      </c>
      <c r="I1712" s="80"/>
    </row>
    <row r="1713" spans="1:9">
      <c r="A1713" s="280" t="s">
        <v>3108</v>
      </c>
      <c r="B1713" s="280" t="s">
        <v>1457</v>
      </c>
      <c r="C1713" s="280" t="s">
        <v>1184</v>
      </c>
      <c r="D1713" s="280" t="s">
        <v>1212</v>
      </c>
      <c r="E1713" s="80">
        <v>1.9581231161079994E-2</v>
      </c>
      <c r="F1713" s="80">
        <v>711876</v>
      </c>
      <c r="G1713" s="80">
        <v>4</v>
      </c>
      <c r="H1713" s="280" t="s">
        <v>1394</v>
      </c>
      <c r="I1713" s="80"/>
    </row>
    <row r="1714" spans="1:9">
      <c r="A1714" s="280" t="s">
        <v>3109</v>
      </c>
      <c r="B1714" s="280" t="s">
        <v>1457</v>
      </c>
      <c r="C1714" s="280" t="s">
        <v>1184</v>
      </c>
      <c r="D1714" s="280" t="s">
        <v>1213</v>
      </c>
      <c r="E1714" s="80">
        <v>1.9199625386930635E-2</v>
      </c>
      <c r="F1714" s="80">
        <v>711876</v>
      </c>
      <c r="G1714" s="80">
        <v>4</v>
      </c>
      <c r="H1714" s="280" t="s">
        <v>1394</v>
      </c>
      <c r="I1714" s="80"/>
    </row>
    <row r="1715" spans="1:9">
      <c r="A1715" s="280" t="s">
        <v>3110</v>
      </c>
      <c r="B1715" s="280" t="s">
        <v>1457</v>
      </c>
      <c r="C1715" s="280" t="s">
        <v>1184</v>
      </c>
      <c r="D1715" s="280" t="s">
        <v>1214</v>
      </c>
      <c r="E1715" s="80">
        <v>1.9554984979551271E-2</v>
      </c>
      <c r="F1715" s="80">
        <v>711876</v>
      </c>
      <c r="G1715" s="80">
        <v>4</v>
      </c>
      <c r="H1715" s="280" t="s">
        <v>1394</v>
      </c>
      <c r="I1715" s="80"/>
    </row>
    <row r="1716" spans="1:9">
      <c r="A1716" s="280" t="s">
        <v>3111</v>
      </c>
      <c r="B1716" s="280" t="s">
        <v>1457</v>
      </c>
      <c r="C1716" s="280" t="s">
        <v>1184</v>
      </c>
      <c r="D1716" s="280" t="s">
        <v>1215</v>
      </c>
      <c r="E1716" s="80">
        <v>1.9193234477595102E-2</v>
      </c>
      <c r="F1716" s="80">
        <v>711876</v>
      </c>
      <c r="G1716" s="80">
        <v>4</v>
      </c>
      <c r="H1716" s="280" t="s">
        <v>1394</v>
      </c>
      <c r="I1716" s="80"/>
    </row>
    <row r="1717" spans="1:9">
      <c r="A1717" s="280" t="s">
        <v>3112</v>
      </c>
      <c r="B1717" s="280" t="s">
        <v>1457</v>
      </c>
      <c r="C1717" s="280" t="s">
        <v>1184</v>
      </c>
      <c r="D1717" s="280" t="s">
        <v>1216</v>
      </c>
      <c r="E1717" s="80">
        <v>-0.29760954787044874</v>
      </c>
      <c r="F1717" s="80">
        <v>711876</v>
      </c>
      <c r="G1717" s="80">
        <v>4</v>
      </c>
      <c r="H1717" s="280" t="s">
        <v>1394</v>
      </c>
      <c r="I1717" s="80"/>
    </row>
    <row r="1718" spans="1:9">
      <c r="A1718" s="280" t="s">
        <v>3113</v>
      </c>
      <c r="B1718" s="280" t="s">
        <v>1457</v>
      </c>
      <c r="C1718" s="280" t="s">
        <v>1184</v>
      </c>
      <c r="D1718" s="280" t="s">
        <v>1217</v>
      </c>
      <c r="E1718" s="80">
        <v>1.582448494504143E-2</v>
      </c>
      <c r="F1718" s="80">
        <v>711876</v>
      </c>
      <c r="G1718" s="80">
        <v>4</v>
      </c>
      <c r="H1718" s="280" t="s">
        <v>1394</v>
      </c>
      <c r="I1718" s="80"/>
    </row>
    <row r="1719" spans="1:9">
      <c r="A1719" s="280" t="s">
        <v>3114</v>
      </c>
      <c r="B1719" s="280" t="s">
        <v>1457</v>
      </c>
      <c r="C1719" s="280" t="s">
        <v>1184</v>
      </c>
      <c r="D1719" s="280" t="s">
        <v>1218</v>
      </c>
      <c r="E1719" s="80">
        <v>1.0674593882800181E-2</v>
      </c>
      <c r="F1719" s="80">
        <v>711876</v>
      </c>
      <c r="G1719" s="80">
        <v>4</v>
      </c>
      <c r="H1719" s="280" t="s">
        <v>1394</v>
      </c>
      <c r="I1719" s="80"/>
    </row>
    <row r="1720" spans="1:9">
      <c r="A1720" s="280" t="s">
        <v>3115</v>
      </c>
      <c r="B1720" s="280" t="s">
        <v>1457</v>
      </c>
      <c r="C1720" s="280" t="s">
        <v>1184</v>
      </c>
      <c r="D1720" s="280" t="s">
        <v>1219</v>
      </c>
      <c r="E1720" s="80">
        <v>1825.1973756136792</v>
      </c>
      <c r="F1720" s="80">
        <v>711876</v>
      </c>
      <c r="G1720" s="80">
        <v>4</v>
      </c>
      <c r="H1720" s="280" t="s">
        <v>1394</v>
      </c>
      <c r="I1720" s="80"/>
    </row>
    <row r="1721" spans="1:9">
      <c r="A1721" s="280" t="s">
        <v>3116</v>
      </c>
      <c r="B1721" s="280" t="s">
        <v>1457</v>
      </c>
      <c r="C1721" s="280" t="s">
        <v>1184</v>
      </c>
      <c r="D1721" s="280" t="s">
        <v>1347</v>
      </c>
      <c r="E1721" s="80">
        <v>2.4495634624910861E-2</v>
      </c>
      <c r="F1721" s="80">
        <v>711876</v>
      </c>
      <c r="G1721" s="80">
        <v>4</v>
      </c>
      <c r="H1721" s="280" t="s">
        <v>1394</v>
      </c>
      <c r="I1721" s="80"/>
    </row>
    <row r="1722" spans="1:9">
      <c r="A1722" s="280" t="s">
        <v>3117</v>
      </c>
      <c r="B1722" s="280" t="s">
        <v>1457</v>
      </c>
      <c r="C1722" s="280" t="s">
        <v>1184</v>
      </c>
      <c r="D1722" s="280" t="s">
        <v>1344</v>
      </c>
      <c r="E1722" s="80">
        <v>5.6467297332669315E-2</v>
      </c>
      <c r="F1722" s="80">
        <v>711876</v>
      </c>
      <c r="G1722" s="80">
        <v>4</v>
      </c>
      <c r="H1722" s="280" t="s">
        <v>1394</v>
      </c>
      <c r="I1722" s="80"/>
    </row>
    <row r="1723" spans="1:9">
      <c r="A1723" s="280" t="s">
        <v>3118</v>
      </c>
      <c r="B1723" s="280" t="s">
        <v>1457</v>
      </c>
      <c r="C1723" s="280" t="s">
        <v>1185</v>
      </c>
      <c r="D1723" s="280" t="s">
        <v>1211</v>
      </c>
      <c r="E1723" s="80">
        <v>1.6627314858001528E-2</v>
      </c>
      <c r="F1723" s="80">
        <v>711876</v>
      </c>
      <c r="G1723" s="80">
        <v>4</v>
      </c>
      <c r="H1723" s="280" t="s">
        <v>1394</v>
      </c>
      <c r="I1723" s="80"/>
    </row>
    <row r="1724" spans="1:9">
      <c r="A1724" s="280" t="s">
        <v>3119</v>
      </c>
      <c r="B1724" s="280" t="s">
        <v>1457</v>
      </c>
      <c r="C1724" s="280" t="s">
        <v>1185</v>
      </c>
      <c r="D1724" s="280" t="s">
        <v>1212</v>
      </c>
      <c r="E1724" s="80">
        <v>1.7940503302769473E-2</v>
      </c>
      <c r="F1724" s="80">
        <v>711876</v>
      </c>
      <c r="G1724" s="80">
        <v>4</v>
      </c>
      <c r="H1724" s="280" t="s">
        <v>1394</v>
      </c>
      <c r="I1724" s="80"/>
    </row>
    <row r="1725" spans="1:9">
      <c r="A1725" s="280" t="s">
        <v>3120</v>
      </c>
      <c r="B1725" s="280" t="s">
        <v>1457</v>
      </c>
      <c r="C1725" s="280" t="s">
        <v>1185</v>
      </c>
      <c r="D1725" s="280" t="s">
        <v>1213</v>
      </c>
      <c r="E1725" s="80">
        <v>1.6627314858001528E-2</v>
      </c>
      <c r="F1725" s="80">
        <v>711876</v>
      </c>
      <c r="G1725" s="80">
        <v>4</v>
      </c>
      <c r="H1725" s="280" t="s">
        <v>1394</v>
      </c>
      <c r="I1725" s="80"/>
    </row>
    <row r="1726" spans="1:9">
      <c r="A1726" s="280" t="s">
        <v>3121</v>
      </c>
      <c r="B1726" s="280" t="s">
        <v>1457</v>
      </c>
      <c r="C1726" s="280" t="s">
        <v>1185</v>
      </c>
      <c r="D1726" s="280" t="s">
        <v>1214</v>
      </c>
      <c r="E1726" s="80">
        <v>1.7938970754777715E-2</v>
      </c>
      <c r="F1726" s="80">
        <v>711876</v>
      </c>
      <c r="G1726" s="80">
        <v>4</v>
      </c>
      <c r="H1726" s="280" t="s">
        <v>1394</v>
      </c>
      <c r="I1726" s="80"/>
    </row>
    <row r="1727" spans="1:9">
      <c r="A1727" s="280" t="s">
        <v>3122</v>
      </c>
      <c r="B1727" s="280" t="s">
        <v>1457</v>
      </c>
      <c r="C1727" s="280" t="s">
        <v>1185</v>
      </c>
      <c r="D1727" s="280" t="s">
        <v>1215</v>
      </c>
      <c r="E1727" s="80">
        <v>1.7368877098717945E-2</v>
      </c>
      <c r="F1727" s="80">
        <v>711876</v>
      </c>
      <c r="G1727" s="80">
        <v>4</v>
      </c>
      <c r="H1727" s="280" t="s">
        <v>1394</v>
      </c>
      <c r="I1727" s="80"/>
    </row>
    <row r="1728" spans="1:9">
      <c r="A1728" s="280" t="s">
        <v>3123</v>
      </c>
      <c r="B1728" s="280" t="s">
        <v>1457</v>
      </c>
      <c r="C1728" s="280" t="s">
        <v>1185</v>
      </c>
      <c r="D1728" s="280" t="s">
        <v>1216</v>
      </c>
      <c r="E1728" s="80">
        <v>-2.8826422968176491E-2</v>
      </c>
      <c r="F1728" s="80">
        <v>711876</v>
      </c>
      <c r="G1728" s="80">
        <v>4</v>
      </c>
      <c r="H1728" s="280" t="s">
        <v>1394</v>
      </c>
      <c r="I1728" s="80"/>
    </row>
    <row r="1729" spans="1:9">
      <c r="A1729" s="280" t="s">
        <v>3124</v>
      </c>
      <c r="B1729" s="280" t="s">
        <v>1457</v>
      </c>
      <c r="C1729" s="280" t="s">
        <v>1185</v>
      </c>
      <c r="D1729" s="280" t="s">
        <v>1217</v>
      </c>
      <c r="E1729" s="80">
        <v>1.4096087993769471E-2</v>
      </c>
      <c r="F1729" s="80">
        <v>711876</v>
      </c>
      <c r="G1729" s="80">
        <v>4</v>
      </c>
      <c r="H1729" s="280" t="s">
        <v>1394</v>
      </c>
      <c r="I1729" s="80"/>
    </row>
    <row r="1730" spans="1:9">
      <c r="A1730" s="280" t="s">
        <v>3125</v>
      </c>
      <c r="B1730" s="280" t="s">
        <v>1457</v>
      </c>
      <c r="C1730" s="280" t="s">
        <v>1185</v>
      </c>
      <c r="D1730" s="280" t="s">
        <v>1218</v>
      </c>
      <c r="E1730" s="80">
        <v>1.0388186213809613E-2</v>
      </c>
      <c r="F1730" s="80">
        <v>711876</v>
      </c>
      <c r="G1730" s="80">
        <v>4</v>
      </c>
      <c r="H1730" s="280" t="s">
        <v>1394</v>
      </c>
      <c r="I1730" s="80"/>
    </row>
    <row r="1731" spans="1:9">
      <c r="A1731" s="280" t="s">
        <v>3126</v>
      </c>
      <c r="B1731" s="280" t="s">
        <v>1457</v>
      </c>
      <c r="C1731" s="280" t="s">
        <v>1185</v>
      </c>
      <c r="D1731" s="280" t="s">
        <v>1219</v>
      </c>
      <c r="E1731" s="80">
        <v>2614.619667292895</v>
      </c>
      <c r="F1731" s="80">
        <v>711876</v>
      </c>
      <c r="G1731" s="80">
        <v>4</v>
      </c>
      <c r="H1731" s="280" t="s">
        <v>1394</v>
      </c>
      <c r="I1731" s="80"/>
    </row>
    <row r="1732" spans="1:9">
      <c r="A1732" s="280" t="s">
        <v>3127</v>
      </c>
      <c r="B1732" s="280" t="s">
        <v>1457</v>
      </c>
      <c r="C1732" s="280" t="s">
        <v>1185</v>
      </c>
      <c r="D1732" s="280" t="s">
        <v>1347</v>
      </c>
      <c r="E1732" s="80">
        <v>2.0724206734906922E-2</v>
      </c>
      <c r="F1732" s="80">
        <v>711876</v>
      </c>
      <c r="G1732" s="80">
        <v>4</v>
      </c>
      <c r="H1732" s="280" t="s">
        <v>1394</v>
      </c>
      <c r="I1732" s="80"/>
    </row>
    <row r="1733" spans="1:9">
      <c r="A1733" s="280" t="s">
        <v>3128</v>
      </c>
      <c r="B1733" s="280" t="s">
        <v>1457</v>
      </c>
      <c r="C1733" s="280" t="s">
        <v>1185</v>
      </c>
      <c r="D1733" s="280" t="s">
        <v>1344</v>
      </c>
      <c r="E1733" s="80">
        <v>4.8482893162574953E-2</v>
      </c>
      <c r="F1733" s="80">
        <v>711876</v>
      </c>
      <c r="G1733" s="80">
        <v>4</v>
      </c>
      <c r="H1733" s="280" t="s">
        <v>1394</v>
      </c>
      <c r="I1733" s="80"/>
    </row>
    <row r="1734" spans="1:9">
      <c r="A1734" s="280" t="s">
        <v>3129</v>
      </c>
      <c r="B1734" s="280" t="s">
        <v>1457</v>
      </c>
      <c r="C1734" s="280" t="s">
        <v>1186</v>
      </c>
      <c r="D1734" s="280" t="s">
        <v>1211</v>
      </c>
      <c r="E1734" s="80">
        <v>1.0925410375484953E-5</v>
      </c>
      <c r="F1734" s="80">
        <v>711876</v>
      </c>
      <c r="G1734" s="80">
        <v>4</v>
      </c>
      <c r="H1734" s="280" t="s">
        <v>1394</v>
      </c>
      <c r="I1734" s="80"/>
    </row>
    <row r="1735" spans="1:9">
      <c r="A1735" s="280" t="s">
        <v>3130</v>
      </c>
      <c r="B1735" s="280" t="s">
        <v>1457</v>
      </c>
      <c r="C1735" s="280" t="s">
        <v>1186</v>
      </c>
      <c r="D1735" s="280" t="s">
        <v>1212</v>
      </c>
      <c r="E1735" s="80">
        <v>1.1165947199815045E-5</v>
      </c>
      <c r="F1735" s="80">
        <v>711876</v>
      </c>
      <c r="G1735" s="80">
        <v>4</v>
      </c>
      <c r="H1735" s="280" t="s">
        <v>1394</v>
      </c>
      <c r="I1735" s="80"/>
    </row>
    <row r="1736" spans="1:9">
      <c r="A1736" s="280" t="s">
        <v>3131</v>
      </c>
      <c r="B1736" s="280" t="s">
        <v>1457</v>
      </c>
      <c r="C1736" s="280" t="s">
        <v>1186</v>
      </c>
      <c r="D1736" s="280" t="s">
        <v>1213</v>
      </c>
      <c r="E1736" s="80">
        <v>1.0925410375484953E-5</v>
      </c>
      <c r="F1736" s="80">
        <v>711876</v>
      </c>
      <c r="G1736" s="80">
        <v>4</v>
      </c>
      <c r="H1736" s="280" t="s">
        <v>1394</v>
      </c>
      <c r="I1736" s="80"/>
    </row>
    <row r="1737" spans="1:9">
      <c r="A1737" s="280" t="s">
        <v>3132</v>
      </c>
      <c r="B1737" s="280" t="s">
        <v>1457</v>
      </c>
      <c r="C1737" s="280" t="s">
        <v>1186</v>
      </c>
      <c r="D1737" s="280" t="s">
        <v>1214</v>
      </c>
      <c r="E1737" s="80">
        <v>1.0925410375484953E-5</v>
      </c>
      <c r="F1737" s="80">
        <v>711876</v>
      </c>
      <c r="G1737" s="80">
        <v>4</v>
      </c>
      <c r="H1737" s="280" t="s">
        <v>1394</v>
      </c>
      <c r="I1737" s="80"/>
    </row>
    <row r="1738" spans="1:9">
      <c r="A1738" s="280" t="s">
        <v>3133</v>
      </c>
      <c r="B1738" s="280" t="s">
        <v>1457</v>
      </c>
      <c r="C1738" s="280" t="s">
        <v>1186</v>
      </c>
      <c r="D1738" s="280" t="s">
        <v>1215</v>
      </c>
      <c r="E1738" s="80">
        <v>1.1165947199815045E-5</v>
      </c>
      <c r="F1738" s="80">
        <v>711876</v>
      </c>
      <c r="G1738" s="80">
        <v>4</v>
      </c>
      <c r="H1738" s="280" t="s">
        <v>1394</v>
      </c>
      <c r="I1738" s="80"/>
    </row>
    <row r="1739" spans="1:9">
      <c r="A1739" s="280" t="s">
        <v>3134</v>
      </c>
      <c r="B1739" s="280" t="s">
        <v>1457</v>
      </c>
      <c r="C1739" s="280" t="s">
        <v>1186</v>
      </c>
      <c r="D1739" s="280" t="s">
        <v>1216</v>
      </c>
      <c r="E1739" s="80">
        <v>1.9190460985782198E-5</v>
      </c>
      <c r="F1739" s="80">
        <v>711876</v>
      </c>
      <c r="G1739" s="80">
        <v>4</v>
      </c>
      <c r="H1739" s="280" t="s">
        <v>1394</v>
      </c>
      <c r="I1739" s="80"/>
    </row>
    <row r="1740" spans="1:9">
      <c r="A1740" s="280" t="s">
        <v>3135</v>
      </c>
      <c r="B1740" s="280" t="s">
        <v>1457</v>
      </c>
      <c r="C1740" s="280" t="s">
        <v>1186</v>
      </c>
      <c r="D1740" s="280" t="s">
        <v>1217</v>
      </c>
      <c r="E1740" s="80">
        <v>9.7111152314767406E-6</v>
      </c>
      <c r="F1740" s="80">
        <v>711876</v>
      </c>
      <c r="G1740" s="80">
        <v>4</v>
      </c>
      <c r="H1740" s="280" t="s">
        <v>1394</v>
      </c>
      <c r="I1740" s="80"/>
    </row>
    <row r="1741" spans="1:9">
      <c r="A1741" s="280" t="s">
        <v>3136</v>
      </c>
      <c r="B1741" s="280" t="s">
        <v>1457</v>
      </c>
      <c r="C1741" s="280" t="s">
        <v>1186</v>
      </c>
      <c r="D1741" s="280" t="s">
        <v>1218</v>
      </c>
      <c r="E1741" s="80">
        <v>1.8203672262183755E-5</v>
      </c>
      <c r="F1741" s="80">
        <v>711876</v>
      </c>
      <c r="G1741" s="80">
        <v>4</v>
      </c>
      <c r="H1741" s="280" t="s">
        <v>1394</v>
      </c>
      <c r="I1741" s="80"/>
    </row>
    <row r="1742" spans="1:9">
      <c r="A1742" s="280" t="s">
        <v>3137</v>
      </c>
      <c r="B1742" s="280" t="s">
        <v>1457</v>
      </c>
      <c r="C1742" s="280" t="s">
        <v>1186</v>
      </c>
      <c r="D1742" s="280" t="s">
        <v>1219</v>
      </c>
      <c r="E1742" s="80">
        <v>8.6260335540030261E-6</v>
      </c>
      <c r="F1742" s="80">
        <v>711876</v>
      </c>
      <c r="G1742" s="80">
        <v>4</v>
      </c>
      <c r="H1742" s="280" t="s">
        <v>1394</v>
      </c>
      <c r="I1742" s="80"/>
    </row>
    <row r="1743" spans="1:9">
      <c r="A1743" s="280" t="s">
        <v>3138</v>
      </c>
      <c r="B1743" s="280" t="s">
        <v>1457</v>
      </c>
      <c r="C1743" s="280" t="s">
        <v>1186</v>
      </c>
      <c r="D1743" s="280" t="s">
        <v>1347</v>
      </c>
      <c r="E1743" s="80">
        <v>1.2328013832035631E-5</v>
      </c>
      <c r="F1743" s="80">
        <v>711876</v>
      </c>
      <c r="G1743" s="80">
        <v>4</v>
      </c>
      <c r="H1743" s="280" t="s">
        <v>1394</v>
      </c>
      <c r="I1743" s="80"/>
    </row>
    <row r="1744" spans="1:9">
      <c r="A1744" s="280" t="s">
        <v>3139</v>
      </c>
      <c r="B1744" s="280" t="s">
        <v>1457</v>
      </c>
      <c r="C1744" s="280" t="s">
        <v>1186</v>
      </c>
      <c r="D1744" s="280" t="s">
        <v>1344</v>
      </c>
      <c r="E1744" s="80">
        <v>3.2333526880055844E-5</v>
      </c>
      <c r="F1744" s="80">
        <v>711876</v>
      </c>
      <c r="G1744" s="80">
        <v>4</v>
      </c>
      <c r="H1744" s="280" t="s">
        <v>1394</v>
      </c>
      <c r="I1744" s="80"/>
    </row>
    <row r="1745" spans="1:9">
      <c r="A1745" s="280" t="s">
        <v>3140</v>
      </c>
      <c r="B1745" s="280" t="s">
        <v>1457</v>
      </c>
      <c r="C1745" s="280" t="s">
        <v>1187</v>
      </c>
      <c r="D1745" s="280" t="s">
        <v>1211</v>
      </c>
      <c r="E1745" s="80">
        <v>1.1476717558965655E-3</v>
      </c>
      <c r="F1745" s="80">
        <v>711876</v>
      </c>
      <c r="G1745" s="80">
        <v>4</v>
      </c>
      <c r="H1745" s="280" t="s">
        <v>1394</v>
      </c>
      <c r="I1745" s="80"/>
    </row>
    <row r="1746" spans="1:9">
      <c r="A1746" s="280" t="s">
        <v>3141</v>
      </c>
      <c r="B1746" s="280" t="s">
        <v>1457</v>
      </c>
      <c r="C1746" s="280" t="s">
        <v>1187</v>
      </c>
      <c r="D1746" s="280" t="s">
        <v>1212</v>
      </c>
      <c r="E1746" s="80">
        <v>1.1727350166738165E-3</v>
      </c>
      <c r="F1746" s="80">
        <v>711876</v>
      </c>
      <c r="G1746" s="80">
        <v>4</v>
      </c>
      <c r="H1746" s="280" t="s">
        <v>1394</v>
      </c>
      <c r="I1746" s="80"/>
    </row>
    <row r="1747" spans="1:9">
      <c r="A1747" s="280" t="s">
        <v>3142</v>
      </c>
      <c r="B1747" s="280" t="s">
        <v>1457</v>
      </c>
      <c r="C1747" s="280" t="s">
        <v>1187</v>
      </c>
      <c r="D1747" s="280" t="s">
        <v>1213</v>
      </c>
      <c r="E1747" s="80">
        <v>1.1476717558965655E-3</v>
      </c>
      <c r="F1747" s="80">
        <v>711876</v>
      </c>
      <c r="G1747" s="80">
        <v>4</v>
      </c>
      <c r="H1747" s="280" t="s">
        <v>1394</v>
      </c>
      <c r="I1747" s="80"/>
    </row>
    <row r="1748" spans="1:9">
      <c r="A1748" s="280" t="s">
        <v>3143</v>
      </c>
      <c r="B1748" s="280" t="s">
        <v>1457</v>
      </c>
      <c r="C1748" s="280" t="s">
        <v>1187</v>
      </c>
      <c r="D1748" s="280" t="s">
        <v>1214</v>
      </c>
      <c r="E1748" s="80">
        <v>1.1491164960540407E-3</v>
      </c>
      <c r="F1748" s="80">
        <v>711876</v>
      </c>
      <c r="G1748" s="80">
        <v>4</v>
      </c>
      <c r="H1748" s="280" t="s">
        <v>1394</v>
      </c>
      <c r="I1748" s="80"/>
    </row>
    <row r="1749" spans="1:9">
      <c r="A1749" s="280" t="s">
        <v>3144</v>
      </c>
      <c r="B1749" s="280" t="s">
        <v>1457</v>
      </c>
      <c r="C1749" s="280" t="s">
        <v>1187</v>
      </c>
      <c r="D1749" s="280" t="s">
        <v>1215</v>
      </c>
      <c r="E1749" s="80">
        <v>1.162601555959247E-3</v>
      </c>
      <c r="F1749" s="80">
        <v>711876</v>
      </c>
      <c r="G1749" s="80">
        <v>4</v>
      </c>
      <c r="H1749" s="280" t="s">
        <v>1394</v>
      </c>
      <c r="I1749" s="80"/>
    </row>
    <row r="1750" spans="1:9">
      <c r="A1750" s="280" t="s">
        <v>3145</v>
      </c>
      <c r="B1750" s="280" t="s">
        <v>1457</v>
      </c>
      <c r="C1750" s="280" t="s">
        <v>1187</v>
      </c>
      <c r="D1750" s="280" t="s">
        <v>1216</v>
      </c>
      <c r="E1750" s="80">
        <v>1.859286162655584E-3</v>
      </c>
      <c r="F1750" s="80">
        <v>711876</v>
      </c>
      <c r="G1750" s="80">
        <v>4</v>
      </c>
      <c r="H1750" s="280" t="s">
        <v>1394</v>
      </c>
      <c r="I1750" s="80"/>
    </row>
    <row r="1751" spans="1:9">
      <c r="A1751" s="280" t="s">
        <v>3146</v>
      </c>
      <c r="B1751" s="280" t="s">
        <v>1457</v>
      </c>
      <c r="C1751" s="280" t="s">
        <v>1187</v>
      </c>
      <c r="D1751" s="280" t="s">
        <v>1217</v>
      </c>
      <c r="E1751" s="80">
        <v>9.6524577179064668E-4</v>
      </c>
      <c r="F1751" s="80">
        <v>711876</v>
      </c>
      <c r="G1751" s="80">
        <v>4</v>
      </c>
      <c r="H1751" s="280" t="s">
        <v>1394</v>
      </c>
      <c r="I1751" s="80"/>
    </row>
    <row r="1752" spans="1:9">
      <c r="A1752" s="280" t="s">
        <v>3147</v>
      </c>
      <c r="B1752" s="280" t="s">
        <v>1457</v>
      </c>
      <c r="C1752" s="280" t="s">
        <v>1187</v>
      </c>
      <c r="D1752" s="280" t="s">
        <v>1218</v>
      </c>
      <c r="E1752" s="80">
        <v>1.0152788610982091E-3</v>
      </c>
      <c r="F1752" s="80">
        <v>711876</v>
      </c>
      <c r="G1752" s="80">
        <v>4</v>
      </c>
      <c r="H1752" s="280" t="s">
        <v>1394</v>
      </c>
      <c r="I1752" s="80"/>
    </row>
    <row r="1753" spans="1:9">
      <c r="A1753" s="280" t="s">
        <v>3148</v>
      </c>
      <c r="B1753" s="280" t="s">
        <v>1457</v>
      </c>
      <c r="C1753" s="280" t="s">
        <v>1187</v>
      </c>
      <c r="D1753" s="280" t="s">
        <v>1219</v>
      </c>
      <c r="E1753" s="80">
        <v>1.0615562413361453E-3</v>
      </c>
      <c r="F1753" s="80">
        <v>711876</v>
      </c>
      <c r="G1753" s="80">
        <v>4</v>
      </c>
      <c r="H1753" s="280" t="s">
        <v>1394</v>
      </c>
      <c r="I1753" s="80"/>
    </row>
    <row r="1754" spans="1:9">
      <c r="A1754" s="280" t="s">
        <v>3149</v>
      </c>
      <c r="B1754" s="280" t="s">
        <v>1457</v>
      </c>
      <c r="C1754" s="280" t="s">
        <v>1187</v>
      </c>
      <c r="D1754" s="280" t="s">
        <v>1347</v>
      </c>
      <c r="E1754" s="80">
        <v>1.4010399005548759E-3</v>
      </c>
      <c r="F1754" s="80">
        <v>711876</v>
      </c>
      <c r="G1754" s="80">
        <v>4</v>
      </c>
      <c r="H1754" s="280" t="s">
        <v>1394</v>
      </c>
      <c r="I1754" s="80"/>
    </row>
    <row r="1755" spans="1:9">
      <c r="A1755" s="280" t="s">
        <v>3150</v>
      </c>
      <c r="B1755" s="280" t="s">
        <v>1457</v>
      </c>
      <c r="C1755" s="280" t="s">
        <v>1187</v>
      </c>
      <c r="D1755" s="280" t="s">
        <v>1344</v>
      </c>
      <c r="E1755" s="80">
        <v>3.4068238439481134E-3</v>
      </c>
      <c r="F1755" s="80">
        <v>711876</v>
      </c>
      <c r="G1755" s="80">
        <v>4</v>
      </c>
      <c r="H1755" s="280" t="s">
        <v>1394</v>
      </c>
      <c r="I1755" s="80"/>
    </row>
    <row r="1756" spans="1:9">
      <c r="A1756" s="280" t="s">
        <v>3151</v>
      </c>
      <c r="B1756" s="280" t="s">
        <v>1457</v>
      </c>
      <c r="C1756" s="280" t="s">
        <v>1188</v>
      </c>
      <c r="D1756" s="280" t="s">
        <v>1211</v>
      </c>
      <c r="E1756" s="80">
        <v>0</v>
      </c>
      <c r="F1756" s="80">
        <v>711876</v>
      </c>
      <c r="G1756" s="80">
        <v>4</v>
      </c>
      <c r="H1756" s="280" t="s">
        <v>1394</v>
      </c>
      <c r="I1756" s="80"/>
    </row>
    <row r="1757" spans="1:9">
      <c r="A1757" s="280" t="s">
        <v>3152</v>
      </c>
      <c r="B1757" s="280" t="s">
        <v>1457</v>
      </c>
      <c r="C1757" s="280" t="s">
        <v>1188</v>
      </c>
      <c r="D1757" s="280" t="s">
        <v>1212</v>
      </c>
      <c r="E1757" s="80">
        <v>0</v>
      </c>
      <c r="F1757" s="80">
        <v>711876</v>
      </c>
      <c r="G1757" s="80">
        <v>4</v>
      </c>
      <c r="H1757" s="280" t="s">
        <v>1394</v>
      </c>
      <c r="I1757" s="80"/>
    </row>
    <row r="1758" spans="1:9">
      <c r="A1758" s="280" t="s">
        <v>3153</v>
      </c>
      <c r="B1758" s="280" t="s">
        <v>1457</v>
      </c>
      <c r="C1758" s="280" t="s">
        <v>1188</v>
      </c>
      <c r="D1758" s="280" t="s">
        <v>1213</v>
      </c>
      <c r="E1758" s="80">
        <v>0</v>
      </c>
      <c r="F1758" s="80">
        <v>711876</v>
      </c>
      <c r="G1758" s="80">
        <v>4</v>
      </c>
      <c r="H1758" s="280" t="s">
        <v>1394</v>
      </c>
      <c r="I1758" s="80"/>
    </row>
    <row r="1759" spans="1:9">
      <c r="A1759" s="280" t="s">
        <v>3154</v>
      </c>
      <c r="B1759" s="280" t="s">
        <v>1457</v>
      </c>
      <c r="C1759" s="280" t="s">
        <v>1188</v>
      </c>
      <c r="D1759" s="280" t="s">
        <v>1214</v>
      </c>
      <c r="E1759" s="80">
        <v>0</v>
      </c>
      <c r="F1759" s="80">
        <v>711876</v>
      </c>
      <c r="G1759" s="80">
        <v>4</v>
      </c>
      <c r="H1759" s="280" t="s">
        <v>1394</v>
      </c>
      <c r="I1759" s="80"/>
    </row>
    <row r="1760" spans="1:9">
      <c r="A1760" s="280" t="s">
        <v>3155</v>
      </c>
      <c r="B1760" s="280" t="s">
        <v>1457</v>
      </c>
      <c r="C1760" s="280" t="s">
        <v>1188</v>
      </c>
      <c r="D1760" s="280" t="s">
        <v>1215</v>
      </c>
      <c r="E1760" s="80">
        <v>0</v>
      </c>
      <c r="F1760" s="80">
        <v>711876</v>
      </c>
      <c r="G1760" s="80">
        <v>4</v>
      </c>
      <c r="H1760" s="280" t="s">
        <v>1394</v>
      </c>
      <c r="I1760" s="80"/>
    </row>
    <row r="1761" spans="1:9">
      <c r="A1761" s="280" t="s">
        <v>3156</v>
      </c>
      <c r="B1761" s="280" t="s">
        <v>1457</v>
      </c>
      <c r="C1761" s="280" t="s">
        <v>1188</v>
      </c>
      <c r="D1761" s="280" t="s">
        <v>1216</v>
      </c>
      <c r="E1761" s="80">
        <v>0</v>
      </c>
      <c r="F1761" s="80">
        <v>711876</v>
      </c>
      <c r="G1761" s="80">
        <v>4</v>
      </c>
      <c r="H1761" s="280" t="s">
        <v>1394</v>
      </c>
      <c r="I1761" s="80"/>
    </row>
    <row r="1762" spans="1:9">
      <c r="A1762" s="280" t="s">
        <v>3157</v>
      </c>
      <c r="B1762" s="280" t="s">
        <v>1457</v>
      </c>
      <c r="C1762" s="280" t="s">
        <v>1188</v>
      </c>
      <c r="D1762" s="280" t="s">
        <v>1217</v>
      </c>
      <c r="E1762" s="80">
        <v>0</v>
      </c>
      <c r="F1762" s="80">
        <v>711876</v>
      </c>
      <c r="G1762" s="80">
        <v>4</v>
      </c>
      <c r="H1762" s="280" t="s">
        <v>1394</v>
      </c>
      <c r="I1762" s="80"/>
    </row>
    <row r="1763" spans="1:9">
      <c r="A1763" s="280" t="s">
        <v>3158</v>
      </c>
      <c r="B1763" s="280" t="s">
        <v>1457</v>
      </c>
      <c r="C1763" s="280" t="s">
        <v>1188</v>
      </c>
      <c r="D1763" s="280" t="s">
        <v>1218</v>
      </c>
      <c r="E1763" s="80">
        <v>0</v>
      </c>
      <c r="F1763" s="80">
        <v>711876</v>
      </c>
      <c r="G1763" s="80">
        <v>4</v>
      </c>
      <c r="H1763" s="280" t="s">
        <v>1394</v>
      </c>
      <c r="I1763" s="80"/>
    </row>
    <row r="1764" spans="1:9">
      <c r="A1764" s="280" t="s">
        <v>3159</v>
      </c>
      <c r="B1764" s="280" t="s">
        <v>1457</v>
      </c>
      <c r="C1764" s="280" t="s">
        <v>1188</v>
      </c>
      <c r="D1764" s="280" t="s">
        <v>1219</v>
      </c>
      <c r="E1764" s="80">
        <v>0</v>
      </c>
      <c r="F1764" s="80">
        <v>711876</v>
      </c>
      <c r="G1764" s="80">
        <v>4</v>
      </c>
      <c r="H1764" s="280" t="s">
        <v>1394</v>
      </c>
      <c r="I1764" s="80"/>
    </row>
    <row r="1765" spans="1:9">
      <c r="A1765" s="280" t="s">
        <v>3160</v>
      </c>
      <c r="B1765" s="280" t="s">
        <v>1457</v>
      </c>
      <c r="C1765" s="280" t="s">
        <v>1188</v>
      </c>
      <c r="D1765" s="280" t="s">
        <v>1347</v>
      </c>
      <c r="E1765" s="80">
        <v>0</v>
      </c>
      <c r="F1765" s="80">
        <v>711876</v>
      </c>
      <c r="G1765" s="80">
        <v>4</v>
      </c>
      <c r="H1765" s="280" t="s">
        <v>1394</v>
      </c>
      <c r="I1765" s="80"/>
    </row>
    <row r="1766" spans="1:9">
      <c r="A1766" s="280" t="s">
        <v>3161</v>
      </c>
      <c r="B1766" s="280" t="s">
        <v>1457</v>
      </c>
      <c r="C1766" s="280" t="s">
        <v>1188</v>
      </c>
      <c r="D1766" s="280" t="s">
        <v>1344</v>
      </c>
      <c r="E1766" s="80">
        <v>0</v>
      </c>
      <c r="F1766" s="80">
        <v>711876</v>
      </c>
      <c r="G1766" s="80">
        <v>4</v>
      </c>
      <c r="H1766" s="280" t="s">
        <v>1394</v>
      </c>
      <c r="I1766" s="80"/>
    </row>
    <row r="1767" spans="1:9">
      <c r="A1767" s="280" t="s">
        <v>3162</v>
      </c>
      <c r="B1767" s="280" t="s">
        <v>1457</v>
      </c>
      <c r="C1767" s="280" t="s">
        <v>1189</v>
      </c>
      <c r="D1767" s="280" t="s">
        <v>1211</v>
      </c>
      <c r="E1767" s="80">
        <v>8.3371155234707384E-5</v>
      </c>
      <c r="F1767" s="80">
        <v>711876</v>
      </c>
      <c r="G1767" s="80">
        <v>4</v>
      </c>
      <c r="H1767" s="280" t="s">
        <v>1394</v>
      </c>
      <c r="I1767" s="80"/>
    </row>
    <row r="1768" spans="1:9">
      <c r="A1768" s="280" t="s">
        <v>3163</v>
      </c>
      <c r="B1768" s="280" t="s">
        <v>1457</v>
      </c>
      <c r="C1768" s="280" t="s">
        <v>1189</v>
      </c>
      <c r="D1768" s="280" t="s">
        <v>1212</v>
      </c>
      <c r="E1768" s="80">
        <v>8.3955512148972677E-5</v>
      </c>
      <c r="F1768" s="80">
        <v>711876</v>
      </c>
      <c r="G1768" s="80">
        <v>4</v>
      </c>
      <c r="H1768" s="280" t="s">
        <v>1394</v>
      </c>
      <c r="I1768" s="80"/>
    </row>
    <row r="1769" spans="1:9">
      <c r="A1769" s="280" t="s">
        <v>3164</v>
      </c>
      <c r="B1769" s="280" t="s">
        <v>1457</v>
      </c>
      <c r="C1769" s="280" t="s">
        <v>1189</v>
      </c>
      <c r="D1769" s="280" t="s">
        <v>1213</v>
      </c>
      <c r="E1769" s="80">
        <v>8.3955512148972677E-5</v>
      </c>
      <c r="F1769" s="80">
        <v>711876</v>
      </c>
      <c r="G1769" s="80">
        <v>4</v>
      </c>
      <c r="H1769" s="280" t="s">
        <v>1394</v>
      </c>
      <c r="I1769" s="80"/>
    </row>
    <row r="1770" spans="1:9">
      <c r="A1770" s="280" t="s">
        <v>3165</v>
      </c>
      <c r="B1770" s="280" t="s">
        <v>1457</v>
      </c>
      <c r="C1770" s="280" t="s">
        <v>1189</v>
      </c>
      <c r="D1770" s="280" t="s">
        <v>1214</v>
      </c>
      <c r="E1770" s="80">
        <v>8.3955512148972677E-5</v>
      </c>
      <c r="F1770" s="80">
        <v>711876</v>
      </c>
      <c r="G1770" s="80">
        <v>4</v>
      </c>
      <c r="H1770" s="280" t="s">
        <v>1394</v>
      </c>
      <c r="I1770" s="80"/>
    </row>
    <row r="1771" spans="1:9">
      <c r="A1771" s="280" t="s">
        <v>3166</v>
      </c>
      <c r="B1771" s="280" t="s">
        <v>1457</v>
      </c>
      <c r="C1771" s="280" t="s">
        <v>1189</v>
      </c>
      <c r="D1771" s="280" t="s">
        <v>1215</v>
      </c>
      <c r="E1771" s="80">
        <v>8.2293411625679051E-5</v>
      </c>
      <c r="F1771" s="80">
        <v>711876</v>
      </c>
      <c r="G1771" s="80">
        <v>4</v>
      </c>
      <c r="H1771" s="280" t="s">
        <v>1394</v>
      </c>
      <c r="I1771" s="80"/>
    </row>
    <row r="1772" spans="1:9">
      <c r="A1772" s="280" t="s">
        <v>3167</v>
      </c>
      <c r="B1772" s="280" t="s">
        <v>1457</v>
      </c>
      <c r="C1772" s="280" t="s">
        <v>1189</v>
      </c>
      <c r="D1772" s="280" t="s">
        <v>1216</v>
      </c>
      <c r="E1772" s="80">
        <v>5.6886622424921043E-5</v>
      </c>
      <c r="F1772" s="80">
        <v>711876</v>
      </c>
      <c r="G1772" s="80">
        <v>4</v>
      </c>
      <c r="H1772" s="280" t="s">
        <v>1394</v>
      </c>
      <c r="I1772" s="80"/>
    </row>
    <row r="1773" spans="1:9">
      <c r="A1773" s="280" t="s">
        <v>3168</v>
      </c>
      <c r="B1773" s="280" t="s">
        <v>1457</v>
      </c>
      <c r="C1773" s="280" t="s">
        <v>1189</v>
      </c>
      <c r="D1773" s="280" t="s">
        <v>1217</v>
      </c>
      <c r="E1773" s="80">
        <v>6.7585195580951971E-5</v>
      </c>
      <c r="F1773" s="80">
        <v>711876</v>
      </c>
      <c r="G1773" s="80">
        <v>4</v>
      </c>
      <c r="H1773" s="280" t="s">
        <v>1394</v>
      </c>
      <c r="I1773" s="80"/>
    </row>
    <row r="1774" spans="1:9">
      <c r="A1774" s="280" t="s">
        <v>3169</v>
      </c>
      <c r="B1774" s="280" t="s">
        <v>1457</v>
      </c>
      <c r="C1774" s="280" t="s">
        <v>1189</v>
      </c>
      <c r="D1774" s="280" t="s">
        <v>1218</v>
      </c>
      <c r="E1774" s="80">
        <v>7.8290151450552238E-5</v>
      </c>
      <c r="F1774" s="80">
        <v>711876</v>
      </c>
      <c r="G1774" s="80">
        <v>4</v>
      </c>
      <c r="H1774" s="280" t="s">
        <v>1394</v>
      </c>
      <c r="I1774" s="80"/>
    </row>
    <row r="1775" spans="1:9">
      <c r="A1775" s="280" t="s">
        <v>3170</v>
      </c>
      <c r="B1775" s="280" t="s">
        <v>1457</v>
      </c>
      <c r="C1775" s="280" t="s">
        <v>1189</v>
      </c>
      <c r="D1775" s="280" t="s">
        <v>1219</v>
      </c>
      <c r="E1775" s="80">
        <v>16.536334526629854</v>
      </c>
      <c r="F1775" s="80">
        <v>711876</v>
      </c>
      <c r="G1775" s="80">
        <v>4</v>
      </c>
      <c r="H1775" s="280" t="s">
        <v>1394</v>
      </c>
      <c r="I1775" s="80"/>
    </row>
    <row r="1776" spans="1:9">
      <c r="A1776" s="280" t="s">
        <v>3171</v>
      </c>
      <c r="B1776" s="280" t="s">
        <v>1457</v>
      </c>
      <c r="C1776" s="280" t="s">
        <v>1189</v>
      </c>
      <c r="D1776" s="280" t="s">
        <v>1347</v>
      </c>
      <c r="E1776" s="80">
        <v>1.0042571478491878E-4</v>
      </c>
      <c r="F1776" s="80">
        <v>711876</v>
      </c>
      <c r="G1776" s="80">
        <v>4</v>
      </c>
      <c r="H1776" s="280" t="s">
        <v>1394</v>
      </c>
      <c r="I1776" s="80"/>
    </row>
    <row r="1777" spans="1:9">
      <c r="A1777" s="280" t="s">
        <v>3172</v>
      </c>
      <c r="B1777" s="280" t="s">
        <v>1457</v>
      </c>
      <c r="C1777" s="280" t="s">
        <v>1189</v>
      </c>
      <c r="D1777" s="280" t="s">
        <v>1344</v>
      </c>
      <c r="E1777" s="80">
        <v>2.4229363698915224E-4</v>
      </c>
      <c r="F1777" s="80">
        <v>711876</v>
      </c>
      <c r="G1777" s="80">
        <v>4</v>
      </c>
      <c r="H1777" s="280" t="s">
        <v>1394</v>
      </c>
      <c r="I1777" s="80"/>
    </row>
    <row r="1778" spans="1:9">
      <c r="A1778" s="280" t="s">
        <v>3173</v>
      </c>
      <c r="B1778" s="280" t="s">
        <v>1457</v>
      </c>
      <c r="C1778" s="280" t="s">
        <v>1190</v>
      </c>
      <c r="D1778" s="280" t="s">
        <v>1211</v>
      </c>
      <c r="E1778" s="80">
        <v>1.7607197248918968E-4</v>
      </c>
      <c r="F1778" s="80">
        <v>707910</v>
      </c>
      <c r="G1778" s="80">
        <v>5</v>
      </c>
      <c r="H1778" s="280" t="s">
        <v>1394</v>
      </c>
      <c r="I1778" s="80"/>
    </row>
    <row r="1779" spans="1:9">
      <c r="A1779" s="280" t="s">
        <v>3174</v>
      </c>
      <c r="B1779" s="280" t="s">
        <v>1457</v>
      </c>
      <c r="C1779" s="280" t="s">
        <v>1190</v>
      </c>
      <c r="D1779" s="280" t="s">
        <v>1212</v>
      </c>
      <c r="E1779" s="80">
        <v>2.337122425032104E-4</v>
      </c>
      <c r="F1779" s="80">
        <v>707910</v>
      </c>
      <c r="G1779" s="80">
        <v>5</v>
      </c>
      <c r="H1779" s="280" t="s">
        <v>1394</v>
      </c>
      <c r="I1779" s="80"/>
    </row>
    <row r="1780" spans="1:9">
      <c r="A1780" s="280" t="s">
        <v>3175</v>
      </c>
      <c r="B1780" s="280" t="s">
        <v>1457</v>
      </c>
      <c r="C1780" s="280" t="s">
        <v>1190</v>
      </c>
      <c r="D1780" s="280" t="s">
        <v>1213</v>
      </c>
      <c r="E1780" s="80">
        <v>1.7823070871646136E-4</v>
      </c>
      <c r="F1780" s="80">
        <v>707910</v>
      </c>
      <c r="G1780" s="80">
        <v>5</v>
      </c>
      <c r="H1780" s="280" t="s">
        <v>1394</v>
      </c>
      <c r="I1780" s="80"/>
    </row>
    <row r="1781" spans="1:9">
      <c r="A1781" s="280" t="s">
        <v>3176</v>
      </c>
      <c r="B1781" s="280" t="s">
        <v>1457</v>
      </c>
      <c r="C1781" s="280" t="s">
        <v>1190</v>
      </c>
      <c r="D1781" s="280" t="s">
        <v>1214</v>
      </c>
      <c r="E1781" s="80">
        <v>1.797942040754902E-4</v>
      </c>
      <c r="F1781" s="80">
        <v>707910</v>
      </c>
      <c r="G1781" s="80">
        <v>5</v>
      </c>
      <c r="H1781" s="280" t="s">
        <v>1394</v>
      </c>
      <c r="I1781" s="80"/>
    </row>
    <row r="1782" spans="1:9">
      <c r="A1782" s="280" t="s">
        <v>3177</v>
      </c>
      <c r="B1782" s="280" t="s">
        <v>1457</v>
      </c>
      <c r="C1782" s="280" t="s">
        <v>1190</v>
      </c>
      <c r="D1782" s="280" t="s">
        <v>1215</v>
      </c>
      <c r="E1782" s="80">
        <v>2.3326013896725865E-4</v>
      </c>
      <c r="F1782" s="80">
        <v>707910</v>
      </c>
      <c r="G1782" s="80">
        <v>5</v>
      </c>
      <c r="H1782" s="280" t="s">
        <v>1394</v>
      </c>
      <c r="I1782" s="80"/>
    </row>
    <row r="1783" spans="1:9">
      <c r="A1783" s="280" t="s">
        <v>3178</v>
      </c>
      <c r="B1783" s="280" t="s">
        <v>1457</v>
      </c>
      <c r="C1783" s="280" t="s">
        <v>1190</v>
      </c>
      <c r="D1783" s="280" t="s">
        <v>1216</v>
      </c>
      <c r="E1783" s="80">
        <v>2.6466468760968611E-4</v>
      </c>
      <c r="F1783" s="80">
        <v>707910</v>
      </c>
      <c r="G1783" s="80">
        <v>5</v>
      </c>
      <c r="H1783" s="280" t="s">
        <v>1394</v>
      </c>
      <c r="I1783" s="80"/>
    </row>
    <row r="1784" spans="1:9">
      <c r="A1784" s="280" t="s">
        <v>3179</v>
      </c>
      <c r="B1784" s="280" t="s">
        <v>1457</v>
      </c>
      <c r="C1784" s="280" t="s">
        <v>1190</v>
      </c>
      <c r="D1784" s="280" t="s">
        <v>1217</v>
      </c>
      <c r="E1784" s="80">
        <v>1.9599922003428043E-4</v>
      </c>
      <c r="F1784" s="80">
        <v>707910</v>
      </c>
      <c r="G1784" s="80">
        <v>5</v>
      </c>
      <c r="H1784" s="280" t="s">
        <v>1394</v>
      </c>
      <c r="I1784" s="80"/>
    </row>
    <row r="1785" spans="1:9">
      <c r="A1785" s="280" t="s">
        <v>3180</v>
      </c>
      <c r="B1785" s="280" t="s">
        <v>1457</v>
      </c>
      <c r="C1785" s="280" t="s">
        <v>1190</v>
      </c>
      <c r="D1785" s="280" t="s">
        <v>1218</v>
      </c>
      <c r="E1785" s="80">
        <v>2.0699917513256736E-4</v>
      </c>
      <c r="F1785" s="80">
        <v>707910</v>
      </c>
      <c r="G1785" s="80">
        <v>5</v>
      </c>
      <c r="H1785" s="280" t="s">
        <v>1394</v>
      </c>
      <c r="I1785" s="80"/>
    </row>
    <row r="1786" spans="1:9">
      <c r="A1786" s="280" t="s">
        <v>3181</v>
      </c>
      <c r="B1786" s="280" t="s">
        <v>1457</v>
      </c>
      <c r="C1786" s="280" t="s">
        <v>1190</v>
      </c>
      <c r="D1786" s="280" t="s">
        <v>1219</v>
      </c>
      <c r="E1786" s="80">
        <v>13.031938427209175</v>
      </c>
      <c r="F1786" s="80">
        <v>707910</v>
      </c>
      <c r="G1786" s="80">
        <v>5</v>
      </c>
      <c r="H1786" s="280" t="s">
        <v>1394</v>
      </c>
      <c r="I1786" s="80"/>
    </row>
    <row r="1787" spans="1:9">
      <c r="A1787" s="280" t="s">
        <v>3182</v>
      </c>
      <c r="B1787" s="280" t="s">
        <v>1457</v>
      </c>
      <c r="C1787" s="280" t="s">
        <v>1190</v>
      </c>
      <c r="D1787" s="280" t="s">
        <v>1347</v>
      </c>
      <c r="E1787" s="80">
        <v>2.4858064525593753E-4</v>
      </c>
      <c r="F1787" s="80">
        <v>707910</v>
      </c>
      <c r="G1787" s="80">
        <v>5</v>
      </c>
      <c r="H1787" s="280" t="s">
        <v>1394</v>
      </c>
      <c r="I1787" s="80"/>
    </row>
    <row r="1788" spans="1:9">
      <c r="A1788" s="280" t="s">
        <v>3183</v>
      </c>
      <c r="B1788" s="280" t="s">
        <v>1457</v>
      </c>
      <c r="C1788" s="280" t="s">
        <v>1190</v>
      </c>
      <c r="D1788" s="280" t="s">
        <v>1344</v>
      </c>
      <c r="E1788" s="80">
        <v>6.2945064252550636E-4</v>
      </c>
      <c r="F1788" s="80">
        <v>707910</v>
      </c>
      <c r="G1788" s="80">
        <v>5</v>
      </c>
      <c r="H1788" s="280" t="s">
        <v>1394</v>
      </c>
      <c r="I1788" s="80"/>
    </row>
    <row r="1789" spans="1:9">
      <c r="A1789" s="280" t="s">
        <v>3184</v>
      </c>
      <c r="B1789" s="280" t="s">
        <v>1457</v>
      </c>
      <c r="C1789" s="280" t="s">
        <v>1191</v>
      </c>
      <c r="D1789" s="280" t="s">
        <v>1211</v>
      </c>
      <c r="E1789" s="80">
        <v>2.3160239300644723E-4</v>
      </c>
      <c r="F1789" s="80">
        <v>707910</v>
      </c>
      <c r="G1789" s="80">
        <v>5</v>
      </c>
      <c r="H1789" s="280" t="s">
        <v>1394</v>
      </c>
      <c r="I1789" s="80"/>
    </row>
    <row r="1790" spans="1:9">
      <c r="A1790" s="280" t="s">
        <v>3185</v>
      </c>
      <c r="B1790" s="280" t="s">
        <v>1457</v>
      </c>
      <c r="C1790" s="280" t="s">
        <v>1191</v>
      </c>
      <c r="D1790" s="280" t="s">
        <v>1212</v>
      </c>
      <c r="E1790" s="80">
        <v>2.9160238335262961E-4</v>
      </c>
      <c r="F1790" s="80">
        <v>707910</v>
      </c>
      <c r="G1790" s="80">
        <v>5</v>
      </c>
      <c r="H1790" s="280" t="s">
        <v>1394</v>
      </c>
      <c r="I1790" s="80"/>
    </row>
    <row r="1791" spans="1:9">
      <c r="A1791" s="280" t="s">
        <v>3186</v>
      </c>
      <c r="B1791" s="280" t="s">
        <v>1457</v>
      </c>
      <c r="C1791" s="280" t="s">
        <v>1191</v>
      </c>
      <c r="D1791" s="280" t="s">
        <v>1213</v>
      </c>
      <c r="E1791" s="80">
        <v>2.3376112923371891E-4</v>
      </c>
      <c r="F1791" s="80">
        <v>707910</v>
      </c>
      <c r="G1791" s="80">
        <v>5</v>
      </c>
      <c r="H1791" s="280" t="s">
        <v>1394</v>
      </c>
      <c r="I1791" s="80"/>
    </row>
    <row r="1792" spans="1:9">
      <c r="A1792" s="280" t="s">
        <v>3187</v>
      </c>
      <c r="B1792" s="280" t="s">
        <v>1457</v>
      </c>
      <c r="C1792" s="280" t="s">
        <v>1191</v>
      </c>
      <c r="D1792" s="280" t="s">
        <v>1214</v>
      </c>
      <c r="E1792" s="80">
        <v>2.3532462459274775E-4</v>
      </c>
      <c r="F1792" s="80">
        <v>707910</v>
      </c>
      <c r="G1792" s="80">
        <v>5</v>
      </c>
      <c r="H1792" s="280" t="s">
        <v>1394</v>
      </c>
      <c r="I1792" s="80"/>
    </row>
    <row r="1793" spans="1:9">
      <c r="A1793" s="280" t="s">
        <v>3188</v>
      </c>
      <c r="B1793" s="280" t="s">
        <v>1457</v>
      </c>
      <c r="C1793" s="280" t="s">
        <v>1191</v>
      </c>
      <c r="D1793" s="280" t="s">
        <v>1215</v>
      </c>
      <c r="E1793" s="80">
        <v>2.9018462149418806E-4</v>
      </c>
      <c r="F1793" s="80">
        <v>707910</v>
      </c>
      <c r="G1793" s="80">
        <v>5</v>
      </c>
      <c r="H1793" s="280" t="s">
        <v>1394</v>
      </c>
      <c r="I1793" s="80"/>
    </row>
    <row r="1794" spans="1:9">
      <c r="A1794" s="280" t="s">
        <v>3189</v>
      </c>
      <c r="B1794" s="280" t="s">
        <v>1457</v>
      </c>
      <c r="C1794" s="280" t="s">
        <v>1191</v>
      </c>
      <c r="D1794" s="280" t="s">
        <v>1216</v>
      </c>
      <c r="E1794" s="80">
        <v>3.8682202514676037E-4</v>
      </c>
      <c r="F1794" s="80">
        <v>707910</v>
      </c>
      <c r="G1794" s="80">
        <v>5</v>
      </c>
      <c r="H1794" s="280" t="s">
        <v>1394</v>
      </c>
      <c r="I1794" s="80"/>
    </row>
    <row r="1795" spans="1:9">
      <c r="A1795" s="280" t="s">
        <v>3190</v>
      </c>
      <c r="B1795" s="280" t="s">
        <v>1457</v>
      </c>
      <c r="C1795" s="280" t="s">
        <v>1191</v>
      </c>
      <c r="D1795" s="280" t="s">
        <v>1217</v>
      </c>
      <c r="E1795" s="80">
        <v>2.4438827343158852E-4</v>
      </c>
      <c r="F1795" s="80">
        <v>707910</v>
      </c>
      <c r="G1795" s="80">
        <v>5</v>
      </c>
      <c r="H1795" s="280" t="s">
        <v>1394</v>
      </c>
      <c r="I1795" s="80"/>
    </row>
    <row r="1796" spans="1:9">
      <c r="A1796" s="280" t="s">
        <v>3191</v>
      </c>
      <c r="B1796" s="280" t="s">
        <v>1457</v>
      </c>
      <c r="C1796" s="280" t="s">
        <v>1191</v>
      </c>
      <c r="D1796" s="280" t="s">
        <v>1218</v>
      </c>
      <c r="E1796" s="80">
        <v>2.6159499650214602E-4</v>
      </c>
      <c r="F1796" s="80">
        <v>707910</v>
      </c>
      <c r="G1796" s="80">
        <v>5</v>
      </c>
      <c r="H1796" s="280" t="s">
        <v>1394</v>
      </c>
      <c r="I1796" s="80"/>
    </row>
    <row r="1797" spans="1:9">
      <c r="A1797" s="280" t="s">
        <v>3192</v>
      </c>
      <c r="B1797" s="280" t="s">
        <v>1457</v>
      </c>
      <c r="C1797" s="280" t="s">
        <v>1191</v>
      </c>
      <c r="D1797" s="280" t="s">
        <v>1219</v>
      </c>
      <c r="E1797" s="80">
        <v>13.031992499678609</v>
      </c>
      <c r="F1797" s="80">
        <v>707910</v>
      </c>
      <c r="G1797" s="80">
        <v>5</v>
      </c>
      <c r="H1797" s="280" t="s">
        <v>1394</v>
      </c>
      <c r="I1797" s="80"/>
    </row>
    <row r="1798" spans="1:9">
      <c r="A1798" s="280" t="s">
        <v>3193</v>
      </c>
      <c r="B1798" s="280" t="s">
        <v>1457</v>
      </c>
      <c r="C1798" s="280" t="s">
        <v>1191</v>
      </c>
      <c r="D1798" s="280" t="s">
        <v>1347</v>
      </c>
      <c r="E1798" s="80">
        <v>3.4487551560537396E-4</v>
      </c>
      <c r="F1798" s="80">
        <v>707910</v>
      </c>
      <c r="G1798" s="80">
        <v>5</v>
      </c>
      <c r="H1798" s="280" t="s">
        <v>1394</v>
      </c>
      <c r="I1798" s="80"/>
    </row>
    <row r="1799" spans="1:9">
      <c r="A1799" s="280" t="s">
        <v>3194</v>
      </c>
      <c r="B1799" s="280" t="s">
        <v>1457</v>
      </c>
      <c r="C1799" s="280" t="s">
        <v>1191</v>
      </c>
      <c r="D1799" s="280" t="s">
        <v>1344</v>
      </c>
      <c r="E1799" s="80">
        <v>8.4427149966055757E-4</v>
      </c>
      <c r="F1799" s="80">
        <v>707910</v>
      </c>
      <c r="G1799" s="80">
        <v>5</v>
      </c>
      <c r="H1799" s="280" t="s">
        <v>1394</v>
      </c>
      <c r="I1799" s="80"/>
    </row>
    <row r="1800" spans="1:9">
      <c r="A1800" s="280" t="s">
        <v>3195</v>
      </c>
      <c r="B1800" s="280" t="s">
        <v>1457</v>
      </c>
      <c r="C1800" s="280" t="s">
        <v>1192</v>
      </c>
      <c r="D1800" s="280" t="s">
        <v>1211</v>
      </c>
      <c r="E1800" s="80">
        <v>1.6693517558311623E-3</v>
      </c>
      <c r="F1800" s="80">
        <v>707910</v>
      </c>
      <c r="G1800" s="80">
        <v>5</v>
      </c>
      <c r="H1800" s="280" t="s">
        <v>1394</v>
      </c>
      <c r="I1800" s="80"/>
    </row>
    <row r="1801" spans="1:9">
      <c r="A1801" s="280" t="s">
        <v>3196</v>
      </c>
      <c r="B1801" s="280" t="s">
        <v>1457</v>
      </c>
      <c r="C1801" s="280" t="s">
        <v>1192</v>
      </c>
      <c r="D1801" s="280" t="s">
        <v>1212</v>
      </c>
      <c r="E1801" s="80">
        <v>1.7754930901894156E-3</v>
      </c>
      <c r="F1801" s="80">
        <v>707910</v>
      </c>
      <c r="G1801" s="80">
        <v>5</v>
      </c>
      <c r="H1801" s="280" t="s">
        <v>1394</v>
      </c>
      <c r="I1801" s="80"/>
    </row>
    <row r="1802" spans="1:9">
      <c r="A1802" s="280" t="s">
        <v>3197</v>
      </c>
      <c r="B1802" s="280" t="s">
        <v>1457</v>
      </c>
      <c r="C1802" s="280" t="s">
        <v>1192</v>
      </c>
      <c r="D1802" s="280" t="s">
        <v>1213</v>
      </c>
      <c r="E1802" s="80">
        <v>1.6731876185338726E-3</v>
      </c>
      <c r="F1802" s="80">
        <v>707910</v>
      </c>
      <c r="G1802" s="80">
        <v>5</v>
      </c>
      <c r="H1802" s="280" t="s">
        <v>1394</v>
      </c>
      <c r="I1802" s="80"/>
    </row>
    <row r="1803" spans="1:9">
      <c r="A1803" s="280" t="s">
        <v>3198</v>
      </c>
      <c r="B1803" s="280" t="s">
        <v>1457</v>
      </c>
      <c r="C1803" s="280" t="s">
        <v>1192</v>
      </c>
      <c r="D1803" s="280" t="s">
        <v>1214</v>
      </c>
      <c r="E1803" s="80">
        <v>1.6800259949830705E-3</v>
      </c>
      <c r="F1803" s="80">
        <v>707910</v>
      </c>
      <c r="G1803" s="80">
        <v>5</v>
      </c>
      <c r="H1803" s="280" t="s">
        <v>1394</v>
      </c>
      <c r="I1803" s="80"/>
    </row>
    <row r="1804" spans="1:9">
      <c r="A1804" s="280" t="s">
        <v>3199</v>
      </c>
      <c r="B1804" s="280" t="s">
        <v>1457</v>
      </c>
      <c r="C1804" s="280" t="s">
        <v>1192</v>
      </c>
      <c r="D1804" s="280" t="s">
        <v>1215</v>
      </c>
      <c r="E1804" s="80">
        <v>1.7599291327875161E-3</v>
      </c>
      <c r="F1804" s="80">
        <v>707910</v>
      </c>
      <c r="G1804" s="80">
        <v>5</v>
      </c>
      <c r="H1804" s="280" t="s">
        <v>1394</v>
      </c>
      <c r="I1804" s="80"/>
    </row>
    <row r="1805" spans="1:9">
      <c r="A1805" s="280" t="s">
        <v>3200</v>
      </c>
      <c r="B1805" s="280" t="s">
        <v>1457</v>
      </c>
      <c r="C1805" s="280" t="s">
        <v>1192</v>
      </c>
      <c r="D1805" s="280" t="s">
        <v>1216</v>
      </c>
      <c r="E1805" s="80">
        <v>2.9965977607745433E-3</v>
      </c>
      <c r="F1805" s="80">
        <v>707910</v>
      </c>
      <c r="G1805" s="80">
        <v>5</v>
      </c>
      <c r="H1805" s="280" t="s">
        <v>1394</v>
      </c>
      <c r="I1805" s="80"/>
    </row>
    <row r="1806" spans="1:9">
      <c r="A1806" s="280" t="s">
        <v>3201</v>
      </c>
      <c r="B1806" s="280" t="s">
        <v>1457</v>
      </c>
      <c r="C1806" s="280" t="s">
        <v>1192</v>
      </c>
      <c r="D1806" s="280" t="s">
        <v>1217</v>
      </c>
      <c r="E1806" s="80">
        <v>1.5258173770435022E-3</v>
      </c>
      <c r="F1806" s="80">
        <v>707910</v>
      </c>
      <c r="G1806" s="80">
        <v>5</v>
      </c>
      <c r="H1806" s="280" t="s">
        <v>1394</v>
      </c>
      <c r="I1806" s="80"/>
    </row>
    <row r="1807" spans="1:9">
      <c r="A1807" s="280" t="s">
        <v>3202</v>
      </c>
      <c r="B1807" s="280" t="s">
        <v>1457</v>
      </c>
      <c r="C1807" s="280" t="s">
        <v>1192</v>
      </c>
      <c r="D1807" s="280" t="s">
        <v>1218</v>
      </c>
      <c r="E1807" s="80">
        <v>1.4202652596211993E-3</v>
      </c>
      <c r="F1807" s="80">
        <v>707910</v>
      </c>
      <c r="G1807" s="80">
        <v>5</v>
      </c>
      <c r="H1807" s="280" t="s">
        <v>1394</v>
      </c>
      <c r="I1807" s="80"/>
    </row>
    <row r="1808" spans="1:9">
      <c r="A1808" s="280" t="s">
        <v>3203</v>
      </c>
      <c r="B1808" s="280" t="s">
        <v>1457</v>
      </c>
      <c r="C1808" s="280" t="s">
        <v>1192</v>
      </c>
      <c r="D1808" s="280" t="s">
        <v>1219</v>
      </c>
      <c r="E1808" s="80">
        <v>13.033354725148781</v>
      </c>
      <c r="F1808" s="80">
        <v>707910</v>
      </c>
      <c r="G1808" s="80">
        <v>5</v>
      </c>
      <c r="H1808" s="280" t="s">
        <v>1394</v>
      </c>
      <c r="I1808" s="80"/>
    </row>
    <row r="1809" spans="1:9">
      <c r="A1809" s="280" t="s">
        <v>3204</v>
      </c>
      <c r="B1809" s="280" t="s">
        <v>1457</v>
      </c>
      <c r="C1809" s="280" t="s">
        <v>1192</v>
      </c>
      <c r="D1809" s="280" t="s">
        <v>1347</v>
      </c>
      <c r="E1809" s="80">
        <v>2.4602158601261044E-3</v>
      </c>
      <c r="F1809" s="80">
        <v>707910</v>
      </c>
      <c r="G1809" s="80">
        <v>5</v>
      </c>
      <c r="H1809" s="280" t="s">
        <v>1394</v>
      </c>
      <c r="I1809" s="80"/>
    </row>
    <row r="1810" spans="1:9">
      <c r="A1810" s="280" t="s">
        <v>3205</v>
      </c>
      <c r="B1810" s="280" t="s">
        <v>1457</v>
      </c>
      <c r="C1810" s="280" t="s">
        <v>1192</v>
      </c>
      <c r="D1810" s="280" t="s">
        <v>1344</v>
      </c>
      <c r="E1810" s="80">
        <v>6.1039756279663415E-3</v>
      </c>
      <c r="F1810" s="80">
        <v>707910</v>
      </c>
      <c r="G1810" s="80">
        <v>5</v>
      </c>
      <c r="H1810" s="280" t="s">
        <v>1394</v>
      </c>
      <c r="I1810" s="80"/>
    </row>
    <row r="1811" spans="1:9">
      <c r="A1811" s="280" t="s">
        <v>3206</v>
      </c>
      <c r="B1811" s="280" t="s">
        <v>1457</v>
      </c>
      <c r="C1811" s="280" t="s">
        <v>1193</v>
      </c>
      <c r="D1811" s="280" t="s">
        <v>1211</v>
      </c>
      <c r="E1811" s="80">
        <v>0</v>
      </c>
      <c r="F1811" s="80">
        <v>707910</v>
      </c>
      <c r="G1811" s="80">
        <v>5</v>
      </c>
      <c r="H1811" s="280" t="s">
        <v>1394</v>
      </c>
      <c r="I1811" s="80"/>
    </row>
    <row r="1812" spans="1:9">
      <c r="A1812" s="280" t="s">
        <v>3207</v>
      </c>
      <c r="B1812" s="280" t="s">
        <v>1457</v>
      </c>
      <c r="C1812" s="280" t="s">
        <v>1193</v>
      </c>
      <c r="D1812" s="280" t="s">
        <v>1212</v>
      </c>
      <c r="E1812" s="80">
        <v>0</v>
      </c>
      <c r="F1812" s="80">
        <v>707910</v>
      </c>
      <c r="G1812" s="80">
        <v>5</v>
      </c>
      <c r="H1812" s="280" t="s">
        <v>1394</v>
      </c>
      <c r="I1812" s="80"/>
    </row>
    <row r="1813" spans="1:9">
      <c r="A1813" s="280" t="s">
        <v>3208</v>
      </c>
      <c r="B1813" s="280" t="s">
        <v>1457</v>
      </c>
      <c r="C1813" s="280" t="s">
        <v>1193</v>
      </c>
      <c r="D1813" s="280" t="s">
        <v>1213</v>
      </c>
      <c r="E1813" s="80">
        <v>0</v>
      </c>
      <c r="F1813" s="80">
        <v>707910</v>
      </c>
      <c r="G1813" s="80">
        <v>5</v>
      </c>
      <c r="H1813" s="280" t="s">
        <v>1394</v>
      </c>
      <c r="I1813" s="80"/>
    </row>
    <row r="1814" spans="1:9">
      <c r="A1814" s="280" t="s">
        <v>3209</v>
      </c>
      <c r="B1814" s="280" t="s">
        <v>1457</v>
      </c>
      <c r="C1814" s="280" t="s">
        <v>1193</v>
      </c>
      <c r="D1814" s="280" t="s">
        <v>1214</v>
      </c>
      <c r="E1814" s="80">
        <v>0</v>
      </c>
      <c r="F1814" s="80">
        <v>707910</v>
      </c>
      <c r="G1814" s="80">
        <v>5</v>
      </c>
      <c r="H1814" s="280" t="s">
        <v>1394</v>
      </c>
      <c r="I1814" s="80"/>
    </row>
    <row r="1815" spans="1:9">
      <c r="A1815" s="280" t="s">
        <v>3210</v>
      </c>
      <c r="B1815" s="280" t="s">
        <v>1457</v>
      </c>
      <c r="C1815" s="280" t="s">
        <v>1193</v>
      </c>
      <c r="D1815" s="280" t="s">
        <v>1215</v>
      </c>
      <c r="E1815" s="80">
        <v>0</v>
      </c>
      <c r="F1815" s="80">
        <v>707910</v>
      </c>
      <c r="G1815" s="80">
        <v>5</v>
      </c>
      <c r="H1815" s="280" t="s">
        <v>1394</v>
      </c>
      <c r="I1815" s="80"/>
    </row>
    <row r="1816" spans="1:9">
      <c r="A1816" s="280" t="s">
        <v>3211</v>
      </c>
      <c r="B1816" s="280" t="s">
        <v>1457</v>
      </c>
      <c r="C1816" s="280" t="s">
        <v>1193</v>
      </c>
      <c r="D1816" s="280" t="s">
        <v>1216</v>
      </c>
      <c r="E1816" s="80">
        <v>0</v>
      </c>
      <c r="F1816" s="80">
        <v>707910</v>
      </c>
      <c r="G1816" s="80">
        <v>5</v>
      </c>
      <c r="H1816" s="280" t="s">
        <v>1394</v>
      </c>
      <c r="I1816" s="80"/>
    </row>
    <row r="1817" spans="1:9">
      <c r="A1817" s="280" t="s">
        <v>3212</v>
      </c>
      <c r="B1817" s="280" t="s">
        <v>1457</v>
      </c>
      <c r="C1817" s="280" t="s">
        <v>1193</v>
      </c>
      <c r="D1817" s="280" t="s">
        <v>1217</v>
      </c>
      <c r="E1817" s="80">
        <v>0</v>
      </c>
      <c r="F1817" s="80">
        <v>707910</v>
      </c>
      <c r="G1817" s="80">
        <v>5</v>
      </c>
      <c r="H1817" s="280" t="s">
        <v>1394</v>
      </c>
      <c r="I1817" s="80"/>
    </row>
    <row r="1818" spans="1:9">
      <c r="A1818" s="280" t="s">
        <v>3213</v>
      </c>
      <c r="B1818" s="280" t="s">
        <v>1457</v>
      </c>
      <c r="C1818" s="280" t="s">
        <v>1193</v>
      </c>
      <c r="D1818" s="280" t="s">
        <v>1218</v>
      </c>
      <c r="E1818" s="80">
        <v>0</v>
      </c>
      <c r="F1818" s="80">
        <v>707910</v>
      </c>
      <c r="G1818" s="80">
        <v>5</v>
      </c>
      <c r="H1818" s="280" t="s">
        <v>1394</v>
      </c>
      <c r="I1818" s="80"/>
    </row>
    <row r="1819" spans="1:9">
      <c r="A1819" s="280" t="s">
        <v>3214</v>
      </c>
      <c r="B1819" s="280" t="s">
        <v>1457</v>
      </c>
      <c r="C1819" s="280" t="s">
        <v>1193</v>
      </c>
      <c r="D1819" s="280" t="s">
        <v>1219</v>
      </c>
      <c r="E1819" s="80">
        <v>0</v>
      </c>
      <c r="F1819" s="80">
        <v>707910</v>
      </c>
      <c r="G1819" s="80">
        <v>5</v>
      </c>
      <c r="H1819" s="280" t="s">
        <v>1394</v>
      </c>
      <c r="I1819" s="80"/>
    </row>
    <row r="1820" spans="1:9">
      <c r="A1820" s="280" t="s">
        <v>3215</v>
      </c>
      <c r="B1820" s="280" t="s">
        <v>1457</v>
      </c>
      <c r="C1820" s="280" t="s">
        <v>1193</v>
      </c>
      <c r="D1820" s="280" t="s">
        <v>1347</v>
      </c>
      <c r="E1820" s="80">
        <v>0</v>
      </c>
      <c r="F1820" s="80">
        <v>707910</v>
      </c>
      <c r="G1820" s="80">
        <v>5</v>
      </c>
      <c r="H1820" s="280" t="s">
        <v>1394</v>
      </c>
      <c r="I1820" s="80"/>
    </row>
    <row r="1821" spans="1:9">
      <c r="A1821" s="280" t="s">
        <v>3216</v>
      </c>
      <c r="B1821" s="280" t="s">
        <v>1457</v>
      </c>
      <c r="C1821" s="280" t="s">
        <v>1193</v>
      </c>
      <c r="D1821" s="280" t="s">
        <v>1344</v>
      </c>
      <c r="E1821" s="80">
        <v>0</v>
      </c>
      <c r="F1821" s="80">
        <v>707910</v>
      </c>
      <c r="G1821" s="80">
        <v>5</v>
      </c>
      <c r="H1821" s="280" t="s">
        <v>1394</v>
      </c>
      <c r="I1821" s="80"/>
    </row>
    <row r="1822" spans="1:9">
      <c r="A1822" s="280" t="s">
        <v>3217</v>
      </c>
      <c r="B1822" s="280" t="s">
        <v>1457</v>
      </c>
      <c r="C1822" s="280" t="s">
        <v>1194</v>
      </c>
      <c r="D1822" s="280" t="s">
        <v>1211</v>
      </c>
      <c r="E1822" s="80">
        <v>1.4377493628247153E-3</v>
      </c>
      <c r="F1822" s="80">
        <v>707910</v>
      </c>
      <c r="G1822" s="80">
        <v>5</v>
      </c>
      <c r="H1822" s="280" t="s">
        <v>1394</v>
      </c>
      <c r="I1822" s="80"/>
    </row>
    <row r="1823" spans="1:9">
      <c r="A1823" s="280" t="s">
        <v>3218</v>
      </c>
      <c r="B1823" s="280" t="s">
        <v>1457</v>
      </c>
      <c r="C1823" s="280" t="s">
        <v>1194</v>
      </c>
      <c r="D1823" s="280" t="s">
        <v>1212</v>
      </c>
      <c r="E1823" s="80">
        <v>1.4838907068367858E-3</v>
      </c>
      <c r="F1823" s="80">
        <v>707910</v>
      </c>
      <c r="G1823" s="80">
        <v>5</v>
      </c>
      <c r="H1823" s="280" t="s">
        <v>1394</v>
      </c>
      <c r="I1823" s="80"/>
    </row>
    <row r="1824" spans="1:9">
      <c r="A1824" s="280" t="s">
        <v>3219</v>
      </c>
      <c r="B1824" s="280" t="s">
        <v>1457</v>
      </c>
      <c r="C1824" s="280" t="s">
        <v>1194</v>
      </c>
      <c r="D1824" s="280" t="s">
        <v>1213</v>
      </c>
      <c r="E1824" s="80">
        <v>1.4394264893001537E-3</v>
      </c>
      <c r="F1824" s="80">
        <v>707910</v>
      </c>
      <c r="G1824" s="80">
        <v>5</v>
      </c>
      <c r="H1824" s="280" t="s">
        <v>1394</v>
      </c>
      <c r="I1824" s="80"/>
    </row>
    <row r="1825" spans="1:9">
      <c r="A1825" s="280" t="s">
        <v>3220</v>
      </c>
      <c r="B1825" s="280" t="s">
        <v>1457</v>
      </c>
      <c r="C1825" s="280" t="s">
        <v>1194</v>
      </c>
      <c r="D1825" s="280" t="s">
        <v>1214</v>
      </c>
      <c r="E1825" s="80">
        <v>1.4447013703903226E-3</v>
      </c>
      <c r="F1825" s="80">
        <v>707910</v>
      </c>
      <c r="G1825" s="80">
        <v>5</v>
      </c>
      <c r="H1825" s="280" t="s">
        <v>1394</v>
      </c>
      <c r="I1825" s="80"/>
    </row>
    <row r="1826" spans="1:9">
      <c r="A1826" s="280" t="s">
        <v>3221</v>
      </c>
      <c r="B1826" s="280" t="s">
        <v>1457</v>
      </c>
      <c r="C1826" s="280" t="s">
        <v>1194</v>
      </c>
      <c r="D1826" s="280" t="s">
        <v>1215</v>
      </c>
      <c r="E1826" s="80">
        <v>1.469744511293328E-3</v>
      </c>
      <c r="F1826" s="80">
        <v>707910</v>
      </c>
      <c r="G1826" s="80">
        <v>5</v>
      </c>
      <c r="H1826" s="280" t="s">
        <v>1394</v>
      </c>
      <c r="I1826" s="80"/>
    </row>
    <row r="1827" spans="1:9">
      <c r="A1827" s="280" t="s">
        <v>3222</v>
      </c>
      <c r="B1827" s="280" t="s">
        <v>1457</v>
      </c>
      <c r="C1827" s="280" t="s">
        <v>1194</v>
      </c>
      <c r="D1827" s="280" t="s">
        <v>1216</v>
      </c>
      <c r="E1827" s="80">
        <v>2.609775735627783E-3</v>
      </c>
      <c r="F1827" s="80">
        <v>707910</v>
      </c>
      <c r="G1827" s="80">
        <v>5</v>
      </c>
      <c r="H1827" s="280" t="s">
        <v>1394</v>
      </c>
      <c r="I1827" s="80"/>
    </row>
    <row r="1828" spans="1:9">
      <c r="A1828" s="280" t="s">
        <v>3223</v>
      </c>
      <c r="B1828" s="280" t="s">
        <v>1457</v>
      </c>
      <c r="C1828" s="280" t="s">
        <v>1194</v>
      </c>
      <c r="D1828" s="280" t="s">
        <v>1217</v>
      </c>
      <c r="E1828" s="80">
        <v>1.2814291036119137E-3</v>
      </c>
      <c r="F1828" s="80">
        <v>707910</v>
      </c>
      <c r="G1828" s="80">
        <v>5</v>
      </c>
      <c r="H1828" s="280" t="s">
        <v>1394</v>
      </c>
      <c r="I1828" s="80"/>
    </row>
    <row r="1829" spans="1:9">
      <c r="A1829" s="280" t="s">
        <v>3224</v>
      </c>
      <c r="B1829" s="280" t="s">
        <v>1457</v>
      </c>
      <c r="C1829" s="280" t="s">
        <v>1194</v>
      </c>
      <c r="D1829" s="280" t="s">
        <v>1218</v>
      </c>
      <c r="E1829" s="80">
        <v>1.1586702631190533E-3</v>
      </c>
      <c r="F1829" s="80">
        <v>707910</v>
      </c>
      <c r="G1829" s="80">
        <v>5</v>
      </c>
      <c r="H1829" s="280" t="s">
        <v>1394</v>
      </c>
      <c r="I1829" s="80"/>
    </row>
    <row r="1830" spans="1:9">
      <c r="A1830" s="280" t="s">
        <v>3225</v>
      </c>
      <c r="B1830" s="280" t="s">
        <v>1457</v>
      </c>
      <c r="C1830" s="280" t="s">
        <v>1194</v>
      </c>
      <c r="D1830" s="280" t="s">
        <v>1219</v>
      </c>
      <c r="E1830" s="80">
        <v>1.3622254701723495E-3</v>
      </c>
      <c r="F1830" s="80">
        <v>707910</v>
      </c>
      <c r="G1830" s="80">
        <v>5</v>
      </c>
      <c r="H1830" s="280" t="s">
        <v>1394</v>
      </c>
      <c r="I1830" s="80"/>
    </row>
    <row r="1831" spans="1:9">
      <c r="A1831" s="280" t="s">
        <v>3226</v>
      </c>
      <c r="B1831" s="280" t="s">
        <v>1457</v>
      </c>
      <c r="C1831" s="280" t="s">
        <v>1194</v>
      </c>
      <c r="D1831" s="280" t="s">
        <v>1347</v>
      </c>
      <c r="E1831" s="80">
        <v>2.1153403445207308E-3</v>
      </c>
      <c r="F1831" s="80">
        <v>707910</v>
      </c>
      <c r="G1831" s="80">
        <v>5</v>
      </c>
      <c r="H1831" s="280" t="s">
        <v>1394</v>
      </c>
      <c r="I1831" s="80"/>
    </row>
    <row r="1832" spans="1:9">
      <c r="A1832" s="280" t="s">
        <v>3227</v>
      </c>
      <c r="B1832" s="280" t="s">
        <v>1457</v>
      </c>
      <c r="C1832" s="280" t="s">
        <v>1194</v>
      </c>
      <c r="D1832" s="280" t="s">
        <v>1344</v>
      </c>
      <c r="E1832" s="80">
        <v>5.259704128305784E-3</v>
      </c>
      <c r="F1832" s="80">
        <v>707910</v>
      </c>
      <c r="G1832" s="80">
        <v>5</v>
      </c>
      <c r="H1832" s="280" t="s">
        <v>1394</v>
      </c>
      <c r="I1832" s="80"/>
    </row>
    <row r="1833" spans="1:9">
      <c r="A1833" s="280" t="s">
        <v>3228</v>
      </c>
      <c r="B1833" s="280" t="s">
        <v>1457</v>
      </c>
      <c r="C1833" s="280" t="s">
        <v>1195</v>
      </c>
      <c r="D1833" s="280" t="s">
        <v>1211</v>
      </c>
      <c r="E1833" s="80">
        <v>3.3221834029628964E-3</v>
      </c>
      <c r="F1833" s="80">
        <v>707910</v>
      </c>
      <c r="G1833" s="80">
        <v>5</v>
      </c>
      <c r="H1833" s="280" t="s">
        <v>1394</v>
      </c>
      <c r="I1833" s="80"/>
    </row>
    <row r="1834" spans="1:9">
      <c r="A1834" s="280" t="s">
        <v>3229</v>
      </c>
      <c r="B1834" s="280" t="s">
        <v>1457</v>
      </c>
      <c r="C1834" s="280" t="s">
        <v>1195</v>
      </c>
      <c r="D1834" s="280" t="s">
        <v>1212</v>
      </c>
      <c r="E1834" s="80">
        <v>3.3563605484153072E-3</v>
      </c>
      <c r="F1834" s="80">
        <v>707910</v>
      </c>
      <c r="G1834" s="80">
        <v>5</v>
      </c>
      <c r="H1834" s="280" t="s">
        <v>1394</v>
      </c>
      <c r="I1834" s="80"/>
    </row>
    <row r="1835" spans="1:9">
      <c r="A1835" s="280" t="s">
        <v>3230</v>
      </c>
      <c r="B1835" s="280" t="s">
        <v>1457</v>
      </c>
      <c r="C1835" s="280" t="s">
        <v>1195</v>
      </c>
      <c r="D1835" s="280" t="s">
        <v>1213</v>
      </c>
      <c r="E1835" s="80">
        <v>3.3223168610703826E-3</v>
      </c>
      <c r="F1835" s="80">
        <v>707910</v>
      </c>
      <c r="G1835" s="80">
        <v>5</v>
      </c>
      <c r="H1835" s="280" t="s">
        <v>1394</v>
      </c>
      <c r="I1835" s="80"/>
    </row>
    <row r="1836" spans="1:9">
      <c r="A1836" s="280" t="s">
        <v>3231</v>
      </c>
      <c r="B1836" s="280" t="s">
        <v>1457</v>
      </c>
      <c r="C1836" s="280" t="s">
        <v>1195</v>
      </c>
      <c r="D1836" s="280" t="s">
        <v>1214</v>
      </c>
      <c r="E1836" s="80">
        <v>3.3563605484153072E-3</v>
      </c>
      <c r="F1836" s="80">
        <v>707910</v>
      </c>
      <c r="G1836" s="80">
        <v>5</v>
      </c>
      <c r="H1836" s="280" t="s">
        <v>1394</v>
      </c>
      <c r="I1836" s="80"/>
    </row>
    <row r="1837" spans="1:9">
      <c r="A1837" s="280" t="s">
        <v>3232</v>
      </c>
      <c r="B1837" s="280" t="s">
        <v>1457</v>
      </c>
      <c r="C1837" s="280" t="s">
        <v>1195</v>
      </c>
      <c r="D1837" s="280" t="s">
        <v>1215</v>
      </c>
      <c r="E1837" s="80">
        <v>3.2986144753223128E-3</v>
      </c>
      <c r="F1837" s="80">
        <v>707910</v>
      </c>
      <c r="G1837" s="80">
        <v>5</v>
      </c>
      <c r="H1837" s="280" t="s">
        <v>1394</v>
      </c>
      <c r="I1837" s="80"/>
    </row>
    <row r="1838" spans="1:9">
      <c r="A1838" s="280" t="s">
        <v>3233</v>
      </c>
      <c r="B1838" s="280" t="s">
        <v>1457</v>
      </c>
      <c r="C1838" s="280" t="s">
        <v>1195</v>
      </c>
      <c r="D1838" s="280" t="s">
        <v>1216</v>
      </c>
      <c r="E1838" s="80">
        <v>4.2823877456282106E-3</v>
      </c>
      <c r="F1838" s="80">
        <v>707910</v>
      </c>
      <c r="G1838" s="80">
        <v>5</v>
      </c>
      <c r="H1838" s="280" t="s">
        <v>1394</v>
      </c>
      <c r="I1838" s="80"/>
    </row>
    <row r="1839" spans="1:9">
      <c r="A1839" s="280" t="s">
        <v>3234</v>
      </c>
      <c r="B1839" s="280" t="s">
        <v>1457</v>
      </c>
      <c r="C1839" s="280" t="s">
        <v>1195</v>
      </c>
      <c r="D1839" s="280" t="s">
        <v>1217</v>
      </c>
      <c r="E1839" s="80">
        <v>2.8402116783062662E-3</v>
      </c>
      <c r="F1839" s="80">
        <v>707910</v>
      </c>
      <c r="G1839" s="80">
        <v>5</v>
      </c>
      <c r="H1839" s="280" t="s">
        <v>1394</v>
      </c>
      <c r="I1839" s="80"/>
    </row>
    <row r="1840" spans="1:9">
      <c r="A1840" s="280" t="s">
        <v>3235</v>
      </c>
      <c r="B1840" s="280" t="s">
        <v>1457</v>
      </c>
      <c r="C1840" s="280" t="s">
        <v>1195</v>
      </c>
      <c r="D1840" s="280" t="s">
        <v>1218</v>
      </c>
      <c r="E1840" s="80">
        <v>2.5274820709438989E-3</v>
      </c>
      <c r="F1840" s="80">
        <v>707910</v>
      </c>
      <c r="G1840" s="80">
        <v>5</v>
      </c>
      <c r="H1840" s="280" t="s">
        <v>1394</v>
      </c>
      <c r="I1840" s="80"/>
    </row>
    <row r="1841" spans="1:9">
      <c r="A1841" s="280" t="s">
        <v>3236</v>
      </c>
      <c r="B1841" s="280" t="s">
        <v>1457</v>
      </c>
      <c r="C1841" s="280" t="s">
        <v>1195</v>
      </c>
      <c r="D1841" s="280" t="s">
        <v>1219</v>
      </c>
      <c r="E1841" s="80">
        <v>564.95806047250778</v>
      </c>
      <c r="F1841" s="80">
        <v>707910</v>
      </c>
      <c r="G1841" s="80">
        <v>5</v>
      </c>
      <c r="H1841" s="280" t="s">
        <v>1394</v>
      </c>
      <c r="I1841" s="80"/>
    </row>
    <row r="1842" spans="1:9">
      <c r="A1842" s="280" t="s">
        <v>3237</v>
      </c>
      <c r="B1842" s="280" t="s">
        <v>1457</v>
      </c>
      <c r="C1842" s="280" t="s">
        <v>1195</v>
      </c>
      <c r="D1842" s="280" t="s">
        <v>1347</v>
      </c>
      <c r="E1842" s="80">
        <v>5.7910535583006219E-3</v>
      </c>
      <c r="F1842" s="80">
        <v>707910</v>
      </c>
      <c r="G1842" s="80">
        <v>5</v>
      </c>
      <c r="H1842" s="280" t="s">
        <v>1394</v>
      </c>
      <c r="I1842" s="80"/>
    </row>
    <row r="1843" spans="1:9">
      <c r="A1843" s="280" t="s">
        <v>3238</v>
      </c>
      <c r="B1843" s="280" t="s">
        <v>1457</v>
      </c>
      <c r="C1843" s="280" t="s">
        <v>1195</v>
      </c>
      <c r="D1843" s="280" t="s">
        <v>1344</v>
      </c>
      <c r="E1843" s="80">
        <v>1.2548572915339163E-2</v>
      </c>
      <c r="F1843" s="80">
        <v>707910</v>
      </c>
      <c r="G1843" s="80">
        <v>5</v>
      </c>
      <c r="H1843" s="280" t="s">
        <v>1394</v>
      </c>
      <c r="I1843" s="80"/>
    </row>
    <row r="1844" spans="1:9">
      <c r="A1844" s="280" t="s">
        <v>3239</v>
      </c>
      <c r="B1844" s="280" t="s">
        <v>1457</v>
      </c>
      <c r="C1844" s="280" t="s">
        <v>1196</v>
      </c>
      <c r="D1844" s="280" t="s">
        <v>1211</v>
      </c>
      <c r="E1844" s="80">
        <v>5.3760598973646143E-2</v>
      </c>
      <c r="F1844" s="80">
        <v>707910</v>
      </c>
      <c r="G1844" s="80">
        <v>5</v>
      </c>
      <c r="H1844" s="280" t="s">
        <v>1394</v>
      </c>
      <c r="I1844" s="80"/>
    </row>
    <row r="1845" spans="1:9">
      <c r="A1845" s="280" t="s">
        <v>3240</v>
      </c>
      <c r="B1845" s="280" t="s">
        <v>1457</v>
      </c>
      <c r="C1845" s="280" t="s">
        <v>1196</v>
      </c>
      <c r="D1845" s="280" t="s">
        <v>1212</v>
      </c>
      <c r="E1845" s="80">
        <v>5.4150177309852852E-2</v>
      </c>
      <c r="F1845" s="80">
        <v>707910</v>
      </c>
      <c r="G1845" s="80">
        <v>5</v>
      </c>
      <c r="H1845" s="280" t="s">
        <v>1394</v>
      </c>
      <c r="I1845" s="80"/>
    </row>
    <row r="1846" spans="1:9">
      <c r="A1846" s="280" t="s">
        <v>3241</v>
      </c>
      <c r="B1846" s="280" t="s">
        <v>1457</v>
      </c>
      <c r="C1846" s="280" t="s">
        <v>1196</v>
      </c>
      <c r="D1846" s="280" t="s">
        <v>1213</v>
      </c>
      <c r="E1846" s="80">
        <v>5.3765485705378119E-2</v>
      </c>
      <c r="F1846" s="80">
        <v>707910</v>
      </c>
      <c r="G1846" s="80">
        <v>5</v>
      </c>
      <c r="H1846" s="280" t="s">
        <v>1394</v>
      </c>
      <c r="I1846" s="80"/>
    </row>
    <row r="1847" spans="1:9">
      <c r="A1847" s="280" t="s">
        <v>3242</v>
      </c>
      <c r="B1847" s="280" t="s">
        <v>1457</v>
      </c>
      <c r="C1847" s="280" t="s">
        <v>1196</v>
      </c>
      <c r="D1847" s="280" t="s">
        <v>1214</v>
      </c>
      <c r="E1847" s="80">
        <v>5.4116549379225193E-2</v>
      </c>
      <c r="F1847" s="80">
        <v>707910</v>
      </c>
      <c r="G1847" s="80">
        <v>5</v>
      </c>
      <c r="H1847" s="280" t="s">
        <v>1394</v>
      </c>
      <c r="I1847" s="80"/>
    </row>
    <row r="1848" spans="1:9">
      <c r="A1848" s="280" t="s">
        <v>3243</v>
      </c>
      <c r="B1848" s="280" t="s">
        <v>1457</v>
      </c>
      <c r="C1848" s="280" t="s">
        <v>1196</v>
      </c>
      <c r="D1848" s="280" t="s">
        <v>1215</v>
      </c>
      <c r="E1848" s="80">
        <v>5.3674209766597439E-2</v>
      </c>
      <c r="F1848" s="80">
        <v>707910</v>
      </c>
      <c r="G1848" s="80">
        <v>5</v>
      </c>
      <c r="H1848" s="280" t="s">
        <v>1394</v>
      </c>
      <c r="I1848" s="80"/>
    </row>
    <row r="1849" spans="1:9">
      <c r="A1849" s="280" t="s">
        <v>3244</v>
      </c>
      <c r="B1849" s="280" t="s">
        <v>1457</v>
      </c>
      <c r="C1849" s="280" t="s">
        <v>1196</v>
      </c>
      <c r="D1849" s="280" t="s">
        <v>1216</v>
      </c>
      <c r="E1849" s="80">
        <v>6.8719221134792188E-2</v>
      </c>
      <c r="F1849" s="80">
        <v>707910</v>
      </c>
      <c r="G1849" s="80">
        <v>5</v>
      </c>
      <c r="H1849" s="280" t="s">
        <v>1394</v>
      </c>
      <c r="I1849" s="80"/>
    </row>
    <row r="1850" spans="1:9">
      <c r="A1850" s="280" t="s">
        <v>3245</v>
      </c>
      <c r="B1850" s="280" t="s">
        <v>1457</v>
      </c>
      <c r="C1850" s="280" t="s">
        <v>1196</v>
      </c>
      <c r="D1850" s="280" t="s">
        <v>1217</v>
      </c>
      <c r="E1850" s="80">
        <v>4.5273510080565127E-2</v>
      </c>
      <c r="F1850" s="80">
        <v>707910</v>
      </c>
      <c r="G1850" s="80">
        <v>5</v>
      </c>
      <c r="H1850" s="280" t="s">
        <v>1394</v>
      </c>
      <c r="I1850" s="80"/>
    </row>
    <row r="1851" spans="1:9">
      <c r="A1851" s="280" t="s">
        <v>3246</v>
      </c>
      <c r="B1851" s="280" t="s">
        <v>1457</v>
      </c>
      <c r="C1851" s="280" t="s">
        <v>1196</v>
      </c>
      <c r="D1851" s="280" t="s">
        <v>1218</v>
      </c>
      <c r="E1851" s="80">
        <v>4.3187678477693385E-2</v>
      </c>
      <c r="F1851" s="80">
        <v>707910</v>
      </c>
      <c r="G1851" s="80">
        <v>5</v>
      </c>
      <c r="H1851" s="280" t="s">
        <v>1394</v>
      </c>
      <c r="I1851" s="80"/>
    </row>
    <row r="1852" spans="1:9">
      <c r="A1852" s="280" t="s">
        <v>3247</v>
      </c>
      <c r="B1852" s="280" t="s">
        <v>1457</v>
      </c>
      <c r="C1852" s="280" t="s">
        <v>1196</v>
      </c>
      <c r="D1852" s="280" t="s">
        <v>1219</v>
      </c>
      <c r="E1852" s="80">
        <v>1299.3975285096822</v>
      </c>
      <c r="F1852" s="80">
        <v>707910</v>
      </c>
      <c r="G1852" s="80">
        <v>5</v>
      </c>
      <c r="H1852" s="280" t="s">
        <v>1394</v>
      </c>
      <c r="I1852" s="80"/>
    </row>
    <row r="1853" spans="1:9">
      <c r="A1853" s="280" t="s">
        <v>3248</v>
      </c>
      <c r="B1853" s="280" t="s">
        <v>1457</v>
      </c>
      <c r="C1853" s="280" t="s">
        <v>1196</v>
      </c>
      <c r="D1853" s="280" t="s">
        <v>1347</v>
      </c>
      <c r="E1853" s="80">
        <v>8.1667683641860056E-2</v>
      </c>
      <c r="F1853" s="80">
        <v>707910</v>
      </c>
      <c r="G1853" s="80">
        <v>5</v>
      </c>
      <c r="H1853" s="280" t="s">
        <v>1394</v>
      </c>
      <c r="I1853" s="80"/>
    </row>
    <row r="1854" spans="1:9">
      <c r="A1854" s="280" t="s">
        <v>3249</v>
      </c>
      <c r="B1854" s="280" t="s">
        <v>1457</v>
      </c>
      <c r="C1854" s="280" t="s">
        <v>1196</v>
      </c>
      <c r="D1854" s="280" t="s">
        <v>1344</v>
      </c>
      <c r="E1854" s="80">
        <v>0.19381846301799524</v>
      </c>
      <c r="F1854" s="80">
        <v>707910</v>
      </c>
      <c r="G1854" s="80">
        <v>5</v>
      </c>
      <c r="H1854" s="280" t="s">
        <v>1394</v>
      </c>
      <c r="I1854" s="80"/>
    </row>
    <row r="1855" spans="1:9">
      <c r="A1855" s="280" t="s">
        <v>3250</v>
      </c>
      <c r="B1855" s="280" t="s">
        <v>1457</v>
      </c>
      <c r="C1855" s="280" t="s">
        <v>1197</v>
      </c>
      <c r="D1855" s="280" t="s">
        <v>1211</v>
      </c>
      <c r="E1855" s="80">
        <v>1.4330139839740987E-2</v>
      </c>
      <c r="F1855" s="80">
        <v>707910</v>
      </c>
      <c r="G1855" s="80">
        <v>5</v>
      </c>
      <c r="H1855" s="280" t="s">
        <v>1394</v>
      </c>
      <c r="I1855" s="80"/>
    </row>
    <row r="1856" spans="1:9">
      <c r="A1856" s="280" t="s">
        <v>3251</v>
      </c>
      <c r="B1856" s="280" t="s">
        <v>1457</v>
      </c>
      <c r="C1856" s="280" t="s">
        <v>1197</v>
      </c>
      <c r="D1856" s="280" t="s">
        <v>1212</v>
      </c>
      <c r="E1856" s="80">
        <v>1.4521392287923568E-2</v>
      </c>
      <c r="F1856" s="80">
        <v>707910</v>
      </c>
      <c r="G1856" s="80">
        <v>5</v>
      </c>
      <c r="H1856" s="280" t="s">
        <v>1394</v>
      </c>
      <c r="I1856" s="80"/>
    </row>
    <row r="1857" spans="1:9">
      <c r="A1857" s="280" t="s">
        <v>3252</v>
      </c>
      <c r="B1857" s="280" t="s">
        <v>1457</v>
      </c>
      <c r="C1857" s="280" t="s">
        <v>1197</v>
      </c>
      <c r="D1857" s="280" t="s">
        <v>1213</v>
      </c>
      <c r="E1857" s="80">
        <v>1.4331606779801815E-2</v>
      </c>
      <c r="F1857" s="80">
        <v>707910</v>
      </c>
      <c r="G1857" s="80">
        <v>5</v>
      </c>
      <c r="H1857" s="280" t="s">
        <v>1394</v>
      </c>
      <c r="I1857" s="80"/>
    </row>
    <row r="1858" spans="1:9">
      <c r="A1858" s="280" t="s">
        <v>3253</v>
      </c>
      <c r="B1858" s="280" t="s">
        <v>1457</v>
      </c>
      <c r="C1858" s="280" t="s">
        <v>1197</v>
      </c>
      <c r="D1858" s="280" t="s">
        <v>1214</v>
      </c>
      <c r="E1858" s="80">
        <v>1.4507087320103874E-2</v>
      </c>
      <c r="F1858" s="80">
        <v>707910</v>
      </c>
      <c r="G1858" s="80">
        <v>5</v>
      </c>
      <c r="H1858" s="280" t="s">
        <v>1394</v>
      </c>
      <c r="I1858" s="80"/>
    </row>
    <row r="1859" spans="1:9">
      <c r="A1859" s="280" t="s">
        <v>3254</v>
      </c>
      <c r="B1859" s="280" t="s">
        <v>1457</v>
      </c>
      <c r="C1859" s="280" t="s">
        <v>1197</v>
      </c>
      <c r="D1859" s="280" t="s">
        <v>1215</v>
      </c>
      <c r="E1859" s="80">
        <v>1.4413638834507098E-2</v>
      </c>
      <c r="F1859" s="80">
        <v>707910</v>
      </c>
      <c r="G1859" s="80">
        <v>5</v>
      </c>
      <c r="H1859" s="280" t="s">
        <v>1394</v>
      </c>
      <c r="I1859" s="80"/>
    </row>
    <row r="1860" spans="1:9">
      <c r="A1860" s="280" t="s">
        <v>3255</v>
      </c>
      <c r="B1860" s="280" t="s">
        <v>1457</v>
      </c>
      <c r="C1860" s="280" t="s">
        <v>1197</v>
      </c>
      <c r="D1860" s="280" t="s">
        <v>1216</v>
      </c>
      <c r="E1860" s="80">
        <v>2.108864490224455E-2</v>
      </c>
      <c r="F1860" s="80">
        <v>707910</v>
      </c>
      <c r="G1860" s="80">
        <v>5</v>
      </c>
      <c r="H1860" s="280" t="s">
        <v>1394</v>
      </c>
      <c r="I1860" s="80"/>
    </row>
    <row r="1861" spans="1:9">
      <c r="A1861" s="280" t="s">
        <v>3256</v>
      </c>
      <c r="B1861" s="280" t="s">
        <v>1457</v>
      </c>
      <c r="C1861" s="280" t="s">
        <v>1197</v>
      </c>
      <c r="D1861" s="280" t="s">
        <v>1217</v>
      </c>
      <c r="E1861" s="80">
        <v>1.2107984873886623E-2</v>
      </c>
      <c r="F1861" s="80">
        <v>707910</v>
      </c>
      <c r="G1861" s="80">
        <v>5</v>
      </c>
      <c r="H1861" s="280" t="s">
        <v>1394</v>
      </c>
      <c r="I1861" s="80"/>
    </row>
    <row r="1862" spans="1:9">
      <c r="A1862" s="280" t="s">
        <v>3257</v>
      </c>
      <c r="B1862" s="280" t="s">
        <v>1457</v>
      </c>
      <c r="C1862" s="280" t="s">
        <v>1197</v>
      </c>
      <c r="D1862" s="280" t="s">
        <v>1218</v>
      </c>
      <c r="E1862" s="80">
        <v>1.5414068335426289E-2</v>
      </c>
      <c r="F1862" s="80">
        <v>707910</v>
      </c>
      <c r="G1862" s="80">
        <v>5</v>
      </c>
      <c r="H1862" s="280" t="s">
        <v>1394</v>
      </c>
      <c r="I1862" s="80"/>
    </row>
    <row r="1863" spans="1:9">
      <c r="A1863" s="280" t="s">
        <v>3258</v>
      </c>
      <c r="B1863" s="280" t="s">
        <v>1457</v>
      </c>
      <c r="C1863" s="280" t="s">
        <v>1197</v>
      </c>
      <c r="D1863" s="280" t="s">
        <v>1219</v>
      </c>
      <c r="E1863" s="80">
        <v>245.48420830042218</v>
      </c>
      <c r="F1863" s="80">
        <v>707910</v>
      </c>
      <c r="G1863" s="80">
        <v>5</v>
      </c>
      <c r="H1863" s="280" t="s">
        <v>1394</v>
      </c>
      <c r="I1863" s="80"/>
    </row>
    <row r="1864" spans="1:9">
      <c r="A1864" s="280" t="s">
        <v>3259</v>
      </c>
      <c r="B1864" s="280" t="s">
        <v>1457</v>
      </c>
      <c r="C1864" s="280" t="s">
        <v>1197</v>
      </c>
      <c r="D1864" s="280" t="s">
        <v>1347</v>
      </c>
      <c r="E1864" s="80">
        <v>2.1637779144444019E-2</v>
      </c>
      <c r="F1864" s="80">
        <v>707910</v>
      </c>
      <c r="G1864" s="80">
        <v>5</v>
      </c>
      <c r="H1864" s="280" t="s">
        <v>1394</v>
      </c>
      <c r="I1864" s="80"/>
    </row>
    <row r="1865" spans="1:9">
      <c r="A1865" s="280" t="s">
        <v>3260</v>
      </c>
      <c r="B1865" s="280" t="s">
        <v>1457</v>
      </c>
      <c r="C1865" s="280" t="s">
        <v>1197</v>
      </c>
      <c r="D1865" s="280" t="s">
        <v>1344</v>
      </c>
      <c r="E1865" s="80">
        <v>5.1371813977471058E-2</v>
      </c>
      <c r="F1865" s="80">
        <v>707910</v>
      </c>
      <c r="G1865" s="80">
        <v>5</v>
      </c>
      <c r="H1865" s="280" t="s">
        <v>1394</v>
      </c>
      <c r="I1865" s="80"/>
    </row>
    <row r="1866" spans="1:9">
      <c r="A1866" s="280" t="s">
        <v>3261</v>
      </c>
      <c r="B1866" s="280" t="s">
        <v>1457</v>
      </c>
      <c r="C1866" s="280" t="s">
        <v>1198</v>
      </c>
      <c r="D1866" s="280" t="s">
        <v>1211</v>
      </c>
      <c r="E1866" s="80">
        <v>1.0843334518481598E-4</v>
      </c>
      <c r="F1866" s="80">
        <v>707910</v>
      </c>
      <c r="G1866" s="80">
        <v>5</v>
      </c>
      <c r="H1866" s="280" t="s">
        <v>1394</v>
      </c>
      <c r="I1866" s="80"/>
    </row>
    <row r="1867" spans="1:9">
      <c r="A1867" s="280" t="s">
        <v>3262</v>
      </c>
      <c r="B1867" s="280" t="s">
        <v>1457</v>
      </c>
      <c r="C1867" s="280" t="s">
        <v>1198</v>
      </c>
      <c r="D1867" s="280" t="s">
        <v>1212</v>
      </c>
      <c r="E1867" s="80">
        <v>1.0926792175462431E-4</v>
      </c>
      <c r="F1867" s="80">
        <v>707910</v>
      </c>
      <c r="G1867" s="80">
        <v>5</v>
      </c>
      <c r="H1867" s="280" t="s">
        <v>1394</v>
      </c>
      <c r="I1867" s="80"/>
    </row>
    <row r="1868" spans="1:9">
      <c r="A1868" s="280" t="s">
        <v>3263</v>
      </c>
      <c r="B1868" s="280" t="s">
        <v>1457</v>
      </c>
      <c r="C1868" s="280" t="s">
        <v>1198</v>
      </c>
      <c r="D1868" s="280" t="s">
        <v>1213</v>
      </c>
      <c r="E1868" s="80">
        <v>1.0843334518481598E-4</v>
      </c>
      <c r="F1868" s="80">
        <v>707910</v>
      </c>
      <c r="G1868" s="80">
        <v>5</v>
      </c>
      <c r="H1868" s="280" t="s">
        <v>1394</v>
      </c>
      <c r="I1868" s="80"/>
    </row>
    <row r="1869" spans="1:9">
      <c r="A1869" s="280" t="s">
        <v>3264</v>
      </c>
      <c r="B1869" s="280" t="s">
        <v>1457</v>
      </c>
      <c r="C1869" s="280" t="s">
        <v>1198</v>
      </c>
      <c r="D1869" s="280" t="s">
        <v>1214</v>
      </c>
      <c r="E1869" s="80">
        <v>1.0926792175462431E-4</v>
      </c>
      <c r="F1869" s="80">
        <v>707910</v>
      </c>
      <c r="G1869" s="80">
        <v>5</v>
      </c>
      <c r="H1869" s="280" t="s">
        <v>1394</v>
      </c>
      <c r="I1869" s="80"/>
    </row>
    <row r="1870" spans="1:9">
      <c r="A1870" s="280" t="s">
        <v>3265</v>
      </c>
      <c r="B1870" s="280" t="s">
        <v>1457</v>
      </c>
      <c r="C1870" s="280" t="s">
        <v>1198</v>
      </c>
      <c r="D1870" s="280" t="s">
        <v>1215</v>
      </c>
      <c r="E1870" s="80">
        <v>1.0814988947636364E-4</v>
      </c>
      <c r="F1870" s="80">
        <v>707910</v>
      </c>
      <c r="G1870" s="80">
        <v>5</v>
      </c>
      <c r="H1870" s="280" t="s">
        <v>1394</v>
      </c>
      <c r="I1870" s="80"/>
    </row>
    <row r="1871" spans="1:9">
      <c r="A1871" s="280" t="s">
        <v>3266</v>
      </c>
      <c r="B1871" s="280" t="s">
        <v>1457</v>
      </c>
      <c r="C1871" s="280" t="s">
        <v>1198</v>
      </c>
      <c r="D1871" s="280" t="s">
        <v>1216</v>
      </c>
      <c r="E1871" s="80">
        <v>1.3372166126321408E-4</v>
      </c>
      <c r="F1871" s="80">
        <v>707910</v>
      </c>
      <c r="G1871" s="80">
        <v>5</v>
      </c>
      <c r="H1871" s="280" t="s">
        <v>1394</v>
      </c>
      <c r="I1871" s="80"/>
    </row>
    <row r="1872" spans="1:9">
      <c r="A1872" s="280" t="s">
        <v>3267</v>
      </c>
      <c r="B1872" s="280" t="s">
        <v>1457</v>
      </c>
      <c r="C1872" s="280" t="s">
        <v>1198</v>
      </c>
      <c r="D1872" s="280" t="s">
        <v>1217</v>
      </c>
      <c r="E1872" s="80">
        <v>9.9052374194784533E-5</v>
      </c>
      <c r="F1872" s="80">
        <v>707910</v>
      </c>
      <c r="G1872" s="80">
        <v>5</v>
      </c>
      <c r="H1872" s="280" t="s">
        <v>1394</v>
      </c>
      <c r="I1872" s="80"/>
    </row>
    <row r="1873" spans="1:9">
      <c r="A1873" s="280" t="s">
        <v>3268</v>
      </c>
      <c r="B1873" s="280" t="s">
        <v>1457</v>
      </c>
      <c r="C1873" s="280" t="s">
        <v>1198</v>
      </c>
      <c r="D1873" s="280" t="s">
        <v>1218</v>
      </c>
      <c r="E1873" s="80">
        <v>5.3844350846126634E-5</v>
      </c>
      <c r="F1873" s="80">
        <v>707910</v>
      </c>
      <c r="G1873" s="80">
        <v>5</v>
      </c>
      <c r="H1873" s="280" t="s">
        <v>1394</v>
      </c>
      <c r="I1873" s="80"/>
    </row>
    <row r="1874" spans="1:9">
      <c r="A1874" s="280" t="s">
        <v>3269</v>
      </c>
      <c r="B1874" s="280" t="s">
        <v>1457</v>
      </c>
      <c r="C1874" s="280" t="s">
        <v>1198</v>
      </c>
      <c r="D1874" s="280" t="s">
        <v>1219</v>
      </c>
      <c r="E1874" s="80">
        <v>21.989105100985267</v>
      </c>
      <c r="F1874" s="80">
        <v>707910</v>
      </c>
      <c r="G1874" s="80">
        <v>5</v>
      </c>
      <c r="H1874" s="280" t="s">
        <v>1394</v>
      </c>
      <c r="I1874" s="80"/>
    </row>
    <row r="1875" spans="1:9">
      <c r="A1875" s="280" t="s">
        <v>3270</v>
      </c>
      <c r="B1875" s="280" t="s">
        <v>1457</v>
      </c>
      <c r="C1875" s="280" t="s">
        <v>1198</v>
      </c>
      <c r="D1875" s="280" t="s">
        <v>1347</v>
      </c>
      <c r="E1875" s="80">
        <v>1.9042704210486141E-4</v>
      </c>
      <c r="F1875" s="80">
        <v>707910</v>
      </c>
      <c r="G1875" s="80">
        <v>5</v>
      </c>
      <c r="H1875" s="280" t="s">
        <v>1394</v>
      </c>
      <c r="I1875" s="80"/>
    </row>
    <row r="1876" spans="1:9">
      <c r="A1876" s="280" t="s">
        <v>3271</v>
      </c>
      <c r="B1876" s="280" t="s">
        <v>1457</v>
      </c>
      <c r="C1876" s="280" t="s">
        <v>1198</v>
      </c>
      <c r="D1876" s="280" t="s">
        <v>1344</v>
      </c>
      <c r="E1876" s="80">
        <v>4.159185100335469E-4</v>
      </c>
      <c r="F1876" s="80">
        <v>707910</v>
      </c>
      <c r="G1876" s="80">
        <v>5</v>
      </c>
      <c r="H1876" s="280" t="s">
        <v>1394</v>
      </c>
      <c r="I1876" s="80"/>
    </row>
    <row r="1877" spans="1:9">
      <c r="A1877" s="280" t="s">
        <v>3272</v>
      </c>
      <c r="B1877" s="280" t="s">
        <v>1457</v>
      </c>
      <c r="C1877" s="280" t="s">
        <v>1199</v>
      </c>
      <c r="D1877" s="280" t="s">
        <v>1211</v>
      </c>
      <c r="E1877" s="80">
        <v>6.0091942336734855E-4</v>
      </c>
      <c r="F1877" s="80">
        <v>707910</v>
      </c>
      <c r="G1877" s="80">
        <v>5</v>
      </c>
      <c r="H1877" s="280" t="s">
        <v>1394</v>
      </c>
      <c r="I1877" s="80"/>
    </row>
    <row r="1878" spans="1:9">
      <c r="A1878" s="280" t="s">
        <v>3273</v>
      </c>
      <c r="B1878" s="280" t="s">
        <v>1457</v>
      </c>
      <c r="C1878" s="280" t="s">
        <v>1199</v>
      </c>
      <c r="D1878" s="280" t="s">
        <v>1212</v>
      </c>
      <c r="E1878" s="80">
        <v>6.0679265444784096E-4</v>
      </c>
      <c r="F1878" s="80">
        <v>707910</v>
      </c>
      <c r="G1878" s="80">
        <v>5</v>
      </c>
      <c r="H1878" s="280" t="s">
        <v>1394</v>
      </c>
      <c r="I1878" s="80"/>
    </row>
    <row r="1879" spans="1:9">
      <c r="A1879" s="280" t="s">
        <v>3274</v>
      </c>
      <c r="B1879" s="280" t="s">
        <v>1457</v>
      </c>
      <c r="C1879" s="280" t="s">
        <v>1199</v>
      </c>
      <c r="D1879" s="280" t="s">
        <v>1213</v>
      </c>
      <c r="E1879" s="80">
        <v>6.009750555952656E-4</v>
      </c>
      <c r="F1879" s="80">
        <v>707910</v>
      </c>
      <c r="G1879" s="80">
        <v>5</v>
      </c>
      <c r="H1879" s="280" t="s">
        <v>1394</v>
      </c>
      <c r="I1879" s="80"/>
    </row>
    <row r="1880" spans="1:9">
      <c r="A1880" s="280" t="s">
        <v>3275</v>
      </c>
      <c r="B1880" s="280" t="s">
        <v>1457</v>
      </c>
      <c r="C1880" s="280" t="s">
        <v>1199</v>
      </c>
      <c r="D1880" s="280" t="s">
        <v>1214</v>
      </c>
      <c r="E1880" s="80">
        <v>6.0638881720329833E-4</v>
      </c>
      <c r="F1880" s="80">
        <v>707910</v>
      </c>
      <c r="G1880" s="80">
        <v>5</v>
      </c>
      <c r="H1880" s="280" t="s">
        <v>1394</v>
      </c>
      <c r="I1880" s="80"/>
    </row>
    <row r="1881" spans="1:9">
      <c r="A1881" s="280" t="s">
        <v>3276</v>
      </c>
      <c r="B1881" s="280" t="s">
        <v>1457</v>
      </c>
      <c r="C1881" s="280" t="s">
        <v>1199</v>
      </c>
      <c r="D1881" s="280" t="s">
        <v>1215</v>
      </c>
      <c r="E1881" s="80">
        <v>5.9977860071999136E-4</v>
      </c>
      <c r="F1881" s="80">
        <v>707910</v>
      </c>
      <c r="G1881" s="80">
        <v>5</v>
      </c>
      <c r="H1881" s="280" t="s">
        <v>1394</v>
      </c>
      <c r="I1881" s="80"/>
    </row>
    <row r="1882" spans="1:9">
      <c r="A1882" s="280" t="s">
        <v>3277</v>
      </c>
      <c r="B1882" s="280" t="s">
        <v>1457</v>
      </c>
      <c r="C1882" s="280" t="s">
        <v>1199</v>
      </c>
      <c r="D1882" s="280" t="s">
        <v>1216</v>
      </c>
      <c r="E1882" s="80">
        <v>7.6708759366656172E-4</v>
      </c>
      <c r="F1882" s="80">
        <v>707910</v>
      </c>
      <c r="G1882" s="80">
        <v>5</v>
      </c>
      <c r="H1882" s="280" t="s">
        <v>1394</v>
      </c>
      <c r="I1882" s="80"/>
    </row>
    <row r="1883" spans="1:9">
      <c r="A1883" s="280" t="s">
        <v>3278</v>
      </c>
      <c r="B1883" s="280" t="s">
        <v>1457</v>
      </c>
      <c r="C1883" s="280" t="s">
        <v>1199</v>
      </c>
      <c r="D1883" s="280" t="s">
        <v>1217</v>
      </c>
      <c r="E1883" s="80">
        <v>5.1185901195024747E-4</v>
      </c>
      <c r="F1883" s="80">
        <v>707910</v>
      </c>
      <c r="G1883" s="80">
        <v>5</v>
      </c>
      <c r="H1883" s="280" t="s">
        <v>1394</v>
      </c>
      <c r="I1883" s="80"/>
    </row>
    <row r="1884" spans="1:9">
      <c r="A1884" s="280" t="s">
        <v>3279</v>
      </c>
      <c r="B1884" s="280" t="s">
        <v>1457</v>
      </c>
      <c r="C1884" s="280" t="s">
        <v>1199</v>
      </c>
      <c r="D1884" s="280" t="s">
        <v>1218</v>
      </c>
      <c r="E1884" s="80">
        <v>4.7846132100156974E-4</v>
      </c>
      <c r="F1884" s="80">
        <v>707910</v>
      </c>
      <c r="G1884" s="80">
        <v>5</v>
      </c>
      <c r="H1884" s="280" t="s">
        <v>1394</v>
      </c>
      <c r="I1884" s="80"/>
    </row>
    <row r="1885" spans="1:9">
      <c r="A1885" s="280" t="s">
        <v>3280</v>
      </c>
      <c r="B1885" s="280" t="s">
        <v>1457</v>
      </c>
      <c r="C1885" s="280" t="s">
        <v>1199</v>
      </c>
      <c r="D1885" s="280" t="s">
        <v>1219</v>
      </c>
      <c r="E1885" s="80">
        <v>138.30785389877798</v>
      </c>
      <c r="F1885" s="80">
        <v>707910</v>
      </c>
      <c r="G1885" s="80">
        <v>5</v>
      </c>
      <c r="H1885" s="280" t="s">
        <v>1394</v>
      </c>
      <c r="I1885" s="80"/>
    </row>
    <row r="1886" spans="1:9">
      <c r="A1886" s="280" t="s">
        <v>3281</v>
      </c>
      <c r="B1886" s="280" t="s">
        <v>1457</v>
      </c>
      <c r="C1886" s="280" t="s">
        <v>1199</v>
      </c>
      <c r="D1886" s="280" t="s">
        <v>1347</v>
      </c>
      <c r="E1886" s="80">
        <v>1.0043581765518531E-3</v>
      </c>
      <c r="F1886" s="80">
        <v>707910</v>
      </c>
      <c r="G1886" s="80">
        <v>5</v>
      </c>
      <c r="H1886" s="280" t="s">
        <v>1394</v>
      </c>
      <c r="I1886" s="80"/>
    </row>
    <row r="1887" spans="1:9">
      <c r="A1887" s="280" t="s">
        <v>3282</v>
      </c>
      <c r="B1887" s="280" t="s">
        <v>1457</v>
      </c>
      <c r="C1887" s="280" t="s">
        <v>1199</v>
      </c>
      <c r="D1887" s="280" t="s">
        <v>1344</v>
      </c>
      <c r="E1887" s="80">
        <v>2.2172422286637471E-3</v>
      </c>
      <c r="F1887" s="80">
        <v>707910</v>
      </c>
      <c r="G1887" s="80">
        <v>5</v>
      </c>
      <c r="H1887" s="280" t="s">
        <v>1394</v>
      </c>
      <c r="I1887" s="80"/>
    </row>
    <row r="1888" spans="1:9">
      <c r="A1888" s="280" t="s">
        <v>3283</v>
      </c>
      <c r="B1888" s="280" t="s">
        <v>1457</v>
      </c>
      <c r="C1888" s="280" t="s">
        <v>1181</v>
      </c>
      <c r="D1888" s="280" t="s">
        <v>1211</v>
      </c>
      <c r="E1888" s="80">
        <v>0</v>
      </c>
      <c r="F1888" s="80">
        <v>707910</v>
      </c>
      <c r="G1888" s="80">
        <v>5</v>
      </c>
      <c r="H1888" s="280" t="s">
        <v>1394</v>
      </c>
      <c r="I1888" s="80"/>
    </row>
    <row r="1889" spans="1:9">
      <c r="A1889" s="280" t="s">
        <v>3284</v>
      </c>
      <c r="B1889" s="280" t="s">
        <v>1457</v>
      </c>
      <c r="C1889" s="280" t="s">
        <v>1181</v>
      </c>
      <c r="D1889" s="280" t="s">
        <v>1212</v>
      </c>
      <c r="E1889" s="80">
        <v>0</v>
      </c>
      <c r="F1889" s="80">
        <v>707910</v>
      </c>
      <c r="G1889" s="80">
        <v>5</v>
      </c>
      <c r="H1889" s="280" t="s">
        <v>1394</v>
      </c>
      <c r="I1889" s="80"/>
    </row>
    <row r="1890" spans="1:9">
      <c r="A1890" s="280" t="s">
        <v>3285</v>
      </c>
      <c r="B1890" s="280" t="s">
        <v>1457</v>
      </c>
      <c r="C1890" s="280" t="s">
        <v>1181</v>
      </c>
      <c r="D1890" s="280" t="s">
        <v>1213</v>
      </c>
      <c r="E1890" s="80">
        <v>0</v>
      </c>
      <c r="F1890" s="80">
        <v>707910</v>
      </c>
      <c r="G1890" s="80">
        <v>5</v>
      </c>
      <c r="H1890" s="280" t="s">
        <v>1394</v>
      </c>
      <c r="I1890" s="80"/>
    </row>
    <row r="1891" spans="1:9">
      <c r="A1891" s="280" t="s">
        <v>3286</v>
      </c>
      <c r="B1891" s="280" t="s">
        <v>1457</v>
      </c>
      <c r="C1891" s="280" t="s">
        <v>1181</v>
      </c>
      <c r="D1891" s="280" t="s">
        <v>1214</v>
      </c>
      <c r="E1891" s="80">
        <v>0</v>
      </c>
      <c r="F1891" s="80">
        <v>707910</v>
      </c>
      <c r="G1891" s="80">
        <v>5</v>
      </c>
      <c r="H1891" s="280" t="s">
        <v>1394</v>
      </c>
      <c r="I1891" s="80"/>
    </row>
    <row r="1892" spans="1:9">
      <c r="A1892" s="280" t="s">
        <v>3287</v>
      </c>
      <c r="B1892" s="280" t="s">
        <v>1457</v>
      </c>
      <c r="C1892" s="280" t="s">
        <v>1181</v>
      </c>
      <c r="D1892" s="280" t="s">
        <v>1215</v>
      </c>
      <c r="E1892" s="80">
        <v>0</v>
      </c>
      <c r="F1892" s="80">
        <v>707910</v>
      </c>
      <c r="G1892" s="80">
        <v>5</v>
      </c>
      <c r="H1892" s="280" t="s">
        <v>1394</v>
      </c>
      <c r="I1892" s="80"/>
    </row>
    <row r="1893" spans="1:9">
      <c r="A1893" s="280" t="s">
        <v>3288</v>
      </c>
      <c r="B1893" s="280" t="s">
        <v>1457</v>
      </c>
      <c r="C1893" s="280" t="s">
        <v>1181</v>
      </c>
      <c r="D1893" s="280" t="s">
        <v>1216</v>
      </c>
      <c r="E1893" s="80">
        <v>0</v>
      </c>
      <c r="F1893" s="80">
        <v>707910</v>
      </c>
      <c r="G1893" s="80">
        <v>5</v>
      </c>
      <c r="H1893" s="280" t="s">
        <v>1394</v>
      </c>
      <c r="I1893" s="80"/>
    </row>
    <row r="1894" spans="1:9">
      <c r="A1894" s="280" t="s">
        <v>3289</v>
      </c>
      <c r="B1894" s="280" t="s">
        <v>1457</v>
      </c>
      <c r="C1894" s="280" t="s">
        <v>1181</v>
      </c>
      <c r="D1894" s="280" t="s">
        <v>1217</v>
      </c>
      <c r="E1894" s="80">
        <v>0</v>
      </c>
      <c r="F1894" s="80">
        <v>707910</v>
      </c>
      <c r="G1894" s="80">
        <v>5</v>
      </c>
      <c r="H1894" s="280" t="s">
        <v>1394</v>
      </c>
      <c r="I1894" s="80"/>
    </row>
    <row r="1895" spans="1:9">
      <c r="A1895" s="280" t="s">
        <v>3290</v>
      </c>
      <c r="B1895" s="280" t="s">
        <v>1457</v>
      </c>
      <c r="C1895" s="280" t="s">
        <v>1181</v>
      </c>
      <c r="D1895" s="280" t="s">
        <v>1218</v>
      </c>
      <c r="E1895" s="80">
        <v>0</v>
      </c>
      <c r="F1895" s="80">
        <v>707910</v>
      </c>
      <c r="G1895" s="80">
        <v>5</v>
      </c>
      <c r="H1895" s="280" t="s">
        <v>1394</v>
      </c>
      <c r="I1895" s="80"/>
    </row>
    <row r="1896" spans="1:9">
      <c r="A1896" s="280" t="s">
        <v>3291</v>
      </c>
      <c r="B1896" s="280" t="s">
        <v>1457</v>
      </c>
      <c r="C1896" s="280" t="s">
        <v>1181</v>
      </c>
      <c r="D1896" s="280" t="s">
        <v>1219</v>
      </c>
      <c r="E1896" s="80">
        <v>0</v>
      </c>
      <c r="F1896" s="80">
        <v>707910</v>
      </c>
      <c r="G1896" s="80">
        <v>5</v>
      </c>
      <c r="H1896" s="280" t="s">
        <v>1394</v>
      </c>
      <c r="I1896" s="80"/>
    </row>
    <row r="1897" spans="1:9">
      <c r="A1897" s="280" t="s">
        <v>3292</v>
      </c>
      <c r="B1897" s="280" t="s">
        <v>1457</v>
      </c>
      <c r="C1897" s="280" t="s">
        <v>1181</v>
      </c>
      <c r="D1897" s="280" t="s">
        <v>1347</v>
      </c>
      <c r="E1897" s="80">
        <v>0</v>
      </c>
      <c r="F1897" s="80">
        <v>707910</v>
      </c>
      <c r="G1897" s="80">
        <v>5</v>
      </c>
      <c r="H1897" s="280" t="s">
        <v>1394</v>
      </c>
      <c r="I1897" s="80"/>
    </row>
    <row r="1898" spans="1:9">
      <c r="A1898" s="280" t="s">
        <v>3293</v>
      </c>
      <c r="B1898" s="280" t="s">
        <v>1457</v>
      </c>
      <c r="C1898" s="280" t="s">
        <v>1181</v>
      </c>
      <c r="D1898" s="280" t="s">
        <v>1344</v>
      </c>
      <c r="E1898" s="80">
        <v>0</v>
      </c>
      <c r="F1898" s="80">
        <v>707910</v>
      </c>
      <c r="G1898" s="80">
        <v>5</v>
      </c>
      <c r="H1898" s="280" t="s">
        <v>1394</v>
      </c>
      <c r="I1898" s="80"/>
    </row>
    <row r="1899" spans="1:9">
      <c r="A1899" s="280" t="s">
        <v>3294</v>
      </c>
      <c r="B1899" s="280" t="s">
        <v>1457</v>
      </c>
      <c r="C1899" s="280" t="s">
        <v>1200</v>
      </c>
      <c r="D1899" s="280" t="s">
        <v>1211</v>
      </c>
      <c r="E1899" s="80">
        <v>5.7003126168980421E-3</v>
      </c>
      <c r="F1899" s="80">
        <v>707910</v>
      </c>
      <c r="G1899" s="80">
        <v>5</v>
      </c>
      <c r="H1899" s="280" t="s">
        <v>1394</v>
      </c>
      <c r="I1899" s="80"/>
    </row>
    <row r="1900" spans="1:9">
      <c r="A1900" s="280" t="s">
        <v>3295</v>
      </c>
      <c r="B1900" s="280" t="s">
        <v>1457</v>
      </c>
      <c r="C1900" s="280" t="s">
        <v>1200</v>
      </c>
      <c r="D1900" s="280" t="s">
        <v>1212</v>
      </c>
      <c r="E1900" s="80">
        <v>5.8604359559715829E-3</v>
      </c>
      <c r="F1900" s="80">
        <v>707910</v>
      </c>
      <c r="G1900" s="80">
        <v>5</v>
      </c>
      <c r="H1900" s="280" t="s">
        <v>1394</v>
      </c>
      <c r="I1900" s="80"/>
    </row>
    <row r="1901" spans="1:9">
      <c r="A1901" s="280" t="s">
        <v>3296</v>
      </c>
      <c r="B1901" s="280" t="s">
        <v>1457</v>
      </c>
      <c r="C1901" s="280" t="s">
        <v>1200</v>
      </c>
      <c r="D1901" s="280" t="s">
        <v>1213</v>
      </c>
      <c r="E1901" s="80">
        <v>5.7005690948976669E-3</v>
      </c>
      <c r="F1901" s="80">
        <v>707910</v>
      </c>
      <c r="G1901" s="80">
        <v>5</v>
      </c>
      <c r="H1901" s="280" t="s">
        <v>1394</v>
      </c>
      <c r="I1901" s="80"/>
    </row>
    <row r="1902" spans="1:9">
      <c r="A1902" s="280" t="s">
        <v>3297</v>
      </c>
      <c r="B1902" s="280" t="s">
        <v>1457</v>
      </c>
      <c r="C1902" s="280" t="s">
        <v>1200</v>
      </c>
      <c r="D1902" s="280" t="s">
        <v>1214</v>
      </c>
      <c r="E1902" s="80">
        <v>5.8561839927881243E-3</v>
      </c>
      <c r="F1902" s="80">
        <v>707910</v>
      </c>
      <c r="G1902" s="80">
        <v>5</v>
      </c>
      <c r="H1902" s="280" t="s">
        <v>1394</v>
      </c>
      <c r="I1902" s="80"/>
    </row>
    <row r="1903" spans="1:9">
      <c r="A1903" s="280" t="s">
        <v>3298</v>
      </c>
      <c r="B1903" s="280" t="s">
        <v>1457</v>
      </c>
      <c r="C1903" s="280" t="s">
        <v>1200</v>
      </c>
      <c r="D1903" s="280" t="s">
        <v>1215</v>
      </c>
      <c r="E1903" s="80">
        <v>5.7518008184107424E-3</v>
      </c>
      <c r="F1903" s="80">
        <v>707910</v>
      </c>
      <c r="G1903" s="80">
        <v>5</v>
      </c>
      <c r="H1903" s="280" t="s">
        <v>1394</v>
      </c>
      <c r="I1903" s="80"/>
    </row>
    <row r="1904" spans="1:9">
      <c r="A1904" s="280" t="s">
        <v>3299</v>
      </c>
      <c r="B1904" s="280" t="s">
        <v>1457</v>
      </c>
      <c r="C1904" s="280" t="s">
        <v>1200</v>
      </c>
      <c r="D1904" s="280" t="s">
        <v>1216</v>
      </c>
      <c r="E1904" s="80">
        <v>6.8823007301875433E-3</v>
      </c>
      <c r="F1904" s="80">
        <v>707910</v>
      </c>
      <c r="G1904" s="80">
        <v>5</v>
      </c>
      <c r="H1904" s="280" t="s">
        <v>1394</v>
      </c>
      <c r="I1904" s="80"/>
    </row>
    <row r="1905" spans="1:9">
      <c r="A1905" s="280" t="s">
        <v>3300</v>
      </c>
      <c r="B1905" s="280" t="s">
        <v>1457</v>
      </c>
      <c r="C1905" s="280" t="s">
        <v>1200</v>
      </c>
      <c r="D1905" s="280" t="s">
        <v>1217</v>
      </c>
      <c r="E1905" s="80">
        <v>4.8596973958867145E-3</v>
      </c>
      <c r="F1905" s="80">
        <v>707910</v>
      </c>
      <c r="G1905" s="80">
        <v>5</v>
      </c>
      <c r="H1905" s="280" t="s">
        <v>1394</v>
      </c>
      <c r="I1905" s="80"/>
    </row>
    <row r="1906" spans="1:9">
      <c r="A1906" s="280" t="s">
        <v>3301</v>
      </c>
      <c r="B1906" s="280" t="s">
        <v>1457</v>
      </c>
      <c r="C1906" s="280" t="s">
        <v>1200</v>
      </c>
      <c r="D1906" s="280" t="s">
        <v>1218</v>
      </c>
      <c r="E1906" s="80">
        <v>3.711810408263547E-3</v>
      </c>
      <c r="F1906" s="80">
        <v>707910</v>
      </c>
      <c r="G1906" s="80">
        <v>5</v>
      </c>
      <c r="H1906" s="280" t="s">
        <v>1394</v>
      </c>
      <c r="I1906" s="80"/>
    </row>
    <row r="1907" spans="1:9">
      <c r="A1907" s="280" t="s">
        <v>3302</v>
      </c>
      <c r="B1907" s="280" t="s">
        <v>1457</v>
      </c>
      <c r="C1907" s="280" t="s">
        <v>1200</v>
      </c>
      <c r="D1907" s="280" t="s">
        <v>1219</v>
      </c>
      <c r="E1907" s="80">
        <v>5.4642417233047641E-3</v>
      </c>
      <c r="F1907" s="80">
        <v>707910</v>
      </c>
      <c r="G1907" s="80">
        <v>5</v>
      </c>
      <c r="H1907" s="280" t="s">
        <v>1394</v>
      </c>
      <c r="I1907" s="80"/>
    </row>
    <row r="1908" spans="1:9">
      <c r="A1908" s="280" t="s">
        <v>3303</v>
      </c>
      <c r="B1908" s="280" t="s">
        <v>1457</v>
      </c>
      <c r="C1908" s="280" t="s">
        <v>1200</v>
      </c>
      <c r="D1908" s="280" t="s">
        <v>1347</v>
      </c>
      <c r="E1908" s="80">
        <v>7.6103419159322698E-3</v>
      </c>
      <c r="F1908" s="80">
        <v>707910</v>
      </c>
      <c r="G1908" s="80">
        <v>5</v>
      </c>
      <c r="H1908" s="280" t="s">
        <v>1394</v>
      </c>
      <c r="I1908" s="80"/>
    </row>
    <row r="1909" spans="1:9">
      <c r="A1909" s="280" t="s">
        <v>3304</v>
      </c>
      <c r="B1909" s="280" t="s">
        <v>1457</v>
      </c>
      <c r="C1909" s="280" t="s">
        <v>1200</v>
      </c>
      <c r="D1909" s="280" t="s">
        <v>1344</v>
      </c>
      <c r="E1909" s="80">
        <v>1.9960165380880353E-2</v>
      </c>
      <c r="F1909" s="80">
        <v>707910</v>
      </c>
      <c r="G1909" s="80">
        <v>5</v>
      </c>
      <c r="H1909" s="280" t="s">
        <v>1394</v>
      </c>
      <c r="I1909" s="80"/>
    </row>
    <row r="1910" spans="1:9">
      <c r="A1910" s="280" t="s">
        <v>3305</v>
      </c>
      <c r="B1910" s="280" t="s">
        <v>1457</v>
      </c>
      <c r="C1910" s="280" t="s">
        <v>1201</v>
      </c>
      <c r="D1910" s="280" t="s">
        <v>1211</v>
      </c>
      <c r="E1910" s="80">
        <v>0.12367869379657628</v>
      </c>
      <c r="F1910" s="80">
        <v>707910</v>
      </c>
      <c r="G1910" s="80">
        <v>5</v>
      </c>
      <c r="H1910" s="280" t="s">
        <v>1394</v>
      </c>
      <c r="I1910" s="80"/>
    </row>
    <row r="1911" spans="1:9">
      <c r="A1911" s="280" t="s">
        <v>3306</v>
      </c>
      <c r="B1911" s="280" t="s">
        <v>1457</v>
      </c>
      <c r="C1911" s="280" t="s">
        <v>1201</v>
      </c>
      <c r="D1911" s="280" t="s">
        <v>1212</v>
      </c>
      <c r="E1911" s="80">
        <v>0.12655926405254223</v>
      </c>
      <c r="F1911" s="80">
        <v>707910</v>
      </c>
      <c r="G1911" s="80">
        <v>5</v>
      </c>
      <c r="H1911" s="280" t="s">
        <v>1394</v>
      </c>
      <c r="I1911" s="80"/>
    </row>
    <row r="1912" spans="1:9">
      <c r="A1912" s="280" t="s">
        <v>3307</v>
      </c>
      <c r="B1912" s="280" t="s">
        <v>1457</v>
      </c>
      <c r="C1912" s="280" t="s">
        <v>1201</v>
      </c>
      <c r="D1912" s="280" t="s">
        <v>1213</v>
      </c>
      <c r="E1912" s="80">
        <v>0.12369927008823429</v>
      </c>
      <c r="F1912" s="80">
        <v>707910</v>
      </c>
      <c r="G1912" s="80">
        <v>5</v>
      </c>
      <c r="H1912" s="280" t="s">
        <v>1394</v>
      </c>
      <c r="I1912" s="80"/>
    </row>
    <row r="1913" spans="1:9">
      <c r="A1913" s="280" t="s">
        <v>3308</v>
      </c>
      <c r="B1913" s="280" t="s">
        <v>1457</v>
      </c>
      <c r="C1913" s="280" t="s">
        <v>1201</v>
      </c>
      <c r="D1913" s="280" t="s">
        <v>1214</v>
      </c>
      <c r="E1913" s="80">
        <v>0.12620715038104705</v>
      </c>
      <c r="F1913" s="80">
        <v>707910</v>
      </c>
      <c r="G1913" s="80">
        <v>5</v>
      </c>
      <c r="H1913" s="280" t="s">
        <v>1394</v>
      </c>
      <c r="I1913" s="80"/>
    </row>
    <row r="1914" spans="1:9">
      <c r="A1914" s="280" t="s">
        <v>3309</v>
      </c>
      <c r="B1914" s="280" t="s">
        <v>1457</v>
      </c>
      <c r="C1914" s="280" t="s">
        <v>1201</v>
      </c>
      <c r="D1914" s="280" t="s">
        <v>1215</v>
      </c>
      <c r="E1914" s="80">
        <v>0.12503075829314933</v>
      </c>
      <c r="F1914" s="80">
        <v>707910</v>
      </c>
      <c r="G1914" s="80">
        <v>5</v>
      </c>
      <c r="H1914" s="280" t="s">
        <v>1394</v>
      </c>
      <c r="I1914" s="80"/>
    </row>
    <row r="1915" spans="1:9">
      <c r="A1915" s="280" t="s">
        <v>3310</v>
      </c>
      <c r="B1915" s="280" t="s">
        <v>1457</v>
      </c>
      <c r="C1915" s="280" t="s">
        <v>1201</v>
      </c>
      <c r="D1915" s="280" t="s">
        <v>1216</v>
      </c>
      <c r="E1915" s="80">
        <v>0.25281607391839228</v>
      </c>
      <c r="F1915" s="80">
        <v>707910</v>
      </c>
      <c r="G1915" s="80">
        <v>5</v>
      </c>
      <c r="H1915" s="280" t="s">
        <v>1394</v>
      </c>
      <c r="I1915" s="80"/>
    </row>
    <row r="1916" spans="1:9">
      <c r="A1916" s="280" t="s">
        <v>3311</v>
      </c>
      <c r="B1916" s="280" t="s">
        <v>1457</v>
      </c>
      <c r="C1916" s="280" t="s">
        <v>1201</v>
      </c>
      <c r="D1916" s="280" t="s">
        <v>1217</v>
      </c>
      <c r="E1916" s="80">
        <v>0.10475311015123413</v>
      </c>
      <c r="F1916" s="80">
        <v>707910</v>
      </c>
      <c r="G1916" s="80">
        <v>5</v>
      </c>
      <c r="H1916" s="280" t="s">
        <v>1394</v>
      </c>
      <c r="I1916" s="80"/>
    </row>
    <row r="1917" spans="1:9">
      <c r="A1917" s="280" t="s">
        <v>3312</v>
      </c>
      <c r="B1917" s="280" t="s">
        <v>1457</v>
      </c>
      <c r="C1917" s="280" t="s">
        <v>1201</v>
      </c>
      <c r="D1917" s="280" t="s">
        <v>1218</v>
      </c>
      <c r="E1917" s="80">
        <v>9.8748278545294207E-2</v>
      </c>
      <c r="F1917" s="80">
        <v>707910</v>
      </c>
      <c r="G1917" s="80">
        <v>5</v>
      </c>
      <c r="H1917" s="280" t="s">
        <v>1394</v>
      </c>
      <c r="I1917" s="80"/>
    </row>
    <row r="1918" spans="1:9">
      <c r="A1918" s="280" t="s">
        <v>3313</v>
      </c>
      <c r="B1918" s="280" t="s">
        <v>1457</v>
      </c>
      <c r="C1918" s="280" t="s">
        <v>1201</v>
      </c>
      <c r="D1918" s="280" t="s">
        <v>1219</v>
      </c>
      <c r="E1918" s="80">
        <v>17854.326302250607</v>
      </c>
      <c r="F1918" s="80">
        <v>707910</v>
      </c>
      <c r="G1918" s="80">
        <v>5</v>
      </c>
      <c r="H1918" s="280" t="s">
        <v>1394</v>
      </c>
      <c r="I1918" s="80"/>
    </row>
    <row r="1919" spans="1:9">
      <c r="A1919" s="280" t="s">
        <v>3314</v>
      </c>
      <c r="B1919" s="280" t="s">
        <v>1457</v>
      </c>
      <c r="C1919" s="280" t="s">
        <v>1201</v>
      </c>
      <c r="D1919" s="280" t="s">
        <v>1347</v>
      </c>
      <c r="E1919" s="80">
        <v>0.19014020926203365</v>
      </c>
      <c r="F1919" s="80">
        <v>707910</v>
      </c>
      <c r="G1919" s="80">
        <v>5</v>
      </c>
      <c r="H1919" s="280" t="s">
        <v>1394</v>
      </c>
      <c r="I1919" s="80"/>
    </row>
    <row r="1920" spans="1:9">
      <c r="A1920" s="280" t="s">
        <v>3315</v>
      </c>
      <c r="B1920" s="280" t="s">
        <v>1457</v>
      </c>
      <c r="C1920" s="280" t="s">
        <v>1201</v>
      </c>
      <c r="D1920" s="280" t="s">
        <v>1344</v>
      </c>
      <c r="E1920" s="80">
        <v>0.44878998027225714</v>
      </c>
      <c r="F1920" s="80">
        <v>707910</v>
      </c>
      <c r="G1920" s="80">
        <v>5</v>
      </c>
      <c r="H1920" s="280" t="s">
        <v>1394</v>
      </c>
      <c r="I1920" s="80"/>
    </row>
    <row r="1921" spans="1:9">
      <c r="A1921" s="280" t="s">
        <v>3316</v>
      </c>
      <c r="B1921" s="280" t="s">
        <v>1457</v>
      </c>
      <c r="C1921" s="280" t="s">
        <v>1202</v>
      </c>
      <c r="D1921" s="280" t="s">
        <v>1211</v>
      </c>
      <c r="E1921" s="80">
        <v>2.197208928522001E-3</v>
      </c>
      <c r="F1921" s="80">
        <v>707910</v>
      </c>
      <c r="G1921" s="80">
        <v>5</v>
      </c>
      <c r="H1921" s="280" t="s">
        <v>1394</v>
      </c>
      <c r="I1921" s="80"/>
    </row>
    <row r="1922" spans="1:9">
      <c r="A1922" s="280" t="s">
        <v>3317</v>
      </c>
      <c r="B1922" s="280" t="s">
        <v>1457</v>
      </c>
      <c r="C1922" s="280" t="s">
        <v>1202</v>
      </c>
      <c r="D1922" s="280" t="s">
        <v>1212</v>
      </c>
      <c r="E1922" s="80">
        <v>2.2315303521396796E-3</v>
      </c>
      <c r="F1922" s="80">
        <v>707910</v>
      </c>
      <c r="G1922" s="80">
        <v>5</v>
      </c>
      <c r="H1922" s="280" t="s">
        <v>1394</v>
      </c>
      <c r="I1922" s="80"/>
    </row>
    <row r="1923" spans="1:9">
      <c r="A1923" s="280" t="s">
        <v>3318</v>
      </c>
      <c r="B1923" s="280" t="s">
        <v>1457</v>
      </c>
      <c r="C1923" s="280" t="s">
        <v>1202</v>
      </c>
      <c r="D1923" s="280" t="s">
        <v>1213</v>
      </c>
      <c r="E1923" s="80">
        <v>2.197208928522001E-3</v>
      </c>
      <c r="F1923" s="80">
        <v>707910</v>
      </c>
      <c r="G1923" s="80">
        <v>5</v>
      </c>
      <c r="H1923" s="280" t="s">
        <v>1394</v>
      </c>
      <c r="I1923" s="80"/>
    </row>
    <row r="1924" spans="1:9">
      <c r="A1924" s="280" t="s">
        <v>3319</v>
      </c>
      <c r="B1924" s="280" t="s">
        <v>1457</v>
      </c>
      <c r="C1924" s="280" t="s">
        <v>1202</v>
      </c>
      <c r="D1924" s="280" t="s">
        <v>1214</v>
      </c>
      <c r="E1924" s="80">
        <v>2.2315303521396796E-3</v>
      </c>
      <c r="F1924" s="80">
        <v>707910</v>
      </c>
      <c r="G1924" s="80">
        <v>5</v>
      </c>
      <c r="H1924" s="280" t="s">
        <v>1394</v>
      </c>
      <c r="I1924" s="80"/>
    </row>
    <row r="1925" spans="1:9">
      <c r="A1925" s="280" t="s">
        <v>3320</v>
      </c>
      <c r="B1925" s="280" t="s">
        <v>1457</v>
      </c>
      <c r="C1925" s="280" t="s">
        <v>1202</v>
      </c>
      <c r="D1925" s="280" t="s">
        <v>1215</v>
      </c>
      <c r="E1925" s="80">
        <v>1.9118582304117249E-3</v>
      </c>
      <c r="F1925" s="80">
        <v>707910</v>
      </c>
      <c r="G1925" s="80">
        <v>5</v>
      </c>
      <c r="H1925" s="280" t="s">
        <v>1394</v>
      </c>
      <c r="I1925" s="80"/>
    </row>
    <row r="1926" spans="1:9">
      <c r="A1926" s="280" t="s">
        <v>3321</v>
      </c>
      <c r="B1926" s="280" t="s">
        <v>1457</v>
      </c>
      <c r="C1926" s="280" t="s">
        <v>1202</v>
      </c>
      <c r="D1926" s="280" t="s">
        <v>1216</v>
      </c>
      <c r="E1926" s="80">
        <v>2.1574878547156785E-3</v>
      </c>
      <c r="F1926" s="80">
        <v>707910</v>
      </c>
      <c r="G1926" s="80">
        <v>5</v>
      </c>
      <c r="H1926" s="280" t="s">
        <v>1394</v>
      </c>
      <c r="I1926" s="80"/>
    </row>
    <row r="1927" spans="1:9">
      <c r="A1927" s="280" t="s">
        <v>3322</v>
      </c>
      <c r="B1927" s="280" t="s">
        <v>1457</v>
      </c>
      <c r="C1927" s="280" t="s">
        <v>1202</v>
      </c>
      <c r="D1927" s="280" t="s">
        <v>1217</v>
      </c>
      <c r="E1927" s="80">
        <v>1.6341707902619343E-3</v>
      </c>
      <c r="F1927" s="80">
        <v>707910</v>
      </c>
      <c r="G1927" s="80">
        <v>5</v>
      </c>
      <c r="H1927" s="280" t="s">
        <v>1394</v>
      </c>
      <c r="I1927" s="80"/>
    </row>
    <row r="1928" spans="1:9">
      <c r="A1928" s="280" t="s">
        <v>3323</v>
      </c>
      <c r="B1928" s="280" t="s">
        <v>1457</v>
      </c>
      <c r="C1928" s="280" t="s">
        <v>1202</v>
      </c>
      <c r="D1928" s="280" t="s">
        <v>1218</v>
      </c>
      <c r="E1928" s="80">
        <v>1.1479617659834762E-3</v>
      </c>
      <c r="F1928" s="80">
        <v>707910</v>
      </c>
      <c r="G1928" s="80">
        <v>5</v>
      </c>
      <c r="H1928" s="280" t="s">
        <v>1394</v>
      </c>
      <c r="I1928" s="80"/>
    </row>
    <row r="1929" spans="1:9">
      <c r="A1929" s="280" t="s">
        <v>3324</v>
      </c>
      <c r="B1929" s="280" t="s">
        <v>1457</v>
      </c>
      <c r="C1929" s="280" t="s">
        <v>1202</v>
      </c>
      <c r="D1929" s="280" t="s">
        <v>1219</v>
      </c>
      <c r="E1929" s="80">
        <v>2.2349474246928544E-3</v>
      </c>
      <c r="F1929" s="80">
        <v>707910</v>
      </c>
      <c r="G1929" s="80">
        <v>5</v>
      </c>
      <c r="H1929" s="280" t="s">
        <v>1394</v>
      </c>
      <c r="I1929" s="80"/>
    </row>
    <row r="1930" spans="1:9">
      <c r="A1930" s="280" t="s">
        <v>3325</v>
      </c>
      <c r="B1930" s="280" t="s">
        <v>1457</v>
      </c>
      <c r="C1930" s="280" t="s">
        <v>1202</v>
      </c>
      <c r="D1930" s="280" t="s">
        <v>1347</v>
      </c>
      <c r="E1930" s="80">
        <v>3.0545843629220656E-3</v>
      </c>
      <c r="F1930" s="80">
        <v>707910</v>
      </c>
      <c r="G1930" s="80">
        <v>5</v>
      </c>
      <c r="H1930" s="280" t="s">
        <v>1394</v>
      </c>
      <c r="I1930" s="80"/>
    </row>
    <row r="1931" spans="1:9">
      <c r="A1931" s="280" t="s">
        <v>3326</v>
      </c>
      <c r="B1931" s="280" t="s">
        <v>1457</v>
      </c>
      <c r="C1931" s="280" t="s">
        <v>1202</v>
      </c>
      <c r="D1931" s="280" t="s">
        <v>1344</v>
      </c>
      <c r="E1931" s="80">
        <v>7.7234649664435287E-3</v>
      </c>
      <c r="F1931" s="80">
        <v>707910</v>
      </c>
      <c r="G1931" s="80">
        <v>5</v>
      </c>
      <c r="H1931" s="280" t="s">
        <v>1394</v>
      </c>
      <c r="I1931" s="80"/>
    </row>
    <row r="1932" spans="1:9">
      <c r="A1932" s="280" t="s">
        <v>3327</v>
      </c>
      <c r="B1932" s="280" t="s">
        <v>1457</v>
      </c>
      <c r="C1932" s="280" t="s">
        <v>1203</v>
      </c>
      <c r="D1932" s="280" t="s">
        <v>1211</v>
      </c>
      <c r="E1932" s="80">
        <v>6.8396846381780846E-4</v>
      </c>
      <c r="F1932" s="80">
        <v>707910</v>
      </c>
      <c r="G1932" s="80">
        <v>5</v>
      </c>
      <c r="H1932" s="280" t="s">
        <v>1394</v>
      </c>
      <c r="I1932" s="80"/>
    </row>
    <row r="1933" spans="1:9">
      <c r="A1933" s="280" t="s">
        <v>3328</v>
      </c>
      <c r="B1933" s="280" t="s">
        <v>1457</v>
      </c>
      <c r="C1933" s="280" t="s">
        <v>1203</v>
      </c>
      <c r="D1933" s="280" t="s">
        <v>1212</v>
      </c>
      <c r="E1933" s="80">
        <v>6.9646823887533477E-4</v>
      </c>
      <c r="F1933" s="80">
        <v>707910</v>
      </c>
      <c r="G1933" s="80">
        <v>5</v>
      </c>
      <c r="H1933" s="280" t="s">
        <v>1394</v>
      </c>
      <c r="I1933" s="80"/>
    </row>
    <row r="1934" spans="1:9">
      <c r="A1934" s="280" t="s">
        <v>3329</v>
      </c>
      <c r="B1934" s="280" t="s">
        <v>1457</v>
      </c>
      <c r="C1934" s="280" t="s">
        <v>1203</v>
      </c>
      <c r="D1934" s="280" t="s">
        <v>1213</v>
      </c>
      <c r="E1934" s="80">
        <v>6.8399192110304399E-4</v>
      </c>
      <c r="F1934" s="80">
        <v>707910</v>
      </c>
      <c r="G1934" s="80">
        <v>5</v>
      </c>
      <c r="H1934" s="280" t="s">
        <v>1394</v>
      </c>
      <c r="I1934" s="80"/>
    </row>
    <row r="1935" spans="1:9">
      <c r="A1935" s="280" t="s">
        <v>3330</v>
      </c>
      <c r="B1935" s="280" t="s">
        <v>1457</v>
      </c>
      <c r="C1935" s="280" t="s">
        <v>1203</v>
      </c>
      <c r="D1935" s="280" t="s">
        <v>1214</v>
      </c>
      <c r="E1935" s="80">
        <v>6.9633703678534853E-4</v>
      </c>
      <c r="F1935" s="80">
        <v>707910</v>
      </c>
      <c r="G1935" s="80">
        <v>5</v>
      </c>
      <c r="H1935" s="280" t="s">
        <v>1394</v>
      </c>
      <c r="I1935" s="80"/>
    </row>
    <row r="1936" spans="1:9">
      <c r="A1936" s="280" t="s">
        <v>3331</v>
      </c>
      <c r="B1936" s="280" t="s">
        <v>1457</v>
      </c>
      <c r="C1936" s="280" t="s">
        <v>1203</v>
      </c>
      <c r="D1936" s="280" t="s">
        <v>1215</v>
      </c>
      <c r="E1936" s="80">
        <v>6.8079758053535776E-4</v>
      </c>
      <c r="F1936" s="80">
        <v>707910</v>
      </c>
      <c r="G1936" s="80">
        <v>5</v>
      </c>
      <c r="H1936" s="280" t="s">
        <v>1394</v>
      </c>
      <c r="I1936" s="80"/>
    </row>
    <row r="1937" spans="1:9">
      <c r="A1937" s="280" t="s">
        <v>3332</v>
      </c>
      <c r="B1937" s="280" t="s">
        <v>1457</v>
      </c>
      <c r="C1937" s="280" t="s">
        <v>1203</v>
      </c>
      <c r="D1937" s="280" t="s">
        <v>1216</v>
      </c>
      <c r="E1937" s="80">
        <v>9.4925610912199355E-4</v>
      </c>
      <c r="F1937" s="80">
        <v>707910</v>
      </c>
      <c r="G1937" s="80">
        <v>5</v>
      </c>
      <c r="H1937" s="280" t="s">
        <v>1394</v>
      </c>
      <c r="I1937" s="80"/>
    </row>
    <row r="1938" spans="1:9">
      <c r="A1938" s="280" t="s">
        <v>3333</v>
      </c>
      <c r="B1938" s="280" t="s">
        <v>1457</v>
      </c>
      <c r="C1938" s="280" t="s">
        <v>1203</v>
      </c>
      <c r="D1938" s="280" t="s">
        <v>1217</v>
      </c>
      <c r="E1938" s="80">
        <v>5.7784713942104203E-4</v>
      </c>
      <c r="F1938" s="80">
        <v>707910</v>
      </c>
      <c r="G1938" s="80">
        <v>5</v>
      </c>
      <c r="H1938" s="280" t="s">
        <v>1394</v>
      </c>
      <c r="I1938" s="80"/>
    </row>
    <row r="1939" spans="1:9">
      <c r="A1939" s="280" t="s">
        <v>3334</v>
      </c>
      <c r="B1939" s="280" t="s">
        <v>1457</v>
      </c>
      <c r="C1939" s="280" t="s">
        <v>1203</v>
      </c>
      <c r="D1939" s="280" t="s">
        <v>1218</v>
      </c>
      <c r="E1939" s="80">
        <v>5.2094686578440835E-4</v>
      </c>
      <c r="F1939" s="80">
        <v>707910</v>
      </c>
      <c r="G1939" s="80">
        <v>5</v>
      </c>
      <c r="H1939" s="280" t="s">
        <v>1394</v>
      </c>
      <c r="I1939" s="80"/>
    </row>
    <row r="1940" spans="1:9">
      <c r="A1940" s="280" t="s">
        <v>3335</v>
      </c>
      <c r="B1940" s="280" t="s">
        <v>1457</v>
      </c>
      <c r="C1940" s="280" t="s">
        <v>1203</v>
      </c>
      <c r="D1940" s="280" t="s">
        <v>1219</v>
      </c>
      <c r="E1940" s="80">
        <v>115.11937701073263</v>
      </c>
      <c r="F1940" s="80">
        <v>707910</v>
      </c>
      <c r="G1940" s="80">
        <v>5</v>
      </c>
      <c r="H1940" s="280" t="s">
        <v>1394</v>
      </c>
      <c r="I1940" s="80"/>
    </row>
    <row r="1941" spans="1:9">
      <c r="A1941" s="280" t="s">
        <v>3336</v>
      </c>
      <c r="B1941" s="280" t="s">
        <v>1457</v>
      </c>
      <c r="C1941" s="280" t="s">
        <v>1203</v>
      </c>
      <c r="D1941" s="280" t="s">
        <v>1347</v>
      </c>
      <c r="E1941" s="80">
        <v>1.040145975992319E-3</v>
      </c>
      <c r="F1941" s="80">
        <v>707910</v>
      </c>
      <c r="G1941" s="80">
        <v>5</v>
      </c>
      <c r="H1941" s="280" t="s">
        <v>1394</v>
      </c>
      <c r="I1941" s="80"/>
    </row>
    <row r="1942" spans="1:9">
      <c r="A1942" s="280" t="s">
        <v>3337</v>
      </c>
      <c r="B1942" s="280" t="s">
        <v>1457</v>
      </c>
      <c r="C1942" s="280" t="s">
        <v>1203</v>
      </c>
      <c r="D1942" s="280" t="s">
        <v>1344</v>
      </c>
      <c r="E1942" s="80">
        <v>2.4835898075836562E-3</v>
      </c>
      <c r="F1942" s="80">
        <v>707910</v>
      </c>
      <c r="G1942" s="80">
        <v>5</v>
      </c>
      <c r="H1942" s="280" t="s">
        <v>1394</v>
      </c>
      <c r="I1942" s="80"/>
    </row>
    <row r="1943" spans="1:9">
      <c r="A1943" s="280" t="s">
        <v>3338</v>
      </c>
      <c r="B1943" s="280" t="s">
        <v>1457</v>
      </c>
      <c r="C1943" s="280" t="s">
        <v>1204</v>
      </c>
      <c r="D1943" s="280" t="s">
        <v>1211</v>
      </c>
      <c r="E1943" s="80">
        <v>0.29455648171132431</v>
      </c>
      <c r="F1943" s="80">
        <v>707910</v>
      </c>
      <c r="G1943" s="80">
        <v>5</v>
      </c>
      <c r="H1943" s="280" t="s">
        <v>1394</v>
      </c>
      <c r="I1943" s="80"/>
    </row>
    <row r="1944" spans="1:9">
      <c r="A1944" s="280" t="s">
        <v>3339</v>
      </c>
      <c r="B1944" s="280" t="s">
        <v>1457</v>
      </c>
      <c r="C1944" s="280" t="s">
        <v>1204</v>
      </c>
      <c r="D1944" s="280" t="s">
        <v>1212</v>
      </c>
      <c r="E1944" s="80">
        <v>0.30138903256060851</v>
      </c>
      <c r="F1944" s="80">
        <v>707910</v>
      </c>
      <c r="G1944" s="80">
        <v>5</v>
      </c>
      <c r="H1944" s="280" t="s">
        <v>1394</v>
      </c>
      <c r="I1944" s="80"/>
    </row>
    <row r="1945" spans="1:9">
      <c r="A1945" s="280" t="s">
        <v>3340</v>
      </c>
      <c r="B1945" s="280" t="s">
        <v>1457</v>
      </c>
      <c r="C1945" s="280" t="s">
        <v>1204</v>
      </c>
      <c r="D1945" s="280" t="s">
        <v>1213</v>
      </c>
      <c r="E1945" s="80">
        <v>0.29457559056529758</v>
      </c>
      <c r="F1945" s="80">
        <v>707910</v>
      </c>
      <c r="G1945" s="80">
        <v>5</v>
      </c>
      <c r="H1945" s="280" t="s">
        <v>1394</v>
      </c>
      <c r="I1945" s="80"/>
    </row>
    <row r="1946" spans="1:9">
      <c r="A1946" s="280" t="s">
        <v>3341</v>
      </c>
      <c r="B1946" s="280" t="s">
        <v>1457</v>
      </c>
      <c r="C1946" s="280" t="s">
        <v>1204</v>
      </c>
      <c r="D1946" s="280" t="s">
        <v>1214</v>
      </c>
      <c r="E1946" s="80">
        <v>0.30096761950709233</v>
      </c>
      <c r="F1946" s="80">
        <v>707910</v>
      </c>
      <c r="G1946" s="80">
        <v>5</v>
      </c>
      <c r="H1946" s="280" t="s">
        <v>1394</v>
      </c>
      <c r="I1946" s="80"/>
    </row>
    <row r="1947" spans="1:9">
      <c r="A1947" s="280" t="s">
        <v>3342</v>
      </c>
      <c r="B1947" s="280" t="s">
        <v>1457</v>
      </c>
      <c r="C1947" s="280" t="s">
        <v>1204</v>
      </c>
      <c r="D1947" s="280" t="s">
        <v>1215</v>
      </c>
      <c r="E1947" s="80">
        <v>0.29492094167949595</v>
      </c>
      <c r="F1947" s="80">
        <v>707910</v>
      </c>
      <c r="G1947" s="80">
        <v>5</v>
      </c>
      <c r="H1947" s="280" t="s">
        <v>1394</v>
      </c>
      <c r="I1947" s="80"/>
    </row>
    <row r="1948" spans="1:9">
      <c r="A1948" s="280" t="s">
        <v>3343</v>
      </c>
      <c r="B1948" s="280" t="s">
        <v>1457</v>
      </c>
      <c r="C1948" s="280" t="s">
        <v>1204</v>
      </c>
      <c r="D1948" s="280" t="s">
        <v>1216</v>
      </c>
      <c r="E1948" s="80">
        <v>0.62571469312511074</v>
      </c>
      <c r="F1948" s="80">
        <v>707910</v>
      </c>
      <c r="G1948" s="80">
        <v>5</v>
      </c>
      <c r="H1948" s="280" t="s">
        <v>1394</v>
      </c>
      <c r="I1948" s="80"/>
    </row>
    <row r="1949" spans="1:9">
      <c r="A1949" s="280" t="s">
        <v>3344</v>
      </c>
      <c r="B1949" s="280" t="s">
        <v>1457</v>
      </c>
      <c r="C1949" s="280" t="s">
        <v>1204</v>
      </c>
      <c r="D1949" s="280" t="s">
        <v>1217</v>
      </c>
      <c r="E1949" s="80">
        <v>0.25147931556656106</v>
      </c>
      <c r="F1949" s="80">
        <v>707910</v>
      </c>
      <c r="G1949" s="80">
        <v>5</v>
      </c>
      <c r="H1949" s="280" t="s">
        <v>1394</v>
      </c>
      <c r="I1949" s="80"/>
    </row>
    <row r="1950" spans="1:9">
      <c r="A1950" s="280" t="s">
        <v>3345</v>
      </c>
      <c r="B1950" s="280" t="s">
        <v>1457</v>
      </c>
      <c r="C1950" s="280" t="s">
        <v>1204</v>
      </c>
      <c r="D1950" s="280" t="s">
        <v>1218</v>
      </c>
      <c r="E1950" s="80">
        <v>0.18732588580773646</v>
      </c>
      <c r="F1950" s="80">
        <v>707910</v>
      </c>
      <c r="G1950" s="80">
        <v>5</v>
      </c>
      <c r="H1950" s="280" t="s">
        <v>1394</v>
      </c>
      <c r="I1950" s="80"/>
    </row>
    <row r="1951" spans="1:9">
      <c r="A1951" s="280" t="s">
        <v>3346</v>
      </c>
      <c r="B1951" s="280" t="s">
        <v>1457</v>
      </c>
      <c r="C1951" s="280" t="s">
        <v>1204</v>
      </c>
      <c r="D1951" s="280" t="s">
        <v>1219</v>
      </c>
      <c r="E1951" s="80">
        <v>35468.587273531499</v>
      </c>
      <c r="F1951" s="80">
        <v>707910</v>
      </c>
      <c r="G1951" s="80">
        <v>5</v>
      </c>
      <c r="H1951" s="280" t="s">
        <v>1394</v>
      </c>
      <c r="I1951" s="80"/>
    </row>
    <row r="1952" spans="1:9">
      <c r="A1952" s="280" t="s">
        <v>3347</v>
      </c>
      <c r="B1952" s="280" t="s">
        <v>1457</v>
      </c>
      <c r="C1952" s="280" t="s">
        <v>1204</v>
      </c>
      <c r="D1952" s="280" t="s">
        <v>1347</v>
      </c>
      <c r="E1952" s="80">
        <v>0.44652939929687191</v>
      </c>
      <c r="F1952" s="80">
        <v>707910</v>
      </c>
      <c r="G1952" s="80">
        <v>5</v>
      </c>
      <c r="H1952" s="280" t="s">
        <v>1394</v>
      </c>
      <c r="I1952" s="80"/>
    </row>
    <row r="1953" spans="1:9">
      <c r="A1953" s="280" t="s">
        <v>3348</v>
      </c>
      <c r="B1953" s="280" t="s">
        <v>1457</v>
      </c>
      <c r="C1953" s="280" t="s">
        <v>1204</v>
      </c>
      <c r="D1953" s="280" t="s">
        <v>1344</v>
      </c>
      <c r="E1953" s="80">
        <v>1.0644003399733413</v>
      </c>
      <c r="F1953" s="80">
        <v>707910</v>
      </c>
      <c r="G1953" s="80">
        <v>5</v>
      </c>
      <c r="H1953" s="280" t="s">
        <v>1394</v>
      </c>
      <c r="I1953" s="80"/>
    </row>
    <row r="1954" spans="1:9">
      <c r="A1954" s="280" t="s">
        <v>3349</v>
      </c>
      <c r="B1954" s="280" t="s">
        <v>1457</v>
      </c>
      <c r="C1954" s="280" t="s">
        <v>1205</v>
      </c>
      <c r="D1954" s="280" t="s">
        <v>1211</v>
      </c>
      <c r="E1954" s="80">
        <v>0.10637460482062959</v>
      </c>
      <c r="F1954" s="80">
        <v>707910</v>
      </c>
      <c r="G1954" s="80">
        <v>5</v>
      </c>
      <c r="H1954" s="280" t="s">
        <v>1394</v>
      </c>
      <c r="I1954" s="80"/>
    </row>
    <row r="1955" spans="1:9">
      <c r="A1955" s="280" t="s">
        <v>3350</v>
      </c>
      <c r="B1955" s="280" t="s">
        <v>1457</v>
      </c>
      <c r="C1955" s="280" t="s">
        <v>1205</v>
      </c>
      <c r="D1955" s="280" t="s">
        <v>1212</v>
      </c>
      <c r="E1955" s="80">
        <v>0.10879809331173211</v>
      </c>
      <c r="F1955" s="80">
        <v>707910</v>
      </c>
      <c r="G1955" s="80">
        <v>5</v>
      </c>
      <c r="H1955" s="280" t="s">
        <v>1394</v>
      </c>
      <c r="I1955" s="80"/>
    </row>
    <row r="1956" spans="1:9">
      <c r="A1956" s="280" t="s">
        <v>3351</v>
      </c>
      <c r="B1956" s="280" t="s">
        <v>1457</v>
      </c>
      <c r="C1956" s="280" t="s">
        <v>1205</v>
      </c>
      <c r="D1956" s="280" t="s">
        <v>1213</v>
      </c>
      <c r="E1956" s="80">
        <v>0.10637460482062959</v>
      </c>
      <c r="F1956" s="80">
        <v>707910</v>
      </c>
      <c r="G1956" s="80">
        <v>5</v>
      </c>
      <c r="H1956" s="280" t="s">
        <v>1394</v>
      </c>
      <c r="I1956" s="80"/>
    </row>
    <row r="1957" spans="1:9">
      <c r="A1957" s="280" t="s">
        <v>3352</v>
      </c>
      <c r="B1957" s="280" t="s">
        <v>1457</v>
      </c>
      <c r="C1957" s="280" t="s">
        <v>1205</v>
      </c>
      <c r="D1957" s="280" t="s">
        <v>1214</v>
      </c>
      <c r="E1957" s="80">
        <v>0.1087563489977767</v>
      </c>
      <c r="F1957" s="80">
        <v>707910</v>
      </c>
      <c r="G1957" s="80">
        <v>5</v>
      </c>
      <c r="H1957" s="280" t="s">
        <v>1394</v>
      </c>
      <c r="I1957" s="80"/>
    </row>
    <row r="1958" spans="1:9">
      <c r="A1958" s="280" t="s">
        <v>3353</v>
      </c>
      <c r="B1958" s="280" t="s">
        <v>1457</v>
      </c>
      <c r="C1958" s="280" t="s">
        <v>1205</v>
      </c>
      <c r="D1958" s="280" t="s">
        <v>1215</v>
      </c>
      <c r="E1958" s="80">
        <v>0.10636440693944958</v>
      </c>
      <c r="F1958" s="80">
        <v>707910</v>
      </c>
      <c r="G1958" s="80">
        <v>5</v>
      </c>
      <c r="H1958" s="280" t="s">
        <v>1394</v>
      </c>
      <c r="I1958" s="80"/>
    </row>
    <row r="1959" spans="1:9">
      <c r="A1959" s="280" t="s">
        <v>3354</v>
      </c>
      <c r="B1959" s="280" t="s">
        <v>1457</v>
      </c>
      <c r="C1959" s="280" t="s">
        <v>1205</v>
      </c>
      <c r="D1959" s="280" t="s">
        <v>1216</v>
      </c>
      <c r="E1959" s="80">
        <v>0.1343051022388127</v>
      </c>
      <c r="F1959" s="80">
        <v>707910</v>
      </c>
      <c r="G1959" s="80">
        <v>5</v>
      </c>
      <c r="H1959" s="280" t="s">
        <v>1394</v>
      </c>
      <c r="I1959" s="80"/>
    </row>
    <row r="1960" spans="1:9">
      <c r="A1960" s="280" t="s">
        <v>3355</v>
      </c>
      <c r="B1960" s="280" t="s">
        <v>1457</v>
      </c>
      <c r="C1960" s="280" t="s">
        <v>1205</v>
      </c>
      <c r="D1960" s="280" t="s">
        <v>1217</v>
      </c>
      <c r="E1960" s="80">
        <v>8.9934673854713446E-2</v>
      </c>
      <c r="F1960" s="80">
        <v>707910</v>
      </c>
      <c r="G1960" s="80">
        <v>5</v>
      </c>
      <c r="H1960" s="280" t="s">
        <v>1394</v>
      </c>
      <c r="I1960" s="80"/>
    </row>
    <row r="1961" spans="1:9">
      <c r="A1961" s="280" t="s">
        <v>3356</v>
      </c>
      <c r="B1961" s="280" t="s">
        <v>1457</v>
      </c>
      <c r="C1961" s="280" t="s">
        <v>1205</v>
      </c>
      <c r="D1961" s="280" t="s">
        <v>1218</v>
      </c>
      <c r="E1961" s="80">
        <v>5.6856078470782917E-2</v>
      </c>
      <c r="F1961" s="80">
        <v>707910</v>
      </c>
      <c r="G1961" s="80">
        <v>5</v>
      </c>
      <c r="H1961" s="280" t="s">
        <v>1394</v>
      </c>
      <c r="I1961" s="80"/>
    </row>
    <row r="1962" spans="1:9">
      <c r="A1962" s="280" t="s">
        <v>3357</v>
      </c>
      <c r="B1962" s="280" t="s">
        <v>1457</v>
      </c>
      <c r="C1962" s="280" t="s">
        <v>1205</v>
      </c>
      <c r="D1962" s="280" t="s">
        <v>1219</v>
      </c>
      <c r="E1962" s="80">
        <v>4974.5546365102546</v>
      </c>
      <c r="F1962" s="80">
        <v>707910</v>
      </c>
      <c r="G1962" s="80">
        <v>5</v>
      </c>
      <c r="H1962" s="280" t="s">
        <v>1394</v>
      </c>
      <c r="I1962" s="80"/>
    </row>
    <row r="1963" spans="1:9">
      <c r="A1963" s="280" t="s">
        <v>3358</v>
      </c>
      <c r="B1963" s="280" t="s">
        <v>1457</v>
      </c>
      <c r="C1963" s="280" t="s">
        <v>1205</v>
      </c>
      <c r="D1963" s="280" t="s">
        <v>1347</v>
      </c>
      <c r="E1963" s="80">
        <v>0.15631979353645997</v>
      </c>
      <c r="F1963" s="80">
        <v>707910</v>
      </c>
      <c r="G1963" s="80">
        <v>5</v>
      </c>
      <c r="H1963" s="280" t="s">
        <v>1394</v>
      </c>
      <c r="I1963" s="80"/>
    </row>
    <row r="1964" spans="1:9">
      <c r="A1964" s="280" t="s">
        <v>3359</v>
      </c>
      <c r="B1964" s="280" t="s">
        <v>1457</v>
      </c>
      <c r="C1964" s="280" t="s">
        <v>1205</v>
      </c>
      <c r="D1964" s="280" t="s">
        <v>1344</v>
      </c>
      <c r="E1964" s="80">
        <v>0.38199024744745014</v>
      </c>
      <c r="F1964" s="80">
        <v>707910</v>
      </c>
      <c r="G1964" s="80">
        <v>5</v>
      </c>
      <c r="H1964" s="280" t="s">
        <v>1394</v>
      </c>
      <c r="I1964" s="80"/>
    </row>
    <row r="1965" spans="1:9">
      <c r="A1965" s="280" t="s">
        <v>3360</v>
      </c>
      <c r="B1965" s="280" t="s">
        <v>1457</v>
      </c>
      <c r="C1965" s="280" t="s">
        <v>1206</v>
      </c>
      <c r="D1965" s="280" t="s">
        <v>1211</v>
      </c>
      <c r="E1965" s="80">
        <v>5.6717483584335426E-2</v>
      </c>
      <c r="F1965" s="80">
        <v>707910</v>
      </c>
      <c r="G1965" s="80">
        <v>5</v>
      </c>
      <c r="H1965" s="280" t="s">
        <v>1394</v>
      </c>
      <c r="I1965" s="80"/>
    </row>
    <row r="1966" spans="1:9">
      <c r="A1966" s="280" t="s">
        <v>3361</v>
      </c>
      <c r="B1966" s="280" t="s">
        <v>1457</v>
      </c>
      <c r="C1966" s="280" t="s">
        <v>1206</v>
      </c>
      <c r="D1966" s="280" t="s">
        <v>1212</v>
      </c>
      <c r="E1966" s="80">
        <v>5.7436450817430929E-2</v>
      </c>
      <c r="F1966" s="80">
        <v>707910</v>
      </c>
      <c r="G1966" s="80">
        <v>5</v>
      </c>
      <c r="H1966" s="280" t="s">
        <v>1394</v>
      </c>
      <c r="I1966" s="80"/>
    </row>
    <row r="1967" spans="1:9">
      <c r="A1967" s="280" t="s">
        <v>3362</v>
      </c>
      <c r="B1967" s="280" t="s">
        <v>1457</v>
      </c>
      <c r="C1967" s="280" t="s">
        <v>1206</v>
      </c>
      <c r="D1967" s="280" t="s">
        <v>1213</v>
      </c>
      <c r="E1967" s="80">
        <v>5.6717483584335426E-2</v>
      </c>
      <c r="F1967" s="80">
        <v>707910</v>
      </c>
      <c r="G1967" s="80">
        <v>5</v>
      </c>
      <c r="H1967" s="280" t="s">
        <v>1394</v>
      </c>
      <c r="I1967" s="80"/>
    </row>
    <row r="1968" spans="1:9">
      <c r="A1968" s="280" t="s">
        <v>3363</v>
      </c>
      <c r="B1968" s="280" t="s">
        <v>1457</v>
      </c>
      <c r="C1968" s="280" t="s">
        <v>1206</v>
      </c>
      <c r="D1968" s="280" t="s">
        <v>1214</v>
      </c>
      <c r="E1968" s="80">
        <v>5.7436450817430929E-2</v>
      </c>
      <c r="F1968" s="80">
        <v>707910</v>
      </c>
      <c r="G1968" s="80">
        <v>5</v>
      </c>
      <c r="H1968" s="280" t="s">
        <v>1394</v>
      </c>
      <c r="I1968" s="80"/>
    </row>
    <row r="1969" spans="1:9">
      <c r="A1969" s="280" t="s">
        <v>3364</v>
      </c>
      <c r="B1969" s="280" t="s">
        <v>1457</v>
      </c>
      <c r="C1969" s="280" t="s">
        <v>1206</v>
      </c>
      <c r="D1969" s="280" t="s">
        <v>1215</v>
      </c>
      <c r="E1969" s="80">
        <v>5.6987890858970193E-2</v>
      </c>
      <c r="F1969" s="80">
        <v>707910</v>
      </c>
      <c r="G1969" s="80">
        <v>5</v>
      </c>
      <c r="H1969" s="280" t="s">
        <v>1394</v>
      </c>
      <c r="I1969" s="80"/>
    </row>
    <row r="1970" spans="1:9">
      <c r="A1970" s="280" t="s">
        <v>3365</v>
      </c>
      <c r="B1970" s="280" t="s">
        <v>1457</v>
      </c>
      <c r="C1970" s="280" t="s">
        <v>1206</v>
      </c>
      <c r="D1970" s="280" t="s">
        <v>1216</v>
      </c>
      <c r="E1970" s="80">
        <v>6.2122173029285764E-2</v>
      </c>
      <c r="F1970" s="80">
        <v>707910</v>
      </c>
      <c r="G1970" s="80">
        <v>5</v>
      </c>
      <c r="H1970" s="280" t="s">
        <v>1394</v>
      </c>
      <c r="I1970" s="80"/>
    </row>
    <row r="1971" spans="1:9">
      <c r="A1971" s="280" t="s">
        <v>3366</v>
      </c>
      <c r="B1971" s="280" t="s">
        <v>1457</v>
      </c>
      <c r="C1971" s="280" t="s">
        <v>1206</v>
      </c>
      <c r="D1971" s="280" t="s">
        <v>1217</v>
      </c>
      <c r="E1971" s="80">
        <v>4.8926330817323907E-2</v>
      </c>
      <c r="F1971" s="80">
        <v>707910</v>
      </c>
      <c r="G1971" s="80">
        <v>5</v>
      </c>
      <c r="H1971" s="280" t="s">
        <v>1394</v>
      </c>
      <c r="I1971" s="80"/>
    </row>
    <row r="1972" spans="1:9">
      <c r="A1972" s="280" t="s">
        <v>3367</v>
      </c>
      <c r="B1972" s="280" t="s">
        <v>1457</v>
      </c>
      <c r="C1972" s="280" t="s">
        <v>1206</v>
      </c>
      <c r="D1972" s="280" t="s">
        <v>1218</v>
      </c>
      <c r="E1972" s="80">
        <v>1.9382928384513477E-2</v>
      </c>
      <c r="F1972" s="80">
        <v>707910</v>
      </c>
      <c r="G1972" s="80">
        <v>5</v>
      </c>
      <c r="H1972" s="280" t="s">
        <v>1394</v>
      </c>
      <c r="I1972" s="80"/>
    </row>
    <row r="1973" spans="1:9">
      <c r="A1973" s="280" t="s">
        <v>3368</v>
      </c>
      <c r="B1973" s="280" t="s">
        <v>1457</v>
      </c>
      <c r="C1973" s="280" t="s">
        <v>1206</v>
      </c>
      <c r="D1973" s="280" t="s">
        <v>1219</v>
      </c>
      <c r="E1973" s="80">
        <v>12461.936432957225</v>
      </c>
      <c r="F1973" s="80">
        <v>707910</v>
      </c>
      <c r="G1973" s="80">
        <v>5</v>
      </c>
      <c r="H1973" s="280" t="s">
        <v>1394</v>
      </c>
      <c r="I1973" s="80"/>
    </row>
    <row r="1974" spans="1:9">
      <c r="A1974" s="280" t="s">
        <v>3369</v>
      </c>
      <c r="B1974" s="280" t="s">
        <v>1457</v>
      </c>
      <c r="C1974" s="280" t="s">
        <v>1206</v>
      </c>
      <c r="D1974" s="280" t="s">
        <v>1347</v>
      </c>
      <c r="E1974" s="80">
        <v>8.9472773229405111E-2</v>
      </c>
      <c r="F1974" s="80">
        <v>707910</v>
      </c>
      <c r="G1974" s="80">
        <v>5</v>
      </c>
      <c r="H1974" s="280" t="s">
        <v>1394</v>
      </c>
      <c r="I1974" s="80"/>
    </row>
    <row r="1975" spans="1:9">
      <c r="A1975" s="280" t="s">
        <v>3370</v>
      </c>
      <c r="B1975" s="280" t="s">
        <v>1457</v>
      </c>
      <c r="C1975" s="280" t="s">
        <v>1206</v>
      </c>
      <c r="D1975" s="280" t="s">
        <v>1344</v>
      </c>
      <c r="E1975" s="80">
        <v>0.21025095986831294</v>
      </c>
      <c r="F1975" s="80">
        <v>707910</v>
      </c>
      <c r="G1975" s="80">
        <v>5</v>
      </c>
      <c r="H1975" s="280" t="s">
        <v>1394</v>
      </c>
      <c r="I1975" s="80"/>
    </row>
    <row r="1976" spans="1:9">
      <c r="A1976" s="280" t="s">
        <v>3371</v>
      </c>
      <c r="B1976" s="280" t="s">
        <v>1457</v>
      </c>
      <c r="C1976" s="280" t="s">
        <v>1207</v>
      </c>
      <c r="D1976" s="280" t="s">
        <v>1211</v>
      </c>
      <c r="E1976" s="80">
        <v>3.9217515904219E-3</v>
      </c>
      <c r="F1976" s="80">
        <v>707910</v>
      </c>
      <c r="G1976" s="80">
        <v>5</v>
      </c>
      <c r="H1976" s="280" t="s">
        <v>1394</v>
      </c>
      <c r="I1976" s="80"/>
    </row>
    <row r="1977" spans="1:9">
      <c r="A1977" s="280" t="s">
        <v>3372</v>
      </c>
      <c r="B1977" s="280" t="s">
        <v>1457</v>
      </c>
      <c r="C1977" s="280" t="s">
        <v>1207</v>
      </c>
      <c r="D1977" s="280" t="s">
        <v>1212</v>
      </c>
      <c r="E1977" s="80">
        <v>4.028120499598881E-3</v>
      </c>
      <c r="F1977" s="80">
        <v>707910</v>
      </c>
      <c r="G1977" s="80">
        <v>5</v>
      </c>
      <c r="H1977" s="280" t="s">
        <v>1394</v>
      </c>
      <c r="I1977" s="80"/>
    </row>
    <row r="1978" spans="1:9">
      <c r="A1978" s="280" t="s">
        <v>3373</v>
      </c>
      <c r="B1978" s="280" t="s">
        <v>1457</v>
      </c>
      <c r="C1978" s="280" t="s">
        <v>1207</v>
      </c>
      <c r="D1978" s="280" t="s">
        <v>1213</v>
      </c>
      <c r="E1978" s="80">
        <v>3.9220609952738926E-3</v>
      </c>
      <c r="F1978" s="80">
        <v>707910</v>
      </c>
      <c r="G1978" s="80">
        <v>5</v>
      </c>
      <c r="H1978" s="280" t="s">
        <v>1394</v>
      </c>
      <c r="I1978" s="80"/>
    </row>
    <row r="1979" spans="1:9">
      <c r="A1979" s="280" t="s">
        <v>3374</v>
      </c>
      <c r="B1979" s="280" t="s">
        <v>1457</v>
      </c>
      <c r="C1979" s="280" t="s">
        <v>1207</v>
      </c>
      <c r="D1979" s="280" t="s">
        <v>1214</v>
      </c>
      <c r="E1979" s="80">
        <v>4.0220160399200618E-3</v>
      </c>
      <c r="F1979" s="80">
        <v>707910</v>
      </c>
      <c r="G1979" s="80">
        <v>5</v>
      </c>
      <c r="H1979" s="280" t="s">
        <v>1394</v>
      </c>
      <c r="I1979" s="80"/>
    </row>
    <row r="1980" spans="1:9">
      <c r="A1980" s="280" t="s">
        <v>3375</v>
      </c>
      <c r="B1980" s="280" t="s">
        <v>1457</v>
      </c>
      <c r="C1980" s="280" t="s">
        <v>1207</v>
      </c>
      <c r="D1980" s="280" t="s">
        <v>1215</v>
      </c>
      <c r="E1980" s="80">
        <v>3.9233601762527657E-3</v>
      </c>
      <c r="F1980" s="80">
        <v>707910</v>
      </c>
      <c r="G1980" s="80">
        <v>5</v>
      </c>
      <c r="H1980" s="280" t="s">
        <v>1394</v>
      </c>
      <c r="I1980" s="80"/>
    </row>
    <row r="1981" spans="1:9">
      <c r="A1981" s="280" t="s">
        <v>3376</v>
      </c>
      <c r="B1981" s="280" t="s">
        <v>1457</v>
      </c>
      <c r="C1981" s="280" t="s">
        <v>1207</v>
      </c>
      <c r="D1981" s="280" t="s">
        <v>1216</v>
      </c>
      <c r="E1981" s="80">
        <v>1.2391186535753407E-2</v>
      </c>
      <c r="F1981" s="80">
        <v>707910</v>
      </c>
      <c r="G1981" s="80">
        <v>5</v>
      </c>
      <c r="H1981" s="280" t="s">
        <v>1394</v>
      </c>
      <c r="I1981" s="80"/>
    </row>
    <row r="1982" spans="1:9">
      <c r="A1982" s="280" t="s">
        <v>3377</v>
      </c>
      <c r="B1982" s="280" t="s">
        <v>1457</v>
      </c>
      <c r="C1982" s="280" t="s">
        <v>1207</v>
      </c>
      <c r="D1982" s="280" t="s">
        <v>1217</v>
      </c>
      <c r="E1982" s="80">
        <v>3.3734864029834385E-3</v>
      </c>
      <c r="F1982" s="80">
        <v>707910</v>
      </c>
      <c r="G1982" s="80">
        <v>5</v>
      </c>
      <c r="H1982" s="280" t="s">
        <v>1394</v>
      </c>
      <c r="I1982" s="80"/>
    </row>
    <row r="1983" spans="1:9">
      <c r="A1983" s="280" t="s">
        <v>3378</v>
      </c>
      <c r="B1983" s="280" t="s">
        <v>1457</v>
      </c>
      <c r="C1983" s="280" t="s">
        <v>1207</v>
      </c>
      <c r="D1983" s="280" t="s">
        <v>1218</v>
      </c>
      <c r="E1983" s="80">
        <v>2.7487564108140436E-3</v>
      </c>
      <c r="F1983" s="80">
        <v>707910</v>
      </c>
      <c r="G1983" s="80">
        <v>5</v>
      </c>
      <c r="H1983" s="280" t="s">
        <v>1394</v>
      </c>
      <c r="I1983" s="80"/>
    </row>
    <row r="1984" spans="1:9">
      <c r="A1984" s="280" t="s">
        <v>3379</v>
      </c>
      <c r="B1984" s="280" t="s">
        <v>1457</v>
      </c>
      <c r="C1984" s="280" t="s">
        <v>1207</v>
      </c>
      <c r="D1984" s="280" t="s">
        <v>1219</v>
      </c>
      <c r="E1984" s="80">
        <v>642.39055000891528</v>
      </c>
      <c r="F1984" s="80">
        <v>707910</v>
      </c>
      <c r="G1984" s="80">
        <v>5</v>
      </c>
      <c r="H1984" s="280" t="s">
        <v>1394</v>
      </c>
      <c r="I1984" s="80"/>
    </row>
    <row r="1985" spans="1:9">
      <c r="A1985" s="280" t="s">
        <v>3380</v>
      </c>
      <c r="B1985" s="280" t="s">
        <v>1457</v>
      </c>
      <c r="C1985" s="280" t="s">
        <v>1207</v>
      </c>
      <c r="D1985" s="280" t="s">
        <v>1347</v>
      </c>
      <c r="E1985" s="80">
        <v>6.2460724851087198E-3</v>
      </c>
      <c r="F1985" s="80">
        <v>707910</v>
      </c>
      <c r="G1985" s="80">
        <v>5</v>
      </c>
      <c r="H1985" s="280" t="s">
        <v>1394</v>
      </c>
      <c r="I1985" s="80"/>
    </row>
    <row r="1986" spans="1:9">
      <c r="A1986" s="280" t="s">
        <v>3381</v>
      </c>
      <c r="B1986" s="280" t="s">
        <v>1457</v>
      </c>
      <c r="C1986" s="280" t="s">
        <v>1207</v>
      </c>
      <c r="D1986" s="280" t="s">
        <v>1344</v>
      </c>
      <c r="E1986" s="80">
        <v>1.4414589505114915E-2</v>
      </c>
      <c r="F1986" s="80">
        <v>707910</v>
      </c>
      <c r="G1986" s="80">
        <v>5</v>
      </c>
      <c r="H1986" s="280" t="s">
        <v>1394</v>
      </c>
      <c r="I1986" s="80"/>
    </row>
    <row r="1987" spans="1:9">
      <c r="A1987" s="280" t="s">
        <v>3382</v>
      </c>
      <c r="B1987" s="280" t="s">
        <v>1457</v>
      </c>
      <c r="C1987" s="280" t="s">
        <v>1208</v>
      </c>
      <c r="D1987" s="280" t="s">
        <v>1211</v>
      </c>
      <c r="E1987" s="80">
        <v>6.1965582487655052E-3</v>
      </c>
      <c r="F1987" s="80">
        <v>707910</v>
      </c>
      <c r="G1987" s="80">
        <v>5</v>
      </c>
      <c r="H1987" s="280" t="s">
        <v>1394</v>
      </c>
      <c r="I1987" s="80"/>
    </row>
    <row r="1988" spans="1:9">
      <c r="A1988" s="280" t="s">
        <v>3383</v>
      </c>
      <c r="B1988" s="280" t="s">
        <v>1457</v>
      </c>
      <c r="C1988" s="280" t="s">
        <v>1208</v>
      </c>
      <c r="D1988" s="280" t="s">
        <v>1212</v>
      </c>
      <c r="E1988" s="80">
        <v>6.3443671493000463E-3</v>
      </c>
      <c r="F1988" s="80">
        <v>707910</v>
      </c>
      <c r="G1988" s="80">
        <v>5</v>
      </c>
      <c r="H1988" s="280" t="s">
        <v>1394</v>
      </c>
      <c r="I1988" s="80"/>
    </row>
    <row r="1989" spans="1:9">
      <c r="A1989" s="280" t="s">
        <v>3384</v>
      </c>
      <c r="B1989" s="280" t="s">
        <v>1457</v>
      </c>
      <c r="C1989" s="280" t="s">
        <v>1208</v>
      </c>
      <c r="D1989" s="280" t="s">
        <v>1213</v>
      </c>
      <c r="E1989" s="80">
        <v>6.1966900939955634E-3</v>
      </c>
      <c r="F1989" s="80">
        <v>707910</v>
      </c>
      <c r="G1989" s="80">
        <v>5</v>
      </c>
      <c r="H1989" s="280" t="s">
        <v>1394</v>
      </c>
      <c r="I1989" s="80"/>
    </row>
    <row r="1990" spans="1:9">
      <c r="A1990" s="280" t="s">
        <v>3385</v>
      </c>
      <c r="B1990" s="280" t="s">
        <v>1457</v>
      </c>
      <c r="C1990" s="280" t="s">
        <v>1208</v>
      </c>
      <c r="D1990" s="280" t="s">
        <v>1214</v>
      </c>
      <c r="E1990" s="80">
        <v>6.3353820616762774E-3</v>
      </c>
      <c r="F1990" s="80">
        <v>707910</v>
      </c>
      <c r="G1990" s="80">
        <v>5</v>
      </c>
      <c r="H1990" s="280" t="s">
        <v>1394</v>
      </c>
      <c r="I1990" s="80"/>
    </row>
    <row r="1991" spans="1:9">
      <c r="A1991" s="280" t="s">
        <v>3386</v>
      </c>
      <c r="B1991" s="280" t="s">
        <v>1457</v>
      </c>
      <c r="C1991" s="280" t="s">
        <v>1208</v>
      </c>
      <c r="D1991" s="280" t="s">
        <v>1215</v>
      </c>
      <c r="E1991" s="80">
        <v>6.2054641929271325E-3</v>
      </c>
      <c r="F1991" s="80">
        <v>707910</v>
      </c>
      <c r="G1991" s="80">
        <v>5</v>
      </c>
      <c r="H1991" s="280" t="s">
        <v>1394</v>
      </c>
      <c r="I1991" s="80"/>
    </row>
    <row r="1992" spans="1:9">
      <c r="A1992" s="280" t="s">
        <v>3387</v>
      </c>
      <c r="B1992" s="280" t="s">
        <v>1457</v>
      </c>
      <c r="C1992" s="280" t="s">
        <v>1208</v>
      </c>
      <c r="D1992" s="280" t="s">
        <v>1216</v>
      </c>
      <c r="E1992" s="80">
        <v>8.2902294682838818E-3</v>
      </c>
      <c r="F1992" s="80">
        <v>707910</v>
      </c>
      <c r="G1992" s="80">
        <v>5</v>
      </c>
      <c r="H1992" s="280" t="s">
        <v>1394</v>
      </c>
      <c r="I1992" s="80"/>
    </row>
    <row r="1993" spans="1:9">
      <c r="A1993" s="280" t="s">
        <v>3388</v>
      </c>
      <c r="B1993" s="280" t="s">
        <v>1457</v>
      </c>
      <c r="C1993" s="280" t="s">
        <v>1208</v>
      </c>
      <c r="D1993" s="280" t="s">
        <v>1217</v>
      </c>
      <c r="E1993" s="80">
        <v>5.2870597710830717E-3</v>
      </c>
      <c r="F1993" s="80">
        <v>707910</v>
      </c>
      <c r="G1993" s="80">
        <v>5</v>
      </c>
      <c r="H1993" s="280" t="s">
        <v>1394</v>
      </c>
      <c r="I1993" s="80"/>
    </row>
    <row r="1994" spans="1:9">
      <c r="A1994" s="280" t="s">
        <v>3389</v>
      </c>
      <c r="B1994" s="280" t="s">
        <v>1457</v>
      </c>
      <c r="C1994" s="280" t="s">
        <v>1208</v>
      </c>
      <c r="D1994" s="280" t="s">
        <v>1218</v>
      </c>
      <c r="E1994" s="80">
        <v>3.938931448036539E-3</v>
      </c>
      <c r="F1994" s="80">
        <v>707910</v>
      </c>
      <c r="G1994" s="80">
        <v>5</v>
      </c>
      <c r="H1994" s="280" t="s">
        <v>1394</v>
      </c>
      <c r="I1994" s="80"/>
    </row>
    <row r="1995" spans="1:9">
      <c r="A1995" s="280" t="s">
        <v>3390</v>
      </c>
      <c r="B1995" s="280" t="s">
        <v>1457</v>
      </c>
      <c r="C1995" s="280" t="s">
        <v>1208</v>
      </c>
      <c r="D1995" s="280" t="s">
        <v>1219</v>
      </c>
      <c r="E1995" s="80">
        <v>664.80765903712972</v>
      </c>
      <c r="F1995" s="80">
        <v>707910</v>
      </c>
      <c r="G1995" s="80">
        <v>5</v>
      </c>
      <c r="H1995" s="280" t="s">
        <v>1394</v>
      </c>
      <c r="I1995" s="80"/>
    </row>
    <row r="1996" spans="1:9">
      <c r="A1996" s="280" t="s">
        <v>3391</v>
      </c>
      <c r="B1996" s="280" t="s">
        <v>1457</v>
      </c>
      <c r="C1996" s="280" t="s">
        <v>1208</v>
      </c>
      <c r="D1996" s="280" t="s">
        <v>1347</v>
      </c>
      <c r="E1996" s="80">
        <v>9.3755917823764162E-3</v>
      </c>
      <c r="F1996" s="80">
        <v>707910</v>
      </c>
      <c r="G1996" s="80">
        <v>5</v>
      </c>
      <c r="H1996" s="280" t="s">
        <v>1394</v>
      </c>
      <c r="I1996" s="80"/>
    </row>
    <row r="1997" spans="1:9">
      <c r="A1997" s="280" t="s">
        <v>3392</v>
      </c>
      <c r="B1997" s="280" t="s">
        <v>1457</v>
      </c>
      <c r="C1997" s="280" t="s">
        <v>1208</v>
      </c>
      <c r="D1997" s="280" t="s">
        <v>1344</v>
      </c>
      <c r="E1997" s="80">
        <v>2.2416090506087321E-2</v>
      </c>
      <c r="F1997" s="80">
        <v>707910</v>
      </c>
      <c r="G1997" s="80">
        <v>5</v>
      </c>
      <c r="H1997" s="280" t="s">
        <v>1394</v>
      </c>
      <c r="I1997" s="80"/>
    </row>
    <row r="1998" spans="1:9">
      <c r="A1998" s="280" t="s">
        <v>3393</v>
      </c>
      <c r="B1998" s="280" t="s">
        <v>1457</v>
      </c>
      <c r="C1998" s="280" t="s">
        <v>1209</v>
      </c>
      <c r="D1998" s="280" t="s">
        <v>1211</v>
      </c>
      <c r="E1998" s="80">
        <v>2.0584045747897062E-2</v>
      </c>
      <c r="F1998" s="80">
        <v>707910</v>
      </c>
      <c r="G1998" s="80">
        <v>5</v>
      </c>
      <c r="H1998" s="280" t="s">
        <v>1394</v>
      </c>
      <c r="I1998" s="80"/>
    </row>
    <row r="1999" spans="1:9">
      <c r="A1999" s="280" t="s">
        <v>3394</v>
      </c>
      <c r="B1999" s="280" t="s">
        <v>1457</v>
      </c>
      <c r="C1999" s="280" t="s">
        <v>1209</v>
      </c>
      <c r="D1999" s="280" t="s">
        <v>1212</v>
      </c>
      <c r="E1999" s="80">
        <v>2.1344795954461343E-2</v>
      </c>
      <c r="F1999" s="80">
        <v>707910</v>
      </c>
      <c r="G1999" s="80">
        <v>5</v>
      </c>
      <c r="H1999" s="280" t="s">
        <v>1394</v>
      </c>
      <c r="I1999" s="80"/>
    </row>
    <row r="2000" spans="1:9">
      <c r="A2000" s="280" t="s">
        <v>3395</v>
      </c>
      <c r="B2000" s="280" t="s">
        <v>1457</v>
      </c>
      <c r="C2000" s="280" t="s">
        <v>1209</v>
      </c>
      <c r="D2000" s="280" t="s">
        <v>1213</v>
      </c>
      <c r="E2000" s="80">
        <v>2.0599072866211422E-2</v>
      </c>
      <c r="F2000" s="80">
        <v>707910</v>
      </c>
      <c r="G2000" s="80">
        <v>5</v>
      </c>
      <c r="H2000" s="280" t="s">
        <v>1394</v>
      </c>
      <c r="I2000" s="80"/>
    </row>
    <row r="2001" spans="1:9">
      <c r="A2001" s="280" t="s">
        <v>3396</v>
      </c>
      <c r="B2001" s="280" t="s">
        <v>1457</v>
      </c>
      <c r="C2001" s="280" t="s">
        <v>1209</v>
      </c>
      <c r="D2001" s="280" t="s">
        <v>1214</v>
      </c>
      <c r="E2001" s="80">
        <v>2.0858650421846453E-2</v>
      </c>
      <c r="F2001" s="80">
        <v>707910</v>
      </c>
      <c r="G2001" s="80">
        <v>5</v>
      </c>
      <c r="H2001" s="280" t="s">
        <v>1394</v>
      </c>
      <c r="I2001" s="80"/>
    </row>
    <row r="2002" spans="1:9">
      <c r="A2002" s="280" t="s">
        <v>3397</v>
      </c>
      <c r="B2002" s="280" t="s">
        <v>1457</v>
      </c>
      <c r="C2002" s="280" t="s">
        <v>1209</v>
      </c>
      <c r="D2002" s="280" t="s">
        <v>1215</v>
      </c>
      <c r="E2002" s="80">
        <v>2.1200131483437985E-2</v>
      </c>
      <c r="F2002" s="80">
        <v>707910</v>
      </c>
      <c r="G2002" s="80">
        <v>5</v>
      </c>
      <c r="H2002" s="280" t="s">
        <v>1394</v>
      </c>
      <c r="I2002" s="80"/>
    </row>
    <row r="2003" spans="1:9">
      <c r="A2003" s="280" t="s">
        <v>3398</v>
      </c>
      <c r="B2003" s="280" t="s">
        <v>1457</v>
      </c>
      <c r="C2003" s="280" t="s">
        <v>1209</v>
      </c>
      <c r="D2003" s="280" t="s">
        <v>1216</v>
      </c>
      <c r="E2003" s="80">
        <v>2.9158474856142834E-2</v>
      </c>
      <c r="F2003" s="80">
        <v>707910</v>
      </c>
      <c r="G2003" s="80">
        <v>5</v>
      </c>
      <c r="H2003" s="280" t="s">
        <v>1394</v>
      </c>
      <c r="I2003" s="80"/>
    </row>
    <row r="2004" spans="1:9">
      <c r="A2004" s="280" t="s">
        <v>3399</v>
      </c>
      <c r="B2004" s="280" t="s">
        <v>1457</v>
      </c>
      <c r="C2004" s="280" t="s">
        <v>1209</v>
      </c>
      <c r="D2004" s="280" t="s">
        <v>1217</v>
      </c>
      <c r="E2004" s="80">
        <v>1.7887387853715714E-2</v>
      </c>
      <c r="F2004" s="80">
        <v>707910</v>
      </c>
      <c r="G2004" s="80">
        <v>5</v>
      </c>
      <c r="H2004" s="280" t="s">
        <v>1394</v>
      </c>
      <c r="I2004" s="80"/>
    </row>
    <row r="2005" spans="1:9">
      <c r="A2005" s="280" t="s">
        <v>3400</v>
      </c>
      <c r="B2005" s="280" t="s">
        <v>1457</v>
      </c>
      <c r="C2005" s="280" t="s">
        <v>1209</v>
      </c>
      <c r="D2005" s="280" t="s">
        <v>1218</v>
      </c>
      <c r="E2005" s="80">
        <v>2.1557054958885338E-2</v>
      </c>
      <c r="F2005" s="80">
        <v>707910</v>
      </c>
      <c r="G2005" s="80">
        <v>5</v>
      </c>
      <c r="H2005" s="280" t="s">
        <v>1394</v>
      </c>
      <c r="I2005" s="80"/>
    </row>
    <row r="2006" spans="1:9">
      <c r="A2006" s="280" t="s">
        <v>3401</v>
      </c>
      <c r="B2006" s="280" t="s">
        <v>1457</v>
      </c>
      <c r="C2006" s="280" t="s">
        <v>1209</v>
      </c>
      <c r="D2006" s="280" t="s">
        <v>1219</v>
      </c>
      <c r="E2006" s="80">
        <v>505.71321999037013</v>
      </c>
      <c r="F2006" s="80">
        <v>707910</v>
      </c>
      <c r="G2006" s="80">
        <v>5</v>
      </c>
      <c r="H2006" s="280" t="s">
        <v>1394</v>
      </c>
      <c r="I2006" s="80"/>
    </row>
    <row r="2007" spans="1:9">
      <c r="A2007" s="280" t="s">
        <v>3402</v>
      </c>
      <c r="B2007" s="280" t="s">
        <v>1457</v>
      </c>
      <c r="C2007" s="280" t="s">
        <v>1209</v>
      </c>
      <c r="D2007" s="280" t="s">
        <v>1347</v>
      </c>
      <c r="E2007" s="80">
        <v>3.1410859631975464E-2</v>
      </c>
      <c r="F2007" s="80">
        <v>707910</v>
      </c>
      <c r="G2007" s="80">
        <v>5</v>
      </c>
      <c r="H2007" s="280" t="s">
        <v>1394</v>
      </c>
      <c r="I2007" s="80"/>
    </row>
    <row r="2008" spans="1:9">
      <c r="A2008" s="280" t="s">
        <v>3403</v>
      </c>
      <c r="B2008" s="280" t="s">
        <v>1457</v>
      </c>
      <c r="C2008" s="280" t="s">
        <v>1209</v>
      </c>
      <c r="D2008" s="280" t="s">
        <v>1344</v>
      </c>
      <c r="E2008" s="80">
        <v>7.4148016951952334E-2</v>
      </c>
      <c r="F2008" s="80">
        <v>707910</v>
      </c>
      <c r="G2008" s="80">
        <v>5</v>
      </c>
      <c r="H2008" s="280" t="s">
        <v>1394</v>
      </c>
      <c r="I2008" s="80"/>
    </row>
    <row r="2009" spans="1:9">
      <c r="A2009" s="280" t="s">
        <v>3404</v>
      </c>
      <c r="B2009" s="280" t="s">
        <v>1457</v>
      </c>
      <c r="C2009" s="280" t="s">
        <v>1182</v>
      </c>
      <c r="D2009" s="280" t="s">
        <v>1211</v>
      </c>
      <c r="E2009" s="80">
        <v>0</v>
      </c>
      <c r="F2009" s="80">
        <v>707910</v>
      </c>
      <c r="G2009" s="80">
        <v>5</v>
      </c>
      <c r="H2009" s="280" t="s">
        <v>1394</v>
      </c>
      <c r="I2009" s="80"/>
    </row>
    <row r="2010" spans="1:9">
      <c r="A2010" s="280" t="s">
        <v>3405</v>
      </c>
      <c r="B2010" s="280" t="s">
        <v>1457</v>
      </c>
      <c r="C2010" s="280" t="s">
        <v>1182</v>
      </c>
      <c r="D2010" s="280" t="s">
        <v>1212</v>
      </c>
      <c r="E2010" s="80">
        <v>0</v>
      </c>
      <c r="F2010" s="80">
        <v>707910</v>
      </c>
      <c r="G2010" s="80">
        <v>5</v>
      </c>
      <c r="H2010" s="280" t="s">
        <v>1394</v>
      </c>
      <c r="I2010" s="80"/>
    </row>
    <row r="2011" spans="1:9">
      <c r="A2011" s="280" t="s">
        <v>3406</v>
      </c>
      <c r="B2011" s="280" t="s">
        <v>1457</v>
      </c>
      <c r="C2011" s="280" t="s">
        <v>1182</v>
      </c>
      <c r="D2011" s="280" t="s">
        <v>1213</v>
      </c>
      <c r="E2011" s="80">
        <v>0</v>
      </c>
      <c r="F2011" s="80">
        <v>707910</v>
      </c>
      <c r="G2011" s="80">
        <v>5</v>
      </c>
      <c r="H2011" s="280" t="s">
        <v>1394</v>
      </c>
      <c r="I2011" s="80"/>
    </row>
    <row r="2012" spans="1:9">
      <c r="A2012" s="280" t="s">
        <v>3407</v>
      </c>
      <c r="B2012" s="280" t="s">
        <v>1457</v>
      </c>
      <c r="C2012" s="280" t="s">
        <v>1182</v>
      </c>
      <c r="D2012" s="280" t="s">
        <v>1214</v>
      </c>
      <c r="E2012" s="80">
        <v>0</v>
      </c>
      <c r="F2012" s="80">
        <v>707910</v>
      </c>
      <c r="G2012" s="80">
        <v>5</v>
      </c>
      <c r="H2012" s="280" t="s">
        <v>1394</v>
      </c>
      <c r="I2012" s="80"/>
    </row>
    <row r="2013" spans="1:9">
      <c r="A2013" s="280" t="s">
        <v>3408</v>
      </c>
      <c r="B2013" s="280" t="s">
        <v>1457</v>
      </c>
      <c r="C2013" s="280" t="s">
        <v>1182</v>
      </c>
      <c r="D2013" s="280" t="s">
        <v>1215</v>
      </c>
      <c r="E2013" s="80">
        <v>0</v>
      </c>
      <c r="F2013" s="80">
        <v>707910</v>
      </c>
      <c r="G2013" s="80">
        <v>5</v>
      </c>
      <c r="H2013" s="280" t="s">
        <v>1394</v>
      </c>
      <c r="I2013" s="80"/>
    </row>
    <row r="2014" spans="1:9">
      <c r="A2014" s="280" t="s">
        <v>3409</v>
      </c>
      <c r="B2014" s="280" t="s">
        <v>1457</v>
      </c>
      <c r="C2014" s="280" t="s">
        <v>1182</v>
      </c>
      <c r="D2014" s="280" t="s">
        <v>1216</v>
      </c>
      <c r="E2014" s="80">
        <v>0</v>
      </c>
      <c r="F2014" s="80">
        <v>707910</v>
      </c>
      <c r="G2014" s="80">
        <v>5</v>
      </c>
      <c r="H2014" s="280" t="s">
        <v>1394</v>
      </c>
      <c r="I2014" s="80"/>
    </row>
    <row r="2015" spans="1:9">
      <c r="A2015" s="280" t="s">
        <v>3410</v>
      </c>
      <c r="B2015" s="280" t="s">
        <v>1457</v>
      </c>
      <c r="C2015" s="280" t="s">
        <v>1182</v>
      </c>
      <c r="D2015" s="280" t="s">
        <v>1217</v>
      </c>
      <c r="E2015" s="80">
        <v>0</v>
      </c>
      <c r="F2015" s="80">
        <v>707910</v>
      </c>
      <c r="G2015" s="80">
        <v>5</v>
      </c>
      <c r="H2015" s="280" t="s">
        <v>1394</v>
      </c>
      <c r="I2015" s="80"/>
    </row>
    <row r="2016" spans="1:9">
      <c r="A2016" s="280" t="s">
        <v>3411</v>
      </c>
      <c r="B2016" s="280" t="s">
        <v>1457</v>
      </c>
      <c r="C2016" s="280" t="s">
        <v>1182</v>
      </c>
      <c r="D2016" s="280" t="s">
        <v>1218</v>
      </c>
      <c r="E2016" s="80">
        <v>0</v>
      </c>
      <c r="F2016" s="80">
        <v>707910</v>
      </c>
      <c r="G2016" s="80">
        <v>5</v>
      </c>
      <c r="H2016" s="280" t="s">
        <v>1394</v>
      </c>
      <c r="I2016" s="80"/>
    </row>
    <row r="2017" spans="1:9">
      <c r="A2017" s="280" t="s">
        <v>3412</v>
      </c>
      <c r="B2017" s="280" t="s">
        <v>1457</v>
      </c>
      <c r="C2017" s="280" t="s">
        <v>1182</v>
      </c>
      <c r="D2017" s="280" t="s">
        <v>1219</v>
      </c>
      <c r="E2017" s="80">
        <v>0</v>
      </c>
      <c r="F2017" s="80">
        <v>707910</v>
      </c>
      <c r="G2017" s="80">
        <v>5</v>
      </c>
      <c r="H2017" s="280" t="s">
        <v>1394</v>
      </c>
      <c r="I2017" s="80"/>
    </row>
    <row r="2018" spans="1:9">
      <c r="A2018" s="280" t="s">
        <v>3413</v>
      </c>
      <c r="B2018" s="280" t="s">
        <v>1457</v>
      </c>
      <c r="C2018" s="280" t="s">
        <v>1182</v>
      </c>
      <c r="D2018" s="280" t="s">
        <v>1347</v>
      </c>
      <c r="E2018" s="80">
        <v>0</v>
      </c>
      <c r="F2018" s="80">
        <v>707910</v>
      </c>
      <c r="G2018" s="80">
        <v>5</v>
      </c>
      <c r="H2018" s="280" t="s">
        <v>1394</v>
      </c>
      <c r="I2018" s="80"/>
    </row>
    <row r="2019" spans="1:9">
      <c r="A2019" s="280" t="s">
        <v>3414</v>
      </c>
      <c r="B2019" s="280" t="s">
        <v>1457</v>
      </c>
      <c r="C2019" s="280" t="s">
        <v>1182</v>
      </c>
      <c r="D2019" s="280" t="s">
        <v>1344</v>
      </c>
      <c r="E2019" s="80">
        <v>0</v>
      </c>
      <c r="F2019" s="80">
        <v>707910</v>
      </c>
      <c r="G2019" s="80">
        <v>5</v>
      </c>
      <c r="H2019" s="280" t="s">
        <v>1394</v>
      </c>
      <c r="I2019" s="80"/>
    </row>
    <row r="2020" spans="1:9">
      <c r="A2020" s="280" t="s">
        <v>11813</v>
      </c>
      <c r="B2020" s="280" t="s">
        <v>1457</v>
      </c>
      <c r="C2020" s="280" t="s">
        <v>11768</v>
      </c>
      <c r="D2020" s="280" t="s">
        <v>1211</v>
      </c>
      <c r="E2020" s="80">
        <v>4.5774679450787725E-2</v>
      </c>
      <c r="F2020" s="80">
        <v>707910</v>
      </c>
      <c r="G2020" s="80">
        <v>5</v>
      </c>
      <c r="H2020" s="280" t="s">
        <v>1394</v>
      </c>
      <c r="I2020" s="80"/>
    </row>
    <row r="2021" spans="1:9">
      <c r="A2021" s="280" t="s">
        <v>11814</v>
      </c>
      <c r="B2021" s="280" t="s">
        <v>1457</v>
      </c>
      <c r="C2021" s="280" t="s">
        <v>11768</v>
      </c>
      <c r="D2021" s="280" t="s">
        <v>1212</v>
      </c>
      <c r="E2021" s="80">
        <v>4.6691888169975146E-2</v>
      </c>
      <c r="F2021" s="80">
        <v>707910</v>
      </c>
      <c r="G2021" s="80">
        <v>5</v>
      </c>
      <c r="H2021" s="280" t="s">
        <v>1394</v>
      </c>
      <c r="I2021" s="80"/>
    </row>
    <row r="2022" spans="1:9">
      <c r="A2022" s="280" t="s">
        <v>11815</v>
      </c>
      <c r="B2022" s="280" t="s">
        <v>1457</v>
      </c>
      <c r="C2022" s="280" t="s">
        <v>11768</v>
      </c>
      <c r="D2022" s="280" t="s">
        <v>1213</v>
      </c>
      <c r="E2022" s="80">
        <v>4.5781204114812256E-2</v>
      </c>
      <c r="F2022" s="80">
        <v>707910</v>
      </c>
      <c r="G2022" s="80">
        <v>5</v>
      </c>
      <c r="H2022" s="280" t="s">
        <v>1394</v>
      </c>
      <c r="I2022" s="80"/>
    </row>
    <row r="2023" spans="1:9">
      <c r="A2023" s="280" t="s">
        <v>11816</v>
      </c>
      <c r="B2023" s="280" t="s">
        <v>1457</v>
      </c>
      <c r="C2023" s="280" t="s">
        <v>11768</v>
      </c>
      <c r="D2023" s="280" t="s">
        <v>1214</v>
      </c>
      <c r="E2023" s="80">
        <v>4.6638936168437714E-2</v>
      </c>
      <c r="F2023" s="80">
        <v>707910</v>
      </c>
      <c r="G2023" s="80">
        <v>5</v>
      </c>
      <c r="H2023" s="280" t="s">
        <v>1394</v>
      </c>
      <c r="I2023" s="80"/>
    </row>
    <row r="2024" spans="1:9">
      <c r="A2024" s="280" t="s">
        <v>11817</v>
      </c>
      <c r="B2024" s="280" t="s">
        <v>1457</v>
      </c>
      <c r="C2024" s="280" t="s">
        <v>11768</v>
      </c>
      <c r="D2024" s="280" t="s">
        <v>1215</v>
      </c>
      <c r="E2024" s="80">
        <v>4.6172812541431539E-2</v>
      </c>
      <c r="F2024" s="80">
        <v>707910</v>
      </c>
      <c r="G2024" s="80">
        <v>5</v>
      </c>
      <c r="H2024" s="280" t="s">
        <v>1394</v>
      </c>
      <c r="I2024" s="80"/>
    </row>
    <row r="2025" spans="1:9">
      <c r="A2025" s="280" t="s">
        <v>11818</v>
      </c>
      <c r="B2025" s="280" t="s">
        <v>1457</v>
      </c>
      <c r="C2025" s="280" t="s">
        <v>11768</v>
      </c>
      <c r="D2025" s="280" t="s">
        <v>1216</v>
      </c>
      <c r="E2025" s="80">
        <v>0.10995484241470663</v>
      </c>
      <c r="F2025" s="80">
        <v>707910</v>
      </c>
      <c r="G2025" s="80">
        <v>5</v>
      </c>
      <c r="H2025" s="280" t="s">
        <v>1394</v>
      </c>
      <c r="I2025" s="80"/>
    </row>
    <row r="2026" spans="1:9">
      <c r="A2026" s="280" t="s">
        <v>11819</v>
      </c>
      <c r="B2026" s="280" t="s">
        <v>1457</v>
      </c>
      <c r="C2026" s="280" t="s">
        <v>11768</v>
      </c>
      <c r="D2026" s="280" t="s">
        <v>1217</v>
      </c>
      <c r="E2026" s="80">
        <v>3.866358300639347E-2</v>
      </c>
      <c r="F2026" s="80">
        <v>707910</v>
      </c>
      <c r="G2026" s="80">
        <v>5</v>
      </c>
      <c r="H2026" s="280" t="s">
        <v>1394</v>
      </c>
      <c r="I2026" s="80"/>
    </row>
    <row r="2027" spans="1:9">
      <c r="A2027" s="280" t="s">
        <v>11820</v>
      </c>
      <c r="B2027" s="280" t="s">
        <v>1457</v>
      </c>
      <c r="C2027" s="280" t="s">
        <v>11768</v>
      </c>
      <c r="D2027" s="280" t="s">
        <v>1218</v>
      </c>
      <c r="E2027" s="80">
        <v>3.8306775251264032E-2</v>
      </c>
      <c r="F2027" s="80">
        <v>707910</v>
      </c>
      <c r="G2027" s="80">
        <v>5</v>
      </c>
      <c r="H2027" s="280" t="s">
        <v>1394</v>
      </c>
      <c r="I2027" s="80"/>
    </row>
    <row r="2028" spans="1:9">
      <c r="A2028" s="280" t="s">
        <v>11821</v>
      </c>
      <c r="B2028" s="280" t="s">
        <v>1457</v>
      </c>
      <c r="C2028" s="280" t="s">
        <v>11768</v>
      </c>
      <c r="D2028" s="280" t="s">
        <v>1219</v>
      </c>
      <c r="E2028" s="80">
        <v>5429.7855840771299</v>
      </c>
      <c r="F2028" s="80">
        <v>707910</v>
      </c>
      <c r="G2028" s="80">
        <v>5</v>
      </c>
      <c r="H2028" s="280" t="s">
        <v>1394</v>
      </c>
      <c r="I2028" s="80"/>
    </row>
    <row r="2029" spans="1:9">
      <c r="A2029" s="280" t="s">
        <v>11822</v>
      </c>
      <c r="B2029" s="280" t="s">
        <v>1457</v>
      </c>
      <c r="C2029" s="280" t="s">
        <v>11768</v>
      </c>
      <c r="D2029" s="280" t="s">
        <v>1347</v>
      </c>
      <c r="E2029" s="80">
        <v>6.9362250460173511E-2</v>
      </c>
      <c r="F2029" s="80">
        <v>707910</v>
      </c>
      <c r="G2029" s="80">
        <v>5</v>
      </c>
      <c r="H2029" s="280" t="s">
        <v>1394</v>
      </c>
      <c r="I2029" s="80"/>
    </row>
    <row r="2030" spans="1:9">
      <c r="A2030" s="280" t="s">
        <v>11823</v>
      </c>
      <c r="B2030" s="280" t="s">
        <v>1457</v>
      </c>
      <c r="C2030" s="280" t="s">
        <v>11768</v>
      </c>
      <c r="D2030" s="280" t="s">
        <v>1344</v>
      </c>
      <c r="E2030" s="80">
        <v>0.16604863897876071</v>
      </c>
      <c r="F2030" s="80">
        <v>707910</v>
      </c>
      <c r="G2030" s="80">
        <v>5</v>
      </c>
      <c r="H2030" s="280" t="s">
        <v>1394</v>
      </c>
      <c r="I2030" s="80"/>
    </row>
    <row r="2031" spans="1:9">
      <c r="A2031" s="280" t="s">
        <v>3426</v>
      </c>
      <c r="B2031" s="280" t="s">
        <v>1457</v>
      </c>
      <c r="C2031" s="280" t="s">
        <v>1211</v>
      </c>
      <c r="D2031" s="280" t="s">
        <v>1211</v>
      </c>
      <c r="E2031" s="80">
        <v>1</v>
      </c>
      <c r="F2031" s="80">
        <v>707910</v>
      </c>
      <c r="G2031" s="80">
        <v>5</v>
      </c>
      <c r="H2031" s="280" t="s">
        <v>1394</v>
      </c>
      <c r="I2031" s="80"/>
    </row>
    <row r="2032" spans="1:9">
      <c r="A2032" s="280" t="s">
        <v>3427</v>
      </c>
      <c r="B2032" s="280" t="s">
        <v>1457</v>
      </c>
      <c r="C2032" s="280" t="s">
        <v>1211</v>
      </c>
      <c r="D2032" s="280" t="s">
        <v>1212</v>
      </c>
      <c r="E2032" s="80">
        <v>1.0246652052511305</v>
      </c>
      <c r="F2032" s="80">
        <v>707910</v>
      </c>
      <c r="G2032" s="80">
        <v>5</v>
      </c>
      <c r="H2032" s="280" t="s">
        <v>1394</v>
      </c>
      <c r="I2032" s="80"/>
    </row>
    <row r="2033" spans="1:9">
      <c r="A2033" s="280" t="s">
        <v>3428</v>
      </c>
      <c r="B2033" s="280" t="s">
        <v>1457</v>
      </c>
      <c r="C2033" s="280" t="s">
        <v>1211</v>
      </c>
      <c r="D2033" s="280" t="s">
        <v>1213</v>
      </c>
      <c r="E2033" s="80">
        <v>1.0001782307087166</v>
      </c>
      <c r="F2033" s="80">
        <v>707910</v>
      </c>
      <c r="G2033" s="80">
        <v>5</v>
      </c>
      <c r="H2033" s="280" t="s">
        <v>1394</v>
      </c>
      <c r="I2033" s="80"/>
    </row>
    <row r="2034" spans="1:9">
      <c r="A2034" s="280" t="s">
        <v>3429</v>
      </c>
      <c r="B2034" s="280" t="s">
        <v>1457</v>
      </c>
      <c r="C2034" s="280" t="s">
        <v>1211</v>
      </c>
      <c r="D2034" s="280" t="s">
        <v>1214</v>
      </c>
      <c r="E2034" s="80">
        <v>1.0211191802981869</v>
      </c>
      <c r="F2034" s="80">
        <v>707910</v>
      </c>
      <c r="G2034" s="80">
        <v>5</v>
      </c>
      <c r="H2034" s="280" t="s">
        <v>1394</v>
      </c>
      <c r="I2034" s="80"/>
    </row>
    <row r="2035" spans="1:9">
      <c r="A2035" s="280" t="s">
        <v>3430</v>
      </c>
      <c r="B2035" s="280" t="s">
        <v>1457</v>
      </c>
      <c r="C2035" s="280" t="s">
        <v>1211</v>
      </c>
      <c r="D2035" s="280" t="s">
        <v>1215</v>
      </c>
      <c r="E2035" s="80">
        <v>1.0123298845587763</v>
      </c>
      <c r="F2035" s="80">
        <v>707910</v>
      </c>
      <c r="G2035" s="80">
        <v>5</v>
      </c>
      <c r="H2035" s="280" t="s">
        <v>1394</v>
      </c>
      <c r="I2035" s="80"/>
    </row>
    <row r="2036" spans="1:9">
      <c r="A2036" s="280" t="s">
        <v>3431</v>
      </c>
      <c r="B2036" s="280" t="s">
        <v>1457</v>
      </c>
      <c r="C2036" s="280" t="s">
        <v>1211</v>
      </c>
      <c r="D2036" s="280" t="s">
        <v>1216</v>
      </c>
      <c r="E2036" s="80">
        <v>2.095127150153592</v>
      </c>
      <c r="F2036" s="80">
        <v>707910</v>
      </c>
      <c r="G2036" s="80">
        <v>5</v>
      </c>
      <c r="H2036" s="280" t="s">
        <v>1394</v>
      </c>
      <c r="I2036" s="80"/>
    </row>
    <row r="2037" spans="1:9">
      <c r="A2037" s="280" t="s">
        <v>3432</v>
      </c>
      <c r="B2037" s="280" t="s">
        <v>1457</v>
      </c>
      <c r="C2037" s="280" t="s">
        <v>1211</v>
      </c>
      <c r="D2037" s="280" t="s">
        <v>1217</v>
      </c>
      <c r="E2037" s="80">
        <v>0.86162410491643904</v>
      </c>
      <c r="F2037" s="80">
        <v>707910</v>
      </c>
      <c r="G2037" s="80">
        <v>5</v>
      </c>
      <c r="H2037" s="280" t="s">
        <v>1394</v>
      </c>
      <c r="I2037" s="80"/>
    </row>
    <row r="2038" spans="1:9">
      <c r="A2038" s="280" t="s">
        <v>3433</v>
      </c>
      <c r="B2038" s="280" t="s">
        <v>1457</v>
      </c>
      <c r="C2038" s="280" t="s">
        <v>1211</v>
      </c>
      <c r="D2038" s="280" t="s">
        <v>1218</v>
      </c>
      <c r="E2038" s="80">
        <v>0.82334544406384469</v>
      </c>
      <c r="F2038" s="80">
        <v>707910</v>
      </c>
      <c r="G2038" s="80">
        <v>5</v>
      </c>
      <c r="H2038" s="280" t="s">
        <v>1394</v>
      </c>
      <c r="I2038" s="80"/>
    </row>
    <row r="2039" spans="1:9">
      <c r="A2039" s="280" t="s">
        <v>3434</v>
      </c>
      <c r="B2039" s="280" t="s">
        <v>1457</v>
      </c>
      <c r="C2039" s="280" t="s">
        <v>1211</v>
      </c>
      <c r="D2039" s="280" t="s">
        <v>1219</v>
      </c>
      <c r="E2039" s="80">
        <v>127774.46580156431</v>
      </c>
      <c r="F2039" s="80">
        <v>707910</v>
      </c>
      <c r="G2039" s="80">
        <v>5</v>
      </c>
      <c r="H2039" s="280" t="s">
        <v>1394</v>
      </c>
      <c r="I2039" s="80"/>
    </row>
    <row r="2040" spans="1:9">
      <c r="A2040" s="280" t="s">
        <v>3435</v>
      </c>
      <c r="B2040" s="280" t="s">
        <v>1457</v>
      </c>
      <c r="C2040" s="280" t="s">
        <v>1211</v>
      </c>
      <c r="D2040" s="280" t="s">
        <v>1347</v>
      </c>
      <c r="E2040" s="80">
        <v>1.5233029398347773</v>
      </c>
      <c r="F2040" s="80">
        <v>707910</v>
      </c>
      <c r="G2040" s="80">
        <v>5</v>
      </c>
      <c r="H2040" s="280" t="s">
        <v>1394</v>
      </c>
      <c r="I2040" s="80"/>
    </row>
    <row r="2041" spans="1:9">
      <c r="A2041" s="280" t="s">
        <v>3436</v>
      </c>
      <c r="B2041" s="280" t="s">
        <v>1457</v>
      </c>
      <c r="C2041" s="280" t="s">
        <v>1211</v>
      </c>
      <c r="D2041" s="280" t="s">
        <v>1344</v>
      </c>
      <c r="E2041" s="80">
        <v>3.631562339522048</v>
      </c>
      <c r="F2041" s="80">
        <v>707910</v>
      </c>
      <c r="G2041" s="80">
        <v>5</v>
      </c>
      <c r="H2041" s="280" t="s">
        <v>1394</v>
      </c>
      <c r="I2041" s="80"/>
    </row>
    <row r="2042" spans="1:9">
      <c r="A2042" s="280" t="s">
        <v>3437</v>
      </c>
      <c r="B2042" s="280" t="s">
        <v>1457</v>
      </c>
      <c r="C2042" s="280" t="s">
        <v>1212</v>
      </c>
      <c r="D2042" s="280" t="s">
        <v>1211</v>
      </c>
      <c r="E2042" s="80">
        <v>0.97798769358457693</v>
      </c>
      <c r="F2042" s="80">
        <v>707910</v>
      </c>
      <c r="G2042" s="80">
        <v>5</v>
      </c>
      <c r="H2042" s="280" t="s">
        <v>1394</v>
      </c>
      <c r="I2042" s="80"/>
    </row>
    <row r="2043" spans="1:9">
      <c r="A2043" s="280" t="s">
        <v>3438</v>
      </c>
      <c r="B2043" s="280" t="s">
        <v>1457</v>
      </c>
      <c r="C2043" s="280" t="s">
        <v>1212</v>
      </c>
      <c r="D2043" s="280" t="s">
        <v>1212</v>
      </c>
      <c r="E2043" s="80">
        <v>1</v>
      </c>
      <c r="F2043" s="80">
        <v>707910</v>
      </c>
      <c r="G2043" s="80">
        <v>5</v>
      </c>
      <c r="H2043" s="280" t="s">
        <v>1394</v>
      </c>
      <c r="I2043" s="80"/>
    </row>
    <row r="2044" spans="1:9">
      <c r="A2044" s="280" t="s">
        <v>3439</v>
      </c>
      <c r="B2044" s="280" t="s">
        <v>1457</v>
      </c>
      <c r="C2044" s="280" t="s">
        <v>1212</v>
      </c>
      <c r="D2044" s="280" t="s">
        <v>1213</v>
      </c>
      <c r="E2044" s="80">
        <v>0.97813767339289559</v>
      </c>
      <c r="F2044" s="80">
        <v>707910</v>
      </c>
      <c r="G2044" s="80">
        <v>5</v>
      </c>
      <c r="H2044" s="280" t="s">
        <v>1394</v>
      </c>
      <c r="I2044" s="80"/>
    </row>
    <row r="2045" spans="1:9">
      <c r="A2045" s="280" t="s">
        <v>3440</v>
      </c>
      <c r="B2045" s="280" t="s">
        <v>1457</v>
      </c>
      <c r="C2045" s="280" t="s">
        <v>1212</v>
      </c>
      <c r="D2045" s="280" t="s">
        <v>1214</v>
      </c>
      <c r="E2045" s="80">
        <v>0.99762228224371596</v>
      </c>
      <c r="F2045" s="80">
        <v>707910</v>
      </c>
      <c r="G2045" s="80">
        <v>5</v>
      </c>
      <c r="H2045" s="280" t="s">
        <v>1394</v>
      </c>
      <c r="I2045" s="80"/>
    </row>
    <row r="2046" spans="1:9">
      <c r="A2046" s="280" t="s">
        <v>3441</v>
      </c>
      <c r="B2046" s="280" t="s">
        <v>1457</v>
      </c>
      <c r="C2046" s="280" t="s">
        <v>1212</v>
      </c>
      <c r="D2046" s="280" t="s">
        <v>1215</v>
      </c>
      <c r="E2046" s="80">
        <v>0.98795931740040832</v>
      </c>
      <c r="F2046" s="80">
        <v>707910</v>
      </c>
      <c r="G2046" s="80">
        <v>5</v>
      </c>
      <c r="H2046" s="280" t="s">
        <v>1394</v>
      </c>
      <c r="I2046" s="80"/>
    </row>
    <row r="2047" spans="1:9">
      <c r="A2047" s="280" t="s">
        <v>3442</v>
      </c>
      <c r="B2047" s="280" t="s">
        <v>1457</v>
      </c>
      <c r="C2047" s="280" t="s">
        <v>1212</v>
      </c>
      <c r="D2047" s="280" t="s">
        <v>1216</v>
      </c>
      <c r="E2047" s="80">
        <v>2.0619660182858732</v>
      </c>
      <c r="F2047" s="80">
        <v>707910</v>
      </c>
      <c r="G2047" s="80">
        <v>5</v>
      </c>
      <c r="H2047" s="280" t="s">
        <v>1394</v>
      </c>
      <c r="I2047" s="80"/>
    </row>
    <row r="2048" spans="1:9">
      <c r="A2048" s="280" t="s">
        <v>3443</v>
      </c>
      <c r="B2048" s="280" t="s">
        <v>1457</v>
      </c>
      <c r="C2048" s="280" t="s">
        <v>1212</v>
      </c>
      <c r="D2048" s="280" t="s">
        <v>1217</v>
      </c>
      <c r="E2048" s="80">
        <v>0.84091703347020696</v>
      </c>
      <c r="F2048" s="80">
        <v>707910</v>
      </c>
      <c r="G2048" s="80">
        <v>5</v>
      </c>
      <c r="H2048" s="280" t="s">
        <v>1394</v>
      </c>
      <c r="I2048" s="80"/>
    </row>
    <row r="2049" spans="1:9">
      <c r="A2049" s="280" t="s">
        <v>3444</v>
      </c>
      <c r="B2049" s="280" t="s">
        <v>1457</v>
      </c>
      <c r="C2049" s="280" t="s">
        <v>1212</v>
      </c>
      <c r="D2049" s="280" t="s">
        <v>1218</v>
      </c>
      <c r="E2049" s="80">
        <v>0.80323321252573954</v>
      </c>
      <c r="F2049" s="80">
        <v>707910</v>
      </c>
      <c r="G2049" s="80">
        <v>5</v>
      </c>
      <c r="H2049" s="280" t="s">
        <v>1394</v>
      </c>
      <c r="I2049" s="80"/>
    </row>
    <row r="2050" spans="1:9">
      <c r="A2050" s="280" t="s">
        <v>3445</v>
      </c>
      <c r="B2050" s="280" t="s">
        <v>1457</v>
      </c>
      <c r="C2050" s="280" t="s">
        <v>1212</v>
      </c>
      <c r="D2050" s="280" t="s">
        <v>1219</v>
      </c>
      <c r="E2050" s="80">
        <v>124927.24401582363</v>
      </c>
      <c r="F2050" s="80">
        <v>707910</v>
      </c>
      <c r="G2050" s="80">
        <v>5</v>
      </c>
      <c r="H2050" s="280" t="s">
        <v>1394</v>
      </c>
      <c r="I2050" s="80"/>
    </row>
    <row r="2051" spans="1:9">
      <c r="A2051" s="280" t="s">
        <v>3446</v>
      </c>
      <c r="B2051" s="280" t="s">
        <v>1457</v>
      </c>
      <c r="C2051" s="280" t="s">
        <v>1212</v>
      </c>
      <c r="D2051" s="280" t="s">
        <v>1347</v>
      </c>
      <c r="E2051" s="80">
        <v>1.4900881763397487</v>
      </c>
      <c r="F2051" s="80">
        <v>707910</v>
      </c>
      <c r="G2051" s="80">
        <v>5</v>
      </c>
      <c r="H2051" s="280" t="s">
        <v>1394</v>
      </c>
      <c r="I2051" s="80"/>
    </row>
    <row r="2052" spans="1:9">
      <c r="A2052" s="280" t="s">
        <v>3447</v>
      </c>
      <c r="B2052" s="280" t="s">
        <v>1457</v>
      </c>
      <c r="C2052" s="280" t="s">
        <v>1212</v>
      </c>
      <c r="D2052" s="280" t="s">
        <v>1344</v>
      </c>
      <c r="E2052" s="80">
        <v>3.5514805736890658</v>
      </c>
      <c r="F2052" s="80">
        <v>707910</v>
      </c>
      <c r="G2052" s="80">
        <v>5</v>
      </c>
      <c r="H2052" s="280" t="s">
        <v>1394</v>
      </c>
      <c r="I2052" s="80"/>
    </row>
    <row r="2053" spans="1:9">
      <c r="A2053" s="280" t="s">
        <v>3448</v>
      </c>
      <c r="B2053" s="280" t="s">
        <v>1457</v>
      </c>
      <c r="C2053" s="280" t="s">
        <v>1213</v>
      </c>
      <c r="D2053" s="280" t="s">
        <v>1211</v>
      </c>
      <c r="E2053" s="80">
        <v>0.99982392802751086</v>
      </c>
      <c r="F2053" s="80">
        <v>707910</v>
      </c>
      <c r="G2053" s="80">
        <v>5</v>
      </c>
      <c r="H2053" s="280" t="s">
        <v>1394</v>
      </c>
      <c r="I2053" s="80"/>
    </row>
    <row r="2054" spans="1:9">
      <c r="A2054" s="280" t="s">
        <v>3449</v>
      </c>
      <c r="B2054" s="280" t="s">
        <v>1457</v>
      </c>
      <c r="C2054" s="280" t="s">
        <v>1213</v>
      </c>
      <c r="D2054" s="280" t="s">
        <v>1212</v>
      </c>
      <c r="E2054" s="80">
        <v>1.0244314930086273</v>
      </c>
      <c r="F2054" s="80">
        <v>707910</v>
      </c>
      <c r="G2054" s="80">
        <v>5</v>
      </c>
      <c r="H2054" s="280" t="s">
        <v>1394</v>
      </c>
      <c r="I2054" s="80"/>
    </row>
    <row r="2055" spans="1:9">
      <c r="A2055" s="280" t="s">
        <v>3450</v>
      </c>
      <c r="B2055" s="280" t="s">
        <v>1457</v>
      </c>
      <c r="C2055" s="280" t="s">
        <v>1213</v>
      </c>
      <c r="D2055" s="280" t="s">
        <v>1213</v>
      </c>
      <c r="E2055" s="80">
        <v>1</v>
      </c>
      <c r="F2055" s="80">
        <v>707910</v>
      </c>
      <c r="G2055" s="80">
        <v>5</v>
      </c>
      <c r="H2055" s="280" t="s">
        <v>1394</v>
      </c>
      <c r="I2055" s="80"/>
    </row>
    <row r="2056" spans="1:9">
      <c r="A2056" s="280" t="s">
        <v>3451</v>
      </c>
      <c r="B2056" s="280" t="s">
        <v>1457</v>
      </c>
      <c r="C2056" s="280" t="s">
        <v>1213</v>
      </c>
      <c r="D2056" s="280" t="s">
        <v>1214</v>
      </c>
      <c r="E2056" s="80">
        <v>1.0209393860941114</v>
      </c>
      <c r="F2056" s="80">
        <v>707910</v>
      </c>
      <c r="G2056" s="80">
        <v>5</v>
      </c>
      <c r="H2056" s="280" t="s">
        <v>1394</v>
      </c>
      <c r="I2056" s="80"/>
    </row>
    <row r="2057" spans="1:9">
      <c r="A2057" s="280" t="s">
        <v>3452</v>
      </c>
      <c r="B2057" s="280" t="s">
        <v>1457</v>
      </c>
      <c r="C2057" s="280" t="s">
        <v>1213</v>
      </c>
      <c r="D2057" s="280" t="s">
        <v>1215</v>
      </c>
      <c r="E2057" s="80">
        <v>1.0120966244198091</v>
      </c>
      <c r="F2057" s="80">
        <v>707910</v>
      </c>
      <c r="G2057" s="80">
        <v>5</v>
      </c>
      <c r="H2057" s="280" t="s">
        <v>1394</v>
      </c>
      <c r="I2057" s="80"/>
    </row>
    <row r="2058" spans="1:9">
      <c r="A2058" s="280" t="s">
        <v>3453</v>
      </c>
      <c r="B2058" s="280" t="s">
        <v>1457</v>
      </c>
      <c r="C2058" s="280" t="s">
        <v>1213</v>
      </c>
      <c r="D2058" s="280" t="s">
        <v>1216</v>
      </c>
      <c r="E2058" s="80">
        <v>2.0948624854659821</v>
      </c>
      <c r="F2058" s="80">
        <v>707910</v>
      </c>
      <c r="G2058" s="80">
        <v>5</v>
      </c>
      <c r="H2058" s="280" t="s">
        <v>1394</v>
      </c>
      <c r="I2058" s="80"/>
    </row>
    <row r="2059" spans="1:9">
      <c r="A2059" s="280" t="s">
        <v>3454</v>
      </c>
      <c r="B2059" s="280" t="s">
        <v>1457</v>
      </c>
      <c r="C2059" s="280" t="s">
        <v>1213</v>
      </c>
      <c r="D2059" s="280" t="s">
        <v>1217</v>
      </c>
      <c r="E2059" s="80">
        <v>0.86142810569640482</v>
      </c>
      <c r="F2059" s="80">
        <v>707910</v>
      </c>
      <c r="G2059" s="80">
        <v>5</v>
      </c>
      <c r="H2059" s="280" t="s">
        <v>1394</v>
      </c>
      <c r="I2059" s="80"/>
    </row>
    <row r="2060" spans="1:9">
      <c r="A2060" s="280" t="s">
        <v>3455</v>
      </c>
      <c r="B2060" s="280" t="s">
        <v>1457</v>
      </c>
      <c r="C2060" s="280" t="s">
        <v>1213</v>
      </c>
      <c r="D2060" s="280" t="s">
        <v>1218</v>
      </c>
      <c r="E2060" s="80">
        <v>0.82313844488871213</v>
      </c>
      <c r="F2060" s="80">
        <v>707910</v>
      </c>
      <c r="G2060" s="80">
        <v>5</v>
      </c>
      <c r="H2060" s="280" t="s">
        <v>1394</v>
      </c>
      <c r="I2060" s="80"/>
    </row>
    <row r="2061" spans="1:9">
      <c r="A2061" s="280" t="s">
        <v>3456</v>
      </c>
      <c r="B2061" s="280" t="s">
        <v>1457</v>
      </c>
      <c r="C2061" s="280" t="s">
        <v>1213</v>
      </c>
      <c r="D2061" s="280" t="s">
        <v>1219</v>
      </c>
      <c r="E2061" s="80">
        <v>127761.43386313709</v>
      </c>
      <c r="F2061" s="80">
        <v>707910</v>
      </c>
      <c r="G2061" s="80">
        <v>5</v>
      </c>
      <c r="H2061" s="280" t="s">
        <v>1394</v>
      </c>
      <c r="I2061" s="80"/>
    </row>
    <row r="2062" spans="1:9">
      <c r="A2062" s="280" t="s">
        <v>3457</v>
      </c>
      <c r="B2062" s="280" t="s">
        <v>1457</v>
      </c>
      <c r="C2062" s="280" t="s">
        <v>1213</v>
      </c>
      <c r="D2062" s="280" t="s">
        <v>1347</v>
      </c>
      <c r="E2062" s="80">
        <v>1.5230543591895216</v>
      </c>
      <c r="F2062" s="80">
        <v>707910</v>
      </c>
      <c r="G2062" s="80">
        <v>5</v>
      </c>
      <c r="H2062" s="280" t="s">
        <v>1394</v>
      </c>
      <c r="I2062" s="80"/>
    </row>
    <row r="2063" spans="1:9">
      <c r="A2063" s="280" t="s">
        <v>3458</v>
      </c>
      <c r="B2063" s="280" t="s">
        <v>1457</v>
      </c>
      <c r="C2063" s="280" t="s">
        <v>1213</v>
      </c>
      <c r="D2063" s="280" t="s">
        <v>1344</v>
      </c>
      <c r="E2063" s="80">
        <v>3.6309328888795229</v>
      </c>
      <c r="F2063" s="80">
        <v>707910</v>
      </c>
      <c r="G2063" s="80">
        <v>5</v>
      </c>
      <c r="H2063" s="280" t="s">
        <v>1394</v>
      </c>
      <c r="I2063" s="80"/>
    </row>
    <row r="2064" spans="1:9">
      <c r="A2064" s="280" t="s">
        <v>3459</v>
      </c>
      <c r="B2064" s="280" t="s">
        <v>1457</v>
      </c>
      <c r="C2064" s="280" t="s">
        <v>1214</v>
      </c>
      <c r="D2064" s="280" t="s">
        <v>1211</v>
      </c>
      <c r="E2064" s="80">
        <v>0.98033553180747446</v>
      </c>
      <c r="F2064" s="80">
        <v>707910</v>
      </c>
      <c r="G2064" s="80">
        <v>5</v>
      </c>
      <c r="H2064" s="280" t="s">
        <v>1394</v>
      </c>
      <c r="I2064" s="80"/>
    </row>
    <row r="2065" spans="1:9">
      <c r="A2065" s="280" t="s">
        <v>3460</v>
      </c>
      <c r="B2065" s="280" t="s">
        <v>1457</v>
      </c>
      <c r="C2065" s="280" t="s">
        <v>1214</v>
      </c>
      <c r="D2065" s="280" t="s">
        <v>1212</v>
      </c>
      <c r="E2065" s="80">
        <v>1.0034863331985753</v>
      </c>
      <c r="F2065" s="80">
        <v>707910</v>
      </c>
      <c r="G2065" s="80">
        <v>5</v>
      </c>
      <c r="H2065" s="280" t="s">
        <v>1394</v>
      </c>
      <c r="I2065" s="80"/>
    </row>
    <row r="2066" spans="1:9">
      <c r="A2066" s="280" t="s">
        <v>3461</v>
      </c>
      <c r="B2066" s="280" t="s">
        <v>1457</v>
      </c>
      <c r="C2066" s="280" t="s">
        <v>1214</v>
      </c>
      <c r="D2066" s="280" t="s">
        <v>1213</v>
      </c>
      <c r="E2066" s="80">
        <v>0.98051011626808937</v>
      </c>
      <c r="F2066" s="80">
        <v>707910</v>
      </c>
      <c r="G2066" s="80">
        <v>5</v>
      </c>
      <c r="H2066" s="280" t="s">
        <v>1394</v>
      </c>
      <c r="I2066" s="80"/>
    </row>
    <row r="2067" spans="1:9">
      <c r="A2067" s="280" t="s">
        <v>3462</v>
      </c>
      <c r="B2067" s="280" t="s">
        <v>1457</v>
      </c>
      <c r="C2067" s="280" t="s">
        <v>1214</v>
      </c>
      <c r="D2067" s="280" t="s">
        <v>1214</v>
      </c>
      <c r="E2067" s="80">
        <v>1</v>
      </c>
      <c r="F2067" s="80">
        <v>707910</v>
      </c>
      <c r="G2067" s="80">
        <v>5</v>
      </c>
      <c r="H2067" s="280" t="s">
        <v>1394</v>
      </c>
      <c r="I2067" s="80"/>
    </row>
    <row r="2068" spans="1:9">
      <c r="A2068" s="280" t="s">
        <v>3463</v>
      </c>
      <c r="B2068" s="280" t="s">
        <v>1457</v>
      </c>
      <c r="C2068" s="280" t="s">
        <v>1214</v>
      </c>
      <c r="D2068" s="280" t="s">
        <v>1215</v>
      </c>
      <c r="E2068" s="80">
        <v>0.99143053874511788</v>
      </c>
      <c r="F2068" s="80">
        <v>707910</v>
      </c>
      <c r="G2068" s="80">
        <v>5</v>
      </c>
      <c r="H2068" s="280" t="s">
        <v>1394</v>
      </c>
      <c r="I2068" s="80"/>
    </row>
    <row r="2069" spans="1:9">
      <c r="A2069" s="280" t="s">
        <v>3464</v>
      </c>
      <c r="B2069" s="280" t="s">
        <v>1457</v>
      </c>
      <c r="C2069" s="280" t="s">
        <v>1214</v>
      </c>
      <c r="D2069" s="280" t="s">
        <v>1216</v>
      </c>
      <c r="E2069" s="80">
        <v>2.066307582267465</v>
      </c>
      <c r="F2069" s="80">
        <v>707910</v>
      </c>
      <c r="G2069" s="80">
        <v>5</v>
      </c>
      <c r="H2069" s="280" t="s">
        <v>1394</v>
      </c>
      <c r="I2069" s="80"/>
    </row>
    <row r="2070" spans="1:9">
      <c r="A2070" s="280" t="s">
        <v>3465</v>
      </c>
      <c r="B2070" s="280" t="s">
        <v>1457</v>
      </c>
      <c r="C2070" s="280" t="s">
        <v>1214</v>
      </c>
      <c r="D2070" s="280" t="s">
        <v>1217</v>
      </c>
      <c r="E2070" s="80">
        <v>0.84385648253564305</v>
      </c>
      <c r="F2070" s="80">
        <v>707910</v>
      </c>
      <c r="G2070" s="80">
        <v>5</v>
      </c>
      <c r="H2070" s="280" t="s">
        <v>1394</v>
      </c>
      <c r="I2070" s="80"/>
    </row>
    <row r="2071" spans="1:9">
      <c r="A2071" s="280" t="s">
        <v>3466</v>
      </c>
      <c r="B2071" s="280" t="s">
        <v>1457</v>
      </c>
      <c r="C2071" s="280" t="s">
        <v>1214</v>
      </c>
      <c r="D2071" s="280" t="s">
        <v>1218</v>
      </c>
      <c r="E2071" s="80">
        <v>0.80594726564659103</v>
      </c>
      <c r="F2071" s="80">
        <v>707910</v>
      </c>
      <c r="G2071" s="80">
        <v>5</v>
      </c>
      <c r="H2071" s="280" t="s">
        <v>1394</v>
      </c>
      <c r="I2071" s="80"/>
    </row>
    <row r="2072" spans="1:9">
      <c r="A2072" s="280" t="s">
        <v>3467</v>
      </c>
      <c r="B2072" s="280" t="s">
        <v>1457</v>
      </c>
      <c r="C2072" s="280" t="s">
        <v>1214</v>
      </c>
      <c r="D2072" s="280" t="s">
        <v>1219</v>
      </c>
      <c r="E2072" s="80">
        <v>124927.24645156549</v>
      </c>
      <c r="F2072" s="80">
        <v>707910</v>
      </c>
      <c r="G2072" s="80">
        <v>5</v>
      </c>
      <c r="H2072" s="280" t="s">
        <v>1394</v>
      </c>
      <c r="I2072" s="80"/>
    </row>
    <row r="2073" spans="1:9">
      <c r="A2073" s="280" t="s">
        <v>3468</v>
      </c>
      <c r="B2073" s="280" t="s">
        <v>1457</v>
      </c>
      <c r="C2073" s="280" t="s">
        <v>1214</v>
      </c>
      <c r="D2073" s="280" t="s">
        <v>1347</v>
      </c>
      <c r="E2073" s="80">
        <v>1.4934591374167638</v>
      </c>
      <c r="F2073" s="80">
        <v>707910</v>
      </c>
      <c r="G2073" s="80">
        <v>5</v>
      </c>
      <c r="H2073" s="280" t="s">
        <v>1394</v>
      </c>
      <c r="I2073" s="80"/>
    </row>
    <row r="2074" spans="1:9">
      <c r="A2074" s="280" t="s">
        <v>3469</v>
      </c>
      <c r="B2074" s="280" t="s">
        <v>1457</v>
      </c>
      <c r="C2074" s="280" t="s">
        <v>1214</v>
      </c>
      <c r="D2074" s="280" t="s">
        <v>1344</v>
      </c>
      <c r="E2074" s="80">
        <v>3.5599957420771764</v>
      </c>
      <c r="F2074" s="80">
        <v>707910</v>
      </c>
      <c r="G2074" s="80">
        <v>5</v>
      </c>
      <c r="H2074" s="280" t="s">
        <v>1394</v>
      </c>
      <c r="I2074" s="80"/>
    </row>
    <row r="2075" spans="1:9">
      <c r="A2075" s="280" t="s">
        <v>3470</v>
      </c>
      <c r="B2075" s="280" t="s">
        <v>1457</v>
      </c>
      <c r="C2075" s="280" t="s">
        <v>1215</v>
      </c>
      <c r="D2075" s="280" t="s">
        <v>1211</v>
      </c>
      <c r="E2075" s="80">
        <v>0.99030321235228647</v>
      </c>
      <c r="F2075" s="80">
        <v>707910</v>
      </c>
      <c r="G2075" s="80">
        <v>5</v>
      </c>
      <c r="H2075" s="280" t="s">
        <v>1394</v>
      </c>
      <c r="I2075" s="80"/>
    </row>
    <row r="2076" spans="1:9">
      <c r="A2076" s="280" t="s">
        <v>3471</v>
      </c>
      <c r="B2076" s="280" t="s">
        <v>1457</v>
      </c>
      <c r="C2076" s="280" t="s">
        <v>1215</v>
      </c>
      <c r="D2076" s="280" t="s">
        <v>1212</v>
      </c>
      <c r="E2076" s="80">
        <v>1.0126040180010387</v>
      </c>
      <c r="F2076" s="80">
        <v>707910</v>
      </c>
      <c r="G2076" s="80">
        <v>5</v>
      </c>
      <c r="H2076" s="280" t="s">
        <v>1394</v>
      </c>
      <c r="I2076" s="80"/>
    </row>
    <row r="2077" spans="1:9">
      <c r="A2077" s="280" t="s">
        <v>3472</v>
      </c>
      <c r="B2077" s="280" t="s">
        <v>1457</v>
      </c>
      <c r="C2077" s="280" t="s">
        <v>1215</v>
      </c>
      <c r="D2077" s="280" t="s">
        <v>1213</v>
      </c>
      <c r="E2077" s="80">
        <v>0.99045363341068704</v>
      </c>
      <c r="F2077" s="80">
        <v>707910</v>
      </c>
      <c r="G2077" s="80">
        <v>5</v>
      </c>
      <c r="H2077" s="280" t="s">
        <v>1394</v>
      </c>
      <c r="I2077" s="80"/>
    </row>
    <row r="2078" spans="1:9">
      <c r="A2078" s="280" t="s">
        <v>3473</v>
      </c>
      <c r="B2078" s="280" t="s">
        <v>1457</v>
      </c>
      <c r="C2078" s="280" t="s">
        <v>1215</v>
      </c>
      <c r="D2078" s="280" t="s">
        <v>1214</v>
      </c>
      <c r="E2078" s="80">
        <v>1.0102112106974521</v>
      </c>
      <c r="F2078" s="80">
        <v>707910</v>
      </c>
      <c r="G2078" s="80">
        <v>5</v>
      </c>
      <c r="H2078" s="280" t="s">
        <v>1394</v>
      </c>
      <c r="I2078" s="80"/>
    </row>
    <row r="2079" spans="1:9">
      <c r="A2079" s="280" t="s">
        <v>3474</v>
      </c>
      <c r="B2079" s="280" t="s">
        <v>1457</v>
      </c>
      <c r="C2079" s="280" t="s">
        <v>1215</v>
      </c>
      <c r="D2079" s="280" t="s">
        <v>1215</v>
      </c>
      <c r="E2079" s="80">
        <v>1</v>
      </c>
      <c r="F2079" s="80">
        <v>707910</v>
      </c>
      <c r="G2079" s="80">
        <v>5</v>
      </c>
      <c r="H2079" s="280" t="s">
        <v>1394</v>
      </c>
      <c r="I2079" s="80"/>
    </row>
    <row r="2080" spans="1:9">
      <c r="A2080" s="280" t="s">
        <v>3475</v>
      </c>
      <c r="B2080" s="280" t="s">
        <v>1457</v>
      </c>
      <c r="C2080" s="280" t="s">
        <v>1215</v>
      </c>
      <c r="D2080" s="280" t="s">
        <v>1216</v>
      </c>
      <c r="E2080" s="80">
        <v>2.0848049221446261</v>
      </c>
      <c r="F2080" s="80">
        <v>707910</v>
      </c>
      <c r="G2080" s="80">
        <v>5</v>
      </c>
      <c r="H2080" s="280" t="s">
        <v>1394</v>
      </c>
      <c r="I2080" s="80"/>
    </row>
    <row r="2081" spans="1:9">
      <c r="A2081" s="280" t="s">
        <v>3476</v>
      </c>
      <c r="B2081" s="280" t="s">
        <v>1457</v>
      </c>
      <c r="C2081" s="280" t="s">
        <v>1215</v>
      </c>
      <c r="D2081" s="280" t="s">
        <v>1217</v>
      </c>
      <c r="E2081" s="80">
        <v>0.85121175043453545</v>
      </c>
      <c r="F2081" s="80">
        <v>707910</v>
      </c>
      <c r="G2081" s="80">
        <v>5</v>
      </c>
      <c r="H2081" s="280" t="s">
        <v>1394</v>
      </c>
      <c r="I2081" s="80"/>
    </row>
    <row r="2082" spans="1:9">
      <c r="A2082" s="280" t="s">
        <v>3477</v>
      </c>
      <c r="B2082" s="280" t="s">
        <v>1457</v>
      </c>
      <c r="C2082" s="280" t="s">
        <v>1215</v>
      </c>
      <c r="D2082" s="280" t="s">
        <v>1218</v>
      </c>
      <c r="E2082" s="80">
        <v>0.81106886215057361</v>
      </c>
      <c r="F2082" s="80">
        <v>707910</v>
      </c>
      <c r="G2082" s="80">
        <v>5</v>
      </c>
      <c r="H2082" s="280" t="s">
        <v>1394</v>
      </c>
      <c r="I2082" s="80"/>
    </row>
    <row r="2083" spans="1:9">
      <c r="A2083" s="280" t="s">
        <v>3478</v>
      </c>
      <c r="B2083" s="280" t="s">
        <v>1457</v>
      </c>
      <c r="C2083" s="280" t="s">
        <v>1215</v>
      </c>
      <c r="D2083" s="280" t="s">
        <v>1219</v>
      </c>
      <c r="E2083" s="80">
        <v>126234.4444598171</v>
      </c>
      <c r="F2083" s="80">
        <v>707910</v>
      </c>
      <c r="G2083" s="80">
        <v>5</v>
      </c>
      <c r="H2083" s="280" t="s">
        <v>1394</v>
      </c>
      <c r="I2083" s="80"/>
    </row>
    <row r="2084" spans="1:9">
      <c r="A2084" s="280" t="s">
        <v>3479</v>
      </c>
      <c r="B2084" s="280" t="s">
        <v>1457</v>
      </c>
      <c r="C2084" s="280" t="s">
        <v>1215</v>
      </c>
      <c r="D2084" s="280" t="s">
        <v>1347</v>
      </c>
      <c r="E2084" s="80">
        <v>1.5087644249701559</v>
      </c>
      <c r="F2084" s="80">
        <v>707910</v>
      </c>
      <c r="G2084" s="80">
        <v>5</v>
      </c>
      <c r="H2084" s="280" t="s">
        <v>1394</v>
      </c>
      <c r="I2084" s="80"/>
    </row>
    <row r="2085" spans="1:9">
      <c r="A2085" s="280" t="s">
        <v>3480</v>
      </c>
      <c r="B2085" s="280" t="s">
        <v>1457</v>
      </c>
      <c r="C2085" s="280" t="s">
        <v>1215</v>
      </c>
      <c r="D2085" s="280" t="s">
        <v>1344</v>
      </c>
      <c r="E2085" s="80">
        <v>3.5960347186667119</v>
      </c>
      <c r="F2085" s="80">
        <v>707910</v>
      </c>
      <c r="G2085" s="80">
        <v>5</v>
      </c>
      <c r="H2085" s="280" t="s">
        <v>1394</v>
      </c>
      <c r="I2085" s="80"/>
    </row>
    <row r="2086" spans="1:9">
      <c r="A2086" s="280" t="s">
        <v>3481</v>
      </c>
      <c r="B2086" s="280" t="s">
        <v>1457</v>
      </c>
      <c r="C2086" s="280" t="s">
        <v>1216</v>
      </c>
      <c r="D2086" s="280" t="s">
        <v>1211</v>
      </c>
      <c r="E2086" s="80">
        <v>0.83423679428172226</v>
      </c>
      <c r="F2086" s="80">
        <v>707910</v>
      </c>
      <c r="G2086" s="80">
        <v>5</v>
      </c>
      <c r="H2086" s="280" t="s">
        <v>1394</v>
      </c>
      <c r="I2086" s="80"/>
    </row>
    <row r="2087" spans="1:9">
      <c r="A2087" s="280" t="s">
        <v>3482</v>
      </c>
      <c r="B2087" s="280" t="s">
        <v>1457</v>
      </c>
      <c r="C2087" s="280" t="s">
        <v>1216</v>
      </c>
      <c r="D2087" s="280" t="s">
        <v>1212</v>
      </c>
      <c r="E2087" s="80">
        <v>0.85318312040070887</v>
      </c>
      <c r="F2087" s="80">
        <v>707910</v>
      </c>
      <c r="G2087" s="80">
        <v>5</v>
      </c>
      <c r="H2087" s="280" t="s">
        <v>1394</v>
      </c>
      <c r="I2087" s="80"/>
    </row>
    <row r="2088" spans="1:9">
      <c r="A2088" s="280" t="s">
        <v>3483</v>
      </c>
      <c r="B2088" s="280" t="s">
        <v>1457</v>
      </c>
      <c r="C2088" s="280" t="s">
        <v>1216</v>
      </c>
      <c r="D2088" s="280" t="s">
        <v>1213</v>
      </c>
      <c r="E2088" s="80">
        <v>0.83436848857987655</v>
      </c>
      <c r="F2088" s="80">
        <v>707910</v>
      </c>
      <c r="G2088" s="80">
        <v>5</v>
      </c>
      <c r="H2088" s="280" t="s">
        <v>1394</v>
      </c>
      <c r="I2088" s="80"/>
    </row>
    <row r="2089" spans="1:9">
      <c r="A2089" s="280" t="s">
        <v>3484</v>
      </c>
      <c r="B2089" s="280" t="s">
        <v>1457</v>
      </c>
      <c r="C2089" s="280" t="s">
        <v>1216</v>
      </c>
      <c r="D2089" s="280" t="s">
        <v>1214</v>
      </c>
      <c r="E2089" s="80">
        <v>0.85093235458180749</v>
      </c>
      <c r="F2089" s="80">
        <v>707910</v>
      </c>
      <c r="G2089" s="80">
        <v>5</v>
      </c>
      <c r="H2089" s="280" t="s">
        <v>1394</v>
      </c>
      <c r="I2089" s="80"/>
    </row>
    <row r="2090" spans="1:9">
      <c r="A2090" s="280" t="s">
        <v>3485</v>
      </c>
      <c r="B2090" s="280" t="s">
        <v>1457</v>
      </c>
      <c r="C2090" s="280" t="s">
        <v>1216</v>
      </c>
      <c r="D2090" s="280" t="s">
        <v>1215</v>
      </c>
      <c r="E2090" s="80">
        <v>0.84260408828021516</v>
      </c>
      <c r="F2090" s="80">
        <v>707910</v>
      </c>
      <c r="G2090" s="80">
        <v>5</v>
      </c>
      <c r="H2090" s="280" t="s">
        <v>1394</v>
      </c>
      <c r="I2090" s="80"/>
    </row>
    <row r="2091" spans="1:9">
      <c r="A2091" s="280" t="s">
        <v>3486</v>
      </c>
      <c r="B2091" s="280" t="s">
        <v>1457</v>
      </c>
      <c r="C2091" s="280" t="s">
        <v>1216</v>
      </c>
      <c r="D2091" s="280" t="s">
        <v>1216</v>
      </c>
      <c r="E2091" s="80">
        <v>1</v>
      </c>
      <c r="F2091" s="80">
        <v>707910</v>
      </c>
      <c r="G2091" s="80">
        <v>5</v>
      </c>
      <c r="H2091" s="280" t="s">
        <v>1394</v>
      </c>
      <c r="I2091" s="80"/>
    </row>
    <row r="2092" spans="1:9">
      <c r="A2092" s="280" t="s">
        <v>3487</v>
      </c>
      <c r="B2092" s="280" t="s">
        <v>1457</v>
      </c>
      <c r="C2092" s="280" t="s">
        <v>1216</v>
      </c>
      <c r="D2092" s="280" t="s">
        <v>1217</v>
      </c>
      <c r="E2092" s="80">
        <v>0.71483088691418584</v>
      </c>
      <c r="F2092" s="80">
        <v>707910</v>
      </c>
      <c r="G2092" s="80">
        <v>5</v>
      </c>
      <c r="H2092" s="280" t="s">
        <v>1394</v>
      </c>
      <c r="I2092" s="80"/>
    </row>
    <row r="2093" spans="1:9">
      <c r="A2093" s="280" t="s">
        <v>3488</v>
      </c>
      <c r="B2093" s="280" t="s">
        <v>1457</v>
      </c>
      <c r="C2093" s="280" t="s">
        <v>1216</v>
      </c>
      <c r="D2093" s="280" t="s">
        <v>1218</v>
      </c>
      <c r="E2093" s="80">
        <v>0.64162048262107607</v>
      </c>
      <c r="F2093" s="80">
        <v>707910</v>
      </c>
      <c r="G2093" s="80">
        <v>5</v>
      </c>
      <c r="H2093" s="280" t="s">
        <v>1394</v>
      </c>
      <c r="I2093" s="80"/>
    </row>
    <row r="2094" spans="1:9">
      <c r="A2094" s="280" t="s">
        <v>3489</v>
      </c>
      <c r="B2094" s="280" t="s">
        <v>1457</v>
      </c>
      <c r="C2094" s="280" t="s">
        <v>1216</v>
      </c>
      <c r="D2094" s="280" t="s">
        <v>1219</v>
      </c>
      <c r="E2094" s="80">
        <v>110233.15130337836</v>
      </c>
      <c r="F2094" s="80">
        <v>707910</v>
      </c>
      <c r="G2094" s="80">
        <v>5</v>
      </c>
      <c r="H2094" s="280" t="s">
        <v>1394</v>
      </c>
      <c r="I2094" s="80"/>
    </row>
    <row r="2095" spans="1:9">
      <c r="A2095" s="280" t="s">
        <v>3490</v>
      </c>
      <c r="B2095" s="280" t="s">
        <v>1457</v>
      </c>
      <c r="C2095" s="280" t="s">
        <v>1216</v>
      </c>
      <c r="D2095" s="280" t="s">
        <v>1347</v>
      </c>
      <c r="E2095" s="80">
        <v>1.2690133320073103</v>
      </c>
      <c r="F2095" s="80">
        <v>707910</v>
      </c>
      <c r="G2095" s="80">
        <v>5</v>
      </c>
      <c r="H2095" s="280" t="s">
        <v>1394</v>
      </c>
      <c r="I2095" s="80"/>
    </row>
    <row r="2096" spans="1:9">
      <c r="A2096" s="280" t="s">
        <v>3491</v>
      </c>
      <c r="B2096" s="280" t="s">
        <v>1457</v>
      </c>
      <c r="C2096" s="280" t="s">
        <v>1216</v>
      </c>
      <c r="D2096" s="280" t="s">
        <v>1344</v>
      </c>
      <c r="E2096" s="80">
        <v>3.0271181758890644</v>
      </c>
      <c r="F2096" s="80">
        <v>707910</v>
      </c>
      <c r="G2096" s="80">
        <v>5</v>
      </c>
      <c r="H2096" s="280" t="s">
        <v>1394</v>
      </c>
      <c r="I2096" s="80"/>
    </row>
    <row r="2097" spans="1:9">
      <c r="A2097" s="280" t="s">
        <v>3492</v>
      </c>
      <c r="B2097" s="280" t="s">
        <v>1457</v>
      </c>
      <c r="C2097" s="280" t="s">
        <v>1217</v>
      </c>
      <c r="D2097" s="280" t="s">
        <v>1211</v>
      </c>
      <c r="E2097" s="80">
        <v>1.1660578176399159</v>
      </c>
      <c r="F2097" s="80">
        <v>707910</v>
      </c>
      <c r="G2097" s="80">
        <v>5</v>
      </c>
      <c r="H2097" s="280" t="s">
        <v>1394</v>
      </c>
      <c r="I2097" s="80"/>
    </row>
    <row r="2098" spans="1:9">
      <c r="A2098" s="280" t="s">
        <v>3493</v>
      </c>
      <c r="B2098" s="280" t="s">
        <v>1457</v>
      </c>
      <c r="C2098" s="280" t="s">
        <v>1217</v>
      </c>
      <c r="D2098" s="280" t="s">
        <v>1212</v>
      </c>
      <c r="E2098" s="80">
        <v>1.1923223988339755</v>
      </c>
      <c r="F2098" s="80">
        <v>707910</v>
      </c>
      <c r="G2098" s="80">
        <v>5</v>
      </c>
      <c r="H2098" s="280" t="s">
        <v>1394</v>
      </c>
      <c r="I2098" s="80"/>
    </row>
    <row r="2099" spans="1:9">
      <c r="A2099" s="280" t="s">
        <v>3494</v>
      </c>
      <c r="B2099" s="280" t="s">
        <v>1457</v>
      </c>
      <c r="C2099" s="280" t="s">
        <v>1217</v>
      </c>
      <c r="D2099" s="280" t="s">
        <v>1213</v>
      </c>
      <c r="E2099" s="80">
        <v>1.1662356517642265</v>
      </c>
      <c r="F2099" s="80">
        <v>707910</v>
      </c>
      <c r="G2099" s="80">
        <v>5</v>
      </c>
      <c r="H2099" s="280" t="s">
        <v>1394</v>
      </c>
      <c r="I2099" s="80"/>
    </row>
    <row r="2100" spans="1:9">
      <c r="A2100" s="280" t="s">
        <v>3495</v>
      </c>
      <c r="B2100" s="280" t="s">
        <v>1457</v>
      </c>
      <c r="C2100" s="280" t="s">
        <v>1217</v>
      </c>
      <c r="D2100" s="280" t="s">
        <v>1214</v>
      </c>
      <c r="E2100" s="80">
        <v>1.1895198700569283</v>
      </c>
      <c r="F2100" s="80">
        <v>707910</v>
      </c>
      <c r="G2100" s="80">
        <v>5</v>
      </c>
      <c r="H2100" s="280" t="s">
        <v>1394</v>
      </c>
      <c r="I2100" s="80"/>
    </row>
    <row r="2101" spans="1:9">
      <c r="A2101" s="280" t="s">
        <v>3496</v>
      </c>
      <c r="B2101" s="280" t="s">
        <v>1457</v>
      </c>
      <c r="C2101" s="280" t="s">
        <v>1217</v>
      </c>
      <c r="D2101" s="280" t="s">
        <v>1215</v>
      </c>
      <c r="E2101" s="80">
        <v>1.1775551502537116</v>
      </c>
      <c r="F2101" s="80">
        <v>707910</v>
      </c>
      <c r="G2101" s="80">
        <v>5</v>
      </c>
      <c r="H2101" s="280" t="s">
        <v>1394</v>
      </c>
      <c r="I2101" s="80"/>
    </row>
    <row r="2102" spans="1:9">
      <c r="A2102" s="280" t="s">
        <v>3497</v>
      </c>
      <c r="B2102" s="280" t="s">
        <v>1457</v>
      </c>
      <c r="C2102" s="280" t="s">
        <v>1217</v>
      </c>
      <c r="D2102" s="280" t="s">
        <v>1216</v>
      </c>
      <c r="E2102" s="80">
        <v>2.4552252268015793</v>
      </c>
      <c r="F2102" s="80">
        <v>707910</v>
      </c>
      <c r="G2102" s="80">
        <v>5</v>
      </c>
      <c r="H2102" s="280" t="s">
        <v>1394</v>
      </c>
      <c r="I2102" s="80"/>
    </row>
    <row r="2103" spans="1:9">
      <c r="A2103" s="280" t="s">
        <v>3498</v>
      </c>
      <c r="B2103" s="280" t="s">
        <v>1457</v>
      </c>
      <c r="C2103" s="280" t="s">
        <v>1217</v>
      </c>
      <c r="D2103" s="280" t="s">
        <v>1217</v>
      </c>
      <c r="E2103" s="80">
        <v>1</v>
      </c>
      <c r="F2103" s="80">
        <v>707910</v>
      </c>
      <c r="G2103" s="80">
        <v>5</v>
      </c>
      <c r="H2103" s="280" t="s">
        <v>1394</v>
      </c>
      <c r="I2103" s="80"/>
    </row>
    <row r="2104" spans="1:9">
      <c r="A2104" s="280" t="s">
        <v>3499</v>
      </c>
      <c r="B2104" s="280" t="s">
        <v>1457</v>
      </c>
      <c r="C2104" s="280" t="s">
        <v>1217</v>
      </c>
      <c r="D2104" s="280" t="s">
        <v>1218</v>
      </c>
      <c r="E2104" s="80">
        <v>0.95231418767639697</v>
      </c>
      <c r="F2104" s="80">
        <v>707910</v>
      </c>
      <c r="G2104" s="80">
        <v>5</v>
      </c>
      <c r="H2104" s="280" t="s">
        <v>1394</v>
      </c>
      <c r="I2104" s="80"/>
    </row>
    <row r="2105" spans="1:9">
      <c r="A2105" s="280" t="s">
        <v>3500</v>
      </c>
      <c r="B2105" s="280" t="s">
        <v>1457</v>
      </c>
      <c r="C2105" s="280" t="s">
        <v>1217</v>
      </c>
      <c r="D2105" s="280" t="s">
        <v>1219</v>
      </c>
      <c r="E2105" s="80">
        <v>149656.86966428533</v>
      </c>
      <c r="F2105" s="80">
        <v>707910</v>
      </c>
      <c r="G2105" s="80">
        <v>5</v>
      </c>
      <c r="H2105" s="280" t="s">
        <v>1394</v>
      </c>
      <c r="I2105" s="80"/>
    </row>
    <row r="2106" spans="1:9">
      <c r="A2106" s="280" t="s">
        <v>3501</v>
      </c>
      <c r="B2106" s="280" t="s">
        <v>1457</v>
      </c>
      <c r="C2106" s="280" t="s">
        <v>1217</v>
      </c>
      <c r="D2106" s="280" t="s">
        <v>1347</v>
      </c>
      <c r="E2106" s="80">
        <v>1.7768815847848471</v>
      </c>
      <c r="F2106" s="80">
        <v>707910</v>
      </c>
      <c r="G2106" s="80">
        <v>5</v>
      </c>
      <c r="H2106" s="280" t="s">
        <v>1394</v>
      </c>
      <c r="I2106" s="80"/>
    </row>
    <row r="2107" spans="1:9">
      <c r="A2107" s="280" t="s">
        <v>3502</v>
      </c>
      <c r="B2107" s="280" t="s">
        <v>1457</v>
      </c>
      <c r="C2107" s="280" t="s">
        <v>1217</v>
      </c>
      <c r="D2107" s="280" t="s">
        <v>1344</v>
      </c>
      <c r="E2107" s="80">
        <v>4.2330507455272732</v>
      </c>
      <c r="F2107" s="80">
        <v>707910</v>
      </c>
      <c r="G2107" s="80">
        <v>5</v>
      </c>
      <c r="H2107" s="280" t="s">
        <v>1394</v>
      </c>
      <c r="I2107" s="80"/>
    </row>
    <row r="2108" spans="1:9">
      <c r="A2108" s="280" t="s">
        <v>3503</v>
      </c>
      <c r="B2108" s="280" t="s">
        <v>1457</v>
      </c>
      <c r="C2108" s="280" t="s">
        <v>1218</v>
      </c>
      <c r="D2108" s="280" t="s">
        <v>1211</v>
      </c>
      <c r="E2108" s="80">
        <v>1.4303577093724666</v>
      </c>
      <c r="F2108" s="80">
        <v>707910</v>
      </c>
      <c r="G2108" s="80">
        <v>5</v>
      </c>
      <c r="H2108" s="280" t="s">
        <v>1394</v>
      </c>
      <c r="I2108" s="80"/>
    </row>
    <row r="2109" spans="1:9">
      <c r="A2109" s="280" t="s">
        <v>3504</v>
      </c>
      <c r="B2109" s="280" t="s">
        <v>1457</v>
      </c>
      <c r="C2109" s="280" t="s">
        <v>1218</v>
      </c>
      <c r="D2109" s="280" t="s">
        <v>1212</v>
      </c>
      <c r="E2109" s="80">
        <v>1.4648467766915849</v>
      </c>
      <c r="F2109" s="80">
        <v>707910</v>
      </c>
      <c r="G2109" s="80">
        <v>5</v>
      </c>
      <c r="H2109" s="280" t="s">
        <v>1394</v>
      </c>
      <c r="I2109" s="80"/>
    </row>
    <row r="2110" spans="1:9">
      <c r="A2110" s="280" t="s">
        <v>3505</v>
      </c>
      <c r="B2110" s="280" t="s">
        <v>1457</v>
      </c>
      <c r="C2110" s="280" t="s">
        <v>1218</v>
      </c>
      <c r="D2110" s="280" t="s">
        <v>1213</v>
      </c>
      <c r="E2110" s="80">
        <v>1.4305269977296129</v>
      </c>
      <c r="F2110" s="80">
        <v>707910</v>
      </c>
      <c r="G2110" s="80">
        <v>5</v>
      </c>
      <c r="H2110" s="280" t="s">
        <v>1394</v>
      </c>
      <c r="I2110" s="80"/>
    </row>
    <row r="2111" spans="1:9">
      <c r="A2111" s="280" t="s">
        <v>3506</v>
      </c>
      <c r="B2111" s="280" t="s">
        <v>1457</v>
      </c>
      <c r="C2111" s="280" t="s">
        <v>1218</v>
      </c>
      <c r="D2111" s="280" t="s">
        <v>1214</v>
      </c>
      <c r="E2111" s="80">
        <v>1.4619026189866511</v>
      </c>
      <c r="F2111" s="80">
        <v>707910</v>
      </c>
      <c r="G2111" s="80">
        <v>5</v>
      </c>
      <c r="H2111" s="280" t="s">
        <v>1394</v>
      </c>
      <c r="I2111" s="80"/>
    </row>
    <row r="2112" spans="1:9">
      <c r="A2112" s="280" t="s">
        <v>3507</v>
      </c>
      <c r="B2112" s="280" t="s">
        <v>1457</v>
      </c>
      <c r="C2112" s="280" t="s">
        <v>1218</v>
      </c>
      <c r="D2112" s="280" t="s">
        <v>1215</v>
      </c>
      <c r="E2112" s="80">
        <v>1.4426503358916445</v>
      </c>
      <c r="F2112" s="80">
        <v>707910</v>
      </c>
      <c r="G2112" s="80">
        <v>5</v>
      </c>
      <c r="H2112" s="280" t="s">
        <v>1394</v>
      </c>
      <c r="I2112" s="80"/>
    </row>
    <row r="2113" spans="1:9">
      <c r="A2113" s="280" t="s">
        <v>3508</v>
      </c>
      <c r="B2113" s="280" t="s">
        <v>1457</v>
      </c>
      <c r="C2113" s="280" t="s">
        <v>1218</v>
      </c>
      <c r="D2113" s="280" t="s">
        <v>1216</v>
      </c>
      <c r="E2113" s="80">
        <v>2.0279971942128032</v>
      </c>
      <c r="F2113" s="80">
        <v>707910</v>
      </c>
      <c r="G2113" s="80">
        <v>5</v>
      </c>
      <c r="H2113" s="280" t="s">
        <v>1394</v>
      </c>
      <c r="I2113" s="80"/>
    </row>
    <row r="2114" spans="1:9">
      <c r="A2114" s="280" t="s">
        <v>3509</v>
      </c>
      <c r="B2114" s="280" t="s">
        <v>1457</v>
      </c>
      <c r="C2114" s="280" t="s">
        <v>1218</v>
      </c>
      <c r="D2114" s="280" t="s">
        <v>1217</v>
      </c>
      <c r="E2114" s="80">
        <v>1.2255747697342327</v>
      </c>
      <c r="F2114" s="80">
        <v>707910</v>
      </c>
      <c r="G2114" s="80">
        <v>5</v>
      </c>
      <c r="H2114" s="280" t="s">
        <v>1394</v>
      </c>
      <c r="I2114" s="80"/>
    </row>
    <row r="2115" spans="1:9">
      <c r="A2115" s="280" t="s">
        <v>3510</v>
      </c>
      <c r="B2115" s="280" t="s">
        <v>1457</v>
      </c>
      <c r="C2115" s="280" t="s">
        <v>1218</v>
      </c>
      <c r="D2115" s="280" t="s">
        <v>1218</v>
      </c>
      <c r="E2115" s="80">
        <v>1</v>
      </c>
      <c r="F2115" s="80">
        <v>707910</v>
      </c>
      <c r="G2115" s="80">
        <v>5</v>
      </c>
      <c r="H2115" s="280" t="s">
        <v>1394</v>
      </c>
      <c r="I2115" s="80"/>
    </row>
    <row r="2116" spans="1:9">
      <c r="A2116" s="280" t="s">
        <v>3511</v>
      </c>
      <c r="B2116" s="280" t="s">
        <v>1457</v>
      </c>
      <c r="C2116" s="280" t="s">
        <v>1218</v>
      </c>
      <c r="D2116" s="280" t="s">
        <v>1219</v>
      </c>
      <c r="E2116" s="80">
        <v>180164.13823632314</v>
      </c>
      <c r="F2116" s="80">
        <v>707910</v>
      </c>
      <c r="G2116" s="80">
        <v>5</v>
      </c>
      <c r="H2116" s="280" t="s">
        <v>1394</v>
      </c>
      <c r="I2116" s="80"/>
    </row>
    <row r="2117" spans="1:9">
      <c r="A2117" s="280" t="s">
        <v>3512</v>
      </c>
      <c r="B2117" s="280" t="s">
        <v>1457</v>
      </c>
      <c r="C2117" s="280" t="s">
        <v>1218</v>
      </c>
      <c r="D2117" s="280" t="s">
        <v>1347</v>
      </c>
      <c r="E2117" s="80">
        <v>2.167519882206919</v>
      </c>
      <c r="F2117" s="80">
        <v>707910</v>
      </c>
      <c r="G2117" s="80">
        <v>5</v>
      </c>
      <c r="H2117" s="280" t="s">
        <v>1394</v>
      </c>
      <c r="I2117" s="80"/>
    </row>
    <row r="2118" spans="1:9">
      <c r="A2118" s="280" t="s">
        <v>3513</v>
      </c>
      <c r="B2118" s="280" t="s">
        <v>1457</v>
      </c>
      <c r="C2118" s="280" t="s">
        <v>1218</v>
      </c>
      <c r="D2118" s="280" t="s">
        <v>1344</v>
      </c>
      <c r="E2118" s="80">
        <v>5.1829897935049898</v>
      </c>
      <c r="F2118" s="80">
        <v>707910</v>
      </c>
      <c r="G2118" s="80">
        <v>5</v>
      </c>
      <c r="H2118" s="280" t="s">
        <v>1394</v>
      </c>
      <c r="I2118" s="80"/>
    </row>
    <row r="2119" spans="1:9">
      <c r="A2119" s="280" t="s">
        <v>3514</v>
      </c>
      <c r="B2119" s="280" t="s">
        <v>1457</v>
      </c>
      <c r="C2119" s="280" t="s">
        <v>1219</v>
      </c>
      <c r="D2119" s="280" t="s">
        <v>1211</v>
      </c>
      <c r="E2119" s="80">
        <v>0.93754859404156987</v>
      </c>
      <c r="F2119" s="80">
        <v>707910</v>
      </c>
      <c r="G2119" s="80">
        <v>5</v>
      </c>
      <c r="H2119" s="280" t="s">
        <v>1394</v>
      </c>
      <c r="I2119" s="80"/>
    </row>
    <row r="2120" spans="1:9">
      <c r="A2120" s="280" t="s">
        <v>3515</v>
      </c>
      <c r="B2120" s="280" t="s">
        <v>1457</v>
      </c>
      <c r="C2120" s="280" t="s">
        <v>1219</v>
      </c>
      <c r="D2120" s="280" t="s">
        <v>1212</v>
      </c>
      <c r="E2120" s="80">
        <v>0.95885905137991445</v>
      </c>
      <c r="F2120" s="80">
        <v>707910</v>
      </c>
      <c r="G2120" s="80">
        <v>5</v>
      </c>
      <c r="H2120" s="280" t="s">
        <v>1394</v>
      </c>
      <c r="I2120" s="80"/>
    </row>
    <row r="2121" spans="1:9">
      <c r="A2121" s="280" t="s">
        <v>3516</v>
      </c>
      <c r="B2121" s="280" t="s">
        <v>1457</v>
      </c>
      <c r="C2121" s="280" t="s">
        <v>1219</v>
      </c>
      <c r="D2121" s="280" t="s">
        <v>1213</v>
      </c>
      <c r="E2121" s="80">
        <v>0.93771973994598012</v>
      </c>
      <c r="F2121" s="80">
        <v>707910</v>
      </c>
      <c r="G2121" s="80">
        <v>5</v>
      </c>
      <c r="H2121" s="280" t="s">
        <v>1394</v>
      </c>
      <c r="I2121" s="80"/>
    </row>
    <row r="2122" spans="1:9">
      <c r="A2122" s="280" t="s">
        <v>3517</v>
      </c>
      <c r="B2122" s="280" t="s">
        <v>1457</v>
      </c>
      <c r="C2122" s="280" t="s">
        <v>1219</v>
      </c>
      <c r="D2122" s="280" t="s">
        <v>1214</v>
      </c>
      <c r="E2122" s="80">
        <v>0.95553995895765609</v>
      </c>
      <c r="F2122" s="80">
        <v>707910</v>
      </c>
      <c r="G2122" s="80">
        <v>5</v>
      </c>
      <c r="H2122" s="280" t="s">
        <v>1394</v>
      </c>
      <c r="I2122" s="80"/>
    </row>
    <row r="2123" spans="1:9">
      <c r="A2123" s="280" t="s">
        <v>3518</v>
      </c>
      <c r="B2123" s="280" t="s">
        <v>1457</v>
      </c>
      <c r="C2123" s="280" t="s">
        <v>1219</v>
      </c>
      <c r="D2123" s="280" t="s">
        <v>1215</v>
      </c>
      <c r="E2123" s="80">
        <v>0.94725102853705301</v>
      </c>
      <c r="F2123" s="80">
        <v>707910</v>
      </c>
      <c r="G2123" s="80">
        <v>5</v>
      </c>
      <c r="H2123" s="280" t="s">
        <v>1394</v>
      </c>
      <c r="I2123" s="80"/>
    </row>
    <row r="2124" spans="1:9">
      <c r="A2124" s="280" t="s">
        <v>3519</v>
      </c>
      <c r="B2124" s="280" t="s">
        <v>1457</v>
      </c>
      <c r="C2124" s="280" t="s">
        <v>1219</v>
      </c>
      <c r="D2124" s="280" t="s">
        <v>1216</v>
      </c>
      <c r="E2124" s="80">
        <v>1.990248079848312</v>
      </c>
      <c r="F2124" s="80">
        <v>707910</v>
      </c>
      <c r="G2124" s="80">
        <v>5</v>
      </c>
      <c r="H2124" s="280" t="s">
        <v>1394</v>
      </c>
      <c r="I2124" s="80"/>
    </row>
    <row r="2125" spans="1:9">
      <c r="A2125" s="280" t="s">
        <v>3520</v>
      </c>
      <c r="B2125" s="280" t="s">
        <v>1457</v>
      </c>
      <c r="C2125" s="280" t="s">
        <v>1219</v>
      </c>
      <c r="D2125" s="280" t="s">
        <v>1217</v>
      </c>
      <c r="E2125" s="80">
        <v>0.80632980384221842</v>
      </c>
      <c r="F2125" s="80">
        <v>707910</v>
      </c>
      <c r="G2125" s="80">
        <v>5</v>
      </c>
      <c r="H2125" s="280" t="s">
        <v>1394</v>
      </c>
      <c r="I2125" s="80"/>
    </row>
    <row r="2126" spans="1:9">
      <c r="A2126" s="280" t="s">
        <v>3521</v>
      </c>
      <c r="B2126" s="280" t="s">
        <v>1457</v>
      </c>
      <c r="C2126" s="280" t="s">
        <v>1219</v>
      </c>
      <c r="D2126" s="280" t="s">
        <v>1218</v>
      </c>
      <c r="E2126" s="80">
        <v>0.76340708630385068</v>
      </c>
      <c r="F2126" s="80">
        <v>707910</v>
      </c>
      <c r="G2126" s="80">
        <v>5</v>
      </c>
      <c r="H2126" s="280" t="s">
        <v>1394</v>
      </c>
      <c r="I2126" s="80"/>
    </row>
    <row r="2127" spans="1:9">
      <c r="A2127" s="280" t="s">
        <v>3522</v>
      </c>
      <c r="B2127" s="280" t="s">
        <v>1457</v>
      </c>
      <c r="C2127" s="280" t="s">
        <v>1219</v>
      </c>
      <c r="D2127" s="280" t="s">
        <v>1219</v>
      </c>
      <c r="E2127" s="80">
        <v>1</v>
      </c>
      <c r="F2127" s="80">
        <v>707910</v>
      </c>
      <c r="G2127" s="80">
        <v>5</v>
      </c>
      <c r="H2127" s="280" t="s">
        <v>1394</v>
      </c>
      <c r="I2127" s="80"/>
    </row>
    <row r="2128" spans="1:9">
      <c r="A2128" s="280" t="s">
        <v>3523</v>
      </c>
      <c r="B2128" s="280" t="s">
        <v>1457</v>
      </c>
      <c r="C2128" s="280" t="s">
        <v>1219</v>
      </c>
      <c r="D2128" s="280" t="s">
        <v>1347</v>
      </c>
      <c r="E2128" s="80">
        <v>1.3929809892306246</v>
      </c>
      <c r="F2128" s="80">
        <v>707910</v>
      </c>
      <c r="G2128" s="80">
        <v>5</v>
      </c>
      <c r="H2128" s="280" t="s">
        <v>1394</v>
      </c>
      <c r="I2128" s="80"/>
    </row>
    <row r="2129" spans="1:9">
      <c r="A2129" s="280" t="s">
        <v>3524</v>
      </c>
      <c r="B2129" s="280" t="s">
        <v>1457</v>
      </c>
      <c r="C2129" s="280" t="s">
        <v>1219</v>
      </c>
      <c r="D2129" s="280" t="s">
        <v>1344</v>
      </c>
      <c r="E2129" s="80">
        <v>3.3818481650217485</v>
      </c>
      <c r="F2129" s="80">
        <v>707910</v>
      </c>
      <c r="G2129" s="80">
        <v>5</v>
      </c>
      <c r="H2129" s="280" t="s">
        <v>1394</v>
      </c>
      <c r="I2129" s="80"/>
    </row>
    <row r="2130" spans="1:9">
      <c r="A2130" s="280" t="s">
        <v>3525</v>
      </c>
      <c r="B2130" s="280" t="s">
        <v>1457</v>
      </c>
      <c r="C2130" s="280" t="s">
        <v>1183</v>
      </c>
      <c r="D2130" s="280" t="s">
        <v>1211</v>
      </c>
      <c r="E2130" s="80">
        <v>0.26759904133887785</v>
      </c>
      <c r="F2130" s="80">
        <v>707910</v>
      </c>
      <c r="G2130" s="80">
        <v>5</v>
      </c>
      <c r="H2130" s="280" t="s">
        <v>1394</v>
      </c>
      <c r="I2130" s="80"/>
    </row>
    <row r="2131" spans="1:9">
      <c r="A2131" s="280" t="s">
        <v>3526</v>
      </c>
      <c r="B2131" s="280" t="s">
        <v>1457</v>
      </c>
      <c r="C2131" s="280" t="s">
        <v>1183</v>
      </c>
      <c r="D2131" s="280" t="s">
        <v>1212</v>
      </c>
      <c r="E2131" s="80">
        <v>0.27363278229090959</v>
      </c>
      <c r="F2131" s="80">
        <v>707910</v>
      </c>
      <c r="G2131" s="80">
        <v>5</v>
      </c>
      <c r="H2131" s="280" t="s">
        <v>1394</v>
      </c>
      <c r="I2131" s="80"/>
    </row>
    <row r="2132" spans="1:9">
      <c r="A2132" s="280" t="s">
        <v>3527</v>
      </c>
      <c r="B2132" s="280" t="s">
        <v>1457</v>
      </c>
      <c r="C2132" s="280" t="s">
        <v>1183</v>
      </c>
      <c r="D2132" s="280" t="s">
        <v>1213</v>
      </c>
      <c r="E2132" s="80">
        <v>0.26763701048665578</v>
      </c>
      <c r="F2132" s="80">
        <v>707910</v>
      </c>
      <c r="G2132" s="80">
        <v>5</v>
      </c>
      <c r="H2132" s="280" t="s">
        <v>1394</v>
      </c>
      <c r="I2132" s="80"/>
    </row>
    <row r="2133" spans="1:9">
      <c r="A2133" s="280" t="s">
        <v>3528</v>
      </c>
      <c r="B2133" s="280" t="s">
        <v>1457</v>
      </c>
      <c r="C2133" s="280" t="s">
        <v>1183</v>
      </c>
      <c r="D2133" s="280" t="s">
        <v>1214</v>
      </c>
      <c r="E2133" s="80">
        <v>0.2731540296593078</v>
      </c>
      <c r="F2133" s="80">
        <v>707910</v>
      </c>
      <c r="G2133" s="80">
        <v>5</v>
      </c>
      <c r="H2133" s="280" t="s">
        <v>1394</v>
      </c>
      <c r="I2133" s="80"/>
    </row>
    <row r="2134" spans="1:9">
      <c r="A2134" s="280" t="s">
        <v>3529</v>
      </c>
      <c r="B2134" s="280" t="s">
        <v>1457</v>
      </c>
      <c r="C2134" s="280" t="s">
        <v>1183</v>
      </c>
      <c r="D2134" s="280" t="s">
        <v>1215</v>
      </c>
      <c r="E2134" s="80">
        <v>0.27018068365509224</v>
      </c>
      <c r="F2134" s="80">
        <v>707910</v>
      </c>
      <c r="G2134" s="80">
        <v>5</v>
      </c>
      <c r="H2134" s="280" t="s">
        <v>1394</v>
      </c>
      <c r="I2134" s="80"/>
    </row>
    <row r="2135" spans="1:9">
      <c r="A2135" s="280" t="s">
        <v>3530</v>
      </c>
      <c r="B2135" s="280" t="s">
        <v>1457</v>
      </c>
      <c r="C2135" s="280" t="s">
        <v>1183</v>
      </c>
      <c r="D2135" s="280" t="s">
        <v>1216</v>
      </c>
      <c r="E2135" s="80">
        <v>1.3049758918257925</v>
      </c>
      <c r="F2135" s="80">
        <v>707910</v>
      </c>
      <c r="G2135" s="80">
        <v>5</v>
      </c>
      <c r="H2135" s="280" t="s">
        <v>1394</v>
      </c>
      <c r="I2135" s="80"/>
    </row>
    <row r="2136" spans="1:9">
      <c r="A2136" s="280" t="s">
        <v>3531</v>
      </c>
      <c r="B2136" s="280" t="s">
        <v>1457</v>
      </c>
      <c r="C2136" s="280" t="s">
        <v>1183</v>
      </c>
      <c r="D2136" s="280" t="s">
        <v>1217</v>
      </c>
      <c r="E2136" s="80">
        <v>0.23064398775081668</v>
      </c>
      <c r="F2136" s="80">
        <v>707910</v>
      </c>
      <c r="G2136" s="80">
        <v>5</v>
      </c>
      <c r="H2136" s="280" t="s">
        <v>1394</v>
      </c>
      <c r="I2136" s="80"/>
    </row>
    <row r="2137" spans="1:9">
      <c r="A2137" s="280" t="s">
        <v>3532</v>
      </c>
      <c r="B2137" s="280" t="s">
        <v>1457</v>
      </c>
      <c r="C2137" s="280" t="s">
        <v>1183</v>
      </c>
      <c r="D2137" s="280" t="s">
        <v>1218</v>
      </c>
      <c r="E2137" s="80">
        <v>0.25615334309928528</v>
      </c>
      <c r="F2137" s="80">
        <v>707910</v>
      </c>
      <c r="G2137" s="80">
        <v>5</v>
      </c>
      <c r="H2137" s="280" t="s">
        <v>1394</v>
      </c>
      <c r="I2137" s="80"/>
    </row>
    <row r="2138" spans="1:9">
      <c r="A2138" s="280" t="s">
        <v>3533</v>
      </c>
      <c r="B2138" s="280" t="s">
        <v>1457</v>
      </c>
      <c r="C2138" s="280" t="s">
        <v>1183</v>
      </c>
      <c r="D2138" s="280" t="s">
        <v>1219</v>
      </c>
      <c r="E2138" s="80">
        <v>31886.023515395518</v>
      </c>
      <c r="F2138" s="80">
        <v>707910</v>
      </c>
      <c r="G2138" s="80">
        <v>5</v>
      </c>
      <c r="H2138" s="280" t="s">
        <v>1394</v>
      </c>
      <c r="I2138" s="80"/>
    </row>
    <row r="2139" spans="1:9">
      <c r="A2139" s="280" t="s">
        <v>3534</v>
      </c>
      <c r="B2139" s="280" t="s">
        <v>1457</v>
      </c>
      <c r="C2139" s="280" t="s">
        <v>1183</v>
      </c>
      <c r="D2139" s="280" t="s">
        <v>1347</v>
      </c>
      <c r="E2139" s="80">
        <v>0.41072200623327865</v>
      </c>
      <c r="F2139" s="80">
        <v>707910</v>
      </c>
      <c r="G2139" s="80">
        <v>5</v>
      </c>
      <c r="H2139" s="280" t="s">
        <v>1394</v>
      </c>
      <c r="I2139" s="80"/>
    </row>
    <row r="2140" spans="1:9">
      <c r="A2140" s="280" t="s">
        <v>3535</v>
      </c>
      <c r="B2140" s="280" t="s">
        <v>1457</v>
      </c>
      <c r="C2140" s="280" t="s">
        <v>1183</v>
      </c>
      <c r="D2140" s="280" t="s">
        <v>1344</v>
      </c>
      <c r="E2140" s="80">
        <v>0.9732748869641179</v>
      </c>
      <c r="F2140" s="80">
        <v>707910</v>
      </c>
      <c r="G2140" s="80">
        <v>5</v>
      </c>
      <c r="H2140" s="280" t="s">
        <v>1394</v>
      </c>
      <c r="I2140" s="80"/>
    </row>
    <row r="2141" spans="1:9">
      <c r="A2141" s="280" t="s">
        <v>3536</v>
      </c>
      <c r="B2141" s="280" t="s">
        <v>1457</v>
      </c>
      <c r="C2141" s="280" t="s">
        <v>1184</v>
      </c>
      <c r="D2141" s="280" t="s">
        <v>1211</v>
      </c>
      <c r="E2141" s="80">
        <v>1.844730256852798E-2</v>
      </c>
      <c r="F2141" s="80">
        <v>707910</v>
      </c>
      <c r="G2141" s="80">
        <v>5</v>
      </c>
      <c r="H2141" s="280" t="s">
        <v>1394</v>
      </c>
      <c r="I2141" s="80"/>
    </row>
    <row r="2142" spans="1:9">
      <c r="A2142" s="280" t="s">
        <v>3537</v>
      </c>
      <c r="B2142" s="280" t="s">
        <v>1457</v>
      </c>
      <c r="C2142" s="280" t="s">
        <v>1184</v>
      </c>
      <c r="D2142" s="280" t="s">
        <v>1212</v>
      </c>
      <c r="E2142" s="80">
        <v>1.8814607972381707E-2</v>
      </c>
      <c r="F2142" s="80">
        <v>707910</v>
      </c>
      <c r="G2142" s="80">
        <v>5</v>
      </c>
      <c r="H2142" s="280" t="s">
        <v>1394</v>
      </c>
      <c r="I2142" s="80"/>
    </row>
    <row r="2143" spans="1:9">
      <c r="A2143" s="280" t="s">
        <v>3538</v>
      </c>
      <c r="B2143" s="280" t="s">
        <v>1457</v>
      </c>
      <c r="C2143" s="280" t="s">
        <v>1184</v>
      </c>
      <c r="D2143" s="280" t="s">
        <v>1213</v>
      </c>
      <c r="E2143" s="80">
        <v>1.8448948582881812E-2</v>
      </c>
      <c r="F2143" s="80">
        <v>707910</v>
      </c>
      <c r="G2143" s="80">
        <v>5</v>
      </c>
      <c r="H2143" s="280" t="s">
        <v>1394</v>
      </c>
      <c r="I2143" s="80"/>
    </row>
    <row r="2144" spans="1:9">
      <c r="A2144" s="280" t="s">
        <v>3539</v>
      </c>
      <c r="B2144" s="280" t="s">
        <v>1457</v>
      </c>
      <c r="C2144" s="280" t="s">
        <v>1184</v>
      </c>
      <c r="D2144" s="280" t="s">
        <v>1214</v>
      </c>
      <c r="E2144" s="80">
        <v>1.8794549647375192E-2</v>
      </c>
      <c r="F2144" s="80">
        <v>707910</v>
      </c>
      <c r="G2144" s="80">
        <v>5</v>
      </c>
      <c r="H2144" s="280" t="s">
        <v>1394</v>
      </c>
      <c r="I2144" s="80"/>
    </row>
    <row r="2145" spans="1:9">
      <c r="A2145" s="280" t="s">
        <v>3540</v>
      </c>
      <c r="B2145" s="280" t="s">
        <v>1457</v>
      </c>
      <c r="C2145" s="280" t="s">
        <v>1184</v>
      </c>
      <c r="D2145" s="280" t="s">
        <v>1215</v>
      </c>
      <c r="E2145" s="80">
        <v>1.8597565776972733E-2</v>
      </c>
      <c r="F2145" s="80">
        <v>707910</v>
      </c>
      <c r="G2145" s="80">
        <v>5</v>
      </c>
      <c r="H2145" s="280" t="s">
        <v>1394</v>
      </c>
      <c r="I2145" s="80"/>
    </row>
    <row r="2146" spans="1:9">
      <c r="A2146" s="280" t="s">
        <v>3541</v>
      </c>
      <c r="B2146" s="280" t="s">
        <v>1457</v>
      </c>
      <c r="C2146" s="280" t="s">
        <v>1184</v>
      </c>
      <c r="D2146" s="280" t="s">
        <v>1216</v>
      </c>
      <c r="E2146" s="80">
        <v>4.0294492561080114E-2</v>
      </c>
      <c r="F2146" s="80">
        <v>707910</v>
      </c>
      <c r="G2146" s="80">
        <v>5</v>
      </c>
      <c r="H2146" s="280" t="s">
        <v>1394</v>
      </c>
      <c r="I2146" s="80"/>
    </row>
    <row r="2147" spans="1:9">
      <c r="A2147" s="280" t="s">
        <v>3542</v>
      </c>
      <c r="B2147" s="280" t="s">
        <v>1457</v>
      </c>
      <c r="C2147" s="280" t="s">
        <v>1184</v>
      </c>
      <c r="D2147" s="280" t="s">
        <v>1217</v>
      </c>
      <c r="E2147" s="80">
        <v>1.5861542328604036E-2</v>
      </c>
      <c r="F2147" s="80">
        <v>707910</v>
      </c>
      <c r="G2147" s="80">
        <v>5</v>
      </c>
      <c r="H2147" s="280" t="s">
        <v>1394</v>
      </c>
      <c r="I2147" s="80"/>
    </row>
    <row r="2148" spans="1:9">
      <c r="A2148" s="280" t="s">
        <v>3543</v>
      </c>
      <c r="B2148" s="280" t="s">
        <v>1457</v>
      </c>
      <c r="C2148" s="280" t="s">
        <v>1184</v>
      </c>
      <c r="D2148" s="280" t="s">
        <v>1218</v>
      </c>
      <c r="E2148" s="80">
        <v>1.6233586704771579E-2</v>
      </c>
      <c r="F2148" s="80">
        <v>707910</v>
      </c>
      <c r="G2148" s="80">
        <v>5</v>
      </c>
      <c r="H2148" s="280" t="s">
        <v>1394</v>
      </c>
      <c r="I2148" s="80"/>
    </row>
    <row r="2149" spans="1:9">
      <c r="A2149" s="280" t="s">
        <v>3544</v>
      </c>
      <c r="B2149" s="280" t="s">
        <v>1457</v>
      </c>
      <c r="C2149" s="280" t="s">
        <v>1184</v>
      </c>
      <c r="D2149" s="280" t="s">
        <v>1219</v>
      </c>
      <c r="E2149" s="80">
        <v>2107.9092614343317</v>
      </c>
      <c r="F2149" s="80">
        <v>707910</v>
      </c>
      <c r="G2149" s="80">
        <v>5</v>
      </c>
      <c r="H2149" s="280" t="s">
        <v>1394</v>
      </c>
      <c r="I2149" s="80"/>
    </row>
    <row r="2150" spans="1:9">
      <c r="A2150" s="280" t="s">
        <v>3545</v>
      </c>
      <c r="B2150" s="280" t="s">
        <v>1457</v>
      </c>
      <c r="C2150" s="280" t="s">
        <v>1184</v>
      </c>
      <c r="D2150" s="280" t="s">
        <v>1347</v>
      </c>
      <c r="E2150" s="80">
        <v>2.7783996084084914E-2</v>
      </c>
      <c r="F2150" s="80">
        <v>707910</v>
      </c>
      <c r="G2150" s="80">
        <v>5</v>
      </c>
      <c r="H2150" s="280" t="s">
        <v>1394</v>
      </c>
      <c r="I2150" s="80"/>
    </row>
    <row r="2151" spans="1:9">
      <c r="A2151" s="280" t="s">
        <v>3546</v>
      </c>
      <c r="B2151" s="280" t="s">
        <v>1457</v>
      </c>
      <c r="C2151" s="280" t="s">
        <v>1184</v>
      </c>
      <c r="D2151" s="280" t="s">
        <v>1344</v>
      </c>
      <c r="E2151" s="80">
        <v>6.6609043695330453E-2</v>
      </c>
      <c r="F2151" s="80">
        <v>707910</v>
      </c>
      <c r="G2151" s="80">
        <v>5</v>
      </c>
      <c r="H2151" s="280" t="s">
        <v>1394</v>
      </c>
      <c r="I2151" s="80"/>
    </row>
    <row r="2152" spans="1:9">
      <c r="A2152" s="280" t="s">
        <v>3547</v>
      </c>
      <c r="B2152" s="280" t="s">
        <v>1457</v>
      </c>
      <c r="C2152" s="280" t="s">
        <v>1185</v>
      </c>
      <c r="D2152" s="280" t="s">
        <v>1211</v>
      </c>
      <c r="E2152" s="80">
        <v>1.9488396220036348E-2</v>
      </c>
      <c r="F2152" s="80">
        <v>707910</v>
      </c>
      <c r="G2152" s="80">
        <v>5</v>
      </c>
      <c r="H2152" s="280" t="s">
        <v>1394</v>
      </c>
      <c r="I2152" s="80"/>
    </row>
    <row r="2153" spans="1:9">
      <c r="A2153" s="280" t="s">
        <v>3548</v>
      </c>
      <c r="B2153" s="280" t="s">
        <v>1457</v>
      </c>
      <c r="C2153" s="280" t="s">
        <v>1185</v>
      </c>
      <c r="D2153" s="280" t="s">
        <v>1212</v>
      </c>
      <c r="E2153" s="80">
        <v>2.0945159810051874E-2</v>
      </c>
      <c r="F2153" s="80">
        <v>707910</v>
      </c>
      <c r="G2153" s="80">
        <v>5</v>
      </c>
      <c r="H2153" s="280" t="s">
        <v>1394</v>
      </c>
      <c r="I2153" s="80"/>
    </row>
    <row r="2154" spans="1:9">
      <c r="A2154" s="280" t="s">
        <v>3549</v>
      </c>
      <c r="B2154" s="280" t="s">
        <v>1457</v>
      </c>
      <c r="C2154" s="280" t="s">
        <v>1185</v>
      </c>
      <c r="D2154" s="280" t="s">
        <v>1213</v>
      </c>
      <c r="E2154" s="80">
        <v>1.9489883731910688E-2</v>
      </c>
      <c r="F2154" s="80">
        <v>707910</v>
      </c>
      <c r="G2154" s="80">
        <v>5</v>
      </c>
      <c r="H2154" s="280" t="s">
        <v>1394</v>
      </c>
      <c r="I2154" s="80"/>
    </row>
    <row r="2155" spans="1:9">
      <c r="A2155" s="280" t="s">
        <v>3550</v>
      </c>
      <c r="B2155" s="280" t="s">
        <v>1457</v>
      </c>
      <c r="C2155" s="280" t="s">
        <v>1185</v>
      </c>
      <c r="D2155" s="280" t="s">
        <v>1214</v>
      </c>
      <c r="E2155" s="80">
        <v>2.0939386094111355E-2</v>
      </c>
      <c r="F2155" s="80">
        <v>707910</v>
      </c>
      <c r="G2155" s="80">
        <v>5</v>
      </c>
      <c r="H2155" s="280" t="s">
        <v>1394</v>
      </c>
      <c r="I2155" s="80"/>
    </row>
    <row r="2156" spans="1:9">
      <c r="A2156" s="280" t="s">
        <v>3551</v>
      </c>
      <c r="B2156" s="280" t="s">
        <v>1457</v>
      </c>
      <c r="C2156" s="280" t="s">
        <v>1185</v>
      </c>
      <c r="D2156" s="280" t="s">
        <v>1215</v>
      </c>
      <c r="E2156" s="80">
        <v>2.0666085674691224E-2</v>
      </c>
      <c r="F2156" s="80">
        <v>707910</v>
      </c>
      <c r="G2156" s="80">
        <v>5</v>
      </c>
      <c r="H2156" s="280" t="s">
        <v>1394</v>
      </c>
      <c r="I2156" s="80"/>
    </row>
    <row r="2157" spans="1:9">
      <c r="A2157" s="280" t="s">
        <v>3552</v>
      </c>
      <c r="B2157" s="280" t="s">
        <v>1457</v>
      </c>
      <c r="C2157" s="280" t="s">
        <v>1185</v>
      </c>
      <c r="D2157" s="280" t="s">
        <v>1216</v>
      </c>
      <c r="E2157" s="80">
        <v>2.8554903198517206E-2</v>
      </c>
      <c r="F2157" s="80">
        <v>707910</v>
      </c>
      <c r="G2157" s="80">
        <v>5</v>
      </c>
      <c r="H2157" s="280" t="s">
        <v>1394</v>
      </c>
      <c r="I2157" s="80"/>
    </row>
    <row r="2158" spans="1:9">
      <c r="A2158" s="280" t="s">
        <v>3553</v>
      </c>
      <c r="B2158" s="280" t="s">
        <v>1457</v>
      </c>
      <c r="C2158" s="280" t="s">
        <v>1185</v>
      </c>
      <c r="D2158" s="280" t="s">
        <v>1217</v>
      </c>
      <c r="E2158" s="80">
        <v>1.7571623160761874E-2</v>
      </c>
      <c r="F2158" s="80">
        <v>707910</v>
      </c>
      <c r="G2158" s="80">
        <v>5</v>
      </c>
      <c r="H2158" s="280" t="s">
        <v>1394</v>
      </c>
      <c r="I2158" s="80"/>
    </row>
    <row r="2159" spans="1:9">
      <c r="A2159" s="280" t="s">
        <v>3554</v>
      </c>
      <c r="B2159" s="280" t="s">
        <v>1457</v>
      </c>
      <c r="C2159" s="280" t="s">
        <v>1185</v>
      </c>
      <c r="D2159" s="280" t="s">
        <v>1218</v>
      </c>
      <c r="E2159" s="80">
        <v>1.7191179242121175E-2</v>
      </c>
      <c r="F2159" s="80">
        <v>707910</v>
      </c>
      <c r="G2159" s="80">
        <v>5</v>
      </c>
      <c r="H2159" s="280" t="s">
        <v>1394</v>
      </c>
      <c r="I2159" s="80"/>
    </row>
    <row r="2160" spans="1:9">
      <c r="A2160" s="280" t="s">
        <v>3555</v>
      </c>
      <c r="B2160" s="280" t="s">
        <v>1457</v>
      </c>
      <c r="C2160" s="280" t="s">
        <v>1185</v>
      </c>
      <c r="D2160" s="280" t="s">
        <v>1219</v>
      </c>
      <c r="E2160" s="80">
        <v>2834.1874115716128</v>
      </c>
      <c r="F2160" s="80">
        <v>707910</v>
      </c>
      <c r="G2160" s="80">
        <v>5</v>
      </c>
      <c r="H2160" s="280" t="s">
        <v>1394</v>
      </c>
      <c r="I2160" s="80"/>
    </row>
    <row r="2161" spans="1:9">
      <c r="A2161" s="280" t="s">
        <v>3556</v>
      </c>
      <c r="B2161" s="280" t="s">
        <v>1457</v>
      </c>
      <c r="C2161" s="280" t="s">
        <v>1185</v>
      </c>
      <c r="D2161" s="280" t="s">
        <v>1347</v>
      </c>
      <c r="E2161" s="80">
        <v>2.9595221772757724E-2</v>
      </c>
      <c r="F2161" s="80">
        <v>707910</v>
      </c>
      <c r="G2161" s="80">
        <v>5</v>
      </c>
      <c r="H2161" s="280" t="s">
        <v>1394</v>
      </c>
      <c r="I2161" s="80"/>
    </row>
    <row r="2162" spans="1:9">
      <c r="A2162" s="280" t="s">
        <v>3557</v>
      </c>
      <c r="B2162" s="280" t="s">
        <v>1457</v>
      </c>
      <c r="C2162" s="280" t="s">
        <v>1185</v>
      </c>
      <c r="D2162" s="280" t="s">
        <v>1344</v>
      </c>
      <c r="E2162" s="80">
        <v>7.0937146802346224E-2</v>
      </c>
      <c r="F2162" s="80">
        <v>707910</v>
      </c>
      <c r="G2162" s="80">
        <v>5</v>
      </c>
      <c r="H2162" s="280" t="s">
        <v>1394</v>
      </c>
      <c r="I2162" s="80"/>
    </row>
    <row r="2163" spans="1:9">
      <c r="A2163" s="280" t="s">
        <v>3558</v>
      </c>
      <c r="B2163" s="280" t="s">
        <v>1457</v>
      </c>
      <c r="C2163" s="280" t="s">
        <v>1186</v>
      </c>
      <c r="D2163" s="280" t="s">
        <v>1211</v>
      </c>
      <c r="E2163" s="80">
        <v>5.5530420517257563E-5</v>
      </c>
      <c r="F2163" s="80">
        <v>707910</v>
      </c>
      <c r="G2163" s="80">
        <v>5</v>
      </c>
      <c r="H2163" s="280" t="s">
        <v>1394</v>
      </c>
      <c r="I2163" s="80"/>
    </row>
    <row r="2164" spans="1:9">
      <c r="A2164" s="280" t="s">
        <v>3559</v>
      </c>
      <c r="B2164" s="280" t="s">
        <v>1457</v>
      </c>
      <c r="C2164" s="280" t="s">
        <v>1186</v>
      </c>
      <c r="D2164" s="280" t="s">
        <v>1212</v>
      </c>
      <c r="E2164" s="80">
        <v>5.7890140849419215E-5</v>
      </c>
      <c r="F2164" s="80">
        <v>707910</v>
      </c>
      <c r="G2164" s="80">
        <v>5</v>
      </c>
      <c r="H2164" s="280" t="s">
        <v>1394</v>
      </c>
      <c r="I2164" s="80"/>
    </row>
    <row r="2165" spans="1:9">
      <c r="A2165" s="280" t="s">
        <v>3560</v>
      </c>
      <c r="B2165" s="280" t="s">
        <v>1457</v>
      </c>
      <c r="C2165" s="280" t="s">
        <v>1186</v>
      </c>
      <c r="D2165" s="280" t="s">
        <v>1213</v>
      </c>
      <c r="E2165" s="80">
        <v>5.5530420517257563E-5</v>
      </c>
      <c r="F2165" s="80">
        <v>707910</v>
      </c>
      <c r="G2165" s="80">
        <v>5</v>
      </c>
      <c r="H2165" s="280" t="s">
        <v>1394</v>
      </c>
      <c r="I2165" s="80"/>
    </row>
    <row r="2166" spans="1:9">
      <c r="A2166" s="280" t="s">
        <v>3561</v>
      </c>
      <c r="B2166" s="280" t="s">
        <v>1457</v>
      </c>
      <c r="C2166" s="280" t="s">
        <v>1186</v>
      </c>
      <c r="D2166" s="280" t="s">
        <v>1214</v>
      </c>
      <c r="E2166" s="80">
        <v>5.5530420517257563E-5</v>
      </c>
      <c r="F2166" s="80">
        <v>707910</v>
      </c>
      <c r="G2166" s="80">
        <v>5</v>
      </c>
      <c r="H2166" s="280" t="s">
        <v>1394</v>
      </c>
      <c r="I2166" s="80"/>
    </row>
    <row r="2167" spans="1:9">
      <c r="A2167" s="280" t="s">
        <v>3562</v>
      </c>
      <c r="B2167" s="280" t="s">
        <v>1457</v>
      </c>
      <c r="C2167" s="280" t="s">
        <v>1186</v>
      </c>
      <c r="D2167" s="280" t="s">
        <v>1215</v>
      </c>
      <c r="E2167" s="80">
        <v>5.6924482526929396E-5</v>
      </c>
      <c r="F2167" s="80">
        <v>707910</v>
      </c>
      <c r="G2167" s="80">
        <v>5</v>
      </c>
      <c r="H2167" s="280" t="s">
        <v>1394</v>
      </c>
      <c r="I2167" s="80"/>
    </row>
    <row r="2168" spans="1:9">
      <c r="A2168" s="280" t="s">
        <v>3563</v>
      </c>
      <c r="B2168" s="280" t="s">
        <v>1457</v>
      </c>
      <c r="C2168" s="280" t="s">
        <v>1186</v>
      </c>
      <c r="D2168" s="280" t="s">
        <v>1216</v>
      </c>
      <c r="E2168" s="80">
        <v>1.2215733753707421E-4</v>
      </c>
      <c r="F2168" s="80">
        <v>707910</v>
      </c>
      <c r="G2168" s="80">
        <v>5</v>
      </c>
      <c r="H2168" s="280" t="s">
        <v>1394</v>
      </c>
      <c r="I2168" s="80"/>
    </row>
    <row r="2169" spans="1:9">
      <c r="A2169" s="280" t="s">
        <v>3564</v>
      </c>
      <c r="B2169" s="280" t="s">
        <v>1457</v>
      </c>
      <c r="C2169" s="280" t="s">
        <v>1186</v>
      </c>
      <c r="D2169" s="280" t="s">
        <v>1217</v>
      </c>
      <c r="E2169" s="80">
        <v>4.8389053397308053E-5</v>
      </c>
      <c r="F2169" s="80">
        <v>707910</v>
      </c>
      <c r="G2169" s="80">
        <v>5</v>
      </c>
      <c r="H2169" s="280" t="s">
        <v>1394</v>
      </c>
      <c r="I2169" s="80"/>
    </row>
    <row r="2170" spans="1:9">
      <c r="A2170" s="280" t="s">
        <v>3565</v>
      </c>
      <c r="B2170" s="280" t="s">
        <v>1457</v>
      </c>
      <c r="C2170" s="280" t="s">
        <v>1186</v>
      </c>
      <c r="D2170" s="280" t="s">
        <v>1218</v>
      </c>
      <c r="E2170" s="80">
        <v>5.4595821369578677E-5</v>
      </c>
      <c r="F2170" s="80">
        <v>707910</v>
      </c>
      <c r="G2170" s="80">
        <v>5</v>
      </c>
      <c r="H2170" s="280" t="s">
        <v>1394</v>
      </c>
      <c r="I2170" s="80"/>
    </row>
    <row r="2171" spans="1:9">
      <c r="A2171" s="280" t="s">
        <v>3566</v>
      </c>
      <c r="B2171" s="280" t="s">
        <v>1457</v>
      </c>
      <c r="C2171" s="280" t="s">
        <v>1186</v>
      </c>
      <c r="D2171" s="280" t="s">
        <v>1219</v>
      </c>
      <c r="E2171" s="80">
        <v>5.4072469433231321E-5</v>
      </c>
      <c r="F2171" s="80">
        <v>707910</v>
      </c>
      <c r="G2171" s="80">
        <v>5</v>
      </c>
      <c r="H2171" s="280" t="s">
        <v>1394</v>
      </c>
      <c r="I2171" s="80"/>
    </row>
    <row r="2172" spans="1:9">
      <c r="A2172" s="280" t="s">
        <v>3567</v>
      </c>
      <c r="B2172" s="280" t="s">
        <v>1457</v>
      </c>
      <c r="C2172" s="280" t="s">
        <v>1186</v>
      </c>
      <c r="D2172" s="280" t="s">
        <v>1347</v>
      </c>
      <c r="E2172" s="80">
        <v>9.6294870349436425E-5</v>
      </c>
      <c r="F2172" s="80">
        <v>707910</v>
      </c>
      <c r="G2172" s="80">
        <v>5</v>
      </c>
      <c r="H2172" s="280" t="s">
        <v>1394</v>
      </c>
      <c r="I2172" s="80"/>
    </row>
    <row r="2173" spans="1:9">
      <c r="A2173" s="280" t="s">
        <v>3568</v>
      </c>
      <c r="B2173" s="280" t="s">
        <v>1457</v>
      </c>
      <c r="C2173" s="280" t="s">
        <v>1186</v>
      </c>
      <c r="D2173" s="280" t="s">
        <v>1344</v>
      </c>
      <c r="E2173" s="80">
        <v>2.148208571350512E-4</v>
      </c>
      <c r="F2173" s="80">
        <v>707910</v>
      </c>
      <c r="G2173" s="80">
        <v>5</v>
      </c>
      <c r="H2173" s="280" t="s">
        <v>1394</v>
      </c>
      <c r="I2173" s="80"/>
    </row>
    <row r="2174" spans="1:9">
      <c r="A2174" s="280" t="s">
        <v>3569</v>
      </c>
      <c r="B2174" s="280" t="s">
        <v>1457</v>
      </c>
      <c r="C2174" s="280" t="s">
        <v>1187</v>
      </c>
      <c r="D2174" s="280" t="s">
        <v>1211</v>
      </c>
      <c r="E2174" s="80">
        <v>1.4932797833419728E-3</v>
      </c>
      <c r="F2174" s="80">
        <v>707910</v>
      </c>
      <c r="G2174" s="80">
        <v>5</v>
      </c>
      <c r="H2174" s="280" t="s">
        <v>1394</v>
      </c>
      <c r="I2174" s="80"/>
    </row>
    <row r="2175" spans="1:9">
      <c r="A2175" s="280" t="s">
        <v>3570</v>
      </c>
      <c r="B2175" s="280" t="s">
        <v>1457</v>
      </c>
      <c r="C2175" s="280" t="s">
        <v>1187</v>
      </c>
      <c r="D2175" s="280" t="s">
        <v>1212</v>
      </c>
      <c r="E2175" s="80">
        <v>1.5417808476862051E-3</v>
      </c>
      <c r="F2175" s="80">
        <v>707910</v>
      </c>
      <c r="G2175" s="80">
        <v>5</v>
      </c>
      <c r="H2175" s="280" t="s">
        <v>1394</v>
      </c>
      <c r="I2175" s="80"/>
    </row>
    <row r="2176" spans="1:9">
      <c r="A2176" s="280" t="s">
        <v>3571</v>
      </c>
      <c r="B2176" s="280" t="s">
        <v>1457</v>
      </c>
      <c r="C2176" s="280" t="s">
        <v>1187</v>
      </c>
      <c r="D2176" s="280" t="s">
        <v>1213</v>
      </c>
      <c r="E2176" s="80">
        <v>1.4949569098174115E-3</v>
      </c>
      <c r="F2176" s="80">
        <v>707910</v>
      </c>
      <c r="G2176" s="80">
        <v>5</v>
      </c>
      <c r="H2176" s="280" t="s">
        <v>1394</v>
      </c>
      <c r="I2176" s="80"/>
    </row>
    <row r="2177" spans="1:9">
      <c r="A2177" s="280" t="s">
        <v>3572</v>
      </c>
      <c r="B2177" s="280" t="s">
        <v>1457</v>
      </c>
      <c r="C2177" s="280" t="s">
        <v>1187</v>
      </c>
      <c r="D2177" s="280" t="s">
        <v>1214</v>
      </c>
      <c r="E2177" s="80">
        <v>1.5002317909075802E-3</v>
      </c>
      <c r="F2177" s="80">
        <v>707910</v>
      </c>
      <c r="G2177" s="80">
        <v>5</v>
      </c>
      <c r="H2177" s="280" t="s">
        <v>1394</v>
      </c>
      <c r="I2177" s="80"/>
    </row>
    <row r="2178" spans="1:9">
      <c r="A2178" s="280" t="s">
        <v>3573</v>
      </c>
      <c r="B2178" s="280" t="s">
        <v>1457</v>
      </c>
      <c r="C2178" s="280" t="s">
        <v>1187</v>
      </c>
      <c r="D2178" s="280" t="s">
        <v>1215</v>
      </c>
      <c r="E2178" s="80">
        <v>1.5266689938202575E-3</v>
      </c>
      <c r="F2178" s="80">
        <v>707910</v>
      </c>
      <c r="G2178" s="80">
        <v>5</v>
      </c>
      <c r="H2178" s="280" t="s">
        <v>1394</v>
      </c>
      <c r="I2178" s="80"/>
    </row>
    <row r="2179" spans="1:9">
      <c r="A2179" s="280" t="s">
        <v>3574</v>
      </c>
      <c r="B2179" s="280" t="s">
        <v>1457</v>
      </c>
      <c r="C2179" s="280" t="s">
        <v>1187</v>
      </c>
      <c r="D2179" s="280" t="s">
        <v>1216</v>
      </c>
      <c r="E2179" s="80">
        <v>2.7319330731648572E-3</v>
      </c>
      <c r="F2179" s="80">
        <v>707910</v>
      </c>
      <c r="G2179" s="80">
        <v>5</v>
      </c>
      <c r="H2179" s="280" t="s">
        <v>1394</v>
      </c>
      <c r="I2179" s="80"/>
    </row>
    <row r="2180" spans="1:9">
      <c r="A2180" s="280" t="s">
        <v>3575</v>
      </c>
      <c r="B2180" s="280" t="s">
        <v>1457</v>
      </c>
      <c r="C2180" s="280" t="s">
        <v>1187</v>
      </c>
      <c r="D2180" s="280" t="s">
        <v>1217</v>
      </c>
      <c r="E2180" s="80">
        <v>1.3298181570092218E-3</v>
      </c>
      <c r="F2180" s="80">
        <v>707910</v>
      </c>
      <c r="G2180" s="80">
        <v>5</v>
      </c>
      <c r="H2180" s="280" t="s">
        <v>1394</v>
      </c>
      <c r="I2180" s="80"/>
    </row>
    <row r="2181" spans="1:9">
      <c r="A2181" s="280" t="s">
        <v>3576</v>
      </c>
      <c r="B2181" s="280" t="s">
        <v>1457</v>
      </c>
      <c r="C2181" s="280" t="s">
        <v>1187</v>
      </c>
      <c r="D2181" s="280" t="s">
        <v>1218</v>
      </c>
      <c r="E2181" s="80">
        <v>1.213266084488632E-3</v>
      </c>
      <c r="F2181" s="80">
        <v>707910</v>
      </c>
      <c r="G2181" s="80">
        <v>5</v>
      </c>
      <c r="H2181" s="280" t="s">
        <v>1394</v>
      </c>
      <c r="I2181" s="80"/>
    </row>
    <row r="2182" spans="1:9">
      <c r="A2182" s="280" t="s">
        <v>3577</v>
      </c>
      <c r="B2182" s="280" t="s">
        <v>1457</v>
      </c>
      <c r="C2182" s="280" t="s">
        <v>1187</v>
      </c>
      <c r="D2182" s="280" t="s">
        <v>1219</v>
      </c>
      <c r="E2182" s="80">
        <v>1.4162979396055808E-3</v>
      </c>
      <c r="F2182" s="80">
        <v>707910</v>
      </c>
      <c r="G2182" s="80">
        <v>5</v>
      </c>
      <c r="H2182" s="280" t="s">
        <v>1394</v>
      </c>
      <c r="I2182" s="80"/>
    </row>
    <row r="2183" spans="1:9">
      <c r="A2183" s="280" t="s">
        <v>3578</v>
      </c>
      <c r="B2183" s="280" t="s">
        <v>1457</v>
      </c>
      <c r="C2183" s="280" t="s">
        <v>1187</v>
      </c>
      <c r="D2183" s="280" t="s">
        <v>1347</v>
      </c>
      <c r="E2183" s="80">
        <v>2.2116352148701672E-3</v>
      </c>
      <c r="F2183" s="80">
        <v>707910</v>
      </c>
      <c r="G2183" s="80">
        <v>5</v>
      </c>
      <c r="H2183" s="280" t="s">
        <v>1394</v>
      </c>
      <c r="I2183" s="80"/>
    </row>
    <row r="2184" spans="1:9">
      <c r="A2184" s="280" t="s">
        <v>3579</v>
      </c>
      <c r="B2184" s="280" t="s">
        <v>1457</v>
      </c>
      <c r="C2184" s="280" t="s">
        <v>1187</v>
      </c>
      <c r="D2184" s="280" t="s">
        <v>1344</v>
      </c>
      <c r="E2184" s="80">
        <v>5.4745249854408354E-3</v>
      </c>
      <c r="F2184" s="80">
        <v>707910</v>
      </c>
      <c r="G2184" s="80">
        <v>5</v>
      </c>
      <c r="H2184" s="280" t="s">
        <v>1394</v>
      </c>
      <c r="I2184" s="80"/>
    </row>
    <row r="2185" spans="1:9">
      <c r="A2185" s="280" t="s">
        <v>3580</v>
      </c>
      <c r="B2185" s="280" t="s">
        <v>1457</v>
      </c>
      <c r="C2185" s="280" t="s">
        <v>1188</v>
      </c>
      <c r="D2185" s="280" t="s">
        <v>1211</v>
      </c>
      <c r="E2185" s="80">
        <v>9.853141056689203E-5</v>
      </c>
      <c r="F2185" s="80">
        <v>707910</v>
      </c>
      <c r="G2185" s="80">
        <v>5</v>
      </c>
      <c r="H2185" s="280" t="s">
        <v>1394</v>
      </c>
      <c r="I2185" s="80"/>
    </row>
    <row r="2186" spans="1:9">
      <c r="A2186" s="280" t="s">
        <v>3581</v>
      </c>
      <c r="B2186" s="280" t="s">
        <v>1457</v>
      </c>
      <c r="C2186" s="280" t="s">
        <v>1188</v>
      </c>
      <c r="D2186" s="280" t="s">
        <v>1212</v>
      </c>
      <c r="E2186" s="80">
        <v>1.5414557156652049E-4</v>
      </c>
      <c r="F2186" s="80">
        <v>707910</v>
      </c>
      <c r="G2186" s="80">
        <v>5</v>
      </c>
      <c r="H2186" s="280" t="s">
        <v>1394</v>
      </c>
      <c r="I2186" s="80"/>
    </row>
    <row r="2187" spans="1:9">
      <c r="A2187" s="280" t="s">
        <v>3582</v>
      </c>
      <c r="B2187" s="280" t="s">
        <v>1457</v>
      </c>
      <c r="C2187" s="280" t="s">
        <v>1188</v>
      </c>
      <c r="D2187" s="280" t="s">
        <v>1213</v>
      </c>
      <c r="E2187" s="80">
        <v>1.0022753313880028E-4</v>
      </c>
      <c r="F2187" s="80">
        <v>707910</v>
      </c>
      <c r="G2187" s="80">
        <v>5</v>
      </c>
      <c r="H2187" s="280" t="s">
        <v>1394</v>
      </c>
      <c r="I2187" s="80"/>
    </row>
    <row r="2188" spans="1:9">
      <c r="A2188" s="280" t="s">
        <v>3583</v>
      </c>
      <c r="B2188" s="280" t="s">
        <v>1457</v>
      </c>
      <c r="C2188" s="280" t="s">
        <v>1188</v>
      </c>
      <c r="D2188" s="280" t="s">
        <v>1214</v>
      </c>
      <c r="E2188" s="80">
        <v>1.0022753313880028E-4</v>
      </c>
      <c r="F2188" s="80">
        <v>707910</v>
      </c>
      <c r="G2188" s="80">
        <v>5</v>
      </c>
      <c r="H2188" s="280" t="s">
        <v>1394</v>
      </c>
      <c r="I2188" s="80"/>
    </row>
    <row r="2189" spans="1:9">
      <c r="A2189" s="280" t="s">
        <v>3584</v>
      </c>
      <c r="B2189" s="280" t="s">
        <v>1457</v>
      </c>
      <c r="C2189" s="280" t="s">
        <v>1188</v>
      </c>
      <c r="D2189" s="280" t="s">
        <v>1215</v>
      </c>
      <c r="E2189" s="80">
        <v>1.5414557156652049E-4</v>
      </c>
      <c r="F2189" s="80">
        <v>707910</v>
      </c>
      <c r="G2189" s="80">
        <v>5</v>
      </c>
      <c r="H2189" s="280" t="s">
        <v>1394</v>
      </c>
      <c r="I2189" s="80"/>
    </row>
    <row r="2190" spans="1:9">
      <c r="A2190" s="280" t="s">
        <v>3585</v>
      </c>
      <c r="B2190" s="280" t="s">
        <v>1457</v>
      </c>
      <c r="C2190" s="280" t="s">
        <v>1188</v>
      </c>
      <c r="D2190" s="280" t="s">
        <v>1216</v>
      </c>
      <c r="E2190" s="80">
        <v>1.3378829551444904E-4</v>
      </c>
      <c r="F2190" s="80">
        <v>707910</v>
      </c>
      <c r="G2190" s="80">
        <v>5</v>
      </c>
      <c r="H2190" s="280" t="s">
        <v>1394</v>
      </c>
      <c r="I2190" s="80"/>
    </row>
    <row r="2191" spans="1:9">
      <c r="A2191" s="280" t="s">
        <v>3586</v>
      </c>
      <c r="B2191" s="280" t="s">
        <v>1457</v>
      </c>
      <c r="C2191" s="280" t="s">
        <v>1188</v>
      </c>
      <c r="D2191" s="280" t="s">
        <v>1217</v>
      </c>
      <c r="E2191" s="80">
        <v>1.2922923383308963E-4</v>
      </c>
      <c r="F2191" s="80">
        <v>707910</v>
      </c>
      <c r="G2191" s="80">
        <v>5</v>
      </c>
      <c r="H2191" s="280" t="s">
        <v>1394</v>
      </c>
      <c r="I2191" s="80"/>
    </row>
    <row r="2192" spans="1:9">
      <c r="A2192" s="280" t="s">
        <v>3587</v>
      </c>
      <c r="B2192" s="280" t="s">
        <v>1457</v>
      </c>
      <c r="C2192" s="280" t="s">
        <v>1188</v>
      </c>
      <c r="D2192" s="280" t="s">
        <v>1218</v>
      </c>
      <c r="E2192" s="80">
        <v>1.253270272358613E-4</v>
      </c>
      <c r="F2192" s="80">
        <v>707910</v>
      </c>
      <c r="G2192" s="80">
        <v>5</v>
      </c>
      <c r="H2192" s="280" t="s">
        <v>1394</v>
      </c>
      <c r="I2192" s="80"/>
    </row>
    <row r="2193" spans="1:9">
      <c r="A2193" s="280" t="s">
        <v>3588</v>
      </c>
      <c r="B2193" s="280" t="s">
        <v>1457</v>
      </c>
      <c r="C2193" s="280" t="s">
        <v>1188</v>
      </c>
      <c r="D2193" s="280" t="s">
        <v>1219</v>
      </c>
      <c r="E2193" s="80">
        <v>1.0374590524141311E-4</v>
      </c>
      <c r="F2193" s="80">
        <v>707910</v>
      </c>
      <c r="G2193" s="80">
        <v>5</v>
      </c>
      <c r="H2193" s="280" t="s">
        <v>1394</v>
      </c>
      <c r="I2193" s="80"/>
    </row>
    <row r="2194" spans="1:9">
      <c r="A2194" s="280" t="s">
        <v>3589</v>
      </c>
      <c r="B2194" s="280" t="s">
        <v>1457</v>
      </c>
      <c r="C2194" s="280" t="s">
        <v>1188</v>
      </c>
      <c r="D2194" s="280" t="s">
        <v>1347</v>
      </c>
      <c r="E2194" s="80">
        <v>1.3402019091800137E-4</v>
      </c>
      <c r="F2194" s="80">
        <v>707910</v>
      </c>
      <c r="G2194" s="80">
        <v>5</v>
      </c>
      <c r="H2194" s="280" t="s">
        <v>1394</v>
      </c>
      <c r="I2194" s="80"/>
    </row>
    <row r="2195" spans="1:9">
      <c r="A2195" s="280" t="s">
        <v>3590</v>
      </c>
      <c r="B2195" s="280" t="s">
        <v>1457</v>
      </c>
      <c r="C2195" s="280" t="s">
        <v>1188</v>
      </c>
      <c r="D2195" s="280" t="s">
        <v>1344</v>
      </c>
      <c r="E2195" s="80">
        <v>3.4788371469880784E-4</v>
      </c>
      <c r="F2195" s="80">
        <v>707910</v>
      </c>
      <c r="G2195" s="80">
        <v>5</v>
      </c>
      <c r="H2195" s="280" t="s">
        <v>1394</v>
      </c>
      <c r="I2195" s="80"/>
    </row>
    <row r="2196" spans="1:9">
      <c r="A2196" s="280" t="s">
        <v>3591</v>
      </c>
      <c r="B2196" s="280" t="s">
        <v>1457</v>
      </c>
      <c r="C2196" s="280" t="s">
        <v>1189</v>
      </c>
      <c r="D2196" s="280" t="s">
        <v>1211</v>
      </c>
      <c r="E2196" s="80">
        <v>7.7540561922297653E-5</v>
      </c>
      <c r="F2196" s="80">
        <v>707910</v>
      </c>
      <c r="G2196" s="80">
        <v>5</v>
      </c>
      <c r="H2196" s="280" t="s">
        <v>1394</v>
      </c>
      <c r="I2196" s="80"/>
    </row>
    <row r="2197" spans="1:9">
      <c r="A2197" s="280" t="s">
        <v>3592</v>
      </c>
      <c r="B2197" s="280" t="s">
        <v>1457</v>
      </c>
      <c r="C2197" s="280" t="s">
        <v>1189</v>
      </c>
      <c r="D2197" s="280" t="s">
        <v>1212</v>
      </c>
      <c r="E2197" s="80">
        <v>7.956667093668989E-5</v>
      </c>
      <c r="F2197" s="80">
        <v>707910</v>
      </c>
      <c r="G2197" s="80">
        <v>5</v>
      </c>
      <c r="H2197" s="280" t="s">
        <v>1394</v>
      </c>
      <c r="I2197" s="80"/>
    </row>
    <row r="2198" spans="1:9">
      <c r="A2198" s="280" t="s">
        <v>3593</v>
      </c>
      <c r="B2198" s="280" t="s">
        <v>1457</v>
      </c>
      <c r="C2198" s="280" t="s">
        <v>1189</v>
      </c>
      <c r="D2198" s="280" t="s">
        <v>1213</v>
      </c>
      <c r="E2198" s="80">
        <v>7.8003175577661071E-5</v>
      </c>
      <c r="F2198" s="80">
        <v>707910</v>
      </c>
      <c r="G2198" s="80">
        <v>5</v>
      </c>
      <c r="H2198" s="280" t="s">
        <v>1394</v>
      </c>
      <c r="I2198" s="80"/>
    </row>
    <row r="2199" spans="1:9">
      <c r="A2199" s="280" t="s">
        <v>3594</v>
      </c>
      <c r="B2199" s="280" t="s">
        <v>1457</v>
      </c>
      <c r="C2199" s="280" t="s">
        <v>1189</v>
      </c>
      <c r="D2199" s="280" t="s">
        <v>1214</v>
      </c>
      <c r="E2199" s="80">
        <v>7.956667093668989E-5</v>
      </c>
      <c r="F2199" s="80">
        <v>707910</v>
      </c>
      <c r="G2199" s="80">
        <v>5</v>
      </c>
      <c r="H2199" s="280" t="s">
        <v>1394</v>
      </c>
      <c r="I2199" s="80"/>
    </row>
    <row r="2200" spans="1:9">
      <c r="A2200" s="280" t="s">
        <v>3595</v>
      </c>
      <c r="B2200" s="280" t="s">
        <v>1457</v>
      </c>
      <c r="C2200" s="280" t="s">
        <v>1189</v>
      </c>
      <c r="D2200" s="280" t="s">
        <v>1215</v>
      </c>
      <c r="E2200" s="80">
        <v>7.9114567400738185E-5</v>
      </c>
      <c r="F2200" s="80">
        <v>707910</v>
      </c>
      <c r="G2200" s="80">
        <v>5</v>
      </c>
      <c r="H2200" s="280" t="s">
        <v>1394</v>
      </c>
      <c r="I2200" s="80"/>
    </row>
    <row r="2201" spans="1:9">
      <c r="A2201" s="280" t="s">
        <v>3596</v>
      </c>
      <c r="B2201" s="280" t="s">
        <v>1457</v>
      </c>
      <c r="C2201" s="280" t="s">
        <v>1189</v>
      </c>
      <c r="D2201" s="280" t="s">
        <v>1216</v>
      </c>
      <c r="E2201" s="80">
        <v>1.308763920952371E-4</v>
      </c>
      <c r="F2201" s="80">
        <v>707910</v>
      </c>
      <c r="G2201" s="80">
        <v>5</v>
      </c>
      <c r="H2201" s="280" t="s">
        <v>1394</v>
      </c>
      <c r="I2201" s="80"/>
    </row>
    <row r="2202" spans="1:9">
      <c r="A2202" s="280" t="s">
        <v>3597</v>
      </c>
      <c r="B2202" s="280" t="s">
        <v>1457</v>
      </c>
      <c r="C2202" s="280" t="s">
        <v>1189</v>
      </c>
      <c r="D2202" s="280" t="s">
        <v>1217</v>
      </c>
      <c r="E2202" s="80">
        <v>6.6769986201190831E-5</v>
      </c>
      <c r="F2202" s="80">
        <v>707910</v>
      </c>
      <c r="G2202" s="80">
        <v>5</v>
      </c>
      <c r="H2202" s="280" t="s">
        <v>1394</v>
      </c>
      <c r="I2202" s="80"/>
    </row>
    <row r="2203" spans="1:9">
      <c r="A2203" s="280" t="s">
        <v>3598</v>
      </c>
      <c r="B2203" s="280" t="s">
        <v>1457</v>
      </c>
      <c r="C2203" s="280" t="s">
        <v>1189</v>
      </c>
      <c r="D2203" s="280" t="s">
        <v>1218</v>
      </c>
      <c r="E2203" s="80">
        <v>8.1672147896706058E-5</v>
      </c>
      <c r="F2203" s="80">
        <v>707910</v>
      </c>
      <c r="G2203" s="80">
        <v>5</v>
      </c>
      <c r="H2203" s="280" t="s">
        <v>1394</v>
      </c>
      <c r="I2203" s="80"/>
    </row>
    <row r="2204" spans="1:9">
      <c r="A2204" s="280" t="s">
        <v>3599</v>
      </c>
      <c r="B2204" s="280" t="s">
        <v>1457</v>
      </c>
      <c r="C2204" s="280" t="s">
        <v>1189</v>
      </c>
      <c r="D2204" s="280" t="s">
        <v>1219</v>
      </c>
      <c r="E2204" s="80">
        <v>13.031834681303934</v>
      </c>
      <c r="F2204" s="80">
        <v>707910</v>
      </c>
      <c r="G2204" s="80">
        <v>5</v>
      </c>
      <c r="H2204" s="280" t="s">
        <v>1394</v>
      </c>
      <c r="I2204" s="80"/>
    </row>
    <row r="2205" spans="1:9">
      <c r="A2205" s="280" t="s">
        <v>3600</v>
      </c>
      <c r="B2205" s="280" t="s">
        <v>1457</v>
      </c>
      <c r="C2205" s="280" t="s">
        <v>1189</v>
      </c>
      <c r="D2205" s="280" t="s">
        <v>1347</v>
      </c>
      <c r="E2205" s="80">
        <v>1.1456045433793617E-4</v>
      </c>
      <c r="F2205" s="80">
        <v>707910</v>
      </c>
      <c r="G2205" s="80">
        <v>5</v>
      </c>
      <c r="H2205" s="280" t="s">
        <v>1394</v>
      </c>
      <c r="I2205" s="80"/>
    </row>
    <row r="2206" spans="1:9">
      <c r="A2206" s="280" t="s">
        <v>3601</v>
      </c>
      <c r="B2206" s="280" t="s">
        <v>1457</v>
      </c>
      <c r="C2206" s="280" t="s">
        <v>1189</v>
      </c>
      <c r="D2206" s="280" t="s">
        <v>1344</v>
      </c>
      <c r="E2206" s="80">
        <v>2.8156692782669858E-4</v>
      </c>
      <c r="F2206" s="80">
        <v>707910</v>
      </c>
      <c r="G2206" s="80">
        <v>5</v>
      </c>
      <c r="H2206" s="280" t="s">
        <v>1394</v>
      </c>
      <c r="I2206" s="80"/>
    </row>
    <row r="2207" spans="1:9">
      <c r="A2207" s="280" t="s">
        <v>3602</v>
      </c>
      <c r="B2207" s="280" t="s">
        <v>1457</v>
      </c>
      <c r="C2207" s="280" t="s">
        <v>1190</v>
      </c>
      <c r="D2207" s="280" t="s">
        <v>1211</v>
      </c>
      <c r="E2207" s="80">
        <v>4.092864306674059E-4</v>
      </c>
      <c r="F2207" s="80">
        <v>711450</v>
      </c>
      <c r="G2207" s="80">
        <v>6</v>
      </c>
      <c r="H2207" s="280" t="s">
        <v>1394</v>
      </c>
      <c r="I2207" s="80"/>
    </row>
    <row r="2208" spans="1:9">
      <c r="A2208" s="280" t="s">
        <v>3603</v>
      </c>
      <c r="B2208" s="280" t="s">
        <v>1457</v>
      </c>
      <c r="C2208" s="280" t="s">
        <v>1190</v>
      </c>
      <c r="D2208" s="280" t="s">
        <v>1212</v>
      </c>
      <c r="E2208" s="80">
        <v>4.2486354870138933E-4</v>
      </c>
      <c r="F2208" s="80">
        <v>711450</v>
      </c>
      <c r="G2208" s="80">
        <v>6</v>
      </c>
      <c r="H2208" s="280" t="s">
        <v>1394</v>
      </c>
      <c r="I2208" s="80"/>
    </row>
    <row r="2209" spans="1:9">
      <c r="A2209" s="280" t="s">
        <v>3604</v>
      </c>
      <c r="B2209" s="280" t="s">
        <v>1457</v>
      </c>
      <c r="C2209" s="280" t="s">
        <v>1190</v>
      </c>
      <c r="D2209" s="280" t="s">
        <v>1213</v>
      </c>
      <c r="E2209" s="80">
        <v>4.2207047145162891E-4</v>
      </c>
      <c r="F2209" s="80">
        <v>711450</v>
      </c>
      <c r="G2209" s="80">
        <v>6</v>
      </c>
      <c r="H2209" s="280" t="s">
        <v>1394</v>
      </c>
      <c r="I2209" s="80"/>
    </row>
    <row r="2210" spans="1:9">
      <c r="A2210" s="280" t="s">
        <v>3605</v>
      </c>
      <c r="B2210" s="280" t="s">
        <v>1457</v>
      </c>
      <c r="C2210" s="280" t="s">
        <v>1190</v>
      </c>
      <c r="D2210" s="280" t="s">
        <v>1214</v>
      </c>
      <c r="E2210" s="80">
        <v>4.2419901432238095E-4</v>
      </c>
      <c r="F2210" s="80">
        <v>711450</v>
      </c>
      <c r="G2210" s="80">
        <v>6</v>
      </c>
      <c r="H2210" s="280" t="s">
        <v>1394</v>
      </c>
      <c r="I2210" s="80"/>
    </row>
    <row r="2211" spans="1:9">
      <c r="A2211" s="280" t="s">
        <v>3606</v>
      </c>
      <c r="B2211" s="280" t="s">
        <v>1457</v>
      </c>
      <c r="C2211" s="280" t="s">
        <v>1190</v>
      </c>
      <c r="D2211" s="280" t="s">
        <v>1215</v>
      </c>
      <c r="E2211" s="80">
        <v>4.2176062240922607E-4</v>
      </c>
      <c r="F2211" s="80">
        <v>711450</v>
      </c>
      <c r="G2211" s="80">
        <v>6</v>
      </c>
      <c r="H2211" s="280" t="s">
        <v>1394</v>
      </c>
      <c r="I2211" s="80"/>
    </row>
    <row r="2212" spans="1:9">
      <c r="A2212" s="280" t="s">
        <v>3607</v>
      </c>
      <c r="B2212" s="280" t="s">
        <v>1457</v>
      </c>
      <c r="C2212" s="280" t="s">
        <v>1190</v>
      </c>
      <c r="D2212" s="280" t="s">
        <v>1216</v>
      </c>
      <c r="E2212" s="80">
        <v>5.764468148337855E-4</v>
      </c>
      <c r="F2212" s="80">
        <v>711450</v>
      </c>
      <c r="G2212" s="80">
        <v>6</v>
      </c>
      <c r="H2212" s="280" t="s">
        <v>1394</v>
      </c>
      <c r="I2212" s="80"/>
    </row>
    <row r="2213" spans="1:9">
      <c r="A2213" s="280" t="s">
        <v>3608</v>
      </c>
      <c r="B2213" s="280" t="s">
        <v>1457</v>
      </c>
      <c r="C2213" s="280" t="s">
        <v>1190</v>
      </c>
      <c r="D2213" s="280" t="s">
        <v>1217</v>
      </c>
      <c r="E2213" s="80">
        <v>3.716055571318894E-4</v>
      </c>
      <c r="F2213" s="80">
        <v>711450</v>
      </c>
      <c r="G2213" s="80">
        <v>6</v>
      </c>
      <c r="H2213" s="280" t="s">
        <v>1394</v>
      </c>
      <c r="I2213" s="80"/>
    </row>
    <row r="2214" spans="1:9">
      <c r="A2214" s="280" t="s">
        <v>3609</v>
      </c>
      <c r="B2214" s="280" t="s">
        <v>1457</v>
      </c>
      <c r="C2214" s="280" t="s">
        <v>1190</v>
      </c>
      <c r="D2214" s="280" t="s">
        <v>1218</v>
      </c>
      <c r="E2214" s="80">
        <v>4.0472769529014877E-4</v>
      </c>
      <c r="F2214" s="80">
        <v>711450</v>
      </c>
      <c r="G2214" s="80">
        <v>6</v>
      </c>
      <c r="H2214" s="280" t="s">
        <v>1394</v>
      </c>
      <c r="I2214" s="80"/>
    </row>
    <row r="2215" spans="1:9">
      <c r="A2215" s="280" t="s">
        <v>3610</v>
      </c>
      <c r="B2215" s="280" t="s">
        <v>1457</v>
      </c>
      <c r="C2215" s="280" t="s">
        <v>1190</v>
      </c>
      <c r="D2215" s="280" t="s">
        <v>1219</v>
      </c>
      <c r="E2215" s="80">
        <v>4.1156819472067845E-4</v>
      </c>
      <c r="F2215" s="80">
        <v>711450</v>
      </c>
      <c r="G2215" s="80">
        <v>6</v>
      </c>
      <c r="H2215" s="280" t="s">
        <v>1394</v>
      </c>
      <c r="I2215" s="80"/>
    </row>
    <row r="2216" spans="1:9">
      <c r="A2216" s="280" t="s">
        <v>3611</v>
      </c>
      <c r="B2216" s="280" t="s">
        <v>1457</v>
      </c>
      <c r="C2216" s="280" t="s">
        <v>1190</v>
      </c>
      <c r="D2216" s="280" t="s">
        <v>1347</v>
      </c>
      <c r="E2216" s="80">
        <v>7.6444540330382121E-4</v>
      </c>
      <c r="F2216" s="80">
        <v>711450</v>
      </c>
      <c r="G2216" s="80">
        <v>6</v>
      </c>
      <c r="H2216" s="280" t="s">
        <v>1394</v>
      </c>
      <c r="I2216" s="80"/>
    </row>
    <row r="2217" spans="1:9">
      <c r="A2217" s="280" t="s">
        <v>3612</v>
      </c>
      <c r="B2217" s="280" t="s">
        <v>1457</v>
      </c>
      <c r="C2217" s="280" t="s">
        <v>1190</v>
      </c>
      <c r="D2217" s="280" t="s">
        <v>1344</v>
      </c>
      <c r="E2217" s="80">
        <v>1.8733183007297197E-3</v>
      </c>
      <c r="F2217" s="80">
        <v>711450</v>
      </c>
      <c r="G2217" s="80">
        <v>6</v>
      </c>
      <c r="H2217" s="280" t="s">
        <v>1394</v>
      </c>
      <c r="I2217" s="80"/>
    </row>
    <row r="2218" spans="1:9">
      <c r="A2218" s="280" t="s">
        <v>3613</v>
      </c>
      <c r="B2218" s="280" t="s">
        <v>1457</v>
      </c>
      <c r="C2218" s="280" t="s">
        <v>1191</v>
      </c>
      <c r="D2218" s="280" t="s">
        <v>1211</v>
      </c>
      <c r="E2218" s="80">
        <v>5.2575646311653671E-4</v>
      </c>
      <c r="F2218" s="80">
        <v>711450</v>
      </c>
      <c r="G2218" s="80">
        <v>6</v>
      </c>
      <c r="H2218" s="280" t="s">
        <v>1394</v>
      </c>
      <c r="I2218" s="80"/>
    </row>
    <row r="2219" spans="1:9">
      <c r="A2219" s="280" t="s">
        <v>3614</v>
      </c>
      <c r="B2219" s="280" t="s">
        <v>1457</v>
      </c>
      <c r="C2219" s="280" t="s">
        <v>1191</v>
      </c>
      <c r="D2219" s="280" t="s">
        <v>1212</v>
      </c>
      <c r="E2219" s="80">
        <v>5.445346530469589E-4</v>
      </c>
      <c r="F2219" s="80">
        <v>711450</v>
      </c>
      <c r="G2219" s="80">
        <v>6</v>
      </c>
      <c r="H2219" s="280" t="s">
        <v>1394</v>
      </c>
      <c r="I2219" s="80"/>
    </row>
    <row r="2220" spans="1:9">
      <c r="A2220" s="280" t="s">
        <v>3615</v>
      </c>
      <c r="B2220" s="280" t="s">
        <v>1457</v>
      </c>
      <c r="C2220" s="280" t="s">
        <v>1191</v>
      </c>
      <c r="D2220" s="280" t="s">
        <v>1213</v>
      </c>
      <c r="E2220" s="80">
        <v>5.3854050390075977E-4</v>
      </c>
      <c r="F2220" s="80">
        <v>711450</v>
      </c>
      <c r="G2220" s="80">
        <v>6</v>
      </c>
      <c r="H2220" s="280" t="s">
        <v>1394</v>
      </c>
      <c r="I2220" s="80"/>
    </row>
    <row r="2221" spans="1:9">
      <c r="A2221" s="280" t="s">
        <v>3616</v>
      </c>
      <c r="B2221" s="280" t="s">
        <v>1457</v>
      </c>
      <c r="C2221" s="280" t="s">
        <v>1191</v>
      </c>
      <c r="D2221" s="280" t="s">
        <v>1214</v>
      </c>
      <c r="E2221" s="80">
        <v>5.4066904677151182E-4</v>
      </c>
      <c r="F2221" s="80">
        <v>711450</v>
      </c>
      <c r="G2221" s="80">
        <v>6</v>
      </c>
      <c r="H2221" s="280" t="s">
        <v>1394</v>
      </c>
      <c r="I2221" s="80"/>
    </row>
    <row r="2222" spans="1:9">
      <c r="A2222" s="280" t="s">
        <v>3617</v>
      </c>
      <c r="B2222" s="280" t="s">
        <v>1457</v>
      </c>
      <c r="C2222" s="280" t="s">
        <v>1191</v>
      </c>
      <c r="D2222" s="280" t="s">
        <v>1215</v>
      </c>
      <c r="E2222" s="80">
        <v>5.4120338208859826E-4</v>
      </c>
      <c r="F2222" s="80">
        <v>711450</v>
      </c>
      <c r="G2222" s="80">
        <v>6</v>
      </c>
      <c r="H2222" s="280" t="s">
        <v>1394</v>
      </c>
      <c r="I2222" s="80"/>
    </row>
    <row r="2223" spans="1:9">
      <c r="A2223" s="280" t="s">
        <v>3618</v>
      </c>
      <c r="B2223" s="280" t="s">
        <v>1457</v>
      </c>
      <c r="C2223" s="280" t="s">
        <v>1191</v>
      </c>
      <c r="D2223" s="280" t="s">
        <v>1216</v>
      </c>
      <c r="E2223" s="80">
        <v>5.2749156553697993E-4</v>
      </c>
      <c r="F2223" s="80">
        <v>711450</v>
      </c>
      <c r="G2223" s="80">
        <v>6</v>
      </c>
      <c r="H2223" s="280" t="s">
        <v>1394</v>
      </c>
      <c r="I2223" s="80"/>
    </row>
    <row r="2224" spans="1:9">
      <c r="A2224" s="280" t="s">
        <v>3619</v>
      </c>
      <c r="B2224" s="280" t="s">
        <v>1457</v>
      </c>
      <c r="C2224" s="280" t="s">
        <v>1191</v>
      </c>
      <c r="D2224" s="280" t="s">
        <v>1217</v>
      </c>
      <c r="E2224" s="80">
        <v>4.7272523906224641E-4</v>
      </c>
      <c r="F2224" s="80">
        <v>711450</v>
      </c>
      <c r="G2224" s="80">
        <v>6</v>
      </c>
      <c r="H2224" s="280" t="s">
        <v>1394</v>
      </c>
      <c r="I2224" s="80"/>
    </row>
    <row r="2225" spans="1:9">
      <c r="A2225" s="280" t="s">
        <v>3620</v>
      </c>
      <c r="B2225" s="280" t="s">
        <v>1457</v>
      </c>
      <c r="C2225" s="280" t="s">
        <v>1191</v>
      </c>
      <c r="D2225" s="280" t="s">
        <v>1218</v>
      </c>
      <c r="E2225" s="80">
        <v>5.2820035139327563E-4</v>
      </c>
      <c r="F2225" s="80">
        <v>711450</v>
      </c>
      <c r="G2225" s="80">
        <v>6</v>
      </c>
      <c r="H2225" s="280" t="s">
        <v>1394</v>
      </c>
      <c r="I2225" s="80"/>
    </row>
    <row r="2226" spans="1:9">
      <c r="A2226" s="280" t="s">
        <v>3621</v>
      </c>
      <c r="B2226" s="280" t="s">
        <v>1457</v>
      </c>
      <c r="C2226" s="280" t="s">
        <v>1191</v>
      </c>
      <c r="D2226" s="280" t="s">
        <v>1219</v>
      </c>
      <c r="E2226" s="80">
        <v>5.2899718983323313E-4</v>
      </c>
      <c r="F2226" s="80">
        <v>711450</v>
      </c>
      <c r="G2226" s="80">
        <v>6</v>
      </c>
      <c r="H2226" s="280" t="s">
        <v>1394</v>
      </c>
      <c r="I2226" s="80"/>
    </row>
    <row r="2227" spans="1:9">
      <c r="A2227" s="280" t="s">
        <v>3622</v>
      </c>
      <c r="B2227" s="280" t="s">
        <v>1457</v>
      </c>
      <c r="C2227" s="280" t="s">
        <v>1191</v>
      </c>
      <c r="D2227" s="280" t="s">
        <v>1347</v>
      </c>
      <c r="E2227" s="80">
        <v>9.7237411888591383E-4</v>
      </c>
      <c r="F2227" s="80">
        <v>711450</v>
      </c>
      <c r="G2227" s="80">
        <v>6</v>
      </c>
      <c r="H2227" s="280" t="s">
        <v>1394</v>
      </c>
      <c r="I2227" s="80"/>
    </row>
    <row r="2228" spans="1:9">
      <c r="A2228" s="280" t="s">
        <v>3623</v>
      </c>
      <c r="B2228" s="280" t="s">
        <v>1457</v>
      </c>
      <c r="C2228" s="280" t="s">
        <v>1191</v>
      </c>
      <c r="D2228" s="280" t="s">
        <v>1344</v>
      </c>
      <c r="E2228" s="80">
        <v>2.3635601554400122E-3</v>
      </c>
      <c r="F2228" s="80">
        <v>711450</v>
      </c>
      <c r="G2228" s="80">
        <v>6</v>
      </c>
      <c r="H2228" s="280" t="s">
        <v>1394</v>
      </c>
      <c r="I2228" s="80"/>
    </row>
    <row r="2229" spans="1:9">
      <c r="A2229" s="280" t="s">
        <v>3624</v>
      </c>
      <c r="B2229" s="280" t="s">
        <v>1457</v>
      </c>
      <c r="C2229" s="280" t="s">
        <v>1192</v>
      </c>
      <c r="D2229" s="280" t="s">
        <v>1211</v>
      </c>
      <c r="E2229" s="80">
        <v>2.1126681578397706E-3</v>
      </c>
      <c r="F2229" s="80">
        <v>711450</v>
      </c>
      <c r="G2229" s="80">
        <v>6</v>
      </c>
      <c r="H2229" s="280" t="s">
        <v>1394</v>
      </c>
      <c r="I2229" s="80"/>
    </row>
    <row r="2230" spans="1:9">
      <c r="A2230" s="280" t="s">
        <v>3625</v>
      </c>
      <c r="B2230" s="280" t="s">
        <v>1457</v>
      </c>
      <c r="C2230" s="280" t="s">
        <v>1192</v>
      </c>
      <c r="D2230" s="280" t="s">
        <v>1212</v>
      </c>
      <c r="E2230" s="80">
        <v>2.18734277159799E-3</v>
      </c>
      <c r="F2230" s="80">
        <v>711450</v>
      </c>
      <c r="G2230" s="80">
        <v>6</v>
      </c>
      <c r="H2230" s="280" t="s">
        <v>1394</v>
      </c>
      <c r="I2230" s="80"/>
    </row>
    <row r="2231" spans="1:9">
      <c r="A2231" s="280" t="s">
        <v>3626</v>
      </c>
      <c r="B2231" s="280" t="s">
        <v>1457</v>
      </c>
      <c r="C2231" s="280" t="s">
        <v>1192</v>
      </c>
      <c r="D2231" s="280" t="s">
        <v>1213</v>
      </c>
      <c r="E2231" s="80">
        <v>2.1260645475396768E-3</v>
      </c>
      <c r="F2231" s="80">
        <v>711450</v>
      </c>
      <c r="G2231" s="80">
        <v>6</v>
      </c>
      <c r="H2231" s="280" t="s">
        <v>1394</v>
      </c>
      <c r="I2231" s="80"/>
    </row>
    <row r="2232" spans="1:9">
      <c r="A2232" s="280" t="s">
        <v>3627</v>
      </c>
      <c r="B2232" s="280" t="s">
        <v>1457</v>
      </c>
      <c r="C2232" s="280" t="s">
        <v>1192</v>
      </c>
      <c r="D2232" s="280" t="s">
        <v>1214</v>
      </c>
      <c r="E2232" s="80">
        <v>2.1480380657206079E-3</v>
      </c>
      <c r="F2232" s="80">
        <v>711450</v>
      </c>
      <c r="G2232" s="80">
        <v>6</v>
      </c>
      <c r="H2232" s="280" t="s">
        <v>1394</v>
      </c>
      <c r="I2232" s="80"/>
    </row>
    <row r="2233" spans="1:9">
      <c r="A2233" s="280" t="s">
        <v>3628</v>
      </c>
      <c r="B2233" s="280" t="s">
        <v>1457</v>
      </c>
      <c r="C2233" s="280" t="s">
        <v>1192</v>
      </c>
      <c r="D2233" s="280" t="s">
        <v>1215</v>
      </c>
      <c r="E2233" s="80">
        <v>2.172264738333336E-3</v>
      </c>
      <c r="F2233" s="80">
        <v>711450</v>
      </c>
      <c r="G2233" s="80">
        <v>6</v>
      </c>
      <c r="H2233" s="280" t="s">
        <v>1394</v>
      </c>
      <c r="I2233" s="80"/>
    </row>
    <row r="2234" spans="1:9">
      <c r="A2234" s="280" t="s">
        <v>3629</v>
      </c>
      <c r="B2234" s="280" t="s">
        <v>1457</v>
      </c>
      <c r="C2234" s="280" t="s">
        <v>1192</v>
      </c>
      <c r="D2234" s="280" t="s">
        <v>1216</v>
      </c>
      <c r="E2234" s="80">
        <v>1.9718814168267996E-3</v>
      </c>
      <c r="F2234" s="80">
        <v>711450</v>
      </c>
      <c r="G2234" s="80">
        <v>6</v>
      </c>
      <c r="H2234" s="280" t="s">
        <v>1394</v>
      </c>
      <c r="I2234" s="80"/>
    </row>
    <row r="2235" spans="1:9">
      <c r="A2235" s="280" t="s">
        <v>3630</v>
      </c>
      <c r="B2235" s="280" t="s">
        <v>1457</v>
      </c>
      <c r="C2235" s="280" t="s">
        <v>1192</v>
      </c>
      <c r="D2235" s="280" t="s">
        <v>1217</v>
      </c>
      <c r="E2235" s="80">
        <v>1.8990707735715372E-3</v>
      </c>
      <c r="F2235" s="80">
        <v>711450</v>
      </c>
      <c r="G2235" s="80">
        <v>6</v>
      </c>
      <c r="H2235" s="280" t="s">
        <v>1394</v>
      </c>
      <c r="I2235" s="80"/>
    </row>
    <row r="2236" spans="1:9">
      <c r="A2236" s="280" t="s">
        <v>3631</v>
      </c>
      <c r="B2236" s="280" t="s">
        <v>1457</v>
      </c>
      <c r="C2236" s="280" t="s">
        <v>1192</v>
      </c>
      <c r="D2236" s="280" t="s">
        <v>1218</v>
      </c>
      <c r="E2236" s="80">
        <v>1.9579269524746959E-3</v>
      </c>
      <c r="F2236" s="80">
        <v>711450</v>
      </c>
      <c r="G2236" s="80">
        <v>6</v>
      </c>
      <c r="H2236" s="280" t="s">
        <v>1394</v>
      </c>
      <c r="I2236" s="80"/>
    </row>
    <row r="2237" spans="1:9">
      <c r="A2237" s="280" t="s">
        <v>3632</v>
      </c>
      <c r="B2237" s="280" t="s">
        <v>1457</v>
      </c>
      <c r="C2237" s="280" t="s">
        <v>1192</v>
      </c>
      <c r="D2237" s="280" t="s">
        <v>1219</v>
      </c>
      <c r="E2237" s="80">
        <v>2.0804788617058358E-3</v>
      </c>
      <c r="F2237" s="80">
        <v>711450</v>
      </c>
      <c r="G2237" s="80">
        <v>6</v>
      </c>
      <c r="H2237" s="280" t="s">
        <v>1394</v>
      </c>
      <c r="I2237" s="80"/>
    </row>
    <row r="2238" spans="1:9">
      <c r="A2238" s="280" t="s">
        <v>3633</v>
      </c>
      <c r="B2238" s="280" t="s">
        <v>1457</v>
      </c>
      <c r="C2238" s="280" t="s">
        <v>1192</v>
      </c>
      <c r="D2238" s="280" t="s">
        <v>1347</v>
      </c>
      <c r="E2238" s="80">
        <v>3.7734010207178068E-3</v>
      </c>
      <c r="F2238" s="80">
        <v>711450</v>
      </c>
      <c r="G2238" s="80">
        <v>6</v>
      </c>
      <c r="H2238" s="280" t="s">
        <v>1394</v>
      </c>
      <c r="I2238" s="80"/>
    </row>
    <row r="2239" spans="1:9">
      <c r="A2239" s="280" t="s">
        <v>3634</v>
      </c>
      <c r="B2239" s="280" t="s">
        <v>1457</v>
      </c>
      <c r="C2239" s="280" t="s">
        <v>1192</v>
      </c>
      <c r="D2239" s="280" t="s">
        <v>1344</v>
      </c>
      <c r="E2239" s="80">
        <v>9.4314513395047078E-3</v>
      </c>
      <c r="F2239" s="80">
        <v>711450</v>
      </c>
      <c r="G2239" s="80">
        <v>6</v>
      </c>
      <c r="H2239" s="280" t="s">
        <v>1394</v>
      </c>
      <c r="I2239" s="80"/>
    </row>
    <row r="2240" spans="1:9">
      <c r="A2240" s="280" t="s">
        <v>3635</v>
      </c>
      <c r="B2240" s="280" t="s">
        <v>1457</v>
      </c>
      <c r="C2240" s="280" t="s">
        <v>1193</v>
      </c>
      <c r="D2240" s="280" t="s">
        <v>1211</v>
      </c>
      <c r="E2240" s="80">
        <v>0</v>
      </c>
      <c r="F2240" s="80">
        <v>711450</v>
      </c>
      <c r="G2240" s="80">
        <v>6</v>
      </c>
      <c r="H2240" s="280" t="s">
        <v>1394</v>
      </c>
      <c r="I2240" s="80"/>
    </row>
    <row r="2241" spans="1:9">
      <c r="A2241" s="280" t="s">
        <v>3636</v>
      </c>
      <c r="B2241" s="280" t="s">
        <v>1457</v>
      </c>
      <c r="C2241" s="280" t="s">
        <v>1193</v>
      </c>
      <c r="D2241" s="280" t="s">
        <v>1212</v>
      </c>
      <c r="E2241" s="80">
        <v>0</v>
      </c>
      <c r="F2241" s="80">
        <v>711450</v>
      </c>
      <c r="G2241" s="80">
        <v>6</v>
      </c>
      <c r="H2241" s="280" t="s">
        <v>1394</v>
      </c>
      <c r="I2241" s="80"/>
    </row>
    <row r="2242" spans="1:9">
      <c r="A2242" s="280" t="s">
        <v>3637</v>
      </c>
      <c r="B2242" s="280" t="s">
        <v>1457</v>
      </c>
      <c r="C2242" s="280" t="s">
        <v>1193</v>
      </c>
      <c r="D2242" s="280" t="s">
        <v>1213</v>
      </c>
      <c r="E2242" s="80">
        <v>0</v>
      </c>
      <c r="F2242" s="80">
        <v>711450</v>
      </c>
      <c r="G2242" s="80">
        <v>6</v>
      </c>
      <c r="H2242" s="280" t="s">
        <v>1394</v>
      </c>
      <c r="I2242" s="80"/>
    </row>
    <row r="2243" spans="1:9">
      <c r="A2243" s="280" t="s">
        <v>3638</v>
      </c>
      <c r="B2243" s="280" t="s">
        <v>1457</v>
      </c>
      <c r="C2243" s="280" t="s">
        <v>1193</v>
      </c>
      <c r="D2243" s="280" t="s">
        <v>1214</v>
      </c>
      <c r="E2243" s="80">
        <v>0</v>
      </c>
      <c r="F2243" s="80">
        <v>711450</v>
      </c>
      <c r="G2243" s="80">
        <v>6</v>
      </c>
      <c r="H2243" s="280" t="s">
        <v>1394</v>
      </c>
      <c r="I2243" s="80"/>
    </row>
    <row r="2244" spans="1:9">
      <c r="A2244" s="280" t="s">
        <v>3639</v>
      </c>
      <c r="B2244" s="280" t="s">
        <v>1457</v>
      </c>
      <c r="C2244" s="280" t="s">
        <v>1193</v>
      </c>
      <c r="D2244" s="280" t="s">
        <v>1215</v>
      </c>
      <c r="E2244" s="80">
        <v>0</v>
      </c>
      <c r="F2244" s="80">
        <v>711450</v>
      </c>
      <c r="G2244" s="80">
        <v>6</v>
      </c>
      <c r="H2244" s="280" t="s">
        <v>1394</v>
      </c>
      <c r="I2244" s="80"/>
    </row>
    <row r="2245" spans="1:9">
      <c r="A2245" s="280" t="s">
        <v>3640</v>
      </c>
      <c r="B2245" s="280" t="s">
        <v>1457</v>
      </c>
      <c r="C2245" s="280" t="s">
        <v>1193</v>
      </c>
      <c r="D2245" s="280" t="s">
        <v>1216</v>
      </c>
      <c r="E2245" s="80">
        <v>0</v>
      </c>
      <c r="F2245" s="80">
        <v>711450</v>
      </c>
      <c r="G2245" s="80">
        <v>6</v>
      </c>
      <c r="H2245" s="280" t="s">
        <v>1394</v>
      </c>
      <c r="I2245" s="80"/>
    </row>
    <row r="2246" spans="1:9">
      <c r="A2246" s="280" t="s">
        <v>3641</v>
      </c>
      <c r="B2246" s="280" t="s">
        <v>1457</v>
      </c>
      <c r="C2246" s="280" t="s">
        <v>1193</v>
      </c>
      <c r="D2246" s="280" t="s">
        <v>1217</v>
      </c>
      <c r="E2246" s="80">
        <v>0</v>
      </c>
      <c r="F2246" s="80">
        <v>711450</v>
      </c>
      <c r="G2246" s="80">
        <v>6</v>
      </c>
      <c r="H2246" s="280" t="s">
        <v>1394</v>
      </c>
      <c r="I2246" s="80"/>
    </row>
    <row r="2247" spans="1:9">
      <c r="A2247" s="280" t="s">
        <v>3642</v>
      </c>
      <c r="B2247" s="280" t="s">
        <v>1457</v>
      </c>
      <c r="C2247" s="280" t="s">
        <v>1193</v>
      </c>
      <c r="D2247" s="280" t="s">
        <v>1218</v>
      </c>
      <c r="E2247" s="80">
        <v>0</v>
      </c>
      <c r="F2247" s="80">
        <v>711450</v>
      </c>
      <c r="G2247" s="80">
        <v>6</v>
      </c>
      <c r="H2247" s="280" t="s">
        <v>1394</v>
      </c>
      <c r="I2247" s="80"/>
    </row>
    <row r="2248" spans="1:9">
      <c r="A2248" s="280" t="s">
        <v>3643</v>
      </c>
      <c r="B2248" s="280" t="s">
        <v>1457</v>
      </c>
      <c r="C2248" s="280" t="s">
        <v>1193</v>
      </c>
      <c r="D2248" s="280" t="s">
        <v>1219</v>
      </c>
      <c r="E2248" s="80">
        <v>0</v>
      </c>
      <c r="F2248" s="80">
        <v>711450</v>
      </c>
      <c r="G2248" s="80">
        <v>6</v>
      </c>
      <c r="H2248" s="280" t="s">
        <v>1394</v>
      </c>
      <c r="I2248" s="80"/>
    </row>
    <row r="2249" spans="1:9">
      <c r="A2249" s="280" t="s">
        <v>3644</v>
      </c>
      <c r="B2249" s="280" t="s">
        <v>1457</v>
      </c>
      <c r="C2249" s="280" t="s">
        <v>1193</v>
      </c>
      <c r="D2249" s="280" t="s">
        <v>1347</v>
      </c>
      <c r="E2249" s="80">
        <v>0</v>
      </c>
      <c r="F2249" s="80">
        <v>711450</v>
      </c>
      <c r="G2249" s="80">
        <v>6</v>
      </c>
      <c r="H2249" s="280" t="s">
        <v>1394</v>
      </c>
      <c r="I2249" s="80"/>
    </row>
    <row r="2250" spans="1:9">
      <c r="A2250" s="280" t="s">
        <v>3645</v>
      </c>
      <c r="B2250" s="280" t="s">
        <v>1457</v>
      </c>
      <c r="C2250" s="280" t="s">
        <v>1193</v>
      </c>
      <c r="D2250" s="280" t="s">
        <v>1344</v>
      </c>
      <c r="E2250" s="80">
        <v>0</v>
      </c>
      <c r="F2250" s="80">
        <v>711450</v>
      </c>
      <c r="G2250" s="80">
        <v>6</v>
      </c>
      <c r="H2250" s="280" t="s">
        <v>1394</v>
      </c>
      <c r="I2250" s="80"/>
    </row>
    <row r="2251" spans="1:9">
      <c r="A2251" s="280" t="s">
        <v>3646</v>
      </c>
      <c r="B2251" s="280" t="s">
        <v>1457</v>
      </c>
      <c r="C2251" s="280" t="s">
        <v>1194</v>
      </c>
      <c r="D2251" s="280" t="s">
        <v>1211</v>
      </c>
      <c r="E2251" s="80">
        <v>1.5869116947232339E-3</v>
      </c>
      <c r="F2251" s="80">
        <v>711450</v>
      </c>
      <c r="G2251" s="80">
        <v>6</v>
      </c>
      <c r="H2251" s="280" t="s">
        <v>1394</v>
      </c>
      <c r="I2251" s="80"/>
    </row>
    <row r="2252" spans="1:9">
      <c r="A2252" s="280" t="s">
        <v>3647</v>
      </c>
      <c r="B2252" s="280" t="s">
        <v>1457</v>
      </c>
      <c r="C2252" s="280" t="s">
        <v>1194</v>
      </c>
      <c r="D2252" s="280" t="s">
        <v>1212</v>
      </c>
      <c r="E2252" s="80">
        <v>1.6428081185510311E-3</v>
      </c>
      <c r="F2252" s="80">
        <v>711450</v>
      </c>
      <c r="G2252" s="80">
        <v>6</v>
      </c>
      <c r="H2252" s="280" t="s">
        <v>1394</v>
      </c>
      <c r="I2252" s="80"/>
    </row>
    <row r="2253" spans="1:9">
      <c r="A2253" s="280" t="s">
        <v>3648</v>
      </c>
      <c r="B2253" s="280" t="s">
        <v>1457</v>
      </c>
      <c r="C2253" s="280" t="s">
        <v>1194</v>
      </c>
      <c r="D2253" s="280" t="s">
        <v>1213</v>
      </c>
      <c r="E2253" s="80">
        <v>1.5875240436389168E-3</v>
      </c>
      <c r="F2253" s="80">
        <v>711450</v>
      </c>
      <c r="G2253" s="80">
        <v>6</v>
      </c>
      <c r="H2253" s="280" t="s">
        <v>1394</v>
      </c>
      <c r="I2253" s="80"/>
    </row>
    <row r="2254" spans="1:9">
      <c r="A2254" s="280" t="s">
        <v>3649</v>
      </c>
      <c r="B2254" s="280" t="s">
        <v>1457</v>
      </c>
      <c r="C2254" s="280" t="s">
        <v>1194</v>
      </c>
      <c r="D2254" s="280" t="s">
        <v>1214</v>
      </c>
      <c r="E2254" s="80">
        <v>1.6073690189490962E-3</v>
      </c>
      <c r="F2254" s="80">
        <v>711450</v>
      </c>
      <c r="G2254" s="80">
        <v>6</v>
      </c>
      <c r="H2254" s="280" t="s">
        <v>1394</v>
      </c>
      <c r="I2254" s="80"/>
    </row>
    <row r="2255" spans="1:9">
      <c r="A2255" s="280" t="s">
        <v>3650</v>
      </c>
      <c r="B2255" s="280" t="s">
        <v>1457</v>
      </c>
      <c r="C2255" s="280" t="s">
        <v>1194</v>
      </c>
      <c r="D2255" s="280" t="s">
        <v>1215</v>
      </c>
      <c r="E2255" s="80">
        <v>1.6310613562447378E-3</v>
      </c>
      <c r="F2255" s="80">
        <v>711450</v>
      </c>
      <c r="G2255" s="80">
        <v>6</v>
      </c>
      <c r="H2255" s="280" t="s">
        <v>1394</v>
      </c>
      <c r="I2255" s="80"/>
    </row>
    <row r="2256" spans="1:9">
      <c r="A2256" s="280" t="s">
        <v>3651</v>
      </c>
      <c r="B2256" s="280" t="s">
        <v>1457</v>
      </c>
      <c r="C2256" s="280" t="s">
        <v>1194</v>
      </c>
      <c r="D2256" s="280" t="s">
        <v>1216</v>
      </c>
      <c r="E2256" s="80">
        <v>1.4443898512898194E-3</v>
      </c>
      <c r="F2256" s="80">
        <v>711450</v>
      </c>
      <c r="G2256" s="80">
        <v>6</v>
      </c>
      <c r="H2256" s="280" t="s">
        <v>1394</v>
      </c>
      <c r="I2256" s="80"/>
    </row>
    <row r="2257" spans="1:9">
      <c r="A2257" s="280" t="s">
        <v>3652</v>
      </c>
      <c r="B2257" s="280" t="s">
        <v>1457</v>
      </c>
      <c r="C2257" s="280" t="s">
        <v>1194</v>
      </c>
      <c r="D2257" s="280" t="s">
        <v>1217</v>
      </c>
      <c r="E2257" s="80">
        <v>1.4263455345092906E-3</v>
      </c>
      <c r="F2257" s="80">
        <v>711450</v>
      </c>
      <c r="G2257" s="80">
        <v>6</v>
      </c>
      <c r="H2257" s="280" t="s">
        <v>1394</v>
      </c>
      <c r="I2257" s="80"/>
    </row>
    <row r="2258" spans="1:9">
      <c r="A2258" s="280" t="s">
        <v>3653</v>
      </c>
      <c r="B2258" s="280" t="s">
        <v>1457</v>
      </c>
      <c r="C2258" s="280" t="s">
        <v>1194</v>
      </c>
      <c r="D2258" s="280" t="s">
        <v>1218</v>
      </c>
      <c r="E2258" s="80">
        <v>1.4297266010814204E-3</v>
      </c>
      <c r="F2258" s="80">
        <v>711450</v>
      </c>
      <c r="G2258" s="80">
        <v>6</v>
      </c>
      <c r="H2258" s="280" t="s">
        <v>1394</v>
      </c>
      <c r="I2258" s="80"/>
    </row>
    <row r="2259" spans="1:9">
      <c r="A2259" s="280" t="s">
        <v>3654</v>
      </c>
      <c r="B2259" s="280" t="s">
        <v>1457</v>
      </c>
      <c r="C2259" s="280" t="s">
        <v>1194</v>
      </c>
      <c r="D2259" s="280" t="s">
        <v>1219</v>
      </c>
      <c r="E2259" s="80">
        <v>1.5514816718726026E-3</v>
      </c>
      <c r="F2259" s="80">
        <v>711450</v>
      </c>
      <c r="G2259" s="80">
        <v>6</v>
      </c>
      <c r="H2259" s="280" t="s">
        <v>1394</v>
      </c>
      <c r="I2259" s="80"/>
    </row>
    <row r="2260" spans="1:9">
      <c r="A2260" s="280" t="s">
        <v>3655</v>
      </c>
      <c r="B2260" s="280" t="s">
        <v>1457</v>
      </c>
      <c r="C2260" s="280" t="s">
        <v>1194</v>
      </c>
      <c r="D2260" s="280" t="s">
        <v>1347</v>
      </c>
      <c r="E2260" s="80">
        <v>2.8010269018318929E-3</v>
      </c>
      <c r="F2260" s="80">
        <v>711450</v>
      </c>
      <c r="G2260" s="80">
        <v>6</v>
      </c>
      <c r="H2260" s="280" t="s">
        <v>1394</v>
      </c>
      <c r="I2260" s="80"/>
    </row>
    <row r="2261" spans="1:9">
      <c r="A2261" s="280" t="s">
        <v>3656</v>
      </c>
      <c r="B2261" s="280" t="s">
        <v>1457</v>
      </c>
      <c r="C2261" s="280" t="s">
        <v>1194</v>
      </c>
      <c r="D2261" s="280" t="s">
        <v>1344</v>
      </c>
      <c r="E2261" s="80">
        <v>7.0678911840646955E-3</v>
      </c>
      <c r="F2261" s="80">
        <v>711450</v>
      </c>
      <c r="G2261" s="80">
        <v>6</v>
      </c>
      <c r="H2261" s="280" t="s">
        <v>1394</v>
      </c>
      <c r="I2261" s="80"/>
    </row>
    <row r="2262" spans="1:9">
      <c r="A2262" s="280" t="s">
        <v>3657</v>
      </c>
      <c r="B2262" s="280" t="s">
        <v>1457</v>
      </c>
      <c r="C2262" s="280" t="s">
        <v>1195</v>
      </c>
      <c r="D2262" s="280" t="s">
        <v>1211</v>
      </c>
      <c r="E2262" s="80">
        <v>1.4433387081140845E-3</v>
      </c>
      <c r="F2262" s="80">
        <v>711450</v>
      </c>
      <c r="G2262" s="80">
        <v>6</v>
      </c>
      <c r="H2262" s="280" t="s">
        <v>1394</v>
      </c>
      <c r="I2262" s="80"/>
    </row>
    <row r="2263" spans="1:9">
      <c r="A2263" s="280" t="s">
        <v>3658</v>
      </c>
      <c r="B2263" s="280" t="s">
        <v>1457</v>
      </c>
      <c r="C2263" s="280" t="s">
        <v>1195</v>
      </c>
      <c r="D2263" s="280" t="s">
        <v>1212</v>
      </c>
      <c r="E2263" s="80">
        <v>1.471146816721653E-3</v>
      </c>
      <c r="F2263" s="80">
        <v>711450</v>
      </c>
      <c r="G2263" s="80">
        <v>6</v>
      </c>
      <c r="H2263" s="280" t="s">
        <v>1394</v>
      </c>
      <c r="I2263" s="80"/>
    </row>
    <row r="2264" spans="1:9">
      <c r="A2264" s="280" t="s">
        <v>3659</v>
      </c>
      <c r="B2264" s="280" t="s">
        <v>1457</v>
      </c>
      <c r="C2264" s="280" t="s">
        <v>1195</v>
      </c>
      <c r="D2264" s="280" t="s">
        <v>1213</v>
      </c>
      <c r="E2264" s="80">
        <v>1.4448423706156345E-3</v>
      </c>
      <c r="F2264" s="80">
        <v>711450</v>
      </c>
      <c r="G2264" s="80">
        <v>6</v>
      </c>
      <c r="H2264" s="280" t="s">
        <v>1394</v>
      </c>
      <c r="I2264" s="80"/>
    </row>
    <row r="2265" spans="1:9">
      <c r="A2265" s="280" t="s">
        <v>3660</v>
      </c>
      <c r="B2265" s="280" t="s">
        <v>1457</v>
      </c>
      <c r="C2265" s="280" t="s">
        <v>1195</v>
      </c>
      <c r="D2265" s="280" t="s">
        <v>1214</v>
      </c>
      <c r="E2265" s="80">
        <v>1.4628787731380581E-3</v>
      </c>
      <c r="F2265" s="80">
        <v>711450</v>
      </c>
      <c r="G2265" s="80">
        <v>6</v>
      </c>
      <c r="H2265" s="280" t="s">
        <v>1394</v>
      </c>
      <c r="I2265" s="80"/>
    </row>
    <row r="2266" spans="1:9">
      <c r="A2266" s="280" t="s">
        <v>3661</v>
      </c>
      <c r="B2266" s="280" t="s">
        <v>1457</v>
      </c>
      <c r="C2266" s="280" t="s">
        <v>1195</v>
      </c>
      <c r="D2266" s="280" t="s">
        <v>1215</v>
      </c>
      <c r="E2266" s="80">
        <v>1.4557021567588909E-3</v>
      </c>
      <c r="F2266" s="80">
        <v>711450</v>
      </c>
      <c r="G2266" s="80">
        <v>6</v>
      </c>
      <c r="H2266" s="280" t="s">
        <v>1394</v>
      </c>
      <c r="I2266" s="80"/>
    </row>
    <row r="2267" spans="1:9">
      <c r="A2267" s="280" t="s">
        <v>3662</v>
      </c>
      <c r="B2267" s="280" t="s">
        <v>1457</v>
      </c>
      <c r="C2267" s="280" t="s">
        <v>1195</v>
      </c>
      <c r="D2267" s="280" t="s">
        <v>1216</v>
      </c>
      <c r="E2267" s="80">
        <v>1.8081394826085701E-3</v>
      </c>
      <c r="F2267" s="80">
        <v>711450</v>
      </c>
      <c r="G2267" s="80">
        <v>6</v>
      </c>
      <c r="H2267" s="280" t="s">
        <v>1394</v>
      </c>
      <c r="I2267" s="80"/>
    </row>
    <row r="2268" spans="1:9">
      <c r="A2268" s="280" t="s">
        <v>3663</v>
      </c>
      <c r="B2268" s="280" t="s">
        <v>1457</v>
      </c>
      <c r="C2268" s="280" t="s">
        <v>1195</v>
      </c>
      <c r="D2268" s="280" t="s">
        <v>1217</v>
      </c>
      <c r="E2268" s="80">
        <v>1.2877432574581137E-3</v>
      </c>
      <c r="F2268" s="80">
        <v>711450</v>
      </c>
      <c r="G2268" s="80">
        <v>6</v>
      </c>
      <c r="H2268" s="280" t="s">
        <v>1394</v>
      </c>
      <c r="I2268" s="80"/>
    </row>
    <row r="2269" spans="1:9">
      <c r="A2269" s="280" t="s">
        <v>3664</v>
      </c>
      <c r="B2269" s="280" t="s">
        <v>1457</v>
      </c>
      <c r="C2269" s="280" t="s">
        <v>1195</v>
      </c>
      <c r="D2269" s="280" t="s">
        <v>1218</v>
      </c>
      <c r="E2269" s="80">
        <v>1.1786764051394884E-3</v>
      </c>
      <c r="F2269" s="80">
        <v>711450</v>
      </c>
      <c r="G2269" s="80">
        <v>6</v>
      </c>
      <c r="H2269" s="280" t="s">
        <v>1394</v>
      </c>
      <c r="I2269" s="80"/>
    </row>
    <row r="2270" spans="1:9">
      <c r="A2270" s="280" t="s">
        <v>3665</v>
      </c>
      <c r="B2270" s="280" t="s">
        <v>1457</v>
      </c>
      <c r="C2270" s="280" t="s">
        <v>1195</v>
      </c>
      <c r="D2270" s="280" t="s">
        <v>1219</v>
      </c>
      <c r="E2270" s="80">
        <v>553.62203836769163</v>
      </c>
      <c r="F2270" s="80">
        <v>711450</v>
      </c>
      <c r="G2270" s="80">
        <v>6</v>
      </c>
      <c r="H2270" s="280" t="s">
        <v>1394</v>
      </c>
      <c r="I2270" s="80"/>
    </row>
    <row r="2271" spans="1:9">
      <c r="A2271" s="280" t="s">
        <v>3666</v>
      </c>
      <c r="B2271" s="280" t="s">
        <v>1457</v>
      </c>
      <c r="C2271" s="280" t="s">
        <v>1195</v>
      </c>
      <c r="D2271" s="280" t="s">
        <v>1347</v>
      </c>
      <c r="E2271" s="80">
        <v>2.7612310295016271E-3</v>
      </c>
      <c r="F2271" s="80">
        <v>711450</v>
      </c>
      <c r="G2271" s="80">
        <v>6</v>
      </c>
      <c r="H2271" s="280" t="s">
        <v>1394</v>
      </c>
      <c r="I2271" s="80"/>
    </row>
    <row r="2272" spans="1:9">
      <c r="A2272" s="280" t="s">
        <v>3667</v>
      </c>
      <c r="B2272" s="280" t="s">
        <v>1457</v>
      </c>
      <c r="C2272" s="280" t="s">
        <v>1195</v>
      </c>
      <c r="D2272" s="280" t="s">
        <v>1344</v>
      </c>
      <c r="E2272" s="80">
        <v>6.3312979232430996E-3</v>
      </c>
      <c r="F2272" s="80">
        <v>711450</v>
      </c>
      <c r="G2272" s="80">
        <v>6</v>
      </c>
      <c r="H2272" s="280" t="s">
        <v>1394</v>
      </c>
      <c r="I2272" s="80"/>
    </row>
    <row r="2273" spans="1:9">
      <c r="A2273" s="280" t="s">
        <v>3668</v>
      </c>
      <c r="B2273" s="280" t="s">
        <v>1457</v>
      </c>
      <c r="C2273" s="280" t="s">
        <v>1196</v>
      </c>
      <c r="D2273" s="280" t="s">
        <v>1211</v>
      </c>
      <c r="E2273" s="80">
        <v>4.2396418208730004E-2</v>
      </c>
      <c r="F2273" s="80">
        <v>711450</v>
      </c>
      <c r="G2273" s="80">
        <v>6</v>
      </c>
      <c r="H2273" s="280" t="s">
        <v>1394</v>
      </c>
      <c r="I2273" s="80"/>
    </row>
    <row r="2274" spans="1:9">
      <c r="A2274" s="280" t="s">
        <v>3669</v>
      </c>
      <c r="B2274" s="280" t="s">
        <v>1457</v>
      </c>
      <c r="C2274" s="280" t="s">
        <v>1196</v>
      </c>
      <c r="D2274" s="280" t="s">
        <v>1212</v>
      </c>
      <c r="E2274" s="80">
        <v>4.3073485754825822E-2</v>
      </c>
      <c r="F2274" s="80">
        <v>711450</v>
      </c>
      <c r="G2274" s="80">
        <v>6</v>
      </c>
      <c r="H2274" s="280" t="s">
        <v>1394</v>
      </c>
      <c r="I2274" s="80"/>
    </row>
    <row r="2275" spans="1:9">
      <c r="A2275" s="280" t="s">
        <v>3670</v>
      </c>
      <c r="B2275" s="280" t="s">
        <v>1457</v>
      </c>
      <c r="C2275" s="280" t="s">
        <v>1196</v>
      </c>
      <c r="D2275" s="280" t="s">
        <v>1213</v>
      </c>
      <c r="E2275" s="80">
        <v>4.240798610728154E-2</v>
      </c>
      <c r="F2275" s="80">
        <v>711450</v>
      </c>
      <c r="G2275" s="80">
        <v>6</v>
      </c>
      <c r="H2275" s="280" t="s">
        <v>1394</v>
      </c>
      <c r="I2275" s="80"/>
    </row>
    <row r="2276" spans="1:9">
      <c r="A2276" s="280" t="s">
        <v>3671</v>
      </c>
      <c r="B2276" s="280" t="s">
        <v>1457</v>
      </c>
      <c r="C2276" s="280" t="s">
        <v>1196</v>
      </c>
      <c r="D2276" s="280" t="s">
        <v>1214</v>
      </c>
      <c r="E2276" s="80">
        <v>4.3037866257179105E-2</v>
      </c>
      <c r="F2276" s="80">
        <v>711450</v>
      </c>
      <c r="G2276" s="80">
        <v>6</v>
      </c>
      <c r="H2276" s="280" t="s">
        <v>1394</v>
      </c>
      <c r="I2276" s="80"/>
    </row>
    <row r="2277" spans="1:9">
      <c r="A2277" s="280" t="s">
        <v>3672</v>
      </c>
      <c r="B2277" s="280" t="s">
        <v>1457</v>
      </c>
      <c r="C2277" s="280" t="s">
        <v>1196</v>
      </c>
      <c r="D2277" s="280" t="s">
        <v>1215</v>
      </c>
      <c r="E2277" s="80">
        <v>4.285942187973981E-2</v>
      </c>
      <c r="F2277" s="80">
        <v>711450</v>
      </c>
      <c r="G2277" s="80">
        <v>6</v>
      </c>
      <c r="H2277" s="280" t="s">
        <v>1394</v>
      </c>
      <c r="I2277" s="80"/>
    </row>
    <row r="2278" spans="1:9">
      <c r="A2278" s="280" t="s">
        <v>3673</v>
      </c>
      <c r="B2278" s="280" t="s">
        <v>1457</v>
      </c>
      <c r="C2278" s="280" t="s">
        <v>1196</v>
      </c>
      <c r="D2278" s="280" t="s">
        <v>1216</v>
      </c>
      <c r="E2278" s="80">
        <v>5.7388404264895672E-2</v>
      </c>
      <c r="F2278" s="80">
        <v>711450</v>
      </c>
      <c r="G2278" s="80">
        <v>6</v>
      </c>
      <c r="H2278" s="280" t="s">
        <v>1394</v>
      </c>
      <c r="I2278" s="80"/>
    </row>
    <row r="2279" spans="1:9">
      <c r="A2279" s="280" t="s">
        <v>3674</v>
      </c>
      <c r="B2279" s="280" t="s">
        <v>1457</v>
      </c>
      <c r="C2279" s="280" t="s">
        <v>1196</v>
      </c>
      <c r="D2279" s="280" t="s">
        <v>1217</v>
      </c>
      <c r="E2279" s="80">
        <v>3.7513692267679172E-2</v>
      </c>
      <c r="F2279" s="80">
        <v>711450</v>
      </c>
      <c r="G2279" s="80">
        <v>6</v>
      </c>
      <c r="H2279" s="280" t="s">
        <v>1394</v>
      </c>
      <c r="I2279" s="80"/>
    </row>
    <row r="2280" spans="1:9">
      <c r="A2280" s="280" t="s">
        <v>3675</v>
      </c>
      <c r="B2280" s="280" t="s">
        <v>1457</v>
      </c>
      <c r="C2280" s="280" t="s">
        <v>1196</v>
      </c>
      <c r="D2280" s="280" t="s">
        <v>1218</v>
      </c>
      <c r="E2280" s="80">
        <v>4.4022595312833E-2</v>
      </c>
      <c r="F2280" s="80">
        <v>711450</v>
      </c>
      <c r="G2280" s="80">
        <v>6</v>
      </c>
      <c r="H2280" s="280" t="s">
        <v>1394</v>
      </c>
      <c r="I2280" s="80"/>
    </row>
    <row r="2281" spans="1:9">
      <c r="A2281" s="280" t="s">
        <v>3676</v>
      </c>
      <c r="B2281" s="280" t="s">
        <v>1457</v>
      </c>
      <c r="C2281" s="280" t="s">
        <v>1196</v>
      </c>
      <c r="D2281" s="280" t="s">
        <v>1219</v>
      </c>
      <c r="E2281" s="80">
        <v>2169.1472559812128</v>
      </c>
      <c r="F2281" s="80">
        <v>711450</v>
      </c>
      <c r="G2281" s="80">
        <v>6</v>
      </c>
      <c r="H2281" s="280" t="s">
        <v>1394</v>
      </c>
      <c r="I2281" s="80"/>
    </row>
    <row r="2282" spans="1:9">
      <c r="A2282" s="280" t="s">
        <v>3677</v>
      </c>
      <c r="B2282" s="280" t="s">
        <v>1457</v>
      </c>
      <c r="C2282" s="280" t="s">
        <v>1196</v>
      </c>
      <c r="D2282" s="280" t="s">
        <v>1347</v>
      </c>
      <c r="E2282" s="80">
        <v>8.0166394161237109E-2</v>
      </c>
      <c r="F2282" s="80">
        <v>711450</v>
      </c>
      <c r="G2282" s="80">
        <v>6</v>
      </c>
      <c r="H2282" s="280" t="s">
        <v>1394</v>
      </c>
      <c r="I2282" s="80"/>
    </row>
    <row r="2283" spans="1:9">
      <c r="A2283" s="280" t="s">
        <v>3678</v>
      </c>
      <c r="B2283" s="280" t="s">
        <v>1457</v>
      </c>
      <c r="C2283" s="280" t="s">
        <v>1196</v>
      </c>
      <c r="D2283" s="280" t="s">
        <v>1344</v>
      </c>
      <c r="E2283" s="80">
        <v>0.18990547064551117</v>
      </c>
      <c r="F2283" s="80">
        <v>711450</v>
      </c>
      <c r="G2283" s="80">
        <v>6</v>
      </c>
      <c r="H2283" s="280" t="s">
        <v>1394</v>
      </c>
      <c r="I2283" s="80"/>
    </row>
    <row r="2284" spans="1:9">
      <c r="A2284" s="280" t="s">
        <v>3679</v>
      </c>
      <c r="B2284" s="280" t="s">
        <v>1457</v>
      </c>
      <c r="C2284" s="280" t="s">
        <v>1197</v>
      </c>
      <c r="D2284" s="280" t="s">
        <v>1211</v>
      </c>
      <c r="E2284" s="80">
        <v>9.144484525597853E-3</v>
      </c>
      <c r="F2284" s="80">
        <v>711450</v>
      </c>
      <c r="G2284" s="80">
        <v>6</v>
      </c>
      <c r="H2284" s="280" t="s">
        <v>1394</v>
      </c>
      <c r="I2284" s="80"/>
    </row>
    <row r="2285" spans="1:9">
      <c r="A2285" s="280" t="s">
        <v>3680</v>
      </c>
      <c r="B2285" s="280" t="s">
        <v>1457</v>
      </c>
      <c r="C2285" s="280" t="s">
        <v>1197</v>
      </c>
      <c r="D2285" s="280" t="s">
        <v>1212</v>
      </c>
      <c r="E2285" s="80">
        <v>9.3491621774724164E-3</v>
      </c>
      <c r="F2285" s="80">
        <v>711450</v>
      </c>
      <c r="G2285" s="80">
        <v>6</v>
      </c>
      <c r="H2285" s="280" t="s">
        <v>1394</v>
      </c>
      <c r="I2285" s="80"/>
    </row>
    <row r="2286" spans="1:9">
      <c r="A2286" s="280" t="s">
        <v>3681</v>
      </c>
      <c r="B2286" s="280" t="s">
        <v>1457</v>
      </c>
      <c r="C2286" s="280" t="s">
        <v>1197</v>
      </c>
      <c r="D2286" s="280" t="s">
        <v>1213</v>
      </c>
      <c r="E2286" s="80">
        <v>9.1485411744549241E-3</v>
      </c>
      <c r="F2286" s="80">
        <v>711450</v>
      </c>
      <c r="G2286" s="80">
        <v>6</v>
      </c>
      <c r="H2286" s="280" t="s">
        <v>1394</v>
      </c>
      <c r="I2286" s="80"/>
    </row>
    <row r="2287" spans="1:9">
      <c r="A2287" s="280" t="s">
        <v>3682</v>
      </c>
      <c r="B2287" s="280" t="s">
        <v>1457</v>
      </c>
      <c r="C2287" s="280" t="s">
        <v>1197</v>
      </c>
      <c r="D2287" s="280" t="s">
        <v>1214</v>
      </c>
      <c r="E2287" s="80">
        <v>9.3436725087792383E-3</v>
      </c>
      <c r="F2287" s="80">
        <v>711450</v>
      </c>
      <c r="G2287" s="80">
        <v>6</v>
      </c>
      <c r="H2287" s="280" t="s">
        <v>1394</v>
      </c>
      <c r="I2287" s="80"/>
    </row>
    <row r="2288" spans="1:9">
      <c r="A2288" s="280" t="s">
        <v>3683</v>
      </c>
      <c r="B2288" s="280" t="s">
        <v>1457</v>
      </c>
      <c r="C2288" s="280" t="s">
        <v>1197</v>
      </c>
      <c r="D2288" s="280" t="s">
        <v>1215</v>
      </c>
      <c r="E2288" s="80">
        <v>9.3254830817703482E-3</v>
      </c>
      <c r="F2288" s="80">
        <v>711450</v>
      </c>
      <c r="G2288" s="80">
        <v>6</v>
      </c>
      <c r="H2288" s="280" t="s">
        <v>1394</v>
      </c>
      <c r="I2288" s="80"/>
    </row>
    <row r="2289" spans="1:9">
      <c r="A2289" s="280" t="s">
        <v>3684</v>
      </c>
      <c r="B2289" s="280" t="s">
        <v>1457</v>
      </c>
      <c r="C2289" s="280" t="s">
        <v>1197</v>
      </c>
      <c r="D2289" s="280" t="s">
        <v>1216</v>
      </c>
      <c r="E2289" s="80">
        <v>1.2250733184734533E-2</v>
      </c>
      <c r="F2289" s="80">
        <v>711450</v>
      </c>
      <c r="G2289" s="80">
        <v>6</v>
      </c>
      <c r="H2289" s="280" t="s">
        <v>1394</v>
      </c>
      <c r="I2289" s="80"/>
    </row>
    <row r="2290" spans="1:9">
      <c r="A2290" s="280" t="s">
        <v>3685</v>
      </c>
      <c r="B2290" s="280" t="s">
        <v>1457</v>
      </c>
      <c r="C2290" s="280" t="s">
        <v>1197</v>
      </c>
      <c r="D2290" s="280" t="s">
        <v>1217</v>
      </c>
      <c r="E2290" s="80">
        <v>8.1189813990644767E-3</v>
      </c>
      <c r="F2290" s="80">
        <v>711450</v>
      </c>
      <c r="G2290" s="80">
        <v>6</v>
      </c>
      <c r="H2290" s="280" t="s">
        <v>1394</v>
      </c>
      <c r="I2290" s="80"/>
    </row>
    <row r="2291" spans="1:9">
      <c r="A2291" s="280" t="s">
        <v>3686</v>
      </c>
      <c r="B2291" s="280" t="s">
        <v>1457</v>
      </c>
      <c r="C2291" s="280" t="s">
        <v>1197</v>
      </c>
      <c r="D2291" s="280" t="s">
        <v>1218</v>
      </c>
      <c r="E2291" s="80">
        <v>9.6468333214149941E-3</v>
      </c>
      <c r="F2291" s="80">
        <v>711450</v>
      </c>
      <c r="G2291" s="80">
        <v>6</v>
      </c>
      <c r="H2291" s="280" t="s">
        <v>1394</v>
      </c>
      <c r="I2291" s="80"/>
    </row>
    <row r="2292" spans="1:9">
      <c r="A2292" s="280" t="s">
        <v>3687</v>
      </c>
      <c r="B2292" s="280" t="s">
        <v>1457</v>
      </c>
      <c r="C2292" s="280" t="s">
        <v>1197</v>
      </c>
      <c r="D2292" s="280" t="s">
        <v>1219</v>
      </c>
      <c r="E2292" s="80">
        <v>360.02645219232988</v>
      </c>
      <c r="F2292" s="80">
        <v>711450</v>
      </c>
      <c r="G2292" s="80">
        <v>6</v>
      </c>
      <c r="H2292" s="280" t="s">
        <v>1394</v>
      </c>
      <c r="I2292" s="80"/>
    </row>
    <row r="2293" spans="1:9">
      <c r="A2293" s="280" t="s">
        <v>3688</v>
      </c>
      <c r="B2293" s="280" t="s">
        <v>1457</v>
      </c>
      <c r="C2293" s="280" t="s">
        <v>1197</v>
      </c>
      <c r="D2293" s="280" t="s">
        <v>1347</v>
      </c>
      <c r="E2293" s="80">
        <v>1.7317028966723547E-2</v>
      </c>
      <c r="F2293" s="80">
        <v>711450</v>
      </c>
      <c r="G2293" s="80">
        <v>6</v>
      </c>
      <c r="H2293" s="280" t="s">
        <v>1394</v>
      </c>
      <c r="I2293" s="80"/>
    </row>
    <row r="2294" spans="1:9">
      <c r="A2294" s="280" t="s">
        <v>3689</v>
      </c>
      <c r="B2294" s="280" t="s">
        <v>1457</v>
      </c>
      <c r="C2294" s="280" t="s">
        <v>1197</v>
      </c>
      <c r="D2294" s="280" t="s">
        <v>1344</v>
      </c>
      <c r="E2294" s="80">
        <v>4.0254641760179233E-2</v>
      </c>
      <c r="F2294" s="80">
        <v>711450</v>
      </c>
      <c r="G2294" s="80">
        <v>6</v>
      </c>
      <c r="H2294" s="280" t="s">
        <v>1394</v>
      </c>
      <c r="I2294" s="80"/>
    </row>
    <row r="2295" spans="1:9">
      <c r="A2295" s="280" t="s">
        <v>3690</v>
      </c>
      <c r="B2295" s="280" t="s">
        <v>1457</v>
      </c>
      <c r="C2295" s="280" t="s">
        <v>1198</v>
      </c>
      <c r="D2295" s="280" t="s">
        <v>1211</v>
      </c>
      <c r="E2295" s="80">
        <v>2.3193629040258126E-4</v>
      </c>
      <c r="F2295" s="80">
        <v>711450</v>
      </c>
      <c r="G2295" s="80">
        <v>6</v>
      </c>
      <c r="H2295" s="280" t="s">
        <v>1394</v>
      </c>
      <c r="I2295" s="80"/>
    </row>
    <row r="2296" spans="1:9">
      <c r="A2296" s="280" t="s">
        <v>3691</v>
      </c>
      <c r="B2296" s="280" t="s">
        <v>1457</v>
      </c>
      <c r="C2296" s="280" t="s">
        <v>1198</v>
      </c>
      <c r="D2296" s="280" t="s">
        <v>1212</v>
      </c>
      <c r="E2296" s="80">
        <v>2.3358480984628219E-4</v>
      </c>
      <c r="F2296" s="80">
        <v>711450</v>
      </c>
      <c r="G2296" s="80">
        <v>6</v>
      </c>
      <c r="H2296" s="280" t="s">
        <v>1394</v>
      </c>
      <c r="I2296" s="80"/>
    </row>
    <row r="2297" spans="1:9">
      <c r="A2297" s="280" t="s">
        <v>3692</v>
      </c>
      <c r="B2297" s="280" t="s">
        <v>1457</v>
      </c>
      <c r="C2297" s="280" t="s">
        <v>1198</v>
      </c>
      <c r="D2297" s="280" t="s">
        <v>1213</v>
      </c>
      <c r="E2297" s="80">
        <v>2.3193629040258126E-4</v>
      </c>
      <c r="F2297" s="80">
        <v>711450</v>
      </c>
      <c r="G2297" s="80">
        <v>6</v>
      </c>
      <c r="H2297" s="280" t="s">
        <v>1394</v>
      </c>
      <c r="I2297" s="80"/>
    </row>
    <row r="2298" spans="1:9">
      <c r="A2298" s="280" t="s">
        <v>3693</v>
      </c>
      <c r="B2298" s="280" t="s">
        <v>1457</v>
      </c>
      <c r="C2298" s="280" t="s">
        <v>1198</v>
      </c>
      <c r="D2298" s="280" t="s">
        <v>1214</v>
      </c>
      <c r="E2298" s="80">
        <v>2.3358480984628219E-4</v>
      </c>
      <c r="F2298" s="80">
        <v>711450</v>
      </c>
      <c r="G2298" s="80">
        <v>6</v>
      </c>
      <c r="H2298" s="280" t="s">
        <v>1394</v>
      </c>
      <c r="I2298" s="80"/>
    </row>
    <row r="2299" spans="1:9">
      <c r="A2299" s="280" t="s">
        <v>3694</v>
      </c>
      <c r="B2299" s="280" t="s">
        <v>1457</v>
      </c>
      <c r="C2299" s="280" t="s">
        <v>1198</v>
      </c>
      <c r="D2299" s="280" t="s">
        <v>1215</v>
      </c>
      <c r="E2299" s="80">
        <v>2.3249984430144448E-4</v>
      </c>
      <c r="F2299" s="80">
        <v>711450</v>
      </c>
      <c r="G2299" s="80">
        <v>6</v>
      </c>
      <c r="H2299" s="280" t="s">
        <v>1394</v>
      </c>
      <c r="I2299" s="80"/>
    </row>
    <row r="2300" spans="1:9">
      <c r="A2300" s="280" t="s">
        <v>3695</v>
      </c>
      <c r="B2300" s="280" t="s">
        <v>1457</v>
      </c>
      <c r="C2300" s="280" t="s">
        <v>1198</v>
      </c>
      <c r="D2300" s="280" t="s">
        <v>1216</v>
      </c>
      <c r="E2300" s="80">
        <v>3.4933938838874434E-4</v>
      </c>
      <c r="F2300" s="80">
        <v>711450</v>
      </c>
      <c r="G2300" s="80">
        <v>6</v>
      </c>
      <c r="H2300" s="280" t="s">
        <v>1394</v>
      </c>
      <c r="I2300" s="80"/>
    </row>
    <row r="2301" spans="1:9">
      <c r="A2301" s="280" t="s">
        <v>3696</v>
      </c>
      <c r="B2301" s="280" t="s">
        <v>1457</v>
      </c>
      <c r="C2301" s="280" t="s">
        <v>1198</v>
      </c>
      <c r="D2301" s="280" t="s">
        <v>1217</v>
      </c>
      <c r="E2301" s="80">
        <v>2.241736602112305E-4</v>
      </c>
      <c r="F2301" s="80">
        <v>711450</v>
      </c>
      <c r="G2301" s="80">
        <v>6</v>
      </c>
      <c r="H2301" s="280" t="s">
        <v>1394</v>
      </c>
      <c r="I2301" s="80"/>
    </row>
    <row r="2302" spans="1:9">
      <c r="A2302" s="280" t="s">
        <v>3697</v>
      </c>
      <c r="B2302" s="280" t="s">
        <v>1457</v>
      </c>
      <c r="C2302" s="280" t="s">
        <v>1198</v>
      </c>
      <c r="D2302" s="280" t="s">
        <v>1218</v>
      </c>
      <c r="E2302" s="80">
        <v>2.1744890826614068E-4</v>
      </c>
      <c r="F2302" s="80">
        <v>711450</v>
      </c>
      <c r="G2302" s="80">
        <v>6</v>
      </c>
      <c r="H2302" s="280" t="s">
        <v>1394</v>
      </c>
      <c r="I2302" s="80"/>
    </row>
    <row r="2303" spans="1:9">
      <c r="A2303" s="280" t="s">
        <v>3698</v>
      </c>
      <c r="B2303" s="280" t="s">
        <v>1457</v>
      </c>
      <c r="C2303" s="280" t="s">
        <v>1198</v>
      </c>
      <c r="D2303" s="280" t="s">
        <v>1219</v>
      </c>
      <c r="E2303" s="80">
        <v>24.655816695553181</v>
      </c>
      <c r="F2303" s="80">
        <v>711450</v>
      </c>
      <c r="G2303" s="80">
        <v>6</v>
      </c>
      <c r="H2303" s="280" t="s">
        <v>1394</v>
      </c>
      <c r="I2303" s="80"/>
    </row>
    <row r="2304" spans="1:9">
      <c r="A2304" s="280" t="s">
        <v>3699</v>
      </c>
      <c r="B2304" s="280" t="s">
        <v>1457</v>
      </c>
      <c r="C2304" s="280" t="s">
        <v>1198</v>
      </c>
      <c r="D2304" s="280" t="s">
        <v>1347</v>
      </c>
      <c r="E2304" s="80">
        <v>4.342895839867282E-4</v>
      </c>
      <c r="F2304" s="80">
        <v>711450</v>
      </c>
      <c r="G2304" s="80">
        <v>6</v>
      </c>
      <c r="H2304" s="280" t="s">
        <v>1394</v>
      </c>
      <c r="I2304" s="80"/>
    </row>
    <row r="2305" spans="1:9">
      <c r="A2305" s="280" t="s">
        <v>3700</v>
      </c>
      <c r="B2305" s="280" t="s">
        <v>1457</v>
      </c>
      <c r="C2305" s="280" t="s">
        <v>1198</v>
      </c>
      <c r="D2305" s="280" t="s">
        <v>1344</v>
      </c>
      <c r="E2305" s="80">
        <v>1.0648270788863753E-3</v>
      </c>
      <c r="F2305" s="80">
        <v>711450</v>
      </c>
      <c r="G2305" s="80">
        <v>6</v>
      </c>
      <c r="H2305" s="280" t="s">
        <v>1394</v>
      </c>
      <c r="I2305" s="80"/>
    </row>
    <row r="2306" spans="1:9">
      <c r="A2306" s="280" t="s">
        <v>3701</v>
      </c>
      <c r="B2306" s="280" t="s">
        <v>1457</v>
      </c>
      <c r="C2306" s="280" t="s">
        <v>1199</v>
      </c>
      <c r="D2306" s="280" t="s">
        <v>1211</v>
      </c>
      <c r="E2306" s="80">
        <v>3.8042800637422307E-4</v>
      </c>
      <c r="F2306" s="80">
        <v>711450</v>
      </c>
      <c r="G2306" s="80">
        <v>6</v>
      </c>
      <c r="H2306" s="280" t="s">
        <v>1394</v>
      </c>
      <c r="I2306" s="80"/>
    </row>
    <row r="2307" spans="1:9">
      <c r="A2307" s="280" t="s">
        <v>3702</v>
      </c>
      <c r="B2307" s="280" t="s">
        <v>1457</v>
      </c>
      <c r="C2307" s="280" t="s">
        <v>1199</v>
      </c>
      <c r="D2307" s="280" t="s">
        <v>1212</v>
      </c>
      <c r="E2307" s="80">
        <v>3.9398170230771189E-4</v>
      </c>
      <c r="F2307" s="80">
        <v>711450</v>
      </c>
      <c r="G2307" s="80">
        <v>6</v>
      </c>
      <c r="H2307" s="280" t="s">
        <v>1394</v>
      </c>
      <c r="I2307" s="80"/>
    </row>
    <row r="2308" spans="1:9">
      <c r="A2308" s="280" t="s">
        <v>3703</v>
      </c>
      <c r="B2308" s="280" t="s">
        <v>1457</v>
      </c>
      <c r="C2308" s="280" t="s">
        <v>1199</v>
      </c>
      <c r="D2308" s="280" t="s">
        <v>1213</v>
      </c>
      <c r="E2308" s="80">
        <v>3.8059792856802069E-4</v>
      </c>
      <c r="F2308" s="80">
        <v>711450</v>
      </c>
      <c r="G2308" s="80">
        <v>6</v>
      </c>
      <c r="H2308" s="280" t="s">
        <v>1394</v>
      </c>
      <c r="I2308" s="80"/>
    </row>
    <row r="2309" spans="1:9">
      <c r="A2309" s="280" t="s">
        <v>3704</v>
      </c>
      <c r="B2309" s="280" t="s">
        <v>1457</v>
      </c>
      <c r="C2309" s="280" t="s">
        <v>1199</v>
      </c>
      <c r="D2309" s="280" t="s">
        <v>1214</v>
      </c>
      <c r="E2309" s="80">
        <v>3.9317625060349468E-4</v>
      </c>
      <c r="F2309" s="80">
        <v>711450</v>
      </c>
      <c r="G2309" s="80">
        <v>6</v>
      </c>
      <c r="H2309" s="280" t="s">
        <v>1394</v>
      </c>
      <c r="I2309" s="80"/>
    </row>
    <row r="2310" spans="1:9">
      <c r="A2310" s="280" t="s">
        <v>3705</v>
      </c>
      <c r="B2310" s="280" t="s">
        <v>1457</v>
      </c>
      <c r="C2310" s="280" t="s">
        <v>1199</v>
      </c>
      <c r="D2310" s="280" t="s">
        <v>1215</v>
      </c>
      <c r="E2310" s="80">
        <v>3.91138860827514E-4</v>
      </c>
      <c r="F2310" s="80">
        <v>711450</v>
      </c>
      <c r="G2310" s="80">
        <v>6</v>
      </c>
      <c r="H2310" s="280" t="s">
        <v>1394</v>
      </c>
      <c r="I2310" s="80"/>
    </row>
    <row r="2311" spans="1:9">
      <c r="A2311" s="280" t="s">
        <v>3706</v>
      </c>
      <c r="B2311" s="280" t="s">
        <v>1457</v>
      </c>
      <c r="C2311" s="280" t="s">
        <v>1199</v>
      </c>
      <c r="D2311" s="280" t="s">
        <v>1216</v>
      </c>
      <c r="E2311" s="80">
        <v>5.0497295691335543E-4</v>
      </c>
      <c r="F2311" s="80">
        <v>711450</v>
      </c>
      <c r="G2311" s="80">
        <v>6</v>
      </c>
      <c r="H2311" s="280" t="s">
        <v>1394</v>
      </c>
      <c r="I2311" s="80"/>
    </row>
    <row r="2312" spans="1:9">
      <c r="A2312" s="280" t="s">
        <v>3707</v>
      </c>
      <c r="B2312" s="280" t="s">
        <v>1457</v>
      </c>
      <c r="C2312" s="280" t="s">
        <v>1199</v>
      </c>
      <c r="D2312" s="280" t="s">
        <v>1217</v>
      </c>
      <c r="E2312" s="80">
        <v>3.366069210732444E-4</v>
      </c>
      <c r="F2312" s="80">
        <v>711450</v>
      </c>
      <c r="G2312" s="80">
        <v>6</v>
      </c>
      <c r="H2312" s="280" t="s">
        <v>1394</v>
      </c>
      <c r="I2312" s="80"/>
    </row>
    <row r="2313" spans="1:9">
      <c r="A2313" s="280" t="s">
        <v>3708</v>
      </c>
      <c r="B2313" s="280" t="s">
        <v>1457</v>
      </c>
      <c r="C2313" s="280" t="s">
        <v>1199</v>
      </c>
      <c r="D2313" s="280" t="s">
        <v>1218</v>
      </c>
      <c r="E2313" s="80">
        <v>3.3840367024508207E-4</v>
      </c>
      <c r="F2313" s="80">
        <v>711450</v>
      </c>
      <c r="G2313" s="80">
        <v>6</v>
      </c>
      <c r="H2313" s="280" t="s">
        <v>1394</v>
      </c>
      <c r="I2313" s="80"/>
    </row>
    <row r="2314" spans="1:9">
      <c r="A2314" s="280" t="s">
        <v>3709</v>
      </c>
      <c r="B2314" s="280" t="s">
        <v>1457</v>
      </c>
      <c r="C2314" s="280" t="s">
        <v>1199</v>
      </c>
      <c r="D2314" s="280" t="s">
        <v>1219</v>
      </c>
      <c r="E2314" s="80">
        <v>105.42051073904688</v>
      </c>
      <c r="F2314" s="80">
        <v>711450</v>
      </c>
      <c r="G2314" s="80">
        <v>6</v>
      </c>
      <c r="H2314" s="280" t="s">
        <v>1394</v>
      </c>
      <c r="I2314" s="80"/>
    </row>
    <row r="2315" spans="1:9">
      <c r="A2315" s="280" t="s">
        <v>3710</v>
      </c>
      <c r="B2315" s="280" t="s">
        <v>1457</v>
      </c>
      <c r="C2315" s="280" t="s">
        <v>1199</v>
      </c>
      <c r="D2315" s="280" t="s">
        <v>1347</v>
      </c>
      <c r="E2315" s="80">
        <v>7.5785238088898652E-4</v>
      </c>
      <c r="F2315" s="80">
        <v>711450</v>
      </c>
      <c r="G2315" s="80">
        <v>6</v>
      </c>
      <c r="H2315" s="280" t="s">
        <v>1394</v>
      </c>
      <c r="I2315" s="80"/>
    </row>
    <row r="2316" spans="1:9">
      <c r="A2316" s="280" t="s">
        <v>3711</v>
      </c>
      <c r="B2316" s="280" t="s">
        <v>1457</v>
      </c>
      <c r="C2316" s="280" t="s">
        <v>1199</v>
      </c>
      <c r="D2316" s="280" t="s">
        <v>1344</v>
      </c>
      <c r="E2316" s="80">
        <v>1.7002018983654867E-3</v>
      </c>
      <c r="F2316" s="80">
        <v>711450</v>
      </c>
      <c r="G2316" s="80">
        <v>6</v>
      </c>
      <c r="H2316" s="280" t="s">
        <v>1394</v>
      </c>
      <c r="I2316" s="80"/>
    </row>
    <row r="2317" spans="1:9">
      <c r="A2317" s="280" t="s">
        <v>3712</v>
      </c>
      <c r="B2317" s="280" t="s">
        <v>1457</v>
      </c>
      <c r="C2317" s="280" t="s">
        <v>1181</v>
      </c>
      <c r="D2317" s="280" t="s">
        <v>1211</v>
      </c>
      <c r="E2317" s="80">
        <v>1.650015459520855E-4</v>
      </c>
      <c r="F2317" s="80">
        <v>711450</v>
      </c>
      <c r="G2317" s="80">
        <v>6</v>
      </c>
      <c r="H2317" s="280" t="s">
        <v>1394</v>
      </c>
      <c r="I2317" s="80"/>
    </row>
    <row r="2318" spans="1:9">
      <c r="A2318" s="280" t="s">
        <v>3713</v>
      </c>
      <c r="B2318" s="280" t="s">
        <v>1457</v>
      </c>
      <c r="C2318" s="280" t="s">
        <v>1181</v>
      </c>
      <c r="D2318" s="280" t="s">
        <v>1212</v>
      </c>
      <c r="E2318" s="80">
        <v>1.6871841589170909E-4</v>
      </c>
      <c r="F2318" s="80">
        <v>711450</v>
      </c>
      <c r="G2318" s="80">
        <v>6</v>
      </c>
      <c r="H2318" s="280" t="s">
        <v>1394</v>
      </c>
      <c r="I2318" s="80"/>
    </row>
    <row r="2319" spans="1:9">
      <c r="A2319" s="280" t="s">
        <v>3714</v>
      </c>
      <c r="B2319" s="280" t="s">
        <v>1457</v>
      </c>
      <c r="C2319" s="280" t="s">
        <v>1181</v>
      </c>
      <c r="D2319" s="280" t="s">
        <v>1213</v>
      </c>
      <c r="E2319" s="80">
        <v>1.6871841589170909E-4</v>
      </c>
      <c r="F2319" s="80">
        <v>711450</v>
      </c>
      <c r="G2319" s="80">
        <v>6</v>
      </c>
      <c r="H2319" s="280" t="s">
        <v>1394</v>
      </c>
      <c r="I2319" s="80"/>
    </row>
    <row r="2320" spans="1:9">
      <c r="A2320" s="280" t="s">
        <v>3715</v>
      </c>
      <c r="B2320" s="280" t="s">
        <v>1457</v>
      </c>
      <c r="C2320" s="280" t="s">
        <v>1181</v>
      </c>
      <c r="D2320" s="280" t="s">
        <v>1214</v>
      </c>
      <c r="E2320" s="80">
        <v>1.6871841589170909E-4</v>
      </c>
      <c r="F2320" s="80">
        <v>711450</v>
      </c>
      <c r="G2320" s="80">
        <v>6</v>
      </c>
      <c r="H2320" s="280" t="s">
        <v>1394</v>
      </c>
      <c r="I2320" s="80"/>
    </row>
    <row r="2321" spans="1:9">
      <c r="A2321" s="280" t="s">
        <v>3716</v>
      </c>
      <c r="B2321" s="280" t="s">
        <v>1457</v>
      </c>
      <c r="C2321" s="280" t="s">
        <v>1181</v>
      </c>
      <c r="D2321" s="280" t="s">
        <v>1215</v>
      </c>
      <c r="E2321" s="80">
        <v>1.6673254420629659E-4</v>
      </c>
      <c r="F2321" s="80">
        <v>711450</v>
      </c>
      <c r="G2321" s="80">
        <v>6</v>
      </c>
      <c r="H2321" s="280" t="s">
        <v>1394</v>
      </c>
      <c r="I2321" s="80"/>
    </row>
    <row r="2322" spans="1:9">
      <c r="A2322" s="280" t="s">
        <v>3717</v>
      </c>
      <c r="B2322" s="280" t="s">
        <v>1457</v>
      </c>
      <c r="C2322" s="280" t="s">
        <v>1181</v>
      </c>
      <c r="D2322" s="280" t="s">
        <v>1216</v>
      </c>
      <c r="E2322" s="80">
        <v>2.3619875319141534E-4</v>
      </c>
      <c r="F2322" s="80">
        <v>711450</v>
      </c>
      <c r="G2322" s="80">
        <v>6</v>
      </c>
      <c r="H2322" s="280" t="s">
        <v>1394</v>
      </c>
      <c r="I2322" s="80"/>
    </row>
    <row r="2323" spans="1:9">
      <c r="A2323" s="280" t="s">
        <v>3718</v>
      </c>
      <c r="B2323" s="280" t="s">
        <v>1457</v>
      </c>
      <c r="C2323" s="280" t="s">
        <v>1181</v>
      </c>
      <c r="D2323" s="280" t="s">
        <v>1217</v>
      </c>
      <c r="E2323" s="80">
        <v>1.4861640932773145E-4</v>
      </c>
      <c r="F2323" s="80">
        <v>711450</v>
      </c>
      <c r="G2323" s="80">
        <v>6</v>
      </c>
      <c r="H2323" s="280" t="s">
        <v>1394</v>
      </c>
      <c r="I2323" s="80"/>
    </row>
    <row r="2324" spans="1:9">
      <c r="A2324" s="280" t="s">
        <v>3719</v>
      </c>
      <c r="B2324" s="280" t="s">
        <v>1457</v>
      </c>
      <c r="C2324" s="280" t="s">
        <v>1181</v>
      </c>
      <c r="D2324" s="280" t="s">
        <v>1218</v>
      </c>
      <c r="E2324" s="80">
        <v>1.3072113583855453E-4</v>
      </c>
      <c r="F2324" s="80">
        <v>711450</v>
      </c>
      <c r="G2324" s="80">
        <v>6</v>
      </c>
      <c r="H2324" s="280" t="s">
        <v>1394</v>
      </c>
      <c r="I2324" s="80"/>
    </row>
    <row r="2325" spans="1:9">
      <c r="A2325" s="280" t="s">
        <v>3720</v>
      </c>
      <c r="B2325" s="280" t="s">
        <v>1457</v>
      </c>
      <c r="C2325" s="280" t="s">
        <v>1181</v>
      </c>
      <c r="D2325" s="280" t="s">
        <v>1219</v>
      </c>
      <c r="E2325" s="80">
        <v>1.7001654698532378E-4</v>
      </c>
      <c r="F2325" s="80">
        <v>711450</v>
      </c>
      <c r="G2325" s="80">
        <v>6</v>
      </c>
      <c r="H2325" s="280" t="s">
        <v>1394</v>
      </c>
      <c r="I2325" s="80"/>
    </row>
    <row r="2326" spans="1:9">
      <c r="A2326" s="280" t="s">
        <v>3721</v>
      </c>
      <c r="B2326" s="280" t="s">
        <v>1457</v>
      </c>
      <c r="C2326" s="280" t="s">
        <v>1181</v>
      </c>
      <c r="D2326" s="280" t="s">
        <v>1347</v>
      </c>
      <c r="E2326" s="80">
        <v>2.9781253718930985E-4</v>
      </c>
      <c r="F2326" s="80">
        <v>711450</v>
      </c>
      <c r="G2326" s="80">
        <v>6</v>
      </c>
      <c r="H2326" s="280" t="s">
        <v>1394</v>
      </c>
      <c r="I2326" s="80"/>
    </row>
    <row r="2327" spans="1:9">
      <c r="A2327" s="280" t="s">
        <v>3722</v>
      </c>
      <c r="B2327" s="280" t="s">
        <v>1457</v>
      </c>
      <c r="C2327" s="280" t="s">
        <v>1181</v>
      </c>
      <c r="D2327" s="280" t="s">
        <v>1344</v>
      </c>
      <c r="E2327" s="80">
        <v>7.4200391681367086E-4</v>
      </c>
      <c r="F2327" s="80">
        <v>711450</v>
      </c>
      <c r="G2327" s="80">
        <v>6</v>
      </c>
      <c r="H2327" s="280" t="s">
        <v>1394</v>
      </c>
      <c r="I2327" s="80"/>
    </row>
    <row r="2328" spans="1:9">
      <c r="A2328" s="280" t="s">
        <v>3723</v>
      </c>
      <c r="B2328" s="280" t="s">
        <v>1457</v>
      </c>
      <c r="C2328" s="280" t="s">
        <v>1200</v>
      </c>
      <c r="D2328" s="280" t="s">
        <v>1211</v>
      </c>
      <c r="E2328" s="80">
        <v>4.7788286992512755E-3</v>
      </c>
      <c r="F2328" s="80">
        <v>711450</v>
      </c>
      <c r="G2328" s="80">
        <v>6</v>
      </c>
      <c r="H2328" s="280" t="s">
        <v>1394</v>
      </c>
      <c r="I2328" s="80"/>
    </row>
    <row r="2329" spans="1:9">
      <c r="A2329" s="280" t="s">
        <v>3724</v>
      </c>
      <c r="B2329" s="280" t="s">
        <v>1457</v>
      </c>
      <c r="C2329" s="280" t="s">
        <v>1200</v>
      </c>
      <c r="D2329" s="280" t="s">
        <v>1212</v>
      </c>
      <c r="E2329" s="80">
        <v>4.9459540502620703E-3</v>
      </c>
      <c r="F2329" s="80">
        <v>711450</v>
      </c>
      <c r="G2329" s="80">
        <v>6</v>
      </c>
      <c r="H2329" s="280" t="s">
        <v>1394</v>
      </c>
      <c r="I2329" s="80"/>
    </row>
    <row r="2330" spans="1:9">
      <c r="A2330" s="280" t="s">
        <v>3725</v>
      </c>
      <c r="B2330" s="280" t="s">
        <v>1457</v>
      </c>
      <c r="C2330" s="280" t="s">
        <v>1200</v>
      </c>
      <c r="D2330" s="280" t="s">
        <v>1213</v>
      </c>
      <c r="E2330" s="80">
        <v>4.7802092236096426E-3</v>
      </c>
      <c r="F2330" s="80">
        <v>711450</v>
      </c>
      <c r="G2330" s="80">
        <v>6</v>
      </c>
      <c r="H2330" s="280" t="s">
        <v>1394</v>
      </c>
      <c r="I2330" s="80"/>
    </row>
    <row r="2331" spans="1:9">
      <c r="A2331" s="280" t="s">
        <v>3726</v>
      </c>
      <c r="B2331" s="280" t="s">
        <v>1457</v>
      </c>
      <c r="C2331" s="280" t="s">
        <v>1200</v>
      </c>
      <c r="D2331" s="280" t="s">
        <v>1214</v>
      </c>
      <c r="E2331" s="80">
        <v>4.9377706388141936E-3</v>
      </c>
      <c r="F2331" s="80">
        <v>711450</v>
      </c>
      <c r="G2331" s="80">
        <v>6</v>
      </c>
      <c r="H2331" s="280" t="s">
        <v>1394</v>
      </c>
      <c r="I2331" s="80"/>
    </row>
    <row r="2332" spans="1:9">
      <c r="A2332" s="280" t="s">
        <v>3727</v>
      </c>
      <c r="B2332" s="280" t="s">
        <v>1457</v>
      </c>
      <c r="C2332" s="280" t="s">
        <v>1200</v>
      </c>
      <c r="D2332" s="280" t="s">
        <v>1215</v>
      </c>
      <c r="E2332" s="80">
        <v>4.8771523112097967E-3</v>
      </c>
      <c r="F2332" s="80">
        <v>711450</v>
      </c>
      <c r="G2332" s="80">
        <v>6</v>
      </c>
      <c r="H2332" s="280" t="s">
        <v>1394</v>
      </c>
      <c r="I2332" s="80"/>
    </row>
    <row r="2333" spans="1:9">
      <c r="A2333" s="280" t="s">
        <v>3728</v>
      </c>
      <c r="B2333" s="280" t="s">
        <v>1457</v>
      </c>
      <c r="C2333" s="280" t="s">
        <v>1200</v>
      </c>
      <c r="D2333" s="280" t="s">
        <v>1216</v>
      </c>
      <c r="E2333" s="80">
        <v>6.2902082407311141E-3</v>
      </c>
      <c r="F2333" s="80">
        <v>711450</v>
      </c>
      <c r="G2333" s="80">
        <v>6</v>
      </c>
      <c r="H2333" s="280" t="s">
        <v>1394</v>
      </c>
      <c r="I2333" s="80"/>
    </row>
    <row r="2334" spans="1:9">
      <c r="A2334" s="280" t="s">
        <v>3729</v>
      </c>
      <c r="B2334" s="280" t="s">
        <v>1457</v>
      </c>
      <c r="C2334" s="280" t="s">
        <v>1200</v>
      </c>
      <c r="D2334" s="280" t="s">
        <v>1217</v>
      </c>
      <c r="E2334" s="80">
        <v>4.2998286765615545E-3</v>
      </c>
      <c r="F2334" s="80">
        <v>711450</v>
      </c>
      <c r="G2334" s="80">
        <v>6</v>
      </c>
      <c r="H2334" s="280" t="s">
        <v>1394</v>
      </c>
      <c r="I2334" s="80"/>
    </row>
    <row r="2335" spans="1:9">
      <c r="A2335" s="280" t="s">
        <v>3730</v>
      </c>
      <c r="B2335" s="280" t="s">
        <v>1457</v>
      </c>
      <c r="C2335" s="280" t="s">
        <v>1200</v>
      </c>
      <c r="D2335" s="280" t="s">
        <v>1218</v>
      </c>
      <c r="E2335" s="80">
        <v>3.3095891024503971E-3</v>
      </c>
      <c r="F2335" s="80">
        <v>711450</v>
      </c>
      <c r="G2335" s="80">
        <v>6</v>
      </c>
      <c r="H2335" s="280" t="s">
        <v>1394</v>
      </c>
      <c r="I2335" s="80"/>
    </row>
    <row r="2336" spans="1:9">
      <c r="A2336" s="280" t="s">
        <v>3731</v>
      </c>
      <c r="B2336" s="280" t="s">
        <v>1457</v>
      </c>
      <c r="C2336" s="280" t="s">
        <v>1200</v>
      </c>
      <c r="D2336" s="280" t="s">
        <v>1219</v>
      </c>
      <c r="E2336" s="80">
        <v>4.8372652580584543E-3</v>
      </c>
      <c r="F2336" s="80">
        <v>711450</v>
      </c>
      <c r="G2336" s="80">
        <v>6</v>
      </c>
      <c r="H2336" s="280" t="s">
        <v>1394</v>
      </c>
      <c r="I2336" s="80"/>
    </row>
    <row r="2337" spans="1:9">
      <c r="A2337" s="280" t="s">
        <v>3732</v>
      </c>
      <c r="B2337" s="280" t="s">
        <v>1457</v>
      </c>
      <c r="C2337" s="280" t="s">
        <v>1200</v>
      </c>
      <c r="D2337" s="280" t="s">
        <v>1347</v>
      </c>
      <c r="E2337" s="80">
        <v>7.9209540732222816E-3</v>
      </c>
      <c r="F2337" s="80">
        <v>711450</v>
      </c>
      <c r="G2337" s="80">
        <v>6</v>
      </c>
      <c r="H2337" s="280" t="s">
        <v>1394</v>
      </c>
      <c r="I2337" s="80"/>
    </row>
    <row r="2338" spans="1:9">
      <c r="A2338" s="280" t="s">
        <v>3733</v>
      </c>
      <c r="B2338" s="280" t="s">
        <v>1457</v>
      </c>
      <c r="C2338" s="280" t="s">
        <v>1200</v>
      </c>
      <c r="D2338" s="280" t="s">
        <v>1344</v>
      </c>
      <c r="E2338" s="80">
        <v>2.0774829176187788E-2</v>
      </c>
      <c r="F2338" s="80">
        <v>711450</v>
      </c>
      <c r="G2338" s="80">
        <v>6</v>
      </c>
      <c r="H2338" s="280" t="s">
        <v>1394</v>
      </c>
      <c r="I2338" s="80"/>
    </row>
    <row r="2339" spans="1:9">
      <c r="A2339" s="280" t="s">
        <v>3734</v>
      </c>
      <c r="B2339" s="280" t="s">
        <v>1457</v>
      </c>
      <c r="C2339" s="280" t="s">
        <v>1201</v>
      </c>
      <c r="D2339" s="280" t="s">
        <v>1211</v>
      </c>
      <c r="E2339" s="80">
        <v>9.7494705502039189E-2</v>
      </c>
      <c r="F2339" s="80">
        <v>711450</v>
      </c>
      <c r="G2339" s="80">
        <v>6</v>
      </c>
      <c r="H2339" s="280" t="s">
        <v>1394</v>
      </c>
      <c r="I2339" s="80"/>
    </row>
    <row r="2340" spans="1:9">
      <c r="A2340" s="280" t="s">
        <v>3735</v>
      </c>
      <c r="B2340" s="280" t="s">
        <v>1457</v>
      </c>
      <c r="C2340" s="280" t="s">
        <v>1201</v>
      </c>
      <c r="D2340" s="280" t="s">
        <v>1212</v>
      </c>
      <c r="E2340" s="80">
        <v>0.10051081209287696</v>
      </c>
      <c r="F2340" s="80">
        <v>711450</v>
      </c>
      <c r="G2340" s="80">
        <v>6</v>
      </c>
      <c r="H2340" s="280" t="s">
        <v>1394</v>
      </c>
      <c r="I2340" s="80"/>
    </row>
    <row r="2341" spans="1:9">
      <c r="A2341" s="280" t="s">
        <v>3736</v>
      </c>
      <c r="B2341" s="280" t="s">
        <v>1457</v>
      </c>
      <c r="C2341" s="280" t="s">
        <v>1201</v>
      </c>
      <c r="D2341" s="280" t="s">
        <v>1213</v>
      </c>
      <c r="E2341" s="80">
        <v>9.753566494393269E-2</v>
      </c>
      <c r="F2341" s="80">
        <v>711450</v>
      </c>
      <c r="G2341" s="80">
        <v>6</v>
      </c>
      <c r="H2341" s="280" t="s">
        <v>1394</v>
      </c>
      <c r="I2341" s="80"/>
    </row>
    <row r="2342" spans="1:9">
      <c r="A2342" s="280" t="s">
        <v>3737</v>
      </c>
      <c r="B2342" s="280" t="s">
        <v>1457</v>
      </c>
      <c r="C2342" s="280" t="s">
        <v>1201</v>
      </c>
      <c r="D2342" s="280" t="s">
        <v>1214</v>
      </c>
      <c r="E2342" s="80">
        <v>0.10033071690870106</v>
      </c>
      <c r="F2342" s="80">
        <v>711450</v>
      </c>
      <c r="G2342" s="80">
        <v>6</v>
      </c>
      <c r="H2342" s="280" t="s">
        <v>1394</v>
      </c>
      <c r="I2342" s="80"/>
    </row>
    <row r="2343" spans="1:9">
      <c r="A2343" s="280" t="s">
        <v>3738</v>
      </c>
      <c r="B2343" s="280" t="s">
        <v>1457</v>
      </c>
      <c r="C2343" s="280" t="s">
        <v>1201</v>
      </c>
      <c r="D2343" s="280" t="s">
        <v>1215</v>
      </c>
      <c r="E2343" s="80">
        <v>9.9880708340315733E-2</v>
      </c>
      <c r="F2343" s="80">
        <v>711450</v>
      </c>
      <c r="G2343" s="80">
        <v>6</v>
      </c>
      <c r="H2343" s="280" t="s">
        <v>1394</v>
      </c>
      <c r="I2343" s="80"/>
    </row>
    <row r="2344" spans="1:9">
      <c r="A2344" s="280" t="s">
        <v>3739</v>
      </c>
      <c r="B2344" s="280" t="s">
        <v>1457</v>
      </c>
      <c r="C2344" s="280" t="s">
        <v>1201</v>
      </c>
      <c r="D2344" s="280" t="s">
        <v>1216</v>
      </c>
      <c r="E2344" s="80">
        <v>0.10686488932948965</v>
      </c>
      <c r="F2344" s="80">
        <v>711450</v>
      </c>
      <c r="G2344" s="80">
        <v>6</v>
      </c>
      <c r="H2344" s="280" t="s">
        <v>1394</v>
      </c>
      <c r="I2344" s="80"/>
    </row>
    <row r="2345" spans="1:9">
      <c r="A2345" s="280" t="s">
        <v>3740</v>
      </c>
      <c r="B2345" s="280" t="s">
        <v>1457</v>
      </c>
      <c r="C2345" s="280" t="s">
        <v>1201</v>
      </c>
      <c r="D2345" s="280" t="s">
        <v>1217</v>
      </c>
      <c r="E2345" s="80">
        <v>8.5978931073855958E-2</v>
      </c>
      <c r="F2345" s="80">
        <v>711450</v>
      </c>
      <c r="G2345" s="80">
        <v>6</v>
      </c>
      <c r="H2345" s="280" t="s">
        <v>1394</v>
      </c>
      <c r="I2345" s="80"/>
    </row>
    <row r="2346" spans="1:9">
      <c r="A2346" s="280" t="s">
        <v>3741</v>
      </c>
      <c r="B2346" s="280" t="s">
        <v>1457</v>
      </c>
      <c r="C2346" s="280" t="s">
        <v>1201</v>
      </c>
      <c r="D2346" s="280" t="s">
        <v>1218</v>
      </c>
      <c r="E2346" s="80">
        <v>9.0087808219365337E-2</v>
      </c>
      <c r="F2346" s="80">
        <v>711450</v>
      </c>
      <c r="G2346" s="80">
        <v>6</v>
      </c>
      <c r="H2346" s="280" t="s">
        <v>1394</v>
      </c>
      <c r="I2346" s="80"/>
    </row>
    <row r="2347" spans="1:9">
      <c r="A2347" s="280" t="s">
        <v>3742</v>
      </c>
      <c r="B2347" s="280" t="s">
        <v>1457</v>
      </c>
      <c r="C2347" s="280" t="s">
        <v>1201</v>
      </c>
      <c r="D2347" s="280" t="s">
        <v>1219</v>
      </c>
      <c r="E2347" s="80">
        <v>11711.240118155543</v>
      </c>
      <c r="F2347" s="80">
        <v>711450</v>
      </c>
      <c r="G2347" s="80">
        <v>6</v>
      </c>
      <c r="H2347" s="280" t="s">
        <v>1394</v>
      </c>
      <c r="I2347" s="80"/>
    </row>
    <row r="2348" spans="1:9">
      <c r="A2348" s="280" t="s">
        <v>3743</v>
      </c>
      <c r="B2348" s="280" t="s">
        <v>1457</v>
      </c>
      <c r="C2348" s="280" t="s">
        <v>1201</v>
      </c>
      <c r="D2348" s="280" t="s">
        <v>1347</v>
      </c>
      <c r="E2348" s="80">
        <v>0.17952423480833138</v>
      </c>
      <c r="F2348" s="80">
        <v>711450</v>
      </c>
      <c r="G2348" s="80">
        <v>6</v>
      </c>
      <c r="H2348" s="280" t="s">
        <v>1394</v>
      </c>
      <c r="I2348" s="80"/>
    </row>
    <row r="2349" spans="1:9">
      <c r="A2349" s="280" t="s">
        <v>3744</v>
      </c>
      <c r="B2349" s="280" t="s">
        <v>1457</v>
      </c>
      <c r="C2349" s="280" t="s">
        <v>1201</v>
      </c>
      <c r="D2349" s="280" t="s">
        <v>1344</v>
      </c>
      <c r="E2349" s="80">
        <v>0.43212570952322693</v>
      </c>
      <c r="F2349" s="80">
        <v>711450</v>
      </c>
      <c r="G2349" s="80">
        <v>6</v>
      </c>
      <c r="H2349" s="280" t="s">
        <v>1394</v>
      </c>
      <c r="I2349" s="80"/>
    </row>
    <row r="2350" spans="1:9">
      <c r="A2350" s="280" t="s">
        <v>3745</v>
      </c>
      <c r="B2350" s="280" t="s">
        <v>1457</v>
      </c>
      <c r="C2350" s="280" t="s">
        <v>1202</v>
      </c>
      <c r="D2350" s="280" t="s">
        <v>1211</v>
      </c>
      <c r="E2350" s="80">
        <v>6.0937253513594159E-4</v>
      </c>
      <c r="F2350" s="80">
        <v>711450</v>
      </c>
      <c r="G2350" s="80">
        <v>6</v>
      </c>
      <c r="H2350" s="280" t="s">
        <v>1394</v>
      </c>
      <c r="I2350" s="80"/>
    </row>
    <row r="2351" spans="1:9">
      <c r="A2351" s="280" t="s">
        <v>3746</v>
      </c>
      <c r="B2351" s="280" t="s">
        <v>1457</v>
      </c>
      <c r="C2351" s="280" t="s">
        <v>1202</v>
      </c>
      <c r="D2351" s="280" t="s">
        <v>1212</v>
      </c>
      <c r="E2351" s="80">
        <v>6.4843486501938439E-4</v>
      </c>
      <c r="F2351" s="80">
        <v>711450</v>
      </c>
      <c r="G2351" s="80">
        <v>6</v>
      </c>
      <c r="H2351" s="280" t="s">
        <v>1394</v>
      </c>
      <c r="I2351" s="80"/>
    </row>
    <row r="2352" spans="1:9">
      <c r="A2352" s="280" t="s">
        <v>3747</v>
      </c>
      <c r="B2352" s="280" t="s">
        <v>1457</v>
      </c>
      <c r="C2352" s="280" t="s">
        <v>1202</v>
      </c>
      <c r="D2352" s="280" t="s">
        <v>1213</v>
      </c>
      <c r="E2352" s="80">
        <v>6.0937253513594159E-4</v>
      </c>
      <c r="F2352" s="80">
        <v>711450</v>
      </c>
      <c r="G2352" s="80">
        <v>6</v>
      </c>
      <c r="H2352" s="280" t="s">
        <v>1394</v>
      </c>
      <c r="I2352" s="80"/>
    </row>
    <row r="2353" spans="1:9">
      <c r="A2353" s="280" t="s">
        <v>3748</v>
      </c>
      <c r="B2353" s="280" t="s">
        <v>1457</v>
      </c>
      <c r="C2353" s="280" t="s">
        <v>1202</v>
      </c>
      <c r="D2353" s="280" t="s">
        <v>1214</v>
      </c>
      <c r="E2353" s="80">
        <v>6.4843486501938439E-4</v>
      </c>
      <c r="F2353" s="80">
        <v>711450</v>
      </c>
      <c r="G2353" s="80">
        <v>6</v>
      </c>
      <c r="H2353" s="280" t="s">
        <v>1394</v>
      </c>
      <c r="I2353" s="80"/>
    </row>
    <row r="2354" spans="1:9">
      <c r="A2354" s="280" t="s">
        <v>3749</v>
      </c>
      <c r="B2354" s="280" t="s">
        <v>1457</v>
      </c>
      <c r="C2354" s="280" t="s">
        <v>1202</v>
      </c>
      <c r="D2354" s="280" t="s">
        <v>1215</v>
      </c>
      <c r="E2354" s="80">
        <v>5.5423469148368847E-4</v>
      </c>
      <c r="F2354" s="80">
        <v>711450</v>
      </c>
      <c r="G2354" s="80">
        <v>6</v>
      </c>
      <c r="H2354" s="280" t="s">
        <v>1394</v>
      </c>
      <c r="I2354" s="80"/>
    </row>
    <row r="2355" spans="1:9">
      <c r="A2355" s="280" t="s">
        <v>3750</v>
      </c>
      <c r="B2355" s="280" t="s">
        <v>1457</v>
      </c>
      <c r="C2355" s="280" t="s">
        <v>1202</v>
      </c>
      <c r="D2355" s="280" t="s">
        <v>1216</v>
      </c>
      <c r="E2355" s="80">
        <v>7.4552151559941708E-4</v>
      </c>
      <c r="F2355" s="80">
        <v>711450</v>
      </c>
      <c r="G2355" s="80">
        <v>6</v>
      </c>
      <c r="H2355" s="280" t="s">
        <v>1394</v>
      </c>
      <c r="I2355" s="80"/>
    </row>
    <row r="2356" spans="1:9">
      <c r="A2356" s="280" t="s">
        <v>3751</v>
      </c>
      <c r="B2356" s="280" t="s">
        <v>1457</v>
      </c>
      <c r="C2356" s="280" t="s">
        <v>1202</v>
      </c>
      <c r="D2356" s="280" t="s">
        <v>1217</v>
      </c>
      <c r="E2356" s="80">
        <v>4.7031328344519514E-4</v>
      </c>
      <c r="F2356" s="80">
        <v>711450</v>
      </c>
      <c r="G2356" s="80">
        <v>6</v>
      </c>
      <c r="H2356" s="280" t="s">
        <v>1394</v>
      </c>
      <c r="I2356" s="80"/>
    </row>
    <row r="2357" spans="1:9">
      <c r="A2357" s="280" t="s">
        <v>3752</v>
      </c>
      <c r="B2357" s="280" t="s">
        <v>1457</v>
      </c>
      <c r="C2357" s="280" t="s">
        <v>1202</v>
      </c>
      <c r="D2357" s="280" t="s">
        <v>1218</v>
      </c>
      <c r="E2357" s="80">
        <v>4.3635921090053867E-4</v>
      </c>
      <c r="F2357" s="80">
        <v>711450</v>
      </c>
      <c r="G2357" s="80">
        <v>6</v>
      </c>
      <c r="H2357" s="280" t="s">
        <v>1394</v>
      </c>
      <c r="I2357" s="80"/>
    </row>
    <row r="2358" spans="1:9">
      <c r="A2358" s="280" t="s">
        <v>3753</v>
      </c>
      <c r="B2358" s="280" t="s">
        <v>1457</v>
      </c>
      <c r="C2358" s="280" t="s">
        <v>1202</v>
      </c>
      <c r="D2358" s="280" t="s">
        <v>1219</v>
      </c>
      <c r="E2358" s="80">
        <v>6.6673123906250248E-4</v>
      </c>
      <c r="F2358" s="80">
        <v>711450</v>
      </c>
      <c r="G2358" s="80">
        <v>6</v>
      </c>
      <c r="H2358" s="280" t="s">
        <v>1394</v>
      </c>
      <c r="I2358" s="80"/>
    </row>
    <row r="2359" spans="1:9">
      <c r="A2359" s="280" t="s">
        <v>3754</v>
      </c>
      <c r="B2359" s="280" t="s">
        <v>1457</v>
      </c>
      <c r="C2359" s="280" t="s">
        <v>1202</v>
      </c>
      <c r="D2359" s="280" t="s">
        <v>1347</v>
      </c>
      <c r="E2359" s="80">
        <v>9.8776921970182932E-4</v>
      </c>
      <c r="F2359" s="80">
        <v>711450</v>
      </c>
      <c r="G2359" s="80">
        <v>6</v>
      </c>
      <c r="H2359" s="280" t="s">
        <v>1394</v>
      </c>
      <c r="I2359" s="80"/>
    </row>
    <row r="2360" spans="1:9">
      <c r="A2360" s="280" t="s">
        <v>3755</v>
      </c>
      <c r="B2360" s="280" t="s">
        <v>1457</v>
      </c>
      <c r="C2360" s="280" t="s">
        <v>1202</v>
      </c>
      <c r="D2360" s="280" t="s">
        <v>1344</v>
      </c>
      <c r="E2360" s="80">
        <v>2.5906900374759881E-3</v>
      </c>
      <c r="F2360" s="80">
        <v>711450</v>
      </c>
      <c r="G2360" s="80">
        <v>6</v>
      </c>
      <c r="H2360" s="280" t="s">
        <v>1394</v>
      </c>
      <c r="I2360" s="80"/>
    </row>
    <row r="2361" spans="1:9">
      <c r="A2361" s="280" t="s">
        <v>3756</v>
      </c>
      <c r="B2361" s="280" t="s">
        <v>1457</v>
      </c>
      <c r="C2361" s="280" t="s">
        <v>1203</v>
      </c>
      <c r="D2361" s="280" t="s">
        <v>1211</v>
      </c>
      <c r="E2361" s="80">
        <v>3.1313095468518942E-4</v>
      </c>
      <c r="F2361" s="80">
        <v>711450</v>
      </c>
      <c r="G2361" s="80">
        <v>6</v>
      </c>
      <c r="H2361" s="280" t="s">
        <v>1394</v>
      </c>
      <c r="I2361" s="80"/>
    </row>
    <row r="2362" spans="1:9">
      <c r="A2362" s="280" t="s">
        <v>3757</v>
      </c>
      <c r="B2362" s="280" t="s">
        <v>1457</v>
      </c>
      <c r="C2362" s="280" t="s">
        <v>1203</v>
      </c>
      <c r="D2362" s="280" t="s">
        <v>1212</v>
      </c>
      <c r="E2362" s="80">
        <v>3.1860907043179237E-4</v>
      </c>
      <c r="F2362" s="80">
        <v>711450</v>
      </c>
      <c r="G2362" s="80">
        <v>6</v>
      </c>
      <c r="H2362" s="280" t="s">
        <v>1394</v>
      </c>
      <c r="I2362" s="80"/>
    </row>
    <row r="2363" spans="1:9">
      <c r="A2363" s="280" t="s">
        <v>3758</v>
      </c>
      <c r="B2363" s="280" t="s">
        <v>1457</v>
      </c>
      <c r="C2363" s="280" t="s">
        <v>1203</v>
      </c>
      <c r="D2363" s="280" t="s">
        <v>1213</v>
      </c>
      <c r="E2363" s="80">
        <v>3.1313095468518942E-4</v>
      </c>
      <c r="F2363" s="80">
        <v>711450</v>
      </c>
      <c r="G2363" s="80">
        <v>6</v>
      </c>
      <c r="H2363" s="280" t="s">
        <v>1394</v>
      </c>
      <c r="I2363" s="80"/>
    </row>
    <row r="2364" spans="1:9">
      <c r="A2364" s="280" t="s">
        <v>3759</v>
      </c>
      <c r="B2364" s="280" t="s">
        <v>1457</v>
      </c>
      <c r="C2364" s="280" t="s">
        <v>1203</v>
      </c>
      <c r="D2364" s="280" t="s">
        <v>1214</v>
      </c>
      <c r="E2364" s="80">
        <v>3.1844229117705474E-4</v>
      </c>
      <c r="F2364" s="80">
        <v>711450</v>
      </c>
      <c r="G2364" s="80">
        <v>6</v>
      </c>
      <c r="H2364" s="280" t="s">
        <v>1394</v>
      </c>
      <c r="I2364" s="80"/>
    </row>
    <row r="2365" spans="1:9">
      <c r="A2365" s="280" t="s">
        <v>3760</v>
      </c>
      <c r="B2365" s="280" t="s">
        <v>1457</v>
      </c>
      <c r="C2365" s="280" t="s">
        <v>1203</v>
      </c>
      <c r="D2365" s="280" t="s">
        <v>1215</v>
      </c>
      <c r="E2365" s="80">
        <v>3.0722331104626087E-4</v>
      </c>
      <c r="F2365" s="80">
        <v>711450</v>
      </c>
      <c r="G2365" s="80">
        <v>6</v>
      </c>
      <c r="H2365" s="280" t="s">
        <v>1394</v>
      </c>
      <c r="I2365" s="80"/>
    </row>
    <row r="2366" spans="1:9">
      <c r="A2366" s="280" t="s">
        <v>3761</v>
      </c>
      <c r="B2366" s="280" t="s">
        <v>1457</v>
      </c>
      <c r="C2366" s="280" t="s">
        <v>1203</v>
      </c>
      <c r="D2366" s="280" t="s">
        <v>1216</v>
      </c>
      <c r="E2366" s="80">
        <v>2.8389680295293848E-5</v>
      </c>
      <c r="F2366" s="80">
        <v>711450</v>
      </c>
      <c r="G2366" s="80">
        <v>6</v>
      </c>
      <c r="H2366" s="280" t="s">
        <v>1394</v>
      </c>
      <c r="I2366" s="80"/>
    </row>
    <row r="2367" spans="1:9">
      <c r="A2367" s="280" t="s">
        <v>3762</v>
      </c>
      <c r="B2367" s="280" t="s">
        <v>1457</v>
      </c>
      <c r="C2367" s="280" t="s">
        <v>1203</v>
      </c>
      <c r="D2367" s="280" t="s">
        <v>1217</v>
      </c>
      <c r="E2367" s="80">
        <v>2.7480543352552471E-4</v>
      </c>
      <c r="F2367" s="80">
        <v>711450</v>
      </c>
      <c r="G2367" s="80">
        <v>6</v>
      </c>
      <c r="H2367" s="280" t="s">
        <v>1394</v>
      </c>
      <c r="I2367" s="80"/>
    </row>
    <row r="2368" spans="1:9">
      <c r="A2368" s="280" t="s">
        <v>3763</v>
      </c>
      <c r="B2368" s="280" t="s">
        <v>1457</v>
      </c>
      <c r="C2368" s="280" t="s">
        <v>1203</v>
      </c>
      <c r="D2368" s="280" t="s">
        <v>1218</v>
      </c>
      <c r="E2368" s="80">
        <v>2.7680047082717998E-4</v>
      </c>
      <c r="F2368" s="80">
        <v>711450</v>
      </c>
      <c r="G2368" s="80">
        <v>6</v>
      </c>
      <c r="H2368" s="280" t="s">
        <v>1394</v>
      </c>
      <c r="I2368" s="80"/>
    </row>
    <row r="2369" spans="1:9">
      <c r="A2369" s="280" t="s">
        <v>3764</v>
      </c>
      <c r="B2369" s="280" t="s">
        <v>1457</v>
      </c>
      <c r="C2369" s="280" t="s">
        <v>1203</v>
      </c>
      <c r="D2369" s="280" t="s">
        <v>1219</v>
      </c>
      <c r="E2369" s="80">
        <v>30.78883655382803</v>
      </c>
      <c r="F2369" s="80">
        <v>711450</v>
      </c>
      <c r="G2369" s="80">
        <v>6</v>
      </c>
      <c r="H2369" s="280" t="s">
        <v>1394</v>
      </c>
      <c r="I2369" s="80"/>
    </row>
    <row r="2370" spans="1:9">
      <c r="A2370" s="280" t="s">
        <v>3765</v>
      </c>
      <c r="B2370" s="280" t="s">
        <v>1457</v>
      </c>
      <c r="C2370" s="280" t="s">
        <v>1203</v>
      </c>
      <c r="D2370" s="280" t="s">
        <v>1347</v>
      </c>
      <c r="E2370" s="80">
        <v>5.4993980257578821E-4</v>
      </c>
      <c r="F2370" s="80">
        <v>711450</v>
      </c>
      <c r="G2370" s="80">
        <v>6</v>
      </c>
      <c r="H2370" s="280" t="s">
        <v>1394</v>
      </c>
      <c r="I2370" s="80"/>
    </row>
    <row r="2371" spans="1:9">
      <c r="A2371" s="280" t="s">
        <v>3766</v>
      </c>
      <c r="B2371" s="280" t="s">
        <v>1457</v>
      </c>
      <c r="C2371" s="280" t="s">
        <v>1203</v>
      </c>
      <c r="D2371" s="280" t="s">
        <v>1344</v>
      </c>
      <c r="E2371" s="80">
        <v>1.3765826406678331E-3</v>
      </c>
      <c r="F2371" s="80">
        <v>711450</v>
      </c>
      <c r="G2371" s="80">
        <v>6</v>
      </c>
      <c r="H2371" s="280" t="s">
        <v>1394</v>
      </c>
      <c r="I2371" s="80"/>
    </row>
    <row r="2372" spans="1:9">
      <c r="A2372" s="280" t="s">
        <v>3767</v>
      </c>
      <c r="B2372" s="280" t="s">
        <v>1457</v>
      </c>
      <c r="C2372" s="280" t="s">
        <v>1204</v>
      </c>
      <c r="D2372" s="280" t="s">
        <v>1211</v>
      </c>
      <c r="E2372" s="80">
        <v>0.1944582737185159</v>
      </c>
      <c r="F2372" s="80">
        <v>711450</v>
      </c>
      <c r="G2372" s="80">
        <v>6</v>
      </c>
      <c r="H2372" s="280" t="s">
        <v>1394</v>
      </c>
      <c r="I2372" s="80"/>
    </row>
    <row r="2373" spans="1:9">
      <c r="A2373" s="280" t="s">
        <v>3768</v>
      </c>
      <c r="B2373" s="280" t="s">
        <v>1457</v>
      </c>
      <c r="C2373" s="280" t="s">
        <v>1204</v>
      </c>
      <c r="D2373" s="280" t="s">
        <v>1212</v>
      </c>
      <c r="E2373" s="80">
        <v>0.20195790371741357</v>
      </c>
      <c r="F2373" s="80">
        <v>711450</v>
      </c>
      <c r="G2373" s="80">
        <v>6</v>
      </c>
      <c r="H2373" s="280" t="s">
        <v>1394</v>
      </c>
      <c r="I2373" s="80"/>
    </row>
    <row r="2374" spans="1:9">
      <c r="A2374" s="280" t="s">
        <v>3769</v>
      </c>
      <c r="B2374" s="280" t="s">
        <v>1457</v>
      </c>
      <c r="C2374" s="280" t="s">
        <v>1204</v>
      </c>
      <c r="D2374" s="280" t="s">
        <v>1213</v>
      </c>
      <c r="E2374" s="80">
        <v>0.19452563028581871</v>
      </c>
      <c r="F2374" s="80">
        <v>711450</v>
      </c>
      <c r="G2374" s="80">
        <v>6</v>
      </c>
      <c r="H2374" s="280" t="s">
        <v>1394</v>
      </c>
      <c r="I2374" s="80"/>
    </row>
    <row r="2375" spans="1:9">
      <c r="A2375" s="280" t="s">
        <v>3770</v>
      </c>
      <c r="B2375" s="280" t="s">
        <v>1457</v>
      </c>
      <c r="C2375" s="280" t="s">
        <v>1204</v>
      </c>
      <c r="D2375" s="280" t="s">
        <v>1214</v>
      </c>
      <c r="E2375" s="80">
        <v>0.20151403548803709</v>
      </c>
      <c r="F2375" s="80">
        <v>711450</v>
      </c>
      <c r="G2375" s="80">
        <v>6</v>
      </c>
      <c r="H2375" s="280" t="s">
        <v>1394</v>
      </c>
      <c r="I2375" s="80"/>
    </row>
    <row r="2376" spans="1:9">
      <c r="A2376" s="280" t="s">
        <v>3771</v>
      </c>
      <c r="B2376" s="280" t="s">
        <v>1457</v>
      </c>
      <c r="C2376" s="280" t="s">
        <v>1204</v>
      </c>
      <c r="D2376" s="280" t="s">
        <v>1215</v>
      </c>
      <c r="E2376" s="80">
        <v>0.19839775521727876</v>
      </c>
      <c r="F2376" s="80">
        <v>711450</v>
      </c>
      <c r="G2376" s="80">
        <v>6</v>
      </c>
      <c r="H2376" s="280" t="s">
        <v>1394</v>
      </c>
      <c r="I2376" s="80"/>
    </row>
    <row r="2377" spans="1:9">
      <c r="A2377" s="280" t="s">
        <v>3772</v>
      </c>
      <c r="B2377" s="280" t="s">
        <v>1457</v>
      </c>
      <c r="C2377" s="280" t="s">
        <v>1204</v>
      </c>
      <c r="D2377" s="280" t="s">
        <v>1216</v>
      </c>
      <c r="E2377" s="80">
        <v>0.21187732933794906</v>
      </c>
      <c r="F2377" s="80">
        <v>711450</v>
      </c>
      <c r="G2377" s="80">
        <v>6</v>
      </c>
      <c r="H2377" s="280" t="s">
        <v>1394</v>
      </c>
      <c r="I2377" s="80"/>
    </row>
    <row r="2378" spans="1:9">
      <c r="A2378" s="280" t="s">
        <v>3773</v>
      </c>
      <c r="B2378" s="280" t="s">
        <v>1457</v>
      </c>
      <c r="C2378" s="280" t="s">
        <v>1204</v>
      </c>
      <c r="D2378" s="280" t="s">
        <v>1217</v>
      </c>
      <c r="E2378" s="80">
        <v>0.17350967677540691</v>
      </c>
      <c r="F2378" s="80">
        <v>711450</v>
      </c>
      <c r="G2378" s="80">
        <v>6</v>
      </c>
      <c r="H2378" s="280" t="s">
        <v>1394</v>
      </c>
      <c r="I2378" s="80"/>
    </row>
    <row r="2379" spans="1:9">
      <c r="A2379" s="280" t="s">
        <v>3774</v>
      </c>
      <c r="B2379" s="280" t="s">
        <v>1457</v>
      </c>
      <c r="C2379" s="280" t="s">
        <v>1204</v>
      </c>
      <c r="D2379" s="280" t="s">
        <v>1218</v>
      </c>
      <c r="E2379" s="80">
        <v>0.13480725622262749</v>
      </c>
      <c r="F2379" s="80">
        <v>711450</v>
      </c>
      <c r="G2379" s="80">
        <v>6</v>
      </c>
      <c r="H2379" s="280" t="s">
        <v>1394</v>
      </c>
      <c r="I2379" s="80"/>
    </row>
    <row r="2380" spans="1:9">
      <c r="A2380" s="280" t="s">
        <v>3775</v>
      </c>
      <c r="B2380" s="280" t="s">
        <v>1457</v>
      </c>
      <c r="C2380" s="280" t="s">
        <v>1204</v>
      </c>
      <c r="D2380" s="280" t="s">
        <v>1219</v>
      </c>
      <c r="E2380" s="80">
        <v>15557.489734076611</v>
      </c>
      <c r="F2380" s="80">
        <v>711450</v>
      </c>
      <c r="G2380" s="80">
        <v>6</v>
      </c>
      <c r="H2380" s="280" t="s">
        <v>1394</v>
      </c>
      <c r="I2380" s="80"/>
    </row>
    <row r="2381" spans="1:9">
      <c r="A2381" s="280" t="s">
        <v>3776</v>
      </c>
      <c r="B2381" s="280" t="s">
        <v>1457</v>
      </c>
      <c r="C2381" s="280" t="s">
        <v>1204</v>
      </c>
      <c r="D2381" s="280" t="s">
        <v>1347</v>
      </c>
      <c r="E2381" s="80">
        <v>0.3445323727326734</v>
      </c>
      <c r="F2381" s="80">
        <v>711450</v>
      </c>
      <c r="G2381" s="80">
        <v>6</v>
      </c>
      <c r="H2381" s="280" t="s">
        <v>1394</v>
      </c>
      <c r="I2381" s="80"/>
    </row>
    <row r="2382" spans="1:9">
      <c r="A2382" s="280" t="s">
        <v>3777</v>
      </c>
      <c r="B2382" s="280" t="s">
        <v>1457</v>
      </c>
      <c r="C2382" s="280" t="s">
        <v>1204</v>
      </c>
      <c r="D2382" s="280" t="s">
        <v>1344</v>
      </c>
      <c r="E2382" s="80">
        <v>0.84831684785921757</v>
      </c>
      <c r="F2382" s="80">
        <v>711450</v>
      </c>
      <c r="G2382" s="80">
        <v>6</v>
      </c>
      <c r="H2382" s="280" t="s">
        <v>1394</v>
      </c>
      <c r="I2382" s="80"/>
    </row>
    <row r="2383" spans="1:9">
      <c r="A2383" s="280" t="s">
        <v>3778</v>
      </c>
      <c r="B2383" s="280" t="s">
        <v>1457</v>
      </c>
      <c r="C2383" s="280" t="s">
        <v>1205</v>
      </c>
      <c r="D2383" s="280" t="s">
        <v>1211</v>
      </c>
      <c r="E2383" s="80">
        <v>0.10741590183609631</v>
      </c>
      <c r="F2383" s="80">
        <v>711450</v>
      </c>
      <c r="G2383" s="80">
        <v>6</v>
      </c>
      <c r="H2383" s="280" t="s">
        <v>1394</v>
      </c>
      <c r="I2383" s="80"/>
    </row>
    <row r="2384" spans="1:9">
      <c r="A2384" s="280" t="s">
        <v>3779</v>
      </c>
      <c r="B2384" s="280" t="s">
        <v>1457</v>
      </c>
      <c r="C2384" s="280" t="s">
        <v>1205</v>
      </c>
      <c r="D2384" s="280" t="s">
        <v>1212</v>
      </c>
      <c r="E2384" s="80">
        <v>0.11050700855031555</v>
      </c>
      <c r="F2384" s="80">
        <v>711450</v>
      </c>
      <c r="G2384" s="80">
        <v>6</v>
      </c>
      <c r="H2384" s="280" t="s">
        <v>1394</v>
      </c>
      <c r="I2384" s="80"/>
    </row>
    <row r="2385" spans="1:9">
      <c r="A2385" s="280" t="s">
        <v>3780</v>
      </c>
      <c r="B2385" s="280" t="s">
        <v>1457</v>
      </c>
      <c r="C2385" s="280" t="s">
        <v>1205</v>
      </c>
      <c r="D2385" s="280" t="s">
        <v>1213</v>
      </c>
      <c r="E2385" s="80">
        <v>0.10748729668179433</v>
      </c>
      <c r="F2385" s="80">
        <v>711450</v>
      </c>
      <c r="G2385" s="80">
        <v>6</v>
      </c>
      <c r="H2385" s="280" t="s">
        <v>1394</v>
      </c>
      <c r="I2385" s="80"/>
    </row>
    <row r="2386" spans="1:9">
      <c r="A2386" s="280" t="s">
        <v>3781</v>
      </c>
      <c r="B2386" s="280" t="s">
        <v>1457</v>
      </c>
      <c r="C2386" s="280" t="s">
        <v>1205</v>
      </c>
      <c r="D2386" s="280" t="s">
        <v>1214</v>
      </c>
      <c r="E2386" s="80">
        <v>0.1102814809221226</v>
      </c>
      <c r="F2386" s="80">
        <v>711450</v>
      </c>
      <c r="G2386" s="80">
        <v>6</v>
      </c>
      <c r="H2386" s="280" t="s">
        <v>1394</v>
      </c>
      <c r="I2386" s="80"/>
    </row>
    <row r="2387" spans="1:9">
      <c r="A2387" s="280" t="s">
        <v>3782</v>
      </c>
      <c r="B2387" s="280" t="s">
        <v>1457</v>
      </c>
      <c r="C2387" s="280" t="s">
        <v>1205</v>
      </c>
      <c r="D2387" s="280" t="s">
        <v>1215</v>
      </c>
      <c r="E2387" s="80">
        <v>0.10929092122706584</v>
      </c>
      <c r="F2387" s="80">
        <v>711450</v>
      </c>
      <c r="G2387" s="80">
        <v>6</v>
      </c>
      <c r="H2387" s="280" t="s">
        <v>1394</v>
      </c>
      <c r="I2387" s="80"/>
    </row>
    <row r="2388" spans="1:9">
      <c r="A2388" s="280" t="s">
        <v>3783</v>
      </c>
      <c r="B2388" s="280" t="s">
        <v>1457</v>
      </c>
      <c r="C2388" s="280" t="s">
        <v>1205</v>
      </c>
      <c r="D2388" s="280" t="s">
        <v>1216</v>
      </c>
      <c r="E2388" s="80">
        <v>0.10652242761453248</v>
      </c>
      <c r="F2388" s="80">
        <v>711450</v>
      </c>
      <c r="G2388" s="80">
        <v>6</v>
      </c>
      <c r="H2388" s="280" t="s">
        <v>1394</v>
      </c>
      <c r="I2388" s="80"/>
    </row>
    <row r="2389" spans="1:9">
      <c r="A2389" s="280" t="s">
        <v>3784</v>
      </c>
      <c r="B2389" s="280" t="s">
        <v>1457</v>
      </c>
      <c r="C2389" s="280" t="s">
        <v>1205</v>
      </c>
      <c r="D2389" s="280" t="s">
        <v>1217</v>
      </c>
      <c r="E2389" s="80">
        <v>9.6562722795878977E-2</v>
      </c>
      <c r="F2389" s="80">
        <v>711450</v>
      </c>
      <c r="G2389" s="80">
        <v>6</v>
      </c>
      <c r="H2389" s="280" t="s">
        <v>1394</v>
      </c>
      <c r="I2389" s="80"/>
    </row>
    <row r="2390" spans="1:9">
      <c r="A2390" s="280" t="s">
        <v>3785</v>
      </c>
      <c r="B2390" s="280" t="s">
        <v>1457</v>
      </c>
      <c r="C2390" s="280" t="s">
        <v>1205</v>
      </c>
      <c r="D2390" s="280" t="s">
        <v>1218</v>
      </c>
      <c r="E2390" s="80">
        <v>6.6148354807060813E-2</v>
      </c>
      <c r="F2390" s="80">
        <v>711450</v>
      </c>
      <c r="G2390" s="80">
        <v>6</v>
      </c>
      <c r="H2390" s="280" t="s">
        <v>1394</v>
      </c>
      <c r="I2390" s="80"/>
    </row>
    <row r="2391" spans="1:9">
      <c r="A2391" s="280" t="s">
        <v>3786</v>
      </c>
      <c r="B2391" s="280" t="s">
        <v>1457</v>
      </c>
      <c r="C2391" s="280" t="s">
        <v>1205</v>
      </c>
      <c r="D2391" s="280" t="s">
        <v>1219</v>
      </c>
      <c r="E2391" s="80">
        <v>12399.368714555754</v>
      </c>
      <c r="F2391" s="80">
        <v>711450</v>
      </c>
      <c r="G2391" s="80">
        <v>6</v>
      </c>
      <c r="H2391" s="280" t="s">
        <v>1394</v>
      </c>
      <c r="I2391" s="80"/>
    </row>
    <row r="2392" spans="1:9">
      <c r="A2392" s="280" t="s">
        <v>3787</v>
      </c>
      <c r="B2392" s="280" t="s">
        <v>1457</v>
      </c>
      <c r="C2392" s="280" t="s">
        <v>1205</v>
      </c>
      <c r="D2392" s="280" t="s">
        <v>1347</v>
      </c>
      <c r="E2392" s="80">
        <v>0.1944247053551226</v>
      </c>
      <c r="F2392" s="80">
        <v>711450</v>
      </c>
      <c r="G2392" s="80">
        <v>6</v>
      </c>
      <c r="H2392" s="280" t="s">
        <v>1394</v>
      </c>
      <c r="I2392" s="80"/>
    </row>
    <row r="2393" spans="1:9">
      <c r="A2393" s="280" t="s">
        <v>3788</v>
      </c>
      <c r="B2393" s="280" t="s">
        <v>1457</v>
      </c>
      <c r="C2393" s="280" t="s">
        <v>1205</v>
      </c>
      <c r="D2393" s="280" t="s">
        <v>1344</v>
      </c>
      <c r="E2393" s="80">
        <v>0.47718807545753061</v>
      </c>
      <c r="F2393" s="80">
        <v>711450</v>
      </c>
      <c r="G2393" s="80">
        <v>6</v>
      </c>
      <c r="H2393" s="280" t="s">
        <v>1394</v>
      </c>
      <c r="I2393" s="80"/>
    </row>
    <row r="2394" spans="1:9">
      <c r="A2394" s="280" t="s">
        <v>3789</v>
      </c>
      <c r="B2394" s="280" t="s">
        <v>1457</v>
      </c>
      <c r="C2394" s="280" t="s">
        <v>1206</v>
      </c>
      <c r="D2394" s="280" t="s">
        <v>1211</v>
      </c>
      <c r="E2394" s="80">
        <v>8.3235942530351895E-2</v>
      </c>
      <c r="F2394" s="80">
        <v>711450</v>
      </c>
      <c r="G2394" s="80">
        <v>6</v>
      </c>
      <c r="H2394" s="280" t="s">
        <v>1394</v>
      </c>
      <c r="I2394" s="80"/>
    </row>
    <row r="2395" spans="1:9">
      <c r="A2395" s="280" t="s">
        <v>3790</v>
      </c>
      <c r="B2395" s="280" t="s">
        <v>1457</v>
      </c>
      <c r="C2395" s="280" t="s">
        <v>1206</v>
      </c>
      <c r="D2395" s="280" t="s">
        <v>1212</v>
      </c>
      <c r="E2395" s="80">
        <v>8.6854311497618172E-2</v>
      </c>
      <c r="F2395" s="80">
        <v>711450</v>
      </c>
      <c r="G2395" s="80">
        <v>6</v>
      </c>
      <c r="H2395" s="280" t="s">
        <v>1394</v>
      </c>
      <c r="I2395" s="80"/>
    </row>
    <row r="2396" spans="1:9">
      <c r="A2396" s="280" t="s">
        <v>3791</v>
      </c>
      <c r="B2396" s="280" t="s">
        <v>1457</v>
      </c>
      <c r="C2396" s="280" t="s">
        <v>1206</v>
      </c>
      <c r="D2396" s="280" t="s">
        <v>1213</v>
      </c>
      <c r="E2396" s="80">
        <v>8.3235942530351895E-2</v>
      </c>
      <c r="F2396" s="80">
        <v>711450</v>
      </c>
      <c r="G2396" s="80">
        <v>6</v>
      </c>
      <c r="H2396" s="280" t="s">
        <v>1394</v>
      </c>
      <c r="I2396" s="80"/>
    </row>
    <row r="2397" spans="1:9">
      <c r="A2397" s="280" t="s">
        <v>3792</v>
      </c>
      <c r="B2397" s="280" t="s">
        <v>1457</v>
      </c>
      <c r="C2397" s="280" t="s">
        <v>1206</v>
      </c>
      <c r="D2397" s="280" t="s">
        <v>1214</v>
      </c>
      <c r="E2397" s="80">
        <v>8.6554232678716411E-2</v>
      </c>
      <c r="F2397" s="80">
        <v>711450</v>
      </c>
      <c r="G2397" s="80">
        <v>6</v>
      </c>
      <c r="H2397" s="280" t="s">
        <v>1394</v>
      </c>
      <c r="I2397" s="80"/>
    </row>
    <row r="2398" spans="1:9">
      <c r="A2398" s="280" t="s">
        <v>3793</v>
      </c>
      <c r="B2398" s="280" t="s">
        <v>1457</v>
      </c>
      <c r="C2398" s="280" t="s">
        <v>1206</v>
      </c>
      <c r="D2398" s="280" t="s">
        <v>1215</v>
      </c>
      <c r="E2398" s="80">
        <v>8.6537135467723708E-2</v>
      </c>
      <c r="F2398" s="80">
        <v>711450</v>
      </c>
      <c r="G2398" s="80">
        <v>6</v>
      </c>
      <c r="H2398" s="280" t="s">
        <v>1394</v>
      </c>
      <c r="I2398" s="80"/>
    </row>
    <row r="2399" spans="1:9">
      <c r="A2399" s="280" t="s">
        <v>3794</v>
      </c>
      <c r="B2399" s="280" t="s">
        <v>1457</v>
      </c>
      <c r="C2399" s="280" t="s">
        <v>1206</v>
      </c>
      <c r="D2399" s="280" t="s">
        <v>1216</v>
      </c>
      <c r="E2399" s="80">
        <v>0.11322122693904793</v>
      </c>
      <c r="F2399" s="80">
        <v>711450</v>
      </c>
      <c r="G2399" s="80">
        <v>6</v>
      </c>
      <c r="H2399" s="280" t="s">
        <v>1394</v>
      </c>
      <c r="I2399" s="80"/>
    </row>
    <row r="2400" spans="1:9">
      <c r="A2400" s="280" t="s">
        <v>3795</v>
      </c>
      <c r="B2400" s="280" t="s">
        <v>1457</v>
      </c>
      <c r="C2400" s="280" t="s">
        <v>1206</v>
      </c>
      <c r="D2400" s="280" t="s">
        <v>1217</v>
      </c>
      <c r="E2400" s="80">
        <v>7.7679394991978026E-2</v>
      </c>
      <c r="F2400" s="80">
        <v>711450</v>
      </c>
      <c r="G2400" s="80">
        <v>6</v>
      </c>
      <c r="H2400" s="280" t="s">
        <v>1394</v>
      </c>
      <c r="I2400" s="80"/>
    </row>
    <row r="2401" spans="1:9">
      <c r="A2401" s="280" t="s">
        <v>3796</v>
      </c>
      <c r="B2401" s="280" t="s">
        <v>1457</v>
      </c>
      <c r="C2401" s="280" t="s">
        <v>1206</v>
      </c>
      <c r="D2401" s="280" t="s">
        <v>1218</v>
      </c>
      <c r="E2401" s="80">
        <v>2.610956481933089E-2</v>
      </c>
      <c r="F2401" s="80">
        <v>711450</v>
      </c>
      <c r="G2401" s="80">
        <v>6</v>
      </c>
      <c r="H2401" s="280" t="s">
        <v>1394</v>
      </c>
      <c r="I2401" s="80"/>
    </row>
    <row r="2402" spans="1:9">
      <c r="A2402" s="280" t="s">
        <v>3797</v>
      </c>
      <c r="B2402" s="280" t="s">
        <v>1457</v>
      </c>
      <c r="C2402" s="280" t="s">
        <v>1206</v>
      </c>
      <c r="D2402" s="280" t="s">
        <v>1219</v>
      </c>
      <c r="E2402" s="80">
        <v>6240.3246274713601</v>
      </c>
      <c r="F2402" s="80">
        <v>711450</v>
      </c>
      <c r="G2402" s="80">
        <v>6</v>
      </c>
      <c r="H2402" s="280" t="s">
        <v>1394</v>
      </c>
      <c r="I2402" s="80"/>
    </row>
    <row r="2403" spans="1:9">
      <c r="A2403" s="280" t="s">
        <v>3798</v>
      </c>
      <c r="B2403" s="280" t="s">
        <v>1457</v>
      </c>
      <c r="C2403" s="280" t="s">
        <v>1206</v>
      </c>
      <c r="D2403" s="280" t="s">
        <v>1347</v>
      </c>
      <c r="E2403" s="80">
        <v>0.14408589270327699</v>
      </c>
      <c r="F2403" s="80">
        <v>711450</v>
      </c>
      <c r="G2403" s="80">
        <v>6</v>
      </c>
      <c r="H2403" s="280" t="s">
        <v>1394</v>
      </c>
      <c r="I2403" s="80"/>
    </row>
    <row r="2404" spans="1:9">
      <c r="A2404" s="280" t="s">
        <v>3799</v>
      </c>
      <c r="B2404" s="280" t="s">
        <v>1457</v>
      </c>
      <c r="C2404" s="280" t="s">
        <v>1206</v>
      </c>
      <c r="D2404" s="280" t="s">
        <v>1344</v>
      </c>
      <c r="E2404" s="80">
        <v>0.37278565381996609</v>
      </c>
      <c r="F2404" s="80">
        <v>711450</v>
      </c>
      <c r="G2404" s="80">
        <v>6</v>
      </c>
      <c r="H2404" s="280" t="s">
        <v>1394</v>
      </c>
      <c r="I2404" s="80"/>
    </row>
    <row r="2405" spans="1:9">
      <c r="A2405" s="280" t="s">
        <v>3800</v>
      </c>
      <c r="B2405" s="280" t="s">
        <v>1457</v>
      </c>
      <c r="C2405" s="280" t="s">
        <v>1207</v>
      </c>
      <c r="D2405" s="280" t="s">
        <v>1211</v>
      </c>
      <c r="E2405" s="80">
        <v>3.1788680145779626E-3</v>
      </c>
      <c r="F2405" s="80">
        <v>711450</v>
      </c>
      <c r="G2405" s="80">
        <v>6</v>
      </c>
      <c r="H2405" s="280" t="s">
        <v>1394</v>
      </c>
      <c r="I2405" s="80"/>
    </row>
    <row r="2406" spans="1:9">
      <c r="A2406" s="280" t="s">
        <v>3801</v>
      </c>
      <c r="B2406" s="280" t="s">
        <v>1457</v>
      </c>
      <c r="C2406" s="280" t="s">
        <v>1207</v>
      </c>
      <c r="D2406" s="280" t="s">
        <v>1212</v>
      </c>
      <c r="E2406" s="80">
        <v>3.2612103955699536E-3</v>
      </c>
      <c r="F2406" s="80">
        <v>711450</v>
      </c>
      <c r="G2406" s="80">
        <v>6</v>
      </c>
      <c r="H2406" s="280" t="s">
        <v>1394</v>
      </c>
      <c r="I2406" s="80"/>
    </row>
    <row r="2407" spans="1:9">
      <c r="A2407" s="280" t="s">
        <v>3802</v>
      </c>
      <c r="B2407" s="280" t="s">
        <v>1457</v>
      </c>
      <c r="C2407" s="280" t="s">
        <v>1207</v>
      </c>
      <c r="D2407" s="280" t="s">
        <v>1213</v>
      </c>
      <c r="E2407" s="80">
        <v>3.1795964402227977E-3</v>
      </c>
      <c r="F2407" s="80">
        <v>711450</v>
      </c>
      <c r="G2407" s="80">
        <v>6</v>
      </c>
      <c r="H2407" s="280" t="s">
        <v>1394</v>
      </c>
      <c r="I2407" s="80"/>
    </row>
    <row r="2408" spans="1:9">
      <c r="A2408" s="280" t="s">
        <v>3803</v>
      </c>
      <c r="B2408" s="280" t="s">
        <v>1457</v>
      </c>
      <c r="C2408" s="280" t="s">
        <v>1207</v>
      </c>
      <c r="D2408" s="280" t="s">
        <v>1214</v>
      </c>
      <c r="E2408" s="80">
        <v>3.2562644531967306E-3</v>
      </c>
      <c r="F2408" s="80">
        <v>711450</v>
      </c>
      <c r="G2408" s="80">
        <v>6</v>
      </c>
      <c r="H2408" s="280" t="s">
        <v>1394</v>
      </c>
      <c r="I2408" s="80"/>
    </row>
    <row r="2409" spans="1:9">
      <c r="A2409" s="280" t="s">
        <v>3804</v>
      </c>
      <c r="B2409" s="280" t="s">
        <v>1457</v>
      </c>
      <c r="C2409" s="280" t="s">
        <v>1207</v>
      </c>
      <c r="D2409" s="280" t="s">
        <v>1215</v>
      </c>
      <c r="E2409" s="80">
        <v>3.1532323077616826E-3</v>
      </c>
      <c r="F2409" s="80">
        <v>711450</v>
      </c>
      <c r="G2409" s="80">
        <v>6</v>
      </c>
      <c r="H2409" s="280" t="s">
        <v>1394</v>
      </c>
      <c r="I2409" s="80"/>
    </row>
    <row r="2410" spans="1:9">
      <c r="A2410" s="280" t="s">
        <v>3805</v>
      </c>
      <c r="B2410" s="280" t="s">
        <v>1457</v>
      </c>
      <c r="C2410" s="280" t="s">
        <v>1207</v>
      </c>
      <c r="D2410" s="280" t="s">
        <v>1216</v>
      </c>
      <c r="E2410" s="80">
        <v>3.132332026269293E-3</v>
      </c>
      <c r="F2410" s="80">
        <v>711450</v>
      </c>
      <c r="G2410" s="80">
        <v>6</v>
      </c>
      <c r="H2410" s="280" t="s">
        <v>1394</v>
      </c>
      <c r="I2410" s="80"/>
    </row>
    <row r="2411" spans="1:9">
      <c r="A2411" s="280" t="s">
        <v>3806</v>
      </c>
      <c r="B2411" s="280" t="s">
        <v>1457</v>
      </c>
      <c r="C2411" s="280" t="s">
        <v>1207</v>
      </c>
      <c r="D2411" s="280" t="s">
        <v>1217</v>
      </c>
      <c r="E2411" s="80">
        <v>2.8293434825200745E-3</v>
      </c>
      <c r="F2411" s="80">
        <v>711450</v>
      </c>
      <c r="G2411" s="80">
        <v>6</v>
      </c>
      <c r="H2411" s="280" t="s">
        <v>1394</v>
      </c>
      <c r="I2411" s="80"/>
    </row>
    <row r="2412" spans="1:9">
      <c r="A2412" s="280" t="s">
        <v>3807</v>
      </c>
      <c r="B2412" s="280" t="s">
        <v>1457</v>
      </c>
      <c r="C2412" s="280" t="s">
        <v>1207</v>
      </c>
      <c r="D2412" s="280" t="s">
        <v>1218</v>
      </c>
      <c r="E2412" s="80">
        <v>2.1313704113756203E-3</v>
      </c>
      <c r="F2412" s="80">
        <v>711450</v>
      </c>
      <c r="G2412" s="80">
        <v>6</v>
      </c>
      <c r="H2412" s="280" t="s">
        <v>1394</v>
      </c>
      <c r="I2412" s="80"/>
    </row>
    <row r="2413" spans="1:9">
      <c r="A2413" s="280" t="s">
        <v>3808</v>
      </c>
      <c r="B2413" s="280" t="s">
        <v>1457</v>
      </c>
      <c r="C2413" s="280" t="s">
        <v>1207</v>
      </c>
      <c r="D2413" s="280" t="s">
        <v>1219</v>
      </c>
      <c r="E2413" s="80">
        <v>427.03291983918547</v>
      </c>
      <c r="F2413" s="80">
        <v>711450</v>
      </c>
      <c r="G2413" s="80">
        <v>6</v>
      </c>
      <c r="H2413" s="280" t="s">
        <v>1394</v>
      </c>
      <c r="I2413" s="80"/>
    </row>
    <row r="2414" spans="1:9">
      <c r="A2414" s="280" t="s">
        <v>3809</v>
      </c>
      <c r="B2414" s="280" t="s">
        <v>1457</v>
      </c>
      <c r="C2414" s="280" t="s">
        <v>1207</v>
      </c>
      <c r="D2414" s="280" t="s">
        <v>1347</v>
      </c>
      <c r="E2414" s="80">
        <v>5.5816374535655076E-3</v>
      </c>
      <c r="F2414" s="80">
        <v>711450</v>
      </c>
      <c r="G2414" s="80">
        <v>6</v>
      </c>
      <c r="H2414" s="280" t="s">
        <v>1394</v>
      </c>
      <c r="I2414" s="80"/>
    </row>
    <row r="2415" spans="1:9">
      <c r="A2415" s="280" t="s">
        <v>3810</v>
      </c>
      <c r="B2415" s="280" t="s">
        <v>1457</v>
      </c>
      <c r="C2415" s="280" t="s">
        <v>1207</v>
      </c>
      <c r="D2415" s="280" t="s">
        <v>1344</v>
      </c>
      <c r="E2415" s="80">
        <v>1.3804965665756244E-2</v>
      </c>
      <c r="F2415" s="80">
        <v>711450</v>
      </c>
      <c r="G2415" s="80">
        <v>6</v>
      </c>
      <c r="H2415" s="280" t="s">
        <v>1394</v>
      </c>
      <c r="I2415" s="80"/>
    </row>
    <row r="2416" spans="1:9">
      <c r="A2416" s="280" t="s">
        <v>3811</v>
      </c>
      <c r="B2416" s="280" t="s">
        <v>1457</v>
      </c>
      <c r="C2416" s="280" t="s">
        <v>1208</v>
      </c>
      <c r="D2416" s="280" t="s">
        <v>1211</v>
      </c>
      <c r="E2416" s="80">
        <v>3.7725299100791849E-3</v>
      </c>
      <c r="F2416" s="80">
        <v>711450</v>
      </c>
      <c r="G2416" s="80">
        <v>6</v>
      </c>
      <c r="H2416" s="280" t="s">
        <v>1394</v>
      </c>
      <c r="I2416" s="80"/>
    </row>
    <row r="2417" spans="1:9">
      <c r="A2417" s="280" t="s">
        <v>3812</v>
      </c>
      <c r="B2417" s="280" t="s">
        <v>1457</v>
      </c>
      <c r="C2417" s="280" t="s">
        <v>1208</v>
      </c>
      <c r="D2417" s="280" t="s">
        <v>1212</v>
      </c>
      <c r="E2417" s="80">
        <v>3.9186195681310161E-3</v>
      </c>
      <c r="F2417" s="80">
        <v>711450</v>
      </c>
      <c r="G2417" s="80">
        <v>6</v>
      </c>
      <c r="H2417" s="280" t="s">
        <v>1394</v>
      </c>
      <c r="I2417" s="80"/>
    </row>
    <row r="2418" spans="1:9">
      <c r="A2418" s="280" t="s">
        <v>3813</v>
      </c>
      <c r="B2418" s="280" t="s">
        <v>1457</v>
      </c>
      <c r="C2418" s="280" t="s">
        <v>1208</v>
      </c>
      <c r="D2418" s="280" t="s">
        <v>1213</v>
      </c>
      <c r="E2418" s="80">
        <v>3.7748124445047991E-3</v>
      </c>
      <c r="F2418" s="80">
        <v>711450</v>
      </c>
      <c r="G2418" s="80">
        <v>6</v>
      </c>
      <c r="H2418" s="280" t="s">
        <v>1394</v>
      </c>
      <c r="I2418" s="80"/>
    </row>
    <row r="2419" spans="1:9">
      <c r="A2419" s="280" t="s">
        <v>3814</v>
      </c>
      <c r="B2419" s="280" t="s">
        <v>1457</v>
      </c>
      <c r="C2419" s="280" t="s">
        <v>1208</v>
      </c>
      <c r="D2419" s="280" t="s">
        <v>1214</v>
      </c>
      <c r="E2419" s="80">
        <v>3.9116245500539241E-3</v>
      </c>
      <c r="F2419" s="80">
        <v>711450</v>
      </c>
      <c r="G2419" s="80">
        <v>6</v>
      </c>
      <c r="H2419" s="280" t="s">
        <v>1394</v>
      </c>
      <c r="I2419" s="80"/>
    </row>
    <row r="2420" spans="1:9">
      <c r="A2420" s="280" t="s">
        <v>3815</v>
      </c>
      <c r="B2420" s="280" t="s">
        <v>1457</v>
      </c>
      <c r="C2420" s="280" t="s">
        <v>1208</v>
      </c>
      <c r="D2420" s="280" t="s">
        <v>1215</v>
      </c>
      <c r="E2420" s="80">
        <v>3.8284192420029832E-3</v>
      </c>
      <c r="F2420" s="80">
        <v>711450</v>
      </c>
      <c r="G2420" s="80">
        <v>6</v>
      </c>
      <c r="H2420" s="280" t="s">
        <v>1394</v>
      </c>
      <c r="I2420" s="80"/>
    </row>
    <row r="2421" spans="1:9">
      <c r="A2421" s="280" t="s">
        <v>3816</v>
      </c>
      <c r="B2421" s="280" t="s">
        <v>1457</v>
      </c>
      <c r="C2421" s="280" t="s">
        <v>1208</v>
      </c>
      <c r="D2421" s="280" t="s">
        <v>1216</v>
      </c>
      <c r="E2421" s="80">
        <v>4.0690050955784944E-3</v>
      </c>
      <c r="F2421" s="80">
        <v>711450</v>
      </c>
      <c r="G2421" s="80">
        <v>6</v>
      </c>
      <c r="H2421" s="280" t="s">
        <v>1394</v>
      </c>
      <c r="I2421" s="80"/>
    </row>
    <row r="2422" spans="1:9">
      <c r="A2422" s="280" t="s">
        <v>3817</v>
      </c>
      <c r="B2422" s="280" t="s">
        <v>1457</v>
      </c>
      <c r="C2422" s="280" t="s">
        <v>1208</v>
      </c>
      <c r="D2422" s="280" t="s">
        <v>1217</v>
      </c>
      <c r="E2422" s="80">
        <v>3.3718435820066757E-3</v>
      </c>
      <c r="F2422" s="80">
        <v>711450</v>
      </c>
      <c r="G2422" s="80">
        <v>6</v>
      </c>
      <c r="H2422" s="280" t="s">
        <v>1394</v>
      </c>
      <c r="I2422" s="80"/>
    </row>
    <row r="2423" spans="1:9">
      <c r="A2423" s="280" t="s">
        <v>3818</v>
      </c>
      <c r="B2423" s="280" t="s">
        <v>1457</v>
      </c>
      <c r="C2423" s="280" t="s">
        <v>1208</v>
      </c>
      <c r="D2423" s="280" t="s">
        <v>1218</v>
      </c>
      <c r="E2423" s="80">
        <v>2.7024091102861676E-3</v>
      </c>
      <c r="F2423" s="80">
        <v>711450</v>
      </c>
      <c r="G2423" s="80">
        <v>6</v>
      </c>
      <c r="H2423" s="280" t="s">
        <v>1394</v>
      </c>
      <c r="I2423" s="80"/>
    </row>
    <row r="2424" spans="1:9">
      <c r="A2424" s="280" t="s">
        <v>3819</v>
      </c>
      <c r="B2424" s="280" t="s">
        <v>1457</v>
      </c>
      <c r="C2424" s="280" t="s">
        <v>1208</v>
      </c>
      <c r="D2424" s="280" t="s">
        <v>1219</v>
      </c>
      <c r="E2424" s="80">
        <v>237.65986128198139</v>
      </c>
      <c r="F2424" s="80">
        <v>711450</v>
      </c>
      <c r="G2424" s="80">
        <v>6</v>
      </c>
      <c r="H2424" s="280" t="s">
        <v>1394</v>
      </c>
      <c r="I2424" s="80"/>
    </row>
    <row r="2425" spans="1:9">
      <c r="A2425" s="280" t="s">
        <v>3820</v>
      </c>
      <c r="B2425" s="280" t="s">
        <v>1457</v>
      </c>
      <c r="C2425" s="280" t="s">
        <v>1208</v>
      </c>
      <c r="D2425" s="280" t="s">
        <v>1347</v>
      </c>
      <c r="E2425" s="80">
        <v>6.5411961837422697E-3</v>
      </c>
      <c r="F2425" s="80">
        <v>711450</v>
      </c>
      <c r="G2425" s="80">
        <v>6</v>
      </c>
      <c r="H2425" s="280" t="s">
        <v>1394</v>
      </c>
      <c r="I2425" s="80"/>
    </row>
    <row r="2426" spans="1:9">
      <c r="A2426" s="280" t="s">
        <v>3821</v>
      </c>
      <c r="B2426" s="280" t="s">
        <v>1457</v>
      </c>
      <c r="C2426" s="280" t="s">
        <v>1208</v>
      </c>
      <c r="D2426" s="280" t="s">
        <v>1344</v>
      </c>
      <c r="E2426" s="80">
        <v>1.6322783050378382E-2</v>
      </c>
      <c r="F2426" s="80">
        <v>711450</v>
      </c>
      <c r="G2426" s="80">
        <v>6</v>
      </c>
      <c r="H2426" s="280" t="s">
        <v>1394</v>
      </c>
      <c r="I2426" s="80"/>
    </row>
    <row r="2427" spans="1:9">
      <c r="A2427" s="280" t="s">
        <v>3822</v>
      </c>
      <c r="B2427" s="280" t="s">
        <v>1457</v>
      </c>
      <c r="C2427" s="280" t="s">
        <v>1209</v>
      </c>
      <c r="D2427" s="280" t="s">
        <v>1211</v>
      </c>
      <c r="E2427" s="80">
        <v>1.866313755279864E-2</v>
      </c>
      <c r="F2427" s="80">
        <v>711450</v>
      </c>
      <c r="G2427" s="80">
        <v>6</v>
      </c>
      <c r="H2427" s="280" t="s">
        <v>1394</v>
      </c>
      <c r="I2427" s="80"/>
    </row>
    <row r="2428" spans="1:9">
      <c r="A2428" s="280" t="s">
        <v>3823</v>
      </c>
      <c r="B2428" s="280" t="s">
        <v>1457</v>
      </c>
      <c r="C2428" s="280" t="s">
        <v>1209</v>
      </c>
      <c r="D2428" s="280" t="s">
        <v>1212</v>
      </c>
      <c r="E2428" s="80">
        <v>1.9071503632288433E-2</v>
      </c>
      <c r="F2428" s="80">
        <v>711450</v>
      </c>
      <c r="G2428" s="80">
        <v>6</v>
      </c>
      <c r="H2428" s="280" t="s">
        <v>1394</v>
      </c>
      <c r="I2428" s="80"/>
    </row>
    <row r="2429" spans="1:9">
      <c r="A2429" s="280" t="s">
        <v>3824</v>
      </c>
      <c r="B2429" s="280" t="s">
        <v>1457</v>
      </c>
      <c r="C2429" s="280" t="s">
        <v>1209</v>
      </c>
      <c r="D2429" s="280" t="s">
        <v>1213</v>
      </c>
      <c r="E2429" s="80">
        <v>1.8675830158600595E-2</v>
      </c>
      <c r="F2429" s="80">
        <v>711450</v>
      </c>
      <c r="G2429" s="80">
        <v>6</v>
      </c>
      <c r="H2429" s="280" t="s">
        <v>1394</v>
      </c>
      <c r="I2429" s="80"/>
    </row>
    <row r="2430" spans="1:9">
      <c r="A2430" s="280" t="s">
        <v>3825</v>
      </c>
      <c r="B2430" s="280" t="s">
        <v>1457</v>
      </c>
      <c r="C2430" s="280" t="s">
        <v>1209</v>
      </c>
      <c r="D2430" s="280" t="s">
        <v>1214</v>
      </c>
      <c r="E2430" s="80">
        <v>1.9056452844301196E-2</v>
      </c>
      <c r="F2430" s="80">
        <v>711450</v>
      </c>
      <c r="G2430" s="80">
        <v>6</v>
      </c>
      <c r="H2430" s="280" t="s">
        <v>1394</v>
      </c>
      <c r="I2430" s="80"/>
    </row>
    <row r="2431" spans="1:9">
      <c r="A2431" s="280" t="s">
        <v>3826</v>
      </c>
      <c r="B2431" s="280" t="s">
        <v>1457</v>
      </c>
      <c r="C2431" s="280" t="s">
        <v>1209</v>
      </c>
      <c r="D2431" s="280" t="s">
        <v>1215</v>
      </c>
      <c r="E2431" s="80">
        <v>1.9030222648782815E-2</v>
      </c>
      <c r="F2431" s="80">
        <v>711450</v>
      </c>
      <c r="G2431" s="80">
        <v>6</v>
      </c>
      <c r="H2431" s="280" t="s">
        <v>1394</v>
      </c>
      <c r="I2431" s="80"/>
    </row>
    <row r="2432" spans="1:9">
      <c r="A2432" s="280" t="s">
        <v>3827</v>
      </c>
      <c r="B2432" s="280" t="s">
        <v>1457</v>
      </c>
      <c r="C2432" s="280" t="s">
        <v>1209</v>
      </c>
      <c r="D2432" s="280" t="s">
        <v>1216</v>
      </c>
      <c r="E2432" s="80">
        <v>2.4534009355184135E-2</v>
      </c>
      <c r="F2432" s="80">
        <v>711450</v>
      </c>
      <c r="G2432" s="80">
        <v>6</v>
      </c>
      <c r="H2432" s="280" t="s">
        <v>1394</v>
      </c>
      <c r="I2432" s="80"/>
    </row>
    <row r="2433" spans="1:9">
      <c r="A2433" s="280" t="s">
        <v>3828</v>
      </c>
      <c r="B2433" s="280" t="s">
        <v>1457</v>
      </c>
      <c r="C2433" s="280" t="s">
        <v>1209</v>
      </c>
      <c r="D2433" s="280" t="s">
        <v>1217</v>
      </c>
      <c r="E2433" s="80">
        <v>1.6556202048709952E-2</v>
      </c>
      <c r="F2433" s="80">
        <v>711450</v>
      </c>
      <c r="G2433" s="80">
        <v>6</v>
      </c>
      <c r="H2433" s="280" t="s">
        <v>1394</v>
      </c>
      <c r="I2433" s="80"/>
    </row>
    <row r="2434" spans="1:9">
      <c r="A2434" s="280" t="s">
        <v>3829</v>
      </c>
      <c r="B2434" s="280" t="s">
        <v>1457</v>
      </c>
      <c r="C2434" s="280" t="s">
        <v>1209</v>
      </c>
      <c r="D2434" s="280" t="s">
        <v>1218</v>
      </c>
      <c r="E2434" s="80">
        <v>1.8905693484279014E-2</v>
      </c>
      <c r="F2434" s="80">
        <v>711450</v>
      </c>
      <c r="G2434" s="80">
        <v>6</v>
      </c>
      <c r="H2434" s="280" t="s">
        <v>1394</v>
      </c>
      <c r="I2434" s="80"/>
    </row>
    <row r="2435" spans="1:9">
      <c r="A2435" s="280" t="s">
        <v>3830</v>
      </c>
      <c r="B2435" s="280" t="s">
        <v>1457</v>
      </c>
      <c r="C2435" s="280" t="s">
        <v>1209</v>
      </c>
      <c r="D2435" s="280" t="s">
        <v>1219</v>
      </c>
      <c r="E2435" s="80">
        <v>1.7270452672372864E-2</v>
      </c>
      <c r="F2435" s="80">
        <v>711450</v>
      </c>
      <c r="G2435" s="80">
        <v>6</v>
      </c>
      <c r="H2435" s="280" t="s">
        <v>1394</v>
      </c>
      <c r="I2435" s="80"/>
    </row>
    <row r="2436" spans="1:9">
      <c r="A2436" s="280" t="s">
        <v>3831</v>
      </c>
      <c r="B2436" s="280" t="s">
        <v>1457</v>
      </c>
      <c r="C2436" s="280" t="s">
        <v>1209</v>
      </c>
      <c r="D2436" s="280" t="s">
        <v>1347</v>
      </c>
      <c r="E2436" s="80">
        <v>3.3931849256885978E-2</v>
      </c>
      <c r="F2436" s="80">
        <v>711450</v>
      </c>
      <c r="G2436" s="80">
        <v>6</v>
      </c>
      <c r="H2436" s="280" t="s">
        <v>1394</v>
      </c>
      <c r="I2436" s="80"/>
    </row>
    <row r="2437" spans="1:9">
      <c r="A2437" s="280" t="s">
        <v>3832</v>
      </c>
      <c r="B2437" s="280" t="s">
        <v>1457</v>
      </c>
      <c r="C2437" s="280" t="s">
        <v>1209</v>
      </c>
      <c r="D2437" s="280" t="s">
        <v>1344</v>
      </c>
      <c r="E2437" s="80">
        <v>8.1801366540010828E-2</v>
      </c>
      <c r="F2437" s="80">
        <v>711450</v>
      </c>
      <c r="G2437" s="80">
        <v>6</v>
      </c>
      <c r="H2437" s="280" t="s">
        <v>1394</v>
      </c>
      <c r="I2437" s="80"/>
    </row>
    <row r="2438" spans="1:9">
      <c r="A2438" s="280" t="s">
        <v>3833</v>
      </c>
      <c r="B2438" s="280" t="s">
        <v>1457</v>
      </c>
      <c r="C2438" s="280" t="s">
        <v>1182</v>
      </c>
      <c r="D2438" s="280" t="s">
        <v>1211</v>
      </c>
      <c r="E2438" s="80">
        <v>2.1749301884429827E-2</v>
      </c>
      <c r="F2438" s="80">
        <v>711450</v>
      </c>
      <c r="G2438" s="80">
        <v>6</v>
      </c>
      <c r="H2438" s="280" t="s">
        <v>1394</v>
      </c>
      <c r="I2438" s="80"/>
    </row>
    <row r="2439" spans="1:9">
      <c r="A2439" s="280" t="s">
        <v>3834</v>
      </c>
      <c r="B2439" s="280" t="s">
        <v>1457</v>
      </c>
      <c r="C2439" s="280" t="s">
        <v>1182</v>
      </c>
      <c r="D2439" s="280" t="s">
        <v>1212</v>
      </c>
      <c r="E2439" s="80">
        <v>2.2019928325503649E-2</v>
      </c>
      <c r="F2439" s="80">
        <v>711450</v>
      </c>
      <c r="G2439" s="80">
        <v>6</v>
      </c>
      <c r="H2439" s="280" t="s">
        <v>1394</v>
      </c>
      <c r="I2439" s="80"/>
    </row>
    <row r="2440" spans="1:9">
      <c r="A2440" s="280" t="s">
        <v>3835</v>
      </c>
      <c r="B2440" s="280" t="s">
        <v>1457</v>
      </c>
      <c r="C2440" s="280" t="s">
        <v>1182</v>
      </c>
      <c r="D2440" s="280" t="s">
        <v>1213</v>
      </c>
      <c r="E2440" s="80">
        <v>2.2019928325503649E-2</v>
      </c>
      <c r="F2440" s="80">
        <v>711450</v>
      </c>
      <c r="G2440" s="80">
        <v>6</v>
      </c>
      <c r="H2440" s="280" t="s">
        <v>1394</v>
      </c>
      <c r="I2440" s="80"/>
    </row>
    <row r="2441" spans="1:9">
      <c r="A2441" s="280" t="s">
        <v>3836</v>
      </c>
      <c r="B2441" s="280" t="s">
        <v>1457</v>
      </c>
      <c r="C2441" s="280" t="s">
        <v>1182</v>
      </c>
      <c r="D2441" s="280" t="s">
        <v>1214</v>
      </c>
      <c r="E2441" s="80">
        <v>2.2019928325503649E-2</v>
      </c>
      <c r="F2441" s="80">
        <v>711450</v>
      </c>
      <c r="G2441" s="80">
        <v>6</v>
      </c>
      <c r="H2441" s="280" t="s">
        <v>1394</v>
      </c>
      <c r="I2441" s="80"/>
    </row>
    <row r="2442" spans="1:9">
      <c r="A2442" s="280" t="s">
        <v>3837</v>
      </c>
      <c r="B2442" s="280" t="s">
        <v>1457</v>
      </c>
      <c r="C2442" s="280" t="s">
        <v>1182</v>
      </c>
      <c r="D2442" s="280" t="s">
        <v>1215</v>
      </c>
      <c r="E2442" s="80">
        <v>2.1475006377095544E-2</v>
      </c>
      <c r="F2442" s="80">
        <v>711450</v>
      </c>
      <c r="G2442" s="80">
        <v>6</v>
      </c>
      <c r="H2442" s="280" t="s">
        <v>1394</v>
      </c>
      <c r="I2442" s="80"/>
    </row>
    <row r="2443" spans="1:9">
      <c r="A2443" s="280" t="s">
        <v>3838</v>
      </c>
      <c r="B2443" s="280" t="s">
        <v>1457</v>
      </c>
      <c r="C2443" s="280" t="s">
        <v>1182</v>
      </c>
      <c r="D2443" s="280" t="s">
        <v>1216</v>
      </c>
      <c r="E2443" s="80">
        <v>2.7044486271238209E-2</v>
      </c>
      <c r="F2443" s="80">
        <v>711450</v>
      </c>
      <c r="G2443" s="80">
        <v>6</v>
      </c>
      <c r="H2443" s="280" t="s">
        <v>1394</v>
      </c>
      <c r="I2443" s="80"/>
    </row>
    <row r="2444" spans="1:9">
      <c r="A2444" s="280" t="s">
        <v>3839</v>
      </c>
      <c r="B2444" s="280" t="s">
        <v>1457</v>
      </c>
      <c r="C2444" s="280" t="s">
        <v>1182</v>
      </c>
      <c r="D2444" s="280" t="s">
        <v>1217</v>
      </c>
      <c r="E2444" s="80">
        <v>1.9287201324561208E-2</v>
      </c>
      <c r="F2444" s="80">
        <v>711450</v>
      </c>
      <c r="G2444" s="80">
        <v>6</v>
      </c>
      <c r="H2444" s="280" t="s">
        <v>1394</v>
      </c>
      <c r="I2444" s="80"/>
    </row>
    <row r="2445" spans="1:9">
      <c r="A2445" s="280" t="s">
        <v>3840</v>
      </c>
      <c r="B2445" s="280" t="s">
        <v>1457</v>
      </c>
      <c r="C2445" s="280" t="s">
        <v>1182</v>
      </c>
      <c r="D2445" s="280" t="s">
        <v>1218</v>
      </c>
      <c r="E2445" s="80">
        <v>1.660719287061636E-2</v>
      </c>
      <c r="F2445" s="80">
        <v>711450</v>
      </c>
      <c r="G2445" s="80">
        <v>6</v>
      </c>
      <c r="H2445" s="280" t="s">
        <v>1394</v>
      </c>
      <c r="I2445" s="80"/>
    </row>
    <row r="2446" spans="1:9">
      <c r="A2446" s="280" t="s">
        <v>3841</v>
      </c>
      <c r="B2446" s="280" t="s">
        <v>1457</v>
      </c>
      <c r="C2446" s="280" t="s">
        <v>1182</v>
      </c>
      <c r="D2446" s="280" t="s">
        <v>1219</v>
      </c>
      <c r="E2446" s="80">
        <v>2.2191483529928363E-2</v>
      </c>
      <c r="F2446" s="80">
        <v>711450</v>
      </c>
      <c r="G2446" s="80">
        <v>6</v>
      </c>
      <c r="H2446" s="280" t="s">
        <v>1394</v>
      </c>
      <c r="I2446" s="80"/>
    </row>
    <row r="2447" spans="1:9">
      <c r="A2447" s="280" t="s">
        <v>3842</v>
      </c>
      <c r="B2447" s="280" t="s">
        <v>1457</v>
      </c>
      <c r="C2447" s="280" t="s">
        <v>1182</v>
      </c>
      <c r="D2447" s="280" t="s">
        <v>1347</v>
      </c>
      <c r="E2447" s="80">
        <v>3.8120349667682608E-2</v>
      </c>
      <c r="F2447" s="80">
        <v>711450</v>
      </c>
      <c r="G2447" s="80">
        <v>6</v>
      </c>
      <c r="H2447" s="280" t="s">
        <v>1394</v>
      </c>
      <c r="I2447" s="80"/>
    </row>
    <row r="2448" spans="1:9">
      <c r="A2448" s="280" t="s">
        <v>3843</v>
      </c>
      <c r="B2448" s="280" t="s">
        <v>1457</v>
      </c>
      <c r="C2448" s="280" t="s">
        <v>1182</v>
      </c>
      <c r="D2448" s="280" t="s">
        <v>1344</v>
      </c>
      <c r="E2448" s="80">
        <v>9.6151247013257432E-2</v>
      </c>
      <c r="F2448" s="80">
        <v>711450</v>
      </c>
      <c r="G2448" s="80">
        <v>6</v>
      </c>
      <c r="H2448" s="280" t="s">
        <v>1394</v>
      </c>
      <c r="I2448" s="80"/>
    </row>
    <row r="2449" spans="1:9">
      <c r="A2449" s="280" t="s">
        <v>11824</v>
      </c>
      <c r="B2449" s="280" t="s">
        <v>1457</v>
      </c>
      <c r="C2449" s="280" t="s">
        <v>11768</v>
      </c>
      <c r="D2449" s="280" t="s">
        <v>1211</v>
      </c>
      <c r="E2449" s="80">
        <v>3.6520084057695669E-2</v>
      </c>
      <c r="F2449" s="80">
        <v>711450</v>
      </c>
      <c r="G2449" s="80">
        <v>6</v>
      </c>
      <c r="H2449" s="280" t="s">
        <v>1394</v>
      </c>
      <c r="I2449" s="80"/>
    </row>
    <row r="2450" spans="1:9">
      <c r="A2450" s="280" t="s">
        <v>11825</v>
      </c>
      <c r="B2450" s="280" t="s">
        <v>1457</v>
      </c>
      <c r="C2450" s="280" t="s">
        <v>11768</v>
      </c>
      <c r="D2450" s="280" t="s">
        <v>1212</v>
      </c>
      <c r="E2450" s="80">
        <v>3.7678464405880005E-2</v>
      </c>
      <c r="F2450" s="80">
        <v>711450</v>
      </c>
      <c r="G2450" s="80">
        <v>6</v>
      </c>
      <c r="H2450" s="280" t="s">
        <v>1394</v>
      </c>
      <c r="I2450" s="80"/>
    </row>
    <row r="2451" spans="1:9">
      <c r="A2451" s="280" t="s">
        <v>11826</v>
      </c>
      <c r="B2451" s="280" t="s">
        <v>1457</v>
      </c>
      <c r="C2451" s="280" t="s">
        <v>11768</v>
      </c>
      <c r="D2451" s="280" t="s">
        <v>1213</v>
      </c>
      <c r="E2451" s="80">
        <v>3.65328173701399E-2</v>
      </c>
      <c r="F2451" s="80">
        <v>711450</v>
      </c>
      <c r="G2451" s="80">
        <v>6</v>
      </c>
      <c r="H2451" s="280" t="s">
        <v>1394</v>
      </c>
      <c r="I2451" s="80"/>
    </row>
    <row r="2452" spans="1:9">
      <c r="A2452" s="280" t="s">
        <v>11827</v>
      </c>
      <c r="B2452" s="280" t="s">
        <v>1457</v>
      </c>
      <c r="C2452" s="280" t="s">
        <v>11768</v>
      </c>
      <c r="D2452" s="280" t="s">
        <v>1214</v>
      </c>
      <c r="E2452" s="80">
        <v>3.7611021359707203E-2</v>
      </c>
      <c r="F2452" s="80">
        <v>711450</v>
      </c>
      <c r="G2452" s="80">
        <v>6</v>
      </c>
      <c r="H2452" s="280" t="s">
        <v>1394</v>
      </c>
      <c r="I2452" s="80"/>
    </row>
    <row r="2453" spans="1:9">
      <c r="A2453" s="280" t="s">
        <v>11828</v>
      </c>
      <c r="B2453" s="280" t="s">
        <v>1457</v>
      </c>
      <c r="C2453" s="280" t="s">
        <v>11768</v>
      </c>
      <c r="D2453" s="280" t="s">
        <v>1215</v>
      </c>
      <c r="E2453" s="80">
        <v>3.7352085072739641E-2</v>
      </c>
      <c r="F2453" s="80">
        <v>711450</v>
      </c>
      <c r="G2453" s="80">
        <v>6</v>
      </c>
      <c r="H2453" s="280" t="s">
        <v>1394</v>
      </c>
      <c r="I2453" s="80"/>
    </row>
    <row r="2454" spans="1:9">
      <c r="A2454" s="280" t="s">
        <v>11829</v>
      </c>
      <c r="B2454" s="280" t="s">
        <v>1457</v>
      </c>
      <c r="C2454" s="280" t="s">
        <v>11768</v>
      </c>
      <c r="D2454" s="280" t="s">
        <v>1216</v>
      </c>
      <c r="E2454" s="80">
        <v>3.9436603098604049E-2</v>
      </c>
      <c r="F2454" s="80">
        <v>711450</v>
      </c>
      <c r="G2454" s="80">
        <v>6</v>
      </c>
      <c r="H2454" s="280" t="s">
        <v>1394</v>
      </c>
      <c r="I2454" s="80"/>
    </row>
    <row r="2455" spans="1:9">
      <c r="A2455" s="280" t="s">
        <v>11830</v>
      </c>
      <c r="B2455" s="280" t="s">
        <v>1457</v>
      </c>
      <c r="C2455" s="280" t="s">
        <v>11768</v>
      </c>
      <c r="D2455" s="280" t="s">
        <v>1217</v>
      </c>
      <c r="E2455" s="80">
        <v>3.2186268599760003E-2</v>
      </c>
      <c r="F2455" s="80">
        <v>711450</v>
      </c>
      <c r="G2455" s="80">
        <v>6</v>
      </c>
      <c r="H2455" s="280" t="s">
        <v>1394</v>
      </c>
      <c r="I2455" s="80"/>
    </row>
    <row r="2456" spans="1:9">
      <c r="A2456" s="280" t="s">
        <v>11831</v>
      </c>
      <c r="B2456" s="280" t="s">
        <v>1457</v>
      </c>
      <c r="C2456" s="280" t="s">
        <v>11768</v>
      </c>
      <c r="D2456" s="280" t="s">
        <v>1218</v>
      </c>
      <c r="E2456" s="80">
        <v>3.2285187114446695E-2</v>
      </c>
      <c r="F2456" s="80">
        <v>711450</v>
      </c>
      <c r="G2456" s="80">
        <v>6</v>
      </c>
      <c r="H2456" s="280" t="s">
        <v>1394</v>
      </c>
      <c r="I2456" s="80"/>
    </row>
    <row r="2457" spans="1:9">
      <c r="A2457" s="280" t="s">
        <v>11832</v>
      </c>
      <c r="B2457" s="280" t="s">
        <v>1457</v>
      </c>
      <c r="C2457" s="280" t="s">
        <v>11768</v>
      </c>
      <c r="D2457" s="280" t="s">
        <v>1219</v>
      </c>
      <c r="E2457" s="80">
        <v>4147.065619732527</v>
      </c>
      <c r="F2457" s="80">
        <v>711450</v>
      </c>
      <c r="G2457" s="80">
        <v>6</v>
      </c>
      <c r="H2457" s="280" t="s">
        <v>1394</v>
      </c>
      <c r="I2457" s="80"/>
    </row>
    <row r="2458" spans="1:9">
      <c r="A2458" s="280" t="s">
        <v>11833</v>
      </c>
      <c r="B2458" s="280" t="s">
        <v>1457</v>
      </c>
      <c r="C2458" s="280" t="s">
        <v>11768</v>
      </c>
      <c r="D2458" s="280" t="s">
        <v>1347</v>
      </c>
      <c r="E2458" s="80">
        <v>6.6886866293757494E-2</v>
      </c>
      <c r="F2458" s="80">
        <v>711450</v>
      </c>
      <c r="G2458" s="80">
        <v>6</v>
      </c>
      <c r="H2458" s="280" t="s">
        <v>1394</v>
      </c>
      <c r="I2458" s="80"/>
    </row>
    <row r="2459" spans="1:9">
      <c r="A2459" s="280" t="s">
        <v>11834</v>
      </c>
      <c r="B2459" s="280" t="s">
        <v>1457</v>
      </c>
      <c r="C2459" s="280" t="s">
        <v>11768</v>
      </c>
      <c r="D2459" s="280" t="s">
        <v>1344</v>
      </c>
      <c r="E2459" s="80">
        <v>0.16201344602190593</v>
      </c>
      <c r="F2459" s="80">
        <v>711450</v>
      </c>
      <c r="G2459" s="80">
        <v>6</v>
      </c>
      <c r="H2459" s="280" t="s">
        <v>1394</v>
      </c>
      <c r="I2459" s="80"/>
    </row>
    <row r="2460" spans="1:9">
      <c r="A2460" s="280" t="s">
        <v>3855</v>
      </c>
      <c r="B2460" s="280" t="s">
        <v>1457</v>
      </c>
      <c r="C2460" s="280" t="s">
        <v>1211</v>
      </c>
      <c r="D2460" s="280" t="s">
        <v>1211</v>
      </c>
      <c r="E2460" s="80">
        <v>1</v>
      </c>
      <c r="F2460" s="80">
        <v>711450</v>
      </c>
      <c r="G2460" s="80">
        <v>6</v>
      </c>
      <c r="H2460" s="280" t="s">
        <v>1394</v>
      </c>
      <c r="I2460" s="80"/>
    </row>
    <row r="2461" spans="1:9">
      <c r="A2461" s="280" t="s">
        <v>3856</v>
      </c>
      <c r="B2461" s="280" t="s">
        <v>1457</v>
      </c>
      <c r="C2461" s="280" t="s">
        <v>1211</v>
      </c>
      <c r="D2461" s="280" t="s">
        <v>1212</v>
      </c>
      <c r="E2461" s="80">
        <v>1.0294389050785453</v>
      </c>
      <c r="F2461" s="80">
        <v>711450</v>
      </c>
      <c r="G2461" s="80">
        <v>6</v>
      </c>
      <c r="H2461" s="280" t="s">
        <v>1394</v>
      </c>
      <c r="I2461" s="80"/>
    </row>
    <row r="2462" spans="1:9">
      <c r="A2462" s="280" t="s">
        <v>3857</v>
      </c>
      <c r="B2462" s="280" t="s">
        <v>1457</v>
      </c>
      <c r="C2462" s="280" t="s">
        <v>1211</v>
      </c>
      <c r="D2462" s="280" t="s">
        <v>1213</v>
      </c>
      <c r="E2462" s="80">
        <v>1.0004220704714517</v>
      </c>
      <c r="F2462" s="80">
        <v>711450</v>
      </c>
      <c r="G2462" s="80">
        <v>6</v>
      </c>
      <c r="H2462" s="280" t="s">
        <v>1394</v>
      </c>
      <c r="I2462" s="80"/>
    </row>
    <row r="2463" spans="1:9">
      <c r="A2463" s="280" t="s">
        <v>3858</v>
      </c>
      <c r="B2463" s="280" t="s">
        <v>1457</v>
      </c>
      <c r="C2463" s="280" t="s">
        <v>1211</v>
      </c>
      <c r="D2463" s="280" t="s">
        <v>1214</v>
      </c>
      <c r="E2463" s="80">
        <v>1.0276540575974495</v>
      </c>
      <c r="F2463" s="80">
        <v>711450</v>
      </c>
      <c r="G2463" s="80">
        <v>6</v>
      </c>
      <c r="H2463" s="280" t="s">
        <v>1394</v>
      </c>
      <c r="I2463" s="80"/>
    </row>
    <row r="2464" spans="1:9">
      <c r="A2464" s="280" t="s">
        <v>3859</v>
      </c>
      <c r="B2464" s="280" t="s">
        <v>1457</v>
      </c>
      <c r="C2464" s="280" t="s">
        <v>1211</v>
      </c>
      <c r="D2464" s="280" t="s">
        <v>1215</v>
      </c>
      <c r="E2464" s="80">
        <v>1.0216282611943732</v>
      </c>
      <c r="F2464" s="80">
        <v>711450</v>
      </c>
      <c r="G2464" s="80">
        <v>6</v>
      </c>
      <c r="H2464" s="280" t="s">
        <v>1394</v>
      </c>
      <c r="I2464" s="80"/>
    </row>
    <row r="2465" spans="1:9">
      <c r="A2465" s="280" t="s">
        <v>3860</v>
      </c>
      <c r="B2465" s="280" t="s">
        <v>1457</v>
      </c>
      <c r="C2465" s="280" t="s">
        <v>1211</v>
      </c>
      <c r="D2465" s="280" t="s">
        <v>1216</v>
      </c>
      <c r="E2465" s="80">
        <v>1.1102850638414972</v>
      </c>
      <c r="F2465" s="80">
        <v>711450</v>
      </c>
      <c r="G2465" s="80">
        <v>6</v>
      </c>
      <c r="H2465" s="280" t="s">
        <v>1394</v>
      </c>
      <c r="I2465" s="80"/>
    </row>
    <row r="2466" spans="1:9">
      <c r="A2466" s="280" t="s">
        <v>3861</v>
      </c>
      <c r="B2466" s="280" t="s">
        <v>1457</v>
      </c>
      <c r="C2466" s="280" t="s">
        <v>1211</v>
      </c>
      <c r="D2466" s="280" t="s">
        <v>1217</v>
      </c>
      <c r="E2466" s="80">
        <v>0.89578849508691905</v>
      </c>
      <c r="F2466" s="80">
        <v>711450</v>
      </c>
      <c r="G2466" s="80">
        <v>6</v>
      </c>
      <c r="H2466" s="280" t="s">
        <v>1394</v>
      </c>
      <c r="I2466" s="80"/>
    </row>
    <row r="2467" spans="1:9">
      <c r="A2467" s="280" t="s">
        <v>3862</v>
      </c>
      <c r="B2467" s="280" t="s">
        <v>1457</v>
      </c>
      <c r="C2467" s="280" t="s">
        <v>1211</v>
      </c>
      <c r="D2467" s="280" t="s">
        <v>1218</v>
      </c>
      <c r="E2467" s="80">
        <v>0.91010667858802974</v>
      </c>
      <c r="F2467" s="80">
        <v>711450</v>
      </c>
      <c r="G2467" s="80">
        <v>6</v>
      </c>
      <c r="H2467" s="280" t="s">
        <v>1394</v>
      </c>
      <c r="I2467" s="80"/>
    </row>
    <row r="2468" spans="1:9">
      <c r="A2468" s="280" t="s">
        <v>3863</v>
      </c>
      <c r="B2468" s="280" t="s">
        <v>1457</v>
      </c>
      <c r="C2468" s="280" t="s">
        <v>1211</v>
      </c>
      <c r="D2468" s="280" t="s">
        <v>1219</v>
      </c>
      <c r="E2468" s="80">
        <v>120747.85627187132</v>
      </c>
      <c r="F2468" s="80">
        <v>711450</v>
      </c>
      <c r="G2468" s="80">
        <v>6</v>
      </c>
      <c r="H2468" s="280" t="s">
        <v>1394</v>
      </c>
      <c r="I2468" s="80"/>
    </row>
    <row r="2469" spans="1:9">
      <c r="A2469" s="280" t="s">
        <v>3864</v>
      </c>
      <c r="B2469" s="280" t="s">
        <v>1457</v>
      </c>
      <c r="C2469" s="280" t="s">
        <v>1211</v>
      </c>
      <c r="D2469" s="280" t="s">
        <v>1347</v>
      </c>
      <c r="E2469" s="80">
        <v>1.8351810363220808</v>
      </c>
      <c r="F2469" s="80">
        <v>711450</v>
      </c>
      <c r="G2469" s="80">
        <v>6</v>
      </c>
      <c r="H2469" s="280" t="s">
        <v>1394</v>
      </c>
      <c r="I2469" s="80"/>
    </row>
    <row r="2470" spans="1:9">
      <c r="A2470" s="280" t="s">
        <v>3865</v>
      </c>
      <c r="B2470" s="280" t="s">
        <v>1457</v>
      </c>
      <c r="C2470" s="280" t="s">
        <v>1211</v>
      </c>
      <c r="D2470" s="280" t="s">
        <v>1344</v>
      </c>
      <c r="E2470" s="80">
        <v>4.4469190168329602</v>
      </c>
      <c r="F2470" s="80">
        <v>711450</v>
      </c>
      <c r="G2470" s="80">
        <v>6</v>
      </c>
      <c r="H2470" s="280" t="s">
        <v>1394</v>
      </c>
      <c r="I2470" s="80"/>
    </row>
    <row r="2471" spans="1:9">
      <c r="A2471" s="280" t="s">
        <v>3866</v>
      </c>
      <c r="B2471" s="280" t="s">
        <v>1457</v>
      </c>
      <c r="C2471" s="280" t="s">
        <v>1212</v>
      </c>
      <c r="D2471" s="280" t="s">
        <v>1211</v>
      </c>
      <c r="E2471" s="80">
        <v>0.97255598394073606</v>
      </c>
      <c r="F2471" s="80">
        <v>711450</v>
      </c>
      <c r="G2471" s="80">
        <v>6</v>
      </c>
      <c r="H2471" s="280" t="s">
        <v>1394</v>
      </c>
      <c r="I2471" s="80"/>
    </row>
    <row r="2472" spans="1:9">
      <c r="A2472" s="280" t="s">
        <v>3867</v>
      </c>
      <c r="B2472" s="280" t="s">
        <v>1457</v>
      </c>
      <c r="C2472" s="280" t="s">
        <v>1212</v>
      </c>
      <c r="D2472" s="280" t="s">
        <v>1212</v>
      </c>
      <c r="E2472" s="80">
        <v>1</v>
      </c>
      <c r="F2472" s="80">
        <v>711450</v>
      </c>
      <c r="G2472" s="80">
        <v>6</v>
      </c>
      <c r="H2472" s="280" t="s">
        <v>1394</v>
      </c>
      <c r="I2472" s="80"/>
    </row>
    <row r="2473" spans="1:9">
      <c r="A2473" s="280" t="s">
        <v>3868</v>
      </c>
      <c r="B2473" s="280" t="s">
        <v>1457</v>
      </c>
      <c r="C2473" s="280" t="s">
        <v>1212</v>
      </c>
      <c r="D2473" s="280" t="s">
        <v>1213</v>
      </c>
      <c r="E2473" s="80">
        <v>0.97296264394106391</v>
      </c>
      <c r="F2473" s="80">
        <v>711450</v>
      </c>
      <c r="G2473" s="80">
        <v>6</v>
      </c>
      <c r="H2473" s="280" t="s">
        <v>1394</v>
      </c>
      <c r="I2473" s="80"/>
    </row>
    <row r="2474" spans="1:9">
      <c r="A2474" s="280" t="s">
        <v>3869</v>
      </c>
      <c r="B2474" s="280" t="s">
        <v>1457</v>
      </c>
      <c r="C2474" s="280" t="s">
        <v>1212</v>
      </c>
      <c r="D2474" s="280" t="s">
        <v>1214</v>
      </c>
      <c r="E2474" s="80">
        <v>0.99827616094860172</v>
      </c>
      <c r="F2474" s="80">
        <v>711450</v>
      </c>
      <c r="G2474" s="80">
        <v>6</v>
      </c>
      <c r="H2474" s="280" t="s">
        <v>1394</v>
      </c>
      <c r="I2474" s="80"/>
    </row>
    <row r="2475" spans="1:9">
      <c r="A2475" s="280" t="s">
        <v>3870</v>
      </c>
      <c r="B2475" s="280" t="s">
        <v>1457</v>
      </c>
      <c r="C2475" s="280" t="s">
        <v>1212</v>
      </c>
      <c r="D2475" s="280" t="s">
        <v>1215</v>
      </c>
      <c r="E2475" s="80">
        <v>0.99246411375875176</v>
      </c>
      <c r="F2475" s="80">
        <v>711450</v>
      </c>
      <c r="G2475" s="80">
        <v>6</v>
      </c>
      <c r="H2475" s="280" t="s">
        <v>1394</v>
      </c>
      <c r="I2475" s="80"/>
    </row>
    <row r="2476" spans="1:9">
      <c r="A2476" s="280" t="s">
        <v>3871</v>
      </c>
      <c r="B2476" s="280" t="s">
        <v>1457</v>
      </c>
      <c r="C2476" s="280" t="s">
        <v>1212</v>
      </c>
      <c r="D2476" s="280" t="s">
        <v>1216</v>
      </c>
      <c r="E2476" s="80">
        <v>1.0938866911834118</v>
      </c>
      <c r="F2476" s="80">
        <v>711450</v>
      </c>
      <c r="G2476" s="80">
        <v>6</v>
      </c>
      <c r="H2476" s="280" t="s">
        <v>1394</v>
      </c>
      <c r="I2476" s="80"/>
    </row>
    <row r="2477" spans="1:9">
      <c r="A2477" s="280" t="s">
        <v>3872</v>
      </c>
      <c r="B2477" s="280" t="s">
        <v>1457</v>
      </c>
      <c r="C2477" s="280" t="s">
        <v>1212</v>
      </c>
      <c r="D2477" s="280" t="s">
        <v>1217</v>
      </c>
      <c r="E2477" s="80">
        <v>0.8705268643807772</v>
      </c>
      <c r="F2477" s="80">
        <v>711450</v>
      </c>
      <c r="G2477" s="80">
        <v>6</v>
      </c>
      <c r="H2477" s="280" t="s">
        <v>1394</v>
      </c>
      <c r="I2477" s="80"/>
    </row>
    <row r="2478" spans="1:9">
      <c r="A2478" s="280" t="s">
        <v>3873</v>
      </c>
      <c r="B2478" s="280" t="s">
        <v>1457</v>
      </c>
      <c r="C2478" s="280" t="s">
        <v>1212</v>
      </c>
      <c r="D2478" s="280" t="s">
        <v>1218</v>
      </c>
      <c r="E2478" s="80">
        <v>0.88775212543444859</v>
      </c>
      <c r="F2478" s="80">
        <v>711450</v>
      </c>
      <c r="G2478" s="80">
        <v>6</v>
      </c>
      <c r="H2478" s="280" t="s">
        <v>1394</v>
      </c>
      <c r="I2478" s="80"/>
    </row>
    <row r="2479" spans="1:9">
      <c r="A2479" s="280" t="s">
        <v>3874</v>
      </c>
      <c r="B2479" s="280" t="s">
        <v>1457</v>
      </c>
      <c r="C2479" s="280" t="s">
        <v>1212</v>
      </c>
      <c r="D2479" s="280" t="s">
        <v>1219</v>
      </c>
      <c r="E2479" s="80">
        <v>117991.55501184186</v>
      </c>
      <c r="F2479" s="80">
        <v>711450</v>
      </c>
      <c r="G2479" s="80">
        <v>6</v>
      </c>
      <c r="H2479" s="280" t="s">
        <v>1394</v>
      </c>
      <c r="I2479" s="80"/>
    </row>
    <row r="2480" spans="1:9">
      <c r="A2480" s="280" t="s">
        <v>3875</v>
      </c>
      <c r="B2480" s="280" t="s">
        <v>1457</v>
      </c>
      <c r="C2480" s="280" t="s">
        <v>1212</v>
      </c>
      <c r="D2480" s="280" t="s">
        <v>1347</v>
      </c>
      <c r="E2480" s="80">
        <v>1.7859062101064958</v>
      </c>
      <c r="F2480" s="80">
        <v>711450</v>
      </c>
      <c r="G2480" s="80">
        <v>6</v>
      </c>
      <c r="H2480" s="280" t="s">
        <v>1394</v>
      </c>
      <c r="I2480" s="80"/>
    </row>
    <row r="2481" spans="1:9">
      <c r="A2481" s="280" t="s">
        <v>3876</v>
      </c>
      <c r="B2481" s="280" t="s">
        <v>1457</v>
      </c>
      <c r="C2481" s="280" t="s">
        <v>1212</v>
      </c>
      <c r="D2481" s="280" t="s">
        <v>1344</v>
      </c>
      <c r="E2481" s="80">
        <v>4.3257730409017112</v>
      </c>
      <c r="F2481" s="80">
        <v>711450</v>
      </c>
      <c r="G2481" s="80">
        <v>6</v>
      </c>
      <c r="H2481" s="280" t="s">
        <v>1394</v>
      </c>
      <c r="I2481" s="80"/>
    </row>
    <row r="2482" spans="1:9">
      <c r="A2482" s="280" t="s">
        <v>3877</v>
      </c>
      <c r="B2482" s="280" t="s">
        <v>1457</v>
      </c>
      <c r="C2482" s="280" t="s">
        <v>1213</v>
      </c>
      <c r="D2482" s="280" t="s">
        <v>1211</v>
      </c>
      <c r="E2482" s="80">
        <v>0.9995907135693326</v>
      </c>
      <c r="F2482" s="80">
        <v>711450</v>
      </c>
      <c r="G2482" s="80">
        <v>6</v>
      </c>
      <c r="H2482" s="280" t="s">
        <v>1394</v>
      </c>
      <c r="I2482" s="80"/>
    </row>
    <row r="2483" spans="1:9">
      <c r="A2483" s="280" t="s">
        <v>3878</v>
      </c>
      <c r="B2483" s="280" t="s">
        <v>1457</v>
      </c>
      <c r="C2483" s="280" t="s">
        <v>1213</v>
      </c>
      <c r="D2483" s="280" t="s">
        <v>1212</v>
      </c>
      <c r="E2483" s="80">
        <v>1.0290140415298439</v>
      </c>
      <c r="F2483" s="80">
        <v>711450</v>
      </c>
      <c r="G2483" s="80">
        <v>6</v>
      </c>
      <c r="H2483" s="280" t="s">
        <v>1394</v>
      </c>
      <c r="I2483" s="80"/>
    </row>
    <row r="2484" spans="1:9">
      <c r="A2484" s="280" t="s">
        <v>3879</v>
      </c>
      <c r="B2484" s="280" t="s">
        <v>1457</v>
      </c>
      <c r="C2484" s="280" t="s">
        <v>1213</v>
      </c>
      <c r="D2484" s="280" t="s">
        <v>1213</v>
      </c>
      <c r="E2484" s="80">
        <v>1</v>
      </c>
      <c r="F2484" s="80">
        <v>711450</v>
      </c>
      <c r="G2484" s="80">
        <v>6</v>
      </c>
      <c r="H2484" s="280" t="s">
        <v>1394</v>
      </c>
      <c r="I2484" s="80"/>
    </row>
    <row r="2485" spans="1:9">
      <c r="A2485" s="280" t="s">
        <v>3880</v>
      </c>
      <c r="B2485" s="280" t="s">
        <v>1457</v>
      </c>
      <c r="C2485" s="280" t="s">
        <v>1213</v>
      </c>
      <c r="D2485" s="280" t="s">
        <v>1214</v>
      </c>
      <c r="E2485" s="80">
        <v>1.027229858583127</v>
      </c>
      <c r="F2485" s="80">
        <v>711450</v>
      </c>
      <c r="G2485" s="80">
        <v>6</v>
      </c>
      <c r="H2485" s="280" t="s">
        <v>1394</v>
      </c>
      <c r="I2485" s="80"/>
    </row>
    <row r="2486" spans="1:9">
      <c r="A2486" s="280" t="s">
        <v>3881</v>
      </c>
      <c r="B2486" s="280" t="s">
        <v>1457</v>
      </c>
      <c r="C2486" s="280" t="s">
        <v>1213</v>
      </c>
      <c r="D2486" s="280" t="s">
        <v>1215</v>
      </c>
      <c r="E2486" s="80">
        <v>1.0212065005719639</v>
      </c>
      <c r="F2486" s="80">
        <v>711450</v>
      </c>
      <c r="G2486" s="80">
        <v>6</v>
      </c>
      <c r="H2486" s="280" t="s">
        <v>1394</v>
      </c>
      <c r="I2486" s="80"/>
    </row>
    <row r="2487" spans="1:9">
      <c r="A2487" s="280" t="s">
        <v>3882</v>
      </c>
      <c r="B2487" s="280" t="s">
        <v>1457</v>
      </c>
      <c r="C2487" s="280" t="s">
        <v>1213</v>
      </c>
      <c r="D2487" s="280" t="s">
        <v>1216</v>
      </c>
      <c r="E2487" s="80">
        <v>1.1097086170266635</v>
      </c>
      <c r="F2487" s="80">
        <v>711450</v>
      </c>
      <c r="G2487" s="80">
        <v>6</v>
      </c>
      <c r="H2487" s="280" t="s">
        <v>1394</v>
      </c>
      <c r="I2487" s="80"/>
    </row>
    <row r="2488" spans="1:9">
      <c r="A2488" s="280" t="s">
        <v>3883</v>
      </c>
      <c r="B2488" s="280" t="s">
        <v>1457</v>
      </c>
      <c r="C2488" s="280" t="s">
        <v>1213</v>
      </c>
      <c r="D2488" s="280" t="s">
        <v>1217</v>
      </c>
      <c r="E2488" s="80">
        <v>0.89541688952978715</v>
      </c>
      <c r="F2488" s="80">
        <v>711450</v>
      </c>
      <c r="G2488" s="80">
        <v>6</v>
      </c>
      <c r="H2488" s="280" t="s">
        <v>1394</v>
      </c>
      <c r="I2488" s="80"/>
    </row>
    <row r="2489" spans="1:9">
      <c r="A2489" s="280" t="s">
        <v>3884</v>
      </c>
      <c r="B2489" s="280" t="s">
        <v>1457</v>
      </c>
      <c r="C2489" s="280" t="s">
        <v>1213</v>
      </c>
      <c r="D2489" s="280" t="s">
        <v>1218</v>
      </c>
      <c r="E2489" s="80">
        <v>0.90970195089273964</v>
      </c>
      <c r="F2489" s="80">
        <v>711450</v>
      </c>
      <c r="G2489" s="80">
        <v>6</v>
      </c>
      <c r="H2489" s="280" t="s">
        <v>1394</v>
      </c>
      <c r="I2489" s="80"/>
    </row>
    <row r="2490" spans="1:9">
      <c r="A2490" s="280" t="s">
        <v>3885</v>
      </c>
      <c r="B2490" s="280" t="s">
        <v>1457</v>
      </c>
      <c r="C2490" s="280" t="s">
        <v>1213</v>
      </c>
      <c r="D2490" s="280" t="s">
        <v>1219</v>
      </c>
      <c r="E2490" s="80">
        <v>120747.85586030314</v>
      </c>
      <c r="F2490" s="80">
        <v>711450</v>
      </c>
      <c r="G2490" s="80">
        <v>6</v>
      </c>
      <c r="H2490" s="280" t="s">
        <v>1394</v>
      </c>
      <c r="I2490" s="80"/>
    </row>
    <row r="2491" spans="1:9">
      <c r="A2491" s="280" t="s">
        <v>3886</v>
      </c>
      <c r="B2491" s="280" t="s">
        <v>1457</v>
      </c>
      <c r="C2491" s="280" t="s">
        <v>1213</v>
      </c>
      <c r="D2491" s="280" t="s">
        <v>1347</v>
      </c>
      <c r="E2491" s="80">
        <v>1.8344165909187768</v>
      </c>
      <c r="F2491" s="80">
        <v>711450</v>
      </c>
      <c r="G2491" s="80">
        <v>6</v>
      </c>
      <c r="H2491" s="280" t="s">
        <v>1394</v>
      </c>
      <c r="I2491" s="80"/>
    </row>
    <row r="2492" spans="1:9">
      <c r="A2492" s="280" t="s">
        <v>3887</v>
      </c>
      <c r="B2492" s="280" t="s">
        <v>1457</v>
      </c>
      <c r="C2492" s="280" t="s">
        <v>1213</v>
      </c>
      <c r="D2492" s="280" t="s">
        <v>1344</v>
      </c>
      <c r="E2492" s="80">
        <v>4.4450456985322306</v>
      </c>
      <c r="F2492" s="80">
        <v>711450</v>
      </c>
      <c r="G2492" s="80">
        <v>6</v>
      </c>
      <c r="H2492" s="280" t="s">
        <v>1394</v>
      </c>
      <c r="I2492" s="80"/>
    </row>
    <row r="2493" spans="1:9">
      <c r="A2493" s="280" t="s">
        <v>3888</v>
      </c>
      <c r="B2493" s="280" t="s">
        <v>1457</v>
      </c>
      <c r="C2493" s="280" t="s">
        <v>1214</v>
      </c>
      <c r="D2493" s="280" t="s">
        <v>1211</v>
      </c>
      <c r="E2493" s="80">
        <v>0.97425936566790849</v>
      </c>
      <c r="F2493" s="80">
        <v>711450</v>
      </c>
      <c r="G2493" s="80">
        <v>6</v>
      </c>
      <c r="H2493" s="280" t="s">
        <v>1394</v>
      </c>
      <c r="I2493" s="80"/>
    </row>
    <row r="2494" spans="1:9">
      <c r="A2494" s="280" t="s">
        <v>3889</v>
      </c>
      <c r="B2494" s="280" t="s">
        <v>1457</v>
      </c>
      <c r="C2494" s="280" t="s">
        <v>1214</v>
      </c>
      <c r="D2494" s="280" t="s">
        <v>1212</v>
      </c>
      <c r="E2494" s="80">
        <v>1.0017624792228965</v>
      </c>
      <c r="F2494" s="80">
        <v>711450</v>
      </c>
      <c r="G2494" s="80">
        <v>6</v>
      </c>
      <c r="H2494" s="280" t="s">
        <v>1394</v>
      </c>
      <c r="I2494" s="80"/>
    </row>
    <row r="2495" spans="1:9">
      <c r="A2495" s="280" t="s">
        <v>3890</v>
      </c>
      <c r="B2495" s="280" t="s">
        <v>1457</v>
      </c>
      <c r="C2495" s="280" t="s">
        <v>1214</v>
      </c>
      <c r="D2495" s="280" t="s">
        <v>1213</v>
      </c>
      <c r="E2495" s="80">
        <v>0.97466663801715192</v>
      </c>
      <c r="F2495" s="80">
        <v>711450</v>
      </c>
      <c r="G2495" s="80">
        <v>6</v>
      </c>
      <c r="H2495" s="280" t="s">
        <v>1394</v>
      </c>
      <c r="I2495" s="80"/>
    </row>
    <row r="2496" spans="1:9">
      <c r="A2496" s="280" t="s">
        <v>3891</v>
      </c>
      <c r="B2496" s="280" t="s">
        <v>1457</v>
      </c>
      <c r="C2496" s="280" t="s">
        <v>1214</v>
      </c>
      <c r="D2496" s="280" t="s">
        <v>1214</v>
      </c>
      <c r="E2496" s="80">
        <v>1</v>
      </c>
      <c r="F2496" s="80">
        <v>711450</v>
      </c>
      <c r="G2496" s="80">
        <v>6</v>
      </c>
      <c r="H2496" s="280" t="s">
        <v>1394</v>
      </c>
      <c r="I2496" s="80"/>
    </row>
    <row r="2497" spans="1:9">
      <c r="A2497" s="280" t="s">
        <v>3892</v>
      </c>
      <c r="B2497" s="280" t="s">
        <v>1457</v>
      </c>
      <c r="C2497" s="280" t="s">
        <v>1214</v>
      </c>
      <c r="D2497" s="280" t="s">
        <v>1215</v>
      </c>
      <c r="E2497" s="80">
        <v>0.99421461787467569</v>
      </c>
      <c r="F2497" s="80">
        <v>711450</v>
      </c>
      <c r="G2497" s="80">
        <v>6</v>
      </c>
      <c r="H2497" s="280" t="s">
        <v>1394</v>
      </c>
      <c r="I2497" s="80"/>
    </row>
    <row r="2498" spans="1:9">
      <c r="A2498" s="280" t="s">
        <v>3893</v>
      </c>
      <c r="B2498" s="280" t="s">
        <v>1457</v>
      </c>
      <c r="C2498" s="280" t="s">
        <v>1214</v>
      </c>
      <c r="D2498" s="280" t="s">
        <v>1216</v>
      </c>
      <c r="E2498" s="80">
        <v>1.0952821257854048</v>
      </c>
      <c r="F2498" s="80">
        <v>711450</v>
      </c>
      <c r="G2498" s="80">
        <v>6</v>
      </c>
      <c r="H2498" s="280" t="s">
        <v>1394</v>
      </c>
      <c r="I2498" s="80"/>
    </row>
    <row r="2499" spans="1:9">
      <c r="A2499" s="280" t="s">
        <v>3894</v>
      </c>
      <c r="B2499" s="280" t="s">
        <v>1457</v>
      </c>
      <c r="C2499" s="280" t="s">
        <v>1214</v>
      </c>
      <c r="D2499" s="280" t="s">
        <v>1217</v>
      </c>
      <c r="E2499" s="80">
        <v>0.87205432959721707</v>
      </c>
      <c r="F2499" s="80">
        <v>711450</v>
      </c>
      <c r="G2499" s="80">
        <v>6</v>
      </c>
      <c r="H2499" s="280" t="s">
        <v>1394</v>
      </c>
      <c r="I2499" s="80"/>
    </row>
    <row r="2500" spans="1:9">
      <c r="A2500" s="280" t="s">
        <v>3895</v>
      </c>
      <c r="B2500" s="280" t="s">
        <v>1457</v>
      </c>
      <c r="C2500" s="280" t="s">
        <v>1214</v>
      </c>
      <c r="D2500" s="280" t="s">
        <v>1218</v>
      </c>
      <c r="E2500" s="80">
        <v>0.88930532469163315</v>
      </c>
      <c r="F2500" s="80">
        <v>711450</v>
      </c>
      <c r="G2500" s="80">
        <v>6</v>
      </c>
      <c r="H2500" s="280" t="s">
        <v>1394</v>
      </c>
      <c r="I2500" s="80"/>
    </row>
    <row r="2501" spans="1:9">
      <c r="A2501" s="280" t="s">
        <v>3896</v>
      </c>
      <c r="B2501" s="280" t="s">
        <v>1457</v>
      </c>
      <c r="C2501" s="280" t="s">
        <v>1214</v>
      </c>
      <c r="D2501" s="280" t="s">
        <v>1219</v>
      </c>
      <c r="E2501" s="80">
        <v>117991.55668075253</v>
      </c>
      <c r="F2501" s="80">
        <v>711450</v>
      </c>
      <c r="G2501" s="80">
        <v>6</v>
      </c>
      <c r="H2501" s="280" t="s">
        <v>1394</v>
      </c>
      <c r="I2501" s="80"/>
    </row>
    <row r="2502" spans="1:9">
      <c r="A2502" s="280" t="s">
        <v>3897</v>
      </c>
      <c r="B2502" s="280" t="s">
        <v>1457</v>
      </c>
      <c r="C2502" s="280" t="s">
        <v>1214</v>
      </c>
      <c r="D2502" s="280" t="s">
        <v>1347</v>
      </c>
      <c r="E2502" s="80">
        <v>1.7889151657239095</v>
      </c>
      <c r="F2502" s="80">
        <v>711450</v>
      </c>
      <c r="G2502" s="80">
        <v>6</v>
      </c>
      <c r="H2502" s="280" t="s">
        <v>1394</v>
      </c>
      <c r="I2502" s="80"/>
    </row>
    <row r="2503" spans="1:9">
      <c r="A2503" s="280" t="s">
        <v>3898</v>
      </c>
      <c r="B2503" s="280" t="s">
        <v>1457</v>
      </c>
      <c r="C2503" s="280" t="s">
        <v>1214</v>
      </c>
      <c r="D2503" s="280" t="s">
        <v>1344</v>
      </c>
      <c r="E2503" s="80">
        <v>4.3333311739404863</v>
      </c>
      <c r="F2503" s="80">
        <v>711450</v>
      </c>
      <c r="G2503" s="80">
        <v>6</v>
      </c>
      <c r="H2503" s="280" t="s">
        <v>1394</v>
      </c>
      <c r="I2503" s="80"/>
    </row>
    <row r="2504" spans="1:9">
      <c r="A2504" s="280" t="s">
        <v>3899</v>
      </c>
      <c r="B2504" s="280" t="s">
        <v>1457</v>
      </c>
      <c r="C2504" s="280" t="s">
        <v>1215</v>
      </c>
      <c r="D2504" s="280" t="s">
        <v>1211</v>
      </c>
      <c r="E2504" s="80">
        <v>0.98011675440052914</v>
      </c>
      <c r="F2504" s="80">
        <v>711450</v>
      </c>
      <c r="G2504" s="80">
        <v>6</v>
      </c>
      <c r="H2504" s="280" t="s">
        <v>1394</v>
      </c>
      <c r="I2504" s="80"/>
    </row>
    <row r="2505" spans="1:9">
      <c r="A2505" s="280" t="s">
        <v>3900</v>
      </c>
      <c r="B2505" s="280" t="s">
        <v>1457</v>
      </c>
      <c r="C2505" s="280" t="s">
        <v>1215</v>
      </c>
      <c r="D2505" s="280" t="s">
        <v>1212</v>
      </c>
      <c r="E2505" s="80">
        <v>1.0078282648287205</v>
      </c>
      <c r="F2505" s="80">
        <v>711450</v>
      </c>
      <c r="G2505" s="80">
        <v>6</v>
      </c>
      <c r="H2505" s="280" t="s">
        <v>1394</v>
      </c>
      <c r="I2505" s="80"/>
    </row>
    <row r="2506" spans="1:9">
      <c r="A2506" s="280" t="s">
        <v>3901</v>
      </c>
      <c r="B2506" s="280" t="s">
        <v>1457</v>
      </c>
      <c r="C2506" s="280" t="s">
        <v>1215</v>
      </c>
      <c r="D2506" s="280" t="s">
        <v>1213</v>
      </c>
      <c r="E2506" s="80">
        <v>0.98052642536092738</v>
      </c>
      <c r="F2506" s="80">
        <v>711450</v>
      </c>
      <c r="G2506" s="80">
        <v>6</v>
      </c>
      <c r="H2506" s="280" t="s">
        <v>1394</v>
      </c>
      <c r="I2506" s="80"/>
    </row>
    <row r="2507" spans="1:9">
      <c r="A2507" s="280" t="s">
        <v>3902</v>
      </c>
      <c r="B2507" s="280" t="s">
        <v>1457</v>
      </c>
      <c r="C2507" s="280" t="s">
        <v>1215</v>
      </c>
      <c r="D2507" s="280" t="s">
        <v>1214</v>
      </c>
      <c r="E2507" s="80">
        <v>1.0060924848168717</v>
      </c>
      <c r="F2507" s="80">
        <v>711450</v>
      </c>
      <c r="G2507" s="80">
        <v>6</v>
      </c>
      <c r="H2507" s="280" t="s">
        <v>1394</v>
      </c>
      <c r="I2507" s="80"/>
    </row>
    <row r="2508" spans="1:9">
      <c r="A2508" s="280" t="s">
        <v>3903</v>
      </c>
      <c r="B2508" s="280" t="s">
        <v>1457</v>
      </c>
      <c r="C2508" s="280" t="s">
        <v>1215</v>
      </c>
      <c r="D2508" s="280" t="s">
        <v>1215</v>
      </c>
      <c r="E2508" s="80">
        <v>1</v>
      </c>
      <c r="F2508" s="80">
        <v>711450</v>
      </c>
      <c r="G2508" s="80">
        <v>6</v>
      </c>
      <c r="H2508" s="280" t="s">
        <v>1394</v>
      </c>
      <c r="I2508" s="80"/>
    </row>
    <row r="2509" spans="1:9">
      <c r="A2509" s="280" t="s">
        <v>3904</v>
      </c>
      <c r="B2509" s="280" t="s">
        <v>1457</v>
      </c>
      <c r="C2509" s="280" t="s">
        <v>1215</v>
      </c>
      <c r="D2509" s="280" t="s">
        <v>1216</v>
      </c>
      <c r="E2509" s="80">
        <v>1.1018335498208589</v>
      </c>
      <c r="F2509" s="80">
        <v>711450</v>
      </c>
      <c r="G2509" s="80">
        <v>6</v>
      </c>
      <c r="H2509" s="280" t="s">
        <v>1394</v>
      </c>
      <c r="I2509" s="80"/>
    </row>
    <row r="2510" spans="1:9">
      <c r="A2510" s="280" t="s">
        <v>3905</v>
      </c>
      <c r="B2510" s="280" t="s">
        <v>1457</v>
      </c>
      <c r="C2510" s="280" t="s">
        <v>1215</v>
      </c>
      <c r="D2510" s="280" t="s">
        <v>1217</v>
      </c>
      <c r="E2510" s="80">
        <v>0.87719836472874924</v>
      </c>
      <c r="F2510" s="80">
        <v>711450</v>
      </c>
      <c r="G2510" s="80">
        <v>6</v>
      </c>
      <c r="H2510" s="280" t="s">
        <v>1394</v>
      </c>
      <c r="I2510" s="80"/>
    </row>
    <row r="2511" spans="1:9">
      <c r="A2511" s="280" t="s">
        <v>3906</v>
      </c>
      <c r="B2511" s="280" t="s">
        <v>1457</v>
      </c>
      <c r="C2511" s="280" t="s">
        <v>1215</v>
      </c>
      <c r="D2511" s="280" t="s">
        <v>1218</v>
      </c>
      <c r="E2511" s="80">
        <v>0.89302226416701092</v>
      </c>
      <c r="F2511" s="80">
        <v>711450</v>
      </c>
      <c r="G2511" s="80">
        <v>6</v>
      </c>
      <c r="H2511" s="280" t="s">
        <v>1394</v>
      </c>
      <c r="I2511" s="80"/>
    </row>
    <row r="2512" spans="1:9">
      <c r="A2512" s="280" t="s">
        <v>3907</v>
      </c>
      <c r="B2512" s="280" t="s">
        <v>1457</v>
      </c>
      <c r="C2512" s="280" t="s">
        <v>1215</v>
      </c>
      <c r="D2512" s="280" t="s">
        <v>1219</v>
      </c>
      <c r="E2512" s="80">
        <v>118656.24845969427</v>
      </c>
      <c r="F2512" s="80">
        <v>711450</v>
      </c>
      <c r="G2512" s="80">
        <v>6</v>
      </c>
      <c r="H2512" s="280" t="s">
        <v>1394</v>
      </c>
      <c r="I2512" s="80"/>
    </row>
    <row r="2513" spans="1:9">
      <c r="A2513" s="280" t="s">
        <v>3908</v>
      </c>
      <c r="B2513" s="280" t="s">
        <v>1457</v>
      </c>
      <c r="C2513" s="280" t="s">
        <v>1215</v>
      </c>
      <c r="D2513" s="280" t="s">
        <v>1347</v>
      </c>
      <c r="E2513" s="80">
        <v>1.7990168129635054</v>
      </c>
      <c r="F2513" s="80">
        <v>711450</v>
      </c>
      <c r="G2513" s="80">
        <v>6</v>
      </c>
      <c r="H2513" s="280" t="s">
        <v>1394</v>
      </c>
      <c r="I2513" s="80"/>
    </row>
    <row r="2514" spans="1:9">
      <c r="A2514" s="280" t="s">
        <v>3909</v>
      </c>
      <c r="B2514" s="280" t="s">
        <v>1457</v>
      </c>
      <c r="C2514" s="280" t="s">
        <v>1215</v>
      </c>
      <c r="D2514" s="280" t="s">
        <v>1344</v>
      </c>
      <c r="E2514" s="80">
        <v>4.3584914796553216</v>
      </c>
      <c r="F2514" s="80">
        <v>711450</v>
      </c>
      <c r="G2514" s="80">
        <v>6</v>
      </c>
      <c r="H2514" s="280" t="s">
        <v>1394</v>
      </c>
      <c r="I2514" s="80"/>
    </row>
    <row r="2515" spans="1:9">
      <c r="A2515" s="280" t="s">
        <v>3910</v>
      </c>
      <c r="B2515" s="280" t="s">
        <v>1457</v>
      </c>
      <c r="C2515" s="280" t="s">
        <v>1216</v>
      </c>
      <c r="D2515" s="280" t="s">
        <v>1211</v>
      </c>
      <c r="E2515" s="80">
        <v>0.78199765001271582</v>
      </c>
      <c r="F2515" s="80">
        <v>711450</v>
      </c>
      <c r="G2515" s="80">
        <v>6</v>
      </c>
      <c r="H2515" s="280" t="s">
        <v>1394</v>
      </c>
      <c r="I2515" s="80"/>
    </row>
    <row r="2516" spans="1:9">
      <c r="A2516" s="280" t="s">
        <v>3911</v>
      </c>
      <c r="B2516" s="280" t="s">
        <v>1457</v>
      </c>
      <c r="C2516" s="280" t="s">
        <v>1216</v>
      </c>
      <c r="D2516" s="280" t="s">
        <v>1212</v>
      </c>
      <c r="E2516" s="80">
        <v>0.8041817663228441</v>
      </c>
      <c r="F2516" s="80">
        <v>711450</v>
      </c>
      <c r="G2516" s="80">
        <v>6</v>
      </c>
      <c r="H2516" s="280" t="s">
        <v>1394</v>
      </c>
      <c r="I2516" s="80"/>
    </row>
    <row r="2517" spans="1:9">
      <c r="A2517" s="280" t="s">
        <v>3912</v>
      </c>
      <c r="B2517" s="280" t="s">
        <v>1457</v>
      </c>
      <c r="C2517" s="280" t="s">
        <v>1216</v>
      </c>
      <c r="D2517" s="280" t="s">
        <v>1213</v>
      </c>
      <c r="E2517" s="80">
        <v>0.78231907217784091</v>
      </c>
      <c r="F2517" s="80">
        <v>711450</v>
      </c>
      <c r="G2517" s="80">
        <v>6</v>
      </c>
      <c r="H2517" s="280" t="s">
        <v>1394</v>
      </c>
      <c r="I2517" s="80"/>
    </row>
    <row r="2518" spans="1:9">
      <c r="A2518" s="280" t="s">
        <v>3913</v>
      </c>
      <c r="B2518" s="280" t="s">
        <v>1457</v>
      </c>
      <c r="C2518" s="280" t="s">
        <v>1216</v>
      </c>
      <c r="D2518" s="280" t="s">
        <v>1214</v>
      </c>
      <c r="E2518" s="80">
        <v>0.80278181524087289</v>
      </c>
      <c r="F2518" s="80">
        <v>711450</v>
      </c>
      <c r="G2518" s="80">
        <v>6</v>
      </c>
      <c r="H2518" s="280" t="s">
        <v>1394</v>
      </c>
      <c r="I2518" s="80"/>
    </row>
    <row r="2519" spans="1:9">
      <c r="A2519" s="280" t="s">
        <v>3914</v>
      </c>
      <c r="B2519" s="280" t="s">
        <v>1457</v>
      </c>
      <c r="C2519" s="280" t="s">
        <v>1216</v>
      </c>
      <c r="D2519" s="280" t="s">
        <v>1215</v>
      </c>
      <c r="E2519" s="80">
        <v>0.79785635975552083</v>
      </c>
      <c r="F2519" s="80">
        <v>711450</v>
      </c>
      <c r="G2519" s="80">
        <v>6</v>
      </c>
      <c r="H2519" s="280" t="s">
        <v>1394</v>
      </c>
      <c r="I2519" s="80"/>
    </row>
    <row r="2520" spans="1:9">
      <c r="A2520" s="280" t="s">
        <v>3915</v>
      </c>
      <c r="B2520" s="280" t="s">
        <v>1457</v>
      </c>
      <c r="C2520" s="280" t="s">
        <v>1216</v>
      </c>
      <c r="D2520" s="280" t="s">
        <v>1216</v>
      </c>
      <c r="E2520" s="80">
        <v>1</v>
      </c>
      <c r="F2520" s="80">
        <v>711450</v>
      </c>
      <c r="G2520" s="80">
        <v>6</v>
      </c>
      <c r="H2520" s="280" t="s">
        <v>1394</v>
      </c>
      <c r="I2520" s="80"/>
    </row>
    <row r="2521" spans="1:9">
      <c r="A2521" s="280" t="s">
        <v>3916</v>
      </c>
      <c r="B2521" s="280" t="s">
        <v>1457</v>
      </c>
      <c r="C2521" s="280" t="s">
        <v>1216</v>
      </c>
      <c r="D2521" s="280" t="s">
        <v>1217</v>
      </c>
      <c r="E2521" s="80">
        <v>0.69835767529552417</v>
      </c>
      <c r="F2521" s="80">
        <v>711450</v>
      </c>
      <c r="G2521" s="80">
        <v>6</v>
      </c>
      <c r="H2521" s="280" t="s">
        <v>1394</v>
      </c>
      <c r="I2521" s="80"/>
    </row>
    <row r="2522" spans="1:9">
      <c r="A2522" s="280" t="s">
        <v>3917</v>
      </c>
      <c r="B2522" s="280" t="s">
        <v>1457</v>
      </c>
      <c r="C2522" s="280" t="s">
        <v>1216</v>
      </c>
      <c r="D2522" s="280" t="s">
        <v>1218</v>
      </c>
      <c r="E2522" s="80">
        <v>0.67429621871116296</v>
      </c>
      <c r="F2522" s="80">
        <v>711450</v>
      </c>
      <c r="G2522" s="80">
        <v>6</v>
      </c>
      <c r="H2522" s="280" t="s">
        <v>1394</v>
      </c>
      <c r="I2522" s="80"/>
    </row>
    <row r="2523" spans="1:9">
      <c r="A2523" s="280" t="s">
        <v>3918</v>
      </c>
      <c r="B2523" s="280" t="s">
        <v>1457</v>
      </c>
      <c r="C2523" s="280" t="s">
        <v>1216</v>
      </c>
      <c r="D2523" s="280" t="s">
        <v>1219</v>
      </c>
      <c r="E2523" s="80">
        <v>95875.779418191101</v>
      </c>
      <c r="F2523" s="80">
        <v>711450</v>
      </c>
      <c r="G2523" s="80">
        <v>6</v>
      </c>
      <c r="H2523" s="280" t="s">
        <v>1394</v>
      </c>
      <c r="I2523" s="80"/>
    </row>
    <row r="2524" spans="1:9">
      <c r="A2524" s="280" t="s">
        <v>3919</v>
      </c>
      <c r="B2524" s="280" t="s">
        <v>1457</v>
      </c>
      <c r="C2524" s="280" t="s">
        <v>1216</v>
      </c>
      <c r="D2524" s="280" t="s">
        <v>1347</v>
      </c>
      <c r="E2524" s="80">
        <v>1.4361999232862868</v>
      </c>
      <c r="F2524" s="80">
        <v>711450</v>
      </c>
      <c r="G2524" s="80">
        <v>6</v>
      </c>
      <c r="H2524" s="280" t="s">
        <v>1394</v>
      </c>
      <c r="I2524" s="80"/>
    </row>
    <row r="2525" spans="1:9">
      <c r="A2525" s="280" t="s">
        <v>3920</v>
      </c>
      <c r="B2525" s="280" t="s">
        <v>1457</v>
      </c>
      <c r="C2525" s="280" t="s">
        <v>1216</v>
      </c>
      <c r="D2525" s="280" t="s">
        <v>1344</v>
      </c>
      <c r="E2525" s="80">
        <v>3.4762158747722189</v>
      </c>
      <c r="F2525" s="80">
        <v>711450</v>
      </c>
      <c r="G2525" s="80">
        <v>6</v>
      </c>
      <c r="H2525" s="280" t="s">
        <v>1394</v>
      </c>
      <c r="I2525" s="80"/>
    </row>
    <row r="2526" spans="1:9">
      <c r="A2526" s="280" t="s">
        <v>3921</v>
      </c>
      <c r="B2526" s="280" t="s">
        <v>1457</v>
      </c>
      <c r="C2526" s="280" t="s">
        <v>1217</v>
      </c>
      <c r="D2526" s="280" t="s">
        <v>1211</v>
      </c>
      <c r="E2526" s="80">
        <v>1.1192908006658895</v>
      </c>
      <c r="F2526" s="80">
        <v>711450</v>
      </c>
      <c r="G2526" s="80">
        <v>6</v>
      </c>
      <c r="H2526" s="280" t="s">
        <v>1394</v>
      </c>
      <c r="I2526" s="80"/>
    </row>
    <row r="2527" spans="1:9">
      <c r="A2527" s="280" t="s">
        <v>3922</v>
      </c>
      <c r="B2527" s="280" t="s">
        <v>1457</v>
      </c>
      <c r="C2527" s="280" t="s">
        <v>1217</v>
      </c>
      <c r="D2527" s="280" t="s">
        <v>1212</v>
      </c>
      <c r="E2527" s="80">
        <v>1.151357477080047</v>
      </c>
      <c r="F2527" s="80">
        <v>711450</v>
      </c>
      <c r="G2527" s="80">
        <v>6</v>
      </c>
      <c r="H2527" s="280" t="s">
        <v>1394</v>
      </c>
      <c r="I2527" s="80"/>
    </row>
    <row r="2528" spans="1:9">
      <c r="A2528" s="280" t="s">
        <v>3923</v>
      </c>
      <c r="B2528" s="280" t="s">
        <v>1457</v>
      </c>
      <c r="C2528" s="280" t="s">
        <v>1217</v>
      </c>
      <c r="D2528" s="280" t="s">
        <v>1213</v>
      </c>
      <c r="E2528" s="80">
        <v>1.1197557148271777</v>
      </c>
      <c r="F2528" s="80">
        <v>711450</v>
      </c>
      <c r="G2528" s="80">
        <v>6</v>
      </c>
      <c r="H2528" s="280" t="s">
        <v>1394</v>
      </c>
      <c r="I2528" s="80"/>
    </row>
    <row r="2529" spans="1:9">
      <c r="A2529" s="280" t="s">
        <v>3924</v>
      </c>
      <c r="B2529" s="280" t="s">
        <v>1457</v>
      </c>
      <c r="C2529" s="280" t="s">
        <v>1217</v>
      </c>
      <c r="D2529" s="280" t="s">
        <v>1214</v>
      </c>
      <c r="E2529" s="80">
        <v>1.1493651699746978</v>
      </c>
      <c r="F2529" s="80">
        <v>711450</v>
      </c>
      <c r="G2529" s="80">
        <v>6</v>
      </c>
      <c r="H2529" s="280" t="s">
        <v>1394</v>
      </c>
      <c r="I2529" s="80"/>
    </row>
    <row r="2530" spans="1:9">
      <c r="A2530" s="280" t="s">
        <v>3925</v>
      </c>
      <c r="B2530" s="280" t="s">
        <v>1457</v>
      </c>
      <c r="C2530" s="280" t="s">
        <v>1217</v>
      </c>
      <c r="D2530" s="280" t="s">
        <v>1215</v>
      </c>
      <c r="E2530" s="80">
        <v>1.1425010845850927</v>
      </c>
      <c r="F2530" s="80">
        <v>711450</v>
      </c>
      <c r="G2530" s="80">
        <v>6</v>
      </c>
      <c r="H2530" s="280" t="s">
        <v>1394</v>
      </c>
      <c r="I2530" s="80"/>
    </row>
    <row r="2531" spans="1:9">
      <c r="A2531" s="280" t="s">
        <v>3926</v>
      </c>
      <c r="B2531" s="280" t="s">
        <v>1457</v>
      </c>
      <c r="C2531" s="280" t="s">
        <v>1217</v>
      </c>
      <c r="D2531" s="280" t="s">
        <v>1216</v>
      </c>
      <c r="E2531" s="80">
        <v>1.2549302234465971</v>
      </c>
      <c r="F2531" s="80">
        <v>711450</v>
      </c>
      <c r="G2531" s="80">
        <v>6</v>
      </c>
      <c r="H2531" s="280" t="s">
        <v>1394</v>
      </c>
      <c r="I2531" s="80"/>
    </row>
    <row r="2532" spans="1:9">
      <c r="A2532" s="280" t="s">
        <v>3927</v>
      </c>
      <c r="B2532" s="280" t="s">
        <v>1457</v>
      </c>
      <c r="C2532" s="280" t="s">
        <v>1217</v>
      </c>
      <c r="D2532" s="280" t="s">
        <v>1217</v>
      </c>
      <c r="E2532" s="80">
        <v>1</v>
      </c>
      <c r="F2532" s="80">
        <v>711450</v>
      </c>
      <c r="G2532" s="80">
        <v>6</v>
      </c>
      <c r="H2532" s="280" t="s">
        <v>1394</v>
      </c>
      <c r="I2532" s="80"/>
    </row>
    <row r="2533" spans="1:9">
      <c r="A2533" s="280" t="s">
        <v>3928</v>
      </c>
      <c r="B2533" s="280" t="s">
        <v>1457</v>
      </c>
      <c r="C2533" s="280" t="s">
        <v>1217</v>
      </c>
      <c r="D2533" s="280" t="s">
        <v>1218</v>
      </c>
      <c r="E2533" s="80">
        <v>1.0190432522735184</v>
      </c>
      <c r="F2533" s="80">
        <v>711450</v>
      </c>
      <c r="G2533" s="80">
        <v>6</v>
      </c>
      <c r="H2533" s="280" t="s">
        <v>1394</v>
      </c>
      <c r="I2533" s="80"/>
    </row>
    <row r="2534" spans="1:9">
      <c r="A2534" s="280" t="s">
        <v>3929</v>
      </c>
      <c r="B2534" s="280" t="s">
        <v>1457</v>
      </c>
      <c r="C2534" s="280" t="s">
        <v>1217</v>
      </c>
      <c r="D2534" s="280" t="s">
        <v>1219</v>
      </c>
      <c r="E2534" s="80">
        <v>134619.97954558663</v>
      </c>
      <c r="F2534" s="80">
        <v>711450</v>
      </c>
      <c r="G2534" s="80">
        <v>6</v>
      </c>
      <c r="H2534" s="280" t="s">
        <v>1394</v>
      </c>
      <c r="I2534" s="80"/>
    </row>
    <row r="2535" spans="1:9">
      <c r="A2535" s="280" t="s">
        <v>3930</v>
      </c>
      <c r="B2535" s="280" t="s">
        <v>1457</v>
      </c>
      <c r="C2535" s="280" t="s">
        <v>1217</v>
      </c>
      <c r="D2535" s="280" t="s">
        <v>1347</v>
      </c>
      <c r="E2535" s="80">
        <v>2.0541067205197057</v>
      </c>
      <c r="F2535" s="80">
        <v>711450</v>
      </c>
      <c r="G2535" s="80">
        <v>6</v>
      </c>
      <c r="H2535" s="280" t="s">
        <v>1394</v>
      </c>
      <c r="I2535" s="80"/>
    </row>
    <row r="2536" spans="1:9">
      <c r="A2536" s="280" t="s">
        <v>3931</v>
      </c>
      <c r="B2536" s="280" t="s">
        <v>1457</v>
      </c>
      <c r="C2536" s="280" t="s">
        <v>1217</v>
      </c>
      <c r="D2536" s="280" t="s">
        <v>1344</v>
      </c>
      <c r="E2536" s="80">
        <v>4.9751056662750077</v>
      </c>
      <c r="F2536" s="80">
        <v>711450</v>
      </c>
      <c r="G2536" s="80">
        <v>6</v>
      </c>
      <c r="H2536" s="280" t="s">
        <v>1394</v>
      </c>
      <c r="I2536" s="80"/>
    </row>
    <row r="2537" spans="1:9">
      <c r="A2537" s="280" t="s">
        <v>3932</v>
      </c>
      <c r="B2537" s="280" t="s">
        <v>1457</v>
      </c>
      <c r="C2537" s="280" t="s">
        <v>1218</v>
      </c>
      <c r="D2537" s="280" t="s">
        <v>1211</v>
      </c>
      <c r="E2537" s="80">
        <v>1.2959379093828005</v>
      </c>
      <c r="F2537" s="80">
        <v>711450</v>
      </c>
      <c r="G2537" s="80">
        <v>6</v>
      </c>
      <c r="H2537" s="280" t="s">
        <v>1394</v>
      </c>
      <c r="I2537" s="80"/>
    </row>
    <row r="2538" spans="1:9">
      <c r="A2538" s="280" t="s">
        <v>3933</v>
      </c>
      <c r="B2538" s="280" t="s">
        <v>1457</v>
      </c>
      <c r="C2538" s="280" t="s">
        <v>1218</v>
      </c>
      <c r="D2538" s="280" t="s">
        <v>1212</v>
      </c>
      <c r="E2538" s="80">
        <v>1.3380542785548328</v>
      </c>
      <c r="F2538" s="80">
        <v>711450</v>
      </c>
      <c r="G2538" s="80">
        <v>6</v>
      </c>
      <c r="H2538" s="280" t="s">
        <v>1394</v>
      </c>
      <c r="I2538" s="80"/>
    </row>
    <row r="2539" spans="1:9">
      <c r="A2539" s="280" t="s">
        <v>3934</v>
      </c>
      <c r="B2539" s="280" t="s">
        <v>1457</v>
      </c>
      <c r="C2539" s="280" t="s">
        <v>1218</v>
      </c>
      <c r="D2539" s="280" t="s">
        <v>1213</v>
      </c>
      <c r="E2539" s="80">
        <v>1.2964203553541789</v>
      </c>
      <c r="F2539" s="80">
        <v>711450</v>
      </c>
      <c r="G2539" s="80">
        <v>6</v>
      </c>
      <c r="H2539" s="280" t="s">
        <v>1394</v>
      </c>
      <c r="I2539" s="80"/>
    </row>
    <row r="2540" spans="1:9">
      <c r="A2540" s="280" t="s">
        <v>3935</v>
      </c>
      <c r="B2540" s="280" t="s">
        <v>1457</v>
      </c>
      <c r="C2540" s="280" t="s">
        <v>1218</v>
      </c>
      <c r="D2540" s="280" t="s">
        <v>1214</v>
      </c>
      <c r="E2540" s="80">
        <v>1.3355499156213568</v>
      </c>
      <c r="F2540" s="80">
        <v>711450</v>
      </c>
      <c r="G2540" s="80">
        <v>6</v>
      </c>
      <c r="H2540" s="280" t="s">
        <v>1394</v>
      </c>
      <c r="I2540" s="80"/>
    </row>
    <row r="2541" spans="1:9">
      <c r="A2541" s="280" t="s">
        <v>3936</v>
      </c>
      <c r="B2541" s="280" t="s">
        <v>1457</v>
      </c>
      <c r="C2541" s="280" t="s">
        <v>1218</v>
      </c>
      <c r="D2541" s="280" t="s">
        <v>1215</v>
      </c>
      <c r="E2541" s="80">
        <v>1.3251080273315028</v>
      </c>
      <c r="F2541" s="80">
        <v>711450</v>
      </c>
      <c r="G2541" s="80">
        <v>6</v>
      </c>
      <c r="H2541" s="280" t="s">
        <v>1394</v>
      </c>
      <c r="I2541" s="80"/>
    </row>
    <row r="2542" spans="1:9">
      <c r="A2542" s="280" t="s">
        <v>3937</v>
      </c>
      <c r="B2542" s="280" t="s">
        <v>1457</v>
      </c>
      <c r="C2542" s="280" t="s">
        <v>1218</v>
      </c>
      <c r="D2542" s="280" t="s">
        <v>1216</v>
      </c>
      <c r="E2542" s="80">
        <v>1.5554260066594041</v>
      </c>
      <c r="F2542" s="80">
        <v>711450</v>
      </c>
      <c r="G2542" s="80">
        <v>6</v>
      </c>
      <c r="H2542" s="280" t="s">
        <v>1394</v>
      </c>
      <c r="I2542" s="80"/>
    </row>
    <row r="2543" spans="1:9">
      <c r="A2543" s="280" t="s">
        <v>3938</v>
      </c>
      <c r="B2543" s="280" t="s">
        <v>1457</v>
      </c>
      <c r="C2543" s="280" t="s">
        <v>1218</v>
      </c>
      <c r="D2543" s="280" t="s">
        <v>1217</v>
      </c>
      <c r="E2543" s="80">
        <v>1.1629964185166815</v>
      </c>
      <c r="F2543" s="80">
        <v>711450</v>
      </c>
      <c r="G2543" s="80">
        <v>6</v>
      </c>
      <c r="H2543" s="280" t="s">
        <v>1394</v>
      </c>
      <c r="I2543" s="80"/>
    </row>
    <row r="2544" spans="1:9">
      <c r="A2544" s="280" t="s">
        <v>3939</v>
      </c>
      <c r="B2544" s="280" t="s">
        <v>1457</v>
      </c>
      <c r="C2544" s="280" t="s">
        <v>1218</v>
      </c>
      <c r="D2544" s="280" t="s">
        <v>1218</v>
      </c>
      <c r="E2544" s="80">
        <v>1</v>
      </c>
      <c r="F2544" s="80">
        <v>711450</v>
      </c>
      <c r="G2544" s="80">
        <v>6</v>
      </c>
      <c r="H2544" s="280" t="s">
        <v>1394</v>
      </c>
      <c r="I2544" s="80"/>
    </row>
    <row r="2545" spans="1:9">
      <c r="A2545" s="280" t="s">
        <v>3940</v>
      </c>
      <c r="B2545" s="280" t="s">
        <v>1457</v>
      </c>
      <c r="C2545" s="280" t="s">
        <v>1218</v>
      </c>
      <c r="D2545" s="280" t="s">
        <v>1219</v>
      </c>
      <c r="E2545" s="80">
        <v>142808.75130895377</v>
      </c>
      <c r="F2545" s="80">
        <v>711450</v>
      </c>
      <c r="G2545" s="80">
        <v>6</v>
      </c>
      <c r="H2545" s="280" t="s">
        <v>1394</v>
      </c>
      <c r="I2545" s="80"/>
    </row>
    <row r="2546" spans="1:9">
      <c r="A2546" s="280" t="s">
        <v>3941</v>
      </c>
      <c r="B2546" s="280" t="s">
        <v>1457</v>
      </c>
      <c r="C2546" s="280" t="s">
        <v>1218</v>
      </c>
      <c r="D2546" s="280" t="s">
        <v>1347</v>
      </c>
      <c r="E2546" s="80">
        <v>2.3496335368725796</v>
      </c>
      <c r="F2546" s="80">
        <v>711450</v>
      </c>
      <c r="G2546" s="80">
        <v>6</v>
      </c>
      <c r="H2546" s="280" t="s">
        <v>1394</v>
      </c>
      <c r="I2546" s="80"/>
    </row>
    <row r="2547" spans="1:9">
      <c r="A2547" s="280" t="s">
        <v>3942</v>
      </c>
      <c r="B2547" s="280" t="s">
        <v>1457</v>
      </c>
      <c r="C2547" s="280" t="s">
        <v>1218</v>
      </c>
      <c r="D2547" s="280" t="s">
        <v>1344</v>
      </c>
      <c r="E2547" s="80">
        <v>5.740809681321986</v>
      </c>
      <c r="F2547" s="80">
        <v>711450</v>
      </c>
      <c r="G2547" s="80">
        <v>6</v>
      </c>
      <c r="H2547" s="280" t="s">
        <v>1394</v>
      </c>
      <c r="I2547" s="80"/>
    </row>
    <row r="2548" spans="1:9">
      <c r="A2548" s="280" t="s">
        <v>3943</v>
      </c>
      <c r="B2548" s="280" t="s">
        <v>1457</v>
      </c>
      <c r="C2548" s="280" t="s">
        <v>1219</v>
      </c>
      <c r="D2548" s="280" t="s">
        <v>1211</v>
      </c>
      <c r="E2548" s="80">
        <v>0.9350934985235958</v>
      </c>
      <c r="F2548" s="80">
        <v>711450</v>
      </c>
      <c r="G2548" s="80">
        <v>6</v>
      </c>
      <c r="H2548" s="280" t="s">
        <v>1394</v>
      </c>
      <c r="I2548" s="80"/>
    </row>
    <row r="2549" spans="1:9">
      <c r="A2549" s="280" t="s">
        <v>3944</v>
      </c>
      <c r="B2549" s="280" t="s">
        <v>1457</v>
      </c>
      <c r="C2549" s="280" t="s">
        <v>1219</v>
      </c>
      <c r="D2549" s="280" t="s">
        <v>1212</v>
      </c>
      <c r="E2549" s="80">
        <v>0.96116834247625049</v>
      </c>
      <c r="F2549" s="80">
        <v>711450</v>
      </c>
      <c r="G2549" s="80">
        <v>6</v>
      </c>
      <c r="H2549" s="280" t="s">
        <v>1394</v>
      </c>
      <c r="I2549" s="80"/>
    </row>
    <row r="2550" spans="1:9">
      <c r="A2550" s="280" t="s">
        <v>3945</v>
      </c>
      <c r="B2550" s="280" t="s">
        <v>1457</v>
      </c>
      <c r="C2550" s="280" t="s">
        <v>1219</v>
      </c>
      <c r="D2550" s="280" t="s">
        <v>1213</v>
      </c>
      <c r="E2550" s="80">
        <v>0.93551493845869793</v>
      </c>
      <c r="F2550" s="80">
        <v>711450</v>
      </c>
      <c r="G2550" s="80">
        <v>6</v>
      </c>
      <c r="H2550" s="280" t="s">
        <v>1394</v>
      </c>
      <c r="I2550" s="80"/>
    </row>
    <row r="2551" spans="1:9">
      <c r="A2551" s="280" t="s">
        <v>3946</v>
      </c>
      <c r="B2551" s="280" t="s">
        <v>1457</v>
      </c>
      <c r="C2551" s="280" t="s">
        <v>1219</v>
      </c>
      <c r="D2551" s="280" t="s">
        <v>1214</v>
      </c>
      <c r="E2551" s="80">
        <v>0.95933899078773599</v>
      </c>
      <c r="F2551" s="80">
        <v>711450</v>
      </c>
      <c r="G2551" s="80">
        <v>6</v>
      </c>
      <c r="H2551" s="280" t="s">
        <v>1394</v>
      </c>
      <c r="I2551" s="80"/>
    </row>
    <row r="2552" spans="1:9">
      <c r="A2552" s="280" t="s">
        <v>3947</v>
      </c>
      <c r="B2552" s="280" t="s">
        <v>1457</v>
      </c>
      <c r="C2552" s="280" t="s">
        <v>1219</v>
      </c>
      <c r="D2552" s="280" t="s">
        <v>1215</v>
      </c>
      <c r="E2552" s="80">
        <v>0.95388260006846826</v>
      </c>
      <c r="F2552" s="80">
        <v>711450</v>
      </c>
      <c r="G2552" s="80">
        <v>6</v>
      </c>
      <c r="H2552" s="280" t="s">
        <v>1394</v>
      </c>
      <c r="I2552" s="80"/>
    </row>
    <row r="2553" spans="1:9">
      <c r="A2553" s="280" t="s">
        <v>3948</v>
      </c>
      <c r="B2553" s="280" t="s">
        <v>1457</v>
      </c>
      <c r="C2553" s="280" t="s">
        <v>1219</v>
      </c>
      <c r="D2553" s="280" t="s">
        <v>1216</v>
      </c>
      <c r="E2553" s="80">
        <v>1.1323410259114968</v>
      </c>
      <c r="F2553" s="80">
        <v>711450</v>
      </c>
      <c r="G2553" s="80">
        <v>6</v>
      </c>
      <c r="H2553" s="280" t="s">
        <v>1394</v>
      </c>
      <c r="I2553" s="80"/>
    </row>
    <row r="2554" spans="1:9">
      <c r="A2554" s="280" t="s">
        <v>3949</v>
      </c>
      <c r="B2554" s="280" t="s">
        <v>1457</v>
      </c>
      <c r="C2554" s="280" t="s">
        <v>1219</v>
      </c>
      <c r="D2554" s="280" t="s">
        <v>1217</v>
      </c>
      <c r="E2554" s="80">
        <v>0.83636550721621006</v>
      </c>
      <c r="F2554" s="80">
        <v>711450</v>
      </c>
      <c r="G2554" s="80">
        <v>6</v>
      </c>
      <c r="H2554" s="280" t="s">
        <v>1394</v>
      </c>
      <c r="I2554" s="80"/>
    </row>
    <row r="2555" spans="1:9">
      <c r="A2555" s="280" t="s">
        <v>3950</v>
      </c>
      <c r="B2555" s="280" t="s">
        <v>1457</v>
      </c>
      <c r="C2555" s="280" t="s">
        <v>1219</v>
      </c>
      <c r="D2555" s="280" t="s">
        <v>1218</v>
      </c>
      <c r="E2555" s="80">
        <v>0.86662364202983411</v>
      </c>
      <c r="F2555" s="80">
        <v>711450</v>
      </c>
      <c r="G2555" s="80">
        <v>6</v>
      </c>
      <c r="H2555" s="280" t="s">
        <v>1394</v>
      </c>
      <c r="I2555" s="80"/>
    </row>
    <row r="2556" spans="1:9">
      <c r="A2556" s="280" t="s">
        <v>3951</v>
      </c>
      <c r="B2556" s="280" t="s">
        <v>1457</v>
      </c>
      <c r="C2556" s="280" t="s">
        <v>1219</v>
      </c>
      <c r="D2556" s="280" t="s">
        <v>1219</v>
      </c>
      <c r="E2556" s="80">
        <v>1</v>
      </c>
      <c r="F2556" s="80">
        <v>711450</v>
      </c>
      <c r="G2556" s="80">
        <v>6</v>
      </c>
      <c r="H2556" s="280" t="s">
        <v>1394</v>
      </c>
      <c r="I2556" s="80"/>
    </row>
    <row r="2557" spans="1:9">
      <c r="A2557" s="280" t="s">
        <v>3952</v>
      </c>
      <c r="B2557" s="280" t="s">
        <v>1457</v>
      </c>
      <c r="C2557" s="280" t="s">
        <v>1219</v>
      </c>
      <c r="D2557" s="280" t="s">
        <v>1347</v>
      </c>
      <c r="E2557" s="80">
        <v>1.6871009577950633</v>
      </c>
      <c r="F2557" s="80">
        <v>711450</v>
      </c>
      <c r="G2557" s="80">
        <v>6</v>
      </c>
      <c r="H2557" s="280" t="s">
        <v>1394</v>
      </c>
      <c r="I2557" s="80"/>
    </row>
    <row r="2558" spans="1:9">
      <c r="A2558" s="280" t="s">
        <v>3953</v>
      </c>
      <c r="B2558" s="280" t="s">
        <v>1457</v>
      </c>
      <c r="C2558" s="280" t="s">
        <v>1219</v>
      </c>
      <c r="D2558" s="280" t="s">
        <v>1344</v>
      </c>
      <c r="E2558" s="80">
        <v>4.1439431940249074</v>
      </c>
      <c r="F2558" s="80">
        <v>711450</v>
      </c>
      <c r="G2558" s="80">
        <v>6</v>
      </c>
      <c r="H2558" s="280" t="s">
        <v>1394</v>
      </c>
      <c r="I2558" s="80"/>
    </row>
    <row r="2559" spans="1:9">
      <c r="A2559" s="280" t="s">
        <v>3954</v>
      </c>
      <c r="B2559" s="280" t="s">
        <v>1457</v>
      </c>
      <c r="C2559" s="280" t="s">
        <v>1183</v>
      </c>
      <c r="D2559" s="280" t="s">
        <v>1211</v>
      </c>
      <c r="E2559" s="80">
        <v>0.28317371085565607</v>
      </c>
      <c r="F2559" s="80">
        <v>711450</v>
      </c>
      <c r="G2559" s="80">
        <v>6</v>
      </c>
      <c r="H2559" s="280" t="s">
        <v>1394</v>
      </c>
      <c r="I2559" s="80"/>
    </row>
    <row r="2560" spans="1:9">
      <c r="A2560" s="280" t="s">
        <v>3955</v>
      </c>
      <c r="B2560" s="280" t="s">
        <v>1457</v>
      </c>
      <c r="C2560" s="280" t="s">
        <v>1183</v>
      </c>
      <c r="D2560" s="280" t="s">
        <v>1212</v>
      </c>
      <c r="E2560" s="80">
        <v>0.29137774956582613</v>
      </c>
      <c r="F2560" s="80">
        <v>711450</v>
      </c>
      <c r="G2560" s="80">
        <v>6</v>
      </c>
      <c r="H2560" s="280" t="s">
        <v>1394</v>
      </c>
      <c r="I2560" s="80"/>
    </row>
    <row r="2561" spans="1:9">
      <c r="A2561" s="280" t="s">
        <v>3956</v>
      </c>
      <c r="B2561" s="280" t="s">
        <v>1457</v>
      </c>
      <c r="C2561" s="280" t="s">
        <v>1183</v>
      </c>
      <c r="D2561" s="280" t="s">
        <v>1213</v>
      </c>
      <c r="E2561" s="80">
        <v>0.2832984779221922</v>
      </c>
      <c r="F2561" s="80">
        <v>711450</v>
      </c>
      <c r="G2561" s="80">
        <v>6</v>
      </c>
      <c r="H2561" s="280" t="s">
        <v>1394</v>
      </c>
      <c r="I2561" s="80"/>
    </row>
    <row r="2562" spans="1:9">
      <c r="A2562" s="280" t="s">
        <v>3957</v>
      </c>
      <c r="B2562" s="280" t="s">
        <v>1457</v>
      </c>
      <c r="C2562" s="280" t="s">
        <v>1183</v>
      </c>
      <c r="D2562" s="280" t="s">
        <v>1214</v>
      </c>
      <c r="E2562" s="80">
        <v>0.29088934325993943</v>
      </c>
      <c r="F2562" s="80">
        <v>711450</v>
      </c>
      <c r="G2562" s="80">
        <v>6</v>
      </c>
      <c r="H2562" s="280" t="s">
        <v>1394</v>
      </c>
      <c r="I2562" s="80"/>
    </row>
    <row r="2563" spans="1:9">
      <c r="A2563" s="280" t="s">
        <v>3958</v>
      </c>
      <c r="B2563" s="280" t="s">
        <v>1457</v>
      </c>
      <c r="C2563" s="280" t="s">
        <v>1183</v>
      </c>
      <c r="D2563" s="280" t="s">
        <v>1215</v>
      </c>
      <c r="E2563" s="80">
        <v>0.28930672519069894</v>
      </c>
      <c r="F2563" s="80">
        <v>711450</v>
      </c>
      <c r="G2563" s="80">
        <v>6</v>
      </c>
      <c r="H2563" s="280" t="s">
        <v>1394</v>
      </c>
      <c r="I2563" s="80"/>
    </row>
    <row r="2564" spans="1:9">
      <c r="A2564" s="280" t="s">
        <v>3959</v>
      </c>
      <c r="B2564" s="280" t="s">
        <v>1457</v>
      </c>
      <c r="C2564" s="280" t="s">
        <v>1183</v>
      </c>
      <c r="D2564" s="280" t="s">
        <v>1216</v>
      </c>
      <c r="E2564" s="80">
        <v>0.19693224116226057</v>
      </c>
      <c r="F2564" s="80">
        <v>711450</v>
      </c>
      <c r="G2564" s="80">
        <v>6</v>
      </c>
      <c r="H2564" s="280" t="s">
        <v>1394</v>
      </c>
      <c r="I2564" s="80"/>
    </row>
    <row r="2565" spans="1:9">
      <c r="A2565" s="280" t="s">
        <v>3960</v>
      </c>
      <c r="B2565" s="280" t="s">
        <v>1457</v>
      </c>
      <c r="C2565" s="280" t="s">
        <v>1183</v>
      </c>
      <c r="D2565" s="280" t="s">
        <v>1217</v>
      </c>
      <c r="E2565" s="80">
        <v>0.2537118413891416</v>
      </c>
      <c r="F2565" s="80">
        <v>711450</v>
      </c>
      <c r="G2565" s="80">
        <v>6</v>
      </c>
      <c r="H2565" s="280" t="s">
        <v>1394</v>
      </c>
      <c r="I2565" s="80"/>
    </row>
    <row r="2566" spans="1:9">
      <c r="A2566" s="280" t="s">
        <v>3961</v>
      </c>
      <c r="B2566" s="280" t="s">
        <v>1457</v>
      </c>
      <c r="C2566" s="280" t="s">
        <v>1183</v>
      </c>
      <c r="D2566" s="280" t="s">
        <v>1218</v>
      </c>
      <c r="E2566" s="80">
        <v>0.29390414307540358</v>
      </c>
      <c r="F2566" s="80">
        <v>711450</v>
      </c>
      <c r="G2566" s="80">
        <v>6</v>
      </c>
      <c r="H2566" s="280" t="s">
        <v>1394</v>
      </c>
      <c r="I2566" s="80"/>
    </row>
    <row r="2567" spans="1:9">
      <c r="A2567" s="280" t="s">
        <v>3962</v>
      </c>
      <c r="B2567" s="280" t="s">
        <v>1457</v>
      </c>
      <c r="C2567" s="280" t="s">
        <v>1183</v>
      </c>
      <c r="D2567" s="280" t="s">
        <v>1219</v>
      </c>
      <c r="E2567" s="80">
        <v>32116.032207711618</v>
      </c>
      <c r="F2567" s="80">
        <v>711450</v>
      </c>
      <c r="G2567" s="80">
        <v>6</v>
      </c>
      <c r="H2567" s="280" t="s">
        <v>1394</v>
      </c>
      <c r="I2567" s="80"/>
    </row>
    <row r="2568" spans="1:9">
      <c r="A2568" s="280" t="s">
        <v>3963</v>
      </c>
      <c r="B2568" s="280" t="s">
        <v>1457</v>
      </c>
      <c r="C2568" s="280" t="s">
        <v>1183</v>
      </c>
      <c r="D2568" s="280" t="s">
        <v>1347</v>
      </c>
      <c r="E2568" s="80">
        <v>0.51838918282772184</v>
      </c>
      <c r="F2568" s="80">
        <v>711450</v>
      </c>
      <c r="G2568" s="80">
        <v>6</v>
      </c>
      <c r="H2568" s="280" t="s">
        <v>1394</v>
      </c>
      <c r="I2568" s="80"/>
    </row>
    <row r="2569" spans="1:9">
      <c r="A2569" s="280" t="s">
        <v>3964</v>
      </c>
      <c r="B2569" s="280" t="s">
        <v>1457</v>
      </c>
      <c r="C2569" s="280" t="s">
        <v>1183</v>
      </c>
      <c r="D2569" s="280" t="s">
        <v>1344</v>
      </c>
      <c r="E2569" s="80">
        <v>1.2584076919256464</v>
      </c>
      <c r="F2569" s="80">
        <v>711450</v>
      </c>
      <c r="G2569" s="80">
        <v>6</v>
      </c>
      <c r="H2569" s="280" t="s">
        <v>1394</v>
      </c>
      <c r="I2569" s="80"/>
    </row>
    <row r="2570" spans="1:9">
      <c r="A2570" s="280" t="s">
        <v>3965</v>
      </c>
      <c r="B2570" s="280" t="s">
        <v>1457</v>
      </c>
      <c r="C2570" s="280" t="s">
        <v>1184</v>
      </c>
      <c r="D2570" s="280" t="s">
        <v>1211</v>
      </c>
      <c r="E2570" s="80">
        <v>1.7599355739822006E-2</v>
      </c>
      <c r="F2570" s="80">
        <v>711450</v>
      </c>
      <c r="G2570" s="80">
        <v>6</v>
      </c>
      <c r="H2570" s="280" t="s">
        <v>1394</v>
      </c>
      <c r="I2570" s="80"/>
    </row>
    <row r="2571" spans="1:9">
      <c r="A2571" s="280" t="s">
        <v>3966</v>
      </c>
      <c r="B2571" s="280" t="s">
        <v>1457</v>
      </c>
      <c r="C2571" s="280" t="s">
        <v>1184</v>
      </c>
      <c r="D2571" s="280" t="s">
        <v>1212</v>
      </c>
      <c r="E2571" s="80">
        <v>1.8119496785496819E-2</v>
      </c>
      <c r="F2571" s="80">
        <v>711450</v>
      </c>
      <c r="G2571" s="80">
        <v>6</v>
      </c>
      <c r="H2571" s="280" t="s">
        <v>1394</v>
      </c>
      <c r="I2571" s="80"/>
    </row>
    <row r="2572" spans="1:9">
      <c r="A2572" s="280" t="s">
        <v>3967</v>
      </c>
      <c r="B2572" s="280" t="s">
        <v>1457</v>
      </c>
      <c r="C2572" s="280" t="s">
        <v>1184</v>
      </c>
      <c r="D2572" s="280" t="s">
        <v>1213</v>
      </c>
      <c r="E2572" s="80">
        <v>1.7605347357004704E-2</v>
      </c>
      <c r="F2572" s="80">
        <v>711450</v>
      </c>
      <c r="G2572" s="80">
        <v>6</v>
      </c>
      <c r="H2572" s="280" t="s">
        <v>1394</v>
      </c>
      <c r="I2572" s="80"/>
    </row>
    <row r="2573" spans="1:9">
      <c r="A2573" s="280" t="s">
        <v>3968</v>
      </c>
      <c r="B2573" s="280" t="s">
        <v>1457</v>
      </c>
      <c r="C2573" s="280" t="s">
        <v>1184</v>
      </c>
      <c r="D2573" s="280" t="s">
        <v>1214</v>
      </c>
      <c r="E2573" s="80">
        <v>1.8082990114178216E-2</v>
      </c>
      <c r="F2573" s="80">
        <v>711450</v>
      </c>
      <c r="G2573" s="80">
        <v>6</v>
      </c>
      <c r="H2573" s="280" t="s">
        <v>1394</v>
      </c>
      <c r="I2573" s="80"/>
    </row>
    <row r="2574" spans="1:9">
      <c r="A2574" s="280" t="s">
        <v>3969</v>
      </c>
      <c r="B2574" s="280" t="s">
        <v>1457</v>
      </c>
      <c r="C2574" s="280" t="s">
        <v>1184</v>
      </c>
      <c r="D2574" s="280" t="s">
        <v>1215</v>
      </c>
      <c r="E2574" s="80">
        <v>1.7985914566133358E-2</v>
      </c>
      <c r="F2574" s="80">
        <v>711450</v>
      </c>
      <c r="G2574" s="80">
        <v>6</v>
      </c>
      <c r="H2574" s="280" t="s">
        <v>1394</v>
      </c>
      <c r="I2574" s="80"/>
    </row>
    <row r="2575" spans="1:9">
      <c r="A2575" s="280" t="s">
        <v>3970</v>
      </c>
      <c r="B2575" s="280" t="s">
        <v>1457</v>
      </c>
      <c r="C2575" s="280" t="s">
        <v>1184</v>
      </c>
      <c r="D2575" s="280" t="s">
        <v>1216</v>
      </c>
      <c r="E2575" s="80">
        <v>1.8561379185732519E-2</v>
      </c>
      <c r="F2575" s="80">
        <v>711450</v>
      </c>
      <c r="G2575" s="80">
        <v>6</v>
      </c>
      <c r="H2575" s="280" t="s">
        <v>1394</v>
      </c>
      <c r="I2575" s="80"/>
    </row>
    <row r="2576" spans="1:9">
      <c r="A2576" s="280" t="s">
        <v>3971</v>
      </c>
      <c r="B2576" s="280" t="s">
        <v>1457</v>
      </c>
      <c r="C2576" s="280" t="s">
        <v>1184</v>
      </c>
      <c r="D2576" s="280" t="s">
        <v>1217</v>
      </c>
      <c r="E2576" s="80">
        <v>1.5744214715574197E-2</v>
      </c>
      <c r="F2576" s="80">
        <v>711450</v>
      </c>
      <c r="G2576" s="80">
        <v>6</v>
      </c>
      <c r="H2576" s="280" t="s">
        <v>1394</v>
      </c>
      <c r="I2576" s="80"/>
    </row>
    <row r="2577" spans="1:9">
      <c r="A2577" s="280" t="s">
        <v>3972</v>
      </c>
      <c r="B2577" s="280" t="s">
        <v>1457</v>
      </c>
      <c r="C2577" s="280" t="s">
        <v>1184</v>
      </c>
      <c r="D2577" s="280" t="s">
        <v>1218</v>
      </c>
      <c r="E2577" s="80">
        <v>1.8557703372505212E-2</v>
      </c>
      <c r="F2577" s="80">
        <v>711450</v>
      </c>
      <c r="G2577" s="80">
        <v>6</v>
      </c>
      <c r="H2577" s="280" t="s">
        <v>1394</v>
      </c>
      <c r="I2577" s="80"/>
    </row>
    <row r="2578" spans="1:9">
      <c r="A2578" s="280" t="s">
        <v>3973</v>
      </c>
      <c r="B2578" s="280" t="s">
        <v>1457</v>
      </c>
      <c r="C2578" s="280" t="s">
        <v>1184</v>
      </c>
      <c r="D2578" s="280" t="s">
        <v>1219</v>
      </c>
      <c r="E2578" s="80">
        <v>2481.1022999513975</v>
      </c>
      <c r="F2578" s="80">
        <v>711450</v>
      </c>
      <c r="G2578" s="80">
        <v>6</v>
      </c>
      <c r="H2578" s="280" t="s">
        <v>1394</v>
      </c>
      <c r="I2578" s="80"/>
    </row>
    <row r="2579" spans="1:9">
      <c r="A2579" s="280" t="s">
        <v>3974</v>
      </c>
      <c r="B2579" s="280" t="s">
        <v>1457</v>
      </c>
      <c r="C2579" s="280" t="s">
        <v>1184</v>
      </c>
      <c r="D2579" s="280" t="s">
        <v>1347</v>
      </c>
      <c r="E2579" s="80">
        <v>3.2630748111939327E-2</v>
      </c>
      <c r="F2579" s="80">
        <v>711450</v>
      </c>
      <c r="G2579" s="80">
        <v>6</v>
      </c>
      <c r="H2579" s="280" t="s">
        <v>1394</v>
      </c>
      <c r="I2579" s="80"/>
    </row>
    <row r="2580" spans="1:9">
      <c r="A2580" s="280" t="s">
        <v>3975</v>
      </c>
      <c r="B2580" s="280" t="s">
        <v>1457</v>
      </c>
      <c r="C2580" s="280" t="s">
        <v>1184</v>
      </c>
      <c r="D2580" s="280" t="s">
        <v>1344</v>
      </c>
      <c r="E2580" s="80">
        <v>7.8468653555236634E-2</v>
      </c>
      <c r="F2580" s="80">
        <v>711450</v>
      </c>
      <c r="G2580" s="80">
        <v>6</v>
      </c>
      <c r="H2580" s="280" t="s">
        <v>1394</v>
      </c>
      <c r="I2580" s="80"/>
    </row>
    <row r="2581" spans="1:9">
      <c r="A2581" s="280" t="s">
        <v>3976</v>
      </c>
      <c r="B2581" s="280" t="s">
        <v>1457</v>
      </c>
      <c r="C2581" s="280" t="s">
        <v>1185</v>
      </c>
      <c r="D2581" s="280" t="s">
        <v>1211</v>
      </c>
      <c r="E2581" s="80">
        <v>2.5331347901424182E-2</v>
      </c>
      <c r="F2581" s="80">
        <v>711450</v>
      </c>
      <c r="G2581" s="80">
        <v>6</v>
      </c>
      <c r="H2581" s="280" t="s">
        <v>1394</v>
      </c>
      <c r="I2581" s="80"/>
    </row>
    <row r="2582" spans="1:9">
      <c r="A2582" s="280" t="s">
        <v>3977</v>
      </c>
      <c r="B2582" s="280" t="s">
        <v>1457</v>
      </c>
      <c r="C2582" s="280" t="s">
        <v>1185</v>
      </c>
      <c r="D2582" s="280" t="s">
        <v>1212</v>
      </c>
      <c r="E2582" s="80">
        <v>2.7251562306947277E-2</v>
      </c>
      <c r="F2582" s="80">
        <v>711450</v>
      </c>
      <c r="G2582" s="80">
        <v>6</v>
      </c>
      <c r="H2582" s="280" t="s">
        <v>1394</v>
      </c>
      <c r="I2582" s="80"/>
    </row>
    <row r="2583" spans="1:9">
      <c r="A2583" s="280" t="s">
        <v>3978</v>
      </c>
      <c r="B2583" s="280" t="s">
        <v>1457</v>
      </c>
      <c r="C2583" s="280" t="s">
        <v>1185</v>
      </c>
      <c r="D2583" s="280" t="s">
        <v>1213</v>
      </c>
      <c r="E2583" s="80">
        <v>2.5333361982848069E-2</v>
      </c>
      <c r="F2583" s="80">
        <v>711450</v>
      </c>
      <c r="G2583" s="80">
        <v>6</v>
      </c>
      <c r="H2583" s="280" t="s">
        <v>1394</v>
      </c>
      <c r="I2583" s="80"/>
    </row>
    <row r="2584" spans="1:9">
      <c r="A2584" s="280" t="s">
        <v>3979</v>
      </c>
      <c r="B2584" s="280" t="s">
        <v>1457</v>
      </c>
      <c r="C2584" s="280" t="s">
        <v>1185</v>
      </c>
      <c r="D2584" s="280" t="s">
        <v>1214</v>
      </c>
      <c r="E2584" s="80">
        <v>2.7229858583127053E-2</v>
      </c>
      <c r="F2584" s="80">
        <v>711450</v>
      </c>
      <c r="G2584" s="80">
        <v>6</v>
      </c>
      <c r="H2584" s="280" t="s">
        <v>1394</v>
      </c>
      <c r="I2584" s="80"/>
    </row>
    <row r="2585" spans="1:9">
      <c r="A2585" s="280" t="s">
        <v>3980</v>
      </c>
      <c r="B2585" s="280" t="s">
        <v>1457</v>
      </c>
      <c r="C2585" s="280" t="s">
        <v>1185</v>
      </c>
      <c r="D2585" s="280" t="s">
        <v>1215</v>
      </c>
      <c r="E2585" s="80">
        <v>2.699188269728817E-2</v>
      </c>
      <c r="F2585" s="80">
        <v>711450</v>
      </c>
      <c r="G2585" s="80">
        <v>6</v>
      </c>
      <c r="H2585" s="280" t="s">
        <v>1394</v>
      </c>
      <c r="I2585" s="80"/>
    </row>
    <row r="2586" spans="1:9">
      <c r="A2586" s="280" t="s">
        <v>3981</v>
      </c>
      <c r="B2586" s="280" t="s">
        <v>1457</v>
      </c>
      <c r="C2586" s="280" t="s">
        <v>1185</v>
      </c>
      <c r="D2586" s="280" t="s">
        <v>1216</v>
      </c>
      <c r="E2586" s="80">
        <v>1.4426491241258776E-2</v>
      </c>
      <c r="F2586" s="80">
        <v>711450</v>
      </c>
      <c r="G2586" s="80">
        <v>6</v>
      </c>
      <c r="H2586" s="280" t="s">
        <v>1394</v>
      </c>
      <c r="I2586" s="80"/>
    </row>
    <row r="2587" spans="1:9">
      <c r="A2587" s="280" t="s">
        <v>3982</v>
      </c>
      <c r="B2587" s="280" t="s">
        <v>1457</v>
      </c>
      <c r="C2587" s="280" t="s">
        <v>1185</v>
      </c>
      <c r="D2587" s="280" t="s">
        <v>1217</v>
      </c>
      <c r="E2587" s="80">
        <v>2.3362559932570155E-2</v>
      </c>
      <c r="F2587" s="80">
        <v>711450</v>
      </c>
      <c r="G2587" s="80">
        <v>6</v>
      </c>
      <c r="H2587" s="280" t="s">
        <v>1394</v>
      </c>
      <c r="I2587" s="80"/>
    </row>
    <row r="2588" spans="1:9">
      <c r="A2588" s="280" t="s">
        <v>3983</v>
      </c>
      <c r="B2588" s="280" t="s">
        <v>1457</v>
      </c>
      <c r="C2588" s="280" t="s">
        <v>1185</v>
      </c>
      <c r="D2588" s="280" t="s">
        <v>1218</v>
      </c>
      <c r="E2588" s="80">
        <v>2.0396626201106518E-2</v>
      </c>
      <c r="F2588" s="80">
        <v>711450</v>
      </c>
      <c r="G2588" s="80">
        <v>6</v>
      </c>
      <c r="H2588" s="280" t="s">
        <v>1394</v>
      </c>
      <c r="I2588" s="80"/>
    </row>
    <row r="2589" spans="1:9">
      <c r="A2589" s="280" t="s">
        <v>3984</v>
      </c>
      <c r="B2589" s="280" t="s">
        <v>1457</v>
      </c>
      <c r="C2589" s="280" t="s">
        <v>1185</v>
      </c>
      <c r="D2589" s="280" t="s">
        <v>1219</v>
      </c>
      <c r="E2589" s="80">
        <v>2756.2991795506014</v>
      </c>
      <c r="F2589" s="80">
        <v>711450</v>
      </c>
      <c r="G2589" s="80">
        <v>6</v>
      </c>
      <c r="H2589" s="280" t="s">
        <v>1394</v>
      </c>
      <c r="I2589" s="80"/>
    </row>
    <row r="2590" spans="1:9">
      <c r="A2590" s="280" t="s">
        <v>3985</v>
      </c>
      <c r="B2590" s="280" t="s">
        <v>1457</v>
      </c>
      <c r="C2590" s="280" t="s">
        <v>1185</v>
      </c>
      <c r="D2590" s="280" t="s">
        <v>1347</v>
      </c>
      <c r="E2590" s="80">
        <v>4.5501425194867287E-2</v>
      </c>
      <c r="F2590" s="80">
        <v>711450</v>
      </c>
      <c r="G2590" s="80">
        <v>6</v>
      </c>
      <c r="H2590" s="280" t="s">
        <v>1394</v>
      </c>
      <c r="I2590" s="80"/>
    </row>
    <row r="2591" spans="1:9">
      <c r="A2591" s="280" t="s">
        <v>3986</v>
      </c>
      <c r="B2591" s="280" t="s">
        <v>1457</v>
      </c>
      <c r="C2591" s="280" t="s">
        <v>1185</v>
      </c>
      <c r="D2591" s="280" t="s">
        <v>1344</v>
      </c>
      <c r="E2591" s="80">
        <v>0.11171452459174525</v>
      </c>
      <c r="F2591" s="80">
        <v>711450</v>
      </c>
      <c r="G2591" s="80">
        <v>6</v>
      </c>
      <c r="H2591" s="280" t="s">
        <v>1394</v>
      </c>
      <c r="I2591" s="80"/>
    </row>
    <row r="2592" spans="1:9">
      <c r="A2592" s="280" t="s">
        <v>3987</v>
      </c>
      <c r="B2592" s="280" t="s">
        <v>1457</v>
      </c>
      <c r="C2592" s="280" t="s">
        <v>1186</v>
      </c>
      <c r="D2592" s="280" t="s">
        <v>1211</v>
      </c>
      <c r="E2592" s="80">
        <v>1.1647003244913085E-4</v>
      </c>
      <c r="F2592" s="80">
        <v>711450</v>
      </c>
      <c r="G2592" s="80">
        <v>6</v>
      </c>
      <c r="H2592" s="280" t="s">
        <v>1394</v>
      </c>
      <c r="I2592" s="80"/>
    </row>
    <row r="2593" spans="1:9">
      <c r="A2593" s="280" t="s">
        <v>3988</v>
      </c>
      <c r="B2593" s="280" t="s">
        <v>1457</v>
      </c>
      <c r="C2593" s="280" t="s">
        <v>1186</v>
      </c>
      <c r="D2593" s="280" t="s">
        <v>1212</v>
      </c>
      <c r="E2593" s="80">
        <v>1.1967110434556954E-4</v>
      </c>
      <c r="F2593" s="80">
        <v>711450</v>
      </c>
      <c r="G2593" s="80">
        <v>6</v>
      </c>
      <c r="H2593" s="280" t="s">
        <v>1394</v>
      </c>
      <c r="I2593" s="80"/>
    </row>
    <row r="2594" spans="1:9">
      <c r="A2594" s="280" t="s">
        <v>3989</v>
      </c>
      <c r="B2594" s="280" t="s">
        <v>1457</v>
      </c>
      <c r="C2594" s="280" t="s">
        <v>1186</v>
      </c>
      <c r="D2594" s="280" t="s">
        <v>1213</v>
      </c>
      <c r="E2594" s="80">
        <v>1.1647003244913085E-4</v>
      </c>
      <c r="F2594" s="80">
        <v>711450</v>
      </c>
      <c r="G2594" s="80">
        <v>6</v>
      </c>
      <c r="H2594" s="280" t="s">
        <v>1394</v>
      </c>
      <c r="I2594" s="80"/>
    </row>
    <row r="2595" spans="1:9">
      <c r="A2595" s="280" t="s">
        <v>3990</v>
      </c>
      <c r="B2595" s="280" t="s">
        <v>1457</v>
      </c>
      <c r="C2595" s="280" t="s">
        <v>1186</v>
      </c>
      <c r="D2595" s="280" t="s">
        <v>1214</v>
      </c>
      <c r="E2595" s="80">
        <v>1.1647003244913085E-4</v>
      </c>
      <c r="F2595" s="80">
        <v>711450</v>
      </c>
      <c r="G2595" s="80">
        <v>6</v>
      </c>
      <c r="H2595" s="280" t="s">
        <v>1394</v>
      </c>
      <c r="I2595" s="80"/>
    </row>
    <row r="2596" spans="1:9">
      <c r="A2596" s="280" t="s">
        <v>3991</v>
      </c>
      <c r="B2596" s="280" t="s">
        <v>1457</v>
      </c>
      <c r="C2596" s="280" t="s">
        <v>1186</v>
      </c>
      <c r="D2596" s="280" t="s">
        <v>1215</v>
      </c>
      <c r="E2596" s="80">
        <v>1.1944275967937221E-4</v>
      </c>
      <c r="F2596" s="80">
        <v>711450</v>
      </c>
      <c r="G2596" s="80">
        <v>6</v>
      </c>
      <c r="H2596" s="280" t="s">
        <v>1394</v>
      </c>
      <c r="I2596" s="80"/>
    </row>
    <row r="2597" spans="1:9">
      <c r="A2597" s="280" t="s">
        <v>3992</v>
      </c>
      <c r="B2597" s="280" t="s">
        <v>1457</v>
      </c>
      <c r="C2597" s="280" t="s">
        <v>1186</v>
      </c>
      <c r="D2597" s="280" t="s">
        <v>1216</v>
      </c>
      <c r="E2597" s="80">
        <v>-4.8955249296805565E-5</v>
      </c>
      <c r="F2597" s="80">
        <v>711450</v>
      </c>
      <c r="G2597" s="80">
        <v>6</v>
      </c>
      <c r="H2597" s="280" t="s">
        <v>1394</v>
      </c>
      <c r="I2597" s="80"/>
    </row>
    <row r="2598" spans="1:9">
      <c r="A2598" s="280" t="s">
        <v>3993</v>
      </c>
      <c r="B2598" s="280" t="s">
        <v>1457</v>
      </c>
      <c r="C2598" s="280" t="s">
        <v>1186</v>
      </c>
      <c r="D2598" s="280" t="s">
        <v>1217</v>
      </c>
      <c r="E2598" s="80">
        <v>1.0111968193035701E-4</v>
      </c>
      <c r="F2598" s="80">
        <v>711450</v>
      </c>
      <c r="G2598" s="80">
        <v>6</v>
      </c>
      <c r="H2598" s="280" t="s">
        <v>1394</v>
      </c>
      <c r="I2598" s="80"/>
    </row>
    <row r="2599" spans="1:9">
      <c r="A2599" s="280" t="s">
        <v>3994</v>
      </c>
      <c r="B2599" s="280" t="s">
        <v>1457</v>
      </c>
      <c r="C2599" s="280" t="s">
        <v>1186</v>
      </c>
      <c r="D2599" s="280" t="s">
        <v>1218</v>
      </c>
      <c r="E2599" s="80">
        <v>1.2347265610312689E-4</v>
      </c>
      <c r="F2599" s="80">
        <v>711450</v>
      </c>
      <c r="G2599" s="80">
        <v>6</v>
      </c>
      <c r="H2599" s="280" t="s">
        <v>1394</v>
      </c>
      <c r="I2599" s="80"/>
    </row>
    <row r="2600" spans="1:9">
      <c r="A2600" s="280" t="s">
        <v>3995</v>
      </c>
      <c r="B2600" s="280" t="s">
        <v>1457</v>
      </c>
      <c r="C2600" s="280" t="s">
        <v>1186</v>
      </c>
      <c r="D2600" s="280" t="s">
        <v>1219</v>
      </c>
      <c r="E2600" s="80">
        <v>1.1742899511255466E-4</v>
      </c>
      <c r="F2600" s="80">
        <v>711450</v>
      </c>
      <c r="G2600" s="80">
        <v>6</v>
      </c>
      <c r="H2600" s="280" t="s">
        <v>1394</v>
      </c>
      <c r="I2600" s="80"/>
    </row>
    <row r="2601" spans="1:9">
      <c r="A2601" s="280" t="s">
        <v>3996</v>
      </c>
      <c r="B2601" s="280" t="s">
        <v>1457</v>
      </c>
      <c r="C2601" s="280" t="s">
        <v>1186</v>
      </c>
      <c r="D2601" s="280" t="s">
        <v>1347</v>
      </c>
      <c r="E2601" s="80">
        <v>2.079287155820927E-4</v>
      </c>
      <c r="F2601" s="80">
        <v>711450</v>
      </c>
      <c r="G2601" s="80">
        <v>6</v>
      </c>
      <c r="H2601" s="280" t="s">
        <v>1394</v>
      </c>
      <c r="I2601" s="80"/>
    </row>
    <row r="2602" spans="1:9">
      <c r="A2602" s="280" t="s">
        <v>3997</v>
      </c>
      <c r="B2602" s="280" t="s">
        <v>1457</v>
      </c>
      <c r="C2602" s="280" t="s">
        <v>1186</v>
      </c>
      <c r="D2602" s="280" t="s">
        <v>1344</v>
      </c>
      <c r="E2602" s="80">
        <v>4.9024185471029265E-4</v>
      </c>
      <c r="F2602" s="80">
        <v>711450</v>
      </c>
      <c r="G2602" s="80">
        <v>6</v>
      </c>
      <c r="H2602" s="280" t="s">
        <v>1394</v>
      </c>
      <c r="I2602" s="80"/>
    </row>
    <row r="2603" spans="1:9">
      <c r="A2603" s="280" t="s">
        <v>3998</v>
      </c>
      <c r="B2603" s="280" t="s">
        <v>1457</v>
      </c>
      <c r="C2603" s="280" t="s">
        <v>1187</v>
      </c>
      <c r="D2603" s="280" t="s">
        <v>1211</v>
      </c>
      <c r="E2603" s="80">
        <v>1.7033817271723648E-3</v>
      </c>
      <c r="F2603" s="80">
        <v>711450</v>
      </c>
      <c r="G2603" s="80">
        <v>6</v>
      </c>
      <c r="H2603" s="280" t="s">
        <v>1394</v>
      </c>
      <c r="I2603" s="80"/>
    </row>
    <row r="2604" spans="1:9">
      <c r="A2604" s="280" t="s">
        <v>3999</v>
      </c>
      <c r="B2604" s="280" t="s">
        <v>1457</v>
      </c>
      <c r="C2604" s="280" t="s">
        <v>1187</v>
      </c>
      <c r="D2604" s="280" t="s">
        <v>1212</v>
      </c>
      <c r="E2604" s="80">
        <v>1.7624792228966009E-3</v>
      </c>
      <c r="F2604" s="80">
        <v>711450</v>
      </c>
      <c r="G2604" s="80">
        <v>6</v>
      </c>
      <c r="H2604" s="280" t="s">
        <v>1394</v>
      </c>
      <c r="I2604" s="80"/>
    </row>
    <row r="2605" spans="1:9">
      <c r="A2605" s="280" t="s">
        <v>4000</v>
      </c>
      <c r="B2605" s="280" t="s">
        <v>1457</v>
      </c>
      <c r="C2605" s="280" t="s">
        <v>1187</v>
      </c>
      <c r="D2605" s="280" t="s">
        <v>1213</v>
      </c>
      <c r="E2605" s="80">
        <v>1.7039940760880477E-3</v>
      </c>
      <c r="F2605" s="80">
        <v>711450</v>
      </c>
      <c r="G2605" s="80">
        <v>6</v>
      </c>
      <c r="H2605" s="280" t="s">
        <v>1394</v>
      </c>
      <c r="I2605" s="80"/>
    </row>
    <row r="2606" spans="1:9">
      <c r="A2606" s="280" t="s">
        <v>4001</v>
      </c>
      <c r="B2606" s="280" t="s">
        <v>1457</v>
      </c>
      <c r="C2606" s="280" t="s">
        <v>1187</v>
      </c>
      <c r="D2606" s="280" t="s">
        <v>1214</v>
      </c>
      <c r="E2606" s="80">
        <v>1.7238390513982271E-3</v>
      </c>
      <c r="F2606" s="80">
        <v>711450</v>
      </c>
      <c r="G2606" s="80">
        <v>6</v>
      </c>
      <c r="H2606" s="280" t="s">
        <v>1394</v>
      </c>
      <c r="I2606" s="80"/>
    </row>
    <row r="2607" spans="1:9">
      <c r="A2607" s="280" t="s">
        <v>4002</v>
      </c>
      <c r="B2607" s="280" t="s">
        <v>1457</v>
      </c>
      <c r="C2607" s="280" t="s">
        <v>1187</v>
      </c>
      <c r="D2607" s="280" t="s">
        <v>1215</v>
      </c>
      <c r="E2607" s="80">
        <v>1.7505041159241099E-3</v>
      </c>
      <c r="F2607" s="80">
        <v>711450</v>
      </c>
      <c r="G2607" s="80">
        <v>6</v>
      </c>
      <c r="H2607" s="280" t="s">
        <v>1394</v>
      </c>
      <c r="I2607" s="80"/>
    </row>
    <row r="2608" spans="1:9">
      <c r="A2608" s="280" t="s">
        <v>4003</v>
      </c>
      <c r="B2608" s="280" t="s">
        <v>1457</v>
      </c>
      <c r="C2608" s="280" t="s">
        <v>1187</v>
      </c>
      <c r="D2608" s="280" t="s">
        <v>1216</v>
      </c>
      <c r="E2608" s="80">
        <v>1.3954346019930139E-3</v>
      </c>
      <c r="F2608" s="80">
        <v>711450</v>
      </c>
      <c r="G2608" s="80">
        <v>6</v>
      </c>
      <c r="H2608" s="280" t="s">
        <v>1394</v>
      </c>
      <c r="I2608" s="80"/>
    </row>
    <row r="2609" spans="1:9">
      <c r="A2609" s="280" t="s">
        <v>4004</v>
      </c>
      <c r="B2609" s="280" t="s">
        <v>1457</v>
      </c>
      <c r="C2609" s="280" t="s">
        <v>1187</v>
      </c>
      <c r="D2609" s="280" t="s">
        <v>1217</v>
      </c>
      <c r="E2609" s="80">
        <v>1.5274652164396477E-3</v>
      </c>
      <c r="F2609" s="80">
        <v>711450</v>
      </c>
      <c r="G2609" s="80">
        <v>6</v>
      </c>
      <c r="H2609" s="280" t="s">
        <v>1394</v>
      </c>
      <c r="I2609" s="80"/>
    </row>
    <row r="2610" spans="1:9">
      <c r="A2610" s="280" t="s">
        <v>4005</v>
      </c>
      <c r="B2610" s="280" t="s">
        <v>1457</v>
      </c>
      <c r="C2610" s="280" t="s">
        <v>1187</v>
      </c>
      <c r="D2610" s="280" t="s">
        <v>1218</v>
      </c>
      <c r="E2610" s="80">
        <v>1.5531992571845472E-3</v>
      </c>
      <c r="F2610" s="80">
        <v>711450</v>
      </c>
      <c r="G2610" s="80">
        <v>6</v>
      </c>
      <c r="H2610" s="280" t="s">
        <v>1394</v>
      </c>
      <c r="I2610" s="80"/>
    </row>
    <row r="2611" spans="1:9">
      <c r="A2611" s="280" t="s">
        <v>4006</v>
      </c>
      <c r="B2611" s="280" t="s">
        <v>1457</v>
      </c>
      <c r="C2611" s="280" t="s">
        <v>1187</v>
      </c>
      <c r="D2611" s="280" t="s">
        <v>1219</v>
      </c>
      <c r="E2611" s="80">
        <v>1.6689106669851572E-3</v>
      </c>
      <c r="F2611" s="80">
        <v>711450</v>
      </c>
      <c r="G2611" s="80">
        <v>6</v>
      </c>
      <c r="H2611" s="280" t="s">
        <v>1394</v>
      </c>
      <c r="I2611" s="80"/>
    </row>
    <row r="2612" spans="1:9">
      <c r="A2612" s="280" t="s">
        <v>4007</v>
      </c>
      <c r="B2612" s="280" t="s">
        <v>1457</v>
      </c>
      <c r="C2612" s="280" t="s">
        <v>1187</v>
      </c>
      <c r="D2612" s="280" t="s">
        <v>1347</v>
      </c>
      <c r="E2612" s="80">
        <v>3.0089556174139856E-3</v>
      </c>
      <c r="F2612" s="80">
        <v>711450</v>
      </c>
      <c r="G2612" s="80">
        <v>6</v>
      </c>
      <c r="H2612" s="280" t="s">
        <v>1394</v>
      </c>
      <c r="I2612" s="80"/>
    </row>
    <row r="2613" spans="1:9">
      <c r="A2613" s="280" t="s">
        <v>4008</v>
      </c>
      <c r="B2613" s="280" t="s">
        <v>1457</v>
      </c>
      <c r="C2613" s="280" t="s">
        <v>1187</v>
      </c>
      <c r="D2613" s="280" t="s">
        <v>1344</v>
      </c>
      <c r="E2613" s="80">
        <v>7.5581330387749892E-3</v>
      </c>
      <c r="F2613" s="80">
        <v>711450</v>
      </c>
      <c r="G2613" s="80">
        <v>6</v>
      </c>
      <c r="H2613" s="280" t="s">
        <v>1394</v>
      </c>
      <c r="I2613" s="80"/>
    </row>
    <row r="2614" spans="1:9">
      <c r="A2614" s="280" t="s">
        <v>4009</v>
      </c>
      <c r="B2614" s="280" t="s">
        <v>1457</v>
      </c>
      <c r="C2614" s="280" t="s">
        <v>1188</v>
      </c>
      <c r="D2614" s="280" t="s">
        <v>1211</v>
      </c>
      <c r="E2614" s="80">
        <v>8.2597117735222879E-5</v>
      </c>
      <c r="F2614" s="80">
        <v>711450</v>
      </c>
      <c r="G2614" s="80">
        <v>6</v>
      </c>
      <c r="H2614" s="280" t="s">
        <v>1394</v>
      </c>
      <c r="I2614" s="80"/>
    </row>
    <row r="2615" spans="1:9">
      <c r="A2615" s="280" t="s">
        <v>4010</v>
      </c>
      <c r="B2615" s="280" t="s">
        <v>1457</v>
      </c>
      <c r="C2615" s="280" t="s">
        <v>1188</v>
      </c>
      <c r="D2615" s="280" t="s">
        <v>1212</v>
      </c>
      <c r="E2615" s="80">
        <v>8.931022748234192E-5</v>
      </c>
      <c r="F2615" s="80">
        <v>711450</v>
      </c>
      <c r="G2615" s="80">
        <v>6</v>
      </c>
      <c r="H2615" s="280" t="s">
        <v>1394</v>
      </c>
      <c r="I2615" s="80"/>
    </row>
    <row r="2616" spans="1:9">
      <c r="A2616" s="280" t="s">
        <v>4011</v>
      </c>
      <c r="B2616" s="280" t="s">
        <v>1457</v>
      </c>
      <c r="C2616" s="280" t="s">
        <v>1188</v>
      </c>
      <c r="D2616" s="280" t="s">
        <v>1213</v>
      </c>
      <c r="E2616" s="80">
        <v>8.931022748234192E-5</v>
      </c>
      <c r="F2616" s="80">
        <v>711450</v>
      </c>
      <c r="G2616" s="80">
        <v>6</v>
      </c>
      <c r="H2616" s="280" t="s">
        <v>1394</v>
      </c>
      <c r="I2616" s="80"/>
    </row>
    <row r="2617" spans="1:9">
      <c r="A2617" s="280" t="s">
        <v>4012</v>
      </c>
      <c r="B2617" s="280" t="s">
        <v>1457</v>
      </c>
      <c r="C2617" s="280" t="s">
        <v>1188</v>
      </c>
      <c r="D2617" s="280" t="s">
        <v>1214</v>
      </c>
      <c r="E2617" s="80">
        <v>8.931022748234192E-5</v>
      </c>
      <c r="F2617" s="80">
        <v>711450</v>
      </c>
      <c r="G2617" s="80">
        <v>6</v>
      </c>
      <c r="H2617" s="280" t="s">
        <v>1394</v>
      </c>
      <c r="I2617" s="80"/>
    </row>
    <row r="2618" spans="1:9">
      <c r="A2618" s="280" t="s">
        <v>4013</v>
      </c>
      <c r="B2618" s="280" t="s">
        <v>1457</v>
      </c>
      <c r="C2618" s="280" t="s">
        <v>1188</v>
      </c>
      <c r="D2618" s="280" t="s">
        <v>1215</v>
      </c>
      <c r="E2618" s="80">
        <v>8.931022748234192E-5</v>
      </c>
      <c r="F2618" s="80">
        <v>711450</v>
      </c>
      <c r="G2618" s="80">
        <v>6</v>
      </c>
      <c r="H2618" s="280" t="s">
        <v>1394</v>
      </c>
      <c r="I2618" s="80"/>
    </row>
    <row r="2619" spans="1:9">
      <c r="A2619" s="280" t="s">
        <v>4014</v>
      </c>
      <c r="B2619" s="280" t="s">
        <v>1457</v>
      </c>
      <c r="C2619" s="280" t="s">
        <v>1188</v>
      </c>
      <c r="D2619" s="280" t="s">
        <v>1216</v>
      </c>
      <c r="E2619" s="80">
        <v>1.2351057163411704E-4</v>
      </c>
      <c r="F2619" s="80">
        <v>711450</v>
      </c>
      <c r="G2619" s="80">
        <v>6</v>
      </c>
      <c r="H2619" s="280" t="s">
        <v>1394</v>
      </c>
      <c r="I2619" s="80"/>
    </row>
    <row r="2620" spans="1:9">
      <c r="A2620" s="280" t="s">
        <v>4015</v>
      </c>
      <c r="B2620" s="280" t="s">
        <v>1457</v>
      </c>
      <c r="C2620" s="280" t="s">
        <v>1188</v>
      </c>
      <c r="D2620" s="280" t="s">
        <v>1217</v>
      </c>
      <c r="E2620" s="80">
        <v>7.6488069997864347E-5</v>
      </c>
      <c r="F2620" s="80">
        <v>711450</v>
      </c>
      <c r="G2620" s="80">
        <v>6</v>
      </c>
      <c r="H2620" s="280" t="s">
        <v>1394</v>
      </c>
      <c r="I2620" s="80"/>
    </row>
    <row r="2621" spans="1:9">
      <c r="A2621" s="280" t="s">
        <v>4016</v>
      </c>
      <c r="B2621" s="280" t="s">
        <v>1457</v>
      </c>
      <c r="C2621" s="280" t="s">
        <v>1188</v>
      </c>
      <c r="D2621" s="280" t="s">
        <v>1218</v>
      </c>
      <c r="E2621" s="80">
        <v>1.2275151618175597E-4</v>
      </c>
      <c r="F2621" s="80">
        <v>711450</v>
      </c>
      <c r="G2621" s="80">
        <v>6</v>
      </c>
      <c r="H2621" s="280" t="s">
        <v>1394</v>
      </c>
      <c r="I2621" s="80"/>
    </row>
    <row r="2622" spans="1:9">
      <c r="A2622" s="280" t="s">
        <v>4017</v>
      </c>
      <c r="B2622" s="280" t="s">
        <v>1457</v>
      </c>
      <c r="C2622" s="280" t="s">
        <v>1188</v>
      </c>
      <c r="D2622" s="280" t="s">
        <v>1219</v>
      </c>
      <c r="E2622" s="80">
        <v>8.5167474645333487E-5</v>
      </c>
      <c r="F2622" s="80">
        <v>711450</v>
      </c>
      <c r="G2622" s="80">
        <v>6</v>
      </c>
      <c r="H2622" s="280" t="s">
        <v>1394</v>
      </c>
      <c r="I2622" s="80"/>
    </row>
    <row r="2623" spans="1:9">
      <c r="A2623" s="280" t="s">
        <v>4018</v>
      </c>
      <c r="B2623" s="280" t="s">
        <v>1457</v>
      </c>
      <c r="C2623" s="280" t="s">
        <v>1188</v>
      </c>
      <c r="D2623" s="280" t="s">
        <v>1347</v>
      </c>
      <c r="E2623" s="80">
        <v>1.5103864694393352E-4</v>
      </c>
      <c r="F2623" s="80">
        <v>711450</v>
      </c>
      <c r="G2623" s="80">
        <v>6</v>
      </c>
      <c r="H2623" s="280" t="s">
        <v>1394</v>
      </c>
      <c r="I2623" s="80"/>
    </row>
    <row r="2624" spans="1:9">
      <c r="A2624" s="280" t="s">
        <v>4019</v>
      </c>
      <c r="B2624" s="280" t="s">
        <v>1457</v>
      </c>
      <c r="C2624" s="280" t="s">
        <v>1188</v>
      </c>
      <c r="D2624" s="280" t="s">
        <v>1344</v>
      </c>
      <c r="E2624" s="80">
        <v>3.8588093629060962E-4</v>
      </c>
      <c r="F2624" s="80">
        <v>711450</v>
      </c>
      <c r="G2624" s="80">
        <v>6</v>
      </c>
      <c r="H2624" s="280" t="s">
        <v>1394</v>
      </c>
      <c r="I2624" s="80"/>
    </row>
    <row r="2625" spans="1:9">
      <c r="A2625" s="280" t="s">
        <v>4020</v>
      </c>
      <c r="B2625" s="280" t="s">
        <v>1457</v>
      </c>
      <c r="C2625" s="280" t="s">
        <v>1189</v>
      </c>
      <c r="D2625" s="280" t="s">
        <v>1211</v>
      </c>
      <c r="E2625" s="80">
        <v>1.616877669800975E-4</v>
      </c>
      <c r="F2625" s="80">
        <v>711450</v>
      </c>
      <c r="G2625" s="80">
        <v>6</v>
      </c>
      <c r="H2625" s="280" t="s">
        <v>1394</v>
      </c>
      <c r="I2625" s="80"/>
    </row>
    <row r="2626" spans="1:9">
      <c r="A2626" s="280" t="s">
        <v>4021</v>
      </c>
      <c r="B2626" s="280" t="s">
        <v>1457</v>
      </c>
      <c r="C2626" s="280" t="s">
        <v>1189</v>
      </c>
      <c r="D2626" s="280" t="s">
        <v>1212</v>
      </c>
      <c r="E2626" s="80">
        <v>1.6683490532733833E-4</v>
      </c>
      <c r="F2626" s="80">
        <v>711450</v>
      </c>
      <c r="G2626" s="80">
        <v>6</v>
      </c>
      <c r="H2626" s="280" t="s">
        <v>1394</v>
      </c>
      <c r="I2626" s="80"/>
    </row>
    <row r="2627" spans="1:9">
      <c r="A2627" s="280" t="s">
        <v>4022</v>
      </c>
      <c r="B2627" s="280" t="s">
        <v>1457</v>
      </c>
      <c r="C2627" s="280" t="s">
        <v>1189</v>
      </c>
      <c r="D2627" s="280" t="s">
        <v>1213</v>
      </c>
      <c r="E2627" s="80">
        <v>1.6404182807757789E-4</v>
      </c>
      <c r="F2627" s="80">
        <v>711450</v>
      </c>
      <c r="G2627" s="80">
        <v>6</v>
      </c>
      <c r="H2627" s="280" t="s">
        <v>1394</v>
      </c>
      <c r="I2627" s="80"/>
    </row>
    <row r="2628" spans="1:9">
      <c r="A2628" s="280" t="s">
        <v>4023</v>
      </c>
      <c r="B2628" s="280" t="s">
        <v>1457</v>
      </c>
      <c r="C2628" s="280" t="s">
        <v>1189</v>
      </c>
      <c r="D2628" s="280" t="s">
        <v>1214</v>
      </c>
      <c r="E2628" s="80">
        <v>1.6617037094832996E-4</v>
      </c>
      <c r="F2628" s="80">
        <v>711450</v>
      </c>
      <c r="G2628" s="80">
        <v>6</v>
      </c>
      <c r="H2628" s="280" t="s">
        <v>1394</v>
      </c>
      <c r="I2628" s="80"/>
    </row>
    <row r="2629" spans="1:9">
      <c r="A2629" s="280" t="s">
        <v>4024</v>
      </c>
      <c r="B2629" s="280" t="s">
        <v>1457</v>
      </c>
      <c r="C2629" s="280" t="s">
        <v>1189</v>
      </c>
      <c r="D2629" s="280" t="s">
        <v>1215</v>
      </c>
      <c r="E2629" s="80">
        <v>1.6571785072058755E-4</v>
      </c>
      <c r="F2629" s="80">
        <v>711450</v>
      </c>
      <c r="G2629" s="80">
        <v>6</v>
      </c>
      <c r="H2629" s="280" t="s">
        <v>1394</v>
      </c>
      <c r="I2629" s="80"/>
    </row>
    <row r="2630" spans="1:9">
      <c r="A2630" s="280" t="s">
        <v>4025</v>
      </c>
      <c r="B2630" s="280" t="s">
        <v>1457</v>
      </c>
      <c r="C2630" s="280" t="s">
        <v>1189</v>
      </c>
      <c r="D2630" s="280" t="s">
        <v>1216</v>
      </c>
      <c r="E2630" s="80">
        <v>2.1673749000825313E-4</v>
      </c>
      <c r="F2630" s="80">
        <v>711450</v>
      </c>
      <c r="G2630" s="80">
        <v>6</v>
      </c>
      <c r="H2630" s="280" t="s">
        <v>1394</v>
      </c>
      <c r="I2630" s="80"/>
    </row>
    <row r="2631" spans="1:9">
      <c r="A2631" s="280" t="s">
        <v>4026</v>
      </c>
      <c r="B2631" s="280" t="s">
        <v>1457</v>
      </c>
      <c r="C2631" s="280" t="s">
        <v>1189</v>
      </c>
      <c r="D2631" s="280" t="s">
        <v>1217</v>
      </c>
      <c r="E2631" s="80">
        <v>1.4650107780629361E-4</v>
      </c>
      <c r="F2631" s="80">
        <v>711450</v>
      </c>
      <c r="G2631" s="80">
        <v>6</v>
      </c>
      <c r="H2631" s="280" t="s">
        <v>1394</v>
      </c>
      <c r="I2631" s="80"/>
    </row>
    <row r="2632" spans="1:9">
      <c r="A2632" s="280" t="s">
        <v>4027</v>
      </c>
      <c r="B2632" s="280" t="s">
        <v>1457</v>
      </c>
      <c r="C2632" s="280" t="s">
        <v>1189</v>
      </c>
      <c r="D2632" s="280" t="s">
        <v>1218</v>
      </c>
      <c r="E2632" s="80">
        <v>1.5125504326983825E-4</v>
      </c>
      <c r="F2632" s="80">
        <v>711450</v>
      </c>
      <c r="G2632" s="80">
        <v>6</v>
      </c>
      <c r="H2632" s="280" t="s">
        <v>1394</v>
      </c>
      <c r="I2632" s="80"/>
    </row>
    <row r="2633" spans="1:9">
      <c r="A2633" s="280" t="s">
        <v>4028</v>
      </c>
      <c r="B2633" s="280" t="s">
        <v>1457</v>
      </c>
      <c r="C2633" s="280" t="s">
        <v>1189</v>
      </c>
      <c r="D2633" s="280" t="s">
        <v>1219</v>
      </c>
      <c r="E2633" s="80">
        <v>1.5638417309002124E-4</v>
      </c>
      <c r="F2633" s="80">
        <v>711450</v>
      </c>
      <c r="G2633" s="80">
        <v>6</v>
      </c>
      <c r="H2633" s="280" t="s">
        <v>1394</v>
      </c>
      <c r="I2633" s="80"/>
    </row>
    <row r="2634" spans="1:9">
      <c r="A2634" s="280" t="s">
        <v>4029</v>
      </c>
      <c r="B2634" s="280" t="s">
        <v>1457</v>
      </c>
      <c r="C2634" s="280" t="s">
        <v>1189</v>
      </c>
      <c r="D2634" s="280" t="s">
        <v>1347</v>
      </c>
      <c r="E2634" s="80">
        <v>3.1559421917057772E-4</v>
      </c>
      <c r="F2634" s="80">
        <v>711450</v>
      </c>
      <c r="G2634" s="80">
        <v>6</v>
      </c>
      <c r="H2634" s="280" t="s">
        <v>1394</v>
      </c>
      <c r="I2634" s="80"/>
    </row>
    <row r="2635" spans="1:9">
      <c r="A2635" s="280" t="s">
        <v>4030</v>
      </c>
      <c r="B2635" s="280" t="s">
        <v>1457</v>
      </c>
      <c r="C2635" s="280" t="s">
        <v>1189</v>
      </c>
      <c r="D2635" s="280" t="s">
        <v>1344</v>
      </c>
      <c r="E2635" s="80">
        <v>7.4543344762543909E-4</v>
      </c>
      <c r="F2635" s="80">
        <v>711450</v>
      </c>
      <c r="G2635" s="80">
        <v>6</v>
      </c>
      <c r="H2635" s="280" t="s">
        <v>1394</v>
      </c>
      <c r="I2635" s="80"/>
    </row>
    <row r="2636" spans="1:9">
      <c r="A2636" s="280" t="s">
        <v>4031</v>
      </c>
      <c r="B2636" s="280" t="s">
        <v>1457</v>
      </c>
      <c r="C2636" s="280" t="s">
        <v>1190</v>
      </c>
      <c r="D2636" s="280" t="s">
        <v>1211</v>
      </c>
      <c r="E2636" s="80">
        <v>1.3135935299313418E-4</v>
      </c>
      <c r="F2636" s="80">
        <v>707903</v>
      </c>
      <c r="G2636" s="80">
        <v>7</v>
      </c>
      <c r="H2636" s="280" t="s">
        <v>1394</v>
      </c>
      <c r="I2636" s="80"/>
    </row>
    <row r="2637" spans="1:9">
      <c r="A2637" s="280" t="s">
        <v>4032</v>
      </c>
      <c r="B2637" s="280" t="s">
        <v>1457</v>
      </c>
      <c r="C2637" s="280" t="s">
        <v>1190</v>
      </c>
      <c r="D2637" s="280" t="s">
        <v>1212</v>
      </c>
      <c r="E2637" s="80">
        <v>1.3500459738228758E-4</v>
      </c>
      <c r="F2637" s="80">
        <v>707903</v>
      </c>
      <c r="G2637" s="80">
        <v>7</v>
      </c>
      <c r="H2637" s="280" t="s">
        <v>1394</v>
      </c>
      <c r="I2637" s="80"/>
    </row>
    <row r="2638" spans="1:9">
      <c r="A2638" s="280" t="s">
        <v>4033</v>
      </c>
      <c r="B2638" s="280" t="s">
        <v>1457</v>
      </c>
      <c r="C2638" s="280" t="s">
        <v>1190</v>
      </c>
      <c r="D2638" s="280" t="s">
        <v>1213</v>
      </c>
      <c r="E2638" s="80">
        <v>1.329049029355874E-4</v>
      </c>
      <c r="F2638" s="80">
        <v>707903</v>
      </c>
      <c r="G2638" s="80">
        <v>7</v>
      </c>
      <c r="H2638" s="280" t="s">
        <v>1394</v>
      </c>
      <c r="I2638" s="80"/>
    </row>
    <row r="2639" spans="1:9">
      <c r="A2639" s="280" t="s">
        <v>4034</v>
      </c>
      <c r="B2639" s="280" t="s">
        <v>1457</v>
      </c>
      <c r="C2639" s="280" t="s">
        <v>1190</v>
      </c>
      <c r="D2639" s="280" t="s">
        <v>1214</v>
      </c>
      <c r="E2639" s="80">
        <v>1.3453653112413129E-4</v>
      </c>
      <c r="F2639" s="80">
        <v>707903</v>
      </c>
      <c r="G2639" s="80">
        <v>7</v>
      </c>
      <c r="H2639" s="280" t="s">
        <v>1394</v>
      </c>
      <c r="I2639" s="80"/>
    </row>
    <row r="2640" spans="1:9">
      <c r="A2640" s="280" t="s">
        <v>4035</v>
      </c>
      <c r="B2640" s="280" t="s">
        <v>1457</v>
      </c>
      <c r="C2640" s="280" t="s">
        <v>1190</v>
      </c>
      <c r="D2640" s="280" t="s">
        <v>1215</v>
      </c>
      <c r="E2640" s="80">
        <v>1.3483228288930536E-4</v>
      </c>
      <c r="F2640" s="80">
        <v>707903</v>
      </c>
      <c r="G2640" s="80">
        <v>7</v>
      </c>
      <c r="H2640" s="280" t="s">
        <v>1394</v>
      </c>
      <c r="I2640" s="80"/>
    </row>
    <row r="2641" spans="1:9">
      <c r="A2641" s="280" t="s">
        <v>4036</v>
      </c>
      <c r="B2641" s="280" t="s">
        <v>1457</v>
      </c>
      <c r="C2641" s="280" t="s">
        <v>1190</v>
      </c>
      <c r="D2641" s="280" t="s">
        <v>1216</v>
      </c>
      <c r="E2641" s="80">
        <v>1.5451758057335457E-4</v>
      </c>
      <c r="F2641" s="80">
        <v>707903</v>
      </c>
      <c r="G2641" s="80">
        <v>7</v>
      </c>
      <c r="H2641" s="280" t="s">
        <v>1394</v>
      </c>
      <c r="I2641" s="80"/>
    </row>
    <row r="2642" spans="1:9">
      <c r="A2642" s="280" t="s">
        <v>4037</v>
      </c>
      <c r="B2642" s="280" t="s">
        <v>1457</v>
      </c>
      <c r="C2642" s="280" t="s">
        <v>1190</v>
      </c>
      <c r="D2642" s="280" t="s">
        <v>1217</v>
      </c>
      <c r="E2642" s="80">
        <v>1.2185019318149149E-4</v>
      </c>
      <c r="F2642" s="80">
        <v>707903</v>
      </c>
      <c r="G2642" s="80">
        <v>7</v>
      </c>
      <c r="H2642" s="280" t="s">
        <v>1394</v>
      </c>
      <c r="I2642" s="80"/>
    </row>
    <row r="2643" spans="1:9">
      <c r="A2643" s="280" t="s">
        <v>4038</v>
      </c>
      <c r="B2643" s="280" t="s">
        <v>1457</v>
      </c>
      <c r="C2643" s="280" t="s">
        <v>1190</v>
      </c>
      <c r="D2643" s="280" t="s">
        <v>1218</v>
      </c>
      <c r="E2643" s="80">
        <v>1.3773987989953532E-4</v>
      </c>
      <c r="F2643" s="80">
        <v>707903</v>
      </c>
      <c r="G2643" s="80">
        <v>7</v>
      </c>
      <c r="H2643" s="280" t="s">
        <v>1394</v>
      </c>
      <c r="I2643" s="80"/>
    </row>
    <row r="2644" spans="1:9">
      <c r="A2644" s="280" t="s">
        <v>4039</v>
      </c>
      <c r="B2644" s="280" t="s">
        <v>1457</v>
      </c>
      <c r="C2644" s="280" t="s">
        <v>1190</v>
      </c>
      <c r="D2644" s="280" t="s">
        <v>1219</v>
      </c>
      <c r="E2644" s="80">
        <v>11.418534003236998</v>
      </c>
      <c r="F2644" s="80">
        <v>707903</v>
      </c>
      <c r="G2644" s="80">
        <v>7</v>
      </c>
      <c r="H2644" s="280" t="s">
        <v>1394</v>
      </c>
      <c r="I2644" s="80"/>
    </row>
    <row r="2645" spans="1:9">
      <c r="A2645" s="280" t="s">
        <v>4040</v>
      </c>
      <c r="B2645" s="280" t="s">
        <v>1457</v>
      </c>
      <c r="C2645" s="280" t="s">
        <v>1190</v>
      </c>
      <c r="D2645" s="280" t="s">
        <v>1347</v>
      </c>
      <c r="E2645" s="80">
        <v>3.0029785838779226E-4</v>
      </c>
      <c r="F2645" s="80">
        <v>707903</v>
      </c>
      <c r="G2645" s="80">
        <v>7</v>
      </c>
      <c r="H2645" s="280" t="s">
        <v>1394</v>
      </c>
      <c r="I2645" s="80"/>
    </row>
    <row r="2646" spans="1:9">
      <c r="A2646" s="280" t="s">
        <v>4041</v>
      </c>
      <c r="B2646" s="280" t="s">
        <v>1457</v>
      </c>
      <c r="C2646" s="280" t="s">
        <v>1190</v>
      </c>
      <c r="D2646" s="280" t="s">
        <v>1344</v>
      </c>
      <c r="E2646" s="80">
        <v>7.5250083002129466E-4</v>
      </c>
      <c r="F2646" s="80">
        <v>707903</v>
      </c>
      <c r="G2646" s="80">
        <v>7</v>
      </c>
      <c r="H2646" s="280" t="s">
        <v>1394</v>
      </c>
      <c r="I2646" s="80"/>
    </row>
    <row r="2647" spans="1:9">
      <c r="A2647" s="280" t="s">
        <v>4042</v>
      </c>
      <c r="B2647" s="280" t="s">
        <v>1457</v>
      </c>
      <c r="C2647" s="280" t="s">
        <v>1191</v>
      </c>
      <c r="D2647" s="280" t="s">
        <v>1211</v>
      </c>
      <c r="E2647" s="80">
        <v>4.2501225727225797E-4</v>
      </c>
      <c r="F2647" s="80">
        <v>707903</v>
      </c>
      <c r="G2647" s="80">
        <v>7</v>
      </c>
      <c r="H2647" s="280" t="s">
        <v>1394</v>
      </c>
      <c r="I2647" s="80"/>
    </row>
    <row r="2648" spans="1:9">
      <c r="A2648" s="280" t="s">
        <v>4043</v>
      </c>
      <c r="B2648" s="280" t="s">
        <v>1457</v>
      </c>
      <c r="C2648" s="280" t="s">
        <v>1191</v>
      </c>
      <c r="D2648" s="280" t="s">
        <v>1212</v>
      </c>
      <c r="E2648" s="80">
        <v>4.3897697224763385E-4</v>
      </c>
      <c r="F2648" s="80">
        <v>707903</v>
      </c>
      <c r="G2648" s="80">
        <v>7</v>
      </c>
      <c r="H2648" s="280" t="s">
        <v>1394</v>
      </c>
      <c r="I2648" s="80"/>
    </row>
    <row r="2649" spans="1:9">
      <c r="A2649" s="280" t="s">
        <v>4044</v>
      </c>
      <c r="B2649" s="280" t="s">
        <v>1457</v>
      </c>
      <c r="C2649" s="280" t="s">
        <v>1191</v>
      </c>
      <c r="D2649" s="280" t="s">
        <v>1213</v>
      </c>
      <c r="E2649" s="80">
        <v>4.2655780721471119E-4</v>
      </c>
      <c r="F2649" s="80">
        <v>707903</v>
      </c>
      <c r="G2649" s="80">
        <v>7</v>
      </c>
      <c r="H2649" s="280" t="s">
        <v>1394</v>
      </c>
      <c r="I2649" s="80"/>
    </row>
    <row r="2650" spans="1:9">
      <c r="A2650" s="280" t="s">
        <v>4045</v>
      </c>
      <c r="B2650" s="280" t="s">
        <v>1457</v>
      </c>
      <c r="C2650" s="280" t="s">
        <v>1191</v>
      </c>
      <c r="D2650" s="280" t="s">
        <v>1214</v>
      </c>
      <c r="E2650" s="80">
        <v>4.2963141825486399E-4</v>
      </c>
      <c r="F2650" s="80">
        <v>707903</v>
      </c>
      <c r="G2650" s="80">
        <v>7</v>
      </c>
      <c r="H2650" s="280" t="s">
        <v>1394</v>
      </c>
      <c r="I2650" s="80"/>
    </row>
    <row r="2651" spans="1:9">
      <c r="A2651" s="280" t="s">
        <v>4046</v>
      </c>
      <c r="B2651" s="280" t="s">
        <v>1457</v>
      </c>
      <c r="C2651" s="280" t="s">
        <v>1191</v>
      </c>
      <c r="D2651" s="280" t="s">
        <v>1215</v>
      </c>
      <c r="E2651" s="80">
        <v>4.3795101168150918E-4</v>
      </c>
      <c r="F2651" s="80">
        <v>707903</v>
      </c>
      <c r="G2651" s="80">
        <v>7</v>
      </c>
      <c r="H2651" s="280" t="s">
        <v>1394</v>
      </c>
      <c r="I2651" s="80"/>
    </row>
    <row r="2652" spans="1:9">
      <c r="A2652" s="280" t="s">
        <v>4047</v>
      </c>
      <c r="B2652" s="280" t="s">
        <v>1457</v>
      </c>
      <c r="C2652" s="280" t="s">
        <v>1191</v>
      </c>
      <c r="D2652" s="280" t="s">
        <v>1216</v>
      </c>
      <c r="E2652" s="80">
        <v>5.554734255359124E-4</v>
      </c>
      <c r="F2652" s="80">
        <v>707903</v>
      </c>
      <c r="G2652" s="80">
        <v>7</v>
      </c>
      <c r="H2652" s="280" t="s">
        <v>1394</v>
      </c>
      <c r="I2652" s="80"/>
    </row>
    <row r="2653" spans="1:9">
      <c r="A2653" s="280" t="s">
        <v>4048</v>
      </c>
      <c r="B2653" s="280" t="s">
        <v>1457</v>
      </c>
      <c r="C2653" s="280" t="s">
        <v>1191</v>
      </c>
      <c r="D2653" s="280" t="s">
        <v>1217</v>
      </c>
      <c r="E2653" s="80">
        <v>3.9212069805548091E-4</v>
      </c>
      <c r="F2653" s="80">
        <v>707903</v>
      </c>
      <c r="G2653" s="80">
        <v>7</v>
      </c>
      <c r="H2653" s="280" t="s">
        <v>1394</v>
      </c>
      <c r="I2653" s="80"/>
    </row>
    <row r="2654" spans="1:9">
      <c r="A2654" s="280" t="s">
        <v>4049</v>
      </c>
      <c r="B2654" s="280" t="s">
        <v>1457</v>
      </c>
      <c r="C2654" s="280" t="s">
        <v>1191</v>
      </c>
      <c r="D2654" s="280" t="s">
        <v>1218</v>
      </c>
      <c r="E2654" s="80">
        <v>4.4244478771186303E-4</v>
      </c>
      <c r="F2654" s="80">
        <v>707903</v>
      </c>
      <c r="G2654" s="80">
        <v>7</v>
      </c>
      <c r="H2654" s="280" t="s">
        <v>1394</v>
      </c>
      <c r="I2654" s="80"/>
    </row>
    <row r="2655" spans="1:9">
      <c r="A2655" s="280" t="s">
        <v>4050</v>
      </c>
      <c r="B2655" s="280" t="s">
        <v>1457</v>
      </c>
      <c r="C2655" s="280" t="s">
        <v>1191</v>
      </c>
      <c r="D2655" s="280" t="s">
        <v>1219</v>
      </c>
      <c r="E2655" s="80">
        <v>11.418837354695565</v>
      </c>
      <c r="F2655" s="80">
        <v>707903</v>
      </c>
      <c r="G2655" s="80">
        <v>7</v>
      </c>
      <c r="H2655" s="280" t="s">
        <v>1394</v>
      </c>
      <c r="I2655" s="80"/>
    </row>
    <row r="2656" spans="1:9">
      <c r="A2656" s="280" t="s">
        <v>4051</v>
      </c>
      <c r="B2656" s="280" t="s">
        <v>1457</v>
      </c>
      <c r="C2656" s="280" t="s">
        <v>1191</v>
      </c>
      <c r="D2656" s="280" t="s">
        <v>1347</v>
      </c>
      <c r="E2656" s="80">
        <v>9.290823778000326E-4</v>
      </c>
      <c r="F2656" s="80">
        <v>707903</v>
      </c>
      <c r="G2656" s="80">
        <v>7</v>
      </c>
      <c r="H2656" s="280" t="s">
        <v>1394</v>
      </c>
      <c r="I2656" s="80"/>
    </row>
    <row r="2657" spans="1:9">
      <c r="A2657" s="280" t="s">
        <v>4052</v>
      </c>
      <c r="B2657" s="280" t="s">
        <v>1457</v>
      </c>
      <c r="C2657" s="280" t="s">
        <v>1191</v>
      </c>
      <c r="D2657" s="280" t="s">
        <v>1344</v>
      </c>
      <c r="E2657" s="80">
        <v>2.4016570880510276E-3</v>
      </c>
      <c r="F2657" s="80">
        <v>707903</v>
      </c>
      <c r="G2657" s="80">
        <v>7</v>
      </c>
      <c r="H2657" s="280" t="s">
        <v>1394</v>
      </c>
      <c r="I2657" s="80"/>
    </row>
    <row r="2658" spans="1:9">
      <c r="A2658" s="280" t="s">
        <v>4053</v>
      </c>
      <c r="B2658" s="280" t="s">
        <v>1457</v>
      </c>
      <c r="C2658" s="280" t="s">
        <v>1192</v>
      </c>
      <c r="D2658" s="280" t="s">
        <v>1211</v>
      </c>
      <c r="E2658" s="80">
        <v>2.7574152589694965E-3</v>
      </c>
      <c r="F2658" s="80">
        <v>707903</v>
      </c>
      <c r="G2658" s="80">
        <v>7</v>
      </c>
      <c r="H2658" s="280" t="s">
        <v>1394</v>
      </c>
      <c r="I2658" s="80"/>
    </row>
    <row r="2659" spans="1:9">
      <c r="A2659" s="280" t="s">
        <v>4054</v>
      </c>
      <c r="B2659" s="280" t="s">
        <v>1457</v>
      </c>
      <c r="C2659" s="280" t="s">
        <v>1192</v>
      </c>
      <c r="D2659" s="280" t="s">
        <v>1212</v>
      </c>
      <c r="E2659" s="80">
        <v>2.853610412447779E-3</v>
      </c>
      <c r="F2659" s="80">
        <v>707903</v>
      </c>
      <c r="G2659" s="80">
        <v>7</v>
      </c>
      <c r="H2659" s="280" t="s">
        <v>1394</v>
      </c>
      <c r="I2659" s="80"/>
    </row>
    <row r="2660" spans="1:9">
      <c r="A2660" s="280" t="s">
        <v>4055</v>
      </c>
      <c r="B2660" s="280" t="s">
        <v>1457</v>
      </c>
      <c r="C2660" s="280" t="s">
        <v>1192</v>
      </c>
      <c r="D2660" s="280" t="s">
        <v>1213</v>
      </c>
      <c r="E2660" s="80">
        <v>2.7594144731311211E-3</v>
      </c>
      <c r="F2660" s="80">
        <v>707903</v>
      </c>
      <c r="G2660" s="80">
        <v>7</v>
      </c>
      <c r="H2660" s="280" t="s">
        <v>1394</v>
      </c>
      <c r="I2660" s="80"/>
    </row>
    <row r="2661" spans="1:9">
      <c r="A2661" s="280" t="s">
        <v>4056</v>
      </c>
      <c r="B2661" s="280" t="s">
        <v>1457</v>
      </c>
      <c r="C2661" s="280" t="s">
        <v>1192</v>
      </c>
      <c r="D2661" s="280" t="s">
        <v>1214</v>
      </c>
      <c r="E2661" s="80">
        <v>2.7956017019526479E-3</v>
      </c>
      <c r="F2661" s="80">
        <v>707903</v>
      </c>
      <c r="G2661" s="80">
        <v>7</v>
      </c>
      <c r="H2661" s="280" t="s">
        <v>1394</v>
      </c>
      <c r="I2661" s="80"/>
    </row>
    <row r="2662" spans="1:9">
      <c r="A2662" s="280" t="s">
        <v>4057</v>
      </c>
      <c r="B2662" s="280" t="s">
        <v>1457</v>
      </c>
      <c r="C2662" s="280" t="s">
        <v>1192</v>
      </c>
      <c r="D2662" s="280" t="s">
        <v>1215</v>
      </c>
      <c r="E2662" s="80">
        <v>2.8435406903899309E-3</v>
      </c>
      <c r="F2662" s="80">
        <v>707903</v>
      </c>
      <c r="G2662" s="80">
        <v>7</v>
      </c>
      <c r="H2662" s="280" t="s">
        <v>1394</v>
      </c>
      <c r="I2662" s="80"/>
    </row>
    <row r="2663" spans="1:9">
      <c r="A2663" s="280" t="s">
        <v>4058</v>
      </c>
      <c r="B2663" s="280" t="s">
        <v>1457</v>
      </c>
      <c r="C2663" s="280" t="s">
        <v>1192</v>
      </c>
      <c r="D2663" s="280" t="s">
        <v>1216</v>
      </c>
      <c r="E2663" s="80">
        <v>3.6653067709581664E-3</v>
      </c>
      <c r="F2663" s="80">
        <v>707903</v>
      </c>
      <c r="G2663" s="80">
        <v>7</v>
      </c>
      <c r="H2663" s="280" t="s">
        <v>1394</v>
      </c>
      <c r="I2663" s="80"/>
    </row>
    <row r="2664" spans="1:9">
      <c r="A2664" s="280" t="s">
        <v>4059</v>
      </c>
      <c r="B2664" s="280" t="s">
        <v>1457</v>
      </c>
      <c r="C2664" s="280" t="s">
        <v>1192</v>
      </c>
      <c r="D2664" s="280" t="s">
        <v>1217</v>
      </c>
      <c r="E2664" s="80">
        <v>2.5605055059551031E-3</v>
      </c>
      <c r="F2664" s="80">
        <v>707903</v>
      </c>
      <c r="G2664" s="80">
        <v>7</v>
      </c>
      <c r="H2664" s="280" t="s">
        <v>1394</v>
      </c>
      <c r="I2664" s="80"/>
    </row>
    <row r="2665" spans="1:9">
      <c r="A2665" s="280" t="s">
        <v>4060</v>
      </c>
      <c r="B2665" s="280" t="s">
        <v>1457</v>
      </c>
      <c r="C2665" s="280" t="s">
        <v>1192</v>
      </c>
      <c r="D2665" s="280" t="s">
        <v>1218</v>
      </c>
      <c r="E2665" s="80">
        <v>2.6667996576127521E-3</v>
      </c>
      <c r="F2665" s="80">
        <v>707903</v>
      </c>
      <c r="G2665" s="80">
        <v>7</v>
      </c>
      <c r="H2665" s="280" t="s">
        <v>1394</v>
      </c>
      <c r="I2665" s="80"/>
    </row>
    <row r="2666" spans="1:9">
      <c r="A2666" s="280" t="s">
        <v>4061</v>
      </c>
      <c r="B2666" s="280" t="s">
        <v>1457</v>
      </c>
      <c r="C2666" s="280" t="s">
        <v>1192</v>
      </c>
      <c r="D2666" s="280" t="s">
        <v>1219</v>
      </c>
      <c r="E2666" s="80">
        <v>52.428661771967732</v>
      </c>
      <c r="F2666" s="80">
        <v>707903</v>
      </c>
      <c r="G2666" s="80">
        <v>7</v>
      </c>
      <c r="H2666" s="280" t="s">
        <v>1394</v>
      </c>
      <c r="I2666" s="80"/>
    </row>
    <row r="2667" spans="1:9">
      <c r="A2667" s="280" t="s">
        <v>4062</v>
      </c>
      <c r="B2667" s="280" t="s">
        <v>1457</v>
      </c>
      <c r="C2667" s="280" t="s">
        <v>1192</v>
      </c>
      <c r="D2667" s="280" t="s">
        <v>1347</v>
      </c>
      <c r="E2667" s="80">
        <v>6.0952421837437284E-3</v>
      </c>
      <c r="F2667" s="80">
        <v>707903</v>
      </c>
      <c r="G2667" s="80">
        <v>7</v>
      </c>
      <c r="H2667" s="280" t="s">
        <v>1394</v>
      </c>
      <c r="I2667" s="80"/>
    </row>
    <row r="2668" spans="1:9">
      <c r="A2668" s="280" t="s">
        <v>4063</v>
      </c>
      <c r="B2668" s="280" t="s">
        <v>1457</v>
      </c>
      <c r="C2668" s="280" t="s">
        <v>1192</v>
      </c>
      <c r="D2668" s="280" t="s">
        <v>1344</v>
      </c>
      <c r="E2668" s="80">
        <v>1.5461513840007756E-2</v>
      </c>
      <c r="F2668" s="80">
        <v>707903</v>
      </c>
      <c r="G2668" s="80">
        <v>7</v>
      </c>
      <c r="H2668" s="280" t="s">
        <v>1394</v>
      </c>
      <c r="I2668" s="80"/>
    </row>
    <row r="2669" spans="1:9">
      <c r="A2669" s="280" t="s">
        <v>4064</v>
      </c>
      <c r="B2669" s="280" t="s">
        <v>1457</v>
      </c>
      <c r="C2669" s="280" t="s">
        <v>1193</v>
      </c>
      <c r="D2669" s="280" t="s">
        <v>1211</v>
      </c>
      <c r="E2669" s="80">
        <v>0</v>
      </c>
      <c r="F2669" s="80">
        <v>707903</v>
      </c>
      <c r="G2669" s="80">
        <v>7</v>
      </c>
      <c r="H2669" s="280" t="s">
        <v>1394</v>
      </c>
      <c r="I2669" s="80"/>
    </row>
    <row r="2670" spans="1:9">
      <c r="A2670" s="280" t="s">
        <v>4065</v>
      </c>
      <c r="B2670" s="280" t="s">
        <v>1457</v>
      </c>
      <c r="C2670" s="280" t="s">
        <v>1193</v>
      </c>
      <c r="D2670" s="280" t="s">
        <v>1212</v>
      </c>
      <c r="E2670" s="80">
        <v>0</v>
      </c>
      <c r="F2670" s="80">
        <v>707903</v>
      </c>
      <c r="G2670" s="80">
        <v>7</v>
      </c>
      <c r="H2670" s="280" t="s">
        <v>1394</v>
      </c>
      <c r="I2670" s="80"/>
    </row>
    <row r="2671" spans="1:9">
      <c r="A2671" s="280" t="s">
        <v>4066</v>
      </c>
      <c r="B2671" s="280" t="s">
        <v>1457</v>
      </c>
      <c r="C2671" s="280" t="s">
        <v>1193</v>
      </c>
      <c r="D2671" s="280" t="s">
        <v>1213</v>
      </c>
      <c r="E2671" s="80">
        <v>0</v>
      </c>
      <c r="F2671" s="80">
        <v>707903</v>
      </c>
      <c r="G2671" s="80">
        <v>7</v>
      </c>
      <c r="H2671" s="280" t="s">
        <v>1394</v>
      </c>
      <c r="I2671" s="80"/>
    </row>
    <row r="2672" spans="1:9">
      <c r="A2672" s="280" t="s">
        <v>4067</v>
      </c>
      <c r="B2672" s="280" t="s">
        <v>1457</v>
      </c>
      <c r="C2672" s="280" t="s">
        <v>1193</v>
      </c>
      <c r="D2672" s="280" t="s">
        <v>1214</v>
      </c>
      <c r="E2672" s="80">
        <v>0</v>
      </c>
      <c r="F2672" s="80">
        <v>707903</v>
      </c>
      <c r="G2672" s="80">
        <v>7</v>
      </c>
      <c r="H2672" s="280" t="s">
        <v>1394</v>
      </c>
      <c r="I2672" s="80"/>
    </row>
    <row r="2673" spans="1:9">
      <c r="A2673" s="280" t="s">
        <v>4068</v>
      </c>
      <c r="B2673" s="280" t="s">
        <v>1457</v>
      </c>
      <c r="C2673" s="280" t="s">
        <v>1193</v>
      </c>
      <c r="D2673" s="280" t="s">
        <v>1215</v>
      </c>
      <c r="E2673" s="80">
        <v>0</v>
      </c>
      <c r="F2673" s="80">
        <v>707903</v>
      </c>
      <c r="G2673" s="80">
        <v>7</v>
      </c>
      <c r="H2673" s="280" t="s">
        <v>1394</v>
      </c>
      <c r="I2673" s="80"/>
    </row>
    <row r="2674" spans="1:9">
      <c r="A2674" s="280" t="s">
        <v>4069</v>
      </c>
      <c r="B2674" s="280" t="s">
        <v>1457</v>
      </c>
      <c r="C2674" s="280" t="s">
        <v>1193</v>
      </c>
      <c r="D2674" s="280" t="s">
        <v>1216</v>
      </c>
      <c r="E2674" s="80">
        <v>0</v>
      </c>
      <c r="F2674" s="80">
        <v>707903</v>
      </c>
      <c r="G2674" s="80">
        <v>7</v>
      </c>
      <c r="H2674" s="280" t="s">
        <v>1394</v>
      </c>
      <c r="I2674" s="80"/>
    </row>
    <row r="2675" spans="1:9">
      <c r="A2675" s="280" t="s">
        <v>4070</v>
      </c>
      <c r="B2675" s="280" t="s">
        <v>1457</v>
      </c>
      <c r="C2675" s="280" t="s">
        <v>1193</v>
      </c>
      <c r="D2675" s="280" t="s">
        <v>1217</v>
      </c>
      <c r="E2675" s="80">
        <v>0</v>
      </c>
      <c r="F2675" s="80">
        <v>707903</v>
      </c>
      <c r="G2675" s="80">
        <v>7</v>
      </c>
      <c r="H2675" s="280" t="s">
        <v>1394</v>
      </c>
      <c r="I2675" s="80"/>
    </row>
    <row r="2676" spans="1:9">
      <c r="A2676" s="280" t="s">
        <v>4071</v>
      </c>
      <c r="B2676" s="280" t="s">
        <v>1457</v>
      </c>
      <c r="C2676" s="280" t="s">
        <v>1193</v>
      </c>
      <c r="D2676" s="280" t="s">
        <v>1218</v>
      </c>
      <c r="E2676" s="80">
        <v>0</v>
      </c>
      <c r="F2676" s="80">
        <v>707903</v>
      </c>
      <c r="G2676" s="80">
        <v>7</v>
      </c>
      <c r="H2676" s="280" t="s">
        <v>1394</v>
      </c>
      <c r="I2676" s="80"/>
    </row>
    <row r="2677" spans="1:9">
      <c r="A2677" s="280" t="s">
        <v>4072</v>
      </c>
      <c r="B2677" s="280" t="s">
        <v>1457</v>
      </c>
      <c r="C2677" s="280" t="s">
        <v>1193</v>
      </c>
      <c r="D2677" s="280" t="s">
        <v>1219</v>
      </c>
      <c r="E2677" s="80">
        <v>0</v>
      </c>
      <c r="F2677" s="80">
        <v>707903</v>
      </c>
      <c r="G2677" s="80">
        <v>7</v>
      </c>
      <c r="H2677" s="280" t="s">
        <v>1394</v>
      </c>
      <c r="I2677" s="80"/>
    </row>
    <row r="2678" spans="1:9">
      <c r="A2678" s="280" t="s">
        <v>4073</v>
      </c>
      <c r="B2678" s="280" t="s">
        <v>1457</v>
      </c>
      <c r="C2678" s="280" t="s">
        <v>1193</v>
      </c>
      <c r="D2678" s="280" t="s">
        <v>1347</v>
      </c>
      <c r="E2678" s="80">
        <v>0</v>
      </c>
      <c r="F2678" s="80">
        <v>707903</v>
      </c>
      <c r="G2678" s="80">
        <v>7</v>
      </c>
      <c r="H2678" s="280" t="s">
        <v>1394</v>
      </c>
      <c r="I2678" s="80"/>
    </row>
    <row r="2679" spans="1:9">
      <c r="A2679" s="280" t="s">
        <v>4074</v>
      </c>
      <c r="B2679" s="280" t="s">
        <v>1457</v>
      </c>
      <c r="C2679" s="280" t="s">
        <v>1193</v>
      </c>
      <c r="D2679" s="280" t="s">
        <v>1344</v>
      </c>
      <c r="E2679" s="80">
        <v>0</v>
      </c>
      <c r="F2679" s="80">
        <v>707903</v>
      </c>
      <c r="G2679" s="80">
        <v>7</v>
      </c>
      <c r="H2679" s="280" t="s">
        <v>1394</v>
      </c>
      <c r="I2679" s="80"/>
    </row>
    <row r="2680" spans="1:9">
      <c r="A2680" s="280" t="s">
        <v>4075</v>
      </c>
      <c r="B2680" s="280" t="s">
        <v>1457</v>
      </c>
      <c r="C2680" s="280" t="s">
        <v>1194</v>
      </c>
      <c r="D2680" s="280" t="s">
        <v>1211</v>
      </c>
      <c r="E2680" s="80">
        <v>2.3324030016972385E-3</v>
      </c>
      <c r="F2680" s="80">
        <v>707903</v>
      </c>
      <c r="G2680" s="80">
        <v>7</v>
      </c>
      <c r="H2680" s="280" t="s">
        <v>1394</v>
      </c>
      <c r="I2680" s="80"/>
    </row>
    <row r="2681" spans="1:9">
      <c r="A2681" s="280" t="s">
        <v>4076</v>
      </c>
      <c r="B2681" s="280" t="s">
        <v>1457</v>
      </c>
      <c r="C2681" s="280" t="s">
        <v>1194</v>
      </c>
      <c r="D2681" s="280" t="s">
        <v>1212</v>
      </c>
      <c r="E2681" s="80">
        <v>2.4146334402001452E-3</v>
      </c>
      <c r="F2681" s="80">
        <v>707903</v>
      </c>
      <c r="G2681" s="80">
        <v>7</v>
      </c>
      <c r="H2681" s="280" t="s">
        <v>1394</v>
      </c>
      <c r="I2681" s="80"/>
    </row>
    <row r="2682" spans="1:9">
      <c r="A2682" s="280" t="s">
        <v>4077</v>
      </c>
      <c r="B2682" s="280" t="s">
        <v>1457</v>
      </c>
      <c r="C2682" s="280" t="s">
        <v>1194</v>
      </c>
      <c r="D2682" s="280" t="s">
        <v>1213</v>
      </c>
      <c r="E2682" s="80">
        <v>2.33285666591641E-3</v>
      </c>
      <c r="F2682" s="80">
        <v>707903</v>
      </c>
      <c r="G2682" s="80">
        <v>7</v>
      </c>
      <c r="H2682" s="280" t="s">
        <v>1394</v>
      </c>
      <c r="I2682" s="80"/>
    </row>
    <row r="2683" spans="1:9">
      <c r="A2683" s="280" t="s">
        <v>4078</v>
      </c>
      <c r="B2683" s="280" t="s">
        <v>1457</v>
      </c>
      <c r="C2683" s="280" t="s">
        <v>1194</v>
      </c>
      <c r="D2683" s="280" t="s">
        <v>1214</v>
      </c>
      <c r="E2683" s="80">
        <v>2.3659702836977838E-3</v>
      </c>
      <c r="F2683" s="80">
        <v>707903</v>
      </c>
      <c r="G2683" s="80">
        <v>7</v>
      </c>
      <c r="H2683" s="280" t="s">
        <v>1394</v>
      </c>
      <c r="I2683" s="80"/>
    </row>
    <row r="2684" spans="1:9">
      <c r="A2684" s="280" t="s">
        <v>4079</v>
      </c>
      <c r="B2684" s="280" t="s">
        <v>1457</v>
      </c>
      <c r="C2684" s="280" t="s">
        <v>1194</v>
      </c>
      <c r="D2684" s="280" t="s">
        <v>1215</v>
      </c>
      <c r="E2684" s="80">
        <v>2.4055896787084216E-3</v>
      </c>
      <c r="F2684" s="80">
        <v>707903</v>
      </c>
      <c r="G2684" s="80">
        <v>7</v>
      </c>
      <c r="H2684" s="280" t="s">
        <v>1394</v>
      </c>
      <c r="I2684" s="80"/>
    </row>
    <row r="2685" spans="1:9">
      <c r="A2685" s="280" t="s">
        <v>4080</v>
      </c>
      <c r="B2685" s="280" t="s">
        <v>1457</v>
      </c>
      <c r="C2685" s="280" t="s">
        <v>1194</v>
      </c>
      <c r="D2685" s="280" t="s">
        <v>1216</v>
      </c>
      <c r="E2685" s="80">
        <v>3.1098333454222544E-3</v>
      </c>
      <c r="F2685" s="80">
        <v>707903</v>
      </c>
      <c r="G2685" s="80">
        <v>7</v>
      </c>
      <c r="H2685" s="280" t="s">
        <v>1394</v>
      </c>
      <c r="I2685" s="80"/>
    </row>
    <row r="2686" spans="1:9">
      <c r="A2686" s="280" t="s">
        <v>4081</v>
      </c>
      <c r="B2686" s="280" t="s">
        <v>1457</v>
      </c>
      <c r="C2686" s="280" t="s">
        <v>1194</v>
      </c>
      <c r="D2686" s="280" t="s">
        <v>1217</v>
      </c>
      <c r="E2686" s="80">
        <v>2.1683848078996224E-3</v>
      </c>
      <c r="F2686" s="80">
        <v>707903</v>
      </c>
      <c r="G2686" s="80">
        <v>7</v>
      </c>
      <c r="H2686" s="280" t="s">
        <v>1394</v>
      </c>
      <c r="I2686" s="80"/>
    </row>
    <row r="2687" spans="1:9">
      <c r="A2687" s="280" t="s">
        <v>4082</v>
      </c>
      <c r="B2687" s="280" t="s">
        <v>1457</v>
      </c>
      <c r="C2687" s="280" t="s">
        <v>1194</v>
      </c>
      <c r="D2687" s="280" t="s">
        <v>1218</v>
      </c>
      <c r="E2687" s="80">
        <v>2.2243548699008892E-3</v>
      </c>
      <c r="F2687" s="80">
        <v>707903</v>
      </c>
      <c r="G2687" s="80">
        <v>7</v>
      </c>
      <c r="H2687" s="280" t="s">
        <v>1394</v>
      </c>
      <c r="I2687" s="80"/>
    </row>
    <row r="2688" spans="1:9">
      <c r="A2688" s="280" t="s">
        <v>4083</v>
      </c>
      <c r="B2688" s="280" t="s">
        <v>1457</v>
      </c>
      <c r="C2688" s="280" t="s">
        <v>1194</v>
      </c>
      <c r="D2688" s="280" t="s">
        <v>1219</v>
      </c>
      <c r="E2688" s="80">
        <v>41.009824417272171</v>
      </c>
      <c r="F2688" s="80">
        <v>707903</v>
      </c>
      <c r="G2688" s="80">
        <v>7</v>
      </c>
      <c r="H2688" s="280" t="s">
        <v>1394</v>
      </c>
      <c r="I2688" s="80"/>
    </row>
    <row r="2689" spans="1:9">
      <c r="A2689" s="280" t="s">
        <v>4084</v>
      </c>
      <c r="B2689" s="280" t="s">
        <v>1457</v>
      </c>
      <c r="C2689" s="280" t="s">
        <v>1194</v>
      </c>
      <c r="D2689" s="280" t="s">
        <v>1347</v>
      </c>
      <c r="E2689" s="80">
        <v>5.1661598059436955E-3</v>
      </c>
      <c r="F2689" s="80">
        <v>707903</v>
      </c>
      <c r="G2689" s="80">
        <v>7</v>
      </c>
      <c r="H2689" s="280" t="s">
        <v>1394</v>
      </c>
      <c r="I2689" s="80"/>
    </row>
    <row r="2690" spans="1:9">
      <c r="A2690" s="280" t="s">
        <v>4085</v>
      </c>
      <c r="B2690" s="280" t="s">
        <v>1457</v>
      </c>
      <c r="C2690" s="280" t="s">
        <v>1194</v>
      </c>
      <c r="D2690" s="280" t="s">
        <v>1344</v>
      </c>
      <c r="E2690" s="80">
        <v>1.3059856751956728E-2</v>
      </c>
      <c r="F2690" s="80">
        <v>707903</v>
      </c>
      <c r="G2690" s="80">
        <v>7</v>
      </c>
      <c r="H2690" s="280" t="s">
        <v>1394</v>
      </c>
      <c r="I2690" s="80"/>
    </row>
    <row r="2691" spans="1:9">
      <c r="A2691" s="280" t="s">
        <v>4086</v>
      </c>
      <c r="B2691" s="280" t="s">
        <v>1457</v>
      </c>
      <c r="C2691" s="280" t="s">
        <v>1195</v>
      </c>
      <c r="D2691" s="280" t="s">
        <v>1211</v>
      </c>
      <c r="E2691" s="80">
        <v>7.6895471130078365E-4</v>
      </c>
      <c r="F2691" s="80">
        <v>707903</v>
      </c>
      <c r="G2691" s="80">
        <v>7</v>
      </c>
      <c r="H2691" s="280" t="s">
        <v>1394</v>
      </c>
      <c r="I2691" s="80"/>
    </row>
    <row r="2692" spans="1:9">
      <c r="A2692" s="280" t="s">
        <v>4087</v>
      </c>
      <c r="B2692" s="280" t="s">
        <v>1457</v>
      </c>
      <c r="C2692" s="280" t="s">
        <v>1195</v>
      </c>
      <c r="D2692" s="280" t="s">
        <v>1212</v>
      </c>
      <c r="E2692" s="80">
        <v>7.8790483799003953E-4</v>
      </c>
      <c r="F2692" s="80">
        <v>707903</v>
      </c>
      <c r="G2692" s="80">
        <v>7</v>
      </c>
      <c r="H2692" s="280" t="s">
        <v>1394</v>
      </c>
      <c r="I2692" s="80"/>
    </row>
    <row r="2693" spans="1:9">
      <c r="A2693" s="280" t="s">
        <v>4088</v>
      </c>
      <c r="B2693" s="280" t="s">
        <v>1457</v>
      </c>
      <c r="C2693" s="280" t="s">
        <v>1195</v>
      </c>
      <c r="D2693" s="280" t="s">
        <v>1213</v>
      </c>
      <c r="E2693" s="80">
        <v>7.6895471130078365E-4</v>
      </c>
      <c r="F2693" s="80">
        <v>707903</v>
      </c>
      <c r="G2693" s="80">
        <v>7</v>
      </c>
      <c r="H2693" s="280" t="s">
        <v>1394</v>
      </c>
      <c r="I2693" s="80"/>
    </row>
    <row r="2694" spans="1:9">
      <c r="A2694" s="280" t="s">
        <v>4089</v>
      </c>
      <c r="B2694" s="280" t="s">
        <v>1457</v>
      </c>
      <c r="C2694" s="280" t="s">
        <v>1195</v>
      </c>
      <c r="D2694" s="280" t="s">
        <v>1214</v>
      </c>
      <c r="E2694" s="80">
        <v>7.8790483799003953E-4</v>
      </c>
      <c r="F2694" s="80">
        <v>707903</v>
      </c>
      <c r="G2694" s="80">
        <v>7</v>
      </c>
      <c r="H2694" s="280" t="s">
        <v>1394</v>
      </c>
      <c r="I2694" s="80"/>
    </row>
    <row r="2695" spans="1:9">
      <c r="A2695" s="280" t="s">
        <v>4090</v>
      </c>
      <c r="B2695" s="280" t="s">
        <v>1457</v>
      </c>
      <c r="C2695" s="280" t="s">
        <v>1195</v>
      </c>
      <c r="D2695" s="280" t="s">
        <v>1215</v>
      </c>
      <c r="E2695" s="80">
        <v>7.8322844060304327E-4</v>
      </c>
      <c r="F2695" s="80">
        <v>707903</v>
      </c>
      <c r="G2695" s="80">
        <v>7</v>
      </c>
      <c r="H2695" s="280" t="s">
        <v>1394</v>
      </c>
      <c r="I2695" s="80"/>
    </row>
    <row r="2696" spans="1:9">
      <c r="A2696" s="280" t="s">
        <v>4091</v>
      </c>
      <c r="B2696" s="280" t="s">
        <v>1457</v>
      </c>
      <c r="C2696" s="280" t="s">
        <v>1195</v>
      </c>
      <c r="D2696" s="280" t="s">
        <v>1216</v>
      </c>
      <c r="E2696" s="80">
        <v>1.186313151115776E-3</v>
      </c>
      <c r="F2696" s="80">
        <v>707903</v>
      </c>
      <c r="G2696" s="80">
        <v>7</v>
      </c>
      <c r="H2696" s="280" t="s">
        <v>1394</v>
      </c>
      <c r="I2696" s="80"/>
    </row>
    <row r="2697" spans="1:9">
      <c r="A2697" s="280" t="s">
        <v>4092</v>
      </c>
      <c r="B2697" s="280" t="s">
        <v>1457</v>
      </c>
      <c r="C2697" s="280" t="s">
        <v>1195</v>
      </c>
      <c r="D2697" s="280" t="s">
        <v>1217</v>
      </c>
      <c r="E2697" s="80">
        <v>7.0687976918206515E-4</v>
      </c>
      <c r="F2697" s="80">
        <v>707903</v>
      </c>
      <c r="G2697" s="80">
        <v>7</v>
      </c>
      <c r="H2697" s="280" t="s">
        <v>1394</v>
      </c>
      <c r="I2697" s="80"/>
    </row>
    <row r="2698" spans="1:9">
      <c r="A2698" s="280" t="s">
        <v>4093</v>
      </c>
      <c r="B2698" s="280" t="s">
        <v>1457</v>
      </c>
      <c r="C2698" s="280" t="s">
        <v>1195</v>
      </c>
      <c r="D2698" s="280" t="s">
        <v>1218</v>
      </c>
      <c r="E2698" s="80">
        <v>9.7479525972928407E-4</v>
      </c>
      <c r="F2698" s="80">
        <v>707903</v>
      </c>
      <c r="G2698" s="80">
        <v>7</v>
      </c>
      <c r="H2698" s="280" t="s">
        <v>1394</v>
      </c>
      <c r="I2698" s="80"/>
    </row>
    <row r="2699" spans="1:9">
      <c r="A2699" s="280" t="s">
        <v>4094</v>
      </c>
      <c r="B2699" s="280" t="s">
        <v>1457</v>
      </c>
      <c r="C2699" s="280" t="s">
        <v>1195</v>
      </c>
      <c r="D2699" s="280" t="s">
        <v>1219</v>
      </c>
      <c r="E2699" s="80">
        <v>280.76851172176953</v>
      </c>
      <c r="F2699" s="80">
        <v>707903</v>
      </c>
      <c r="G2699" s="80">
        <v>7</v>
      </c>
      <c r="H2699" s="280" t="s">
        <v>1394</v>
      </c>
      <c r="I2699" s="80"/>
    </row>
    <row r="2700" spans="1:9">
      <c r="A2700" s="280" t="s">
        <v>4095</v>
      </c>
      <c r="B2700" s="280" t="s">
        <v>1457</v>
      </c>
      <c r="C2700" s="280" t="s">
        <v>1195</v>
      </c>
      <c r="D2700" s="280" t="s">
        <v>1347</v>
      </c>
      <c r="E2700" s="80">
        <v>1.9100894930898311E-3</v>
      </c>
      <c r="F2700" s="80">
        <v>707903</v>
      </c>
      <c r="G2700" s="80">
        <v>7</v>
      </c>
      <c r="H2700" s="280" t="s">
        <v>1394</v>
      </c>
      <c r="I2700" s="80"/>
    </row>
    <row r="2701" spans="1:9">
      <c r="A2701" s="280" t="s">
        <v>4096</v>
      </c>
      <c r="B2701" s="280" t="s">
        <v>1457</v>
      </c>
      <c r="C2701" s="280" t="s">
        <v>1195</v>
      </c>
      <c r="D2701" s="280" t="s">
        <v>1344</v>
      </c>
      <c r="E2701" s="80">
        <v>4.3008123384966415E-3</v>
      </c>
      <c r="F2701" s="80">
        <v>707903</v>
      </c>
      <c r="G2701" s="80">
        <v>7</v>
      </c>
      <c r="H2701" s="280" t="s">
        <v>1394</v>
      </c>
      <c r="I2701" s="80"/>
    </row>
    <row r="2702" spans="1:9">
      <c r="A2702" s="280" t="s">
        <v>4097</v>
      </c>
      <c r="B2702" s="280" t="s">
        <v>1457</v>
      </c>
      <c r="C2702" s="280" t="s">
        <v>1196</v>
      </c>
      <c r="D2702" s="280" t="s">
        <v>1211</v>
      </c>
      <c r="E2702" s="80">
        <v>4.215139159273798E-2</v>
      </c>
      <c r="F2702" s="80">
        <v>707903</v>
      </c>
      <c r="G2702" s="80">
        <v>7</v>
      </c>
      <c r="H2702" s="280" t="s">
        <v>1394</v>
      </c>
      <c r="I2702" s="80"/>
    </row>
    <row r="2703" spans="1:9">
      <c r="A2703" s="280" t="s">
        <v>4098</v>
      </c>
      <c r="B2703" s="280" t="s">
        <v>1457</v>
      </c>
      <c r="C2703" s="280" t="s">
        <v>1196</v>
      </c>
      <c r="D2703" s="280" t="s">
        <v>1212</v>
      </c>
      <c r="E2703" s="80">
        <v>4.2692224279796812E-2</v>
      </c>
      <c r="F2703" s="80">
        <v>707903</v>
      </c>
      <c r="G2703" s="80">
        <v>7</v>
      </c>
      <c r="H2703" s="280" t="s">
        <v>1394</v>
      </c>
      <c r="I2703" s="80"/>
    </row>
    <row r="2704" spans="1:9">
      <c r="A2704" s="280" t="s">
        <v>4099</v>
      </c>
      <c r="B2704" s="280" t="s">
        <v>1457</v>
      </c>
      <c r="C2704" s="280" t="s">
        <v>1196</v>
      </c>
      <c r="D2704" s="280" t="s">
        <v>1213</v>
      </c>
      <c r="E2704" s="80">
        <v>4.2160660049288735E-2</v>
      </c>
      <c r="F2704" s="80">
        <v>707903</v>
      </c>
      <c r="G2704" s="80">
        <v>7</v>
      </c>
      <c r="H2704" s="280" t="s">
        <v>1394</v>
      </c>
      <c r="I2704" s="80"/>
    </row>
    <row r="2705" spans="1:9">
      <c r="A2705" s="280" t="s">
        <v>4100</v>
      </c>
      <c r="B2705" s="280" t="s">
        <v>1457</v>
      </c>
      <c r="C2705" s="280" t="s">
        <v>1196</v>
      </c>
      <c r="D2705" s="280" t="s">
        <v>1214</v>
      </c>
      <c r="E2705" s="80">
        <v>4.2677522184630987E-2</v>
      </c>
      <c r="F2705" s="80">
        <v>707903</v>
      </c>
      <c r="G2705" s="80">
        <v>7</v>
      </c>
      <c r="H2705" s="280" t="s">
        <v>1394</v>
      </c>
      <c r="I2705" s="80"/>
    </row>
    <row r="2706" spans="1:9">
      <c r="A2706" s="280" t="s">
        <v>4101</v>
      </c>
      <c r="B2706" s="280" t="s">
        <v>1457</v>
      </c>
      <c r="C2706" s="280" t="s">
        <v>1196</v>
      </c>
      <c r="D2706" s="280" t="s">
        <v>1215</v>
      </c>
      <c r="E2706" s="80">
        <v>4.2532085496883337E-2</v>
      </c>
      <c r="F2706" s="80">
        <v>707903</v>
      </c>
      <c r="G2706" s="80">
        <v>7</v>
      </c>
      <c r="H2706" s="280" t="s">
        <v>1394</v>
      </c>
      <c r="I2706" s="80"/>
    </row>
    <row r="2707" spans="1:9">
      <c r="A2707" s="280" t="s">
        <v>4102</v>
      </c>
      <c r="B2707" s="280" t="s">
        <v>1457</v>
      </c>
      <c r="C2707" s="280" t="s">
        <v>1196</v>
      </c>
      <c r="D2707" s="280" t="s">
        <v>1216</v>
      </c>
      <c r="E2707" s="80">
        <v>6.4426623538232725E-2</v>
      </c>
      <c r="F2707" s="80">
        <v>707903</v>
      </c>
      <c r="G2707" s="80">
        <v>7</v>
      </c>
      <c r="H2707" s="280" t="s">
        <v>1394</v>
      </c>
      <c r="I2707" s="80"/>
    </row>
    <row r="2708" spans="1:9">
      <c r="A2708" s="280" t="s">
        <v>4103</v>
      </c>
      <c r="B2708" s="280" t="s">
        <v>1457</v>
      </c>
      <c r="C2708" s="280" t="s">
        <v>1196</v>
      </c>
      <c r="D2708" s="280" t="s">
        <v>1217</v>
      </c>
      <c r="E2708" s="80">
        <v>3.8223887361938033E-2</v>
      </c>
      <c r="F2708" s="80">
        <v>707903</v>
      </c>
      <c r="G2708" s="80">
        <v>7</v>
      </c>
      <c r="H2708" s="280" t="s">
        <v>1394</v>
      </c>
      <c r="I2708" s="80"/>
    </row>
    <row r="2709" spans="1:9">
      <c r="A2709" s="280" t="s">
        <v>4104</v>
      </c>
      <c r="B2709" s="280" t="s">
        <v>1457</v>
      </c>
      <c r="C2709" s="280" t="s">
        <v>1196</v>
      </c>
      <c r="D2709" s="280" t="s">
        <v>1218</v>
      </c>
      <c r="E2709" s="80">
        <v>4.6772785586616045E-2</v>
      </c>
      <c r="F2709" s="80">
        <v>707903</v>
      </c>
      <c r="G2709" s="80">
        <v>7</v>
      </c>
      <c r="H2709" s="280" t="s">
        <v>1394</v>
      </c>
      <c r="I2709" s="80"/>
    </row>
    <row r="2710" spans="1:9">
      <c r="A2710" s="280" t="s">
        <v>4105</v>
      </c>
      <c r="B2710" s="280" t="s">
        <v>1457</v>
      </c>
      <c r="C2710" s="280" t="s">
        <v>1196</v>
      </c>
      <c r="D2710" s="280" t="s">
        <v>1219</v>
      </c>
      <c r="E2710" s="80">
        <v>2139.193656484219</v>
      </c>
      <c r="F2710" s="80">
        <v>707903</v>
      </c>
      <c r="G2710" s="80">
        <v>7</v>
      </c>
      <c r="H2710" s="280" t="s">
        <v>1394</v>
      </c>
      <c r="I2710" s="80"/>
    </row>
    <row r="2711" spans="1:9">
      <c r="A2711" s="280" t="s">
        <v>4106</v>
      </c>
      <c r="B2711" s="280" t="s">
        <v>1457</v>
      </c>
      <c r="C2711" s="280" t="s">
        <v>1196</v>
      </c>
      <c r="D2711" s="280" t="s">
        <v>1347</v>
      </c>
      <c r="E2711" s="80">
        <v>9.5483074747594571E-2</v>
      </c>
      <c r="F2711" s="80">
        <v>707903</v>
      </c>
      <c r="G2711" s="80">
        <v>7</v>
      </c>
      <c r="H2711" s="280" t="s">
        <v>1394</v>
      </c>
      <c r="I2711" s="80"/>
    </row>
    <row r="2712" spans="1:9">
      <c r="A2712" s="280" t="s">
        <v>4107</v>
      </c>
      <c r="B2712" s="280" t="s">
        <v>1457</v>
      </c>
      <c r="C2712" s="280" t="s">
        <v>1196</v>
      </c>
      <c r="D2712" s="280" t="s">
        <v>1344</v>
      </c>
      <c r="E2712" s="80">
        <v>0.2366474151314425</v>
      </c>
      <c r="F2712" s="80">
        <v>707903</v>
      </c>
      <c r="G2712" s="80">
        <v>7</v>
      </c>
      <c r="H2712" s="280" t="s">
        <v>1394</v>
      </c>
      <c r="I2712" s="80"/>
    </row>
    <row r="2713" spans="1:9">
      <c r="A2713" s="280" t="s">
        <v>4108</v>
      </c>
      <c r="B2713" s="280" t="s">
        <v>1457</v>
      </c>
      <c r="C2713" s="280" t="s">
        <v>1197</v>
      </c>
      <c r="D2713" s="280" t="s">
        <v>1211</v>
      </c>
      <c r="E2713" s="80">
        <v>3.8138183610383933E-3</v>
      </c>
      <c r="F2713" s="80">
        <v>707903</v>
      </c>
      <c r="G2713" s="80">
        <v>7</v>
      </c>
      <c r="H2713" s="280" t="s">
        <v>1394</v>
      </c>
      <c r="I2713" s="80"/>
    </row>
    <row r="2714" spans="1:9">
      <c r="A2714" s="280" t="s">
        <v>4109</v>
      </c>
      <c r="B2714" s="280" t="s">
        <v>1457</v>
      </c>
      <c r="C2714" s="280" t="s">
        <v>1197</v>
      </c>
      <c r="D2714" s="280" t="s">
        <v>1212</v>
      </c>
      <c r="E2714" s="80">
        <v>3.8724596858632329E-3</v>
      </c>
      <c r="F2714" s="80">
        <v>707903</v>
      </c>
      <c r="G2714" s="80">
        <v>7</v>
      </c>
      <c r="H2714" s="280" t="s">
        <v>1394</v>
      </c>
      <c r="I2714" s="80"/>
    </row>
    <row r="2715" spans="1:9">
      <c r="A2715" s="280" t="s">
        <v>4110</v>
      </c>
      <c r="B2715" s="280" t="s">
        <v>1457</v>
      </c>
      <c r="C2715" s="280" t="s">
        <v>1197</v>
      </c>
      <c r="D2715" s="280" t="s">
        <v>1213</v>
      </c>
      <c r="E2715" s="80">
        <v>3.8142016776211976E-3</v>
      </c>
      <c r="F2715" s="80">
        <v>707903</v>
      </c>
      <c r="G2715" s="80">
        <v>7</v>
      </c>
      <c r="H2715" s="280" t="s">
        <v>1394</v>
      </c>
      <c r="I2715" s="80"/>
    </row>
    <row r="2716" spans="1:9">
      <c r="A2716" s="280" t="s">
        <v>4111</v>
      </c>
      <c r="B2716" s="280" t="s">
        <v>1457</v>
      </c>
      <c r="C2716" s="280" t="s">
        <v>1197</v>
      </c>
      <c r="D2716" s="280" t="s">
        <v>1214</v>
      </c>
      <c r="E2716" s="80">
        <v>3.8687302927301803E-3</v>
      </c>
      <c r="F2716" s="80">
        <v>707903</v>
      </c>
      <c r="G2716" s="80">
        <v>7</v>
      </c>
      <c r="H2716" s="280" t="s">
        <v>1394</v>
      </c>
      <c r="I2716" s="80"/>
    </row>
    <row r="2717" spans="1:9">
      <c r="A2717" s="280" t="s">
        <v>4112</v>
      </c>
      <c r="B2717" s="280" t="s">
        <v>1457</v>
      </c>
      <c r="C2717" s="280" t="s">
        <v>1197</v>
      </c>
      <c r="D2717" s="280" t="s">
        <v>1215</v>
      </c>
      <c r="E2717" s="80">
        <v>3.8705846930261875E-3</v>
      </c>
      <c r="F2717" s="80">
        <v>707903</v>
      </c>
      <c r="G2717" s="80">
        <v>7</v>
      </c>
      <c r="H2717" s="280" t="s">
        <v>1394</v>
      </c>
      <c r="I2717" s="80"/>
    </row>
    <row r="2718" spans="1:9">
      <c r="A2718" s="280" t="s">
        <v>4113</v>
      </c>
      <c r="B2718" s="280" t="s">
        <v>1457</v>
      </c>
      <c r="C2718" s="280" t="s">
        <v>1197</v>
      </c>
      <c r="D2718" s="280" t="s">
        <v>1216</v>
      </c>
      <c r="E2718" s="80">
        <v>7.4102835459589267E-3</v>
      </c>
      <c r="F2718" s="80">
        <v>707903</v>
      </c>
      <c r="G2718" s="80">
        <v>7</v>
      </c>
      <c r="H2718" s="280" t="s">
        <v>1394</v>
      </c>
      <c r="I2718" s="80"/>
    </row>
    <row r="2719" spans="1:9">
      <c r="A2719" s="280" t="s">
        <v>4114</v>
      </c>
      <c r="B2719" s="280" t="s">
        <v>1457</v>
      </c>
      <c r="C2719" s="280" t="s">
        <v>1197</v>
      </c>
      <c r="D2719" s="280" t="s">
        <v>1217</v>
      </c>
      <c r="E2719" s="80">
        <v>3.477707725764462E-3</v>
      </c>
      <c r="F2719" s="80">
        <v>707903</v>
      </c>
      <c r="G2719" s="80">
        <v>7</v>
      </c>
      <c r="H2719" s="280" t="s">
        <v>1394</v>
      </c>
      <c r="I2719" s="80"/>
    </row>
    <row r="2720" spans="1:9">
      <c r="A2720" s="280" t="s">
        <v>4115</v>
      </c>
      <c r="B2720" s="280" t="s">
        <v>1457</v>
      </c>
      <c r="C2720" s="280" t="s">
        <v>1197</v>
      </c>
      <c r="D2720" s="280" t="s">
        <v>1218</v>
      </c>
      <c r="E2720" s="80">
        <v>6.3458006842582468E-3</v>
      </c>
      <c r="F2720" s="80">
        <v>707903</v>
      </c>
      <c r="G2720" s="80">
        <v>7</v>
      </c>
      <c r="H2720" s="280" t="s">
        <v>1394</v>
      </c>
      <c r="I2720" s="80"/>
    </row>
    <row r="2721" spans="1:9">
      <c r="A2721" s="280" t="s">
        <v>4116</v>
      </c>
      <c r="B2721" s="280" t="s">
        <v>1457</v>
      </c>
      <c r="C2721" s="280" t="s">
        <v>1197</v>
      </c>
      <c r="D2721" s="280" t="s">
        <v>1219</v>
      </c>
      <c r="E2721" s="80">
        <v>3.359746153813804E-3</v>
      </c>
      <c r="F2721" s="80">
        <v>707903</v>
      </c>
      <c r="G2721" s="80">
        <v>7</v>
      </c>
      <c r="H2721" s="280" t="s">
        <v>1394</v>
      </c>
      <c r="I2721" s="80"/>
    </row>
    <row r="2722" spans="1:9">
      <c r="A2722" s="280" t="s">
        <v>4117</v>
      </c>
      <c r="B2722" s="280" t="s">
        <v>1457</v>
      </c>
      <c r="C2722" s="280" t="s">
        <v>1197</v>
      </c>
      <c r="D2722" s="280" t="s">
        <v>1347</v>
      </c>
      <c r="E2722" s="80">
        <v>9.0985209433928436E-3</v>
      </c>
      <c r="F2722" s="80">
        <v>707903</v>
      </c>
      <c r="G2722" s="80">
        <v>7</v>
      </c>
      <c r="H2722" s="280" t="s">
        <v>1394</v>
      </c>
      <c r="I2722" s="80"/>
    </row>
    <row r="2723" spans="1:9">
      <c r="A2723" s="280" t="s">
        <v>4118</v>
      </c>
      <c r="B2723" s="280" t="s">
        <v>1457</v>
      </c>
      <c r="C2723" s="280" t="s">
        <v>1197</v>
      </c>
      <c r="D2723" s="280" t="s">
        <v>1344</v>
      </c>
      <c r="E2723" s="80">
        <v>2.1689215660531128E-2</v>
      </c>
      <c r="F2723" s="80">
        <v>707903</v>
      </c>
      <c r="G2723" s="80">
        <v>7</v>
      </c>
      <c r="H2723" s="280" t="s">
        <v>1394</v>
      </c>
      <c r="I2723" s="80"/>
    </row>
    <row r="2724" spans="1:9">
      <c r="A2724" s="280" t="s">
        <v>4119</v>
      </c>
      <c r="B2724" s="280" t="s">
        <v>1457</v>
      </c>
      <c r="C2724" s="280" t="s">
        <v>1198</v>
      </c>
      <c r="D2724" s="280" t="s">
        <v>1211</v>
      </c>
      <c r="E2724" s="80">
        <v>8.7253703898784474E-5</v>
      </c>
      <c r="F2724" s="80">
        <v>707903</v>
      </c>
      <c r="G2724" s="80">
        <v>7</v>
      </c>
      <c r="H2724" s="280" t="s">
        <v>1394</v>
      </c>
      <c r="I2724" s="80"/>
    </row>
    <row r="2725" spans="1:9">
      <c r="A2725" s="280" t="s">
        <v>4120</v>
      </c>
      <c r="B2725" s="280" t="s">
        <v>1457</v>
      </c>
      <c r="C2725" s="280" t="s">
        <v>1198</v>
      </c>
      <c r="D2725" s="280" t="s">
        <v>1212</v>
      </c>
      <c r="E2725" s="80">
        <v>8.8473951602627485E-5</v>
      </c>
      <c r="F2725" s="80">
        <v>707903</v>
      </c>
      <c r="G2725" s="80">
        <v>7</v>
      </c>
      <c r="H2725" s="280" t="s">
        <v>1394</v>
      </c>
      <c r="I2725" s="80"/>
    </row>
    <row r="2726" spans="1:9">
      <c r="A2726" s="280" t="s">
        <v>4121</v>
      </c>
      <c r="B2726" s="280" t="s">
        <v>1457</v>
      </c>
      <c r="C2726" s="280" t="s">
        <v>1198</v>
      </c>
      <c r="D2726" s="280" t="s">
        <v>1213</v>
      </c>
      <c r="E2726" s="80">
        <v>8.7253703898784474E-5</v>
      </c>
      <c r="F2726" s="80">
        <v>707903</v>
      </c>
      <c r="G2726" s="80">
        <v>7</v>
      </c>
      <c r="H2726" s="280" t="s">
        <v>1394</v>
      </c>
      <c r="I2726" s="80"/>
    </row>
    <row r="2727" spans="1:9">
      <c r="A2727" s="280" t="s">
        <v>4122</v>
      </c>
      <c r="B2727" s="280" t="s">
        <v>1457</v>
      </c>
      <c r="C2727" s="280" t="s">
        <v>1198</v>
      </c>
      <c r="D2727" s="280" t="s">
        <v>1214</v>
      </c>
      <c r="E2727" s="80">
        <v>8.8473951602627485E-5</v>
      </c>
      <c r="F2727" s="80">
        <v>707903</v>
      </c>
      <c r="G2727" s="80">
        <v>7</v>
      </c>
      <c r="H2727" s="280" t="s">
        <v>1394</v>
      </c>
      <c r="I2727" s="80"/>
    </row>
    <row r="2728" spans="1:9">
      <c r="A2728" s="280" t="s">
        <v>4123</v>
      </c>
      <c r="B2728" s="280" t="s">
        <v>1457</v>
      </c>
      <c r="C2728" s="280" t="s">
        <v>1198</v>
      </c>
      <c r="D2728" s="280" t="s">
        <v>1215</v>
      </c>
      <c r="E2728" s="80">
        <v>8.8288002922445305E-5</v>
      </c>
      <c r="F2728" s="80">
        <v>707903</v>
      </c>
      <c r="G2728" s="80">
        <v>7</v>
      </c>
      <c r="H2728" s="280" t="s">
        <v>1394</v>
      </c>
      <c r="I2728" s="80"/>
    </row>
    <row r="2729" spans="1:9">
      <c r="A2729" s="280" t="s">
        <v>4124</v>
      </c>
      <c r="B2729" s="280" t="s">
        <v>1457</v>
      </c>
      <c r="C2729" s="280" t="s">
        <v>1198</v>
      </c>
      <c r="D2729" s="280" t="s">
        <v>1216</v>
      </c>
      <c r="E2729" s="80">
        <v>1.1020941759118375E-4</v>
      </c>
      <c r="F2729" s="80">
        <v>707903</v>
      </c>
      <c r="G2729" s="80">
        <v>7</v>
      </c>
      <c r="H2729" s="280" t="s">
        <v>1394</v>
      </c>
      <c r="I2729" s="80"/>
    </row>
    <row r="2730" spans="1:9">
      <c r="A2730" s="280" t="s">
        <v>4125</v>
      </c>
      <c r="B2730" s="280" t="s">
        <v>1457</v>
      </c>
      <c r="C2730" s="280" t="s">
        <v>1198</v>
      </c>
      <c r="D2730" s="280" t="s">
        <v>1217</v>
      </c>
      <c r="E2730" s="80">
        <v>8.3138369728328129E-5</v>
      </c>
      <c r="F2730" s="80">
        <v>707903</v>
      </c>
      <c r="G2730" s="80">
        <v>7</v>
      </c>
      <c r="H2730" s="280" t="s">
        <v>1394</v>
      </c>
      <c r="I2730" s="80"/>
    </row>
    <row r="2731" spans="1:9">
      <c r="A2731" s="280" t="s">
        <v>4126</v>
      </c>
      <c r="B2731" s="280" t="s">
        <v>1457</v>
      </c>
      <c r="C2731" s="280" t="s">
        <v>1198</v>
      </c>
      <c r="D2731" s="280" t="s">
        <v>1218</v>
      </c>
      <c r="E2731" s="80">
        <v>1.0008480999106477E-4</v>
      </c>
      <c r="F2731" s="80">
        <v>707903</v>
      </c>
      <c r="G2731" s="80">
        <v>7</v>
      </c>
      <c r="H2731" s="280" t="s">
        <v>1394</v>
      </c>
      <c r="I2731" s="80"/>
    </row>
    <row r="2732" spans="1:9">
      <c r="A2732" s="280" t="s">
        <v>4127</v>
      </c>
      <c r="B2732" s="280" t="s">
        <v>1457</v>
      </c>
      <c r="C2732" s="280" t="s">
        <v>1198</v>
      </c>
      <c r="D2732" s="280" t="s">
        <v>1219</v>
      </c>
      <c r="E2732" s="80">
        <v>8.3084635786555712</v>
      </c>
      <c r="F2732" s="80">
        <v>707903</v>
      </c>
      <c r="G2732" s="80">
        <v>7</v>
      </c>
      <c r="H2732" s="280" t="s">
        <v>1394</v>
      </c>
      <c r="I2732" s="80"/>
    </row>
    <row r="2733" spans="1:9">
      <c r="A2733" s="280" t="s">
        <v>4128</v>
      </c>
      <c r="B2733" s="280" t="s">
        <v>1457</v>
      </c>
      <c r="C2733" s="280" t="s">
        <v>1198</v>
      </c>
      <c r="D2733" s="280" t="s">
        <v>1347</v>
      </c>
      <c r="E2733" s="80">
        <v>1.9867655752385914E-4</v>
      </c>
      <c r="F2733" s="80">
        <v>707903</v>
      </c>
      <c r="G2733" s="80">
        <v>7</v>
      </c>
      <c r="H2733" s="280" t="s">
        <v>1394</v>
      </c>
      <c r="I2733" s="80"/>
    </row>
    <row r="2734" spans="1:9">
      <c r="A2734" s="280" t="s">
        <v>4129</v>
      </c>
      <c r="B2734" s="280" t="s">
        <v>1457</v>
      </c>
      <c r="C2734" s="280" t="s">
        <v>1198</v>
      </c>
      <c r="D2734" s="280" t="s">
        <v>1344</v>
      </c>
      <c r="E2734" s="80">
        <v>4.7496583813102014E-4</v>
      </c>
      <c r="F2734" s="80">
        <v>707903</v>
      </c>
      <c r="G2734" s="80">
        <v>7</v>
      </c>
      <c r="H2734" s="280" t="s">
        <v>1394</v>
      </c>
      <c r="I2734" s="80"/>
    </row>
    <row r="2735" spans="1:9">
      <c r="A2735" s="280" t="s">
        <v>4130</v>
      </c>
      <c r="B2735" s="280" t="s">
        <v>1457</v>
      </c>
      <c r="C2735" s="280" t="s">
        <v>1199</v>
      </c>
      <c r="D2735" s="280" t="s">
        <v>1211</v>
      </c>
      <c r="E2735" s="80">
        <v>2.6953868318224509E-4</v>
      </c>
      <c r="F2735" s="80">
        <v>707903</v>
      </c>
      <c r="G2735" s="80">
        <v>7</v>
      </c>
      <c r="H2735" s="280" t="s">
        <v>1394</v>
      </c>
      <c r="I2735" s="80"/>
    </row>
    <row r="2736" spans="1:9">
      <c r="A2736" s="280" t="s">
        <v>4131</v>
      </c>
      <c r="B2736" s="280" t="s">
        <v>1457</v>
      </c>
      <c r="C2736" s="280" t="s">
        <v>1199</v>
      </c>
      <c r="D2736" s="280" t="s">
        <v>1212</v>
      </c>
      <c r="E2736" s="80">
        <v>2.7741639334768483E-4</v>
      </c>
      <c r="F2736" s="80">
        <v>707903</v>
      </c>
      <c r="G2736" s="80">
        <v>7</v>
      </c>
      <c r="H2736" s="280" t="s">
        <v>1394</v>
      </c>
      <c r="I2736" s="80"/>
    </row>
    <row r="2737" spans="1:9">
      <c r="A2737" s="280" t="s">
        <v>4132</v>
      </c>
      <c r="B2737" s="280" t="s">
        <v>1457</v>
      </c>
      <c r="C2737" s="280" t="s">
        <v>1199</v>
      </c>
      <c r="D2737" s="280" t="s">
        <v>1213</v>
      </c>
      <c r="E2737" s="80">
        <v>2.6953868318224509E-4</v>
      </c>
      <c r="F2737" s="80">
        <v>707903</v>
      </c>
      <c r="G2737" s="80">
        <v>7</v>
      </c>
      <c r="H2737" s="280" t="s">
        <v>1394</v>
      </c>
      <c r="I2737" s="80"/>
    </row>
    <row r="2738" spans="1:9">
      <c r="A2738" s="280" t="s">
        <v>4133</v>
      </c>
      <c r="B2738" s="280" t="s">
        <v>1457</v>
      </c>
      <c r="C2738" s="280" t="s">
        <v>1199</v>
      </c>
      <c r="D2738" s="280" t="s">
        <v>1214</v>
      </c>
      <c r="E2738" s="80">
        <v>2.7726511914808241E-4</v>
      </c>
      <c r="F2738" s="80">
        <v>707903</v>
      </c>
      <c r="G2738" s="80">
        <v>7</v>
      </c>
      <c r="H2738" s="280" t="s">
        <v>1394</v>
      </c>
      <c r="I2738" s="80"/>
    </row>
    <row r="2739" spans="1:9">
      <c r="A2739" s="280" t="s">
        <v>4134</v>
      </c>
      <c r="B2739" s="280" t="s">
        <v>1457</v>
      </c>
      <c r="C2739" s="280" t="s">
        <v>1199</v>
      </c>
      <c r="D2739" s="280" t="s">
        <v>1215</v>
      </c>
      <c r="E2739" s="80">
        <v>2.7602187437540215E-4</v>
      </c>
      <c r="F2739" s="80">
        <v>707903</v>
      </c>
      <c r="G2739" s="80">
        <v>7</v>
      </c>
      <c r="H2739" s="280" t="s">
        <v>1394</v>
      </c>
      <c r="I2739" s="80"/>
    </row>
    <row r="2740" spans="1:9">
      <c r="A2740" s="280" t="s">
        <v>4135</v>
      </c>
      <c r="B2740" s="280" t="s">
        <v>1457</v>
      </c>
      <c r="C2740" s="280" t="s">
        <v>1199</v>
      </c>
      <c r="D2740" s="280" t="s">
        <v>1216</v>
      </c>
      <c r="E2740" s="80">
        <v>4.0450402088468886E-4</v>
      </c>
      <c r="F2740" s="80">
        <v>707903</v>
      </c>
      <c r="G2740" s="80">
        <v>7</v>
      </c>
      <c r="H2740" s="280" t="s">
        <v>1394</v>
      </c>
      <c r="I2740" s="80"/>
    </row>
    <row r="2741" spans="1:9">
      <c r="A2741" s="280" t="s">
        <v>4136</v>
      </c>
      <c r="B2741" s="280" t="s">
        <v>1457</v>
      </c>
      <c r="C2741" s="280" t="s">
        <v>1199</v>
      </c>
      <c r="D2741" s="280" t="s">
        <v>1217</v>
      </c>
      <c r="E2741" s="80">
        <v>2.4689565443675773E-4</v>
      </c>
      <c r="F2741" s="80">
        <v>707903</v>
      </c>
      <c r="G2741" s="80">
        <v>7</v>
      </c>
      <c r="H2741" s="280" t="s">
        <v>1394</v>
      </c>
      <c r="I2741" s="80"/>
    </row>
    <row r="2742" spans="1:9">
      <c r="A2742" s="280" t="s">
        <v>4137</v>
      </c>
      <c r="B2742" s="280" t="s">
        <v>1457</v>
      </c>
      <c r="C2742" s="280" t="s">
        <v>1199</v>
      </c>
      <c r="D2742" s="280" t="s">
        <v>1218</v>
      </c>
      <c r="E2742" s="80">
        <v>3.0327689682342737E-4</v>
      </c>
      <c r="F2742" s="80">
        <v>707903</v>
      </c>
      <c r="G2742" s="80">
        <v>7</v>
      </c>
      <c r="H2742" s="280" t="s">
        <v>1394</v>
      </c>
      <c r="I2742" s="80"/>
    </row>
    <row r="2743" spans="1:9">
      <c r="A2743" s="280" t="s">
        <v>4138</v>
      </c>
      <c r="B2743" s="280" t="s">
        <v>1457</v>
      </c>
      <c r="C2743" s="280" t="s">
        <v>1199</v>
      </c>
      <c r="D2743" s="280" t="s">
        <v>1219</v>
      </c>
      <c r="E2743" s="80">
        <v>75.622840729382247</v>
      </c>
      <c r="F2743" s="80">
        <v>707903</v>
      </c>
      <c r="G2743" s="80">
        <v>7</v>
      </c>
      <c r="H2743" s="280" t="s">
        <v>1394</v>
      </c>
      <c r="I2743" s="80"/>
    </row>
    <row r="2744" spans="1:9">
      <c r="A2744" s="280" t="s">
        <v>4139</v>
      </c>
      <c r="B2744" s="280" t="s">
        <v>1457</v>
      </c>
      <c r="C2744" s="280" t="s">
        <v>1199</v>
      </c>
      <c r="D2744" s="280" t="s">
        <v>1347</v>
      </c>
      <c r="E2744" s="80">
        <v>6.4853259296854184E-4</v>
      </c>
      <c r="F2744" s="80">
        <v>707903</v>
      </c>
      <c r="G2744" s="80">
        <v>7</v>
      </c>
      <c r="H2744" s="280" t="s">
        <v>1394</v>
      </c>
      <c r="I2744" s="80"/>
    </row>
    <row r="2745" spans="1:9">
      <c r="A2745" s="280" t="s">
        <v>4140</v>
      </c>
      <c r="B2745" s="280" t="s">
        <v>1457</v>
      </c>
      <c r="C2745" s="280" t="s">
        <v>1199</v>
      </c>
      <c r="D2745" s="280" t="s">
        <v>1344</v>
      </c>
      <c r="E2745" s="80">
        <v>1.5059933930967068E-3</v>
      </c>
      <c r="F2745" s="80">
        <v>707903</v>
      </c>
      <c r="G2745" s="80">
        <v>7</v>
      </c>
      <c r="H2745" s="280" t="s">
        <v>1394</v>
      </c>
      <c r="I2745" s="80"/>
    </row>
    <row r="2746" spans="1:9">
      <c r="A2746" s="280" t="s">
        <v>4141</v>
      </c>
      <c r="B2746" s="280" t="s">
        <v>1457</v>
      </c>
      <c r="C2746" s="280" t="s">
        <v>1181</v>
      </c>
      <c r="D2746" s="280" t="s">
        <v>1211</v>
      </c>
      <c r="E2746" s="80">
        <v>0</v>
      </c>
      <c r="F2746" s="80">
        <v>707903</v>
      </c>
      <c r="G2746" s="80">
        <v>7</v>
      </c>
      <c r="H2746" s="280" t="s">
        <v>1394</v>
      </c>
      <c r="I2746" s="80"/>
    </row>
    <row r="2747" spans="1:9">
      <c r="A2747" s="280" t="s">
        <v>4142</v>
      </c>
      <c r="B2747" s="280" t="s">
        <v>1457</v>
      </c>
      <c r="C2747" s="280" t="s">
        <v>1181</v>
      </c>
      <c r="D2747" s="280" t="s">
        <v>1212</v>
      </c>
      <c r="E2747" s="80">
        <v>0</v>
      </c>
      <c r="F2747" s="80">
        <v>707903</v>
      </c>
      <c r="G2747" s="80">
        <v>7</v>
      </c>
      <c r="H2747" s="280" t="s">
        <v>1394</v>
      </c>
      <c r="I2747" s="80"/>
    </row>
    <row r="2748" spans="1:9">
      <c r="A2748" s="280" t="s">
        <v>4143</v>
      </c>
      <c r="B2748" s="280" t="s">
        <v>1457</v>
      </c>
      <c r="C2748" s="280" t="s">
        <v>1181</v>
      </c>
      <c r="D2748" s="280" t="s">
        <v>1213</v>
      </c>
      <c r="E2748" s="80">
        <v>0</v>
      </c>
      <c r="F2748" s="80">
        <v>707903</v>
      </c>
      <c r="G2748" s="80">
        <v>7</v>
      </c>
      <c r="H2748" s="280" t="s">
        <v>1394</v>
      </c>
      <c r="I2748" s="80"/>
    </row>
    <row r="2749" spans="1:9">
      <c r="A2749" s="280" t="s">
        <v>4144</v>
      </c>
      <c r="B2749" s="280" t="s">
        <v>1457</v>
      </c>
      <c r="C2749" s="280" t="s">
        <v>1181</v>
      </c>
      <c r="D2749" s="280" t="s">
        <v>1214</v>
      </c>
      <c r="E2749" s="80">
        <v>0</v>
      </c>
      <c r="F2749" s="80">
        <v>707903</v>
      </c>
      <c r="G2749" s="80">
        <v>7</v>
      </c>
      <c r="H2749" s="280" t="s">
        <v>1394</v>
      </c>
      <c r="I2749" s="80"/>
    </row>
    <row r="2750" spans="1:9">
      <c r="A2750" s="280" t="s">
        <v>4145</v>
      </c>
      <c r="B2750" s="280" t="s">
        <v>1457</v>
      </c>
      <c r="C2750" s="280" t="s">
        <v>1181</v>
      </c>
      <c r="D2750" s="280" t="s">
        <v>1215</v>
      </c>
      <c r="E2750" s="80">
        <v>0</v>
      </c>
      <c r="F2750" s="80">
        <v>707903</v>
      </c>
      <c r="G2750" s="80">
        <v>7</v>
      </c>
      <c r="H2750" s="280" t="s">
        <v>1394</v>
      </c>
      <c r="I2750" s="80"/>
    </row>
    <row r="2751" spans="1:9">
      <c r="A2751" s="280" t="s">
        <v>4146</v>
      </c>
      <c r="B2751" s="280" t="s">
        <v>1457</v>
      </c>
      <c r="C2751" s="280" t="s">
        <v>1181</v>
      </c>
      <c r="D2751" s="280" t="s">
        <v>1216</v>
      </c>
      <c r="E2751" s="80">
        <v>0</v>
      </c>
      <c r="F2751" s="80">
        <v>707903</v>
      </c>
      <c r="G2751" s="80">
        <v>7</v>
      </c>
      <c r="H2751" s="280" t="s">
        <v>1394</v>
      </c>
      <c r="I2751" s="80"/>
    </row>
    <row r="2752" spans="1:9">
      <c r="A2752" s="280" t="s">
        <v>4147</v>
      </c>
      <c r="B2752" s="280" t="s">
        <v>1457</v>
      </c>
      <c r="C2752" s="280" t="s">
        <v>1181</v>
      </c>
      <c r="D2752" s="280" t="s">
        <v>1217</v>
      </c>
      <c r="E2752" s="80">
        <v>0</v>
      </c>
      <c r="F2752" s="80">
        <v>707903</v>
      </c>
      <c r="G2752" s="80">
        <v>7</v>
      </c>
      <c r="H2752" s="280" t="s">
        <v>1394</v>
      </c>
      <c r="I2752" s="80"/>
    </row>
    <row r="2753" spans="1:9">
      <c r="A2753" s="280" t="s">
        <v>4148</v>
      </c>
      <c r="B2753" s="280" t="s">
        <v>1457</v>
      </c>
      <c r="C2753" s="280" t="s">
        <v>1181</v>
      </c>
      <c r="D2753" s="280" t="s">
        <v>1218</v>
      </c>
      <c r="E2753" s="80">
        <v>0</v>
      </c>
      <c r="F2753" s="80">
        <v>707903</v>
      </c>
      <c r="G2753" s="80">
        <v>7</v>
      </c>
      <c r="H2753" s="280" t="s">
        <v>1394</v>
      </c>
      <c r="I2753" s="80"/>
    </row>
    <row r="2754" spans="1:9">
      <c r="A2754" s="280" t="s">
        <v>4149</v>
      </c>
      <c r="B2754" s="280" t="s">
        <v>1457</v>
      </c>
      <c r="C2754" s="280" t="s">
        <v>1181</v>
      </c>
      <c r="D2754" s="280" t="s">
        <v>1219</v>
      </c>
      <c r="E2754" s="80">
        <v>0</v>
      </c>
      <c r="F2754" s="80">
        <v>707903</v>
      </c>
      <c r="G2754" s="80">
        <v>7</v>
      </c>
      <c r="H2754" s="280" t="s">
        <v>1394</v>
      </c>
      <c r="I2754" s="80"/>
    </row>
    <row r="2755" spans="1:9">
      <c r="A2755" s="280" t="s">
        <v>4150</v>
      </c>
      <c r="B2755" s="280" t="s">
        <v>1457</v>
      </c>
      <c r="C2755" s="280" t="s">
        <v>1181</v>
      </c>
      <c r="D2755" s="280" t="s">
        <v>1347</v>
      </c>
      <c r="E2755" s="80">
        <v>0</v>
      </c>
      <c r="F2755" s="80">
        <v>707903</v>
      </c>
      <c r="G2755" s="80">
        <v>7</v>
      </c>
      <c r="H2755" s="280" t="s">
        <v>1394</v>
      </c>
      <c r="I2755" s="80"/>
    </row>
    <row r="2756" spans="1:9">
      <c r="A2756" s="280" t="s">
        <v>4151</v>
      </c>
      <c r="B2756" s="280" t="s">
        <v>1457</v>
      </c>
      <c r="C2756" s="280" t="s">
        <v>1181</v>
      </c>
      <c r="D2756" s="280" t="s">
        <v>1344</v>
      </c>
      <c r="E2756" s="80">
        <v>0</v>
      </c>
      <c r="F2756" s="80">
        <v>707903</v>
      </c>
      <c r="G2756" s="80">
        <v>7</v>
      </c>
      <c r="H2756" s="280" t="s">
        <v>1394</v>
      </c>
      <c r="I2756" s="80"/>
    </row>
    <row r="2757" spans="1:9">
      <c r="A2757" s="280" t="s">
        <v>4152</v>
      </c>
      <c r="B2757" s="280" t="s">
        <v>1457</v>
      </c>
      <c r="C2757" s="280" t="s">
        <v>1200</v>
      </c>
      <c r="D2757" s="280" t="s">
        <v>1211</v>
      </c>
      <c r="E2757" s="80">
        <v>3.0772497561012144E-3</v>
      </c>
      <c r="F2757" s="80">
        <v>707903</v>
      </c>
      <c r="G2757" s="80">
        <v>7</v>
      </c>
      <c r="H2757" s="280" t="s">
        <v>1394</v>
      </c>
      <c r="I2757" s="80"/>
    </row>
    <row r="2758" spans="1:9">
      <c r="A2758" s="280" t="s">
        <v>4153</v>
      </c>
      <c r="B2758" s="280" t="s">
        <v>1457</v>
      </c>
      <c r="C2758" s="280" t="s">
        <v>1200</v>
      </c>
      <c r="D2758" s="280" t="s">
        <v>1212</v>
      </c>
      <c r="E2758" s="80">
        <v>3.185364767399214E-3</v>
      </c>
      <c r="F2758" s="80">
        <v>707903</v>
      </c>
      <c r="G2758" s="80">
        <v>7</v>
      </c>
      <c r="H2758" s="280" t="s">
        <v>1394</v>
      </c>
      <c r="I2758" s="80"/>
    </row>
    <row r="2759" spans="1:9">
      <c r="A2759" s="280" t="s">
        <v>4154</v>
      </c>
      <c r="B2759" s="280" t="s">
        <v>1457</v>
      </c>
      <c r="C2759" s="280" t="s">
        <v>1200</v>
      </c>
      <c r="D2759" s="280" t="s">
        <v>1213</v>
      </c>
      <c r="E2759" s="80">
        <v>3.0773218638790981E-3</v>
      </c>
      <c r="F2759" s="80">
        <v>707903</v>
      </c>
      <c r="G2759" s="80">
        <v>7</v>
      </c>
      <c r="H2759" s="280" t="s">
        <v>1394</v>
      </c>
      <c r="I2759" s="80"/>
    </row>
    <row r="2760" spans="1:9">
      <c r="A2760" s="280" t="s">
        <v>4155</v>
      </c>
      <c r="B2760" s="280" t="s">
        <v>1457</v>
      </c>
      <c r="C2760" s="280" t="s">
        <v>1200</v>
      </c>
      <c r="D2760" s="280" t="s">
        <v>1214</v>
      </c>
      <c r="E2760" s="80">
        <v>3.1727673056792141E-3</v>
      </c>
      <c r="F2760" s="80">
        <v>707903</v>
      </c>
      <c r="G2760" s="80">
        <v>7</v>
      </c>
      <c r="H2760" s="280" t="s">
        <v>1394</v>
      </c>
      <c r="I2760" s="80"/>
    </row>
    <row r="2761" spans="1:9">
      <c r="A2761" s="280" t="s">
        <v>4156</v>
      </c>
      <c r="B2761" s="280" t="s">
        <v>1457</v>
      </c>
      <c r="C2761" s="280" t="s">
        <v>1200</v>
      </c>
      <c r="D2761" s="280" t="s">
        <v>1215</v>
      </c>
      <c r="E2761" s="80">
        <v>3.1705669063438998E-3</v>
      </c>
      <c r="F2761" s="80">
        <v>707903</v>
      </c>
      <c r="G2761" s="80">
        <v>7</v>
      </c>
      <c r="H2761" s="280" t="s">
        <v>1394</v>
      </c>
      <c r="I2761" s="80"/>
    </row>
    <row r="2762" spans="1:9">
      <c r="A2762" s="280" t="s">
        <v>4157</v>
      </c>
      <c r="B2762" s="280" t="s">
        <v>1457</v>
      </c>
      <c r="C2762" s="280" t="s">
        <v>1200</v>
      </c>
      <c r="D2762" s="280" t="s">
        <v>1216</v>
      </c>
      <c r="E2762" s="80">
        <v>4.2850095844339528E-3</v>
      </c>
      <c r="F2762" s="80">
        <v>707903</v>
      </c>
      <c r="G2762" s="80">
        <v>7</v>
      </c>
      <c r="H2762" s="280" t="s">
        <v>1394</v>
      </c>
      <c r="I2762" s="80"/>
    </row>
    <row r="2763" spans="1:9">
      <c r="A2763" s="280" t="s">
        <v>4158</v>
      </c>
      <c r="B2763" s="280" t="s">
        <v>1457</v>
      </c>
      <c r="C2763" s="280" t="s">
        <v>1200</v>
      </c>
      <c r="D2763" s="280" t="s">
        <v>1217</v>
      </c>
      <c r="E2763" s="80">
        <v>2.8687816078764765E-3</v>
      </c>
      <c r="F2763" s="80">
        <v>707903</v>
      </c>
      <c r="G2763" s="80">
        <v>7</v>
      </c>
      <c r="H2763" s="280" t="s">
        <v>1394</v>
      </c>
      <c r="I2763" s="80"/>
    </row>
    <row r="2764" spans="1:9">
      <c r="A2764" s="280" t="s">
        <v>4159</v>
      </c>
      <c r="B2764" s="280" t="s">
        <v>1457</v>
      </c>
      <c r="C2764" s="280" t="s">
        <v>1200</v>
      </c>
      <c r="D2764" s="280" t="s">
        <v>1218</v>
      </c>
      <c r="E2764" s="80">
        <v>2.7867393852926076E-3</v>
      </c>
      <c r="F2764" s="80">
        <v>707903</v>
      </c>
      <c r="G2764" s="80">
        <v>7</v>
      </c>
      <c r="H2764" s="280" t="s">
        <v>1394</v>
      </c>
      <c r="I2764" s="80"/>
    </row>
    <row r="2765" spans="1:9">
      <c r="A2765" s="280" t="s">
        <v>4160</v>
      </c>
      <c r="B2765" s="280" t="s">
        <v>1457</v>
      </c>
      <c r="C2765" s="280" t="s">
        <v>1200</v>
      </c>
      <c r="D2765" s="280" t="s">
        <v>1219</v>
      </c>
      <c r="E2765" s="80">
        <v>3.1803469818350387E-3</v>
      </c>
      <c r="F2765" s="80">
        <v>707903</v>
      </c>
      <c r="G2765" s="80">
        <v>7</v>
      </c>
      <c r="H2765" s="280" t="s">
        <v>1394</v>
      </c>
      <c r="I2765" s="80"/>
    </row>
    <row r="2766" spans="1:9">
      <c r="A2766" s="280" t="s">
        <v>4161</v>
      </c>
      <c r="B2766" s="280" t="s">
        <v>1457</v>
      </c>
      <c r="C2766" s="280" t="s">
        <v>1200</v>
      </c>
      <c r="D2766" s="280" t="s">
        <v>1347</v>
      </c>
      <c r="E2766" s="80">
        <v>6.4338159999303667E-3</v>
      </c>
      <c r="F2766" s="80">
        <v>707903</v>
      </c>
      <c r="G2766" s="80">
        <v>7</v>
      </c>
      <c r="H2766" s="280" t="s">
        <v>1394</v>
      </c>
      <c r="I2766" s="80"/>
    </row>
    <row r="2767" spans="1:9">
      <c r="A2767" s="280" t="s">
        <v>4162</v>
      </c>
      <c r="B2767" s="280" t="s">
        <v>1457</v>
      </c>
      <c r="C2767" s="280" t="s">
        <v>1200</v>
      </c>
      <c r="D2767" s="280" t="s">
        <v>1344</v>
      </c>
      <c r="E2767" s="80">
        <v>1.6874410218010911E-2</v>
      </c>
      <c r="F2767" s="80">
        <v>707903</v>
      </c>
      <c r="G2767" s="80">
        <v>7</v>
      </c>
      <c r="H2767" s="280" t="s">
        <v>1394</v>
      </c>
      <c r="I2767" s="80"/>
    </row>
    <row r="2768" spans="1:9">
      <c r="A2768" s="280" t="s">
        <v>4163</v>
      </c>
      <c r="B2768" s="280" t="s">
        <v>1457</v>
      </c>
      <c r="C2768" s="280" t="s">
        <v>1201</v>
      </c>
      <c r="D2768" s="280" t="s">
        <v>1211</v>
      </c>
      <c r="E2768" s="80">
        <v>7.8244943339022155E-2</v>
      </c>
      <c r="F2768" s="80">
        <v>707903</v>
      </c>
      <c r="G2768" s="80">
        <v>7</v>
      </c>
      <c r="H2768" s="280" t="s">
        <v>1394</v>
      </c>
      <c r="I2768" s="80"/>
    </row>
    <row r="2769" spans="1:9">
      <c r="A2769" s="280" t="s">
        <v>4164</v>
      </c>
      <c r="B2769" s="280" t="s">
        <v>1457</v>
      </c>
      <c r="C2769" s="280" t="s">
        <v>1201</v>
      </c>
      <c r="D2769" s="280" t="s">
        <v>1212</v>
      </c>
      <c r="E2769" s="80">
        <v>8.1197811257776004E-2</v>
      </c>
      <c r="F2769" s="80">
        <v>707903</v>
      </c>
      <c r="G2769" s="80">
        <v>7</v>
      </c>
      <c r="H2769" s="280" t="s">
        <v>1394</v>
      </c>
      <c r="I2769" s="80"/>
    </row>
    <row r="2770" spans="1:9">
      <c r="A2770" s="280" t="s">
        <v>4165</v>
      </c>
      <c r="B2770" s="280" t="s">
        <v>1457</v>
      </c>
      <c r="C2770" s="280" t="s">
        <v>1201</v>
      </c>
      <c r="D2770" s="280" t="s">
        <v>1213</v>
      </c>
      <c r="E2770" s="80">
        <v>7.8255029772777568E-2</v>
      </c>
      <c r="F2770" s="80">
        <v>707903</v>
      </c>
      <c r="G2770" s="80">
        <v>7</v>
      </c>
      <c r="H2770" s="280" t="s">
        <v>1394</v>
      </c>
      <c r="I2770" s="80"/>
    </row>
    <row r="2771" spans="1:9">
      <c r="A2771" s="280" t="s">
        <v>4166</v>
      </c>
      <c r="B2771" s="280" t="s">
        <v>1457</v>
      </c>
      <c r="C2771" s="280" t="s">
        <v>1201</v>
      </c>
      <c r="D2771" s="280" t="s">
        <v>1214</v>
      </c>
      <c r="E2771" s="80">
        <v>8.0983199708820841E-2</v>
      </c>
      <c r="F2771" s="80">
        <v>707903</v>
      </c>
      <c r="G2771" s="80">
        <v>7</v>
      </c>
      <c r="H2771" s="280" t="s">
        <v>1394</v>
      </c>
      <c r="I2771" s="80"/>
    </row>
    <row r="2772" spans="1:9">
      <c r="A2772" s="280" t="s">
        <v>4167</v>
      </c>
      <c r="B2772" s="280" t="s">
        <v>1457</v>
      </c>
      <c r="C2772" s="280" t="s">
        <v>1201</v>
      </c>
      <c r="D2772" s="280" t="s">
        <v>1215</v>
      </c>
      <c r="E2772" s="80">
        <v>8.0867146263851275E-2</v>
      </c>
      <c r="F2772" s="80">
        <v>707903</v>
      </c>
      <c r="G2772" s="80">
        <v>7</v>
      </c>
      <c r="H2772" s="280" t="s">
        <v>1394</v>
      </c>
      <c r="I2772" s="80"/>
    </row>
    <row r="2773" spans="1:9">
      <c r="A2773" s="280" t="s">
        <v>4168</v>
      </c>
      <c r="B2773" s="280" t="s">
        <v>1457</v>
      </c>
      <c r="C2773" s="280" t="s">
        <v>1201</v>
      </c>
      <c r="D2773" s="280" t="s">
        <v>1216</v>
      </c>
      <c r="E2773" s="80">
        <v>0.11073451208982811</v>
      </c>
      <c r="F2773" s="80">
        <v>707903</v>
      </c>
      <c r="G2773" s="80">
        <v>7</v>
      </c>
      <c r="H2773" s="280" t="s">
        <v>1394</v>
      </c>
      <c r="I2773" s="80"/>
    </row>
    <row r="2774" spans="1:9">
      <c r="A2774" s="280" t="s">
        <v>4169</v>
      </c>
      <c r="B2774" s="280" t="s">
        <v>1457</v>
      </c>
      <c r="C2774" s="280" t="s">
        <v>1201</v>
      </c>
      <c r="D2774" s="280" t="s">
        <v>1217</v>
      </c>
      <c r="E2774" s="80">
        <v>7.1648914634222766E-2</v>
      </c>
      <c r="F2774" s="80">
        <v>707903</v>
      </c>
      <c r="G2774" s="80">
        <v>7</v>
      </c>
      <c r="H2774" s="280" t="s">
        <v>1394</v>
      </c>
      <c r="I2774" s="80"/>
    </row>
    <row r="2775" spans="1:9">
      <c r="A2775" s="280" t="s">
        <v>4170</v>
      </c>
      <c r="B2775" s="280" t="s">
        <v>1457</v>
      </c>
      <c r="C2775" s="280" t="s">
        <v>1201</v>
      </c>
      <c r="D2775" s="280" t="s">
        <v>1218</v>
      </c>
      <c r="E2775" s="80">
        <v>8.0158570644633595E-2</v>
      </c>
      <c r="F2775" s="80">
        <v>707903</v>
      </c>
      <c r="G2775" s="80">
        <v>7</v>
      </c>
      <c r="H2775" s="280" t="s">
        <v>1394</v>
      </c>
      <c r="I2775" s="80"/>
    </row>
    <row r="2776" spans="1:9">
      <c r="A2776" s="280" t="s">
        <v>4171</v>
      </c>
      <c r="B2776" s="280" t="s">
        <v>1457</v>
      </c>
      <c r="C2776" s="280" t="s">
        <v>1201</v>
      </c>
      <c r="D2776" s="280" t="s">
        <v>1219</v>
      </c>
      <c r="E2776" s="80">
        <v>13923.097795503465</v>
      </c>
      <c r="F2776" s="80">
        <v>707903</v>
      </c>
      <c r="G2776" s="80">
        <v>7</v>
      </c>
      <c r="H2776" s="280" t="s">
        <v>1394</v>
      </c>
      <c r="I2776" s="80"/>
    </row>
    <row r="2777" spans="1:9">
      <c r="A2777" s="280" t="s">
        <v>4172</v>
      </c>
      <c r="B2777" s="280" t="s">
        <v>1457</v>
      </c>
      <c r="C2777" s="280" t="s">
        <v>1201</v>
      </c>
      <c r="D2777" s="280" t="s">
        <v>1347</v>
      </c>
      <c r="E2777" s="80">
        <v>0.18077849756947154</v>
      </c>
      <c r="F2777" s="80">
        <v>707903</v>
      </c>
      <c r="G2777" s="80">
        <v>7</v>
      </c>
      <c r="H2777" s="280" t="s">
        <v>1394</v>
      </c>
      <c r="I2777" s="80"/>
    </row>
    <row r="2778" spans="1:9">
      <c r="A2778" s="280" t="s">
        <v>4173</v>
      </c>
      <c r="B2778" s="280" t="s">
        <v>1457</v>
      </c>
      <c r="C2778" s="280" t="s">
        <v>1201</v>
      </c>
      <c r="D2778" s="280" t="s">
        <v>1344</v>
      </c>
      <c r="E2778" s="80">
        <v>0.44033475285264384</v>
      </c>
      <c r="F2778" s="80">
        <v>707903</v>
      </c>
      <c r="G2778" s="80">
        <v>7</v>
      </c>
      <c r="H2778" s="280" t="s">
        <v>1394</v>
      </c>
      <c r="I2778" s="80"/>
    </row>
    <row r="2779" spans="1:9">
      <c r="A2779" s="280" t="s">
        <v>4174</v>
      </c>
      <c r="B2779" s="280" t="s">
        <v>1457</v>
      </c>
      <c r="C2779" s="280" t="s">
        <v>1202</v>
      </c>
      <c r="D2779" s="280" t="s">
        <v>1211</v>
      </c>
      <c r="E2779" s="80">
        <v>0</v>
      </c>
      <c r="F2779" s="80">
        <v>707903</v>
      </c>
      <c r="G2779" s="80">
        <v>7</v>
      </c>
      <c r="H2779" s="280" t="s">
        <v>1394</v>
      </c>
      <c r="I2779" s="80"/>
    </row>
    <row r="2780" spans="1:9">
      <c r="A2780" s="280" t="s">
        <v>4175</v>
      </c>
      <c r="B2780" s="280" t="s">
        <v>1457</v>
      </c>
      <c r="C2780" s="280" t="s">
        <v>1202</v>
      </c>
      <c r="D2780" s="280" t="s">
        <v>1212</v>
      </c>
      <c r="E2780" s="80">
        <v>0</v>
      </c>
      <c r="F2780" s="80">
        <v>707903</v>
      </c>
      <c r="G2780" s="80">
        <v>7</v>
      </c>
      <c r="H2780" s="280" t="s">
        <v>1394</v>
      </c>
      <c r="I2780" s="80"/>
    </row>
    <row r="2781" spans="1:9">
      <c r="A2781" s="280" t="s">
        <v>4176</v>
      </c>
      <c r="B2781" s="280" t="s">
        <v>1457</v>
      </c>
      <c r="C2781" s="280" t="s">
        <v>1202</v>
      </c>
      <c r="D2781" s="280" t="s">
        <v>1213</v>
      </c>
      <c r="E2781" s="80">
        <v>0</v>
      </c>
      <c r="F2781" s="80">
        <v>707903</v>
      </c>
      <c r="G2781" s="80">
        <v>7</v>
      </c>
      <c r="H2781" s="280" t="s">
        <v>1394</v>
      </c>
      <c r="I2781" s="80"/>
    </row>
    <row r="2782" spans="1:9">
      <c r="A2782" s="280" t="s">
        <v>4177</v>
      </c>
      <c r="B2782" s="280" t="s">
        <v>1457</v>
      </c>
      <c r="C2782" s="280" t="s">
        <v>1202</v>
      </c>
      <c r="D2782" s="280" t="s">
        <v>1214</v>
      </c>
      <c r="E2782" s="80">
        <v>0</v>
      </c>
      <c r="F2782" s="80">
        <v>707903</v>
      </c>
      <c r="G2782" s="80">
        <v>7</v>
      </c>
      <c r="H2782" s="280" t="s">
        <v>1394</v>
      </c>
      <c r="I2782" s="80"/>
    </row>
    <row r="2783" spans="1:9">
      <c r="A2783" s="280" t="s">
        <v>4178</v>
      </c>
      <c r="B2783" s="280" t="s">
        <v>1457</v>
      </c>
      <c r="C2783" s="280" t="s">
        <v>1202</v>
      </c>
      <c r="D2783" s="280" t="s">
        <v>1215</v>
      </c>
      <c r="E2783" s="80">
        <v>0</v>
      </c>
      <c r="F2783" s="80">
        <v>707903</v>
      </c>
      <c r="G2783" s="80">
        <v>7</v>
      </c>
      <c r="H2783" s="280" t="s">
        <v>1394</v>
      </c>
      <c r="I2783" s="80"/>
    </row>
    <row r="2784" spans="1:9">
      <c r="A2784" s="280" t="s">
        <v>4179</v>
      </c>
      <c r="B2784" s="280" t="s">
        <v>1457</v>
      </c>
      <c r="C2784" s="280" t="s">
        <v>1202</v>
      </c>
      <c r="D2784" s="280" t="s">
        <v>1216</v>
      </c>
      <c r="E2784" s="80">
        <v>0</v>
      </c>
      <c r="F2784" s="80">
        <v>707903</v>
      </c>
      <c r="G2784" s="80">
        <v>7</v>
      </c>
      <c r="H2784" s="280" t="s">
        <v>1394</v>
      </c>
      <c r="I2784" s="80"/>
    </row>
    <row r="2785" spans="1:9">
      <c r="A2785" s="280" t="s">
        <v>4180</v>
      </c>
      <c r="B2785" s="280" t="s">
        <v>1457</v>
      </c>
      <c r="C2785" s="280" t="s">
        <v>1202</v>
      </c>
      <c r="D2785" s="280" t="s">
        <v>1217</v>
      </c>
      <c r="E2785" s="80">
        <v>0</v>
      </c>
      <c r="F2785" s="80">
        <v>707903</v>
      </c>
      <c r="G2785" s="80">
        <v>7</v>
      </c>
      <c r="H2785" s="280" t="s">
        <v>1394</v>
      </c>
      <c r="I2785" s="80"/>
    </row>
    <row r="2786" spans="1:9">
      <c r="A2786" s="280" t="s">
        <v>4181</v>
      </c>
      <c r="B2786" s="280" t="s">
        <v>1457</v>
      </c>
      <c r="C2786" s="280" t="s">
        <v>1202</v>
      </c>
      <c r="D2786" s="280" t="s">
        <v>1218</v>
      </c>
      <c r="E2786" s="80">
        <v>0</v>
      </c>
      <c r="F2786" s="80">
        <v>707903</v>
      </c>
      <c r="G2786" s="80">
        <v>7</v>
      </c>
      <c r="H2786" s="280" t="s">
        <v>1394</v>
      </c>
      <c r="I2786" s="80"/>
    </row>
    <row r="2787" spans="1:9">
      <c r="A2787" s="280" t="s">
        <v>4182</v>
      </c>
      <c r="B2787" s="280" t="s">
        <v>1457</v>
      </c>
      <c r="C2787" s="280" t="s">
        <v>1202</v>
      </c>
      <c r="D2787" s="280" t="s">
        <v>1219</v>
      </c>
      <c r="E2787" s="80">
        <v>0</v>
      </c>
      <c r="F2787" s="80">
        <v>707903</v>
      </c>
      <c r="G2787" s="80">
        <v>7</v>
      </c>
      <c r="H2787" s="280" t="s">
        <v>1394</v>
      </c>
      <c r="I2787" s="80"/>
    </row>
    <row r="2788" spans="1:9">
      <c r="A2788" s="280" t="s">
        <v>4183</v>
      </c>
      <c r="B2788" s="280" t="s">
        <v>1457</v>
      </c>
      <c r="C2788" s="280" t="s">
        <v>1202</v>
      </c>
      <c r="D2788" s="280" t="s">
        <v>1347</v>
      </c>
      <c r="E2788" s="80">
        <v>0</v>
      </c>
      <c r="F2788" s="80">
        <v>707903</v>
      </c>
      <c r="G2788" s="80">
        <v>7</v>
      </c>
      <c r="H2788" s="280" t="s">
        <v>1394</v>
      </c>
      <c r="I2788" s="80"/>
    </row>
    <row r="2789" spans="1:9">
      <c r="A2789" s="280" t="s">
        <v>4184</v>
      </c>
      <c r="B2789" s="280" t="s">
        <v>1457</v>
      </c>
      <c r="C2789" s="280" t="s">
        <v>1202</v>
      </c>
      <c r="D2789" s="280" t="s">
        <v>1344</v>
      </c>
      <c r="E2789" s="80">
        <v>0</v>
      </c>
      <c r="F2789" s="80">
        <v>707903</v>
      </c>
      <c r="G2789" s="80">
        <v>7</v>
      </c>
      <c r="H2789" s="280" t="s">
        <v>1394</v>
      </c>
      <c r="I2789" s="80"/>
    </row>
    <row r="2790" spans="1:9">
      <c r="A2790" s="280" t="s">
        <v>4185</v>
      </c>
      <c r="B2790" s="280" t="s">
        <v>1457</v>
      </c>
      <c r="C2790" s="280" t="s">
        <v>1203</v>
      </c>
      <c r="D2790" s="280" t="s">
        <v>1211</v>
      </c>
      <c r="E2790" s="80">
        <v>4.1577473881045638E-4</v>
      </c>
      <c r="F2790" s="80">
        <v>707903</v>
      </c>
      <c r="G2790" s="80">
        <v>7</v>
      </c>
      <c r="H2790" s="280" t="s">
        <v>1394</v>
      </c>
      <c r="I2790" s="80"/>
    </row>
    <row r="2791" spans="1:9">
      <c r="A2791" s="280" t="s">
        <v>4186</v>
      </c>
      <c r="B2791" s="280" t="s">
        <v>1457</v>
      </c>
      <c r="C2791" s="280" t="s">
        <v>1203</v>
      </c>
      <c r="D2791" s="280" t="s">
        <v>1212</v>
      </c>
      <c r="E2791" s="80">
        <v>4.3139640719521739E-4</v>
      </c>
      <c r="F2791" s="80">
        <v>707903</v>
      </c>
      <c r="G2791" s="80">
        <v>7</v>
      </c>
      <c r="H2791" s="280" t="s">
        <v>1394</v>
      </c>
      <c r="I2791" s="80"/>
    </row>
    <row r="2792" spans="1:9">
      <c r="A2792" s="280" t="s">
        <v>4187</v>
      </c>
      <c r="B2792" s="280" t="s">
        <v>1457</v>
      </c>
      <c r="C2792" s="280" t="s">
        <v>1203</v>
      </c>
      <c r="D2792" s="280" t="s">
        <v>1213</v>
      </c>
      <c r="E2792" s="80">
        <v>4.1579706898760868E-4</v>
      </c>
      <c r="F2792" s="80">
        <v>707903</v>
      </c>
      <c r="G2792" s="80">
        <v>7</v>
      </c>
      <c r="H2792" s="280" t="s">
        <v>1394</v>
      </c>
      <c r="I2792" s="80"/>
    </row>
    <row r="2793" spans="1:9">
      <c r="A2793" s="280" t="s">
        <v>4188</v>
      </c>
      <c r="B2793" s="280" t="s">
        <v>1457</v>
      </c>
      <c r="C2793" s="280" t="s">
        <v>1203</v>
      </c>
      <c r="D2793" s="280" t="s">
        <v>1214</v>
      </c>
      <c r="E2793" s="80">
        <v>4.3088551624147144E-4</v>
      </c>
      <c r="F2793" s="80">
        <v>707903</v>
      </c>
      <c r="G2793" s="80">
        <v>7</v>
      </c>
      <c r="H2793" s="280" t="s">
        <v>1394</v>
      </c>
      <c r="I2793" s="80"/>
    </row>
    <row r="2794" spans="1:9">
      <c r="A2794" s="280" t="s">
        <v>4189</v>
      </c>
      <c r="B2794" s="280" t="s">
        <v>1457</v>
      </c>
      <c r="C2794" s="280" t="s">
        <v>1203</v>
      </c>
      <c r="D2794" s="280" t="s">
        <v>1215</v>
      </c>
      <c r="E2794" s="80">
        <v>4.2643015296934248E-4</v>
      </c>
      <c r="F2794" s="80">
        <v>707903</v>
      </c>
      <c r="G2794" s="80">
        <v>7</v>
      </c>
      <c r="H2794" s="280" t="s">
        <v>1394</v>
      </c>
      <c r="I2794" s="80"/>
    </row>
    <row r="2795" spans="1:9">
      <c r="A2795" s="280" t="s">
        <v>4190</v>
      </c>
      <c r="B2795" s="280" t="s">
        <v>1457</v>
      </c>
      <c r="C2795" s="280" t="s">
        <v>1203</v>
      </c>
      <c r="D2795" s="280" t="s">
        <v>1216</v>
      </c>
      <c r="E2795" s="80">
        <v>5.4735400663751856E-4</v>
      </c>
      <c r="F2795" s="80">
        <v>707903</v>
      </c>
      <c r="G2795" s="80">
        <v>7</v>
      </c>
      <c r="H2795" s="280" t="s">
        <v>1394</v>
      </c>
      <c r="I2795" s="80"/>
    </row>
    <row r="2796" spans="1:9">
      <c r="A2796" s="280" t="s">
        <v>4191</v>
      </c>
      <c r="B2796" s="280" t="s">
        <v>1457</v>
      </c>
      <c r="C2796" s="280" t="s">
        <v>1203</v>
      </c>
      <c r="D2796" s="280" t="s">
        <v>1217</v>
      </c>
      <c r="E2796" s="80">
        <v>3.8140177812774476E-4</v>
      </c>
      <c r="F2796" s="80">
        <v>707903</v>
      </c>
      <c r="G2796" s="80">
        <v>7</v>
      </c>
      <c r="H2796" s="280" t="s">
        <v>1394</v>
      </c>
      <c r="I2796" s="80"/>
    </row>
    <row r="2797" spans="1:9">
      <c r="A2797" s="280" t="s">
        <v>4192</v>
      </c>
      <c r="B2797" s="280" t="s">
        <v>1457</v>
      </c>
      <c r="C2797" s="280" t="s">
        <v>1203</v>
      </c>
      <c r="D2797" s="280" t="s">
        <v>1218</v>
      </c>
      <c r="E2797" s="80">
        <v>4.007825922603139E-4</v>
      </c>
      <c r="F2797" s="80">
        <v>707903</v>
      </c>
      <c r="G2797" s="80">
        <v>7</v>
      </c>
      <c r="H2797" s="280" t="s">
        <v>1394</v>
      </c>
      <c r="I2797" s="80"/>
    </row>
    <row r="2798" spans="1:9">
      <c r="A2798" s="280" t="s">
        <v>4193</v>
      </c>
      <c r="B2798" s="280" t="s">
        <v>1457</v>
      </c>
      <c r="C2798" s="280" t="s">
        <v>1203</v>
      </c>
      <c r="D2798" s="280" t="s">
        <v>1219</v>
      </c>
      <c r="E2798" s="80">
        <v>153.6552784015075</v>
      </c>
      <c r="F2798" s="80">
        <v>707903</v>
      </c>
      <c r="G2798" s="80">
        <v>7</v>
      </c>
      <c r="H2798" s="280" t="s">
        <v>1394</v>
      </c>
      <c r="I2798" s="80"/>
    </row>
    <row r="2799" spans="1:9">
      <c r="A2799" s="280" t="s">
        <v>4194</v>
      </c>
      <c r="B2799" s="280" t="s">
        <v>1457</v>
      </c>
      <c r="C2799" s="280" t="s">
        <v>1203</v>
      </c>
      <c r="D2799" s="280" t="s">
        <v>1347</v>
      </c>
      <c r="E2799" s="80">
        <v>1.0160990354413997E-3</v>
      </c>
      <c r="F2799" s="80">
        <v>707903</v>
      </c>
      <c r="G2799" s="80">
        <v>7</v>
      </c>
      <c r="H2799" s="280" t="s">
        <v>1394</v>
      </c>
      <c r="I2799" s="80"/>
    </row>
    <row r="2800" spans="1:9">
      <c r="A2800" s="280" t="s">
        <v>4195</v>
      </c>
      <c r="B2800" s="280" t="s">
        <v>1457</v>
      </c>
      <c r="C2800" s="280" t="s">
        <v>1203</v>
      </c>
      <c r="D2800" s="280" t="s">
        <v>1344</v>
      </c>
      <c r="E2800" s="80">
        <v>2.3704813696362632E-3</v>
      </c>
      <c r="F2800" s="80">
        <v>707903</v>
      </c>
      <c r="G2800" s="80">
        <v>7</v>
      </c>
      <c r="H2800" s="280" t="s">
        <v>1394</v>
      </c>
      <c r="I2800" s="80"/>
    </row>
    <row r="2801" spans="1:9">
      <c r="A2801" s="280" t="s">
        <v>4196</v>
      </c>
      <c r="B2801" s="280" t="s">
        <v>1457</v>
      </c>
      <c r="C2801" s="280" t="s">
        <v>1204</v>
      </c>
      <c r="D2801" s="280" t="s">
        <v>1211</v>
      </c>
      <c r="E2801" s="80">
        <v>0.10884613671258267</v>
      </c>
      <c r="F2801" s="80">
        <v>707903</v>
      </c>
      <c r="G2801" s="80">
        <v>7</v>
      </c>
      <c r="H2801" s="280" t="s">
        <v>1394</v>
      </c>
      <c r="I2801" s="80"/>
    </row>
    <row r="2802" spans="1:9">
      <c r="A2802" s="280" t="s">
        <v>4197</v>
      </c>
      <c r="B2802" s="280" t="s">
        <v>1457</v>
      </c>
      <c r="C2802" s="280" t="s">
        <v>1204</v>
      </c>
      <c r="D2802" s="280" t="s">
        <v>1212</v>
      </c>
      <c r="E2802" s="80">
        <v>0.11451422678569217</v>
      </c>
      <c r="F2802" s="80">
        <v>707903</v>
      </c>
      <c r="G2802" s="80">
        <v>7</v>
      </c>
      <c r="H2802" s="280" t="s">
        <v>1394</v>
      </c>
      <c r="I2802" s="80"/>
    </row>
    <row r="2803" spans="1:9">
      <c r="A2803" s="280" t="s">
        <v>4198</v>
      </c>
      <c r="B2803" s="280" t="s">
        <v>1457</v>
      </c>
      <c r="C2803" s="280" t="s">
        <v>1204</v>
      </c>
      <c r="D2803" s="280" t="s">
        <v>1213</v>
      </c>
      <c r="E2803" s="80">
        <v>0.10885136881655487</v>
      </c>
      <c r="F2803" s="80">
        <v>707903</v>
      </c>
      <c r="G2803" s="80">
        <v>7</v>
      </c>
      <c r="H2803" s="280" t="s">
        <v>1394</v>
      </c>
      <c r="I2803" s="80"/>
    </row>
    <row r="2804" spans="1:9">
      <c r="A2804" s="280" t="s">
        <v>4199</v>
      </c>
      <c r="B2804" s="280" t="s">
        <v>1457</v>
      </c>
      <c r="C2804" s="280" t="s">
        <v>1204</v>
      </c>
      <c r="D2804" s="280" t="s">
        <v>1214</v>
      </c>
      <c r="E2804" s="80">
        <v>0.11411329653014941</v>
      </c>
      <c r="F2804" s="80">
        <v>707903</v>
      </c>
      <c r="G2804" s="80">
        <v>7</v>
      </c>
      <c r="H2804" s="280" t="s">
        <v>1394</v>
      </c>
      <c r="I2804" s="80"/>
    </row>
    <row r="2805" spans="1:9">
      <c r="A2805" s="280" t="s">
        <v>4200</v>
      </c>
      <c r="B2805" s="280" t="s">
        <v>1457</v>
      </c>
      <c r="C2805" s="280" t="s">
        <v>1204</v>
      </c>
      <c r="D2805" s="280" t="s">
        <v>1215</v>
      </c>
      <c r="E2805" s="80">
        <v>0.11348777295030922</v>
      </c>
      <c r="F2805" s="80">
        <v>707903</v>
      </c>
      <c r="G2805" s="80">
        <v>7</v>
      </c>
      <c r="H2805" s="280" t="s">
        <v>1394</v>
      </c>
      <c r="I2805" s="80"/>
    </row>
    <row r="2806" spans="1:9">
      <c r="A2806" s="280" t="s">
        <v>4201</v>
      </c>
      <c r="B2806" s="280" t="s">
        <v>1457</v>
      </c>
      <c r="C2806" s="280" t="s">
        <v>1204</v>
      </c>
      <c r="D2806" s="280" t="s">
        <v>1216</v>
      </c>
      <c r="E2806" s="80">
        <v>0.14292632804166719</v>
      </c>
      <c r="F2806" s="80">
        <v>707903</v>
      </c>
      <c r="G2806" s="80">
        <v>7</v>
      </c>
      <c r="H2806" s="280" t="s">
        <v>1394</v>
      </c>
      <c r="I2806" s="80"/>
    </row>
    <row r="2807" spans="1:9">
      <c r="A2807" s="280" t="s">
        <v>4202</v>
      </c>
      <c r="B2807" s="280" t="s">
        <v>1457</v>
      </c>
      <c r="C2807" s="280" t="s">
        <v>1204</v>
      </c>
      <c r="D2807" s="280" t="s">
        <v>1217</v>
      </c>
      <c r="E2807" s="80">
        <v>0.10190473689434593</v>
      </c>
      <c r="F2807" s="80">
        <v>707903</v>
      </c>
      <c r="G2807" s="80">
        <v>7</v>
      </c>
      <c r="H2807" s="280" t="s">
        <v>1394</v>
      </c>
      <c r="I2807" s="80"/>
    </row>
    <row r="2808" spans="1:9">
      <c r="A2808" s="280" t="s">
        <v>4203</v>
      </c>
      <c r="B2808" s="280" t="s">
        <v>1457</v>
      </c>
      <c r="C2808" s="280" t="s">
        <v>1204</v>
      </c>
      <c r="D2808" s="280" t="s">
        <v>1218</v>
      </c>
      <c r="E2808" s="80">
        <v>9.0443559667037085E-2</v>
      </c>
      <c r="F2808" s="80">
        <v>707903</v>
      </c>
      <c r="G2808" s="80">
        <v>7</v>
      </c>
      <c r="H2808" s="280" t="s">
        <v>1394</v>
      </c>
      <c r="I2808" s="80"/>
    </row>
    <row r="2809" spans="1:9">
      <c r="A2809" s="280" t="s">
        <v>4204</v>
      </c>
      <c r="B2809" s="280" t="s">
        <v>1457</v>
      </c>
      <c r="C2809" s="280" t="s">
        <v>1204</v>
      </c>
      <c r="D2809" s="280" t="s">
        <v>1219</v>
      </c>
      <c r="E2809" s="80">
        <v>13742.325823118848</v>
      </c>
      <c r="F2809" s="80">
        <v>707903</v>
      </c>
      <c r="G2809" s="80">
        <v>7</v>
      </c>
      <c r="H2809" s="280" t="s">
        <v>1394</v>
      </c>
      <c r="I2809" s="80"/>
    </row>
    <row r="2810" spans="1:9">
      <c r="A2810" s="280" t="s">
        <v>4205</v>
      </c>
      <c r="B2810" s="280" t="s">
        <v>1457</v>
      </c>
      <c r="C2810" s="280" t="s">
        <v>1204</v>
      </c>
      <c r="D2810" s="280" t="s">
        <v>1347</v>
      </c>
      <c r="E2810" s="80">
        <v>0.24403103563669223</v>
      </c>
      <c r="F2810" s="80">
        <v>707903</v>
      </c>
      <c r="G2810" s="80">
        <v>7</v>
      </c>
      <c r="H2810" s="280" t="s">
        <v>1394</v>
      </c>
      <c r="I2810" s="80"/>
    </row>
    <row r="2811" spans="1:9">
      <c r="A2811" s="280" t="s">
        <v>4206</v>
      </c>
      <c r="B2811" s="280" t="s">
        <v>1457</v>
      </c>
      <c r="C2811" s="280" t="s">
        <v>1204</v>
      </c>
      <c r="D2811" s="280" t="s">
        <v>1344</v>
      </c>
      <c r="E2811" s="80">
        <v>0.60327842980179558</v>
      </c>
      <c r="F2811" s="80">
        <v>707903</v>
      </c>
      <c r="G2811" s="80">
        <v>7</v>
      </c>
      <c r="H2811" s="280" t="s">
        <v>1394</v>
      </c>
      <c r="I2811" s="80"/>
    </row>
    <row r="2812" spans="1:9">
      <c r="A2812" s="280" t="s">
        <v>4207</v>
      </c>
      <c r="B2812" s="280" t="s">
        <v>1457</v>
      </c>
      <c r="C2812" s="280" t="s">
        <v>1205</v>
      </c>
      <c r="D2812" s="280" t="s">
        <v>1211</v>
      </c>
      <c r="E2812" s="80">
        <v>6.7432281132662586E-2</v>
      </c>
      <c r="F2812" s="80">
        <v>707903</v>
      </c>
      <c r="G2812" s="80">
        <v>7</v>
      </c>
      <c r="H2812" s="280" t="s">
        <v>1394</v>
      </c>
      <c r="I2812" s="80"/>
    </row>
    <row r="2813" spans="1:9">
      <c r="A2813" s="280" t="s">
        <v>4208</v>
      </c>
      <c r="B2813" s="280" t="s">
        <v>1457</v>
      </c>
      <c r="C2813" s="280" t="s">
        <v>1205</v>
      </c>
      <c r="D2813" s="280" t="s">
        <v>1212</v>
      </c>
      <c r="E2813" s="80">
        <v>7.0013099558487918E-2</v>
      </c>
      <c r="F2813" s="80">
        <v>707903</v>
      </c>
      <c r="G2813" s="80">
        <v>7</v>
      </c>
      <c r="H2813" s="280" t="s">
        <v>1394</v>
      </c>
      <c r="I2813" s="80"/>
    </row>
    <row r="2814" spans="1:9">
      <c r="A2814" s="280" t="s">
        <v>4209</v>
      </c>
      <c r="B2814" s="280" t="s">
        <v>1457</v>
      </c>
      <c r="C2814" s="280" t="s">
        <v>1205</v>
      </c>
      <c r="D2814" s="280" t="s">
        <v>1213</v>
      </c>
      <c r="E2814" s="80">
        <v>6.7434593777148402E-2</v>
      </c>
      <c r="F2814" s="80">
        <v>707903</v>
      </c>
      <c r="G2814" s="80">
        <v>7</v>
      </c>
      <c r="H2814" s="280" t="s">
        <v>1394</v>
      </c>
      <c r="I2814" s="80"/>
    </row>
    <row r="2815" spans="1:9">
      <c r="A2815" s="280" t="s">
        <v>4210</v>
      </c>
      <c r="B2815" s="280" t="s">
        <v>1457</v>
      </c>
      <c r="C2815" s="280" t="s">
        <v>1205</v>
      </c>
      <c r="D2815" s="280" t="s">
        <v>1214</v>
      </c>
      <c r="E2815" s="80">
        <v>6.9742511929880874E-2</v>
      </c>
      <c r="F2815" s="80">
        <v>707903</v>
      </c>
      <c r="G2815" s="80">
        <v>7</v>
      </c>
      <c r="H2815" s="280" t="s">
        <v>1394</v>
      </c>
      <c r="I2815" s="80"/>
    </row>
    <row r="2816" spans="1:9">
      <c r="A2816" s="280" t="s">
        <v>4211</v>
      </c>
      <c r="B2816" s="280" t="s">
        <v>1457</v>
      </c>
      <c r="C2816" s="280" t="s">
        <v>1205</v>
      </c>
      <c r="D2816" s="280" t="s">
        <v>1215</v>
      </c>
      <c r="E2816" s="80">
        <v>6.9691454996365101E-2</v>
      </c>
      <c r="F2816" s="80">
        <v>707903</v>
      </c>
      <c r="G2816" s="80">
        <v>7</v>
      </c>
      <c r="H2816" s="280" t="s">
        <v>1394</v>
      </c>
      <c r="I2816" s="80"/>
    </row>
    <row r="2817" spans="1:9">
      <c r="A2817" s="280" t="s">
        <v>4212</v>
      </c>
      <c r="B2817" s="280" t="s">
        <v>1457</v>
      </c>
      <c r="C2817" s="280" t="s">
        <v>1205</v>
      </c>
      <c r="D2817" s="280" t="s">
        <v>1216</v>
      </c>
      <c r="E2817" s="80">
        <v>9.1052741172721802E-2</v>
      </c>
      <c r="F2817" s="80">
        <v>707903</v>
      </c>
      <c r="G2817" s="80">
        <v>7</v>
      </c>
      <c r="H2817" s="280" t="s">
        <v>1394</v>
      </c>
      <c r="I2817" s="80"/>
    </row>
    <row r="2818" spans="1:9">
      <c r="A2818" s="280" t="s">
        <v>4213</v>
      </c>
      <c r="B2818" s="280" t="s">
        <v>1457</v>
      </c>
      <c r="C2818" s="280" t="s">
        <v>1205</v>
      </c>
      <c r="D2818" s="280" t="s">
        <v>1217</v>
      </c>
      <c r="E2818" s="80">
        <v>6.2329925891498175E-2</v>
      </c>
      <c r="F2818" s="80">
        <v>707903</v>
      </c>
      <c r="G2818" s="80">
        <v>7</v>
      </c>
      <c r="H2818" s="280" t="s">
        <v>1394</v>
      </c>
      <c r="I2818" s="80"/>
    </row>
    <row r="2819" spans="1:9">
      <c r="A2819" s="280" t="s">
        <v>4214</v>
      </c>
      <c r="B2819" s="280" t="s">
        <v>1457</v>
      </c>
      <c r="C2819" s="280" t="s">
        <v>1205</v>
      </c>
      <c r="D2819" s="280" t="s">
        <v>1218</v>
      </c>
      <c r="E2819" s="80">
        <v>4.9302624316327044E-2</v>
      </c>
      <c r="F2819" s="80">
        <v>707903</v>
      </c>
      <c r="G2819" s="80">
        <v>7</v>
      </c>
      <c r="H2819" s="280" t="s">
        <v>1394</v>
      </c>
      <c r="I2819" s="80"/>
    </row>
    <row r="2820" spans="1:9">
      <c r="A2820" s="280" t="s">
        <v>4215</v>
      </c>
      <c r="B2820" s="280" t="s">
        <v>1457</v>
      </c>
      <c r="C2820" s="280" t="s">
        <v>1205</v>
      </c>
      <c r="D2820" s="280" t="s">
        <v>1219</v>
      </c>
      <c r="E2820" s="80">
        <v>7708.1978182458661</v>
      </c>
      <c r="F2820" s="80">
        <v>707903</v>
      </c>
      <c r="G2820" s="80">
        <v>7</v>
      </c>
      <c r="H2820" s="280" t="s">
        <v>1394</v>
      </c>
      <c r="I2820" s="80"/>
    </row>
    <row r="2821" spans="1:9">
      <c r="A2821" s="280" t="s">
        <v>4216</v>
      </c>
      <c r="B2821" s="280" t="s">
        <v>1457</v>
      </c>
      <c r="C2821" s="280" t="s">
        <v>1205</v>
      </c>
      <c r="D2821" s="280" t="s">
        <v>1347</v>
      </c>
      <c r="E2821" s="80">
        <v>0.14960901856175013</v>
      </c>
      <c r="F2821" s="80">
        <v>707903</v>
      </c>
      <c r="G2821" s="80">
        <v>7</v>
      </c>
      <c r="H2821" s="280" t="s">
        <v>1394</v>
      </c>
      <c r="I2821" s="80"/>
    </row>
    <row r="2822" spans="1:9">
      <c r="A2822" s="280" t="s">
        <v>4217</v>
      </c>
      <c r="B2822" s="280" t="s">
        <v>1457</v>
      </c>
      <c r="C2822" s="280" t="s">
        <v>1205</v>
      </c>
      <c r="D2822" s="280" t="s">
        <v>1344</v>
      </c>
      <c r="E2822" s="80">
        <v>0.3754699658974765</v>
      </c>
      <c r="F2822" s="80">
        <v>707903</v>
      </c>
      <c r="G2822" s="80">
        <v>7</v>
      </c>
      <c r="H2822" s="280" t="s">
        <v>1394</v>
      </c>
      <c r="I2822" s="80"/>
    </row>
    <row r="2823" spans="1:9">
      <c r="A2823" s="280" t="s">
        <v>4218</v>
      </c>
      <c r="B2823" s="280" t="s">
        <v>1457</v>
      </c>
      <c r="C2823" s="280" t="s">
        <v>1206</v>
      </c>
      <c r="D2823" s="280" t="s">
        <v>1211</v>
      </c>
      <c r="E2823" s="80">
        <v>5.4759134156820224E-2</v>
      </c>
      <c r="F2823" s="80">
        <v>707903</v>
      </c>
      <c r="G2823" s="80">
        <v>7</v>
      </c>
      <c r="H2823" s="280" t="s">
        <v>1394</v>
      </c>
      <c r="I2823" s="80"/>
    </row>
    <row r="2824" spans="1:9">
      <c r="A2824" s="280" t="s">
        <v>4219</v>
      </c>
      <c r="B2824" s="280" t="s">
        <v>1457</v>
      </c>
      <c r="C2824" s="280" t="s">
        <v>1206</v>
      </c>
      <c r="D2824" s="280" t="s">
        <v>1212</v>
      </c>
      <c r="E2824" s="80">
        <v>5.6263304064451083E-2</v>
      </c>
      <c r="F2824" s="80">
        <v>707903</v>
      </c>
      <c r="G2824" s="80">
        <v>7</v>
      </c>
      <c r="H2824" s="280" t="s">
        <v>1394</v>
      </c>
      <c r="I2824" s="80"/>
    </row>
    <row r="2825" spans="1:9">
      <c r="A2825" s="280" t="s">
        <v>4220</v>
      </c>
      <c r="B2825" s="280" t="s">
        <v>1457</v>
      </c>
      <c r="C2825" s="280" t="s">
        <v>1206</v>
      </c>
      <c r="D2825" s="280" t="s">
        <v>1213</v>
      </c>
      <c r="E2825" s="80">
        <v>5.4759134156820224E-2</v>
      </c>
      <c r="F2825" s="80">
        <v>707903</v>
      </c>
      <c r="G2825" s="80">
        <v>7</v>
      </c>
      <c r="H2825" s="280" t="s">
        <v>1394</v>
      </c>
      <c r="I2825" s="80"/>
    </row>
    <row r="2826" spans="1:9">
      <c r="A2826" s="280" t="s">
        <v>4221</v>
      </c>
      <c r="B2826" s="280" t="s">
        <v>1457</v>
      </c>
      <c r="C2826" s="280" t="s">
        <v>1206</v>
      </c>
      <c r="D2826" s="280" t="s">
        <v>1214</v>
      </c>
      <c r="E2826" s="80">
        <v>5.6145306730972816E-2</v>
      </c>
      <c r="F2826" s="80">
        <v>707903</v>
      </c>
      <c r="G2826" s="80">
        <v>7</v>
      </c>
      <c r="H2826" s="280" t="s">
        <v>1394</v>
      </c>
      <c r="I2826" s="80"/>
    </row>
    <row r="2827" spans="1:9">
      <c r="A2827" s="280" t="s">
        <v>4222</v>
      </c>
      <c r="B2827" s="280" t="s">
        <v>1457</v>
      </c>
      <c r="C2827" s="280" t="s">
        <v>1206</v>
      </c>
      <c r="D2827" s="280" t="s">
        <v>1215</v>
      </c>
      <c r="E2827" s="80">
        <v>5.6047865924086351E-2</v>
      </c>
      <c r="F2827" s="80">
        <v>707903</v>
      </c>
      <c r="G2827" s="80">
        <v>7</v>
      </c>
      <c r="H2827" s="280" t="s">
        <v>1394</v>
      </c>
      <c r="I2827" s="80"/>
    </row>
    <row r="2828" spans="1:9">
      <c r="A2828" s="280" t="s">
        <v>4223</v>
      </c>
      <c r="B2828" s="280" t="s">
        <v>1457</v>
      </c>
      <c r="C2828" s="280" t="s">
        <v>1206</v>
      </c>
      <c r="D2828" s="280" t="s">
        <v>1216</v>
      </c>
      <c r="E2828" s="80">
        <v>8.9230881156061564E-2</v>
      </c>
      <c r="F2828" s="80">
        <v>707903</v>
      </c>
      <c r="G2828" s="80">
        <v>7</v>
      </c>
      <c r="H2828" s="280" t="s">
        <v>1394</v>
      </c>
      <c r="I2828" s="80"/>
    </row>
    <row r="2829" spans="1:9">
      <c r="A2829" s="280" t="s">
        <v>4224</v>
      </c>
      <c r="B2829" s="280" t="s">
        <v>1457</v>
      </c>
      <c r="C2829" s="280" t="s">
        <v>1206</v>
      </c>
      <c r="D2829" s="280" t="s">
        <v>1217</v>
      </c>
      <c r="E2829" s="80">
        <v>5.0783960600585563E-2</v>
      </c>
      <c r="F2829" s="80">
        <v>707903</v>
      </c>
      <c r="G2829" s="80">
        <v>7</v>
      </c>
      <c r="H2829" s="280" t="s">
        <v>1394</v>
      </c>
      <c r="I2829" s="80"/>
    </row>
    <row r="2830" spans="1:9">
      <c r="A2830" s="280" t="s">
        <v>4225</v>
      </c>
      <c r="B2830" s="280" t="s">
        <v>1457</v>
      </c>
      <c r="C2830" s="280" t="s">
        <v>1206</v>
      </c>
      <c r="D2830" s="280" t="s">
        <v>1218</v>
      </c>
      <c r="E2830" s="80">
        <v>2.4568647146298309E-2</v>
      </c>
      <c r="F2830" s="80">
        <v>707903</v>
      </c>
      <c r="G2830" s="80">
        <v>7</v>
      </c>
      <c r="H2830" s="280" t="s">
        <v>1394</v>
      </c>
      <c r="I2830" s="80"/>
    </row>
    <row r="2831" spans="1:9">
      <c r="A2831" s="280" t="s">
        <v>4226</v>
      </c>
      <c r="B2831" s="280" t="s">
        <v>1457</v>
      </c>
      <c r="C2831" s="280" t="s">
        <v>1206</v>
      </c>
      <c r="D2831" s="280" t="s">
        <v>1219</v>
      </c>
      <c r="E2831" s="80">
        <v>5.6531354719532752E-2</v>
      </c>
      <c r="F2831" s="80">
        <v>707903</v>
      </c>
      <c r="G2831" s="80">
        <v>7</v>
      </c>
      <c r="H2831" s="280" t="s">
        <v>1394</v>
      </c>
      <c r="I2831" s="80"/>
    </row>
    <row r="2832" spans="1:9">
      <c r="A2832" s="280" t="s">
        <v>4227</v>
      </c>
      <c r="B2832" s="280" t="s">
        <v>1457</v>
      </c>
      <c r="C2832" s="280" t="s">
        <v>1206</v>
      </c>
      <c r="D2832" s="280" t="s">
        <v>1347</v>
      </c>
      <c r="E2832" s="80">
        <v>0.11285546750892089</v>
      </c>
      <c r="F2832" s="80">
        <v>707903</v>
      </c>
      <c r="G2832" s="80">
        <v>7</v>
      </c>
      <c r="H2832" s="280" t="s">
        <v>1394</v>
      </c>
      <c r="I2832" s="80"/>
    </row>
    <row r="2833" spans="1:9">
      <c r="A2833" s="280" t="s">
        <v>4228</v>
      </c>
      <c r="B2833" s="280" t="s">
        <v>1457</v>
      </c>
      <c r="C2833" s="280" t="s">
        <v>1206</v>
      </c>
      <c r="D2833" s="280" t="s">
        <v>1344</v>
      </c>
      <c r="E2833" s="80">
        <v>0.29599377012204642</v>
      </c>
      <c r="F2833" s="80">
        <v>707903</v>
      </c>
      <c r="G2833" s="80">
        <v>7</v>
      </c>
      <c r="H2833" s="280" t="s">
        <v>1394</v>
      </c>
      <c r="I2833" s="80"/>
    </row>
    <row r="2834" spans="1:9">
      <c r="A2834" s="280" t="s">
        <v>4229</v>
      </c>
      <c r="B2834" s="280" t="s">
        <v>1457</v>
      </c>
      <c r="C2834" s="280" t="s">
        <v>1207</v>
      </c>
      <c r="D2834" s="280" t="s">
        <v>1211</v>
      </c>
      <c r="E2834" s="80">
        <v>1.5478115802425381E-3</v>
      </c>
      <c r="F2834" s="80">
        <v>707903</v>
      </c>
      <c r="G2834" s="80">
        <v>7</v>
      </c>
      <c r="H2834" s="280" t="s">
        <v>1394</v>
      </c>
      <c r="I2834" s="80"/>
    </row>
    <row r="2835" spans="1:9">
      <c r="A2835" s="280" t="s">
        <v>4230</v>
      </c>
      <c r="B2835" s="280" t="s">
        <v>1457</v>
      </c>
      <c r="C2835" s="280" t="s">
        <v>1207</v>
      </c>
      <c r="D2835" s="280" t="s">
        <v>1212</v>
      </c>
      <c r="E2835" s="80">
        <v>1.6277326558263509E-3</v>
      </c>
      <c r="F2835" s="80">
        <v>707903</v>
      </c>
      <c r="G2835" s="80">
        <v>7</v>
      </c>
      <c r="H2835" s="280" t="s">
        <v>1394</v>
      </c>
      <c r="I2835" s="80"/>
    </row>
    <row r="2836" spans="1:9">
      <c r="A2836" s="280" t="s">
        <v>4231</v>
      </c>
      <c r="B2836" s="280" t="s">
        <v>1457</v>
      </c>
      <c r="C2836" s="280" t="s">
        <v>1207</v>
      </c>
      <c r="D2836" s="280" t="s">
        <v>1213</v>
      </c>
      <c r="E2836" s="80">
        <v>1.5478292390623174E-3</v>
      </c>
      <c r="F2836" s="80">
        <v>707903</v>
      </c>
      <c r="G2836" s="80">
        <v>7</v>
      </c>
      <c r="H2836" s="280" t="s">
        <v>1394</v>
      </c>
      <c r="I2836" s="80"/>
    </row>
    <row r="2837" spans="1:9">
      <c r="A2837" s="280" t="s">
        <v>4232</v>
      </c>
      <c r="B2837" s="280" t="s">
        <v>1457</v>
      </c>
      <c r="C2837" s="280" t="s">
        <v>1207</v>
      </c>
      <c r="D2837" s="280" t="s">
        <v>1214</v>
      </c>
      <c r="E2837" s="80">
        <v>1.6240983239860587E-3</v>
      </c>
      <c r="F2837" s="80">
        <v>707903</v>
      </c>
      <c r="G2837" s="80">
        <v>7</v>
      </c>
      <c r="H2837" s="280" t="s">
        <v>1394</v>
      </c>
      <c r="I2837" s="80"/>
    </row>
    <row r="2838" spans="1:9">
      <c r="A2838" s="280" t="s">
        <v>4233</v>
      </c>
      <c r="B2838" s="280" t="s">
        <v>1457</v>
      </c>
      <c r="C2838" s="280" t="s">
        <v>1207</v>
      </c>
      <c r="D2838" s="280" t="s">
        <v>1215</v>
      </c>
      <c r="E2838" s="80">
        <v>1.6073157532967091E-3</v>
      </c>
      <c r="F2838" s="80">
        <v>707903</v>
      </c>
      <c r="G2838" s="80">
        <v>7</v>
      </c>
      <c r="H2838" s="280" t="s">
        <v>1394</v>
      </c>
      <c r="I2838" s="80"/>
    </row>
    <row r="2839" spans="1:9">
      <c r="A2839" s="280" t="s">
        <v>4234</v>
      </c>
      <c r="B2839" s="280" t="s">
        <v>1457</v>
      </c>
      <c r="C2839" s="280" t="s">
        <v>1207</v>
      </c>
      <c r="D2839" s="280" t="s">
        <v>1216</v>
      </c>
      <c r="E2839" s="80">
        <v>2.129798135661237E-3</v>
      </c>
      <c r="F2839" s="80">
        <v>707903</v>
      </c>
      <c r="G2839" s="80">
        <v>7</v>
      </c>
      <c r="H2839" s="280" t="s">
        <v>1394</v>
      </c>
      <c r="I2839" s="80"/>
    </row>
    <row r="2840" spans="1:9">
      <c r="A2840" s="280" t="s">
        <v>4235</v>
      </c>
      <c r="B2840" s="280" t="s">
        <v>1457</v>
      </c>
      <c r="C2840" s="280" t="s">
        <v>1207</v>
      </c>
      <c r="D2840" s="280" t="s">
        <v>1217</v>
      </c>
      <c r="E2840" s="80">
        <v>1.4520400411864802E-3</v>
      </c>
      <c r="F2840" s="80">
        <v>707903</v>
      </c>
      <c r="G2840" s="80">
        <v>7</v>
      </c>
      <c r="H2840" s="280" t="s">
        <v>1394</v>
      </c>
      <c r="I2840" s="80"/>
    </row>
    <row r="2841" spans="1:9">
      <c r="A2841" s="280" t="s">
        <v>4236</v>
      </c>
      <c r="B2841" s="280" t="s">
        <v>1457</v>
      </c>
      <c r="C2841" s="280" t="s">
        <v>1207</v>
      </c>
      <c r="D2841" s="280" t="s">
        <v>1218</v>
      </c>
      <c r="E2841" s="80">
        <v>1.4652847011669967E-3</v>
      </c>
      <c r="F2841" s="80">
        <v>707903</v>
      </c>
      <c r="G2841" s="80">
        <v>7</v>
      </c>
      <c r="H2841" s="280" t="s">
        <v>1394</v>
      </c>
      <c r="I2841" s="80"/>
    </row>
    <row r="2842" spans="1:9">
      <c r="A2842" s="280" t="s">
        <v>4237</v>
      </c>
      <c r="B2842" s="280" t="s">
        <v>1457</v>
      </c>
      <c r="C2842" s="280" t="s">
        <v>1207</v>
      </c>
      <c r="D2842" s="280" t="s">
        <v>1219</v>
      </c>
      <c r="E2842" s="80">
        <v>270.72518605321847</v>
      </c>
      <c r="F2842" s="80">
        <v>707903</v>
      </c>
      <c r="G2842" s="80">
        <v>7</v>
      </c>
      <c r="H2842" s="280" t="s">
        <v>1394</v>
      </c>
      <c r="I2842" s="80"/>
    </row>
    <row r="2843" spans="1:9">
      <c r="A2843" s="280" t="s">
        <v>4238</v>
      </c>
      <c r="B2843" s="280" t="s">
        <v>1457</v>
      </c>
      <c r="C2843" s="280" t="s">
        <v>1207</v>
      </c>
      <c r="D2843" s="280" t="s">
        <v>1347</v>
      </c>
      <c r="E2843" s="80">
        <v>3.5894957088234568E-3</v>
      </c>
      <c r="F2843" s="80">
        <v>707903</v>
      </c>
      <c r="G2843" s="80">
        <v>7</v>
      </c>
      <c r="H2843" s="280" t="s">
        <v>1394</v>
      </c>
      <c r="I2843" s="80"/>
    </row>
    <row r="2844" spans="1:9">
      <c r="A2844" s="280" t="s">
        <v>4239</v>
      </c>
      <c r="B2844" s="280" t="s">
        <v>1457</v>
      </c>
      <c r="C2844" s="280" t="s">
        <v>1207</v>
      </c>
      <c r="D2844" s="280" t="s">
        <v>1344</v>
      </c>
      <c r="E2844" s="80">
        <v>8.695226365662936E-3</v>
      </c>
      <c r="F2844" s="80">
        <v>707903</v>
      </c>
      <c r="G2844" s="80">
        <v>7</v>
      </c>
      <c r="H2844" s="280" t="s">
        <v>1394</v>
      </c>
      <c r="I2844" s="80"/>
    </row>
    <row r="2845" spans="1:9">
      <c r="A2845" s="280" t="s">
        <v>4240</v>
      </c>
      <c r="B2845" s="280" t="s">
        <v>1457</v>
      </c>
      <c r="C2845" s="280" t="s">
        <v>1208</v>
      </c>
      <c r="D2845" s="280" t="s">
        <v>1211</v>
      </c>
      <c r="E2845" s="80">
        <v>2.3482752702284632E-3</v>
      </c>
      <c r="F2845" s="80">
        <v>707903</v>
      </c>
      <c r="G2845" s="80">
        <v>7</v>
      </c>
      <c r="H2845" s="280" t="s">
        <v>1394</v>
      </c>
      <c r="I2845" s="80"/>
    </row>
    <row r="2846" spans="1:9">
      <c r="A2846" s="280" t="s">
        <v>4241</v>
      </c>
      <c r="B2846" s="280" t="s">
        <v>1457</v>
      </c>
      <c r="C2846" s="280" t="s">
        <v>1208</v>
      </c>
      <c r="D2846" s="280" t="s">
        <v>1212</v>
      </c>
      <c r="E2846" s="80">
        <v>2.4458284208129194E-3</v>
      </c>
      <c r="F2846" s="80">
        <v>707903</v>
      </c>
      <c r="G2846" s="80">
        <v>7</v>
      </c>
      <c r="H2846" s="280" t="s">
        <v>1394</v>
      </c>
      <c r="I2846" s="80"/>
    </row>
    <row r="2847" spans="1:9">
      <c r="A2847" s="280" t="s">
        <v>4242</v>
      </c>
      <c r="B2847" s="280" t="s">
        <v>1457</v>
      </c>
      <c r="C2847" s="280" t="s">
        <v>1208</v>
      </c>
      <c r="D2847" s="280" t="s">
        <v>1213</v>
      </c>
      <c r="E2847" s="80">
        <v>2.3484233404576812E-3</v>
      </c>
      <c r="F2847" s="80">
        <v>707903</v>
      </c>
      <c r="G2847" s="80">
        <v>7</v>
      </c>
      <c r="H2847" s="280" t="s">
        <v>1394</v>
      </c>
      <c r="I2847" s="80"/>
    </row>
    <row r="2848" spans="1:9">
      <c r="A2848" s="280" t="s">
        <v>4243</v>
      </c>
      <c r="B2848" s="280" t="s">
        <v>1457</v>
      </c>
      <c r="C2848" s="280" t="s">
        <v>1208</v>
      </c>
      <c r="D2848" s="280" t="s">
        <v>1214</v>
      </c>
      <c r="E2848" s="80">
        <v>2.4396784150338495E-3</v>
      </c>
      <c r="F2848" s="80">
        <v>707903</v>
      </c>
      <c r="G2848" s="80">
        <v>7</v>
      </c>
      <c r="H2848" s="280" t="s">
        <v>1394</v>
      </c>
      <c r="I2848" s="80"/>
    </row>
    <row r="2849" spans="1:9">
      <c r="A2849" s="280" t="s">
        <v>4244</v>
      </c>
      <c r="B2849" s="280" t="s">
        <v>1457</v>
      </c>
      <c r="C2849" s="280" t="s">
        <v>1208</v>
      </c>
      <c r="D2849" s="280" t="s">
        <v>1215</v>
      </c>
      <c r="E2849" s="80">
        <v>2.4187298253281224E-3</v>
      </c>
      <c r="F2849" s="80">
        <v>707903</v>
      </c>
      <c r="G2849" s="80">
        <v>7</v>
      </c>
      <c r="H2849" s="280" t="s">
        <v>1394</v>
      </c>
      <c r="I2849" s="80"/>
    </row>
    <row r="2850" spans="1:9">
      <c r="A2850" s="280" t="s">
        <v>4245</v>
      </c>
      <c r="B2850" s="280" t="s">
        <v>1457</v>
      </c>
      <c r="C2850" s="280" t="s">
        <v>1208</v>
      </c>
      <c r="D2850" s="280" t="s">
        <v>1216</v>
      </c>
      <c r="E2850" s="80">
        <v>3.1216919922056005E-3</v>
      </c>
      <c r="F2850" s="80">
        <v>707903</v>
      </c>
      <c r="G2850" s="80">
        <v>7</v>
      </c>
      <c r="H2850" s="280" t="s">
        <v>1394</v>
      </c>
      <c r="I2850" s="80"/>
    </row>
    <row r="2851" spans="1:9">
      <c r="A2851" s="280" t="s">
        <v>4246</v>
      </c>
      <c r="B2851" s="280" t="s">
        <v>1457</v>
      </c>
      <c r="C2851" s="280" t="s">
        <v>1208</v>
      </c>
      <c r="D2851" s="280" t="s">
        <v>1217</v>
      </c>
      <c r="E2851" s="80">
        <v>2.1683909833641831E-3</v>
      </c>
      <c r="F2851" s="80">
        <v>707903</v>
      </c>
      <c r="G2851" s="80">
        <v>7</v>
      </c>
      <c r="H2851" s="280" t="s">
        <v>1394</v>
      </c>
      <c r="I2851" s="80"/>
    </row>
    <row r="2852" spans="1:9">
      <c r="A2852" s="280" t="s">
        <v>4247</v>
      </c>
      <c r="B2852" s="280" t="s">
        <v>1457</v>
      </c>
      <c r="C2852" s="280" t="s">
        <v>1208</v>
      </c>
      <c r="D2852" s="280" t="s">
        <v>1218</v>
      </c>
      <c r="E2852" s="80">
        <v>2.0645906854909308E-3</v>
      </c>
      <c r="F2852" s="80">
        <v>707903</v>
      </c>
      <c r="G2852" s="80">
        <v>7</v>
      </c>
      <c r="H2852" s="280" t="s">
        <v>1394</v>
      </c>
      <c r="I2852" s="80"/>
    </row>
    <row r="2853" spans="1:9">
      <c r="A2853" s="280" t="s">
        <v>4248</v>
      </c>
      <c r="B2853" s="280" t="s">
        <v>1457</v>
      </c>
      <c r="C2853" s="280" t="s">
        <v>1208</v>
      </c>
      <c r="D2853" s="280" t="s">
        <v>1219</v>
      </c>
      <c r="E2853" s="80">
        <v>414.90977722643163</v>
      </c>
      <c r="F2853" s="80">
        <v>707903</v>
      </c>
      <c r="G2853" s="80">
        <v>7</v>
      </c>
      <c r="H2853" s="280" t="s">
        <v>1394</v>
      </c>
      <c r="I2853" s="80"/>
    </row>
    <row r="2854" spans="1:9">
      <c r="A2854" s="280" t="s">
        <v>4249</v>
      </c>
      <c r="B2854" s="280" t="s">
        <v>1457</v>
      </c>
      <c r="C2854" s="280" t="s">
        <v>1208</v>
      </c>
      <c r="D2854" s="280" t="s">
        <v>1347</v>
      </c>
      <c r="E2854" s="80">
        <v>5.3904238190444617E-3</v>
      </c>
      <c r="F2854" s="80">
        <v>707903</v>
      </c>
      <c r="G2854" s="80">
        <v>7</v>
      </c>
      <c r="H2854" s="280" t="s">
        <v>1394</v>
      </c>
      <c r="I2854" s="80"/>
    </row>
    <row r="2855" spans="1:9">
      <c r="A2855" s="280" t="s">
        <v>4250</v>
      </c>
      <c r="B2855" s="280" t="s">
        <v>1457</v>
      </c>
      <c r="C2855" s="280" t="s">
        <v>1208</v>
      </c>
      <c r="D2855" s="280" t="s">
        <v>1344</v>
      </c>
      <c r="E2855" s="80">
        <v>1.3115102156262127E-2</v>
      </c>
      <c r="F2855" s="80">
        <v>707903</v>
      </c>
      <c r="G2855" s="80">
        <v>7</v>
      </c>
      <c r="H2855" s="280" t="s">
        <v>1394</v>
      </c>
      <c r="I2855" s="80"/>
    </row>
    <row r="2856" spans="1:9">
      <c r="A2856" s="280" t="s">
        <v>4251</v>
      </c>
      <c r="B2856" s="280" t="s">
        <v>1457</v>
      </c>
      <c r="C2856" s="280" t="s">
        <v>1209</v>
      </c>
      <c r="D2856" s="280" t="s">
        <v>1211</v>
      </c>
      <c r="E2856" s="80">
        <v>1.146936173177664E-2</v>
      </c>
      <c r="F2856" s="80">
        <v>707903</v>
      </c>
      <c r="G2856" s="80">
        <v>7</v>
      </c>
      <c r="H2856" s="280" t="s">
        <v>1394</v>
      </c>
      <c r="I2856" s="80"/>
    </row>
    <row r="2857" spans="1:9">
      <c r="A2857" s="280" t="s">
        <v>4252</v>
      </c>
      <c r="B2857" s="280" t="s">
        <v>1457</v>
      </c>
      <c r="C2857" s="280" t="s">
        <v>1209</v>
      </c>
      <c r="D2857" s="280" t="s">
        <v>1212</v>
      </c>
      <c r="E2857" s="80">
        <v>1.1744332027777979E-2</v>
      </c>
      <c r="F2857" s="80">
        <v>707903</v>
      </c>
      <c r="G2857" s="80">
        <v>7</v>
      </c>
      <c r="H2857" s="280" t="s">
        <v>1394</v>
      </c>
      <c r="I2857" s="80"/>
    </row>
    <row r="2858" spans="1:9">
      <c r="A2858" s="280" t="s">
        <v>4253</v>
      </c>
      <c r="B2858" s="280" t="s">
        <v>1457</v>
      </c>
      <c r="C2858" s="280" t="s">
        <v>1209</v>
      </c>
      <c r="D2858" s="280" t="s">
        <v>1213</v>
      </c>
      <c r="E2858" s="80">
        <v>1.1473271150527493E-2</v>
      </c>
      <c r="F2858" s="80">
        <v>707903</v>
      </c>
      <c r="G2858" s="80">
        <v>7</v>
      </c>
      <c r="H2858" s="280" t="s">
        <v>1394</v>
      </c>
      <c r="I2858" s="80"/>
    </row>
    <row r="2859" spans="1:9">
      <c r="A2859" s="280" t="s">
        <v>4254</v>
      </c>
      <c r="B2859" s="280" t="s">
        <v>1457</v>
      </c>
      <c r="C2859" s="280" t="s">
        <v>1209</v>
      </c>
      <c r="D2859" s="280" t="s">
        <v>1214</v>
      </c>
      <c r="E2859" s="80">
        <v>1.1727935691472057E-2</v>
      </c>
      <c r="F2859" s="80">
        <v>707903</v>
      </c>
      <c r="G2859" s="80">
        <v>7</v>
      </c>
      <c r="H2859" s="280" t="s">
        <v>1394</v>
      </c>
      <c r="I2859" s="80"/>
    </row>
    <row r="2860" spans="1:9">
      <c r="A2860" s="280" t="s">
        <v>4255</v>
      </c>
      <c r="B2860" s="280" t="s">
        <v>1457</v>
      </c>
      <c r="C2860" s="280" t="s">
        <v>1209</v>
      </c>
      <c r="D2860" s="280" t="s">
        <v>1215</v>
      </c>
      <c r="E2860" s="80">
        <v>1.17250104018488E-2</v>
      </c>
      <c r="F2860" s="80">
        <v>707903</v>
      </c>
      <c r="G2860" s="80">
        <v>7</v>
      </c>
      <c r="H2860" s="280" t="s">
        <v>1394</v>
      </c>
      <c r="I2860" s="80"/>
    </row>
    <row r="2861" spans="1:9">
      <c r="A2861" s="280" t="s">
        <v>4256</v>
      </c>
      <c r="B2861" s="280" t="s">
        <v>1457</v>
      </c>
      <c r="C2861" s="280" t="s">
        <v>1209</v>
      </c>
      <c r="D2861" s="280" t="s">
        <v>1216</v>
      </c>
      <c r="E2861" s="80">
        <v>2.0455598462101945E-2</v>
      </c>
      <c r="F2861" s="80">
        <v>707903</v>
      </c>
      <c r="G2861" s="80">
        <v>7</v>
      </c>
      <c r="H2861" s="280" t="s">
        <v>1394</v>
      </c>
      <c r="I2861" s="80"/>
    </row>
    <row r="2862" spans="1:9">
      <c r="A2862" s="280" t="s">
        <v>4257</v>
      </c>
      <c r="B2862" s="280" t="s">
        <v>1457</v>
      </c>
      <c r="C2862" s="280" t="s">
        <v>1209</v>
      </c>
      <c r="D2862" s="280" t="s">
        <v>1217</v>
      </c>
      <c r="E2862" s="80">
        <v>1.0555778098285375E-2</v>
      </c>
      <c r="F2862" s="80">
        <v>707903</v>
      </c>
      <c r="G2862" s="80">
        <v>7</v>
      </c>
      <c r="H2862" s="280" t="s">
        <v>1394</v>
      </c>
      <c r="I2862" s="80"/>
    </row>
    <row r="2863" spans="1:9">
      <c r="A2863" s="280" t="s">
        <v>4258</v>
      </c>
      <c r="B2863" s="280" t="s">
        <v>1457</v>
      </c>
      <c r="C2863" s="280" t="s">
        <v>1209</v>
      </c>
      <c r="D2863" s="280" t="s">
        <v>1218</v>
      </c>
      <c r="E2863" s="80">
        <v>1.5688241319428919E-2</v>
      </c>
      <c r="F2863" s="80">
        <v>707903</v>
      </c>
      <c r="G2863" s="80">
        <v>7</v>
      </c>
      <c r="H2863" s="280" t="s">
        <v>1394</v>
      </c>
      <c r="I2863" s="80"/>
    </row>
    <row r="2864" spans="1:9">
      <c r="A2864" s="280" t="s">
        <v>4259</v>
      </c>
      <c r="B2864" s="280" t="s">
        <v>1457</v>
      </c>
      <c r="C2864" s="280" t="s">
        <v>1209</v>
      </c>
      <c r="D2864" s="280" t="s">
        <v>1219</v>
      </c>
      <c r="E2864" s="80">
        <v>361.87183923100372</v>
      </c>
      <c r="F2864" s="80">
        <v>707903</v>
      </c>
      <c r="G2864" s="80">
        <v>7</v>
      </c>
      <c r="H2864" s="280" t="s">
        <v>1394</v>
      </c>
      <c r="I2864" s="80"/>
    </row>
    <row r="2865" spans="1:9">
      <c r="A2865" s="280" t="s">
        <v>4260</v>
      </c>
      <c r="B2865" s="280" t="s">
        <v>1457</v>
      </c>
      <c r="C2865" s="280" t="s">
        <v>1209</v>
      </c>
      <c r="D2865" s="280" t="s">
        <v>1347</v>
      </c>
      <c r="E2865" s="80">
        <v>2.6548382814938112E-2</v>
      </c>
      <c r="F2865" s="80">
        <v>707903</v>
      </c>
      <c r="G2865" s="80">
        <v>7</v>
      </c>
      <c r="H2865" s="280" t="s">
        <v>1394</v>
      </c>
      <c r="I2865" s="80"/>
    </row>
    <row r="2866" spans="1:9">
      <c r="A2866" s="280" t="s">
        <v>4261</v>
      </c>
      <c r="B2866" s="280" t="s">
        <v>1457</v>
      </c>
      <c r="C2866" s="280" t="s">
        <v>1209</v>
      </c>
      <c r="D2866" s="280" t="s">
        <v>1344</v>
      </c>
      <c r="E2866" s="80">
        <v>6.4598006464044483E-2</v>
      </c>
      <c r="F2866" s="80">
        <v>707903</v>
      </c>
      <c r="G2866" s="80">
        <v>7</v>
      </c>
      <c r="H2866" s="280" t="s">
        <v>1394</v>
      </c>
      <c r="I2866" s="80"/>
    </row>
    <row r="2867" spans="1:9">
      <c r="A2867" s="280" t="s">
        <v>4262</v>
      </c>
      <c r="B2867" s="280" t="s">
        <v>1457</v>
      </c>
      <c r="C2867" s="280" t="s">
        <v>1182</v>
      </c>
      <c r="D2867" s="280" t="s">
        <v>1211</v>
      </c>
      <c r="E2867" s="80">
        <v>3.4184991302965528E-3</v>
      </c>
      <c r="F2867" s="80">
        <v>707903</v>
      </c>
      <c r="G2867" s="80">
        <v>7</v>
      </c>
      <c r="H2867" s="280" t="s">
        <v>1394</v>
      </c>
      <c r="I2867" s="80"/>
    </row>
    <row r="2868" spans="1:9">
      <c r="A2868" s="280" t="s">
        <v>4263</v>
      </c>
      <c r="B2868" s="280" t="s">
        <v>1457</v>
      </c>
      <c r="C2868" s="280" t="s">
        <v>1182</v>
      </c>
      <c r="D2868" s="280" t="s">
        <v>1212</v>
      </c>
      <c r="E2868" s="80">
        <v>3.8586457723591714E-3</v>
      </c>
      <c r="F2868" s="80">
        <v>707903</v>
      </c>
      <c r="G2868" s="80">
        <v>7</v>
      </c>
      <c r="H2868" s="280" t="s">
        <v>1394</v>
      </c>
      <c r="I2868" s="80"/>
    </row>
    <row r="2869" spans="1:9">
      <c r="A2869" s="280" t="s">
        <v>4264</v>
      </c>
      <c r="B2869" s="280" t="s">
        <v>1457</v>
      </c>
      <c r="C2869" s="280" t="s">
        <v>1182</v>
      </c>
      <c r="D2869" s="280" t="s">
        <v>1213</v>
      </c>
      <c r="E2869" s="80">
        <v>3.4184991302965528E-3</v>
      </c>
      <c r="F2869" s="80">
        <v>707903</v>
      </c>
      <c r="G2869" s="80">
        <v>7</v>
      </c>
      <c r="H2869" s="280" t="s">
        <v>1394</v>
      </c>
      <c r="I2869" s="80"/>
    </row>
    <row r="2870" spans="1:9">
      <c r="A2870" s="280" t="s">
        <v>4265</v>
      </c>
      <c r="B2870" s="280" t="s">
        <v>1457</v>
      </c>
      <c r="C2870" s="280" t="s">
        <v>1182</v>
      </c>
      <c r="D2870" s="280" t="s">
        <v>1214</v>
      </c>
      <c r="E2870" s="80">
        <v>3.8586457723591714E-3</v>
      </c>
      <c r="F2870" s="80">
        <v>707903</v>
      </c>
      <c r="G2870" s="80">
        <v>7</v>
      </c>
      <c r="H2870" s="280" t="s">
        <v>1394</v>
      </c>
      <c r="I2870" s="80"/>
    </row>
    <row r="2871" spans="1:9">
      <c r="A2871" s="280" t="s">
        <v>4266</v>
      </c>
      <c r="B2871" s="280" t="s">
        <v>1457</v>
      </c>
      <c r="C2871" s="280" t="s">
        <v>1182</v>
      </c>
      <c r="D2871" s="280" t="s">
        <v>1215</v>
      </c>
      <c r="E2871" s="80">
        <v>3.8162167290756717E-3</v>
      </c>
      <c r="F2871" s="80">
        <v>707903</v>
      </c>
      <c r="G2871" s="80">
        <v>7</v>
      </c>
      <c r="H2871" s="280" t="s">
        <v>1394</v>
      </c>
      <c r="I2871" s="80"/>
    </row>
    <row r="2872" spans="1:9">
      <c r="A2872" s="280" t="s">
        <v>4267</v>
      </c>
      <c r="B2872" s="280" t="s">
        <v>1457</v>
      </c>
      <c r="C2872" s="280" t="s">
        <v>1182</v>
      </c>
      <c r="D2872" s="280" t="s">
        <v>1216</v>
      </c>
      <c r="E2872" s="80">
        <v>4.2671765375979238E-3</v>
      </c>
      <c r="F2872" s="80">
        <v>707903</v>
      </c>
      <c r="G2872" s="80">
        <v>7</v>
      </c>
      <c r="H2872" s="280" t="s">
        <v>1394</v>
      </c>
      <c r="I2872" s="80"/>
    </row>
    <row r="2873" spans="1:9">
      <c r="A2873" s="280" t="s">
        <v>4268</v>
      </c>
      <c r="B2873" s="280" t="s">
        <v>1457</v>
      </c>
      <c r="C2873" s="280" t="s">
        <v>1182</v>
      </c>
      <c r="D2873" s="280" t="s">
        <v>1217</v>
      </c>
      <c r="E2873" s="80">
        <v>3.4628795470855525E-3</v>
      </c>
      <c r="F2873" s="80">
        <v>707903</v>
      </c>
      <c r="G2873" s="80">
        <v>7</v>
      </c>
      <c r="H2873" s="280" t="s">
        <v>1394</v>
      </c>
      <c r="I2873" s="80"/>
    </row>
    <row r="2874" spans="1:9">
      <c r="A2874" s="280" t="s">
        <v>4269</v>
      </c>
      <c r="B2874" s="280" t="s">
        <v>1457</v>
      </c>
      <c r="C2874" s="280" t="s">
        <v>1182</v>
      </c>
      <c r="D2874" s="280" t="s">
        <v>1218</v>
      </c>
      <c r="E2874" s="80">
        <v>1.5963779431335332E-3</v>
      </c>
      <c r="F2874" s="80">
        <v>707903</v>
      </c>
      <c r="G2874" s="80">
        <v>7</v>
      </c>
      <c r="H2874" s="280" t="s">
        <v>1394</v>
      </c>
      <c r="I2874" s="80"/>
    </row>
    <row r="2875" spans="1:9">
      <c r="A2875" s="280" t="s">
        <v>4270</v>
      </c>
      <c r="B2875" s="280" t="s">
        <v>1457</v>
      </c>
      <c r="C2875" s="280" t="s">
        <v>1182</v>
      </c>
      <c r="D2875" s="280" t="s">
        <v>1219</v>
      </c>
      <c r="E2875" s="80">
        <v>3.980326251386529E-3</v>
      </c>
      <c r="F2875" s="80">
        <v>707903</v>
      </c>
      <c r="G2875" s="80">
        <v>7</v>
      </c>
      <c r="H2875" s="280" t="s">
        <v>1394</v>
      </c>
      <c r="I2875" s="80"/>
    </row>
    <row r="2876" spans="1:9">
      <c r="A2876" s="280" t="s">
        <v>4271</v>
      </c>
      <c r="B2876" s="280" t="s">
        <v>1457</v>
      </c>
      <c r="C2876" s="280" t="s">
        <v>1182</v>
      </c>
      <c r="D2876" s="280" t="s">
        <v>1347</v>
      </c>
      <c r="E2876" s="80">
        <v>7.9180428654476269E-3</v>
      </c>
      <c r="F2876" s="80">
        <v>707903</v>
      </c>
      <c r="G2876" s="80">
        <v>7</v>
      </c>
      <c r="H2876" s="280" t="s">
        <v>1394</v>
      </c>
      <c r="I2876" s="80"/>
    </row>
    <row r="2877" spans="1:9">
      <c r="A2877" s="280" t="s">
        <v>4272</v>
      </c>
      <c r="B2877" s="280" t="s">
        <v>1457</v>
      </c>
      <c r="C2877" s="280" t="s">
        <v>1182</v>
      </c>
      <c r="D2877" s="280" t="s">
        <v>1344</v>
      </c>
      <c r="E2877" s="80">
        <v>2.0767193752013406E-2</v>
      </c>
      <c r="F2877" s="80">
        <v>707903</v>
      </c>
      <c r="G2877" s="80">
        <v>7</v>
      </c>
      <c r="H2877" s="280" t="s">
        <v>1394</v>
      </c>
      <c r="I2877" s="80"/>
    </row>
    <row r="2878" spans="1:9">
      <c r="A2878" s="280" t="s">
        <v>11835</v>
      </c>
      <c r="B2878" s="280" t="s">
        <v>1457</v>
      </c>
      <c r="C2878" s="280" t="s">
        <v>11768</v>
      </c>
      <c r="D2878" s="280" t="s">
        <v>1211</v>
      </c>
      <c r="E2878" s="80">
        <v>2.7580724709325651E-2</v>
      </c>
      <c r="F2878" s="80">
        <v>707903</v>
      </c>
      <c r="G2878" s="80">
        <v>7</v>
      </c>
      <c r="H2878" s="280" t="s">
        <v>1394</v>
      </c>
      <c r="I2878" s="80"/>
    </row>
    <row r="2879" spans="1:9">
      <c r="A2879" s="280" t="s">
        <v>11836</v>
      </c>
      <c r="B2879" s="280" t="s">
        <v>1457</v>
      </c>
      <c r="C2879" s="280" t="s">
        <v>11768</v>
      </c>
      <c r="D2879" s="280" t="s">
        <v>1212</v>
      </c>
      <c r="E2879" s="80">
        <v>2.8681978921429051E-2</v>
      </c>
      <c r="F2879" s="80">
        <v>707903</v>
      </c>
      <c r="G2879" s="80">
        <v>7</v>
      </c>
      <c r="H2879" s="280" t="s">
        <v>1394</v>
      </c>
      <c r="I2879" s="80"/>
    </row>
    <row r="2880" spans="1:9">
      <c r="A2880" s="280" t="s">
        <v>11837</v>
      </c>
      <c r="B2880" s="280" t="s">
        <v>1457</v>
      </c>
      <c r="C2880" s="280" t="s">
        <v>11768</v>
      </c>
      <c r="D2880" s="280" t="s">
        <v>1213</v>
      </c>
      <c r="E2880" s="80">
        <v>2.7584555108094145E-2</v>
      </c>
      <c r="F2880" s="80">
        <v>707903</v>
      </c>
      <c r="G2880" s="80">
        <v>7</v>
      </c>
      <c r="H2880" s="280" t="s">
        <v>1394</v>
      </c>
      <c r="I2880" s="80"/>
    </row>
    <row r="2881" spans="1:9">
      <c r="A2881" s="280" t="s">
        <v>11838</v>
      </c>
      <c r="B2881" s="280" t="s">
        <v>1457</v>
      </c>
      <c r="C2881" s="280" t="s">
        <v>11768</v>
      </c>
      <c r="D2881" s="280" t="s">
        <v>1214</v>
      </c>
      <c r="E2881" s="80">
        <v>2.8608450544756275E-2</v>
      </c>
      <c r="F2881" s="80">
        <v>707903</v>
      </c>
      <c r="G2881" s="80">
        <v>7</v>
      </c>
      <c r="H2881" s="280" t="s">
        <v>1394</v>
      </c>
      <c r="I2881" s="80"/>
    </row>
    <row r="2882" spans="1:9">
      <c r="A2882" s="280" t="s">
        <v>11839</v>
      </c>
      <c r="B2882" s="280" t="s">
        <v>1457</v>
      </c>
      <c r="C2882" s="280" t="s">
        <v>11768</v>
      </c>
      <c r="D2882" s="280" t="s">
        <v>1215</v>
      </c>
      <c r="E2882" s="80">
        <v>2.856463718529615E-2</v>
      </c>
      <c r="F2882" s="80">
        <v>707903</v>
      </c>
      <c r="G2882" s="80">
        <v>7</v>
      </c>
      <c r="H2882" s="280" t="s">
        <v>1394</v>
      </c>
      <c r="I2882" s="80"/>
    </row>
    <row r="2883" spans="1:9">
      <c r="A2883" s="280" t="s">
        <v>11840</v>
      </c>
      <c r="B2883" s="280" t="s">
        <v>1457</v>
      </c>
      <c r="C2883" s="280" t="s">
        <v>11768</v>
      </c>
      <c r="D2883" s="280" t="s">
        <v>1216</v>
      </c>
      <c r="E2883" s="80">
        <v>4.023337031224157E-2</v>
      </c>
      <c r="F2883" s="80">
        <v>707903</v>
      </c>
      <c r="G2883" s="80">
        <v>7</v>
      </c>
      <c r="H2883" s="280" t="s">
        <v>1394</v>
      </c>
      <c r="I2883" s="80"/>
    </row>
    <row r="2884" spans="1:9">
      <c r="A2884" s="280" t="s">
        <v>11841</v>
      </c>
      <c r="B2884" s="280" t="s">
        <v>1457</v>
      </c>
      <c r="C2884" s="280" t="s">
        <v>11768</v>
      </c>
      <c r="D2884" s="280" t="s">
        <v>1217</v>
      </c>
      <c r="E2884" s="80">
        <v>2.5344001817958969E-2</v>
      </c>
      <c r="F2884" s="80">
        <v>707903</v>
      </c>
      <c r="G2884" s="80">
        <v>7</v>
      </c>
      <c r="H2884" s="280" t="s">
        <v>1394</v>
      </c>
      <c r="I2884" s="80"/>
    </row>
    <row r="2885" spans="1:9">
      <c r="A2885" s="280" t="s">
        <v>11842</v>
      </c>
      <c r="B2885" s="280" t="s">
        <v>1457</v>
      </c>
      <c r="C2885" s="280" t="s">
        <v>11768</v>
      </c>
      <c r="D2885" s="280" t="s">
        <v>1218</v>
      </c>
      <c r="E2885" s="80">
        <v>2.9195236886123282E-2</v>
      </c>
      <c r="F2885" s="80">
        <v>707903</v>
      </c>
      <c r="G2885" s="80">
        <v>7</v>
      </c>
      <c r="H2885" s="280" t="s">
        <v>1394</v>
      </c>
      <c r="I2885" s="80"/>
    </row>
    <row r="2886" spans="1:9">
      <c r="A2886" s="280" t="s">
        <v>11843</v>
      </c>
      <c r="B2886" s="280" t="s">
        <v>1457</v>
      </c>
      <c r="C2886" s="280" t="s">
        <v>11768</v>
      </c>
      <c r="D2886" s="280" t="s">
        <v>1219</v>
      </c>
      <c r="E2886" s="80">
        <v>5560.7367749746018</v>
      </c>
      <c r="F2886" s="80">
        <v>707903</v>
      </c>
      <c r="G2886" s="80">
        <v>7</v>
      </c>
      <c r="H2886" s="280" t="s">
        <v>1394</v>
      </c>
      <c r="I2886" s="80"/>
    </row>
    <row r="2887" spans="1:9">
      <c r="A2887" s="280" t="s">
        <v>11844</v>
      </c>
      <c r="B2887" s="280" t="s">
        <v>1457</v>
      </c>
      <c r="C2887" s="280" t="s">
        <v>11768</v>
      </c>
      <c r="D2887" s="280" t="s">
        <v>1347</v>
      </c>
      <c r="E2887" s="80">
        <v>6.3360767660194189E-2</v>
      </c>
      <c r="F2887" s="80">
        <v>707903</v>
      </c>
      <c r="G2887" s="80">
        <v>7</v>
      </c>
      <c r="H2887" s="280" t="s">
        <v>1394</v>
      </c>
      <c r="I2887" s="80"/>
    </row>
    <row r="2888" spans="1:9">
      <c r="A2888" s="280" t="s">
        <v>11845</v>
      </c>
      <c r="B2888" s="280" t="s">
        <v>1457</v>
      </c>
      <c r="C2888" s="280" t="s">
        <v>11768</v>
      </c>
      <c r="D2888" s="280" t="s">
        <v>1344</v>
      </c>
      <c r="E2888" s="80">
        <v>0.15496204467852986</v>
      </c>
      <c r="F2888" s="80">
        <v>707903</v>
      </c>
      <c r="G2888" s="80">
        <v>7</v>
      </c>
      <c r="H2888" s="280" t="s">
        <v>1394</v>
      </c>
      <c r="I2888" s="80"/>
    </row>
    <row r="2889" spans="1:9">
      <c r="A2889" s="280" t="s">
        <v>4284</v>
      </c>
      <c r="B2889" s="280" t="s">
        <v>1457</v>
      </c>
      <c r="C2889" s="280" t="s">
        <v>1211</v>
      </c>
      <c r="D2889" s="280" t="s">
        <v>1211</v>
      </c>
      <c r="E2889" s="80">
        <v>1</v>
      </c>
      <c r="F2889" s="80">
        <v>707903</v>
      </c>
      <c r="G2889" s="80">
        <v>7</v>
      </c>
      <c r="H2889" s="280" t="s">
        <v>1394</v>
      </c>
      <c r="I2889" s="80"/>
    </row>
    <row r="2890" spans="1:9">
      <c r="A2890" s="280" t="s">
        <v>4285</v>
      </c>
      <c r="B2890" s="280" t="s">
        <v>1457</v>
      </c>
      <c r="C2890" s="280" t="s">
        <v>1211</v>
      </c>
      <c r="D2890" s="280" t="s">
        <v>1212</v>
      </c>
      <c r="E2890" s="80">
        <v>1.0368989645672455</v>
      </c>
      <c r="F2890" s="80">
        <v>707903</v>
      </c>
      <c r="G2890" s="80">
        <v>7</v>
      </c>
      <c r="H2890" s="280" t="s">
        <v>1394</v>
      </c>
      <c r="I2890" s="80"/>
    </row>
    <row r="2891" spans="1:9">
      <c r="A2891" s="280" t="s">
        <v>4286</v>
      </c>
      <c r="B2891" s="280" t="s">
        <v>1457</v>
      </c>
      <c r="C2891" s="280" t="s">
        <v>1211</v>
      </c>
      <c r="D2891" s="280" t="s">
        <v>1213</v>
      </c>
      <c r="E2891" s="80">
        <v>1.0001329049029355</v>
      </c>
      <c r="F2891" s="80">
        <v>707903</v>
      </c>
      <c r="G2891" s="80">
        <v>7</v>
      </c>
      <c r="H2891" s="280" t="s">
        <v>1394</v>
      </c>
      <c r="I2891" s="80"/>
    </row>
    <row r="2892" spans="1:9">
      <c r="A2892" s="280" t="s">
        <v>4287</v>
      </c>
      <c r="B2892" s="280" t="s">
        <v>1457</v>
      </c>
      <c r="C2892" s="280" t="s">
        <v>1211</v>
      </c>
      <c r="D2892" s="280" t="s">
        <v>1214</v>
      </c>
      <c r="E2892" s="80">
        <v>1.0341423603629958</v>
      </c>
      <c r="F2892" s="80">
        <v>707903</v>
      </c>
      <c r="G2892" s="80">
        <v>7</v>
      </c>
      <c r="H2892" s="280" t="s">
        <v>1394</v>
      </c>
      <c r="I2892" s="80"/>
    </row>
    <row r="2893" spans="1:9">
      <c r="A2893" s="280" t="s">
        <v>4288</v>
      </c>
      <c r="B2893" s="280" t="s">
        <v>1457</v>
      </c>
      <c r="C2893" s="280" t="s">
        <v>1211</v>
      </c>
      <c r="D2893" s="280" t="s">
        <v>1215</v>
      </c>
      <c r="E2893" s="80">
        <v>1.0326794563486779</v>
      </c>
      <c r="F2893" s="80">
        <v>707903</v>
      </c>
      <c r="G2893" s="80">
        <v>7</v>
      </c>
      <c r="H2893" s="280" t="s">
        <v>1394</v>
      </c>
      <c r="I2893" s="80"/>
    </row>
    <row r="2894" spans="1:9">
      <c r="A2894" s="280" t="s">
        <v>4289</v>
      </c>
      <c r="B2894" s="280" t="s">
        <v>1457</v>
      </c>
      <c r="C2894" s="280" t="s">
        <v>1211</v>
      </c>
      <c r="D2894" s="280" t="s">
        <v>1216</v>
      </c>
      <c r="E2894" s="80">
        <v>1.4506891465613059</v>
      </c>
      <c r="F2894" s="80">
        <v>707903</v>
      </c>
      <c r="G2894" s="80">
        <v>7</v>
      </c>
      <c r="H2894" s="280" t="s">
        <v>1394</v>
      </c>
      <c r="I2894" s="80"/>
    </row>
    <row r="2895" spans="1:9">
      <c r="A2895" s="280" t="s">
        <v>4290</v>
      </c>
      <c r="B2895" s="280" t="s">
        <v>1457</v>
      </c>
      <c r="C2895" s="280" t="s">
        <v>1211</v>
      </c>
      <c r="D2895" s="280" t="s">
        <v>1217</v>
      </c>
      <c r="E2895" s="80">
        <v>0.92903034575372745</v>
      </c>
      <c r="F2895" s="80">
        <v>707903</v>
      </c>
      <c r="G2895" s="80">
        <v>7</v>
      </c>
      <c r="H2895" s="280" t="s">
        <v>1394</v>
      </c>
      <c r="I2895" s="80"/>
    </row>
    <row r="2896" spans="1:9">
      <c r="A2896" s="280" t="s">
        <v>4291</v>
      </c>
      <c r="B2896" s="280" t="s">
        <v>1457</v>
      </c>
      <c r="C2896" s="280" t="s">
        <v>1211</v>
      </c>
      <c r="D2896" s="280" t="s">
        <v>1218</v>
      </c>
      <c r="E2896" s="80">
        <v>1.0412037913582777</v>
      </c>
      <c r="F2896" s="80">
        <v>707903</v>
      </c>
      <c r="G2896" s="80">
        <v>7</v>
      </c>
      <c r="H2896" s="280" t="s">
        <v>1394</v>
      </c>
      <c r="I2896" s="80"/>
    </row>
    <row r="2897" spans="1:9">
      <c r="A2897" s="280" t="s">
        <v>4292</v>
      </c>
      <c r="B2897" s="280" t="s">
        <v>1457</v>
      </c>
      <c r="C2897" s="280" t="s">
        <v>1211</v>
      </c>
      <c r="D2897" s="280" t="s">
        <v>1219</v>
      </c>
      <c r="E2897" s="80">
        <v>169503.54482016948</v>
      </c>
      <c r="F2897" s="80">
        <v>707903</v>
      </c>
      <c r="G2897" s="80">
        <v>7</v>
      </c>
      <c r="H2897" s="280" t="s">
        <v>1394</v>
      </c>
      <c r="I2897" s="80"/>
    </row>
    <row r="2898" spans="1:9">
      <c r="A2898" s="280" t="s">
        <v>4293</v>
      </c>
      <c r="B2898" s="280" t="s">
        <v>1457</v>
      </c>
      <c r="C2898" s="280" t="s">
        <v>1211</v>
      </c>
      <c r="D2898" s="280" t="s">
        <v>1347</v>
      </c>
      <c r="E2898" s="80">
        <v>2.3005724884406251</v>
      </c>
      <c r="F2898" s="80">
        <v>707903</v>
      </c>
      <c r="G2898" s="80">
        <v>7</v>
      </c>
      <c r="H2898" s="280" t="s">
        <v>1394</v>
      </c>
      <c r="I2898" s="80"/>
    </row>
    <row r="2899" spans="1:9">
      <c r="A2899" s="280" t="s">
        <v>4294</v>
      </c>
      <c r="B2899" s="280" t="s">
        <v>1457</v>
      </c>
      <c r="C2899" s="280" t="s">
        <v>1211</v>
      </c>
      <c r="D2899" s="280" t="s">
        <v>1344</v>
      </c>
      <c r="E2899" s="80">
        <v>5.643690855252399</v>
      </c>
      <c r="F2899" s="80">
        <v>707903</v>
      </c>
      <c r="G2899" s="80">
        <v>7</v>
      </c>
      <c r="H2899" s="280" t="s">
        <v>1394</v>
      </c>
      <c r="I2899" s="80"/>
    </row>
    <row r="2900" spans="1:9">
      <c r="A2900" s="280" t="s">
        <v>4295</v>
      </c>
      <c r="B2900" s="280" t="s">
        <v>1457</v>
      </c>
      <c r="C2900" s="280" t="s">
        <v>1212</v>
      </c>
      <c r="D2900" s="280" t="s">
        <v>1211</v>
      </c>
      <c r="E2900" s="80">
        <v>0.96603542738915638</v>
      </c>
      <c r="F2900" s="80">
        <v>707903</v>
      </c>
      <c r="G2900" s="80">
        <v>7</v>
      </c>
      <c r="H2900" s="280" t="s">
        <v>1394</v>
      </c>
      <c r="I2900" s="80"/>
    </row>
    <row r="2901" spans="1:9">
      <c r="A2901" s="280" t="s">
        <v>4296</v>
      </c>
      <c r="B2901" s="280" t="s">
        <v>1457</v>
      </c>
      <c r="C2901" s="280" t="s">
        <v>1212</v>
      </c>
      <c r="D2901" s="280" t="s">
        <v>1212</v>
      </c>
      <c r="E2901" s="80">
        <v>1</v>
      </c>
      <c r="F2901" s="80">
        <v>707903</v>
      </c>
      <c r="G2901" s="80">
        <v>7</v>
      </c>
      <c r="H2901" s="280" t="s">
        <v>1394</v>
      </c>
      <c r="I2901" s="80"/>
    </row>
    <row r="2902" spans="1:9">
      <c r="A2902" s="280" t="s">
        <v>4297</v>
      </c>
      <c r="B2902" s="280" t="s">
        <v>1457</v>
      </c>
      <c r="C2902" s="280" t="s">
        <v>1212</v>
      </c>
      <c r="D2902" s="280" t="s">
        <v>1213</v>
      </c>
      <c r="E2902" s="80">
        <v>0.96616481805309373</v>
      </c>
      <c r="F2902" s="80">
        <v>707903</v>
      </c>
      <c r="G2902" s="80">
        <v>7</v>
      </c>
      <c r="H2902" s="280" t="s">
        <v>1394</v>
      </c>
      <c r="I2902" s="80"/>
    </row>
    <row r="2903" spans="1:9">
      <c r="A2903" s="280" t="s">
        <v>4298</v>
      </c>
      <c r="B2903" s="280" t="s">
        <v>1457</v>
      </c>
      <c r="C2903" s="280" t="s">
        <v>1212</v>
      </c>
      <c r="D2903" s="280" t="s">
        <v>1214</v>
      </c>
      <c r="E2903" s="80">
        <v>0.99733893482917146</v>
      </c>
      <c r="F2903" s="80">
        <v>707903</v>
      </c>
      <c r="G2903" s="80">
        <v>7</v>
      </c>
      <c r="H2903" s="280" t="s">
        <v>1394</v>
      </c>
      <c r="I2903" s="80"/>
    </row>
    <row r="2904" spans="1:9">
      <c r="A2904" s="280" t="s">
        <v>4299</v>
      </c>
      <c r="B2904" s="280" t="s">
        <v>1457</v>
      </c>
      <c r="C2904" s="280" t="s">
        <v>1212</v>
      </c>
      <c r="D2904" s="280" t="s">
        <v>1215</v>
      </c>
      <c r="E2904" s="80">
        <v>0.99597395442137515</v>
      </c>
      <c r="F2904" s="80">
        <v>707903</v>
      </c>
      <c r="G2904" s="80">
        <v>7</v>
      </c>
      <c r="H2904" s="280" t="s">
        <v>1394</v>
      </c>
      <c r="I2904" s="80"/>
    </row>
    <row r="2905" spans="1:9">
      <c r="A2905" s="280" t="s">
        <v>4300</v>
      </c>
      <c r="B2905" s="280" t="s">
        <v>1457</v>
      </c>
      <c r="C2905" s="280" t="s">
        <v>1212</v>
      </c>
      <c r="D2905" s="280" t="s">
        <v>1216</v>
      </c>
      <c r="E2905" s="80">
        <v>1.3969753761267376</v>
      </c>
      <c r="F2905" s="80">
        <v>707903</v>
      </c>
      <c r="G2905" s="80">
        <v>7</v>
      </c>
      <c r="H2905" s="280" t="s">
        <v>1394</v>
      </c>
      <c r="I2905" s="80"/>
    </row>
    <row r="2906" spans="1:9">
      <c r="A2906" s="280" t="s">
        <v>4301</v>
      </c>
      <c r="B2906" s="280" t="s">
        <v>1457</v>
      </c>
      <c r="C2906" s="280" t="s">
        <v>1212</v>
      </c>
      <c r="D2906" s="280" t="s">
        <v>1217</v>
      </c>
      <c r="E2906" s="80">
        <v>0.89627097526095423</v>
      </c>
      <c r="F2906" s="80">
        <v>707903</v>
      </c>
      <c r="G2906" s="80">
        <v>7</v>
      </c>
      <c r="H2906" s="280" t="s">
        <v>1394</v>
      </c>
      <c r="I2906" s="80"/>
    </row>
    <row r="2907" spans="1:9">
      <c r="A2907" s="280" t="s">
        <v>4302</v>
      </c>
      <c r="B2907" s="280" t="s">
        <v>1457</v>
      </c>
      <c r="C2907" s="280" t="s">
        <v>1212</v>
      </c>
      <c r="D2907" s="280" t="s">
        <v>1218</v>
      </c>
      <c r="E2907" s="80">
        <v>1.007006887877798</v>
      </c>
      <c r="F2907" s="80">
        <v>707903</v>
      </c>
      <c r="G2907" s="80">
        <v>7</v>
      </c>
      <c r="H2907" s="280" t="s">
        <v>1394</v>
      </c>
      <c r="I2907" s="80"/>
    </row>
    <row r="2908" spans="1:9">
      <c r="A2908" s="280" t="s">
        <v>4303</v>
      </c>
      <c r="B2908" s="280" t="s">
        <v>1457</v>
      </c>
      <c r="C2908" s="280" t="s">
        <v>1212</v>
      </c>
      <c r="D2908" s="280" t="s">
        <v>1219</v>
      </c>
      <c r="E2908" s="80">
        <v>163879.98666824194</v>
      </c>
      <c r="F2908" s="80">
        <v>707903</v>
      </c>
      <c r="G2908" s="80">
        <v>7</v>
      </c>
      <c r="H2908" s="280" t="s">
        <v>1394</v>
      </c>
      <c r="I2908" s="80"/>
    </row>
    <row r="2909" spans="1:9">
      <c r="A2909" s="280" t="s">
        <v>4304</v>
      </c>
      <c r="B2909" s="280" t="s">
        <v>1457</v>
      </c>
      <c r="C2909" s="280" t="s">
        <v>1212</v>
      </c>
      <c r="D2909" s="280" t="s">
        <v>1347</v>
      </c>
      <c r="E2909" s="80">
        <v>2.2226972590464023</v>
      </c>
      <c r="F2909" s="80">
        <v>707903</v>
      </c>
      <c r="G2909" s="80">
        <v>7</v>
      </c>
      <c r="H2909" s="280" t="s">
        <v>1394</v>
      </c>
      <c r="I2909" s="80"/>
    </row>
    <row r="2910" spans="1:9">
      <c r="A2910" s="280" t="s">
        <v>4305</v>
      </c>
      <c r="B2910" s="280" t="s">
        <v>1457</v>
      </c>
      <c r="C2910" s="280" t="s">
        <v>1212</v>
      </c>
      <c r="D2910" s="280" t="s">
        <v>1344</v>
      </c>
      <c r="E2910" s="80">
        <v>5.4519711983102113</v>
      </c>
      <c r="F2910" s="80">
        <v>707903</v>
      </c>
      <c r="G2910" s="80">
        <v>7</v>
      </c>
      <c r="H2910" s="280" t="s">
        <v>1394</v>
      </c>
      <c r="I2910" s="80"/>
    </row>
    <row r="2911" spans="1:9">
      <c r="A2911" s="280" t="s">
        <v>4306</v>
      </c>
      <c r="B2911" s="280" t="s">
        <v>1457</v>
      </c>
      <c r="C2911" s="280" t="s">
        <v>1213</v>
      </c>
      <c r="D2911" s="280" t="s">
        <v>1211</v>
      </c>
      <c r="E2911" s="80">
        <v>0.99986864064700687</v>
      </c>
      <c r="F2911" s="80">
        <v>707903</v>
      </c>
      <c r="G2911" s="80">
        <v>7</v>
      </c>
      <c r="H2911" s="280" t="s">
        <v>1394</v>
      </c>
      <c r="I2911" s="80"/>
    </row>
    <row r="2912" spans="1:9">
      <c r="A2912" s="280" t="s">
        <v>4307</v>
      </c>
      <c r="B2912" s="280" t="s">
        <v>1457</v>
      </c>
      <c r="C2912" s="280" t="s">
        <v>1213</v>
      </c>
      <c r="D2912" s="280" t="s">
        <v>1212</v>
      </c>
      <c r="E2912" s="80">
        <v>1.0367639599698633</v>
      </c>
      <c r="F2912" s="80">
        <v>707903</v>
      </c>
      <c r="G2912" s="80">
        <v>7</v>
      </c>
      <c r="H2912" s="280" t="s">
        <v>1394</v>
      </c>
      <c r="I2912" s="80"/>
    </row>
    <row r="2913" spans="1:9">
      <c r="A2913" s="280" t="s">
        <v>4308</v>
      </c>
      <c r="B2913" s="280" t="s">
        <v>1457</v>
      </c>
      <c r="C2913" s="280" t="s">
        <v>1213</v>
      </c>
      <c r="D2913" s="280" t="s">
        <v>1213</v>
      </c>
      <c r="E2913" s="80">
        <v>1</v>
      </c>
      <c r="F2913" s="80">
        <v>707903</v>
      </c>
      <c r="G2913" s="80">
        <v>7</v>
      </c>
      <c r="H2913" s="280" t="s">
        <v>1394</v>
      </c>
      <c r="I2913" s="80"/>
    </row>
    <row r="2914" spans="1:9">
      <c r="A2914" s="280" t="s">
        <v>4309</v>
      </c>
      <c r="B2914" s="280" t="s">
        <v>1457</v>
      </c>
      <c r="C2914" s="280" t="s">
        <v>1213</v>
      </c>
      <c r="D2914" s="280" t="s">
        <v>1214</v>
      </c>
      <c r="E2914" s="80">
        <v>1.0340078238318715</v>
      </c>
      <c r="F2914" s="80">
        <v>707903</v>
      </c>
      <c r="G2914" s="80">
        <v>7</v>
      </c>
      <c r="H2914" s="280" t="s">
        <v>1394</v>
      </c>
      <c r="I2914" s="80"/>
    </row>
    <row r="2915" spans="1:9">
      <c r="A2915" s="280" t="s">
        <v>4310</v>
      </c>
      <c r="B2915" s="280" t="s">
        <v>1457</v>
      </c>
      <c r="C2915" s="280" t="s">
        <v>1213</v>
      </c>
      <c r="D2915" s="280" t="s">
        <v>1215</v>
      </c>
      <c r="E2915" s="80">
        <v>1.0325446240657887</v>
      </c>
      <c r="F2915" s="80">
        <v>707903</v>
      </c>
      <c r="G2915" s="80">
        <v>7</v>
      </c>
      <c r="H2915" s="280" t="s">
        <v>1394</v>
      </c>
      <c r="I2915" s="80"/>
    </row>
    <row r="2916" spans="1:9">
      <c r="A2916" s="280" t="s">
        <v>4311</v>
      </c>
      <c r="B2916" s="280" t="s">
        <v>1457</v>
      </c>
      <c r="C2916" s="280" t="s">
        <v>1213</v>
      </c>
      <c r="D2916" s="280" t="s">
        <v>1216</v>
      </c>
      <c r="E2916" s="80">
        <v>1.4505346289807326</v>
      </c>
      <c r="F2916" s="80">
        <v>707903</v>
      </c>
      <c r="G2916" s="80">
        <v>7</v>
      </c>
      <c r="H2916" s="280" t="s">
        <v>1394</v>
      </c>
      <c r="I2916" s="80"/>
    </row>
    <row r="2917" spans="1:9">
      <c r="A2917" s="280" t="s">
        <v>4312</v>
      </c>
      <c r="B2917" s="280" t="s">
        <v>1457</v>
      </c>
      <c r="C2917" s="280" t="s">
        <v>1213</v>
      </c>
      <c r="D2917" s="280" t="s">
        <v>1217</v>
      </c>
      <c r="E2917" s="80">
        <v>0.92890849556054578</v>
      </c>
      <c r="F2917" s="80">
        <v>707903</v>
      </c>
      <c r="G2917" s="80">
        <v>7</v>
      </c>
      <c r="H2917" s="280" t="s">
        <v>1394</v>
      </c>
      <c r="I2917" s="80"/>
    </row>
    <row r="2918" spans="1:9">
      <c r="A2918" s="280" t="s">
        <v>4313</v>
      </c>
      <c r="B2918" s="280" t="s">
        <v>1457</v>
      </c>
      <c r="C2918" s="280" t="s">
        <v>1213</v>
      </c>
      <c r="D2918" s="280" t="s">
        <v>1218</v>
      </c>
      <c r="E2918" s="80">
        <v>1.0410660514783783</v>
      </c>
      <c r="F2918" s="80">
        <v>707903</v>
      </c>
      <c r="G2918" s="80">
        <v>7</v>
      </c>
      <c r="H2918" s="280" t="s">
        <v>1394</v>
      </c>
      <c r="I2918" s="80"/>
    </row>
    <row r="2919" spans="1:9">
      <c r="A2919" s="280" t="s">
        <v>4314</v>
      </c>
      <c r="B2919" s="280" t="s">
        <v>1457</v>
      </c>
      <c r="C2919" s="280" t="s">
        <v>1213</v>
      </c>
      <c r="D2919" s="280" t="s">
        <v>1219</v>
      </c>
      <c r="E2919" s="80">
        <v>169492.12628616625</v>
      </c>
      <c r="F2919" s="80">
        <v>707903</v>
      </c>
      <c r="G2919" s="80">
        <v>7</v>
      </c>
      <c r="H2919" s="280" t="s">
        <v>1394</v>
      </c>
      <c r="I2919" s="80"/>
    </row>
    <row r="2920" spans="1:9">
      <c r="A2920" s="280" t="s">
        <v>4315</v>
      </c>
      <c r="B2920" s="280" t="s">
        <v>1457</v>
      </c>
      <c r="C2920" s="280" t="s">
        <v>1213</v>
      </c>
      <c r="D2920" s="280" t="s">
        <v>1347</v>
      </c>
      <c r="E2920" s="80">
        <v>2.3002721905822376</v>
      </c>
      <c r="F2920" s="80">
        <v>707903</v>
      </c>
      <c r="G2920" s="80">
        <v>7</v>
      </c>
      <c r="H2920" s="280" t="s">
        <v>1394</v>
      </c>
      <c r="I2920" s="80"/>
    </row>
    <row r="2921" spans="1:9">
      <c r="A2921" s="280" t="s">
        <v>4316</v>
      </c>
      <c r="B2921" s="280" t="s">
        <v>1457</v>
      </c>
      <c r="C2921" s="280" t="s">
        <v>1213</v>
      </c>
      <c r="D2921" s="280" t="s">
        <v>1344</v>
      </c>
      <c r="E2921" s="80">
        <v>5.6429383544223777</v>
      </c>
      <c r="F2921" s="80">
        <v>707903</v>
      </c>
      <c r="G2921" s="80">
        <v>7</v>
      </c>
      <c r="H2921" s="280" t="s">
        <v>1394</v>
      </c>
      <c r="I2921" s="80"/>
    </row>
    <row r="2922" spans="1:9">
      <c r="A2922" s="280" t="s">
        <v>4317</v>
      </c>
      <c r="B2922" s="280" t="s">
        <v>1457</v>
      </c>
      <c r="C2922" s="280" t="s">
        <v>1214</v>
      </c>
      <c r="D2922" s="280" t="s">
        <v>1211</v>
      </c>
      <c r="E2922" s="80">
        <v>0.96866148329513269</v>
      </c>
      <c r="F2922" s="80">
        <v>707903</v>
      </c>
      <c r="G2922" s="80">
        <v>7</v>
      </c>
      <c r="H2922" s="280" t="s">
        <v>1394</v>
      </c>
      <c r="I2922" s="80"/>
    </row>
    <row r="2923" spans="1:9">
      <c r="A2923" s="280" t="s">
        <v>4318</v>
      </c>
      <c r="B2923" s="280" t="s">
        <v>1457</v>
      </c>
      <c r="C2923" s="280" t="s">
        <v>1214</v>
      </c>
      <c r="D2923" s="280" t="s">
        <v>1212</v>
      </c>
      <c r="E2923" s="80">
        <v>1.0027186058150654</v>
      </c>
      <c r="F2923" s="80">
        <v>707903</v>
      </c>
      <c r="G2923" s="80">
        <v>7</v>
      </c>
      <c r="H2923" s="280" t="s">
        <v>1394</v>
      </c>
      <c r="I2923" s="80"/>
    </row>
    <row r="2924" spans="1:9">
      <c r="A2924" s="280" t="s">
        <v>4319</v>
      </c>
      <c r="B2924" s="280" t="s">
        <v>1457</v>
      </c>
      <c r="C2924" s="280" t="s">
        <v>1214</v>
      </c>
      <c r="D2924" s="280" t="s">
        <v>1213</v>
      </c>
      <c r="E2924" s="80">
        <v>0.96879132762328923</v>
      </c>
      <c r="F2924" s="80">
        <v>707903</v>
      </c>
      <c r="G2924" s="80">
        <v>7</v>
      </c>
      <c r="H2924" s="280" t="s">
        <v>1394</v>
      </c>
      <c r="I2924" s="80"/>
    </row>
    <row r="2925" spans="1:9">
      <c r="A2925" s="280" t="s">
        <v>4320</v>
      </c>
      <c r="B2925" s="280" t="s">
        <v>1457</v>
      </c>
      <c r="C2925" s="280" t="s">
        <v>1214</v>
      </c>
      <c r="D2925" s="280" t="s">
        <v>1214</v>
      </c>
      <c r="E2925" s="80">
        <v>1</v>
      </c>
      <c r="F2925" s="80">
        <v>707903</v>
      </c>
      <c r="G2925" s="80">
        <v>7</v>
      </c>
      <c r="H2925" s="280" t="s">
        <v>1394</v>
      </c>
      <c r="I2925" s="80"/>
    </row>
    <row r="2926" spans="1:9">
      <c r="A2926" s="280" t="s">
        <v>4321</v>
      </c>
      <c r="B2926" s="280" t="s">
        <v>1457</v>
      </c>
      <c r="C2926" s="280" t="s">
        <v>1214</v>
      </c>
      <c r="D2926" s="280" t="s">
        <v>1215</v>
      </c>
      <c r="E2926" s="80">
        <v>0.99868266282887586</v>
      </c>
      <c r="F2926" s="80">
        <v>707903</v>
      </c>
      <c r="G2926" s="80">
        <v>7</v>
      </c>
      <c r="H2926" s="280" t="s">
        <v>1394</v>
      </c>
      <c r="I2926" s="80"/>
    </row>
    <row r="2927" spans="1:9">
      <c r="A2927" s="280" t="s">
        <v>4322</v>
      </c>
      <c r="B2927" s="280" t="s">
        <v>1457</v>
      </c>
      <c r="C2927" s="280" t="s">
        <v>1214</v>
      </c>
      <c r="D2927" s="280" t="s">
        <v>1216</v>
      </c>
      <c r="E2927" s="80">
        <v>1.4004861653171226</v>
      </c>
      <c r="F2927" s="80">
        <v>707903</v>
      </c>
      <c r="G2927" s="80">
        <v>7</v>
      </c>
      <c r="H2927" s="280" t="s">
        <v>1394</v>
      </c>
      <c r="I2927" s="80"/>
    </row>
    <row r="2928" spans="1:9">
      <c r="A2928" s="280" t="s">
        <v>4323</v>
      </c>
      <c r="B2928" s="280" t="s">
        <v>1457</v>
      </c>
      <c r="C2928" s="280" t="s">
        <v>1214</v>
      </c>
      <c r="D2928" s="280" t="s">
        <v>1217</v>
      </c>
      <c r="E2928" s="80">
        <v>0.89870963057372799</v>
      </c>
      <c r="F2928" s="80">
        <v>707903</v>
      </c>
      <c r="G2928" s="80">
        <v>7</v>
      </c>
      <c r="H2928" s="280" t="s">
        <v>1394</v>
      </c>
      <c r="I2928" s="80"/>
    </row>
    <row r="2929" spans="1:9">
      <c r="A2929" s="280" t="s">
        <v>4324</v>
      </c>
      <c r="B2929" s="280" t="s">
        <v>1457</v>
      </c>
      <c r="C2929" s="280" t="s">
        <v>1214</v>
      </c>
      <c r="D2929" s="280" t="s">
        <v>1218</v>
      </c>
      <c r="E2929" s="80">
        <v>1.0095359476555112</v>
      </c>
      <c r="F2929" s="80">
        <v>707903</v>
      </c>
      <c r="G2929" s="80">
        <v>7</v>
      </c>
      <c r="H2929" s="280" t="s">
        <v>1394</v>
      </c>
      <c r="I2929" s="80"/>
    </row>
    <row r="2930" spans="1:9">
      <c r="A2930" s="280" t="s">
        <v>4325</v>
      </c>
      <c r="B2930" s="280" t="s">
        <v>1457</v>
      </c>
      <c r="C2930" s="280" t="s">
        <v>1214</v>
      </c>
      <c r="D2930" s="280" t="s">
        <v>1219</v>
      </c>
      <c r="E2930" s="80">
        <v>163920.99679601067</v>
      </c>
      <c r="F2930" s="80">
        <v>707903</v>
      </c>
      <c r="G2930" s="80">
        <v>7</v>
      </c>
      <c r="H2930" s="280" t="s">
        <v>1394</v>
      </c>
      <c r="I2930" s="80"/>
    </row>
    <row r="2931" spans="1:9">
      <c r="A2931" s="280" t="s">
        <v>4326</v>
      </c>
      <c r="B2931" s="280" t="s">
        <v>1457</v>
      </c>
      <c r="C2931" s="280" t="s">
        <v>1214</v>
      </c>
      <c r="D2931" s="280" t="s">
        <v>1347</v>
      </c>
      <c r="E2931" s="80">
        <v>2.2284922033717582</v>
      </c>
      <c r="F2931" s="80">
        <v>707903</v>
      </c>
      <c r="G2931" s="80">
        <v>7</v>
      </c>
      <c r="H2931" s="280" t="s">
        <v>1394</v>
      </c>
      <c r="I2931" s="80"/>
    </row>
    <row r="2932" spans="1:9">
      <c r="A2932" s="280" t="s">
        <v>4327</v>
      </c>
      <c r="B2932" s="280" t="s">
        <v>1457</v>
      </c>
      <c r="C2932" s="280" t="s">
        <v>1214</v>
      </c>
      <c r="D2932" s="280" t="s">
        <v>1344</v>
      </c>
      <c r="E2932" s="80">
        <v>5.4666802113201971</v>
      </c>
      <c r="F2932" s="80">
        <v>707903</v>
      </c>
      <c r="G2932" s="80">
        <v>7</v>
      </c>
      <c r="H2932" s="280" t="s">
        <v>1394</v>
      </c>
      <c r="I2932" s="80"/>
    </row>
    <row r="2933" spans="1:9">
      <c r="A2933" s="280" t="s">
        <v>4328</v>
      </c>
      <c r="B2933" s="280" t="s">
        <v>1457</v>
      </c>
      <c r="C2933" s="280" t="s">
        <v>1215</v>
      </c>
      <c r="D2933" s="280" t="s">
        <v>1211</v>
      </c>
      <c r="E2933" s="80">
        <v>0.96993151423962742</v>
      </c>
      <c r="F2933" s="80">
        <v>707903</v>
      </c>
      <c r="G2933" s="80">
        <v>7</v>
      </c>
      <c r="H2933" s="280" t="s">
        <v>1394</v>
      </c>
      <c r="I2933" s="80"/>
    </row>
    <row r="2934" spans="1:9">
      <c r="A2934" s="280" t="s">
        <v>4329</v>
      </c>
      <c r="B2934" s="280" t="s">
        <v>1457</v>
      </c>
      <c r="C2934" s="280" t="s">
        <v>1215</v>
      </c>
      <c r="D2934" s="280" t="s">
        <v>1212</v>
      </c>
      <c r="E2934" s="80">
        <v>1.0040735610766394</v>
      </c>
      <c r="F2934" s="80">
        <v>707903</v>
      </c>
      <c r="G2934" s="80">
        <v>7</v>
      </c>
      <c r="H2934" s="280" t="s">
        <v>1394</v>
      </c>
      <c r="I2934" s="80"/>
    </row>
    <row r="2935" spans="1:9">
      <c r="A2935" s="280" t="s">
        <v>4330</v>
      </c>
      <c r="B2935" s="280" t="s">
        <v>1457</v>
      </c>
      <c r="C2935" s="280" t="s">
        <v>1215</v>
      </c>
      <c r="D2935" s="280" t="s">
        <v>1213</v>
      </c>
      <c r="E2935" s="80">
        <v>0.97006107063261371</v>
      </c>
      <c r="F2935" s="80">
        <v>707903</v>
      </c>
      <c r="G2935" s="80">
        <v>7</v>
      </c>
      <c r="H2935" s="280" t="s">
        <v>1394</v>
      </c>
      <c r="I2935" s="80"/>
    </row>
    <row r="2936" spans="1:9">
      <c r="A2936" s="280" t="s">
        <v>4331</v>
      </c>
      <c r="B2936" s="280" t="s">
        <v>1457</v>
      </c>
      <c r="C2936" s="280" t="s">
        <v>1215</v>
      </c>
      <c r="D2936" s="280" t="s">
        <v>1214</v>
      </c>
      <c r="E2936" s="80">
        <v>1.0014027115681914</v>
      </c>
      <c r="F2936" s="80">
        <v>707903</v>
      </c>
      <c r="G2936" s="80">
        <v>7</v>
      </c>
      <c r="H2936" s="280" t="s">
        <v>1394</v>
      </c>
      <c r="I2936" s="80"/>
    </row>
    <row r="2937" spans="1:9">
      <c r="A2937" s="280" t="s">
        <v>4332</v>
      </c>
      <c r="B2937" s="280" t="s">
        <v>1457</v>
      </c>
      <c r="C2937" s="280" t="s">
        <v>1215</v>
      </c>
      <c r="D2937" s="280" t="s">
        <v>1215</v>
      </c>
      <c r="E2937" s="80">
        <v>1</v>
      </c>
      <c r="F2937" s="80">
        <v>707903</v>
      </c>
      <c r="G2937" s="80">
        <v>7</v>
      </c>
      <c r="H2937" s="280" t="s">
        <v>1394</v>
      </c>
      <c r="I2937" s="80"/>
    </row>
    <row r="2938" spans="1:9">
      <c r="A2938" s="280" t="s">
        <v>4333</v>
      </c>
      <c r="B2938" s="280" t="s">
        <v>1457</v>
      </c>
      <c r="C2938" s="280" t="s">
        <v>1215</v>
      </c>
      <c r="D2938" s="280" t="s">
        <v>1216</v>
      </c>
      <c r="E2938" s="80">
        <v>1.4022268662546047</v>
      </c>
      <c r="F2938" s="80">
        <v>707903</v>
      </c>
      <c r="G2938" s="80">
        <v>7</v>
      </c>
      <c r="H2938" s="280" t="s">
        <v>1394</v>
      </c>
      <c r="I2938" s="80"/>
    </row>
    <row r="2939" spans="1:9">
      <c r="A2939" s="280" t="s">
        <v>4334</v>
      </c>
      <c r="B2939" s="280" t="s">
        <v>1457</v>
      </c>
      <c r="C2939" s="280" t="s">
        <v>1215</v>
      </c>
      <c r="D2939" s="280" t="s">
        <v>1217</v>
      </c>
      <c r="E2939" s="80">
        <v>0.89989140628550501</v>
      </c>
      <c r="F2939" s="80">
        <v>707903</v>
      </c>
      <c r="G2939" s="80">
        <v>7</v>
      </c>
      <c r="H2939" s="280" t="s">
        <v>1394</v>
      </c>
      <c r="I2939" s="80"/>
    </row>
    <row r="2940" spans="1:9">
      <c r="A2940" s="280" t="s">
        <v>4335</v>
      </c>
      <c r="B2940" s="280" t="s">
        <v>1457</v>
      </c>
      <c r="C2940" s="280" t="s">
        <v>1215</v>
      </c>
      <c r="D2940" s="280" t="s">
        <v>1218</v>
      </c>
      <c r="E2940" s="80">
        <v>1.010536763264456</v>
      </c>
      <c r="F2940" s="80">
        <v>707903</v>
      </c>
      <c r="G2940" s="80">
        <v>7</v>
      </c>
      <c r="H2940" s="280" t="s">
        <v>1394</v>
      </c>
      <c r="I2940" s="80"/>
    </row>
    <row r="2941" spans="1:9">
      <c r="A2941" s="280" t="s">
        <v>4336</v>
      </c>
      <c r="B2941" s="280" t="s">
        <v>1457</v>
      </c>
      <c r="C2941" s="280" t="s">
        <v>1215</v>
      </c>
      <c r="D2941" s="280" t="s">
        <v>1219</v>
      </c>
      <c r="E2941" s="80">
        <v>164565.62163152159</v>
      </c>
      <c r="F2941" s="80">
        <v>707903</v>
      </c>
      <c r="G2941" s="80">
        <v>7</v>
      </c>
      <c r="H2941" s="280" t="s">
        <v>1394</v>
      </c>
      <c r="I2941" s="80"/>
    </row>
    <row r="2942" spans="1:9">
      <c r="A2942" s="280" t="s">
        <v>4337</v>
      </c>
      <c r="B2942" s="280" t="s">
        <v>1457</v>
      </c>
      <c r="C2942" s="280" t="s">
        <v>1215</v>
      </c>
      <c r="D2942" s="280" t="s">
        <v>1347</v>
      </c>
      <c r="E2942" s="80">
        <v>2.2316771785742704</v>
      </c>
      <c r="F2942" s="80">
        <v>707903</v>
      </c>
      <c r="G2942" s="80">
        <v>7</v>
      </c>
      <c r="H2942" s="280" t="s">
        <v>1394</v>
      </c>
      <c r="I2942" s="80"/>
    </row>
    <row r="2943" spans="1:9">
      <c r="A2943" s="280" t="s">
        <v>4338</v>
      </c>
      <c r="B2943" s="280" t="s">
        <v>1457</v>
      </c>
      <c r="C2943" s="280" t="s">
        <v>1215</v>
      </c>
      <c r="D2943" s="280" t="s">
        <v>1344</v>
      </c>
      <c r="E2943" s="80">
        <v>5.4737815268321359</v>
      </c>
      <c r="F2943" s="80">
        <v>707903</v>
      </c>
      <c r="G2943" s="80">
        <v>7</v>
      </c>
      <c r="H2943" s="280" t="s">
        <v>1394</v>
      </c>
      <c r="I2943" s="80"/>
    </row>
    <row r="2944" spans="1:9">
      <c r="A2944" s="280" t="s">
        <v>4339</v>
      </c>
      <c r="B2944" s="280" t="s">
        <v>1457</v>
      </c>
      <c r="C2944" s="280" t="s">
        <v>1216</v>
      </c>
      <c r="D2944" s="280" t="s">
        <v>1211</v>
      </c>
      <c r="E2944" s="80">
        <v>0.75461965488346083</v>
      </c>
      <c r="F2944" s="80">
        <v>707903</v>
      </c>
      <c r="G2944" s="80">
        <v>7</v>
      </c>
      <c r="H2944" s="280" t="s">
        <v>1394</v>
      </c>
      <c r="I2944" s="80"/>
    </row>
    <row r="2945" spans="1:9">
      <c r="A2945" s="280" t="s">
        <v>4340</v>
      </c>
      <c r="B2945" s="280" t="s">
        <v>1457</v>
      </c>
      <c r="C2945" s="280" t="s">
        <v>1216</v>
      </c>
      <c r="D2945" s="280" t="s">
        <v>1212</v>
      </c>
      <c r="E2945" s="80">
        <v>0.78141553056679569</v>
      </c>
      <c r="F2945" s="80">
        <v>707903</v>
      </c>
      <c r="G2945" s="80">
        <v>7</v>
      </c>
      <c r="H2945" s="280" t="s">
        <v>1394</v>
      </c>
      <c r="I2945" s="80"/>
    </row>
    <row r="2946" spans="1:9">
      <c r="A2946" s="280" t="s">
        <v>4341</v>
      </c>
      <c r="B2946" s="280" t="s">
        <v>1457</v>
      </c>
      <c r="C2946" s="280" t="s">
        <v>1216</v>
      </c>
      <c r="D2946" s="280" t="s">
        <v>1213</v>
      </c>
      <c r="E2946" s="80">
        <v>0.75473560426482522</v>
      </c>
      <c r="F2946" s="80">
        <v>707903</v>
      </c>
      <c r="G2946" s="80">
        <v>7</v>
      </c>
      <c r="H2946" s="280" t="s">
        <v>1394</v>
      </c>
      <c r="I2946" s="80"/>
    </row>
    <row r="2947" spans="1:9">
      <c r="A2947" s="280" t="s">
        <v>4342</v>
      </c>
      <c r="B2947" s="280" t="s">
        <v>1457</v>
      </c>
      <c r="C2947" s="280" t="s">
        <v>1216</v>
      </c>
      <c r="D2947" s="280" t="s">
        <v>1214</v>
      </c>
      <c r="E2947" s="80">
        <v>0.77919927218702734</v>
      </c>
      <c r="F2947" s="80">
        <v>707903</v>
      </c>
      <c r="G2947" s="80">
        <v>7</v>
      </c>
      <c r="H2947" s="280" t="s">
        <v>1394</v>
      </c>
      <c r="I2947" s="80"/>
    </row>
    <row r="2948" spans="1:9">
      <c r="A2948" s="280" t="s">
        <v>4343</v>
      </c>
      <c r="B2948" s="280" t="s">
        <v>1457</v>
      </c>
      <c r="C2948" s="280" t="s">
        <v>1216</v>
      </c>
      <c r="D2948" s="280" t="s">
        <v>1215</v>
      </c>
      <c r="E2948" s="80">
        <v>0.77819665062124554</v>
      </c>
      <c r="F2948" s="80">
        <v>707903</v>
      </c>
      <c r="G2948" s="80">
        <v>7</v>
      </c>
      <c r="H2948" s="280" t="s">
        <v>1394</v>
      </c>
      <c r="I2948" s="80"/>
    </row>
    <row r="2949" spans="1:9">
      <c r="A2949" s="280" t="s">
        <v>4344</v>
      </c>
      <c r="B2949" s="280" t="s">
        <v>1457</v>
      </c>
      <c r="C2949" s="280" t="s">
        <v>1216</v>
      </c>
      <c r="D2949" s="280" t="s">
        <v>1216</v>
      </c>
      <c r="E2949" s="80">
        <v>1</v>
      </c>
      <c r="F2949" s="80">
        <v>707903</v>
      </c>
      <c r="G2949" s="80">
        <v>7</v>
      </c>
      <c r="H2949" s="280" t="s">
        <v>1394</v>
      </c>
      <c r="I2949" s="80"/>
    </row>
    <row r="2950" spans="1:9">
      <c r="A2950" s="280" t="s">
        <v>4345</v>
      </c>
      <c r="B2950" s="280" t="s">
        <v>1457</v>
      </c>
      <c r="C2950" s="280" t="s">
        <v>1216</v>
      </c>
      <c r="D2950" s="280" t="s">
        <v>1217</v>
      </c>
      <c r="E2950" s="80">
        <v>0.6991637442694657</v>
      </c>
      <c r="F2950" s="80">
        <v>707903</v>
      </c>
      <c r="G2950" s="80">
        <v>7</v>
      </c>
      <c r="H2950" s="280" t="s">
        <v>1394</v>
      </c>
      <c r="I2950" s="80"/>
    </row>
    <row r="2951" spans="1:9">
      <c r="A2951" s="280" t="s">
        <v>4346</v>
      </c>
      <c r="B2951" s="280" t="s">
        <v>1457</v>
      </c>
      <c r="C2951" s="280" t="s">
        <v>1216</v>
      </c>
      <c r="D2951" s="280" t="s">
        <v>1218</v>
      </c>
      <c r="E2951" s="80">
        <v>0.73665126049728569</v>
      </c>
      <c r="F2951" s="80">
        <v>707903</v>
      </c>
      <c r="G2951" s="80">
        <v>7</v>
      </c>
      <c r="H2951" s="280" t="s">
        <v>1394</v>
      </c>
      <c r="I2951" s="80"/>
    </row>
    <row r="2952" spans="1:9">
      <c r="A2952" s="280" t="s">
        <v>4347</v>
      </c>
      <c r="B2952" s="280" t="s">
        <v>1457</v>
      </c>
      <c r="C2952" s="280" t="s">
        <v>1216</v>
      </c>
      <c r="D2952" s="280" t="s">
        <v>1219</v>
      </c>
      <c r="E2952" s="80">
        <v>129739.57414639901</v>
      </c>
      <c r="F2952" s="80">
        <v>707903</v>
      </c>
      <c r="G2952" s="80">
        <v>7</v>
      </c>
      <c r="H2952" s="280" t="s">
        <v>1394</v>
      </c>
      <c r="I2952" s="80"/>
    </row>
    <row r="2953" spans="1:9">
      <c r="A2953" s="280" t="s">
        <v>4348</v>
      </c>
      <c r="B2953" s="280" t="s">
        <v>1457</v>
      </c>
      <c r="C2953" s="280" t="s">
        <v>1216</v>
      </c>
      <c r="D2953" s="280" t="s">
        <v>1347</v>
      </c>
      <c r="E2953" s="80">
        <v>1.7329949780208673</v>
      </c>
      <c r="F2953" s="80">
        <v>707903</v>
      </c>
      <c r="G2953" s="80">
        <v>7</v>
      </c>
      <c r="H2953" s="280" t="s">
        <v>1394</v>
      </c>
      <c r="I2953" s="80"/>
    </row>
    <row r="2954" spans="1:9">
      <c r="A2954" s="280" t="s">
        <v>4349</v>
      </c>
      <c r="B2954" s="280" t="s">
        <v>1457</v>
      </c>
      <c r="C2954" s="280" t="s">
        <v>1216</v>
      </c>
      <c r="D2954" s="280" t="s">
        <v>1344</v>
      </c>
      <c r="E2954" s="80">
        <v>4.2529282046912931</v>
      </c>
      <c r="F2954" s="80">
        <v>707903</v>
      </c>
      <c r="G2954" s="80">
        <v>7</v>
      </c>
      <c r="H2954" s="280" t="s">
        <v>1394</v>
      </c>
      <c r="I2954" s="80"/>
    </row>
    <row r="2955" spans="1:9">
      <c r="A2955" s="280" t="s">
        <v>4350</v>
      </c>
      <c r="B2955" s="280" t="s">
        <v>1457</v>
      </c>
      <c r="C2955" s="280" t="s">
        <v>1217</v>
      </c>
      <c r="D2955" s="280" t="s">
        <v>1211</v>
      </c>
      <c r="E2955" s="80">
        <v>1.0791039707272587</v>
      </c>
      <c r="F2955" s="80">
        <v>707903</v>
      </c>
      <c r="G2955" s="80">
        <v>7</v>
      </c>
      <c r="H2955" s="280" t="s">
        <v>1394</v>
      </c>
      <c r="I2955" s="80"/>
    </row>
    <row r="2956" spans="1:9">
      <c r="A2956" s="280" t="s">
        <v>4351</v>
      </c>
      <c r="B2956" s="280" t="s">
        <v>1457</v>
      </c>
      <c r="C2956" s="280" t="s">
        <v>1217</v>
      </c>
      <c r="D2956" s="280" t="s">
        <v>1212</v>
      </c>
      <c r="E2956" s="80">
        <v>1.1174161324165912</v>
      </c>
      <c r="F2956" s="80">
        <v>707903</v>
      </c>
      <c r="G2956" s="80">
        <v>7</v>
      </c>
      <c r="H2956" s="280" t="s">
        <v>1394</v>
      </c>
      <c r="I2956" s="80"/>
    </row>
    <row r="2957" spans="1:9">
      <c r="A2957" s="280" t="s">
        <v>4352</v>
      </c>
      <c r="B2957" s="280" t="s">
        <v>1457</v>
      </c>
      <c r="C2957" s="280" t="s">
        <v>1217</v>
      </c>
      <c r="D2957" s="280" t="s">
        <v>1213</v>
      </c>
      <c r="E2957" s="80">
        <v>1.0792475160605468</v>
      </c>
      <c r="F2957" s="80">
        <v>707903</v>
      </c>
      <c r="G2957" s="80">
        <v>7</v>
      </c>
      <c r="H2957" s="280" t="s">
        <v>1394</v>
      </c>
      <c r="I2957" s="80"/>
    </row>
    <row r="2958" spans="1:9">
      <c r="A2958" s="280" t="s">
        <v>4353</v>
      </c>
      <c r="B2958" s="280" t="s">
        <v>1457</v>
      </c>
      <c r="C2958" s="280" t="s">
        <v>1217</v>
      </c>
      <c r="D2958" s="280" t="s">
        <v>1214</v>
      </c>
      <c r="E2958" s="80">
        <v>1.1144443942465958</v>
      </c>
      <c r="F2958" s="80">
        <v>707903</v>
      </c>
      <c r="G2958" s="80">
        <v>7</v>
      </c>
      <c r="H2958" s="280" t="s">
        <v>1394</v>
      </c>
      <c r="I2958" s="80"/>
    </row>
    <row r="2959" spans="1:9">
      <c r="A2959" s="280" t="s">
        <v>4354</v>
      </c>
      <c r="B2959" s="280" t="s">
        <v>1457</v>
      </c>
      <c r="C2959" s="280" t="s">
        <v>1217</v>
      </c>
      <c r="D2959" s="280" t="s">
        <v>1215</v>
      </c>
      <c r="E2959" s="80">
        <v>1.1128783722298667</v>
      </c>
      <c r="F2959" s="80">
        <v>707903</v>
      </c>
      <c r="G2959" s="80">
        <v>7</v>
      </c>
      <c r="H2959" s="280" t="s">
        <v>1394</v>
      </c>
      <c r="I2959" s="80"/>
    </row>
    <row r="2960" spans="1:9">
      <c r="A2960" s="280" t="s">
        <v>4355</v>
      </c>
      <c r="B2960" s="280" t="s">
        <v>1457</v>
      </c>
      <c r="C2960" s="280" t="s">
        <v>1217</v>
      </c>
      <c r="D2960" s="280" t="s">
        <v>1216</v>
      </c>
      <c r="E2960" s="80">
        <v>1.5578842622619926</v>
      </c>
      <c r="F2960" s="80">
        <v>707903</v>
      </c>
      <c r="G2960" s="80">
        <v>7</v>
      </c>
      <c r="H2960" s="280" t="s">
        <v>1394</v>
      </c>
      <c r="I2960" s="80"/>
    </row>
    <row r="2961" spans="1:9">
      <c r="A2961" s="280" t="s">
        <v>4356</v>
      </c>
      <c r="B2961" s="280" t="s">
        <v>1457</v>
      </c>
      <c r="C2961" s="280" t="s">
        <v>1217</v>
      </c>
      <c r="D2961" s="280" t="s">
        <v>1217</v>
      </c>
      <c r="E2961" s="80">
        <v>1</v>
      </c>
      <c r="F2961" s="80">
        <v>707903</v>
      </c>
      <c r="G2961" s="80">
        <v>7</v>
      </c>
      <c r="H2961" s="280" t="s">
        <v>1394</v>
      </c>
      <c r="I2961" s="80"/>
    </row>
    <row r="2962" spans="1:9">
      <c r="A2962" s="280" t="s">
        <v>4357</v>
      </c>
      <c r="B2962" s="280" t="s">
        <v>1457</v>
      </c>
      <c r="C2962" s="280" t="s">
        <v>1217</v>
      </c>
      <c r="D2962" s="280" t="s">
        <v>1218</v>
      </c>
      <c r="E2962" s="80">
        <v>1.1229805870773288</v>
      </c>
      <c r="F2962" s="80">
        <v>707903</v>
      </c>
      <c r="G2962" s="80">
        <v>7</v>
      </c>
      <c r="H2962" s="280" t="s">
        <v>1394</v>
      </c>
      <c r="I2962" s="80"/>
    </row>
    <row r="2963" spans="1:9">
      <c r="A2963" s="280" t="s">
        <v>4358</v>
      </c>
      <c r="B2963" s="280" t="s">
        <v>1457</v>
      </c>
      <c r="C2963" s="280" t="s">
        <v>1217</v>
      </c>
      <c r="D2963" s="280" t="s">
        <v>1219</v>
      </c>
      <c r="E2963" s="80">
        <v>184125.08222307602</v>
      </c>
      <c r="F2963" s="80">
        <v>707903</v>
      </c>
      <c r="G2963" s="80">
        <v>7</v>
      </c>
      <c r="H2963" s="280" t="s">
        <v>1394</v>
      </c>
      <c r="I2963" s="80"/>
    </row>
    <row r="2964" spans="1:9">
      <c r="A2964" s="280" t="s">
        <v>4359</v>
      </c>
      <c r="B2964" s="280" t="s">
        <v>1457</v>
      </c>
      <c r="C2964" s="280" t="s">
        <v>1217</v>
      </c>
      <c r="D2964" s="280" t="s">
        <v>1347</v>
      </c>
      <c r="E2964" s="80">
        <v>2.4828987923968349</v>
      </c>
      <c r="F2964" s="80">
        <v>707903</v>
      </c>
      <c r="G2964" s="80">
        <v>7</v>
      </c>
      <c r="H2964" s="280" t="s">
        <v>1394</v>
      </c>
      <c r="I2964" s="80"/>
    </row>
    <row r="2965" spans="1:9">
      <c r="A2965" s="280" t="s">
        <v>4360</v>
      </c>
      <c r="B2965" s="280" t="s">
        <v>1457</v>
      </c>
      <c r="C2965" s="280" t="s">
        <v>1217</v>
      </c>
      <c r="D2965" s="280" t="s">
        <v>1344</v>
      </c>
      <c r="E2965" s="80">
        <v>6.0874587279744183</v>
      </c>
      <c r="F2965" s="80">
        <v>707903</v>
      </c>
      <c r="G2965" s="80">
        <v>7</v>
      </c>
      <c r="H2965" s="280" t="s">
        <v>1394</v>
      </c>
      <c r="I2965" s="80"/>
    </row>
    <row r="2966" spans="1:9">
      <c r="A2966" s="280" t="s">
        <v>4361</v>
      </c>
      <c r="B2966" s="280" t="s">
        <v>1457</v>
      </c>
      <c r="C2966" s="280" t="s">
        <v>1218</v>
      </c>
      <c r="D2966" s="280" t="s">
        <v>1211</v>
      </c>
      <c r="E2966" s="80">
        <v>1.092093361744626</v>
      </c>
      <c r="F2966" s="80">
        <v>707903</v>
      </c>
      <c r="G2966" s="80">
        <v>7</v>
      </c>
      <c r="H2966" s="280" t="s">
        <v>1394</v>
      </c>
      <c r="I2966" s="80"/>
    </row>
    <row r="2967" spans="1:9">
      <c r="A2967" s="280" t="s">
        <v>4362</v>
      </c>
      <c r="B2967" s="280" t="s">
        <v>1457</v>
      </c>
      <c r="C2967" s="280" t="s">
        <v>1218</v>
      </c>
      <c r="D2967" s="280" t="s">
        <v>1212</v>
      </c>
      <c r="E2967" s="80">
        <v>1.134748620500176</v>
      </c>
      <c r="F2967" s="80">
        <v>707903</v>
      </c>
      <c r="G2967" s="80">
        <v>7</v>
      </c>
      <c r="H2967" s="280" t="s">
        <v>1394</v>
      </c>
      <c r="I2967" s="80"/>
    </row>
    <row r="2968" spans="1:9">
      <c r="A2968" s="280" t="s">
        <v>4363</v>
      </c>
      <c r="B2968" s="280" t="s">
        <v>1457</v>
      </c>
      <c r="C2968" s="280" t="s">
        <v>1218</v>
      </c>
      <c r="D2968" s="280" t="s">
        <v>1213</v>
      </c>
      <c r="E2968" s="80">
        <v>1.0922238228515353</v>
      </c>
      <c r="F2968" s="80">
        <v>707903</v>
      </c>
      <c r="G2968" s="80">
        <v>7</v>
      </c>
      <c r="H2968" s="280" t="s">
        <v>1394</v>
      </c>
      <c r="I2968" s="80"/>
    </row>
    <row r="2969" spans="1:9">
      <c r="A2969" s="280" t="s">
        <v>4364</v>
      </c>
      <c r="B2969" s="280" t="s">
        <v>1457</v>
      </c>
      <c r="C2969" s="280" t="s">
        <v>1218</v>
      </c>
      <c r="D2969" s="280" t="s">
        <v>1214</v>
      </c>
      <c r="E2969" s="80">
        <v>1.1315273539912718</v>
      </c>
      <c r="F2969" s="80">
        <v>707903</v>
      </c>
      <c r="G2969" s="80">
        <v>7</v>
      </c>
      <c r="H2969" s="280" t="s">
        <v>1394</v>
      </c>
      <c r="I2969" s="80"/>
    </row>
    <row r="2970" spans="1:9">
      <c r="A2970" s="280" t="s">
        <v>4365</v>
      </c>
      <c r="B2970" s="280" t="s">
        <v>1457</v>
      </c>
      <c r="C2970" s="280" t="s">
        <v>1218</v>
      </c>
      <c r="D2970" s="280" t="s">
        <v>1215</v>
      </c>
      <c r="E2970" s="80">
        <v>1.129455532027803</v>
      </c>
      <c r="F2970" s="80">
        <v>707903</v>
      </c>
      <c r="G2970" s="80">
        <v>7</v>
      </c>
      <c r="H2970" s="280" t="s">
        <v>1394</v>
      </c>
      <c r="I2970" s="80"/>
    </row>
    <row r="2971" spans="1:9">
      <c r="A2971" s="280" t="s">
        <v>4366</v>
      </c>
      <c r="B2971" s="280" t="s">
        <v>1457</v>
      </c>
      <c r="C2971" s="280" t="s">
        <v>1218</v>
      </c>
      <c r="D2971" s="280" t="s">
        <v>1216</v>
      </c>
      <c r="E2971" s="80">
        <v>1.479439516431452</v>
      </c>
      <c r="F2971" s="80">
        <v>707903</v>
      </c>
      <c r="G2971" s="80">
        <v>7</v>
      </c>
      <c r="H2971" s="280" t="s">
        <v>1394</v>
      </c>
      <c r="I2971" s="80"/>
    </row>
    <row r="2972" spans="1:9">
      <c r="A2972" s="280" t="s">
        <v>4367</v>
      </c>
      <c r="B2972" s="280" t="s">
        <v>1457</v>
      </c>
      <c r="C2972" s="280" t="s">
        <v>1218</v>
      </c>
      <c r="D2972" s="280" t="s">
        <v>1217</v>
      </c>
      <c r="E2972" s="80">
        <v>1.0149861834655407</v>
      </c>
      <c r="F2972" s="80">
        <v>707903</v>
      </c>
      <c r="G2972" s="80">
        <v>7</v>
      </c>
      <c r="H2972" s="280" t="s">
        <v>1394</v>
      </c>
      <c r="I2972" s="80"/>
    </row>
    <row r="2973" spans="1:9">
      <c r="A2973" s="280" t="s">
        <v>4368</v>
      </c>
      <c r="B2973" s="280" t="s">
        <v>1457</v>
      </c>
      <c r="C2973" s="280" t="s">
        <v>1218</v>
      </c>
      <c r="D2973" s="280" t="s">
        <v>1218</v>
      </c>
      <c r="E2973" s="80">
        <v>1</v>
      </c>
      <c r="F2973" s="80">
        <v>707903</v>
      </c>
      <c r="G2973" s="80">
        <v>7</v>
      </c>
      <c r="H2973" s="280" t="s">
        <v>1394</v>
      </c>
      <c r="I2973" s="80"/>
    </row>
    <row r="2974" spans="1:9">
      <c r="A2974" s="280" t="s">
        <v>4369</v>
      </c>
      <c r="B2974" s="280" t="s">
        <v>1457</v>
      </c>
      <c r="C2974" s="280" t="s">
        <v>1218</v>
      </c>
      <c r="D2974" s="280" t="s">
        <v>1219</v>
      </c>
      <c r="E2974" s="80">
        <v>169136.34890912837</v>
      </c>
      <c r="F2974" s="80">
        <v>707903</v>
      </c>
      <c r="G2974" s="80">
        <v>7</v>
      </c>
      <c r="H2974" s="280" t="s">
        <v>1394</v>
      </c>
      <c r="I2974" s="80"/>
    </row>
    <row r="2975" spans="1:9">
      <c r="A2975" s="280" t="s">
        <v>4370</v>
      </c>
      <c r="B2975" s="280" t="s">
        <v>1457</v>
      </c>
      <c r="C2975" s="280" t="s">
        <v>1218</v>
      </c>
      <c r="D2975" s="280" t="s">
        <v>1347</v>
      </c>
      <c r="E2975" s="80">
        <v>2.4793316554144909</v>
      </c>
      <c r="F2975" s="80">
        <v>707903</v>
      </c>
      <c r="G2975" s="80">
        <v>7</v>
      </c>
      <c r="H2975" s="280" t="s">
        <v>1394</v>
      </c>
      <c r="I2975" s="80"/>
    </row>
    <row r="2976" spans="1:9">
      <c r="A2976" s="280" t="s">
        <v>4371</v>
      </c>
      <c r="B2976" s="280" t="s">
        <v>1457</v>
      </c>
      <c r="C2976" s="280" t="s">
        <v>1218</v>
      </c>
      <c r="D2976" s="280" t="s">
        <v>1344</v>
      </c>
      <c r="E2976" s="80">
        <v>6.122967784830708</v>
      </c>
      <c r="F2976" s="80">
        <v>707903</v>
      </c>
      <c r="G2976" s="80">
        <v>7</v>
      </c>
      <c r="H2976" s="280" t="s">
        <v>1394</v>
      </c>
      <c r="I2976" s="80"/>
    </row>
    <row r="2977" spans="1:9">
      <c r="A2977" s="280" t="s">
        <v>4372</v>
      </c>
      <c r="B2977" s="280" t="s">
        <v>1457</v>
      </c>
      <c r="C2977" s="280" t="s">
        <v>1219</v>
      </c>
      <c r="D2977" s="280" t="s">
        <v>1211</v>
      </c>
      <c r="E2977" s="80">
        <v>0.89169261051826787</v>
      </c>
      <c r="F2977" s="80">
        <v>707903</v>
      </c>
      <c r="G2977" s="80">
        <v>7</v>
      </c>
      <c r="H2977" s="280" t="s">
        <v>1394</v>
      </c>
      <c r="I2977" s="80"/>
    </row>
    <row r="2978" spans="1:9">
      <c r="A2978" s="280" t="s">
        <v>4373</v>
      </c>
      <c r="B2978" s="280" t="s">
        <v>1457</v>
      </c>
      <c r="C2978" s="280" t="s">
        <v>1219</v>
      </c>
      <c r="D2978" s="280" t="s">
        <v>1212</v>
      </c>
      <c r="E2978" s="80">
        <v>0.92268846820572636</v>
      </c>
      <c r="F2978" s="80">
        <v>707903</v>
      </c>
      <c r="G2978" s="80">
        <v>7</v>
      </c>
      <c r="H2978" s="280" t="s">
        <v>1394</v>
      </c>
      <c r="I2978" s="80"/>
    </row>
    <row r="2979" spans="1:9">
      <c r="A2979" s="280" t="s">
        <v>4374</v>
      </c>
      <c r="B2979" s="280" t="s">
        <v>1457</v>
      </c>
      <c r="C2979" s="280" t="s">
        <v>1219</v>
      </c>
      <c r="D2979" s="280" t="s">
        <v>1213</v>
      </c>
      <c r="E2979" s="80">
        <v>0.89182004017442706</v>
      </c>
      <c r="F2979" s="80">
        <v>707903</v>
      </c>
      <c r="G2979" s="80">
        <v>7</v>
      </c>
      <c r="H2979" s="280" t="s">
        <v>1394</v>
      </c>
      <c r="I2979" s="80"/>
    </row>
    <row r="2980" spans="1:9">
      <c r="A2980" s="280" t="s">
        <v>4375</v>
      </c>
      <c r="B2980" s="280" t="s">
        <v>1457</v>
      </c>
      <c r="C2980" s="280" t="s">
        <v>1219</v>
      </c>
      <c r="D2980" s="280" t="s">
        <v>1214</v>
      </c>
      <c r="E2980" s="80">
        <v>0.92000129858286328</v>
      </c>
      <c r="F2980" s="80">
        <v>707903</v>
      </c>
      <c r="G2980" s="80">
        <v>7</v>
      </c>
      <c r="H2980" s="280" t="s">
        <v>1394</v>
      </c>
      <c r="I2980" s="80"/>
    </row>
    <row r="2981" spans="1:9">
      <c r="A2981" s="280" t="s">
        <v>4376</v>
      </c>
      <c r="B2981" s="280" t="s">
        <v>1457</v>
      </c>
      <c r="C2981" s="280" t="s">
        <v>1219</v>
      </c>
      <c r="D2981" s="280" t="s">
        <v>1215</v>
      </c>
      <c r="E2981" s="80">
        <v>0.91896244084926337</v>
      </c>
      <c r="F2981" s="80">
        <v>707903</v>
      </c>
      <c r="G2981" s="80">
        <v>7</v>
      </c>
      <c r="H2981" s="280" t="s">
        <v>1394</v>
      </c>
      <c r="I2981" s="80"/>
    </row>
    <row r="2982" spans="1:9">
      <c r="A2982" s="280" t="s">
        <v>4377</v>
      </c>
      <c r="B2982" s="280" t="s">
        <v>1457</v>
      </c>
      <c r="C2982" s="280" t="s">
        <v>1219</v>
      </c>
      <c r="D2982" s="280" t="s">
        <v>1216</v>
      </c>
      <c r="E2982" s="80">
        <v>1.2883482970551143</v>
      </c>
      <c r="F2982" s="80">
        <v>707903</v>
      </c>
      <c r="G2982" s="80">
        <v>7</v>
      </c>
      <c r="H2982" s="280" t="s">
        <v>1394</v>
      </c>
      <c r="I2982" s="80"/>
    </row>
    <row r="2983" spans="1:9">
      <c r="A2983" s="280" t="s">
        <v>4378</v>
      </c>
      <c r="B2983" s="280" t="s">
        <v>1457</v>
      </c>
      <c r="C2983" s="280" t="s">
        <v>1219</v>
      </c>
      <c r="D2983" s="280" t="s">
        <v>1217</v>
      </c>
      <c r="E2983" s="80">
        <v>0.82738331002803533</v>
      </c>
      <c r="F2983" s="80">
        <v>707903</v>
      </c>
      <c r="G2983" s="80">
        <v>7</v>
      </c>
      <c r="H2983" s="280" t="s">
        <v>1394</v>
      </c>
      <c r="I2983" s="80"/>
    </row>
    <row r="2984" spans="1:9">
      <c r="A2984" s="280" t="s">
        <v>4379</v>
      </c>
      <c r="B2984" s="280" t="s">
        <v>1457</v>
      </c>
      <c r="C2984" s="280" t="s">
        <v>1219</v>
      </c>
      <c r="D2984" s="280" t="s">
        <v>1218</v>
      </c>
      <c r="E2984" s="80">
        <v>0.92254690674951578</v>
      </c>
      <c r="F2984" s="80">
        <v>707903</v>
      </c>
      <c r="G2984" s="80">
        <v>7</v>
      </c>
      <c r="H2984" s="280" t="s">
        <v>1394</v>
      </c>
      <c r="I2984" s="80"/>
    </row>
    <row r="2985" spans="1:9">
      <c r="A2985" s="280" t="s">
        <v>4380</v>
      </c>
      <c r="B2985" s="280" t="s">
        <v>1457</v>
      </c>
      <c r="C2985" s="280" t="s">
        <v>1219</v>
      </c>
      <c r="D2985" s="280" t="s">
        <v>1219</v>
      </c>
      <c r="E2985" s="80">
        <v>1</v>
      </c>
      <c r="F2985" s="80">
        <v>707903</v>
      </c>
      <c r="G2985" s="80">
        <v>7</v>
      </c>
      <c r="H2985" s="280" t="s">
        <v>1394</v>
      </c>
      <c r="I2985" s="80"/>
    </row>
    <row r="2986" spans="1:9">
      <c r="A2986" s="280" t="s">
        <v>4381</v>
      </c>
      <c r="B2986" s="280" t="s">
        <v>1457</v>
      </c>
      <c r="C2986" s="280" t="s">
        <v>1219</v>
      </c>
      <c r="D2986" s="280" t="s">
        <v>1347</v>
      </c>
      <c r="E2986" s="80">
        <v>2.0060111089620514</v>
      </c>
      <c r="F2986" s="80">
        <v>707903</v>
      </c>
      <c r="G2986" s="80">
        <v>7</v>
      </c>
      <c r="H2986" s="280" t="s">
        <v>1394</v>
      </c>
      <c r="I2986" s="80"/>
    </row>
    <row r="2987" spans="1:9">
      <c r="A2987" s="280" t="s">
        <v>4382</v>
      </c>
      <c r="B2987" s="280" t="s">
        <v>1457</v>
      </c>
      <c r="C2987" s="280" t="s">
        <v>1219</v>
      </c>
      <c r="D2987" s="280" t="s">
        <v>1344</v>
      </c>
      <c r="E2987" s="80">
        <v>5.0107498889194924</v>
      </c>
      <c r="F2987" s="80">
        <v>707903</v>
      </c>
      <c r="G2987" s="80">
        <v>7</v>
      </c>
      <c r="H2987" s="280" t="s">
        <v>1394</v>
      </c>
      <c r="I2987" s="80"/>
    </row>
    <row r="2988" spans="1:9">
      <c r="A2988" s="280" t="s">
        <v>4383</v>
      </c>
      <c r="B2988" s="280" t="s">
        <v>1457</v>
      </c>
      <c r="C2988" s="280" t="s">
        <v>1183</v>
      </c>
      <c r="D2988" s="280" t="s">
        <v>1211</v>
      </c>
      <c r="E2988" s="80">
        <v>0.28135592816040028</v>
      </c>
      <c r="F2988" s="80">
        <v>707903</v>
      </c>
      <c r="G2988" s="80">
        <v>7</v>
      </c>
      <c r="H2988" s="280" t="s">
        <v>1394</v>
      </c>
      <c r="I2988" s="80"/>
    </row>
    <row r="2989" spans="1:9">
      <c r="A2989" s="280" t="s">
        <v>4384</v>
      </c>
      <c r="B2989" s="280" t="s">
        <v>1457</v>
      </c>
      <c r="C2989" s="280" t="s">
        <v>1183</v>
      </c>
      <c r="D2989" s="280" t="s">
        <v>1212</v>
      </c>
      <c r="E2989" s="80">
        <v>0.291248773438679</v>
      </c>
      <c r="F2989" s="80">
        <v>707903</v>
      </c>
      <c r="G2989" s="80">
        <v>7</v>
      </c>
      <c r="H2989" s="280" t="s">
        <v>1394</v>
      </c>
      <c r="I2989" s="80"/>
    </row>
    <row r="2990" spans="1:9">
      <c r="A2990" s="280" t="s">
        <v>4385</v>
      </c>
      <c r="B2990" s="280" t="s">
        <v>1457</v>
      </c>
      <c r="C2990" s="280" t="s">
        <v>1183</v>
      </c>
      <c r="D2990" s="280" t="s">
        <v>1213</v>
      </c>
      <c r="E2990" s="80">
        <v>0.28137783378485787</v>
      </c>
      <c r="F2990" s="80">
        <v>707903</v>
      </c>
      <c r="G2990" s="80">
        <v>7</v>
      </c>
      <c r="H2990" s="280" t="s">
        <v>1394</v>
      </c>
      <c r="I2990" s="80"/>
    </row>
    <row r="2991" spans="1:9">
      <c r="A2991" s="280" t="s">
        <v>4386</v>
      </c>
      <c r="B2991" s="280" t="s">
        <v>1457</v>
      </c>
      <c r="C2991" s="280" t="s">
        <v>1183</v>
      </c>
      <c r="D2991" s="280" t="s">
        <v>1214</v>
      </c>
      <c r="E2991" s="80">
        <v>0.29060833981115947</v>
      </c>
      <c r="F2991" s="80">
        <v>707903</v>
      </c>
      <c r="G2991" s="80">
        <v>7</v>
      </c>
      <c r="H2991" s="280" t="s">
        <v>1394</v>
      </c>
      <c r="I2991" s="80"/>
    </row>
    <row r="2992" spans="1:9">
      <c r="A2992" s="280" t="s">
        <v>4387</v>
      </c>
      <c r="B2992" s="280" t="s">
        <v>1457</v>
      </c>
      <c r="C2992" s="280" t="s">
        <v>1183</v>
      </c>
      <c r="D2992" s="280" t="s">
        <v>1215</v>
      </c>
      <c r="E2992" s="80">
        <v>0.29010266985536393</v>
      </c>
      <c r="F2992" s="80">
        <v>707903</v>
      </c>
      <c r="G2992" s="80">
        <v>7</v>
      </c>
      <c r="H2992" s="280" t="s">
        <v>1394</v>
      </c>
      <c r="I2992" s="80"/>
    </row>
    <row r="2993" spans="1:9">
      <c r="A2993" s="280" t="s">
        <v>4388</v>
      </c>
      <c r="B2993" s="280" t="s">
        <v>1457</v>
      </c>
      <c r="C2993" s="280" t="s">
        <v>1183</v>
      </c>
      <c r="D2993" s="280" t="s">
        <v>1216</v>
      </c>
      <c r="E2993" s="80">
        <v>0.49283382235354489</v>
      </c>
      <c r="F2993" s="80">
        <v>707903</v>
      </c>
      <c r="G2993" s="80">
        <v>7</v>
      </c>
      <c r="H2993" s="280" t="s">
        <v>1394</v>
      </c>
      <c r="I2993" s="80"/>
    </row>
    <row r="2994" spans="1:9">
      <c r="A2994" s="280" t="s">
        <v>4389</v>
      </c>
      <c r="B2994" s="280" t="s">
        <v>1457</v>
      </c>
      <c r="C2994" s="280" t="s">
        <v>1183</v>
      </c>
      <c r="D2994" s="280" t="s">
        <v>1217</v>
      </c>
      <c r="E2994" s="80">
        <v>0.26107492020819129</v>
      </c>
      <c r="F2994" s="80">
        <v>707903</v>
      </c>
      <c r="G2994" s="80">
        <v>7</v>
      </c>
      <c r="H2994" s="280" t="s">
        <v>1394</v>
      </c>
      <c r="I2994" s="80"/>
    </row>
    <row r="2995" spans="1:9">
      <c r="A2995" s="280" t="s">
        <v>4390</v>
      </c>
      <c r="B2995" s="280" t="s">
        <v>1457</v>
      </c>
      <c r="C2995" s="280" t="s">
        <v>1183</v>
      </c>
      <c r="D2995" s="280" t="s">
        <v>1218</v>
      </c>
      <c r="E2995" s="80">
        <v>0.33895195150592838</v>
      </c>
      <c r="F2995" s="80">
        <v>707903</v>
      </c>
      <c r="G2995" s="80">
        <v>7</v>
      </c>
      <c r="H2995" s="280" t="s">
        <v>1394</v>
      </c>
      <c r="I2995" s="80"/>
    </row>
    <row r="2996" spans="1:9">
      <c r="A2996" s="280" t="s">
        <v>4391</v>
      </c>
      <c r="B2996" s="280" t="s">
        <v>1457</v>
      </c>
      <c r="C2996" s="280" t="s">
        <v>1183</v>
      </c>
      <c r="D2996" s="280" t="s">
        <v>1219</v>
      </c>
      <c r="E2996" s="80">
        <v>46978.697301021857</v>
      </c>
      <c r="F2996" s="80">
        <v>707903</v>
      </c>
      <c r="G2996" s="80">
        <v>7</v>
      </c>
      <c r="H2996" s="280" t="s">
        <v>1394</v>
      </c>
      <c r="I2996" s="80"/>
    </row>
    <row r="2997" spans="1:9">
      <c r="A2997" s="280" t="s">
        <v>4392</v>
      </c>
      <c r="B2997" s="280" t="s">
        <v>1457</v>
      </c>
      <c r="C2997" s="280" t="s">
        <v>1183</v>
      </c>
      <c r="D2997" s="280" t="s">
        <v>1347</v>
      </c>
      <c r="E2997" s="80">
        <v>0.65097232506847347</v>
      </c>
      <c r="F2997" s="80">
        <v>707903</v>
      </c>
      <c r="G2997" s="80">
        <v>7</v>
      </c>
      <c r="H2997" s="280" t="s">
        <v>1394</v>
      </c>
      <c r="I2997" s="80"/>
    </row>
    <row r="2998" spans="1:9">
      <c r="A2998" s="280" t="s">
        <v>4393</v>
      </c>
      <c r="B2998" s="280" t="s">
        <v>1457</v>
      </c>
      <c r="C2998" s="280" t="s">
        <v>1183</v>
      </c>
      <c r="D2998" s="280" t="s">
        <v>1344</v>
      </c>
      <c r="E2998" s="80">
        <v>1.591845598661854</v>
      </c>
      <c r="F2998" s="80">
        <v>707903</v>
      </c>
      <c r="G2998" s="80">
        <v>7</v>
      </c>
      <c r="H2998" s="280" t="s">
        <v>1394</v>
      </c>
      <c r="I2998" s="80"/>
    </row>
    <row r="2999" spans="1:9">
      <c r="A2999" s="280" t="s">
        <v>4394</v>
      </c>
      <c r="B2999" s="280" t="s">
        <v>1457</v>
      </c>
      <c r="C2999" s="280" t="s">
        <v>1184</v>
      </c>
      <c r="D2999" s="280" t="s">
        <v>1211</v>
      </c>
      <c r="E2999" s="80">
        <v>1.5547662974071853E-2</v>
      </c>
      <c r="F2999" s="80">
        <v>707903</v>
      </c>
      <c r="G2999" s="80">
        <v>7</v>
      </c>
      <c r="H2999" s="280" t="s">
        <v>1394</v>
      </c>
      <c r="I2999" s="80"/>
    </row>
    <row r="3000" spans="1:9">
      <c r="A3000" s="280" t="s">
        <v>4395</v>
      </c>
      <c r="B3000" s="280" t="s">
        <v>1457</v>
      </c>
      <c r="C3000" s="280" t="s">
        <v>1184</v>
      </c>
      <c r="D3000" s="280" t="s">
        <v>1212</v>
      </c>
      <c r="E3000" s="80">
        <v>1.6069849489687604E-2</v>
      </c>
      <c r="F3000" s="80">
        <v>707903</v>
      </c>
      <c r="G3000" s="80">
        <v>7</v>
      </c>
      <c r="H3000" s="280" t="s">
        <v>1394</v>
      </c>
      <c r="I3000" s="80"/>
    </row>
    <row r="3001" spans="1:9">
      <c r="A3001" s="280" t="s">
        <v>4396</v>
      </c>
      <c r="B3001" s="280" t="s">
        <v>1457</v>
      </c>
      <c r="C3001" s="280" t="s">
        <v>1184</v>
      </c>
      <c r="D3001" s="280" t="s">
        <v>1213</v>
      </c>
      <c r="E3001" s="80">
        <v>1.554952290276946E-2</v>
      </c>
      <c r="F3001" s="80">
        <v>707903</v>
      </c>
      <c r="G3001" s="80">
        <v>7</v>
      </c>
      <c r="H3001" s="280" t="s">
        <v>1394</v>
      </c>
      <c r="I3001" s="80"/>
    </row>
    <row r="3002" spans="1:9">
      <c r="A3002" s="280" t="s">
        <v>4397</v>
      </c>
      <c r="B3002" s="280" t="s">
        <v>1457</v>
      </c>
      <c r="C3002" s="280" t="s">
        <v>1184</v>
      </c>
      <c r="D3002" s="280" t="s">
        <v>1214</v>
      </c>
      <c r="E3002" s="80">
        <v>1.6028331703652678E-2</v>
      </c>
      <c r="F3002" s="80">
        <v>707903</v>
      </c>
      <c r="G3002" s="80">
        <v>7</v>
      </c>
      <c r="H3002" s="280" t="s">
        <v>1394</v>
      </c>
      <c r="I3002" s="80"/>
    </row>
    <row r="3003" spans="1:9">
      <c r="A3003" s="280" t="s">
        <v>4398</v>
      </c>
      <c r="B3003" s="280" t="s">
        <v>1457</v>
      </c>
      <c r="C3003" s="280" t="s">
        <v>1184</v>
      </c>
      <c r="D3003" s="280" t="s">
        <v>1215</v>
      </c>
      <c r="E3003" s="80">
        <v>1.60144145679612E-2</v>
      </c>
      <c r="F3003" s="80">
        <v>707903</v>
      </c>
      <c r="G3003" s="80">
        <v>7</v>
      </c>
      <c r="H3003" s="280" t="s">
        <v>1394</v>
      </c>
      <c r="I3003" s="80"/>
    </row>
    <row r="3004" spans="1:9">
      <c r="A3004" s="280" t="s">
        <v>4399</v>
      </c>
      <c r="B3004" s="280" t="s">
        <v>1457</v>
      </c>
      <c r="C3004" s="280" t="s">
        <v>1184</v>
      </c>
      <c r="D3004" s="280" t="s">
        <v>1216</v>
      </c>
      <c r="E3004" s="80">
        <v>2.4817069596206377E-2</v>
      </c>
      <c r="F3004" s="80">
        <v>707903</v>
      </c>
      <c r="G3004" s="80">
        <v>7</v>
      </c>
      <c r="H3004" s="280" t="s">
        <v>1394</v>
      </c>
      <c r="I3004" s="80"/>
    </row>
    <row r="3005" spans="1:9">
      <c r="A3005" s="280" t="s">
        <v>4400</v>
      </c>
      <c r="B3005" s="280" t="s">
        <v>1457</v>
      </c>
      <c r="C3005" s="280" t="s">
        <v>1184</v>
      </c>
      <c r="D3005" s="280" t="s">
        <v>1217</v>
      </c>
      <c r="E3005" s="80">
        <v>1.4417333704384023E-2</v>
      </c>
      <c r="F3005" s="80">
        <v>707903</v>
      </c>
      <c r="G3005" s="80">
        <v>7</v>
      </c>
      <c r="H3005" s="280" t="s">
        <v>1394</v>
      </c>
      <c r="I3005" s="80"/>
    </row>
    <row r="3006" spans="1:9">
      <c r="A3006" s="280" t="s">
        <v>4401</v>
      </c>
      <c r="B3006" s="280" t="s">
        <v>1457</v>
      </c>
      <c r="C3006" s="280" t="s">
        <v>1184</v>
      </c>
      <c r="D3006" s="280" t="s">
        <v>1218</v>
      </c>
      <c r="E3006" s="80">
        <v>1.8182138187991491E-2</v>
      </c>
      <c r="F3006" s="80">
        <v>707903</v>
      </c>
      <c r="G3006" s="80">
        <v>7</v>
      </c>
      <c r="H3006" s="280" t="s">
        <v>1394</v>
      </c>
      <c r="I3006" s="80"/>
    </row>
    <row r="3007" spans="1:9">
      <c r="A3007" s="280" t="s">
        <v>4402</v>
      </c>
      <c r="B3007" s="280" t="s">
        <v>1457</v>
      </c>
      <c r="C3007" s="280" t="s">
        <v>1184</v>
      </c>
      <c r="D3007" s="280" t="s">
        <v>1219</v>
      </c>
      <c r="E3007" s="80">
        <v>1846.0740006805584</v>
      </c>
      <c r="F3007" s="80">
        <v>707903</v>
      </c>
      <c r="G3007" s="80">
        <v>7</v>
      </c>
      <c r="H3007" s="280" t="s">
        <v>1394</v>
      </c>
      <c r="I3007" s="80"/>
    </row>
    <row r="3008" spans="1:9">
      <c r="A3008" s="280" t="s">
        <v>4403</v>
      </c>
      <c r="B3008" s="280" t="s">
        <v>1457</v>
      </c>
      <c r="C3008" s="280" t="s">
        <v>1184</v>
      </c>
      <c r="D3008" s="280" t="s">
        <v>1347</v>
      </c>
      <c r="E3008" s="80">
        <v>3.5570721647299991E-2</v>
      </c>
      <c r="F3008" s="80">
        <v>707903</v>
      </c>
      <c r="G3008" s="80">
        <v>7</v>
      </c>
      <c r="H3008" s="280" t="s">
        <v>1394</v>
      </c>
      <c r="I3008" s="80"/>
    </row>
    <row r="3009" spans="1:9">
      <c r="A3009" s="280" t="s">
        <v>4404</v>
      </c>
      <c r="B3009" s="280" t="s">
        <v>1457</v>
      </c>
      <c r="C3009" s="280" t="s">
        <v>1184</v>
      </c>
      <c r="D3009" s="280" t="s">
        <v>1344</v>
      </c>
      <c r="E3009" s="80">
        <v>8.7722879942739945E-2</v>
      </c>
      <c r="F3009" s="80">
        <v>707903</v>
      </c>
      <c r="G3009" s="80">
        <v>7</v>
      </c>
      <c r="H3009" s="280" t="s">
        <v>1394</v>
      </c>
      <c r="I3009" s="80"/>
    </row>
    <row r="3010" spans="1:9">
      <c r="A3010" s="280" t="s">
        <v>4405</v>
      </c>
      <c r="B3010" s="280" t="s">
        <v>1457</v>
      </c>
      <c r="C3010" s="280" t="s">
        <v>1185</v>
      </c>
      <c r="D3010" s="280" t="s">
        <v>1211</v>
      </c>
      <c r="E3010" s="80">
        <v>3.1207157351874081E-2</v>
      </c>
      <c r="F3010" s="80">
        <v>707903</v>
      </c>
      <c r="G3010" s="80">
        <v>7</v>
      </c>
      <c r="H3010" s="280" t="s">
        <v>1394</v>
      </c>
      <c r="I3010" s="80"/>
    </row>
    <row r="3011" spans="1:9">
      <c r="A3011" s="280" t="s">
        <v>4406</v>
      </c>
      <c r="B3011" s="280" t="s">
        <v>1457</v>
      </c>
      <c r="C3011" s="280" t="s">
        <v>1185</v>
      </c>
      <c r="D3011" s="280" t="s">
        <v>1212</v>
      </c>
      <c r="E3011" s="80">
        <v>3.4045354154797869E-2</v>
      </c>
      <c r="F3011" s="80">
        <v>707903</v>
      </c>
      <c r="G3011" s="80">
        <v>7</v>
      </c>
      <c r="H3011" s="280" t="s">
        <v>1394</v>
      </c>
      <c r="I3011" s="80"/>
    </row>
    <row r="3012" spans="1:9">
      <c r="A3012" s="280" t="s">
        <v>4407</v>
      </c>
      <c r="B3012" s="280" t="s">
        <v>1457</v>
      </c>
      <c r="C3012" s="280" t="s">
        <v>1185</v>
      </c>
      <c r="D3012" s="280" t="s">
        <v>1213</v>
      </c>
      <c r="E3012" s="80">
        <v>3.1208672376710728E-2</v>
      </c>
      <c r="F3012" s="80">
        <v>707903</v>
      </c>
      <c r="G3012" s="80">
        <v>7</v>
      </c>
      <c r="H3012" s="280" t="s">
        <v>1394</v>
      </c>
      <c r="I3012" s="80"/>
    </row>
    <row r="3013" spans="1:9">
      <c r="A3013" s="280" t="s">
        <v>4408</v>
      </c>
      <c r="B3013" s="280" t="s">
        <v>1457</v>
      </c>
      <c r="C3013" s="280" t="s">
        <v>1185</v>
      </c>
      <c r="D3013" s="280" t="s">
        <v>1214</v>
      </c>
      <c r="E3013" s="80">
        <v>3.4007823831871481E-2</v>
      </c>
      <c r="F3013" s="80">
        <v>707903</v>
      </c>
      <c r="G3013" s="80">
        <v>7</v>
      </c>
      <c r="H3013" s="280" t="s">
        <v>1394</v>
      </c>
      <c r="I3013" s="80"/>
    </row>
    <row r="3014" spans="1:9">
      <c r="A3014" s="280" t="s">
        <v>4409</v>
      </c>
      <c r="B3014" s="280" t="s">
        <v>1457</v>
      </c>
      <c r="C3014" s="280" t="s">
        <v>1185</v>
      </c>
      <c r="D3014" s="280" t="s">
        <v>1215</v>
      </c>
      <c r="E3014" s="80">
        <v>3.3861961236912846E-2</v>
      </c>
      <c r="F3014" s="80">
        <v>707903</v>
      </c>
      <c r="G3014" s="80">
        <v>7</v>
      </c>
      <c r="H3014" s="280" t="s">
        <v>1394</v>
      </c>
      <c r="I3014" s="80"/>
    </row>
    <row r="3015" spans="1:9">
      <c r="A3015" s="280" t="s">
        <v>4410</v>
      </c>
      <c r="B3015" s="280" t="s">
        <v>1457</v>
      </c>
      <c r="C3015" s="280" t="s">
        <v>1185</v>
      </c>
      <c r="D3015" s="280" t="s">
        <v>1216</v>
      </c>
      <c r="E3015" s="80">
        <v>5.0048463663610036E-2</v>
      </c>
      <c r="F3015" s="80">
        <v>707903</v>
      </c>
      <c r="G3015" s="80">
        <v>7</v>
      </c>
      <c r="H3015" s="280" t="s">
        <v>1394</v>
      </c>
      <c r="I3015" s="80"/>
    </row>
    <row r="3016" spans="1:9">
      <c r="A3016" s="280" t="s">
        <v>4411</v>
      </c>
      <c r="B3016" s="280" t="s">
        <v>1457</v>
      </c>
      <c r="C3016" s="280" t="s">
        <v>1185</v>
      </c>
      <c r="D3016" s="280" t="s">
        <v>1217</v>
      </c>
      <c r="E3016" s="80">
        <v>3.0198864986817869E-2</v>
      </c>
      <c r="F3016" s="80">
        <v>707903</v>
      </c>
      <c r="G3016" s="80">
        <v>7</v>
      </c>
      <c r="H3016" s="280" t="s">
        <v>1394</v>
      </c>
      <c r="I3016" s="80"/>
    </row>
    <row r="3017" spans="1:9">
      <c r="A3017" s="280" t="s">
        <v>4412</v>
      </c>
      <c r="B3017" s="280" t="s">
        <v>1457</v>
      </c>
      <c r="C3017" s="280" t="s">
        <v>1185</v>
      </c>
      <c r="D3017" s="280" t="s">
        <v>1218</v>
      </c>
      <c r="E3017" s="80">
        <v>3.1530103822867007E-2</v>
      </c>
      <c r="F3017" s="80">
        <v>707903</v>
      </c>
      <c r="G3017" s="80">
        <v>7</v>
      </c>
      <c r="H3017" s="280" t="s">
        <v>1394</v>
      </c>
      <c r="I3017" s="80"/>
    </row>
    <row r="3018" spans="1:9">
      <c r="A3018" s="280" t="s">
        <v>4413</v>
      </c>
      <c r="B3018" s="280" t="s">
        <v>1457</v>
      </c>
      <c r="C3018" s="280" t="s">
        <v>1185</v>
      </c>
      <c r="D3018" s="280" t="s">
        <v>1219</v>
      </c>
      <c r="E3018" s="80">
        <v>5571.1294901555721</v>
      </c>
      <c r="F3018" s="80">
        <v>707903</v>
      </c>
      <c r="G3018" s="80">
        <v>7</v>
      </c>
      <c r="H3018" s="280" t="s">
        <v>1394</v>
      </c>
      <c r="I3018" s="80"/>
    </row>
    <row r="3019" spans="1:9">
      <c r="A3019" s="280" t="s">
        <v>4414</v>
      </c>
      <c r="B3019" s="280" t="s">
        <v>1457</v>
      </c>
      <c r="C3019" s="280" t="s">
        <v>1185</v>
      </c>
      <c r="D3019" s="280" t="s">
        <v>1347</v>
      </c>
      <c r="E3019" s="80">
        <v>7.1779987210479179E-2</v>
      </c>
      <c r="F3019" s="80">
        <v>707903</v>
      </c>
      <c r="G3019" s="80">
        <v>7</v>
      </c>
      <c r="H3019" s="280" t="s">
        <v>1394</v>
      </c>
      <c r="I3019" s="80"/>
    </row>
    <row r="3020" spans="1:9">
      <c r="A3020" s="280" t="s">
        <v>4415</v>
      </c>
      <c r="B3020" s="280" t="s">
        <v>1457</v>
      </c>
      <c r="C3020" s="280" t="s">
        <v>1185</v>
      </c>
      <c r="D3020" s="280" t="s">
        <v>1344</v>
      </c>
      <c r="E3020" s="80">
        <v>0.17625814310217991</v>
      </c>
      <c r="F3020" s="80">
        <v>707903</v>
      </c>
      <c r="G3020" s="80">
        <v>7</v>
      </c>
      <c r="H3020" s="280" t="s">
        <v>1394</v>
      </c>
      <c r="I3020" s="80"/>
    </row>
    <row r="3021" spans="1:9">
      <c r="A3021" s="280" t="s">
        <v>4416</v>
      </c>
      <c r="B3021" s="280" t="s">
        <v>1457</v>
      </c>
      <c r="C3021" s="280" t="s">
        <v>1186</v>
      </c>
      <c r="D3021" s="280" t="s">
        <v>1211</v>
      </c>
      <c r="E3021" s="80">
        <v>2.9365290427912379E-4</v>
      </c>
      <c r="F3021" s="80">
        <v>707903</v>
      </c>
      <c r="G3021" s="80">
        <v>7</v>
      </c>
      <c r="H3021" s="280" t="s">
        <v>1394</v>
      </c>
      <c r="I3021" s="80"/>
    </row>
    <row r="3022" spans="1:9">
      <c r="A3022" s="280" t="s">
        <v>4417</v>
      </c>
      <c r="B3022" s="280" t="s">
        <v>1457</v>
      </c>
      <c r="C3022" s="280" t="s">
        <v>1186</v>
      </c>
      <c r="D3022" s="280" t="s">
        <v>1212</v>
      </c>
      <c r="E3022" s="80">
        <v>3.0397237486534629E-4</v>
      </c>
      <c r="F3022" s="80">
        <v>707903</v>
      </c>
      <c r="G3022" s="80">
        <v>7</v>
      </c>
      <c r="H3022" s="280" t="s">
        <v>1394</v>
      </c>
      <c r="I3022" s="80"/>
    </row>
    <row r="3023" spans="1:9">
      <c r="A3023" s="280" t="s">
        <v>4418</v>
      </c>
      <c r="B3023" s="280" t="s">
        <v>1457</v>
      </c>
      <c r="C3023" s="280" t="s">
        <v>1186</v>
      </c>
      <c r="D3023" s="280" t="s">
        <v>1213</v>
      </c>
      <c r="E3023" s="80">
        <v>2.9365290427912379E-4</v>
      </c>
      <c r="F3023" s="80">
        <v>707903</v>
      </c>
      <c r="G3023" s="80">
        <v>7</v>
      </c>
      <c r="H3023" s="280" t="s">
        <v>1394</v>
      </c>
      <c r="I3023" s="80"/>
    </row>
    <row r="3024" spans="1:9">
      <c r="A3024" s="280" t="s">
        <v>4419</v>
      </c>
      <c r="B3024" s="280" t="s">
        <v>1457</v>
      </c>
      <c r="C3024" s="280" t="s">
        <v>1186</v>
      </c>
      <c r="D3024" s="280" t="s">
        <v>1214</v>
      </c>
      <c r="E3024" s="80">
        <v>2.9509488713073267E-4</v>
      </c>
      <c r="F3024" s="80">
        <v>707903</v>
      </c>
      <c r="G3024" s="80">
        <v>7</v>
      </c>
      <c r="H3024" s="280" t="s">
        <v>1394</v>
      </c>
      <c r="I3024" s="80"/>
    </row>
    <row r="3025" spans="1:9">
      <c r="A3025" s="280" t="s">
        <v>4420</v>
      </c>
      <c r="B3025" s="280" t="s">
        <v>1457</v>
      </c>
      <c r="C3025" s="280" t="s">
        <v>1186</v>
      </c>
      <c r="D3025" s="280" t="s">
        <v>1215</v>
      </c>
      <c r="E3025" s="80">
        <v>3.0311872879220378E-4</v>
      </c>
      <c r="F3025" s="80">
        <v>707903</v>
      </c>
      <c r="G3025" s="80">
        <v>7</v>
      </c>
      <c r="H3025" s="280" t="s">
        <v>1394</v>
      </c>
      <c r="I3025" s="80"/>
    </row>
    <row r="3026" spans="1:9">
      <c r="A3026" s="280" t="s">
        <v>4421</v>
      </c>
      <c r="B3026" s="280" t="s">
        <v>1457</v>
      </c>
      <c r="C3026" s="280" t="s">
        <v>1186</v>
      </c>
      <c r="D3026" s="280" t="s">
        <v>1216</v>
      </c>
      <c r="E3026" s="80">
        <v>4.0095584496255781E-4</v>
      </c>
      <c r="F3026" s="80">
        <v>707903</v>
      </c>
      <c r="G3026" s="80">
        <v>7</v>
      </c>
      <c r="H3026" s="280" t="s">
        <v>1394</v>
      </c>
      <c r="I3026" s="80"/>
    </row>
    <row r="3027" spans="1:9">
      <c r="A3027" s="280" t="s">
        <v>4422</v>
      </c>
      <c r="B3027" s="280" t="s">
        <v>1457</v>
      </c>
      <c r="C3027" s="280" t="s">
        <v>1186</v>
      </c>
      <c r="D3027" s="280" t="s">
        <v>1217</v>
      </c>
      <c r="E3027" s="80">
        <v>2.7027050487398943E-4</v>
      </c>
      <c r="F3027" s="80">
        <v>707903</v>
      </c>
      <c r="G3027" s="80">
        <v>7</v>
      </c>
      <c r="H3027" s="280" t="s">
        <v>1394</v>
      </c>
      <c r="I3027" s="80"/>
    </row>
    <row r="3028" spans="1:9">
      <c r="A3028" s="280" t="s">
        <v>4423</v>
      </c>
      <c r="B3028" s="280" t="s">
        <v>1457</v>
      </c>
      <c r="C3028" s="280" t="s">
        <v>1186</v>
      </c>
      <c r="D3028" s="280" t="s">
        <v>1218</v>
      </c>
      <c r="E3028" s="80">
        <v>3.0470490781232769E-4</v>
      </c>
      <c r="F3028" s="80">
        <v>707903</v>
      </c>
      <c r="G3028" s="80">
        <v>7</v>
      </c>
      <c r="H3028" s="280" t="s">
        <v>1394</v>
      </c>
      <c r="I3028" s="80"/>
    </row>
    <row r="3029" spans="1:9">
      <c r="A3029" s="280" t="s">
        <v>4424</v>
      </c>
      <c r="B3029" s="280" t="s">
        <v>1457</v>
      </c>
      <c r="C3029" s="280" t="s">
        <v>1186</v>
      </c>
      <c r="D3029" s="280" t="s">
        <v>1219</v>
      </c>
      <c r="E3029" s="80">
        <v>3.0335145856980636E-4</v>
      </c>
      <c r="F3029" s="80">
        <v>707903</v>
      </c>
      <c r="G3029" s="80">
        <v>7</v>
      </c>
      <c r="H3029" s="280" t="s">
        <v>1394</v>
      </c>
      <c r="I3029" s="80"/>
    </row>
    <row r="3030" spans="1:9">
      <c r="A3030" s="280" t="s">
        <v>4425</v>
      </c>
      <c r="B3030" s="280" t="s">
        <v>1457</v>
      </c>
      <c r="C3030" s="280" t="s">
        <v>1186</v>
      </c>
      <c r="D3030" s="280" t="s">
        <v>1347</v>
      </c>
      <c r="E3030" s="80">
        <v>6.2878451941224029E-4</v>
      </c>
      <c r="F3030" s="80">
        <v>707903</v>
      </c>
      <c r="G3030" s="80">
        <v>7</v>
      </c>
      <c r="H3030" s="280" t="s">
        <v>1394</v>
      </c>
      <c r="I3030" s="80"/>
    </row>
    <row r="3031" spans="1:9">
      <c r="A3031" s="280" t="s">
        <v>4426</v>
      </c>
      <c r="B3031" s="280" t="s">
        <v>1457</v>
      </c>
      <c r="C3031" s="280" t="s">
        <v>1186</v>
      </c>
      <c r="D3031" s="280" t="s">
        <v>1344</v>
      </c>
      <c r="E3031" s="80">
        <v>1.6491562580297329E-3</v>
      </c>
      <c r="F3031" s="80">
        <v>707903</v>
      </c>
      <c r="G3031" s="80">
        <v>7</v>
      </c>
      <c r="H3031" s="280" t="s">
        <v>1394</v>
      </c>
      <c r="I3031" s="80"/>
    </row>
    <row r="3032" spans="1:9">
      <c r="A3032" s="280" t="s">
        <v>4427</v>
      </c>
      <c r="B3032" s="280" t="s">
        <v>1457</v>
      </c>
      <c r="C3032" s="280" t="s">
        <v>1187</v>
      </c>
      <c r="D3032" s="280" t="s">
        <v>1211</v>
      </c>
      <c r="E3032" s="80">
        <v>2.6260559059763625E-3</v>
      </c>
      <c r="F3032" s="80">
        <v>707903</v>
      </c>
      <c r="G3032" s="80">
        <v>7</v>
      </c>
      <c r="H3032" s="280" t="s">
        <v>1394</v>
      </c>
      <c r="I3032" s="80"/>
    </row>
    <row r="3033" spans="1:9">
      <c r="A3033" s="280" t="s">
        <v>4428</v>
      </c>
      <c r="B3033" s="280" t="s">
        <v>1457</v>
      </c>
      <c r="C3033" s="280" t="s">
        <v>1187</v>
      </c>
      <c r="D3033" s="280" t="s">
        <v>1212</v>
      </c>
      <c r="E3033" s="80">
        <v>2.7186058150654915E-3</v>
      </c>
      <c r="F3033" s="80">
        <v>707903</v>
      </c>
      <c r="G3033" s="80">
        <v>7</v>
      </c>
      <c r="H3033" s="280" t="s">
        <v>1394</v>
      </c>
      <c r="I3033" s="80"/>
    </row>
    <row r="3034" spans="1:9">
      <c r="A3034" s="280" t="s">
        <v>4429</v>
      </c>
      <c r="B3034" s="280" t="s">
        <v>1457</v>
      </c>
      <c r="C3034" s="280" t="s">
        <v>1187</v>
      </c>
      <c r="D3034" s="280" t="s">
        <v>1213</v>
      </c>
      <c r="E3034" s="80">
        <v>2.6265095701955335E-3</v>
      </c>
      <c r="F3034" s="80">
        <v>707903</v>
      </c>
      <c r="G3034" s="80">
        <v>7</v>
      </c>
      <c r="H3034" s="280" t="s">
        <v>1394</v>
      </c>
      <c r="I3034" s="80"/>
    </row>
    <row r="3035" spans="1:9">
      <c r="A3035" s="280" t="s">
        <v>4430</v>
      </c>
      <c r="B3035" s="280" t="s">
        <v>1457</v>
      </c>
      <c r="C3035" s="280" t="s">
        <v>1187</v>
      </c>
      <c r="D3035" s="280" t="s">
        <v>1214</v>
      </c>
      <c r="E3035" s="80">
        <v>2.6610651708285165E-3</v>
      </c>
      <c r="F3035" s="80">
        <v>707903</v>
      </c>
      <c r="G3035" s="80">
        <v>7</v>
      </c>
      <c r="H3035" s="280" t="s">
        <v>1394</v>
      </c>
      <c r="I3035" s="80"/>
    </row>
    <row r="3036" spans="1:9">
      <c r="A3036" s="280" t="s">
        <v>4431</v>
      </c>
      <c r="B3036" s="280" t="s">
        <v>1457</v>
      </c>
      <c r="C3036" s="280" t="s">
        <v>1187</v>
      </c>
      <c r="D3036" s="280" t="s">
        <v>1215</v>
      </c>
      <c r="E3036" s="80">
        <v>2.7087084075006255E-3</v>
      </c>
      <c r="F3036" s="80">
        <v>707903</v>
      </c>
      <c r="G3036" s="80">
        <v>7</v>
      </c>
      <c r="H3036" s="280" t="s">
        <v>1394</v>
      </c>
      <c r="I3036" s="80"/>
    </row>
    <row r="3037" spans="1:9">
      <c r="A3037" s="280" t="s">
        <v>4432</v>
      </c>
      <c r="B3037" s="280" t="s">
        <v>1457</v>
      </c>
      <c r="C3037" s="280" t="s">
        <v>1187</v>
      </c>
      <c r="D3037" s="280" t="s">
        <v>1216</v>
      </c>
      <c r="E3037" s="80">
        <v>3.5107891903848119E-3</v>
      </c>
      <c r="F3037" s="80">
        <v>707903</v>
      </c>
      <c r="G3037" s="80">
        <v>7</v>
      </c>
      <c r="H3037" s="280" t="s">
        <v>1394</v>
      </c>
      <c r="I3037" s="80"/>
    </row>
    <row r="3038" spans="1:9">
      <c r="A3038" s="280" t="s">
        <v>4433</v>
      </c>
      <c r="B3038" s="280" t="s">
        <v>1457</v>
      </c>
      <c r="C3038" s="280" t="s">
        <v>1187</v>
      </c>
      <c r="D3038" s="280" t="s">
        <v>1217</v>
      </c>
      <c r="E3038" s="80">
        <v>2.4386553127736122E-3</v>
      </c>
      <c r="F3038" s="80">
        <v>707903</v>
      </c>
      <c r="G3038" s="80">
        <v>7</v>
      </c>
      <c r="H3038" s="280" t="s">
        <v>1394</v>
      </c>
      <c r="I3038" s="80"/>
    </row>
    <row r="3039" spans="1:9">
      <c r="A3039" s="280" t="s">
        <v>4434</v>
      </c>
      <c r="B3039" s="280" t="s">
        <v>1457</v>
      </c>
      <c r="C3039" s="280" t="s">
        <v>1187</v>
      </c>
      <c r="D3039" s="280" t="s">
        <v>1218</v>
      </c>
      <c r="E3039" s="80">
        <v>2.5290597777132165E-3</v>
      </c>
      <c r="F3039" s="80">
        <v>707903</v>
      </c>
      <c r="G3039" s="80">
        <v>7</v>
      </c>
      <c r="H3039" s="280" t="s">
        <v>1394</v>
      </c>
      <c r="I3039" s="80"/>
    </row>
    <row r="3040" spans="1:9">
      <c r="A3040" s="280" t="s">
        <v>4435</v>
      </c>
      <c r="B3040" s="280" t="s">
        <v>1457</v>
      </c>
      <c r="C3040" s="280" t="s">
        <v>1187</v>
      </c>
      <c r="D3040" s="280" t="s">
        <v>1219</v>
      </c>
      <c r="E3040" s="80">
        <v>41.010127768730747</v>
      </c>
      <c r="F3040" s="80">
        <v>707903</v>
      </c>
      <c r="G3040" s="80">
        <v>7</v>
      </c>
      <c r="H3040" s="280" t="s">
        <v>1394</v>
      </c>
      <c r="I3040" s="80"/>
    </row>
    <row r="3041" spans="1:9">
      <c r="A3041" s="280" t="s">
        <v>4436</v>
      </c>
      <c r="B3041" s="280" t="s">
        <v>1457</v>
      </c>
      <c r="C3041" s="280" t="s">
        <v>1187</v>
      </c>
      <c r="D3041" s="280" t="s">
        <v>1347</v>
      </c>
      <c r="E3041" s="80">
        <v>5.7949443253559356E-3</v>
      </c>
      <c r="F3041" s="80">
        <v>707903</v>
      </c>
      <c r="G3041" s="80">
        <v>7</v>
      </c>
      <c r="H3041" s="280" t="s">
        <v>1394</v>
      </c>
      <c r="I3041" s="80"/>
    </row>
    <row r="3042" spans="1:9">
      <c r="A3042" s="280" t="s">
        <v>4437</v>
      </c>
      <c r="B3042" s="280" t="s">
        <v>1457</v>
      </c>
      <c r="C3042" s="280" t="s">
        <v>1187</v>
      </c>
      <c r="D3042" s="280" t="s">
        <v>1344</v>
      </c>
      <c r="E3042" s="80">
        <v>1.4709013009986463E-2</v>
      </c>
      <c r="F3042" s="80">
        <v>707903</v>
      </c>
      <c r="G3042" s="80">
        <v>7</v>
      </c>
      <c r="H3042" s="280" t="s">
        <v>1394</v>
      </c>
      <c r="I3042" s="80"/>
    </row>
    <row r="3043" spans="1:9">
      <c r="A3043" s="280" t="s">
        <v>4438</v>
      </c>
      <c r="B3043" s="280" t="s">
        <v>1457</v>
      </c>
      <c r="C3043" s="280" t="s">
        <v>1188</v>
      </c>
      <c r="D3043" s="280" t="s">
        <v>1211</v>
      </c>
      <c r="E3043" s="80">
        <v>0</v>
      </c>
      <c r="F3043" s="80">
        <v>707903</v>
      </c>
      <c r="G3043" s="80">
        <v>7</v>
      </c>
      <c r="H3043" s="280" t="s">
        <v>1394</v>
      </c>
      <c r="I3043" s="80"/>
    </row>
    <row r="3044" spans="1:9">
      <c r="A3044" s="280" t="s">
        <v>4439</v>
      </c>
      <c r="B3044" s="280" t="s">
        <v>1457</v>
      </c>
      <c r="C3044" s="280" t="s">
        <v>1188</v>
      </c>
      <c r="D3044" s="280" t="s">
        <v>1212</v>
      </c>
      <c r="E3044" s="80">
        <v>0</v>
      </c>
      <c r="F3044" s="80">
        <v>707903</v>
      </c>
      <c r="G3044" s="80">
        <v>7</v>
      </c>
      <c r="H3044" s="280" t="s">
        <v>1394</v>
      </c>
      <c r="I3044" s="80"/>
    </row>
    <row r="3045" spans="1:9">
      <c r="A3045" s="280" t="s">
        <v>4440</v>
      </c>
      <c r="B3045" s="280" t="s">
        <v>1457</v>
      </c>
      <c r="C3045" s="280" t="s">
        <v>1188</v>
      </c>
      <c r="D3045" s="280" t="s">
        <v>1213</v>
      </c>
      <c r="E3045" s="80">
        <v>0</v>
      </c>
      <c r="F3045" s="80">
        <v>707903</v>
      </c>
      <c r="G3045" s="80">
        <v>7</v>
      </c>
      <c r="H3045" s="280" t="s">
        <v>1394</v>
      </c>
      <c r="I3045" s="80"/>
    </row>
    <row r="3046" spans="1:9">
      <c r="A3046" s="280" t="s">
        <v>4441</v>
      </c>
      <c r="B3046" s="280" t="s">
        <v>1457</v>
      </c>
      <c r="C3046" s="280" t="s">
        <v>1188</v>
      </c>
      <c r="D3046" s="280" t="s">
        <v>1214</v>
      </c>
      <c r="E3046" s="80">
        <v>0</v>
      </c>
      <c r="F3046" s="80">
        <v>707903</v>
      </c>
      <c r="G3046" s="80">
        <v>7</v>
      </c>
      <c r="H3046" s="280" t="s">
        <v>1394</v>
      </c>
      <c r="I3046" s="80"/>
    </row>
    <row r="3047" spans="1:9">
      <c r="A3047" s="280" t="s">
        <v>4442</v>
      </c>
      <c r="B3047" s="280" t="s">
        <v>1457</v>
      </c>
      <c r="C3047" s="280" t="s">
        <v>1188</v>
      </c>
      <c r="D3047" s="280" t="s">
        <v>1215</v>
      </c>
      <c r="E3047" s="80">
        <v>0</v>
      </c>
      <c r="F3047" s="80">
        <v>707903</v>
      </c>
      <c r="G3047" s="80">
        <v>7</v>
      </c>
      <c r="H3047" s="280" t="s">
        <v>1394</v>
      </c>
      <c r="I3047" s="80"/>
    </row>
    <row r="3048" spans="1:9">
      <c r="A3048" s="280" t="s">
        <v>4443</v>
      </c>
      <c r="B3048" s="280" t="s">
        <v>1457</v>
      </c>
      <c r="C3048" s="280" t="s">
        <v>1188</v>
      </c>
      <c r="D3048" s="280" t="s">
        <v>1216</v>
      </c>
      <c r="E3048" s="80">
        <v>0</v>
      </c>
      <c r="F3048" s="80">
        <v>707903</v>
      </c>
      <c r="G3048" s="80">
        <v>7</v>
      </c>
      <c r="H3048" s="280" t="s">
        <v>1394</v>
      </c>
      <c r="I3048" s="80"/>
    </row>
    <row r="3049" spans="1:9">
      <c r="A3049" s="280" t="s">
        <v>4444</v>
      </c>
      <c r="B3049" s="280" t="s">
        <v>1457</v>
      </c>
      <c r="C3049" s="280" t="s">
        <v>1188</v>
      </c>
      <c r="D3049" s="280" t="s">
        <v>1217</v>
      </c>
      <c r="E3049" s="80">
        <v>0</v>
      </c>
      <c r="F3049" s="80">
        <v>707903</v>
      </c>
      <c r="G3049" s="80">
        <v>7</v>
      </c>
      <c r="H3049" s="280" t="s">
        <v>1394</v>
      </c>
      <c r="I3049" s="80"/>
    </row>
    <row r="3050" spans="1:9">
      <c r="A3050" s="280" t="s">
        <v>4445</v>
      </c>
      <c r="B3050" s="280" t="s">
        <v>1457</v>
      </c>
      <c r="C3050" s="280" t="s">
        <v>1188</v>
      </c>
      <c r="D3050" s="280" t="s">
        <v>1218</v>
      </c>
      <c r="E3050" s="80">
        <v>0</v>
      </c>
      <c r="F3050" s="80">
        <v>707903</v>
      </c>
      <c r="G3050" s="80">
        <v>7</v>
      </c>
      <c r="H3050" s="280" t="s">
        <v>1394</v>
      </c>
      <c r="I3050" s="80"/>
    </row>
    <row r="3051" spans="1:9">
      <c r="A3051" s="280" t="s">
        <v>4446</v>
      </c>
      <c r="B3051" s="280" t="s">
        <v>1457</v>
      </c>
      <c r="C3051" s="280" t="s">
        <v>1188</v>
      </c>
      <c r="D3051" s="280" t="s">
        <v>1219</v>
      </c>
      <c r="E3051" s="80">
        <v>0</v>
      </c>
      <c r="F3051" s="80">
        <v>707903</v>
      </c>
      <c r="G3051" s="80">
        <v>7</v>
      </c>
      <c r="H3051" s="280" t="s">
        <v>1394</v>
      </c>
      <c r="I3051" s="80"/>
    </row>
    <row r="3052" spans="1:9">
      <c r="A3052" s="280" t="s">
        <v>4447</v>
      </c>
      <c r="B3052" s="280" t="s">
        <v>1457</v>
      </c>
      <c r="C3052" s="280" t="s">
        <v>1188</v>
      </c>
      <c r="D3052" s="280" t="s">
        <v>1347</v>
      </c>
      <c r="E3052" s="80">
        <v>0</v>
      </c>
      <c r="F3052" s="80">
        <v>707903</v>
      </c>
      <c r="G3052" s="80">
        <v>7</v>
      </c>
      <c r="H3052" s="280" t="s">
        <v>1394</v>
      </c>
      <c r="I3052" s="80"/>
    </row>
    <row r="3053" spans="1:9">
      <c r="A3053" s="280" t="s">
        <v>4448</v>
      </c>
      <c r="B3053" s="280" t="s">
        <v>1457</v>
      </c>
      <c r="C3053" s="280" t="s">
        <v>1188</v>
      </c>
      <c r="D3053" s="280" t="s">
        <v>1344</v>
      </c>
      <c r="E3053" s="80">
        <v>0</v>
      </c>
      <c r="F3053" s="80">
        <v>707903</v>
      </c>
      <c r="G3053" s="80">
        <v>7</v>
      </c>
      <c r="H3053" s="280" t="s">
        <v>1394</v>
      </c>
      <c r="I3053" s="80"/>
    </row>
    <row r="3054" spans="1:9">
      <c r="A3054" s="280" t="s">
        <v>4449</v>
      </c>
      <c r="B3054" s="280" t="s">
        <v>1457</v>
      </c>
      <c r="C3054" s="280" t="s">
        <v>1189</v>
      </c>
      <c r="D3054" s="280" t="s">
        <v>1211</v>
      </c>
      <c r="E3054" s="80">
        <v>1.3135935299313418E-4</v>
      </c>
      <c r="F3054" s="80">
        <v>707903</v>
      </c>
      <c r="G3054" s="80">
        <v>7</v>
      </c>
      <c r="H3054" s="280" t="s">
        <v>1394</v>
      </c>
      <c r="I3054" s="80"/>
    </row>
    <row r="3055" spans="1:9">
      <c r="A3055" s="280" t="s">
        <v>4450</v>
      </c>
      <c r="B3055" s="280" t="s">
        <v>1457</v>
      </c>
      <c r="C3055" s="280" t="s">
        <v>1189</v>
      </c>
      <c r="D3055" s="280" t="s">
        <v>1212</v>
      </c>
      <c r="E3055" s="80">
        <v>1.3500459738228758E-4</v>
      </c>
      <c r="F3055" s="80">
        <v>707903</v>
      </c>
      <c r="G3055" s="80">
        <v>7</v>
      </c>
      <c r="H3055" s="280" t="s">
        <v>1394</v>
      </c>
      <c r="I3055" s="80"/>
    </row>
    <row r="3056" spans="1:9">
      <c r="A3056" s="280" t="s">
        <v>4451</v>
      </c>
      <c r="B3056" s="280" t="s">
        <v>1457</v>
      </c>
      <c r="C3056" s="280" t="s">
        <v>1189</v>
      </c>
      <c r="D3056" s="280" t="s">
        <v>1213</v>
      </c>
      <c r="E3056" s="80">
        <v>1.329049029355874E-4</v>
      </c>
      <c r="F3056" s="80">
        <v>707903</v>
      </c>
      <c r="G3056" s="80">
        <v>7</v>
      </c>
      <c r="H3056" s="280" t="s">
        <v>1394</v>
      </c>
      <c r="I3056" s="80"/>
    </row>
    <row r="3057" spans="1:9">
      <c r="A3057" s="280" t="s">
        <v>4452</v>
      </c>
      <c r="B3057" s="280" t="s">
        <v>1457</v>
      </c>
      <c r="C3057" s="280" t="s">
        <v>1189</v>
      </c>
      <c r="D3057" s="280" t="s">
        <v>1214</v>
      </c>
      <c r="E3057" s="80">
        <v>1.3453653112413129E-4</v>
      </c>
      <c r="F3057" s="80">
        <v>707903</v>
      </c>
      <c r="G3057" s="80">
        <v>7</v>
      </c>
      <c r="H3057" s="280" t="s">
        <v>1394</v>
      </c>
      <c r="I3057" s="80"/>
    </row>
    <row r="3058" spans="1:9">
      <c r="A3058" s="280" t="s">
        <v>4453</v>
      </c>
      <c r="B3058" s="280" t="s">
        <v>1457</v>
      </c>
      <c r="C3058" s="280" t="s">
        <v>1189</v>
      </c>
      <c r="D3058" s="280" t="s">
        <v>1215</v>
      </c>
      <c r="E3058" s="80">
        <v>1.3483228288930536E-4</v>
      </c>
      <c r="F3058" s="80">
        <v>707903</v>
      </c>
      <c r="G3058" s="80">
        <v>7</v>
      </c>
      <c r="H3058" s="280" t="s">
        <v>1394</v>
      </c>
      <c r="I3058" s="80"/>
    </row>
    <row r="3059" spans="1:9">
      <c r="A3059" s="280" t="s">
        <v>4454</v>
      </c>
      <c r="B3059" s="280" t="s">
        <v>1457</v>
      </c>
      <c r="C3059" s="280" t="s">
        <v>1189</v>
      </c>
      <c r="D3059" s="280" t="s">
        <v>1216</v>
      </c>
      <c r="E3059" s="80">
        <v>1.5451758057335457E-4</v>
      </c>
      <c r="F3059" s="80">
        <v>707903</v>
      </c>
      <c r="G3059" s="80">
        <v>7</v>
      </c>
      <c r="H3059" s="280" t="s">
        <v>1394</v>
      </c>
      <c r="I3059" s="80"/>
    </row>
    <row r="3060" spans="1:9">
      <c r="A3060" s="280" t="s">
        <v>4455</v>
      </c>
      <c r="B3060" s="280" t="s">
        <v>1457</v>
      </c>
      <c r="C3060" s="280" t="s">
        <v>1189</v>
      </c>
      <c r="D3060" s="280" t="s">
        <v>1217</v>
      </c>
      <c r="E3060" s="80">
        <v>1.2185019318149149E-4</v>
      </c>
      <c r="F3060" s="80">
        <v>707903</v>
      </c>
      <c r="G3060" s="80">
        <v>7</v>
      </c>
      <c r="H3060" s="280" t="s">
        <v>1394</v>
      </c>
      <c r="I3060" s="80"/>
    </row>
    <row r="3061" spans="1:9">
      <c r="A3061" s="280" t="s">
        <v>4456</v>
      </c>
      <c r="B3061" s="280" t="s">
        <v>1457</v>
      </c>
      <c r="C3061" s="280" t="s">
        <v>1189</v>
      </c>
      <c r="D3061" s="280" t="s">
        <v>1218</v>
      </c>
      <c r="E3061" s="80">
        <v>1.3773987989953532E-4</v>
      </c>
      <c r="F3061" s="80">
        <v>707903</v>
      </c>
      <c r="G3061" s="80">
        <v>7</v>
      </c>
      <c r="H3061" s="280" t="s">
        <v>1394</v>
      </c>
      <c r="I3061" s="80"/>
    </row>
    <row r="3062" spans="1:9">
      <c r="A3062" s="280" t="s">
        <v>4457</v>
      </c>
      <c r="B3062" s="280" t="s">
        <v>1457</v>
      </c>
      <c r="C3062" s="280" t="s">
        <v>1189</v>
      </c>
      <c r="D3062" s="280" t="s">
        <v>1219</v>
      </c>
      <c r="E3062" s="80">
        <v>11.418534003236998</v>
      </c>
      <c r="F3062" s="80">
        <v>707903</v>
      </c>
      <c r="G3062" s="80">
        <v>7</v>
      </c>
      <c r="H3062" s="280" t="s">
        <v>1394</v>
      </c>
      <c r="I3062" s="80"/>
    </row>
    <row r="3063" spans="1:9">
      <c r="A3063" s="280" t="s">
        <v>4458</v>
      </c>
      <c r="B3063" s="280" t="s">
        <v>1457</v>
      </c>
      <c r="C3063" s="280" t="s">
        <v>1189</v>
      </c>
      <c r="D3063" s="280" t="s">
        <v>1347</v>
      </c>
      <c r="E3063" s="80">
        <v>3.0029785838779226E-4</v>
      </c>
      <c r="F3063" s="80">
        <v>707903</v>
      </c>
      <c r="G3063" s="80">
        <v>7</v>
      </c>
      <c r="H3063" s="280" t="s">
        <v>1394</v>
      </c>
      <c r="I3063" s="80"/>
    </row>
    <row r="3064" spans="1:9">
      <c r="A3064" s="280" t="s">
        <v>4459</v>
      </c>
      <c r="B3064" s="280" t="s">
        <v>1457</v>
      </c>
      <c r="C3064" s="280" t="s">
        <v>1189</v>
      </c>
      <c r="D3064" s="280" t="s">
        <v>1344</v>
      </c>
      <c r="E3064" s="80">
        <v>7.5250083002129466E-4</v>
      </c>
      <c r="F3064" s="80">
        <v>707903</v>
      </c>
      <c r="G3064" s="80">
        <v>7</v>
      </c>
      <c r="H3064" s="280" t="s">
        <v>1394</v>
      </c>
      <c r="I3064" s="80"/>
    </row>
    <row r="3065" spans="1:9">
      <c r="A3065" s="280" t="s">
        <v>4460</v>
      </c>
      <c r="B3065" s="280" t="s">
        <v>1457</v>
      </c>
      <c r="C3065" s="280" t="s">
        <v>1190</v>
      </c>
      <c r="D3065" s="280" t="s">
        <v>1211</v>
      </c>
      <c r="E3065" s="80">
        <v>7.2413236960772284E-4</v>
      </c>
      <c r="F3065" s="80">
        <v>710879</v>
      </c>
      <c r="G3065" s="80">
        <v>8</v>
      </c>
      <c r="H3065" s="280" t="s">
        <v>1394</v>
      </c>
      <c r="I3065" s="80"/>
    </row>
    <row r="3066" spans="1:9">
      <c r="A3066" s="280" t="s">
        <v>4461</v>
      </c>
      <c r="B3066" s="280" t="s">
        <v>1457</v>
      </c>
      <c r="C3066" s="280" t="s">
        <v>1190</v>
      </c>
      <c r="D3066" s="280" t="s">
        <v>1212</v>
      </c>
      <c r="E3066" s="80">
        <v>9.5386914841113059E-4</v>
      </c>
      <c r="F3066" s="80">
        <v>710879</v>
      </c>
      <c r="G3066" s="80">
        <v>8</v>
      </c>
      <c r="H3066" s="280" t="s">
        <v>1394</v>
      </c>
      <c r="I3066" s="80"/>
    </row>
    <row r="3067" spans="1:9">
      <c r="A3067" s="280" t="s">
        <v>4462</v>
      </c>
      <c r="B3067" s="280" t="s">
        <v>1457</v>
      </c>
      <c r="C3067" s="280" t="s">
        <v>1190</v>
      </c>
      <c r="D3067" s="280" t="s">
        <v>1213</v>
      </c>
      <c r="E3067" s="80">
        <v>7.3723056621844655E-4</v>
      </c>
      <c r="F3067" s="80">
        <v>710879</v>
      </c>
      <c r="G3067" s="80">
        <v>8</v>
      </c>
      <c r="H3067" s="280" t="s">
        <v>1394</v>
      </c>
      <c r="I3067" s="80"/>
    </row>
    <row r="3068" spans="1:9">
      <c r="A3068" s="280" t="s">
        <v>4463</v>
      </c>
      <c r="B3068" s="280" t="s">
        <v>1457</v>
      </c>
      <c r="C3068" s="280" t="s">
        <v>1190</v>
      </c>
      <c r="D3068" s="280" t="s">
        <v>1214</v>
      </c>
      <c r="E3068" s="80">
        <v>7.6371712725417835E-4</v>
      </c>
      <c r="F3068" s="80">
        <v>710879</v>
      </c>
      <c r="G3068" s="80">
        <v>8</v>
      </c>
      <c r="H3068" s="280" t="s">
        <v>1394</v>
      </c>
      <c r="I3068" s="80"/>
    </row>
    <row r="3069" spans="1:9">
      <c r="A3069" s="280" t="s">
        <v>4464</v>
      </c>
      <c r="B3069" s="280" t="s">
        <v>1457</v>
      </c>
      <c r="C3069" s="280" t="s">
        <v>1190</v>
      </c>
      <c r="D3069" s="280" t="s">
        <v>1215</v>
      </c>
      <c r="E3069" s="80">
        <v>9.5066425950855315E-4</v>
      </c>
      <c r="F3069" s="80">
        <v>710879</v>
      </c>
      <c r="G3069" s="80">
        <v>8</v>
      </c>
      <c r="H3069" s="280" t="s">
        <v>1394</v>
      </c>
      <c r="I3069" s="80"/>
    </row>
    <row r="3070" spans="1:9">
      <c r="A3070" s="280" t="s">
        <v>4465</v>
      </c>
      <c r="B3070" s="280" t="s">
        <v>1457</v>
      </c>
      <c r="C3070" s="280" t="s">
        <v>1190</v>
      </c>
      <c r="D3070" s="280" t="s">
        <v>1216</v>
      </c>
      <c r="E3070" s="80">
        <v>1.3323375641611293E-3</v>
      </c>
      <c r="F3070" s="80">
        <v>710879</v>
      </c>
      <c r="G3070" s="80">
        <v>8</v>
      </c>
      <c r="H3070" s="280" t="s">
        <v>1394</v>
      </c>
      <c r="I3070" s="80"/>
    </row>
    <row r="3071" spans="1:9">
      <c r="A3071" s="280" t="s">
        <v>4466</v>
      </c>
      <c r="B3071" s="280" t="s">
        <v>1457</v>
      </c>
      <c r="C3071" s="280" t="s">
        <v>1190</v>
      </c>
      <c r="D3071" s="280" t="s">
        <v>1217</v>
      </c>
      <c r="E3071" s="80">
        <v>8.5865419448941127E-4</v>
      </c>
      <c r="F3071" s="80">
        <v>710879</v>
      </c>
      <c r="G3071" s="80">
        <v>8</v>
      </c>
      <c r="H3071" s="280" t="s">
        <v>1394</v>
      </c>
      <c r="I3071" s="80"/>
    </row>
    <row r="3072" spans="1:9">
      <c r="A3072" s="280" t="s">
        <v>4467</v>
      </c>
      <c r="B3072" s="280" t="s">
        <v>1457</v>
      </c>
      <c r="C3072" s="280" t="s">
        <v>1190</v>
      </c>
      <c r="D3072" s="280" t="s">
        <v>1218</v>
      </c>
      <c r="E3072" s="80">
        <v>8.7778094935985526E-4</v>
      </c>
      <c r="F3072" s="80">
        <v>710879</v>
      </c>
      <c r="G3072" s="80">
        <v>8</v>
      </c>
      <c r="H3072" s="280" t="s">
        <v>1394</v>
      </c>
      <c r="I3072" s="80"/>
    </row>
    <row r="3073" spans="1:9">
      <c r="A3073" s="280" t="s">
        <v>4468</v>
      </c>
      <c r="B3073" s="280" t="s">
        <v>1457</v>
      </c>
      <c r="C3073" s="280" t="s">
        <v>1190</v>
      </c>
      <c r="D3073" s="280" t="s">
        <v>1219</v>
      </c>
      <c r="E3073" s="80">
        <v>387.01875386996676</v>
      </c>
      <c r="F3073" s="80">
        <v>710879</v>
      </c>
      <c r="G3073" s="80">
        <v>8</v>
      </c>
      <c r="H3073" s="280" t="s">
        <v>1394</v>
      </c>
      <c r="I3073" s="80"/>
    </row>
    <row r="3074" spans="1:9">
      <c r="A3074" s="280" t="s">
        <v>4469</v>
      </c>
      <c r="B3074" s="280" t="s">
        <v>1457</v>
      </c>
      <c r="C3074" s="280" t="s">
        <v>1190</v>
      </c>
      <c r="D3074" s="280" t="s">
        <v>1347</v>
      </c>
      <c r="E3074" s="80">
        <v>2.1901279857805696E-3</v>
      </c>
      <c r="F3074" s="80">
        <v>710879</v>
      </c>
      <c r="G3074" s="80">
        <v>8</v>
      </c>
      <c r="H3074" s="280" t="s">
        <v>1394</v>
      </c>
      <c r="I3074" s="80"/>
    </row>
    <row r="3075" spans="1:9">
      <c r="A3075" s="280" t="s">
        <v>4470</v>
      </c>
      <c r="B3075" s="280" t="s">
        <v>1457</v>
      </c>
      <c r="C3075" s="280" t="s">
        <v>1190</v>
      </c>
      <c r="D3075" s="280" t="s">
        <v>1344</v>
      </c>
      <c r="E3075" s="80">
        <v>5.3465648227099521E-3</v>
      </c>
      <c r="F3075" s="80">
        <v>710879</v>
      </c>
      <c r="G3075" s="80">
        <v>8</v>
      </c>
      <c r="H3075" s="280" t="s">
        <v>1394</v>
      </c>
      <c r="I3075" s="80"/>
    </row>
    <row r="3076" spans="1:9">
      <c r="A3076" s="280" t="s">
        <v>4471</v>
      </c>
      <c r="B3076" s="280" t="s">
        <v>1457</v>
      </c>
      <c r="C3076" s="280" t="s">
        <v>1191</v>
      </c>
      <c r="D3076" s="280" t="s">
        <v>1211</v>
      </c>
      <c r="E3076" s="80">
        <v>8.8693377652121171E-4</v>
      </c>
      <c r="F3076" s="80">
        <v>710879</v>
      </c>
      <c r="G3076" s="80">
        <v>8</v>
      </c>
      <c r="H3076" s="280" t="s">
        <v>1394</v>
      </c>
      <c r="I3076" s="80"/>
    </row>
    <row r="3077" spans="1:9">
      <c r="A3077" s="280" t="s">
        <v>4472</v>
      </c>
      <c r="B3077" s="280" t="s">
        <v>1457</v>
      </c>
      <c r="C3077" s="280" t="s">
        <v>1191</v>
      </c>
      <c r="D3077" s="280" t="s">
        <v>1212</v>
      </c>
      <c r="E3077" s="80">
        <v>1.1257037123005543E-3</v>
      </c>
      <c r="F3077" s="80">
        <v>710879</v>
      </c>
      <c r="G3077" s="80">
        <v>8</v>
      </c>
      <c r="H3077" s="280" t="s">
        <v>1394</v>
      </c>
      <c r="I3077" s="80"/>
    </row>
    <row r="3078" spans="1:9">
      <c r="A3078" s="280" t="s">
        <v>4473</v>
      </c>
      <c r="B3078" s="280" t="s">
        <v>1457</v>
      </c>
      <c r="C3078" s="280" t="s">
        <v>1191</v>
      </c>
      <c r="D3078" s="280" t="s">
        <v>1213</v>
      </c>
      <c r="E3078" s="80">
        <v>9.0010080056110258E-4</v>
      </c>
      <c r="F3078" s="80">
        <v>710879</v>
      </c>
      <c r="G3078" s="80">
        <v>8</v>
      </c>
      <c r="H3078" s="280" t="s">
        <v>1394</v>
      </c>
      <c r="I3078" s="80"/>
    </row>
    <row r="3079" spans="1:9">
      <c r="A3079" s="280" t="s">
        <v>4474</v>
      </c>
      <c r="B3079" s="280" t="s">
        <v>1457</v>
      </c>
      <c r="C3079" s="280" t="s">
        <v>1191</v>
      </c>
      <c r="D3079" s="280" t="s">
        <v>1214</v>
      </c>
      <c r="E3079" s="80">
        <v>9.2943202741176633E-4</v>
      </c>
      <c r="F3079" s="80">
        <v>710879</v>
      </c>
      <c r="G3079" s="80">
        <v>8</v>
      </c>
      <c r="H3079" s="280" t="s">
        <v>1394</v>
      </c>
      <c r="I3079" s="80"/>
    </row>
    <row r="3080" spans="1:9">
      <c r="A3080" s="280" t="s">
        <v>4475</v>
      </c>
      <c r="B3080" s="280" t="s">
        <v>1457</v>
      </c>
      <c r="C3080" s="280" t="s">
        <v>1191</v>
      </c>
      <c r="D3080" s="280" t="s">
        <v>1215</v>
      </c>
      <c r="E3080" s="80">
        <v>1.1218591662150907E-3</v>
      </c>
      <c r="F3080" s="80">
        <v>710879</v>
      </c>
      <c r="G3080" s="80">
        <v>8</v>
      </c>
      <c r="H3080" s="280" t="s">
        <v>1394</v>
      </c>
      <c r="I3080" s="80"/>
    </row>
    <row r="3081" spans="1:9">
      <c r="A3081" s="280" t="s">
        <v>4476</v>
      </c>
      <c r="B3081" s="280" t="s">
        <v>1457</v>
      </c>
      <c r="C3081" s="280" t="s">
        <v>1191</v>
      </c>
      <c r="D3081" s="280" t="s">
        <v>1216</v>
      </c>
      <c r="E3081" s="80">
        <v>1.5302273833786774E-3</v>
      </c>
      <c r="F3081" s="80">
        <v>710879</v>
      </c>
      <c r="G3081" s="80">
        <v>8</v>
      </c>
      <c r="H3081" s="280" t="s">
        <v>1394</v>
      </c>
      <c r="I3081" s="80"/>
    </row>
    <row r="3082" spans="1:9">
      <c r="A3082" s="280" t="s">
        <v>4477</v>
      </c>
      <c r="B3082" s="280" t="s">
        <v>1457</v>
      </c>
      <c r="C3082" s="280" t="s">
        <v>1191</v>
      </c>
      <c r="D3082" s="280" t="s">
        <v>1217</v>
      </c>
      <c r="E3082" s="80">
        <v>1.0167422802960242E-3</v>
      </c>
      <c r="F3082" s="80">
        <v>710879</v>
      </c>
      <c r="G3082" s="80">
        <v>8</v>
      </c>
      <c r="H3082" s="280" t="s">
        <v>1394</v>
      </c>
      <c r="I3082" s="80"/>
    </row>
    <row r="3083" spans="1:9">
      <c r="A3083" s="280" t="s">
        <v>4478</v>
      </c>
      <c r="B3083" s="280" t="s">
        <v>1457</v>
      </c>
      <c r="C3083" s="280" t="s">
        <v>1191</v>
      </c>
      <c r="D3083" s="280" t="s">
        <v>1218</v>
      </c>
      <c r="E3083" s="80">
        <v>1.0485167124038774E-3</v>
      </c>
      <c r="F3083" s="80">
        <v>710879</v>
      </c>
      <c r="G3083" s="80">
        <v>8</v>
      </c>
      <c r="H3083" s="280" t="s">
        <v>1394</v>
      </c>
      <c r="I3083" s="80"/>
    </row>
    <row r="3084" spans="1:9">
      <c r="A3084" s="280" t="s">
        <v>4479</v>
      </c>
      <c r="B3084" s="280" t="s">
        <v>1457</v>
      </c>
      <c r="C3084" s="280" t="s">
        <v>1191</v>
      </c>
      <c r="D3084" s="280" t="s">
        <v>1219</v>
      </c>
      <c r="E3084" s="80">
        <v>387.018923598225</v>
      </c>
      <c r="F3084" s="80">
        <v>710879</v>
      </c>
      <c r="G3084" s="80">
        <v>8</v>
      </c>
      <c r="H3084" s="280" t="s">
        <v>1394</v>
      </c>
      <c r="I3084" s="80"/>
    </row>
    <row r="3085" spans="1:9">
      <c r="A3085" s="280" t="s">
        <v>4480</v>
      </c>
      <c r="B3085" s="280" t="s">
        <v>1457</v>
      </c>
      <c r="C3085" s="280" t="s">
        <v>1191</v>
      </c>
      <c r="D3085" s="280" t="s">
        <v>1347</v>
      </c>
      <c r="E3085" s="80">
        <v>2.6457783161139233E-3</v>
      </c>
      <c r="F3085" s="80">
        <v>710879</v>
      </c>
      <c r="G3085" s="80">
        <v>8</v>
      </c>
      <c r="H3085" s="280" t="s">
        <v>1394</v>
      </c>
      <c r="I3085" s="80"/>
    </row>
    <row r="3086" spans="1:9">
      <c r="A3086" s="280" t="s">
        <v>4481</v>
      </c>
      <c r="B3086" s="280" t="s">
        <v>1457</v>
      </c>
      <c r="C3086" s="280" t="s">
        <v>1191</v>
      </c>
      <c r="D3086" s="280" t="s">
        <v>1344</v>
      </c>
      <c r="E3086" s="80">
        <v>6.5416301758534686E-3</v>
      </c>
      <c r="F3086" s="80">
        <v>710879</v>
      </c>
      <c r="G3086" s="80">
        <v>8</v>
      </c>
      <c r="H3086" s="280" t="s">
        <v>1394</v>
      </c>
      <c r="I3086" s="80"/>
    </row>
    <row r="3087" spans="1:9">
      <c r="A3087" s="280" t="s">
        <v>4482</v>
      </c>
      <c r="B3087" s="280" t="s">
        <v>1457</v>
      </c>
      <c r="C3087" s="280" t="s">
        <v>1192</v>
      </c>
      <c r="D3087" s="280" t="s">
        <v>1211</v>
      </c>
      <c r="E3087" s="80">
        <v>3.4286463749524515E-3</v>
      </c>
      <c r="F3087" s="80">
        <v>710879</v>
      </c>
      <c r="G3087" s="80">
        <v>8</v>
      </c>
      <c r="H3087" s="280" t="s">
        <v>1394</v>
      </c>
      <c r="I3087" s="80"/>
    </row>
    <row r="3088" spans="1:9">
      <c r="A3088" s="280" t="s">
        <v>4483</v>
      </c>
      <c r="B3088" s="280" t="s">
        <v>1457</v>
      </c>
      <c r="C3088" s="280" t="s">
        <v>1192</v>
      </c>
      <c r="D3088" s="280" t="s">
        <v>1212</v>
      </c>
      <c r="E3088" s="80">
        <v>3.7738211492644386E-3</v>
      </c>
      <c r="F3088" s="80">
        <v>710879</v>
      </c>
      <c r="G3088" s="80">
        <v>8</v>
      </c>
      <c r="H3088" s="280" t="s">
        <v>1394</v>
      </c>
      <c r="I3088" s="80"/>
    </row>
    <row r="3089" spans="1:9">
      <c r="A3089" s="280" t="s">
        <v>4484</v>
      </c>
      <c r="B3089" s="280" t="s">
        <v>1457</v>
      </c>
      <c r="C3089" s="280" t="s">
        <v>1192</v>
      </c>
      <c r="D3089" s="280" t="s">
        <v>1213</v>
      </c>
      <c r="E3089" s="80">
        <v>3.441992262324401E-3</v>
      </c>
      <c r="F3089" s="80">
        <v>710879</v>
      </c>
      <c r="G3089" s="80">
        <v>8</v>
      </c>
      <c r="H3089" s="280" t="s">
        <v>1394</v>
      </c>
      <c r="I3089" s="80"/>
    </row>
    <row r="3090" spans="1:9">
      <c r="A3090" s="280" t="s">
        <v>4485</v>
      </c>
      <c r="B3090" s="280" t="s">
        <v>1457</v>
      </c>
      <c r="C3090" s="280" t="s">
        <v>1192</v>
      </c>
      <c r="D3090" s="280" t="s">
        <v>1214</v>
      </c>
      <c r="E3090" s="80">
        <v>3.5052020346759338E-3</v>
      </c>
      <c r="F3090" s="80">
        <v>710879</v>
      </c>
      <c r="G3090" s="80">
        <v>8</v>
      </c>
      <c r="H3090" s="280" t="s">
        <v>1394</v>
      </c>
      <c r="I3090" s="80"/>
    </row>
    <row r="3091" spans="1:9">
      <c r="A3091" s="280" t="s">
        <v>4486</v>
      </c>
      <c r="B3091" s="280" t="s">
        <v>1457</v>
      </c>
      <c r="C3091" s="280" t="s">
        <v>1192</v>
      </c>
      <c r="D3091" s="280" t="s">
        <v>1215</v>
      </c>
      <c r="E3091" s="80">
        <v>3.7603334246290449E-3</v>
      </c>
      <c r="F3091" s="80">
        <v>710879</v>
      </c>
      <c r="G3091" s="80">
        <v>8</v>
      </c>
      <c r="H3091" s="280" t="s">
        <v>1394</v>
      </c>
      <c r="I3091" s="80"/>
    </row>
    <row r="3092" spans="1:9">
      <c r="A3092" s="280" t="s">
        <v>4487</v>
      </c>
      <c r="B3092" s="280" t="s">
        <v>1457</v>
      </c>
      <c r="C3092" s="280" t="s">
        <v>1192</v>
      </c>
      <c r="D3092" s="280" t="s">
        <v>1216</v>
      </c>
      <c r="E3092" s="80">
        <v>4.9612653786062196E-3</v>
      </c>
      <c r="F3092" s="80">
        <v>710879</v>
      </c>
      <c r="G3092" s="80">
        <v>8</v>
      </c>
      <c r="H3092" s="280" t="s">
        <v>1394</v>
      </c>
      <c r="I3092" s="80"/>
    </row>
    <row r="3093" spans="1:9">
      <c r="A3093" s="280" t="s">
        <v>4488</v>
      </c>
      <c r="B3093" s="280" t="s">
        <v>1457</v>
      </c>
      <c r="C3093" s="280" t="s">
        <v>1192</v>
      </c>
      <c r="D3093" s="280" t="s">
        <v>1217</v>
      </c>
      <c r="E3093" s="80">
        <v>3.4506422703391337E-3</v>
      </c>
      <c r="F3093" s="80">
        <v>710879</v>
      </c>
      <c r="G3093" s="80">
        <v>8</v>
      </c>
      <c r="H3093" s="280" t="s">
        <v>1394</v>
      </c>
      <c r="I3093" s="80"/>
    </row>
    <row r="3094" spans="1:9">
      <c r="A3094" s="280" t="s">
        <v>4489</v>
      </c>
      <c r="B3094" s="280" t="s">
        <v>1457</v>
      </c>
      <c r="C3094" s="280" t="s">
        <v>1192</v>
      </c>
      <c r="D3094" s="280" t="s">
        <v>1218</v>
      </c>
      <c r="E3094" s="80">
        <v>3.8267814663441582E-3</v>
      </c>
      <c r="F3094" s="80">
        <v>710879</v>
      </c>
      <c r="G3094" s="80">
        <v>8</v>
      </c>
      <c r="H3094" s="280" t="s">
        <v>1394</v>
      </c>
      <c r="I3094" s="80"/>
    </row>
    <row r="3095" spans="1:9">
      <c r="A3095" s="280" t="s">
        <v>4490</v>
      </c>
      <c r="B3095" s="280" t="s">
        <v>1457</v>
      </c>
      <c r="C3095" s="280" t="s">
        <v>1192</v>
      </c>
      <c r="D3095" s="280" t="s">
        <v>1219</v>
      </c>
      <c r="E3095" s="80">
        <v>387.02142457439174</v>
      </c>
      <c r="F3095" s="80">
        <v>710879</v>
      </c>
      <c r="G3095" s="80">
        <v>8</v>
      </c>
      <c r="H3095" s="280" t="s">
        <v>1394</v>
      </c>
      <c r="I3095" s="80"/>
    </row>
    <row r="3096" spans="1:9">
      <c r="A3096" s="280" t="s">
        <v>4491</v>
      </c>
      <c r="B3096" s="280" t="s">
        <v>1457</v>
      </c>
      <c r="C3096" s="280" t="s">
        <v>1192</v>
      </c>
      <c r="D3096" s="280" t="s">
        <v>1347</v>
      </c>
      <c r="E3096" s="80">
        <v>1.009903249145643E-2</v>
      </c>
      <c r="F3096" s="80">
        <v>710879</v>
      </c>
      <c r="G3096" s="80">
        <v>8</v>
      </c>
      <c r="H3096" s="280" t="s">
        <v>1394</v>
      </c>
      <c r="I3096" s="80"/>
    </row>
    <row r="3097" spans="1:9">
      <c r="A3097" s="280" t="s">
        <v>4492</v>
      </c>
      <c r="B3097" s="280" t="s">
        <v>1457</v>
      </c>
      <c r="C3097" s="280" t="s">
        <v>1192</v>
      </c>
      <c r="D3097" s="280" t="s">
        <v>1344</v>
      </c>
      <c r="E3097" s="80">
        <v>2.5033153513230631E-2</v>
      </c>
      <c r="F3097" s="80">
        <v>710879</v>
      </c>
      <c r="G3097" s="80">
        <v>8</v>
      </c>
      <c r="H3097" s="280" t="s">
        <v>1394</v>
      </c>
      <c r="I3097" s="80"/>
    </row>
    <row r="3098" spans="1:9">
      <c r="A3098" s="280" t="s">
        <v>4493</v>
      </c>
      <c r="B3098" s="280" t="s">
        <v>1457</v>
      </c>
      <c r="C3098" s="280" t="s">
        <v>1193</v>
      </c>
      <c r="D3098" s="280" t="s">
        <v>1211</v>
      </c>
      <c r="E3098" s="80">
        <v>1.4580705774899449E-4</v>
      </c>
      <c r="F3098" s="80">
        <v>710879</v>
      </c>
      <c r="G3098" s="80">
        <v>8</v>
      </c>
      <c r="H3098" s="280" t="s">
        <v>1394</v>
      </c>
      <c r="I3098" s="80"/>
    </row>
    <row r="3099" spans="1:9">
      <c r="A3099" s="280" t="s">
        <v>4494</v>
      </c>
      <c r="B3099" s="280" t="s">
        <v>1457</v>
      </c>
      <c r="C3099" s="280" t="s">
        <v>1193</v>
      </c>
      <c r="D3099" s="280" t="s">
        <v>1212</v>
      </c>
      <c r="E3099" s="80">
        <v>1.548002719688796E-4</v>
      </c>
      <c r="F3099" s="80">
        <v>710879</v>
      </c>
      <c r="G3099" s="80">
        <v>8</v>
      </c>
      <c r="H3099" s="280" t="s">
        <v>1394</v>
      </c>
      <c r="I3099" s="80"/>
    </row>
    <row r="3100" spans="1:9">
      <c r="A3100" s="280" t="s">
        <v>4495</v>
      </c>
      <c r="B3100" s="280" t="s">
        <v>1457</v>
      </c>
      <c r="C3100" s="280" t="s">
        <v>1193</v>
      </c>
      <c r="D3100" s="280" t="s">
        <v>1213</v>
      </c>
      <c r="E3100" s="80">
        <v>1.4580705774899449E-4</v>
      </c>
      <c r="F3100" s="80">
        <v>710879</v>
      </c>
      <c r="G3100" s="80">
        <v>8</v>
      </c>
      <c r="H3100" s="280" t="s">
        <v>1394</v>
      </c>
      <c r="I3100" s="80"/>
    </row>
    <row r="3101" spans="1:9">
      <c r="A3101" s="280" t="s">
        <v>4496</v>
      </c>
      <c r="B3101" s="280" t="s">
        <v>1457</v>
      </c>
      <c r="C3101" s="280" t="s">
        <v>1193</v>
      </c>
      <c r="D3101" s="280" t="s">
        <v>1214</v>
      </c>
      <c r="E3101" s="80">
        <v>1.4769114095417531E-4</v>
      </c>
      <c r="F3101" s="80">
        <v>710879</v>
      </c>
      <c r="G3101" s="80">
        <v>8</v>
      </c>
      <c r="H3101" s="280" t="s">
        <v>1394</v>
      </c>
      <c r="I3101" s="80"/>
    </row>
    <row r="3102" spans="1:9">
      <c r="A3102" s="280" t="s">
        <v>4497</v>
      </c>
      <c r="B3102" s="280" t="s">
        <v>1457</v>
      </c>
      <c r="C3102" s="280" t="s">
        <v>1193</v>
      </c>
      <c r="D3102" s="280" t="s">
        <v>1215</v>
      </c>
      <c r="E3102" s="80">
        <v>1.5361531377895593E-4</v>
      </c>
      <c r="F3102" s="80">
        <v>710879</v>
      </c>
      <c r="G3102" s="80">
        <v>8</v>
      </c>
      <c r="H3102" s="280" t="s">
        <v>1394</v>
      </c>
      <c r="I3102" s="80"/>
    </row>
    <row r="3103" spans="1:9">
      <c r="A3103" s="280" t="s">
        <v>4498</v>
      </c>
      <c r="B3103" s="280" t="s">
        <v>1457</v>
      </c>
      <c r="C3103" s="280" t="s">
        <v>1193</v>
      </c>
      <c r="D3103" s="280" t="s">
        <v>1216</v>
      </c>
      <c r="E3103" s="80">
        <v>2.4756185475527983E-4</v>
      </c>
      <c r="F3103" s="80">
        <v>710879</v>
      </c>
      <c r="G3103" s="80">
        <v>8</v>
      </c>
      <c r="H3103" s="280" t="s">
        <v>1394</v>
      </c>
      <c r="I3103" s="80"/>
    </row>
    <row r="3104" spans="1:9">
      <c r="A3104" s="280" t="s">
        <v>4499</v>
      </c>
      <c r="B3104" s="280" t="s">
        <v>1457</v>
      </c>
      <c r="C3104" s="280" t="s">
        <v>1193</v>
      </c>
      <c r="D3104" s="280" t="s">
        <v>1217</v>
      </c>
      <c r="E3104" s="80">
        <v>1.411339857915829E-4</v>
      </c>
      <c r="F3104" s="80">
        <v>710879</v>
      </c>
      <c r="G3104" s="80">
        <v>8</v>
      </c>
      <c r="H3104" s="280" t="s">
        <v>1394</v>
      </c>
      <c r="I3104" s="80"/>
    </row>
    <row r="3105" spans="1:9">
      <c r="A3105" s="280" t="s">
        <v>4500</v>
      </c>
      <c r="B3105" s="280" t="s">
        <v>1457</v>
      </c>
      <c r="C3105" s="280" t="s">
        <v>1193</v>
      </c>
      <c r="D3105" s="280" t="s">
        <v>1218</v>
      </c>
      <c r="E3105" s="80">
        <v>1.7875971626588614E-4</v>
      </c>
      <c r="F3105" s="80">
        <v>710879</v>
      </c>
      <c r="G3105" s="80">
        <v>8</v>
      </c>
      <c r="H3105" s="280" t="s">
        <v>1394</v>
      </c>
      <c r="I3105" s="80"/>
    </row>
    <row r="3106" spans="1:9">
      <c r="A3106" s="280" t="s">
        <v>4501</v>
      </c>
      <c r="B3106" s="280" t="s">
        <v>1457</v>
      </c>
      <c r="C3106" s="280" t="s">
        <v>1193</v>
      </c>
      <c r="D3106" s="280" t="s">
        <v>1219</v>
      </c>
      <c r="E3106" s="80">
        <v>1.4420220943936471E-4</v>
      </c>
      <c r="F3106" s="80">
        <v>710879</v>
      </c>
      <c r="G3106" s="80">
        <v>8</v>
      </c>
      <c r="H3106" s="280" t="s">
        <v>1394</v>
      </c>
      <c r="I3106" s="80"/>
    </row>
    <row r="3107" spans="1:9">
      <c r="A3107" s="280" t="s">
        <v>4502</v>
      </c>
      <c r="B3107" s="280" t="s">
        <v>1457</v>
      </c>
      <c r="C3107" s="280" t="s">
        <v>1193</v>
      </c>
      <c r="D3107" s="280" t="s">
        <v>1347</v>
      </c>
      <c r="E3107" s="80">
        <v>5.8731998888156343E-4</v>
      </c>
      <c r="F3107" s="80">
        <v>710879</v>
      </c>
      <c r="G3107" s="80">
        <v>8</v>
      </c>
      <c r="H3107" s="280" t="s">
        <v>1394</v>
      </c>
      <c r="I3107" s="80"/>
    </row>
    <row r="3108" spans="1:9">
      <c r="A3108" s="280" t="s">
        <v>4503</v>
      </c>
      <c r="B3108" s="280" t="s">
        <v>1457</v>
      </c>
      <c r="C3108" s="280" t="s">
        <v>1193</v>
      </c>
      <c r="D3108" s="280" t="s">
        <v>1344</v>
      </c>
      <c r="E3108" s="80">
        <v>1.1983465779185913E-3</v>
      </c>
      <c r="F3108" s="80">
        <v>710879</v>
      </c>
      <c r="G3108" s="80">
        <v>8</v>
      </c>
      <c r="H3108" s="280" t="s">
        <v>1394</v>
      </c>
      <c r="I3108" s="80"/>
    </row>
    <row r="3109" spans="1:9">
      <c r="A3109" s="280" t="s">
        <v>4504</v>
      </c>
      <c r="B3109" s="280" t="s">
        <v>1457</v>
      </c>
      <c r="C3109" s="280" t="s">
        <v>1194</v>
      </c>
      <c r="D3109" s="280" t="s">
        <v>1211</v>
      </c>
      <c r="E3109" s="80">
        <v>2.3959055406822453E-3</v>
      </c>
      <c r="F3109" s="80">
        <v>710879</v>
      </c>
      <c r="G3109" s="80">
        <v>8</v>
      </c>
      <c r="H3109" s="280" t="s">
        <v>1394</v>
      </c>
      <c r="I3109" s="80"/>
    </row>
    <row r="3110" spans="1:9">
      <c r="A3110" s="280" t="s">
        <v>4505</v>
      </c>
      <c r="B3110" s="280" t="s">
        <v>1457</v>
      </c>
      <c r="C3110" s="280" t="s">
        <v>1194</v>
      </c>
      <c r="D3110" s="280" t="s">
        <v>1212</v>
      </c>
      <c r="E3110" s="80">
        <v>2.4933171649950052E-3</v>
      </c>
      <c r="F3110" s="80">
        <v>710879</v>
      </c>
      <c r="G3110" s="80">
        <v>8</v>
      </c>
      <c r="H3110" s="280" t="s">
        <v>1394</v>
      </c>
      <c r="I3110" s="80"/>
    </row>
    <row r="3111" spans="1:9">
      <c r="A3111" s="280" t="s">
        <v>4506</v>
      </c>
      <c r="B3111" s="280" t="s">
        <v>1457</v>
      </c>
      <c r="C3111" s="280" t="s">
        <v>1194</v>
      </c>
      <c r="D3111" s="280" t="s">
        <v>1213</v>
      </c>
      <c r="E3111" s="80">
        <v>2.3960844040143039E-3</v>
      </c>
      <c r="F3111" s="80">
        <v>710879</v>
      </c>
      <c r="G3111" s="80">
        <v>8</v>
      </c>
      <c r="H3111" s="280" t="s">
        <v>1394</v>
      </c>
      <c r="I3111" s="80"/>
    </row>
    <row r="3112" spans="1:9">
      <c r="A3112" s="280" t="s">
        <v>4507</v>
      </c>
      <c r="B3112" s="280" t="s">
        <v>1457</v>
      </c>
      <c r="C3112" s="280" t="s">
        <v>1194</v>
      </c>
      <c r="D3112" s="280" t="s">
        <v>1214</v>
      </c>
      <c r="E3112" s="80">
        <v>2.4280788663099922E-3</v>
      </c>
      <c r="F3112" s="80">
        <v>710879</v>
      </c>
      <c r="G3112" s="80">
        <v>8</v>
      </c>
      <c r="H3112" s="280" t="s">
        <v>1394</v>
      </c>
      <c r="I3112" s="80"/>
    </row>
    <row r="3113" spans="1:9">
      <c r="A3113" s="280" t="s">
        <v>4508</v>
      </c>
      <c r="B3113" s="280" t="s">
        <v>1457</v>
      </c>
      <c r="C3113" s="280" t="s">
        <v>1194</v>
      </c>
      <c r="D3113" s="280" t="s">
        <v>1215</v>
      </c>
      <c r="E3113" s="80">
        <v>2.4848589446349982E-3</v>
      </c>
      <c r="F3113" s="80">
        <v>710879</v>
      </c>
      <c r="G3113" s="80">
        <v>8</v>
      </c>
      <c r="H3113" s="280" t="s">
        <v>1394</v>
      </c>
      <c r="I3113" s="80"/>
    </row>
    <row r="3114" spans="1:9">
      <c r="A3114" s="280" t="s">
        <v>4509</v>
      </c>
      <c r="B3114" s="280" t="s">
        <v>1457</v>
      </c>
      <c r="C3114" s="280" t="s">
        <v>1194</v>
      </c>
      <c r="D3114" s="280" t="s">
        <v>1216</v>
      </c>
      <c r="E3114" s="80">
        <v>3.1834761404722616E-3</v>
      </c>
      <c r="F3114" s="80">
        <v>710879</v>
      </c>
      <c r="G3114" s="80">
        <v>8</v>
      </c>
      <c r="H3114" s="280" t="s">
        <v>1394</v>
      </c>
      <c r="I3114" s="80"/>
    </row>
    <row r="3115" spans="1:9">
      <c r="A3115" s="280" t="s">
        <v>4510</v>
      </c>
      <c r="B3115" s="280" t="s">
        <v>1457</v>
      </c>
      <c r="C3115" s="280" t="s">
        <v>1194</v>
      </c>
      <c r="D3115" s="280" t="s">
        <v>1217</v>
      </c>
      <c r="E3115" s="80">
        <v>2.2927660042515265E-3</v>
      </c>
      <c r="F3115" s="80">
        <v>710879</v>
      </c>
      <c r="G3115" s="80">
        <v>8</v>
      </c>
      <c r="H3115" s="280" t="s">
        <v>1394</v>
      </c>
      <c r="I3115" s="80"/>
    </row>
    <row r="3116" spans="1:9">
      <c r="A3116" s="280" t="s">
        <v>4511</v>
      </c>
      <c r="B3116" s="280" t="s">
        <v>1457</v>
      </c>
      <c r="C3116" s="280" t="s">
        <v>1194</v>
      </c>
      <c r="D3116" s="280" t="s">
        <v>1218</v>
      </c>
      <c r="E3116" s="80">
        <v>2.5995050376743946E-3</v>
      </c>
      <c r="F3116" s="80">
        <v>710879</v>
      </c>
      <c r="G3116" s="80">
        <v>8</v>
      </c>
      <c r="H3116" s="280" t="s">
        <v>1394</v>
      </c>
      <c r="I3116" s="80"/>
    </row>
    <row r="3117" spans="1:9">
      <c r="A3117" s="280" t="s">
        <v>4512</v>
      </c>
      <c r="B3117" s="280" t="s">
        <v>1457</v>
      </c>
      <c r="C3117" s="280" t="s">
        <v>1194</v>
      </c>
      <c r="D3117" s="280" t="s">
        <v>1219</v>
      </c>
      <c r="E3117" s="80">
        <v>2.3567739573138735E-3</v>
      </c>
      <c r="F3117" s="80">
        <v>710879</v>
      </c>
      <c r="G3117" s="80">
        <v>8</v>
      </c>
      <c r="H3117" s="280" t="s">
        <v>1394</v>
      </c>
      <c r="I3117" s="80"/>
    </row>
    <row r="3118" spans="1:9">
      <c r="A3118" s="280" t="s">
        <v>4513</v>
      </c>
      <c r="B3118" s="280" t="s">
        <v>1457</v>
      </c>
      <c r="C3118" s="280" t="s">
        <v>1194</v>
      </c>
      <c r="D3118" s="280" t="s">
        <v>1347</v>
      </c>
      <c r="E3118" s="80">
        <v>6.8659341864609428E-3</v>
      </c>
      <c r="F3118" s="80">
        <v>710879</v>
      </c>
      <c r="G3118" s="80">
        <v>8</v>
      </c>
      <c r="H3118" s="280" t="s">
        <v>1394</v>
      </c>
      <c r="I3118" s="80"/>
    </row>
    <row r="3119" spans="1:9">
      <c r="A3119" s="280" t="s">
        <v>4514</v>
      </c>
      <c r="B3119" s="280" t="s">
        <v>1457</v>
      </c>
      <c r="C3119" s="280" t="s">
        <v>1194</v>
      </c>
      <c r="D3119" s="280" t="s">
        <v>1344</v>
      </c>
      <c r="E3119" s="80">
        <v>1.7293176759458576E-2</v>
      </c>
      <c r="F3119" s="80">
        <v>710879</v>
      </c>
      <c r="G3119" s="80">
        <v>8</v>
      </c>
      <c r="H3119" s="280" t="s">
        <v>1394</v>
      </c>
      <c r="I3119" s="80"/>
    </row>
    <row r="3120" spans="1:9">
      <c r="A3120" s="280" t="s">
        <v>4515</v>
      </c>
      <c r="B3120" s="280" t="s">
        <v>1457</v>
      </c>
      <c r="C3120" s="280" t="s">
        <v>1195</v>
      </c>
      <c r="D3120" s="280" t="s">
        <v>1211</v>
      </c>
      <c r="E3120" s="80">
        <v>8.0065942279212651E-5</v>
      </c>
      <c r="F3120" s="80">
        <v>710879</v>
      </c>
      <c r="G3120" s="80">
        <v>8</v>
      </c>
      <c r="H3120" s="280" t="s">
        <v>1394</v>
      </c>
      <c r="I3120" s="80"/>
    </row>
    <row r="3121" spans="1:9">
      <c r="A3121" s="280" t="s">
        <v>4516</v>
      </c>
      <c r="B3121" s="280" t="s">
        <v>1457</v>
      </c>
      <c r="C3121" s="280" t="s">
        <v>1195</v>
      </c>
      <c r="D3121" s="280" t="s">
        <v>1212</v>
      </c>
      <c r="E3121" s="80">
        <v>8.3900234091135697E-5</v>
      </c>
      <c r="F3121" s="80">
        <v>710879</v>
      </c>
      <c r="G3121" s="80">
        <v>8</v>
      </c>
      <c r="H3121" s="280" t="s">
        <v>1394</v>
      </c>
      <c r="I3121" s="80"/>
    </row>
    <row r="3122" spans="1:9">
      <c r="A3122" s="280" t="s">
        <v>4517</v>
      </c>
      <c r="B3122" s="280" t="s">
        <v>1457</v>
      </c>
      <c r="C3122" s="280" t="s">
        <v>1195</v>
      </c>
      <c r="D3122" s="280" t="s">
        <v>1213</v>
      </c>
      <c r="E3122" s="80">
        <v>8.0065942279212651E-5</v>
      </c>
      <c r="F3122" s="80">
        <v>710879</v>
      </c>
      <c r="G3122" s="80">
        <v>8</v>
      </c>
      <c r="H3122" s="280" t="s">
        <v>1394</v>
      </c>
      <c r="I3122" s="80"/>
    </row>
    <row r="3123" spans="1:9">
      <c r="A3123" s="280" t="s">
        <v>4518</v>
      </c>
      <c r="B3123" s="280" t="s">
        <v>1457</v>
      </c>
      <c r="C3123" s="280" t="s">
        <v>1195</v>
      </c>
      <c r="D3123" s="280" t="s">
        <v>1214</v>
      </c>
      <c r="E3123" s="80">
        <v>8.3900234091135697E-5</v>
      </c>
      <c r="F3123" s="80">
        <v>710879</v>
      </c>
      <c r="G3123" s="80">
        <v>8</v>
      </c>
      <c r="H3123" s="280" t="s">
        <v>1394</v>
      </c>
      <c r="I3123" s="80"/>
    </row>
    <row r="3124" spans="1:9">
      <c r="A3124" s="280" t="s">
        <v>4519</v>
      </c>
      <c r="B3124" s="280" t="s">
        <v>1457</v>
      </c>
      <c r="C3124" s="280" t="s">
        <v>1195</v>
      </c>
      <c r="D3124" s="280" t="s">
        <v>1215</v>
      </c>
      <c r="E3124" s="80">
        <v>8.3632530251917531E-5</v>
      </c>
      <c r="F3124" s="80">
        <v>710879</v>
      </c>
      <c r="G3124" s="80">
        <v>8</v>
      </c>
      <c r="H3124" s="280" t="s">
        <v>1394</v>
      </c>
      <c r="I3124" s="80"/>
    </row>
    <row r="3125" spans="1:9">
      <c r="A3125" s="280" t="s">
        <v>4520</v>
      </c>
      <c r="B3125" s="280" t="s">
        <v>1457</v>
      </c>
      <c r="C3125" s="280" t="s">
        <v>1195</v>
      </c>
      <c r="D3125" s="280" t="s">
        <v>1216</v>
      </c>
      <c r="E3125" s="80">
        <v>1.5224319609472874E-4</v>
      </c>
      <c r="F3125" s="80">
        <v>710879</v>
      </c>
      <c r="G3125" s="80">
        <v>8</v>
      </c>
      <c r="H3125" s="280" t="s">
        <v>1394</v>
      </c>
      <c r="I3125" s="80"/>
    </row>
    <row r="3126" spans="1:9">
      <c r="A3126" s="280" t="s">
        <v>4521</v>
      </c>
      <c r="B3126" s="280" t="s">
        <v>1457</v>
      </c>
      <c r="C3126" s="280" t="s">
        <v>1195</v>
      </c>
      <c r="D3126" s="280" t="s">
        <v>1217</v>
      </c>
      <c r="E3126" s="80">
        <v>7.7444482651077104E-5</v>
      </c>
      <c r="F3126" s="80">
        <v>710879</v>
      </c>
      <c r="G3126" s="80">
        <v>8</v>
      </c>
      <c r="H3126" s="280" t="s">
        <v>1394</v>
      </c>
      <c r="I3126" s="80"/>
    </row>
    <row r="3127" spans="1:9">
      <c r="A3127" s="280" t="s">
        <v>4522</v>
      </c>
      <c r="B3127" s="280" t="s">
        <v>1457</v>
      </c>
      <c r="C3127" s="280" t="s">
        <v>1195</v>
      </c>
      <c r="D3127" s="280" t="s">
        <v>1218</v>
      </c>
      <c r="E3127" s="80">
        <v>1.2503103712384087E-4</v>
      </c>
      <c r="F3127" s="80">
        <v>710879</v>
      </c>
      <c r="G3127" s="80">
        <v>8</v>
      </c>
      <c r="H3127" s="280" t="s">
        <v>1394</v>
      </c>
      <c r="I3127" s="80"/>
    </row>
    <row r="3128" spans="1:9">
      <c r="A3128" s="280" t="s">
        <v>4523</v>
      </c>
      <c r="B3128" s="280" t="s">
        <v>1457</v>
      </c>
      <c r="C3128" s="280" t="s">
        <v>1195</v>
      </c>
      <c r="D3128" s="280" t="s">
        <v>1219</v>
      </c>
      <c r="E3128" s="80">
        <v>123.19953986080576</v>
      </c>
      <c r="F3128" s="80">
        <v>710879</v>
      </c>
      <c r="G3128" s="80">
        <v>8</v>
      </c>
      <c r="H3128" s="280" t="s">
        <v>1394</v>
      </c>
      <c r="I3128" s="80"/>
    </row>
    <row r="3129" spans="1:9">
      <c r="A3129" s="280" t="s">
        <v>4524</v>
      </c>
      <c r="B3129" s="280" t="s">
        <v>1457</v>
      </c>
      <c r="C3129" s="280" t="s">
        <v>1195</v>
      </c>
      <c r="D3129" s="280" t="s">
        <v>1347</v>
      </c>
      <c r="E3129" s="80">
        <v>3.2370749045754785E-4</v>
      </c>
      <c r="F3129" s="80">
        <v>710879</v>
      </c>
      <c r="G3129" s="80">
        <v>8</v>
      </c>
      <c r="H3129" s="280" t="s">
        <v>1394</v>
      </c>
      <c r="I3129" s="80"/>
    </row>
    <row r="3130" spans="1:9">
      <c r="A3130" s="280" t="s">
        <v>4525</v>
      </c>
      <c r="B3130" s="280" t="s">
        <v>1457</v>
      </c>
      <c r="C3130" s="280" t="s">
        <v>1195</v>
      </c>
      <c r="D3130" s="280" t="s">
        <v>1344</v>
      </c>
      <c r="E3130" s="80">
        <v>6.6048111894697096E-4</v>
      </c>
      <c r="F3130" s="80">
        <v>710879</v>
      </c>
      <c r="G3130" s="80">
        <v>8</v>
      </c>
      <c r="H3130" s="280" t="s">
        <v>1394</v>
      </c>
      <c r="I3130" s="80"/>
    </row>
    <row r="3131" spans="1:9">
      <c r="A3131" s="280" t="s">
        <v>4526</v>
      </c>
      <c r="B3131" s="280" t="s">
        <v>1457</v>
      </c>
      <c r="C3131" s="280" t="s">
        <v>1196</v>
      </c>
      <c r="D3131" s="280" t="s">
        <v>1211</v>
      </c>
      <c r="E3131" s="80">
        <v>3.1206582831677404E-2</v>
      </c>
      <c r="F3131" s="80">
        <v>710879</v>
      </c>
      <c r="G3131" s="80">
        <v>8</v>
      </c>
      <c r="H3131" s="280" t="s">
        <v>1394</v>
      </c>
      <c r="I3131" s="80"/>
    </row>
    <row r="3132" spans="1:9">
      <c r="A3132" s="280" t="s">
        <v>4527</v>
      </c>
      <c r="B3132" s="280" t="s">
        <v>1457</v>
      </c>
      <c r="C3132" s="280" t="s">
        <v>1196</v>
      </c>
      <c r="D3132" s="280" t="s">
        <v>1212</v>
      </c>
      <c r="E3132" s="80">
        <v>3.2121494650895983E-2</v>
      </c>
      <c r="F3132" s="80">
        <v>710879</v>
      </c>
      <c r="G3132" s="80">
        <v>8</v>
      </c>
      <c r="H3132" s="280" t="s">
        <v>1394</v>
      </c>
      <c r="I3132" s="80"/>
    </row>
    <row r="3133" spans="1:9">
      <c r="A3133" s="280" t="s">
        <v>4528</v>
      </c>
      <c r="B3133" s="280" t="s">
        <v>1457</v>
      </c>
      <c r="C3133" s="280" t="s">
        <v>1196</v>
      </c>
      <c r="D3133" s="280" t="s">
        <v>1213</v>
      </c>
      <c r="E3133" s="80">
        <v>3.122637608732947E-2</v>
      </c>
      <c r="F3133" s="80">
        <v>710879</v>
      </c>
      <c r="G3133" s="80">
        <v>8</v>
      </c>
      <c r="H3133" s="280" t="s">
        <v>1394</v>
      </c>
      <c r="I3133" s="80"/>
    </row>
    <row r="3134" spans="1:9">
      <c r="A3134" s="280" t="s">
        <v>4529</v>
      </c>
      <c r="B3134" s="280" t="s">
        <v>1457</v>
      </c>
      <c r="C3134" s="280" t="s">
        <v>1196</v>
      </c>
      <c r="D3134" s="280" t="s">
        <v>1214</v>
      </c>
      <c r="E3134" s="80">
        <v>3.184839614485617E-2</v>
      </c>
      <c r="F3134" s="80">
        <v>710879</v>
      </c>
      <c r="G3134" s="80">
        <v>8</v>
      </c>
      <c r="H3134" s="280" t="s">
        <v>1394</v>
      </c>
      <c r="I3134" s="80"/>
    </row>
    <row r="3135" spans="1:9">
      <c r="A3135" s="280" t="s">
        <v>4530</v>
      </c>
      <c r="B3135" s="280" t="s">
        <v>1457</v>
      </c>
      <c r="C3135" s="280" t="s">
        <v>1196</v>
      </c>
      <c r="D3135" s="280" t="s">
        <v>1215</v>
      </c>
      <c r="E3135" s="80">
        <v>3.2061246513349996E-2</v>
      </c>
      <c r="F3135" s="80">
        <v>710879</v>
      </c>
      <c r="G3135" s="80">
        <v>8</v>
      </c>
      <c r="H3135" s="280" t="s">
        <v>1394</v>
      </c>
      <c r="I3135" s="80"/>
    </row>
    <row r="3136" spans="1:9">
      <c r="A3136" s="280" t="s">
        <v>4531</v>
      </c>
      <c r="B3136" s="280" t="s">
        <v>1457</v>
      </c>
      <c r="C3136" s="280" t="s">
        <v>1196</v>
      </c>
      <c r="D3136" s="280" t="s">
        <v>1216</v>
      </c>
      <c r="E3136" s="80">
        <v>3.9968562325675382E-2</v>
      </c>
      <c r="F3136" s="80">
        <v>710879</v>
      </c>
      <c r="G3136" s="80">
        <v>8</v>
      </c>
      <c r="H3136" s="280" t="s">
        <v>1394</v>
      </c>
      <c r="I3136" s="80"/>
    </row>
    <row r="3137" spans="1:9">
      <c r="A3137" s="280" t="s">
        <v>4532</v>
      </c>
      <c r="B3137" s="280" t="s">
        <v>1457</v>
      </c>
      <c r="C3137" s="280" t="s">
        <v>1196</v>
      </c>
      <c r="D3137" s="280" t="s">
        <v>1217</v>
      </c>
      <c r="E3137" s="80">
        <v>2.9800658632472179E-2</v>
      </c>
      <c r="F3137" s="80">
        <v>710879</v>
      </c>
      <c r="G3137" s="80">
        <v>8</v>
      </c>
      <c r="H3137" s="280" t="s">
        <v>1394</v>
      </c>
      <c r="I3137" s="80"/>
    </row>
    <row r="3138" spans="1:9">
      <c r="A3138" s="280" t="s">
        <v>4533</v>
      </c>
      <c r="B3138" s="280" t="s">
        <v>1457</v>
      </c>
      <c r="C3138" s="280" t="s">
        <v>1196</v>
      </c>
      <c r="D3138" s="280" t="s">
        <v>1218</v>
      </c>
      <c r="E3138" s="80">
        <v>3.9191420303971852E-2</v>
      </c>
      <c r="F3138" s="80">
        <v>710879</v>
      </c>
      <c r="G3138" s="80">
        <v>8</v>
      </c>
      <c r="H3138" s="280" t="s">
        <v>1394</v>
      </c>
      <c r="I3138" s="80"/>
    </row>
    <row r="3139" spans="1:9">
      <c r="A3139" s="280" t="s">
        <v>4534</v>
      </c>
      <c r="B3139" s="280" t="s">
        <v>1457</v>
      </c>
      <c r="C3139" s="280" t="s">
        <v>1196</v>
      </c>
      <c r="D3139" s="280" t="s">
        <v>1219</v>
      </c>
      <c r="E3139" s="80">
        <v>2377.5899159385967</v>
      </c>
      <c r="F3139" s="80">
        <v>710879</v>
      </c>
      <c r="G3139" s="80">
        <v>8</v>
      </c>
      <c r="H3139" s="280" t="s">
        <v>1394</v>
      </c>
      <c r="I3139" s="80"/>
    </row>
    <row r="3140" spans="1:9">
      <c r="A3140" s="280" t="s">
        <v>4535</v>
      </c>
      <c r="B3140" s="280" t="s">
        <v>1457</v>
      </c>
      <c r="C3140" s="280" t="s">
        <v>1196</v>
      </c>
      <c r="D3140" s="280" t="s">
        <v>1347</v>
      </c>
      <c r="E3140" s="80">
        <v>8.9757811807417917E-2</v>
      </c>
      <c r="F3140" s="80">
        <v>710879</v>
      </c>
      <c r="G3140" s="80">
        <v>8</v>
      </c>
      <c r="H3140" s="280" t="s">
        <v>1394</v>
      </c>
      <c r="I3140" s="80"/>
    </row>
    <row r="3141" spans="1:9">
      <c r="A3141" s="280" t="s">
        <v>4536</v>
      </c>
      <c r="B3141" s="280" t="s">
        <v>1457</v>
      </c>
      <c r="C3141" s="280" t="s">
        <v>1196</v>
      </c>
      <c r="D3141" s="280" t="s">
        <v>1344</v>
      </c>
      <c r="E3141" s="80">
        <v>0.22585115557635541</v>
      </c>
      <c r="F3141" s="80">
        <v>710879</v>
      </c>
      <c r="G3141" s="80">
        <v>8</v>
      </c>
      <c r="H3141" s="280" t="s">
        <v>1394</v>
      </c>
      <c r="I3141" s="80"/>
    </row>
    <row r="3142" spans="1:9">
      <c r="A3142" s="280" t="s">
        <v>4537</v>
      </c>
      <c r="B3142" s="280" t="s">
        <v>1457</v>
      </c>
      <c r="C3142" s="280" t="s">
        <v>1197</v>
      </c>
      <c r="D3142" s="280" t="s">
        <v>1211</v>
      </c>
      <c r="E3142" s="80">
        <v>3.3600436563291595E-3</v>
      </c>
      <c r="F3142" s="80">
        <v>710879</v>
      </c>
      <c r="G3142" s="80">
        <v>8</v>
      </c>
      <c r="H3142" s="280" t="s">
        <v>1394</v>
      </c>
      <c r="I3142" s="80"/>
    </row>
    <row r="3143" spans="1:9">
      <c r="A3143" s="280" t="s">
        <v>4538</v>
      </c>
      <c r="B3143" s="280" t="s">
        <v>1457</v>
      </c>
      <c r="C3143" s="280" t="s">
        <v>1197</v>
      </c>
      <c r="D3143" s="280" t="s">
        <v>1212</v>
      </c>
      <c r="E3143" s="80">
        <v>3.4842687817901214E-3</v>
      </c>
      <c r="F3143" s="80">
        <v>710879</v>
      </c>
      <c r="G3143" s="80">
        <v>8</v>
      </c>
      <c r="H3143" s="280" t="s">
        <v>1394</v>
      </c>
      <c r="I3143" s="80"/>
    </row>
    <row r="3144" spans="1:9">
      <c r="A3144" s="280" t="s">
        <v>4539</v>
      </c>
      <c r="B3144" s="280" t="s">
        <v>1457</v>
      </c>
      <c r="C3144" s="280" t="s">
        <v>1197</v>
      </c>
      <c r="D3144" s="280" t="s">
        <v>1213</v>
      </c>
      <c r="E3144" s="80">
        <v>3.3604110845492472E-3</v>
      </c>
      <c r="F3144" s="80">
        <v>710879</v>
      </c>
      <c r="G3144" s="80">
        <v>8</v>
      </c>
      <c r="H3144" s="280" t="s">
        <v>1394</v>
      </c>
      <c r="I3144" s="80"/>
    </row>
    <row r="3145" spans="1:9">
      <c r="A3145" s="280" t="s">
        <v>4540</v>
      </c>
      <c r="B3145" s="280" t="s">
        <v>1457</v>
      </c>
      <c r="C3145" s="280" t="s">
        <v>1197</v>
      </c>
      <c r="D3145" s="280" t="s">
        <v>1214</v>
      </c>
      <c r="E3145" s="80">
        <v>3.4776167958440905E-3</v>
      </c>
      <c r="F3145" s="80">
        <v>710879</v>
      </c>
      <c r="G3145" s="80">
        <v>8</v>
      </c>
      <c r="H3145" s="280" t="s">
        <v>1394</v>
      </c>
      <c r="I3145" s="80"/>
    </row>
    <row r="3146" spans="1:9">
      <c r="A3146" s="280" t="s">
        <v>4541</v>
      </c>
      <c r="B3146" s="280" t="s">
        <v>1457</v>
      </c>
      <c r="C3146" s="280" t="s">
        <v>1197</v>
      </c>
      <c r="D3146" s="280" t="s">
        <v>1215</v>
      </c>
      <c r="E3146" s="80">
        <v>3.475910181869493E-3</v>
      </c>
      <c r="F3146" s="80">
        <v>710879</v>
      </c>
      <c r="G3146" s="80">
        <v>8</v>
      </c>
      <c r="H3146" s="280" t="s">
        <v>1394</v>
      </c>
      <c r="I3146" s="80"/>
    </row>
    <row r="3147" spans="1:9">
      <c r="A3147" s="280" t="s">
        <v>4542</v>
      </c>
      <c r="B3147" s="280" t="s">
        <v>1457</v>
      </c>
      <c r="C3147" s="280" t="s">
        <v>1197</v>
      </c>
      <c r="D3147" s="280" t="s">
        <v>1216</v>
      </c>
      <c r="E3147" s="80">
        <v>-3.4824322616000353E-2</v>
      </c>
      <c r="F3147" s="80">
        <v>710879</v>
      </c>
      <c r="G3147" s="80">
        <v>8</v>
      </c>
      <c r="H3147" s="280" t="s">
        <v>1394</v>
      </c>
      <c r="I3147" s="80"/>
    </row>
    <row r="3148" spans="1:9">
      <c r="A3148" s="280" t="s">
        <v>4543</v>
      </c>
      <c r="B3148" s="280" t="s">
        <v>1457</v>
      </c>
      <c r="C3148" s="280" t="s">
        <v>1197</v>
      </c>
      <c r="D3148" s="280" t="s">
        <v>1217</v>
      </c>
      <c r="E3148" s="80">
        <v>3.178676272133162E-3</v>
      </c>
      <c r="F3148" s="80">
        <v>710879</v>
      </c>
      <c r="G3148" s="80">
        <v>8</v>
      </c>
      <c r="H3148" s="280" t="s">
        <v>1394</v>
      </c>
      <c r="I3148" s="80"/>
    </row>
    <row r="3149" spans="1:9">
      <c r="A3149" s="280" t="s">
        <v>4544</v>
      </c>
      <c r="B3149" s="280" t="s">
        <v>1457</v>
      </c>
      <c r="C3149" s="280" t="s">
        <v>1197</v>
      </c>
      <c r="D3149" s="280" t="s">
        <v>1218</v>
      </c>
      <c r="E3149" s="80">
        <v>1.7519283526724529E-2</v>
      </c>
      <c r="F3149" s="80">
        <v>710879</v>
      </c>
      <c r="G3149" s="80">
        <v>8</v>
      </c>
      <c r="H3149" s="280" t="s">
        <v>1394</v>
      </c>
      <c r="I3149" s="80"/>
    </row>
    <row r="3150" spans="1:9">
      <c r="A3150" s="280" t="s">
        <v>4545</v>
      </c>
      <c r="B3150" s="280" t="s">
        <v>1457</v>
      </c>
      <c r="C3150" s="280" t="s">
        <v>1197</v>
      </c>
      <c r="D3150" s="280" t="s">
        <v>1219</v>
      </c>
      <c r="E3150" s="80">
        <v>3.1740489876947082E-3</v>
      </c>
      <c r="F3150" s="80">
        <v>710879</v>
      </c>
      <c r="G3150" s="80">
        <v>8</v>
      </c>
      <c r="H3150" s="280" t="s">
        <v>1394</v>
      </c>
      <c r="I3150" s="80"/>
    </row>
    <row r="3151" spans="1:9">
      <c r="A3151" s="280" t="s">
        <v>4546</v>
      </c>
      <c r="B3151" s="280" t="s">
        <v>1457</v>
      </c>
      <c r="C3151" s="280" t="s">
        <v>1197</v>
      </c>
      <c r="D3151" s="280" t="s">
        <v>1347</v>
      </c>
      <c r="E3151" s="80">
        <v>1.1522891256177363E-2</v>
      </c>
      <c r="F3151" s="80">
        <v>710879</v>
      </c>
      <c r="G3151" s="80">
        <v>8</v>
      </c>
      <c r="H3151" s="280" t="s">
        <v>1394</v>
      </c>
      <c r="I3151" s="80"/>
    </row>
    <row r="3152" spans="1:9">
      <c r="A3152" s="280" t="s">
        <v>4547</v>
      </c>
      <c r="B3152" s="280" t="s">
        <v>1457</v>
      </c>
      <c r="C3152" s="280" t="s">
        <v>1197</v>
      </c>
      <c r="D3152" s="280" t="s">
        <v>1344</v>
      </c>
      <c r="E3152" s="80">
        <v>2.6226432553642709E-2</v>
      </c>
      <c r="F3152" s="80">
        <v>710879</v>
      </c>
      <c r="G3152" s="80">
        <v>8</v>
      </c>
      <c r="H3152" s="280" t="s">
        <v>1394</v>
      </c>
      <c r="I3152" s="80"/>
    </row>
    <row r="3153" spans="1:9">
      <c r="A3153" s="280" t="s">
        <v>4548</v>
      </c>
      <c r="B3153" s="280" t="s">
        <v>1457</v>
      </c>
      <c r="C3153" s="280" t="s">
        <v>1198</v>
      </c>
      <c r="D3153" s="280" t="s">
        <v>1211</v>
      </c>
      <c r="E3153" s="80">
        <v>3.7804515616065915E-5</v>
      </c>
      <c r="F3153" s="80">
        <v>710879</v>
      </c>
      <c r="G3153" s="80">
        <v>8</v>
      </c>
      <c r="H3153" s="280" t="s">
        <v>1394</v>
      </c>
      <c r="I3153" s="80"/>
    </row>
    <row r="3154" spans="1:9">
      <c r="A3154" s="280" t="s">
        <v>4549</v>
      </c>
      <c r="B3154" s="280" t="s">
        <v>1457</v>
      </c>
      <c r="C3154" s="280" t="s">
        <v>1198</v>
      </c>
      <c r="D3154" s="280" t="s">
        <v>1212</v>
      </c>
      <c r="E3154" s="80">
        <v>3.9834689322614029E-5</v>
      </c>
      <c r="F3154" s="80">
        <v>710879</v>
      </c>
      <c r="G3154" s="80">
        <v>8</v>
      </c>
      <c r="H3154" s="280" t="s">
        <v>1394</v>
      </c>
      <c r="I3154" s="80"/>
    </row>
    <row r="3155" spans="1:9">
      <c r="A3155" s="280" t="s">
        <v>4550</v>
      </c>
      <c r="B3155" s="280" t="s">
        <v>1457</v>
      </c>
      <c r="C3155" s="280" t="s">
        <v>1198</v>
      </c>
      <c r="D3155" s="280" t="s">
        <v>1213</v>
      </c>
      <c r="E3155" s="80">
        <v>3.7804515616065915E-5</v>
      </c>
      <c r="F3155" s="80">
        <v>710879</v>
      </c>
      <c r="G3155" s="80">
        <v>8</v>
      </c>
      <c r="H3155" s="280" t="s">
        <v>1394</v>
      </c>
      <c r="I3155" s="80"/>
    </row>
    <row r="3156" spans="1:9">
      <c r="A3156" s="280" t="s">
        <v>4551</v>
      </c>
      <c r="B3156" s="280" t="s">
        <v>1457</v>
      </c>
      <c r="C3156" s="280" t="s">
        <v>1198</v>
      </c>
      <c r="D3156" s="280" t="s">
        <v>1214</v>
      </c>
      <c r="E3156" s="80">
        <v>3.9834689322614029E-5</v>
      </c>
      <c r="F3156" s="80">
        <v>710879</v>
      </c>
      <c r="G3156" s="80">
        <v>8</v>
      </c>
      <c r="H3156" s="280" t="s">
        <v>1394</v>
      </c>
      <c r="I3156" s="80"/>
    </row>
    <row r="3157" spans="1:9">
      <c r="A3157" s="280" t="s">
        <v>4552</v>
      </c>
      <c r="B3157" s="280" t="s">
        <v>1457</v>
      </c>
      <c r="C3157" s="280" t="s">
        <v>1198</v>
      </c>
      <c r="D3157" s="280" t="s">
        <v>1215</v>
      </c>
      <c r="E3157" s="80">
        <v>3.9791629693454124E-5</v>
      </c>
      <c r="F3157" s="80">
        <v>710879</v>
      </c>
      <c r="G3157" s="80">
        <v>8</v>
      </c>
      <c r="H3157" s="280" t="s">
        <v>1394</v>
      </c>
      <c r="I3157" s="80"/>
    </row>
    <row r="3158" spans="1:9">
      <c r="A3158" s="280" t="s">
        <v>4553</v>
      </c>
      <c r="B3158" s="280" t="s">
        <v>1457</v>
      </c>
      <c r="C3158" s="280" t="s">
        <v>1198</v>
      </c>
      <c r="D3158" s="280" t="s">
        <v>1216</v>
      </c>
      <c r="E3158" s="80">
        <v>7.2323465381957287E-5</v>
      </c>
      <c r="F3158" s="80">
        <v>710879</v>
      </c>
      <c r="G3158" s="80">
        <v>8</v>
      </c>
      <c r="H3158" s="280" t="s">
        <v>1394</v>
      </c>
      <c r="I3158" s="80"/>
    </row>
    <row r="3159" spans="1:9">
      <c r="A3159" s="280" t="s">
        <v>4554</v>
      </c>
      <c r="B3159" s="280" t="s">
        <v>1457</v>
      </c>
      <c r="C3159" s="280" t="s">
        <v>1198</v>
      </c>
      <c r="D3159" s="280" t="s">
        <v>1217</v>
      </c>
      <c r="E3159" s="80">
        <v>3.9093445784162615E-5</v>
      </c>
      <c r="F3159" s="80">
        <v>710879</v>
      </c>
      <c r="G3159" s="80">
        <v>8</v>
      </c>
      <c r="H3159" s="280" t="s">
        <v>1394</v>
      </c>
      <c r="I3159" s="80"/>
    </row>
    <row r="3160" spans="1:9">
      <c r="A3160" s="280" t="s">
        <v>4555</v>
      </c>
      <c r="B3160" s="280" t="s">
        <v>1457</v>
      </c>
      <c r="C3160" s="280" t="s">
        <v>1198</v>
      </c>
      <c r="D3160" s="280" t="s">
        <v>1218</v>
      </c>
      <c r="E3160" s="80">
        <v>5.6029364674588787E-5</v>
      </c>
      <c r="F3160" s="80">
        <v>710879</v>
      </c>
      <c r="G3160" s="80">
        <v>8</v>
      </c>
      <c r="H3160" s="280" t="s">
        <v>1394</v>
      </c>
      <c r="I3160" s="80"/>
    </row>
    <row r="3161" spans="1:9">
      <c r="A3161" s="280" t="s">
        <v>4556</v>
      </c>
      <c r="B3161" s="280" t="s">
        <v>1457</v>
      </c>
      <c r="C3161" s="280" t="s">
        <v>1198</v>
      </c>
      <c r="D3161" s="280" t="s">
        <v>1219</v>
      </c>
      <c r="E3161" s="80">
        <v>16.73786334803324</v>
      </c>
      <c r="F3161" s="80">
        <v>710879</v>
      </c>
      <c r="G3161" s="80">
        <v>8</v>
      </c>
      <c r="H3161" s="280" t="s">
        <v>1394</v>
      </c>
      <c r="I3161" s="80"/>
    </row>
    <row r="3162" spans="1:9">
      <c r="A3162" s="280" t="s">
        <v>4557</v>
      </c>
      <c r="B3162" s="280" t="s">
        <v>1457</v>
      </c>
      <c r="C3162" s="280" t="s">
        <v>1198</v>
      </c>
      <c r="D3162" s="280" t="s">
        <v>1347</v>
      </c>
      <c r="E3162" s="80">
        <v>1.1079288298954726E-4</v>
      </c>
      <c r="F3162" s="80">
        <v>710879</v>
      </c>
      <c r="G3162" s="80">
        <v>8</v>
      </c>
      <c r="H3162" s="280" t="s">
        <v>1394</v>
      </c>
      <c r="I3162" s="80"/>
    </row>
    <row r="3163" spans="1:9">
      <c r="A3163" s="280" t="s">
        <v>4558</v>
      </c>
      <c r="B3163" s="280" t="s">
        <v>1457</v>
      </c>
      <c r="C3163" s="280" t="s">
        <v>1198</v>
      </c>
      <c r="D3163" s="280" t="s">
        <v>1344</v>
      </c>
      <c r="E3163" s="80">
        <v>2.710030207647214E-4</v>
      </c>
      <c r="F3163" s="80">
        <v>710879</v>
      </c>
      <c r="G3163" s="80">
        <v>8</v>
      </c>
      <c r="H3163" s="280" t="s">
        <v>1394</v>
      </c>
      <c r="I3163" s="80"/>
    </row>
    <row r="3164" spans="1:9">
      <c r="A3164" s="280" t="s">
        <v>4559</v>
      </c>
      <c r="B3164" s="280" t="s">
        <v>1457</v>
      </c>
      <c r="C3164" s="280" t="s">
        <v>1199</v>
      </c>
      <c r="D3164" s="280" t="s">
        <v>1211</v>
      </c>
      <c r="E3164" s="80">
        <v>1.007557942318561E-4</v>
      </c>
      <c r="F3164" s="80">
        <v>710879</v>
      </c>
      <c r="G3164" s="80">
        <v>8</v>
      </c>
      <c r="H3164" s="280" t="s">
        <v>1394</v>
      </c>
      <c r="I3164" s="80"/>
    </row>
    <row r="3165" spans="1:9">
      <c r="A3165" s="280" t="s">
        <v>4560</v>
      </c>
      <c r="B3165" s="280" t="s">
        <v>1457</v>
      </c>
      <c r="C3165" s="280" t="s">
        <v>1199</v>
      </c>
      <c r="D3165" s="280" t="s">
        <v>1212</v>
      </c>
      <c r="E3165" s="80">
        <v>1.0563370599562978E-4</v>
      </c>
      <c r="F3165" s="80">
        <v>710879</v>
      </c>
      <c r="G3165" s="80">
        <v>8</v>
      </c>
      <c r="H3165" s="280" t="s">
        <v>1394</v>
      </c>
      <c r="I3165" s="80"/>
    </row>
    <row r="3166" spans="1:9">
      <c r="A3166" s="280" t="s">
        <v>4561</v>
      </c>
      <c r="B3166" s="280" t="s">
        <v>1457</v>
      </c>
      <c r="C3166" s="280" t="s">
        <v>1199</v>
      </c>
      <c r="D3166" s="280" t="s">
        <v>1213</v>
      </c>
      <c r="E3166" s="80">
        <v>1.007557942318561E-4</v>
      </c>
      <c r="F3166" s="80">
        <v>710879</v>
      </c>
      <c r="G3166" s="80">
        <v>8</v>
      </c>
      <c r="H3166" s="280" t="s">
        <v>1394</v>
      </c>
      <c r="I3166" s="80"/>
    </row>
    <row r="3167" spans="1:9">
      <c r="A3167" s="280" t="s">
        <v>4562</v>
      </c>
      <c r="B3167" s="280" t="s">
        <v>1457</v>
      </c>
      <c r="C3167" s="280" t="s">
        <v>1199</v>
      </c>
      <c r="D3167" s="280" t="s">
        <v>1214</v>
      </c>
      <c r="E3167" s="80">
        <v>1.055700704769438E-4</v>
      </c>
      <c r="F3167" s="80">
        <v>710879</v>
      </c>
      <c r="G3167" s="80">
        <v>8</v>
      </c>
      <c r="H3167" s="280" t="s">
        <v>1394</v>
      </c>
      <c r="I3167" s="80"/>
    </row>
    <row r="3168" spans="1:9">
      <c r="A3168" s="280" t="s">
        <v>4563</v>
      </c>
      <c r="B3168" s="280" t="s">
        <v>1457</v>
      </c>
      <c r="C3168" s="280" t="s">
        <v>1199</v>
      </c>
      <c r="D3168" s="280" t="s">
        <v>1215</v>
      </c>
      <c r="E3168" s="80">
        <v>1.0504989687499036E-4</v>
      </c>
      <c r="F3168" s="80">
        <v>710879</v>
      </c>
      <c r="G3168" s="80">
        <v>8</v>
      </c>
      <c r="H3168" s="280" t="s">
        <v>1394</v>
      </c>
      <c r="I3168" s="80"/>
    </row>
    <row r="3169" spans="1:9">
      <c r="A3169" s="280" t="s">
        <v>4564</v>
      </c>
      <c r="B3169" s="280" t="s">
        <v>1457</v>
      </c>
      <c r="C3169" s="280" t="s">
        <v>1199</v>
      </c>
      <c r="D3169" s="280" t="s">
        <v>1216</v>
      </c>
      <c r="E3169" s="80">
        <v>1.4682712969604276E-4</v>
      </c>
      <c r="F3169" s="80">
        <v>710879</v>
      </c>
      <c r="G3169" s="80">
        <v>8</v>
      </c>
      <c r="H3169" s="280" t="s">
        <v>1394</v>
      </c>
      <c r="I3169" s="80"/>
    </row>
    <row r="3170" spans="1:9">
      <c r="A3170" s="280" t="s">
        <v>4565</v>
      </c>
      <c r="B3170" s="280" t="s">
        <v>1457</v>
      </c>
      <c r="C3170" s="280" t="s">
        <v>1199</v>
      </c>
      <c r="D3170" s="280" t="s">
        <v>1217</v>
      </c>
      <c r="E3170" s="80">
        <v>9.5661832412011178E-5</v>
      </c>
      <c r="F3170" s="80">
        <v>710879</v>
      </c>
      <c r="G3170" s="80">
        <v>8</v>
      </c>
      <c r="H3170" s="280" t="s">
        <v>1394</v>
      </c>
      <c r="I3170" s="80"/>
    </row>
    <row r="3171" spans="1:9">
      <c r="A3171" s="280" t="s">
        <v>4566</v>
      </c>
      <c r="B3171" s="280" t="s">
        <v>1457</v>
      </c>
      <c r="C3171" s="280" t="s">
        <v>1199</v>
      </c>
      <c r="D3171" s="280" t="s">
        <v>1218</v>
      </c>
      <c r="E3171" s="80">
        <v>1.0571135362492969E-4</v>
      </c>
      <c r="F3171" s="80">
        <v>710879</v>
      </c>
      <c r="G3171" s="80">
        <v>8</v>
      </c>
      <c r="H3171" s="280" t="s">
        <v>1394</v>
      </c>
      <c r="I3171" s="80"/>
    </row>
    <row r="3172" spans="1:9">
      <c r="A3172" s="280" t="s">
        <v>4567</v>
      </c>
      <c r="B3172" s="280" t="s">
        <v>1457</v>
      </c>
      <c r="C3172" s="280" t="s">
        <v>1199</v>
      </c>
      <c r="D3172" s="280" t="s">
        <v>1219</v>
      </c>
      <c r="E3172" s="80">
        <v>42.049137515936053</v>
      </c>
      <c r="F3172" s="80">
        <v>710879</v>
      </c>
      <c r="G3172" s="80">
        <v>8</v>
      </c>
      <c r="H3172" s="280" t="s">
        <v>1394</v>
      </c>
      <c r="I3172" s="80"/>
    </row>
    <row r="3173" spans="1:9">
      <c r="A3173" s="280" t="s">
        <v>4568</v>
      </c>
      <c r="B3173" s="280" t="s">
        <v>1457</v>
      </c>
      <c r="C3173" s="280" t="s">
        <v>1199</v>
      </c>
      <c r="D3173" s="280" t="s">
        <v>1347</v>
      </c>
      <c r="E3173" s="80">
        <v>3.1766006222795168E-4</v>
      </c>
      <c r="F3173" s="80">
        <v>710879</v>
      </c>
      <c r="G3173" s="80">
        <v>8</v>
      </c>
      <c r="H3173" s="280" t="s">
        <v>1394</v>
      </c>
      <c r="I3173" s="80"/>
    </row>
    <row r="3174" spans="1:9">
      <c r="A3174" s="280" t="s">
        <v>4569</v>
      </c>
      <c r="B3174" s="280" t="s">
        <v>1457</v>
      </c>
      <c r="C3174" s="280" t="s">
        <v>1199</v>
      </c>
      <c r="D3174" s="280" t="s">
        <v>1344</v>
      </c>
      <c r="E3174" s="80">
        <v>7.4532745910484144E-4</v>
      </c>
      <c r="F3174" s="80">
        <v>710879</v>
      </c>
      <c r="G3174" s="80">
        <v>8</v>
      </c>
      <c r="H3174" s="280" t="s">
        <v>1394</v>
      </c>
      <c r="I3174" s="80"/>
    </row>
    <row r="3175" spans="1:9">
      <c r="A3175" s="280" t="s">
        <v>4570</v>
      </c>
      <c r="B3175" s="280" t="s">
        <v>1457</v>
      </c>
      <c r="C3175" s="280" t="s">
        <v>1181</v>
      </c>
      <c r="D3175" s="280" t="s">
        <v>1211</v>
      </c>
      <c r="E3175" s="80">
        <v>1.7684009320088684E-4</v>
      </c>
      <c r="F3175" s="80">
        <v>710879</v>
      </c>
      <c r="G3175" s="80">
        <v>8</v>
      </c>
      <c r="H3175" s="280" t="s">
        <v>1394</v>
      </c>
      <c r="I3175" s="80"/>
    </row>
    <row r="3176" spans="1:9">
      <c r="A3176" s="280" t="s">
        <v>4571</v>
      </c>
      <c r="B3176" s="280" t="s">
        <v>1457</v>
      </c>
      <c r="C3176" s="280" t="s">
        <v>1181</v>
      </c>
      <c r="D3176" s="280" t="s">
        <v>1212</v>
      </c>
      <c r="E3176" s="80">
        <v>1.9878117232709143E-4</v>
      </c>
      <c r="F3176" s="80">
        <v>710879</v>
      </c>
      <c r="G3176" s="80">
        <v>8</v>
      </c>
      <c r="H3176" s="280" t="s">
        <v>1394</v>
      </c>
      <c r="I3176" s="80"/>
    </row>
    <row r="3177" spans="1:9">
      <c r="A3177" s="280" t="s">
        <v>4572</v>
      </c>
      <c r="B3177" s="280" t="s">
        <v>1457</v>
      </c>
      <c r="C3177" s="280" t="s">
        <v>1181</v>
      </c>
      <c r="D3177" s="280" t="s">
        <v>1213</v>
      </c>
      <c r="E3177" s="80">
        <v>1.7939007656409331E-4</v>
      </c>
      <c r="F3177" s="80">
        <v>710879</v>
      </c>
      <c r="G3177" s="80">
        <v>8</v>
      </c>
      <c r="H3177" s="280" t="s">
        <v>1394</v>
      </c>
      <c r="I3177" s="80"/>
    </row>
    <row r="3178" spans="1:9">
      <c r="A3178" s="280" t="s">
        <v>4573</v>
      </c>
      <c r="B3178" s="280" t="s">
        <v>1457</v>
      </c>
      <c r="C3178" s="280" t="s">
        <v>1181</v>
      </c>
      <c r="D3178" s="280" t="s">
        <v>1214</v>
      </c>
      <c r="E3178" s="80">
        <v>1.9878117232709143E-4</v>
      </c>
      <c r="F3178" s="80">
        <v>710879</v>
      </c>
      <c r="G3178" s="80">
        <v>8</v>
      </c>
      <c r="H3178" s="280" t="s">
        <v>1394</v>
      </c>
      <c r="I3178" s="80"/>
    </row>
    <row r="3179" spans="1:9">
      <c r="A3179" s="280" t="s">
        <v>4574</v>
      </c>
      <c r="B3179" s="280" t="s">
        <v>1457</v>
      </c>
      <c r="C3179" s="280" t="s">
        <v>1181</v>
      </c>
      <c r="D3179" s="280" t="s">
        <v>1215</v>
      </c>
      <c r="E3179" s="80">
        <v>1.9810273408618092E-4</v>
      </c>
      <c r="F3179" s="80">
        <v>710879</v>
      </c>
      <c r="G3179" s="80">
        <v>8</v>
      </c>
      <c r="H3179" s="280" t="s">
        <v>1394</v>
      </c>
      <c r="I3179" s="80"/>
    </row>
    <row r="3180" spans="1:9">
      <c r="A3180" s="280" t="s">
        <v>4575</v>
      </c>
      <c r="B3180" s="280" t="s">
        <v>1457</v>
      </c>
      <c r="C3180" s="280" t="s">
        <v>1181</v>
      </c>
      <c r="D3180" s="280" t="s">
        <v>1216</v>
      </c>
      <c r="E3180" s="80">
        <v>4.6793376878520891E-4</v>
      </c>
      <c r="F3180" s="80">
        <v>710879</v>
      </c>
      <c r="G3180" s="80">
        <v>8</v>
      </c>
      <c r="H3180" s="280" t="s">
        <v>1394</v>
      </c>
      <c r="I3180" s="80"/>
    </row>
    <row r="3181" spans="1:9">
      <c r="A3181" s="280" t="s">
        <v>4576</v>
      </c>
      <c r="B3181" s="280" t="s">
        <v>1457</v>
      </c>
      <c r="C3181" s="280" t="s">
        <v>1181</v>
      </c>
      <c r="D3181" s="280" t="s">
        <v>1217</v>
      </c>
      <c r="E3181" s="80">
        <v>1.8528802202428233E-4</v>
      </c>
      <c r="F3181" s="80">
        <v>710879</v>
      </c>
      <c r="G3181" s="80">
        <v>8</v>
      </c>
      <c r="H3181" s="280" t="s">
        <v>1394</v>
      </c>
      <c r="I3181" s="80"/>
    </row>
    <row r="3182" spans="1:9">
      <c r="A3182" s="280" t="s">
        <v>4577</v>
      </c>
      <c r="B3182" s="280" t="s">
        <v>1457</v>
      </c>
      <c r="C3182" s="280" t="s">
        <v>1181</v>
      </c>
      <c r="D3182" s="280" t="s">
        <v>1218</v>
      </c>
      <c r="E3182" s="80">
        <v>2.3670807774114913E-4</v>
      </c>
      <c r="F3182" s="80">
        <v>710879</v>
      </c>
      <c r="G3182" s="80">
        <v>8</v>
      </c>
      <c r="H3182" s="280" t="s">
        <v>1394</v>
      </c>
      <c r="I3182" s="80"/>
    </row>
    <row r="3183" spans="1:9">
      <c r="A3183" s="280" t="s">
        <v>4578</v>
      </c>
      <c r="B3183" s="280" t="s">
        <v>1457</v>
      </c>
      <c r="C3183" s="280" t="s">
        <v>1181</v>
      </c>
      <c r="D3183" s="280" t="s">
        <v>1219</v>
      </c>
      <c r="E3183" s="80">
        <v>2.0064913741739117E-4</v>
      </c>
      <c r="F3183" s="80">
        <v>710879</v>
      </c>
      <c r="G3183" s="80">
        <v>8</v>
      </c>
      <c r="H3183" s="280" t="s">
        <v>1394</v>
      </c>
      <c r="I3183" s="80"/>
    </row>
    <row r="3184" spans="1:9">
      <c r="A3184" s="280" t="s">
        <v>4579</v>
      </c>
      <c r="B3184" s="280" t="s">
        <v>1457</v>
      </c>
      <c r="C3184" s="280" t="s">
        <v>1181</v>
      </c>
      <c r="D3184" s="280" t="s">
        <v>1347</v>
      </c>
      <c r="E3184" s="80">
        <v>5.3165006456895245E-4</v>
      </c>
      <c r="F3184" s="80">
        <v>710879</v>
      </c>
      <c r="G3184" s="80">
        <v>8</v>
      </c>
      <c r="H3184" s="280" t="s">
        <v>1394</v>
      </c>
      <c r="I3184" s="80"/>
    </row>
    <row r="3185" spans="1:9">
      <c r="A3185" s="280" t="s">
        <v>4580</v>
      </c>
      <c r="B3185" s="280" t="s">
        <v>1457</v>
      </c>
      <c r="C3185" s="280" t="s">
        <v>1181</v>
      </c>
      <c r="D3185" s="280" t="s">
        <v>1344</v>
      </c>
      <c r="E3185" s="80">
        <v>1.3565077116377792E-3</v>
      </c>
      <c r="F3185" s="80">
        <v>710879</v>
      </c>
      <c r="G3185" s="80">
        <v>8</v>
      </c>
      <c r="H3185" s="280" t="s">
        <v>1394</v>
      </c>
      <c r="I3185" s="80"/>
    </row>
    <row r="3186" spans="1:9">
      <c r="A3186" s="280" t="s">
        <v>4581</v>
      </c>
      <c r="B3186" s="280" t="s">
        <v>1457</v>
      </c>
      <c r="C3186" s="280" t="s">
        <v>1200</v>
      </c>
      <c r="D3186" s="280" t="s">
        <v>1211</v>
      </c>
      <c r="E3186" s="80">
        <v>1.8622008837252061E-3</v>
      </c>
      <c r="F3186" s="80">
        <v>710879</v>
      </c>
      <c r="G3186" s="80">
        <v>8</v>
      </c>
      <c r="H3186" s="280" t="s">
        <v>1394</v>
      </c>
      <c r="I3186" s="80"/>
    </row>
    <row r="3187" spans="1:9">
      <c r="A3187" s="280" t="s">
        <v>4582</v>
      </c>
      <c r="B3187" s="280" t="s">
        <v>1457</v>
      </c>
      <c r="C3187" s="280" t="s">
        <v>1200</v>
      </c>
      <c r="D3187" s="280" t="s">
        <v>1212</v>
      </c>
      <c r="E3187" s="80">
        <v>1.9673986615017626E-3</v>
      </c>
      <c r="F3187" s="80">
        <v>710879</v>
      </c>
      <c r="G3187" s="80">
        <v>8</v>
      </c>
      <c r="H3187" s="280" t="s">
        <v>1394</v>
      </c>
      <c r="I3187" s="80"/>
    </row>
    <row r="3188" spans="1:9">
      <c r="A3188" s="280" t="s">
        <v>4583</v>
      </c>
      <c r="B3188" s="280" t="s">
        <v>1457</v>
      </c>
      <c r="C3188" s="280" t="s">
        <v>1200</v>
      </c>
      <c r="D3188" s="280" t="s">
        <v>1213</v>
      </c>
      <c r="E3188" s="80">
        <v>1.8628869542989337E-3</v>
      </c>
      <c r="F3188" s="80">
        <v>710879</v>
      </c>
      <c r="G3188" s="80">
        <v>8</v>
      </c>
      <c r="H3188" s="280" t="s">
        <v>1394</v>
      </c>
      <c r="I3188" s="80"/>
    </row>
    <row r="3189" spans="1:9">
      <c r="A3189" s="280" t="s">
        <v>4584</v>
      </c>
      <c r="B3189" s="280" t="s">
        <v>1457</v>
      </c>
      <c r="C3189" s="280" t="s">
        <v>1200</v>
      </c>
      <c r="D3189" s="280" t="s">
        <v>1214</v>
      </c>
      <c r="E3189" s="80">
        <v>1.9571227715131419E-3</v>
      </c>
      <c r="F3189" s="80">
        <v>710879</v>
      </c>
      <c r="G3189" s="80">
        <v>8</v>
      </c>
      <c r="H3189" s="280" t="s">
        <v>1394</v>
      </c>
      <c r="I3189" s="80"/>
    </row>
    <row r="3190" spans="1:9">
      <c r="A3190" s="280" t="s">
        <v>4585</v>
      </c>
      <c r="B3190" s="280" t="s">
        <v>1457</v>
      </c>
      <c r="C3190" s="280" t="s">
        <v>1200</v>
      </c>
      <c r="D3190" s="280" t="s">
        <v>1215</v>
      </c>
      <c r="E3190" s="80">
        <v>1.9604952611717275E-3</v>
      </c>
      <c r="F3190" s="80">
        <v>710879</v>
      </c>
      <c r="G3190" s="80">
        <v>8</v>
      </c>
      <c r="H3190" s="280" t="s">
        <v>1394</v>
      </c>
      <c r="I3190" s="80"/>
    </row>
    <row r="3191" spans="1:9">
      <c r="A3191" s="280" t="s">
        <v>4586</v>
      </c>
      <c r="B3191" s="280" t="s">
        <v>1457</v>
      </c>
      <c r="C3191" s="280" t="s">
        <v>1200</v>
      </c>
      <c r="D3191" s="280" t="s">
        <v>1216</v>
      </c>
      <c r="E3191" s="80">
        <v>2.6012777814551982E-3</v>
      </c>
      <c r="F3191" s="80">
        <v>710879</v>
      </c>
      <c r="G3191" s="80">
        <v>8</v>
      </c>
      <c r="H3191" s="280" t="s">
        <v>1394</v>
      </c>
      <c r="I3191" s="80"/>
    </row>
    <row r="3192" spans="1:9">
      <c r="A3192" s="280" t="s">
        <v>4587</v>
      </c>
      <c r="B3192" s="280" t="s">
        <v>1457</v>
      </c>
      <c r="C3192" s="280" t="s">
        <v>1200</v>
      </c>
      <c r="D3192" s="280" t="s">
        <v>1217</v>
      </c>
      <c r="E3192" s="80">
        <v>1.8060568760863861E-3</v>
      </c>
      <c r="F3192" s="80">
        <v>710879</v>
      </c>
      <c r="G3192" s="80">
        <v>8</v>
      </c>
      <c r="H3192" s="280" t="s">
        <v>1394</v>
      </c>
      <c r="I3192" s="80"/>
    </row>
    <row r="3193" spans="1:9">
      <c r="A3193" s="280" t="s">
        <v>4588</v>
      </c>
      <c r="B3193" s="280" t="s">
        <v>1457</v>
      </c>
      <c r="C3193" s="280" t="s">
        <v>1200</v>
      </c>
      <c r="D3193" s="280" t="s">
        <v>1218</v>
      </c>
      <c r="E3193" s="80">
        <v>1.9532186131256193E-3</v>
      </c>
      <c r="F3193" s="80">
        <v>710879</v>
      </c>
      <c r="G3193" s="80">
        <v>8</v>
      </c>
      <c r="H3193" s="280" t="s">
        <v>1394</v>
      </c>
      <c r="I3193" s="80"/>
    </row>
    <row r="3194" spans="1:9">
      <c r="A3194" s="280" t="s">
        <v>4589</v>
      </c>
      <c r="B3194" s="280" t="s">
        <v>1457</v>
      </c>
      <c r="C3194" s="280" t="s">
        <v>1200</v>
      </c>
      <c r="D3194" s="280" t="s">
        <v>1219</v>
      </c>
      <c r="E3194" s="80">
        <v>1.9688779422754777E-3</v>
      </c>
      <c r="F3194" s="80">
        <v>710879</v>
      </c>
      <c r="G3194" s="80">
        <v>8</v>
      </c>
      <c r="H3194" s="280" t="s">
        <v>1394</v>
      </c>
      <c r="I3194" s="80"/>
    </row>
    <row r="3195" spans="1:9">
      <c r="A3195" s="280" t="s">
        <v>4590</v>
      </c>
      <c r="B3195" s="280" t="s">
        <v>1457</v>
      </c>
      <c r="C3195" s="280" t="s">
        <v>1200</v>
      </c>
      <c r="D3195" s="280" t="s">
        <v>1347</v>
      </c>
      <c r="E3195" s="80">
        <v>5.0093016205120054E-3</v>
      </c>
      <c r="F3195" s="80">
        <v>710879</v>
      </c>
      <c r="G3195" s="80">
        <v>8</v>
      </c>
      <c r="H3195" s="280" t="s">
        <v>1394</v>
      </c>
      <c r="I3195" s="80"/>
    </row>
    <row r="3196" spans="1:9">
      <c r="A3196" s="280" t="s">
        <v>4591</v>
      </c>
      <c r="B3196" s="280" t="s">
        <v>1457</v>
      </c>
      <c r="C3196" s="280" t="s">
        <v>1200</v>
      </c>
      <c r="D3196" s="280" t="s">
        <v>1344</v>
      </c>
      <c r="E3196" s="80">
        <v>1.3138238714190963E-2</v>
      </c>
      <c r="F3196" s="80">
        <v>710879</v>
      </c>
      <c r="G3196" s="80">
        <v>8</v>
      </c>
      <c r="H3196" s="280" t="s">
        <v>1394</v>
      </c>
      <c r="I3196" s="80"/>
    </row>
    <row r="3197" spans="1:9">
      <c r="A3197" s="280" t="s">
        <v>4592</v>
      </c>
      <c r="B3197" s="280" t="s">
        <v>1457</v>
      </c>
      <c r="C3197" s="280" t="s">
        <v>1201</v>
      </c>
      <c r="D3197" s="280" t="s">
        <v>1211</v>
      </c>
      <c r="E3197" s="80">
        <v>5.7402458569732216E-2</v>
      </c>
      <c r="F3197" s="80">
        <v>710879</v>
      </c>
      <c r="G3197" s="80">
        <v>8</v>
      </c>
      <c r="H3197" s="280" t="s">
        <v>1394</v>
      </c>
      <c r="I3197" s="80"/>
    </row>
    <row r="3198" spans="1:9">
      <c r="A3198" s="280" t="s">
        <v>4593</v>
      </c>
      <c r="B3198" s="280" t="s">
        <v>1457</v>
      </c>
      <c r="C3198" s="280" t="s">
        <v>1201</v>
      </c>
      <c r="D3198" s="280" t="s">
        <v>1212</v>
      </c>
      <c r="E3198" s="80">
        <v>6.0673818034914777E-2</v>
      </c>
      <c r="F3198" s="80">
        <v>710879</v>
      </c>
      <c r="G3198" s="80">
        <v>8</v>
      </c>
      <c r="H3198" s="280" t="s">
        <v>1394</v>
      </c>
      <c r="I3198" s="80"/>
    </row>
    <row r="3199" spans="1:9">
      <c r="A3199" s="280" t="s">
        <v>4594</v>
      </c>
      <c r="B3199" s="280" t="s">
        <v>1457</v>
      </c>
      <c r="C3199" s="280" t="s">
        <v>1201</v>
      </c>
      <c r="D3199" s="280" t="s">
        <v>1213</v>
      </c>
      <c r="E3199" s="80">
        <v>5.7447132274032794E-2</v>
      </c>
      <c r="F3199" s="80">
        <v>710879</v>
      </c>
      <c r="G3199" s="80">
        <v>8</v>
      </c>
      <c r="H3199" s="280" t="s">
        <v>1394</v>
      </c>
      <c r="I3199" s="80"/>
    </row>
    <row r="3200" spans="1:9">
      <c r="A3200" s="280" t="s">
        <v>4595</v>
      </c>
      <c r="B3200" s="280" t="s">
        <v>1457</v>
      </c>
      <c r="C3200" s="280" t="s">
        <v>1201</v>
      </c>
      <c r="D3200" s="280" t="s">
        <v>1214</v>
      </c>
      <c r="E3200" s="80">
        <v>6.0068481616407647E-2</v>
      </c>
      <c r="F3200" s="80">
        <v>710879</v>
      </c>
      <c r="G3200" s="80">
        <v>8</v>
      </c>
      <c r="H3200" s="280" t="s">
        <v>1394</v>
      </c>
      <c r="I3200" s="80"/>
    </row>
    <row r="3201" spans="1:9">
      <c r="A3201" s="280" t="s">
        <v>4596</v>
      </c>
      <c r="B3201" s="280" t="s">
        <v>1457</v>
      </c>
      <c r="C3201" s="280" t="s">
        <v>1201</v>
      </c>
      <c r="D3201" s="280" t="s">
        <v>1215</v>
      </c>
      <c r="E3201" s="80">
        <v>6.0494889292641678E-2</v>
      </c>
      <c r="F3201" s="80">
        <v>710879</v>
      </c>
      <c r="G3201" s="80">
        <v>8</v>
      </c>
      <c r="H3201" s="280" t="s">
        <v>1394</v>
      </c>
      <c r="I3201" s="80"/>
    </row>
    <row r="3202" spans="1:9">
      <c r="A3202" s="280" t="s">
        <v>4597</v>
      </c>
      <c r="B3202" s="280" t="s">
        <v>1457</v>
      </c>
      <c r="C3202" s="280" t="s">
        <v>1201</v>
      </c>
      <c r="D3202" s="280" t="s">
        <v>1216</v>
      </c>
      <c r="E3202" s="80">
        <v>7.003345994907674E-2</v>
      </c>
      <c r="F3202" s="80">
        <v>710879</v>
      </c>
      <c r="G3202" s="80">
        <v>8</v>
      </c>
      <c r="H3202" s="280" t="s">
        <v>1394</v>
      </c>
      <c r="I3202" s="80"/>
    </row>
    <row r="3203" spans="1:9">
      <c r="A3203" s="280" t="s">
        <v>4598</v>
      </c>
      <c r="B3203" s="280" t="s">
        <v>1457</v>
      </c>
      <c r="C3203" s="280" t="s">
        <v>1201</v>
      </c>
      <c r="D3203" s="280" t="s">
        <v>1217</v>
      </c>
      <c r="E3203" s="80">
        <v>5.508225680539533E-2</v>
      </c>
      <c r="F3203" s="80">
        <v>710879</v>
      </c>
      <c r="G3203" s="80">
        <v>8</v>
      </c>
      <c r="H3203" s="280" t="s">
        <v>1394</v>
      </c>
      <c r="I3203" s="80"/>
    </row>
    <row r="3204" spans="1:9">
      <c r="A3204" s="280" t="s">
        <v>4599</v>
      </c>
      <c r="B3204" s="280" t="s">
        <v>1457</v>
      </c>
      <c r="C3204" s="280" t="s">
        <v>1201</v>
      </c>
      <c r="D3204" s="280" t="s">
        <v>1218</v>
      </c>
      <c r="E3204" s="80">
        <v>7.3528335863240021E-2</v>
      </c>
      <c r="F3204" s="80">
        <v>710879</v>
      </c>
      <c r="G3204" s="80">
        <v>8</v>
      </c>
      <c r="H3204" s="280" t="s">
        <v>1394</v>
      </c>
      <c r="I3204" s="80"/>
    </row>
    <row r="3205" spans="1:9">
      <c r="A3205" s="280" t="s">
        <v>4600</v>
      </c>
      <c r="B3205" s="280" t="s">
        <v>1457</v>
      </c>
      <c r="C3205" s="280" t="s">
        <v>1201</v>
      </c>
      <c r="D3205" s="280" t="s">
        <v>1219</v>
      </c>
      <c r="E3205" s="80">
        <v>10400.362138950812</v>
      </c>
      <c r="F3205" s="80">
        <v>710879</v>
      </c>
      <c r="G3205" s="80">
        <v>8</v>
      </c>
      <c r="H3205" s="280" t="s">
        <v>1394</v>
      </c>
      <c r="I3205" s="80"/>
    </row>
    <row r="3206" spans="1:9">
      <c r="A3206" s="280" t="s">
        <v>4601</v>
      </c>
      <c r="B3206" s="280" t="s">
        <v>1457</v>
      </c>
      <c r="C3206" s="280" t="s">
        <v>1201</v>
      </c>
      <c r="D3206" s="280" t="s">
        <v>1347</v>
      </c>
      <c r="E3206" s="80">
        <v>0.17284740329446277</v>
      </c>
      <c r="F3206" s="80">
        <v>710879</v>
      </c>
      <c r="G3206" s="80">
        <v>8</v>
      </c>
      <c r="H3206" s="280" t="s">
        <v>1394</v>
      </c>
      <c r="I3206" s="80"/>
    </row>
    <row r="3207" spans="1:9">
      <c r="A3207" s="280" t="s">
        <v>4602</v>
      </c>
      <c r="B3207" s="280" t="s">
        <v>1457</v>
      </c>
      <c r="C3207" s="280" t="s">
        <v>1201</v>
      </c>
      <c r="D3207" s="280" t="s">
        <v>1344</v>
      </c>
      <c r="E3207" s="80">
        <v>0.42176753219606339</v>
      </c>
      <c r="F3207" s="80">
        <v>710879</v>
      </c>
      <c r="G3207" s="80">
        <v>8</v>
      </c>
      <c r="H3207" s="280" t="s">
        <v>1394</v>
      </c>
      <c r="I3207" s="80"/>
    </row>
    <row r="3208" spans="1:9">
      <c r="A3208" s="280" t="s">
        <v>4603</v>
      </c>
      <c r="B3208" s="280" t="s">
        <v>1457</v>
      </c>
      <c r="C3208" s="280" t="s">
        <v>1202</v>
      </c>
      <c r="D3208" s="280" t="s">
        <v>1211</v>
      </c>
      <c r="E3208" s="80">
        <v>0</v>
      </c>
      <c r="F3208" s="80">
        <v>710879</v>
      </c>
      <c r="G3208" s="80">
        <v>8</v>
      </c>
      <c r="H3208" s="280" t="s">
        <v>1394</v>
      </c>
      <c r="I3208" s="80"/>
    </row>
    <row r="3209" spans="1:9">
      <c r="A3209" s="280" t="s">
        <v>4604</v>
      </c>
      <c r="B3209" s="280" t="s">
        <v>1457</v>
      </c>
      <c r="C3209" s="280" t="s">
        <v>1202</v>
      </c>
      <c r="D3209" s="280" t="s">
        <v>1212</v>
      </c>
      <c r="E3209" s="80">
        <v>0</v>
      </c>
      <c r="F3209" s="80">
        <v>710879</v>
      </c>
      <c r="G3209" s="80">
        <v>8</v>
      </c>
      <c r="H3209" s="280" t="s">
        <v>1394</v>
      </c>
      <c r="I3209" s="80"/>
    </row>
    <row r="3210" spans="1:9">
      <c r="A3210" s="280" t="s">
        <v>4605</v>
      </c>
      <c r="B3210" s="280" t="s">
        <v>1457</v>
      </c>
      <c r="C3210" s="280" t="s">
        <v>1202</v>
      </c>
      <c r="D3210" s="280" t="s">
        <v>1213</v>
      </c>
      <c r="E3210" s="80">
        <v>0</v>
      </c>
      <c r="F3210" s="80">
        <v>710879</v>
      </c>
      <c r="G3210" s="80">
        <v>8</v>
      </c>
      <c r="H3210" s="280" t="s">
        <v>1394</v>
      </c>
      <c r="I3210" s="80"/>
    </row>
    <row r="3211" spans="1:9">
      <c r="A3211" s="280" t="s">
        <v>4606</v>
      </c>
      <c r="B3211" s="280" t="s">
        <v>1457</v>
      </c>
      <c r="C3211" s="280" t="s">
        <v>1202</v>
      </c>
      <c r="D3211" s="280" t="s">
        <v>1214</v>
      </c>
      <c r="E3211" s="80">
        <v>0</v>
      </c>
      <c r="F3211" s="80">
        <v>710879</v>
      </c>
      <c r="G3211" s="80">
        <v>8</v>
      </c>
      <c r="H3211" s="280" t="s">
        <v>1394</v>
      </c>
      <c r="I3211" s="80"/>
    </row>
    <row r="3212" spans="1:9">
      <c r="A3212" s="280" t="s">
        <v>4607</v>
      </c>
      <c r="B3212" s="280" t="s">
        <v>1457</v>
      </c>
      <c r="C3212" s="280" t="s">
        <v>1202</v>
      </c>
      <c r="D3212" s="280" t="s">
        <v>1215</v>
      </c>
      <c r="E3212" s="80">
        <v>0</v>
      </c>
      <c r="F3212" s="80">
        <v>710879</v>
      </c>
      <c r="G3212" s="80">
        <v>8</v>
      </c>
      <c r="H3212" s="280" t="s">
        <v>1394</v>
      </c>
      <c r="I3212" s="80"/>
    </row>
    <row r="3213" spans="1:9">
      <c r="A3213" s="280" t="s">
        <v>4608</v>
      </c>
      <c r="B3213" s="280" t="s">
        <v>1457</v>
      </c>
      <c r="C3213" s="280" t="s">
        <v>1202</v>
      </c>
      <c r="D3213" s="280" t="s">
        <v>1216</v>
      </c>
      <c r="E3213" s="80">
        <v>0</v>
      </c>
      <c r="F3213" s="80">
        <v>710879</v>
      </c>
      <c r="G3213" s="80">
        <v>8</v>
      </c>
      <c r="H3213" s="280" t="s">
        <v>1394</v>
      </c>
      <c r="I3213" s="80"/>
    </row>
    <row r="3214" spans="1:9">
      <c r="A3214" s="280" t="s">
        <v>4609</v>
      </c>
      <c r="B3214" s="280" t="s">
        <v>1457</v>
      </c>
      <c r="C3214" s="280" t="s">
        <v>1202</v>
      </c>
      <c r="D3214" s="280" t="s">
        <v>1217</v>
      </c>
      <c r="E3214" s="80">
        <v>0</v>
      </c>
      <c r="F3214" s="80">
        <v>710879</v>
      </c>
      <c r="G3214" s="80">
        <v>8</v>
      </c>
      <c r="H3214" s="280" t="s">
        <v>1394</v>
      </c>
      <c r="I3214" s="80"/>
    </row>
    <row r="3215" spans="1:9">
      <c r="A3215" s="280" t="s">
        <v>4610</v>
      </c>
      <c r="B3215" s="280" t="s">
        <v>1457</v>
      </c>
      <c r="C3215" s="280" t="s">
        <v>1202</v>
      </c>
      <c r="D3215" s="280" t="s">
        <v>1218</v>
      </c>
      <c r="E3215" s="80">
        <v>0</v>
      </c>
      <c r="F3215" s="80">
        <v>710879</v>
      </c>
      <c r="G3215" s="80">
        <v>8</v>
      </c>
      <c r="H3215" s="280" t="s">
        <v>1394</v>
      </c>
      <c r="I3215" s="80"/>
    </row>
    <row r="3216" spans="1:9">
      <c r="A3216" s="280" t="s">
        <v>4611</v>
      </c>
      <c r="B3216" s="280" t="s">
        <v>1457</v>
      </c>
      <c r="C3216" s="280" t="s">
        <v>1202</v>
      </c>
      <c r="D3216" s="280" t="s">
        <v>1219</v>
      </c>
      <c r="E3216" s="80">
        <v>0</v>
      </c>
      <c r="F3216" s="80">
        <v>710879</v>
      </c>
      <c r="G3216" s="80">
        <v>8</v>
      </c>
      <c r="H3216" s="280" t="s">
        <v>1394</v>
      </c>
      <c r="I3216" s="80"/>
    </row>
    <row r="3217" spans="1:9">
      <c r="A3217" s="280" t="s">
        <v>4612</v>
      </c>
      <c r="B3217" s="280" t="s">
        <v>1457</v>
      </c>
      <c r="C3217" s="280" t="s">
        <v>1202</v>
      </c>
      <c r="D3217" s="280" t="s">
        <v>1347</v>
      </c>
      <c r="E3217" s="80">
        <v>0</v>
      </c>
      <c r="F3217" s="80">
        <v>710879</v>
      </c>
      <c r="G3217" s="80">
        <v>8</v>
      </c>
      <c r="H3217" s="280" t="s">
        <v>1394</v>
      </c>
      <c r="I3217" s="80"/>
    </row>
    <row r="3218" spans="1:9">
      <c r="A3218" s="280" t="s">
        <v>4613</v>
      </c>
      <c r="B3218" s="280" t="s">
        <v>1457</v>
      </c>
      <c r="C3218" s="280" t="s">
        <v>1202</v>
      </c>
      <c r="D3218" s="280" t="s">
        <v>1344</v>
      </c>
      <c r="E3218" s="80">
        <v>0</v>
      </c>
      <c r="F3218" s="80">
        <v>710879</v>
      </c>
      <c r="G3218" s="80">
        <v>8</v>
      </c>
      <c r="H3218" s="280" t="s">
        <v>1394</v>
      </c>
      <c r="I3218" s="80"/>
    </row>
    <row r="3219" spans="1:9">
      <c r="A3219" s="280" t="s">
        <v>4614</v>
      </c>
      <c r="B3219" s="280" t="s">
        <v>1457</v>
      </c>
      <c r="C3219" s="280" t="s">
        <v>1203</v>
      </c>
      <c r="D3219" s="280" t="s">
        <v>1211</v>
      </c>
      <c r="E3219" s="80">
        <v>2.8584817385990483E-4</v>
      </c>
      <c r="F3219" s="80">
        <v>710879</v>
      </c>
      <c r="G3219" s="80">
        <v>8</v>
      </c>
      <c r="H3219" s="280" t="s">
        <v>1394</v>
      </c>
      <c r="I3219" s="80"/>
    </row>
    <row r="3220" spans="1:9">
      <c r="A3220" s="280" t="s">
        <v>4615</v>
      </c>
      <c r="B3220" s="280" t="s">
        <v>1457</v>
      </c>
      <c r="C3220" s="280" t="s">
        <v>1203</v>
      </c>
      <c r="D3220" s="280" t="s">
        <v>1212</v>
      </c>
      <c r="E3220" s="80">
        <v>3.0493597917845825E-4</v>
      </c>
      <c r="F3220" s="80">
        <v>710879</v>
      </c>
      <c r="G3220" s="80">
        <v>8</v>
      </c>
      <c r="H3220" s="280" t="s">
        <v>1394</v>
      </c>
      <c r="I3220" s="80"/>
    </row>
    <row r="3221" spans="1:9">
      <c r="A3221" s="280" t="s">
        <v>4616</v>
      </c>
      <c r="B3221" s="280" t="s">
        <v>1457</v>
      </c>
      <c r="C3221" s="280" t="s">
        <v>1203</v>
      </c>
      <c r="D3221" s="280" t="s">
        <v>1213</v>
      </c>
      <c r="E3221" s="80">
        <v>2.8595127248055911E-4</v>
      </c>
      <c r="F3221" s="80">
        <v>710879</v>
      </c>
      <c r="G3221" s="80">
        <v>8</v>
      </c>
      <c r="H3221" s="280" t="s">
        <v>1394</v>
      </c>
      <c r="I3221" s="80"/>
    </row>
    <row r="3222" spans="1:9">
      <c r="A3222" s="280" t="s">
        <v>4617</v>
      </c>
      <c r="B3222" s="280" t="s">
        <v>1457</v>
      </c>
      <c r="C3222" s="280" t="s">
        <v>1203</v>
      </c>
      <c r="D3222" s="280" t="s">
        <v>1214</v>
      </c>
      <c r="E3222" s="80">
        <v>3.0325513062410577E-4</v>
      </c>
      <c r="F3222" s="80">
        <v>710879</v>
      </c>
      <c r="G3222" s="80">
        <v>8</v>
      </c>
      <c r="H3222" s="280" t="s">
        <v>1394</v>
      </c>
      <c r="I3222" s="80"/>
    </row>
    <row r="3223" spans="1:9">
      <c r="A3223" s="280" t="s">
        <v>4618</v>
      </c>
      <c r="B3223" s="280" t="s">
        <v>1457</v>
      </c>
      <c r="C3223" s="280" t="s">
        <v>1203</v>
      </c>
      <c r="D3223" s="280" t="s">
        <v>1215</v>
      </c>
      <c r="E3223" s="80">
        <v>3.024681879402259E-4</v>
      </c>
      <c r="F3223" s="80">
        <v>710879</v>
      </c>
      <c r="G3223" s="80">
        <v>8</v>
      </c>
      <c r="H3223" s="280" t="s">
        <v>1394</v>
      </c>
      <c r="I3223" s="80"/>
    </row>
    <row r="3224" spans="1:9">
      <c r="A3224" s="280" t="s">
        <v>4619</v>
      </c>
      <c r="B3224" s="280" t="s">
        <v>1457</v>
      </c>
      <c r="C3224" s="280" t="s">
        <v>1203</v>
      </c>
      <c r="D3224" s="280" t="s">
        <v>1216</v>
      </c>
      <c r="E3224" s="80">
        <v>4.0843893158766655E-4</v>
      </c>
      <c r="F3224" s="80">
        <v>710879</v>
      </c>
      <c r="G3224" s="80">
        <v>8</v>
      </c>
      <c r="H3224" s="280" t="s">
        <v>1394</v>
      </c>
      <c r="I3224" s="80"/>
    </row>
    <row r="3225" spans="1:9">
      <c r="A3225" s="280" t="s">
        <v>4620</v>
      </c>
      <c r="B3225" s="280" t="s">
        <v>1457</v>
      </c>
      <c r="C3225" s="280" t="s">
        <v>1203</v>
      </c>
      <c r="D3225" s="280" t="s">
        <v>1217</v>
      </c>
      <c r="E3225" s="80">
        <v>2.8007586849875275E-4</v>
      </c>
      <c r="F3225" s="80">
        <v>710879</v>
      </c>
      <c r="G3225" s="80">
        <v>8</v>
      </c>
      <c r="H3225" s="280" t="s">
        <v>1394</v>
      </c>
      <c r="I3225" s="80"/>
    </row>
    <row r="3226" spans="1:9">
      <c r="A3226" s="280" t="s">
        <v>4621</v>
      </c>
      <c r="B3226" s="280" t="s">
        <v>1457</v>
      </c>
      <c r="C3226" s="280" t="s">
        <v>1203</v>
      </c>
      <c r="D3226" s="280" t="s">
        <v>1218</v>
      </c>
      <c r="E3226" s="80">
        <v>2.9078463099296267E-4</v>
      </c>
      <c r="F3226" s="80">
        <v>710879</v>
      </c>
      <c r="G3226" s="80">
        <v>8</v>
      </c>
      <c r="H3226" s="280" t="s">
        <v>1394</v>
      </c>
      <c r="I3226" s="80"/>
    </row>
    <row r="3227" spans="1:9">
      <c r="A3227" s="280" t="s">
        <v>4622</v>
      </c>
      <c r="B3227" s="280" t="s">
        <v>1457</v>
      </c>
      <c r="C3227" s="280" t="s">
        <v>1203</v>
      </c>
      <c r="D3227" s="280" t="s">
        <v>1219</v>
      </c>
      <c r="E3227" s="80">
        <v>9.7982500614261987</v>
      </c>
      <c r="F3227" s="80">
        <v>710879</v>
      </c>
      <c r="G3227" s="80">
        <v>8</v>
      </c>
      <c r="H3227" s="280" t="s">
        <v>1394</v>
      </c>
      <c r="I3227" s="80"/>
    </row>
    <row r="3228" spans="1:9">
      <c r="A3228" s="280" t="s">
        <v>4623</v>
      </c>
      <c r="B3228" s="280" t="s">
        <v>1457</v>
      </c>
      <c r="C3228" s="280" t="s">
        <v>1203</v>
      </c>
      <c r="D3228" s="280" t="s">
        <v>1347</v>
      </c>
      <c r="E3228" s="80">
        <v>8.9334640685837083E-4</v>
      </c>
      <c r="F3228" s="80">
        <v>710879</v>
      </c>
      <c r="G3228" s="80">
        <v>8</v>
      </c>
      <c r="H3228" s="280" t="s">
        <v>1394</v>
      </c>
      <c r="I3228" s="80"/>
    </row>
    <row r="3229" spans="1:9">
      <c r="A3229" s="280" t="s">
        <v>4624</v>
      </c>
      <c r="B3229" s="280" t="s">
        <v>1457</v>
      </c>
      <c r="C3229" s="280" t="s">
        <v>1203</v>
      </c>
      <c r="D3229" s="280" t="s">
        <v>1344</v>
      </c>
      <c r="E3229" s="80">
        <v>2.1330042841053633E-3</v>
      </c>
      <c r="F3229" s="80">
        <v>710879</v>
      </c>
      <c r="G3229" s="80">
        <v>8</v>
      </c>
      <c r="H3229" s="280" t="s">
        <v>1394</v>
      </c>
      <c r="I3229" s="80"/>
    </row>
    <row r="3230" spans="1:9">
      <c r="A3230" s="280" t="s">
        <v>4625</v>
      </c>
      <c r="B3230" s="280" t="s">
        <v>1457</v>
      </c>
      <c r="C3230" s="280" t="s">
        <v>1204</v>
      </c>
      <c r="D3230" s="280" t="s">
        <v>1211</v>
      </c>
      <c r="E3230" s="80">
        <v>6.5692511998630798E-2</v>
      </c>
      <c r="F3230" s="80">
        <v>710879</v>
      </c>
      <c r="G3230" s="80">
        <v>8</v>
      </c>
      <c r="H3230" s="280" t="s">
        <v>1394</v>
      </c>
      <c r="I3230" s="80"/>
    </row>
    <row r="3231" spans="1:9">
      <c r="A3231" s="280" t="s">
        <v>4626</v>
      </c>
      <c r="B3231" s="280" t="s">
        <v>1457</v>
      </c>
      <c r="C3231" s="280" t="s">
        <v>1204</v>
      </c>
      <c r="D3231" s="280" t="s">
        <v>1212</v>
      </c>
      <c r="E3231" s="80">
        <v>6.9647025482527852E-2</v>
      </c>
      <c r="F3231" s="80">
        <v>710879</v>
      </c>
      <c r="G3231" s="80">
        <v>8</v>
      </c>
      <c r="H3231" s="280" t="s">
        <v>1394</v>
      </c>
      <c r="I3231" s="80"/>
    </row>
    <row r="3232" spans="1:9">
      <c r="A3232" s="280" t="s">
        <v>4627</v>
      </c>
      <c r="B3232" s="280" t="s">
        <v>1457</v>
      </c>
      <c r="C3232" s="280" t="s">
        <v>1204</v>
      </c>
      <c r="D3232" s="280" t="s">
        <v>1213</v>
      </c>
      <c r="E3232" s="80">
        <v>6.5760224254253152E-2</v>
      </c>
      <c r="F3232" s="80">
        <v>710879</v>
      </c>
      <c r="G3232" s="80">
        <v>8</v>
      </c>
      <c r="H3232" s="280" t="s">
        <v>1394</v>
      </c>
      <c r="I3232" s="80"/>
    </row>
    <row r="3233" spans="1:9">
      <c r="A3233" s="280" t="s">
        <v>4628</v>
      </c>
      <c r="B3233" s="280" t="s">
        <v>1457</v>
      </c>
      <c r="C3233" s="280" t="s">
        <v>1204</v>
      </c>
      <c r="D3233" s="280" t="s">
        <v>1214</v>
      </c>
      <c r="E3233" s="80">
        <v>6.936157929830597E-2</v>
      </c>
      <c r="F3233" s="80">
        <v>710879</v>
      </c>
      <c r="G3233" s="80">
        <v>8</v>
      </c>
      <c r="H3233" s="280" t="s">
        <v>1394</v>
      </c>
      <c r="I3233" s="80"/>
    </row>
    <row r="3234" spans="1:9">
      <c r="A3234" s="280" t="s">
        <v>4629</v>
      </c>
      <c r="B3234" s="280" t="s">
        <v>1457</v>
      </c>
      <c r="C3234" s="280" t="s">
        <v>1204</v>
      </c>
      <c r="D3234" s="280" t="s">
        <v>1215</v>
      </c>
      <c r="E3234" s="80">
        <v>6.9159053465047804E-2</v>
      </c>
      <c r="F3234" s="80">
        <v>710879</v>
      </c>
      <c r="G3234" s="80">
        <v>8</v>
      </c>
      <c r="H3234" s="280" t="s">
        <v>1394</v>
      </c>
      <c r="I3234" s="80"/>
    </row>
    <row r="3235" spans="1:9">
      <c r="A3235" s="280" t="s">
        <v>4630</v>
      </c>
      <c r="B3235" s="280" t="s">
        <v>1457</v>
      </c>
      <c r="C3235" s="280" t="s">
        <v>1204</v>
      </c>
      <c r="D3235" s="280" t="s">
        <v>1216</v>
      </c>
      <c r="E3235" s="80">
        <v>9.0207231707656405E-2</v>
      </c>
      <c r="F3235" s="80">
        <v>710879</v>
      </c>
      <c r="G3235" s="80">
        <v>8</v>
      </c>
      <c r="H3235" s="280" t="s">
        <v>1394</v>
      </c>
      <c r="I3235" s="80"/>
    </row>
    <row r="3236" spans="1:9">
      <c r="A3236" s="280" t="s">
        <v>4631</v>
      </c>
      <c r="B3236" s="280" t="s">
        <v>1457</v>
      </c>
      <c r="C3236" s="280" t="s">
        <v>1204</v>
      </c>
      <c r="D3236" s="280" t="s">
        <v>1217</v>
      </c>
      <c r="E3236" s="80">
        <v>6.3473423074701482E-2</v>
      </c>
      <c r="F3236" s="80">
        <v>710879</v>
      </c>
      <c r="G3236" s="80">
        <v>8</v>
      </c>
      <c r="H3236" s="280" t="s">
        <v>1394</v>
      </c>
      <c r="I3236" s="80"/>
    </row>
    <row r="3237" spans="1:9">
      <c r="A3237" s="280" t="s">
        <v>4632</v>
      </c>
      <c r="B3237" s="280" t="s">
        <v>1457</v>
      </c>
      <c r="C3237" s="280" t="s">
        <v>1204</v>
      </c>
      <c r="D3237" s="280" t="s">
        <v>1218</v>
      </c>
      <c r="E3237" s="80">
        <v>6.2167068716755834E-2</v>
      </c>
      <c r="F3237" s="80">
        <v>710879</v>
      </c>
      <c r="G3237" s="80">
        <v>8</v>
      </c>
      <c r="H3237" s="280" t="s">
        <v>1394</v>
      </c>
      <c r="I3237" s="80"/>
    </row>
    <row r="3238" spans="1:9">
      <c r="A3238" s="280" t="s">
        <v>4633</v>
      </c>
      <c r="B3238" s="280" t="s">
        <v>1457</v>
      </c>
      <c r="C3238" s="280" t="s">
        <v>1204</v>
      </c>
      <c r="D3238" s="280" t="s">
        <v>1219</v>
      </c>
      <c r="E3238" s="80">
        <v>17034.351317754306</v>
      </c>
      <c r="F3238" s="80">
        <v>710879</v>
      </c>
      <c r="G3238" s="80">
        <v>8</v>
      </c>
      <c r="H3238" s="280" t="s">
        <v>1394</v>
      </c>
      <c r="I3238" s="80"/>
    </row>
    <row r="3239" spans="1:9">
      <c r="A3239" s="280" t="s">
        <v>4634</v>
      </c>
      <c r="B3239" s="280" t="s">
        <v>1457</v>
      </c>
      <c r="C3239" s="280" t="s">
        <v>1204</v>
      </c>
      <c r="D3239" s="280" t="s">
        <v>1347</v>
      </c>
      <c r="E3239" s="80">
        <v>0.19313959736780198</v>
      </c>
      <c r="F3239" s="80">
        <v>710879</v>
      </c>
      <c r="G3239" s="80">
        <v>8</v>
      </c>
      <c r="H3239" s="280" t="s">
        <v>1394</v>
      </c>
      <c r="I3239" s="80"/>
    </row>
    <row r="3240" spans="1:9">
      <c r="A3240" s="280" t="s">
        <v>4635</v>
      </c>
      <c r="B3240" s="280" t="s">
        <v>1457</v>
      </c>
      <c r="C3240" s="280" t="s">
        <v>1204</v>
      </c>
      <c r="D3240" s="280" t="s">
        <v>1344</v>
      </c>
      <c r="E3240" s="80">
        <v>0.47518448062061752</v>
      </c>
      <c r="F3240" s="80">
        <v>710879</v>
      </c>
      <c r="G3240" s="80">
        <v>8</v>
      </c>
      <c r="H3240" s="280" t="s">
        <v>1394</v>
      </c>
      <c r="I3240" s="80"/>
    </row>
    <row r="3241" spans="1:9">
      <c r="A3241" s="280" t="s">
        <v>4636</v>
      </c>
      <c r="B3241" s="280" t="s">
        <v>1457</v>
      </c>
      <c r="C3241" s="280" t="s">
        <v>1205</v>
      </c>
      <c r="D3241" s="280" t="s">
        <v>1211</v>
      </c>
      <c r="E3241" s="80">
        <v>3.4940245657157198E-2</v>
      </c>
      <c r="F3241" s="80">
        <v>710879</v>
      </c>
      <c r="G3241" s="80">
        <v>8</v>
      </c>
      <c r="H3241" s="280" t="s">
        <v>1394</v>
      </c>
      <c r="I3241" s="80"/>
    </row>
    <row r="3242" spans="1:9">
      <c r="A3242" s="280" t="s">
        <v>4637</v>
      </c>
      <c r="B3242" s="280" t="s">
        <v>1457</v>
      </c>
      <c r="C3242" s="280" t="s">
        <v>1205</v>
      </c>
      <c r="D3242" s="280" t="s">
        <v>1212</v>
      </c>
      <c r="E3242" s="80">
        <v>3.7911245899287113E-2</v>
      </c>
      <c r="F3242" s="80">
        <v>710879</v>
      </c>
      <c r="G3242" s="80">
        <v>8</v>
      </c>
      <c r="H3242" s="280" t="s">
        <v>1394</v>
      </c>
      <c r="I3242" s="80"/>
    </row>
    <row r="3243" spans="1:9">
      <c r="A3243" s="280" t="s">
        <v>4638</v>
      </c>
      <c r="B3243" s="280" t="s">
        <v>1457</v>
      </c>
      <c r="C3243" s="280" t="s">
        <v>1205</v>
      </c>
      <c r="D3243" s="280" t="s">
        <v>1213</v>
      </c>
      <c r="E3243" s="80">
        <v>3.496850898549754E-2</v>
      </c>
      <c r="F3243" s="80">
        <v>710879</v>
      </c>
      <c r="G3243" s="80">
        <v>8</v>
      </c>
      <c r="H3243" s="280" t="s">
        <v>1394</v>
      </c>
      <c r="I3243" s="80"/>
    </row>
    <row r="3244" spans="1:9">
      <c r="A3244" s="280" t="s">
        <v>4639</v>
      </c>
      <c r="B3244" s="280" t="s">
        <v>1457</v>
      </c>
      <c r="C3244" s="280" t="s">
        <v>1205</v>
      </c>
      <c r="D3244" s="280" t="s">
        <v>1214</v>
      </c>
      <c r="E3244" s="80">
        <v>3.7081952358405841E-2</v>
      </c>
      <c r="F3244" s="80">
        <v>710879</v>
      </c>
      <c r="G3244" s="80">
        <v>8</v>
      </c>
      <c r="H3244" s="280" t="s">
        <v>1394</v>
      </c>
      <c r="I3244" s="80"/>
    </row>
    <row r="3245" spans="1:9">
      <c r="A3245" s="280" t="s">
        <v>4640</v>
      </c>
      <c r="B3245" s="280" t="s">
        <v>1457</v>
      </c>
      <c r="C3245" s="280" t="s">
        <v>1205</v>
      </c>
      <c r="D3245" s="280" t="s">
        <v>1215</v>
      </c>
      <c r="E3245" s="80">
        <v>3.7745435752865368E-2</v>
      </c>
      <c r="F3245" s="80">
        <v>710879</v>
      </c>
      <c r="G3245" s="80">
        <v>8</v>
      </c>
      <c r="H3245" s="280" t="s">
        <v>1394</v>
      </c>
      <c r="I3245" s="80"/>
    </row>
    <row r="3246" spans="1:9">
      <c r="A3246" s="280" t="s">
        <v>4641</v>
      </c>
      <c r="B3246" s="280" t="s">
        <v>1457</v>
      </c>
      <c r="C3246" s="280" t="s">
        <v>1205</v>
      </c>
      <c r="D3246" s="280" t="s">
        <v>1216</v>
      </c>
      <c r="E3246" s="80">
        <v>4.7358373942281075E-2</v>
      </c>
      <c r="F3246" s="80">
        <v>710879</v>
      </c>
      <c r="G3246" s="80">
        <v>8</v>
      </c>
      <c r="H3246" s="280" t="s">
        <v>1394</v>
      </c>
      <c r="I3246" s="80"/>
    </row>
    <row r="3247" spans="1:9">
      <c r="A3247" s="280" t="s">
        <v>4642</v>
      </c>
      <c r="B3247" s="280" t="s">
        <v>1457</v>
      </c>
      <c r="C3247" s="280" t="s">
        <v>1205</v>
      </c>
      <c r="D3247" s="280" t="s">
        <v>1217</v>
      </c>
      <c r="E3247" s="80">
        <v>3.433362419956601E-2</v>
      </c>
      <c r="F3247" s="80">
        <v>710879</v>
      </c>
      <c r="G3247" s="80">
        <v>8</v>
      </c>
      <c r="H3247" s="280" t="s">
        <v>1394</v>
      </c>
      <c r="I3247" s="80"/>
    </row>
    <row r="3248" spans="1:9">
      <c r="A3248" s="280" t="s">
        <v>4643</v>
      </c>
      <c r="B3248" s="280" t="s">
        <v>1457</v>
      </c>
      <c r="C3248" s="280" t="s">
        <v>1205</v>
      </c>
      <c r="D3248" s="280" t="s">
        <v>1218</v>
      </c>
      <c r="E3248" s="80">
        <v>2.898890614648577E-2</v>
      </c>
      <c r="F3248" s="80">
        <v>710879</v>
      </c>
      <c r="G3248" s="80">
        <v>8</v>
      </c>
      <c r="H3248" s="280" t="s">
        <v>1394</v>
      </c>
      <c r="I3248" s="80"/>
    </row>
    <row r="3249" spans="1:9">
      <c r="A3249" s="280" t="s">
        <v>4644</v>
      </c>
      <c r="B3249" s="280" t="s">
        <v>1457</v>
      </c>
      <c r="C3249" s="280" t="s">
        <v>1205</v>
      </c>
      <c r="D3249" s="280" t="s">
        <v>1219</v>
      </c>
      <c r="E3249" s="80">
        <v>3051.0210232102654</v>
      </c>
      <c r="F3249" s="80">
        <v>710879</v>
      </c>
      <c r="G3249" s="80">
        <v>8</v>
      </c>
      <c r="H3249" s="280" t="s">
        <v>1394</v>
      </c>
      <c r="I3249" s="80"/>
    </row>
    <row r="3250" spans="1:9">
      <c r="A3250" s="280" t="s">
        <v>4645</v>
      </c>
      <c r="B3250" s="280" t="s">
        <v>1457</v>
      </c>
      <c r="C3250" s="280" t="s">
        <v>1205</v>
      </c>
      <c r="D3250" s="280" t="s">
        <v>1347</v>
      </c>
      <c r="E3250" s="80">
        <v>0.10462332878415757</v>
      </c>
      <c r="F3250" s="80">
        <v>710879</v>
      </c>
      <c r="G3250" s="80">
        <v>8</v>
      </c>
      <c r="H3250" s="280" t="s">
        <v>1394</v>
      </c>
      <c r="I3250" s="80"/>
    </row>
    <row r="3251" spans="1:9">
      <c r="A3251" s="280" t="s">
        <v>4646</v>
      </c>
      <c r="B3251" s="280" t="s">
        <v>1457</v>
      </c>
      <c r="C3251" s="280" t="s">
        <v>1205</v>
      </c>
      <c r="D3251" s="280" t="s">
        <v>1344</v>
      </c>
      <c r="E3251" s="80">
        <v>0.25591990550007043</v>
      </c>
      <c r="F3251" s="80">
        <v>710879</v>
      </c>
      <c r="G3251" s="80">
        <v>8</v>
      </c>
      <c r="H3251" s="280" t="s">
        <v>1394</v>
      </c>
      <c r="I3251" s="80"/>
    </row>
    <row r="3252" spans="1:9">
      <c r="A3252" s="280" t="s">
        <v>4647</v>
      </c>
      <c r="B3252" s="280" t="s">
        <v>1457</v>
      </c>
      <c r="C3252" s="280" t="s">
        <v>1206</v>
      </c>
      <c r="D3252" s="280" t="s">
        <v>1211</v>
      </c>
      <c r="E3252" s="80">
        <v>7.5838731122149408E-2</v>
      </c>
      <c r="F3252" s="80">
        <v>710879</v>
      </c>
      <c r="G3252" s="80">
        <v>8</v>
      </c>
      <c r="H3252" s="280" t="s">
        <v>1394</v>
      </c>
      <c r="I3252" s="80"/>
    </row>
    <row r="3253" spans="1:9">
      <c r="A3253" s="280" t="s">
        <v>4648</v>
      </c>
      <c r="B3253" s="280" t="s">
        <v>1457</v>
      </c>
      <c r="C3253" s="280" t="s">
        <v>1206</v>
      </c>
      <c r="D3253" s="280" t="s">
        <v>1212</v>
      </c>
      <c r="E3253" s="80">
        <v>8.256165007775064E-2</v>
      </c>
      <c r="F3253" s="80">
        <v>710879</v>
      </c>
      <c r="G3253" s="80">
        <v>8</v>
      </c>
      <c r="H3253" s="280" t="s">
        <v>1394</v>
      </c>
      <c r="I3253" s="80"/>
    </row>
    <row r="3254" spans="1:9">
      <c r="A3254" s="280" t="s">
        <v>4649</v>
      </c>
      <c r="B3254" s="280" t="s">
        <v>1457</v>
      </c>
      <c r="C3254" s="280" t="s">
        <v>1206</v>
      </c>
      <c r="D3254" s="280" t="s">
        <v>1213</v>
      </c>
      <c r="E3254" s="80">
        <v>7.586816857481965E-2</v>
      </c>
      <c r="F3254" s="80">
        <v>710879</v>
      </c>
      <c r="G3254" s="80">
        <v>8</v>
      </c>
      <c r="H3254" s="280" t="s">
        <v>1394</v>
      </c>
      <c r="I3254" s="80"/>
    </row>
    <row r="3255" spans="1:9">
      <c r="A3255" s="280" t="s">
        <v>4650</v>
      </c>
      <c r="B3255" s="280" t="s">
        <v>1457</v>
      </c>
      <c r="C3255" s="280" t="s">
        <v>1206</v>
      </c>
      <c r="D3255" s="280" t="s">
        <v>1214</v>
      </c>
      <c r="E3255" s="80">
        <v>8.026042761406281E-2</v>
      </c>
      <c r="F3255" s="80">
        <v>710879</v>
      </c>
      <c r="G3255" s="80">
        <v>8</v>
      </c>
      <c r="H3255" s="280" t="s">
        <v>1394</v>
      </c>
      <c r="I3255" s="80"/>
    </row>
    <row r="3256" spans="1:9">
      <c r="A3256" s="280" t="s">
        <v>4651</v>
      </c>
      <c r="B3256" s="280" t="s">
        <v>1457</v>
      </c>
      <c r="C3256" s="280" t="s">
        <v>1206</v>
      </c>
      <c r="D3256" s="280" t="s">
        <v>1215</v>
      </c>
      <c r="E3256" s="80">
        <v>8.2444058268616574E-2</v>
      </c>
      <c r="F3256" s="80">
        <v>710879</v>
      </c>
      <c r="G3256" s="80">
        <v>8</v>
      </c>
      <c r="H3256" s="280" t="s">
        <v>1394</v>
      </c>
      <c r="I3256" s="80"/>
    </row>
    <row r="3257" spans="1:9">
      <c r="A3257" s="280" t="s">
        <v>4652</v>
      </c>
      <c r="B3257" s="280" t="s">
        <v>1457</v>
      </c>
      <c r="C3257" s="280" t="s">
        <v>1206</v>
      </c>
      <c r="D3257" s="280" t="s">
        <v>1216</v>
      </c>
      <c r="E3257" s="80">
        <v>0.11895232800912654</v>
      </c>
      <c r="F3257" s="80">
        <v>710879</v>
      </c>
      <c r="G3257" s="80">
        <v>8</v>
      </c>
      <c r="H3257" s="280" t="s">
        <v>1394</v>
      </c>
      <c r="I3257" s="80"/>
    </row>
    <row r="3258" spans="1:9">
      <c r="A3258" s="280" t="s">
        <v>4653</v>
      </c>
      <c r="B3258" s="280" t="s">
        <v>1457</v>
      </c>
      <c r="C3258" s="280" t="s">
        <v>1206</v>
      </c>
      <c r="D3258" s="280" t="s">
        <v>1217</v>
      </c>
      <c r="E3258" s="80">
        <v>7.5038320791438476E-2</v>
      </c>
      <c r="F3258" s="80">
        <v>710879</v>
      </c>
      <c r="G3258" s="80">
        <v>8</v>
      </c>
      <c r="H3258" s="280" t="s">
        <v>1394</v>
      </c>
      <c r="I3258" s="80"/>
    </row>
    <row r="3259" spans="1:9">
      <c r="A3259" s="280" t="s">
        <v>4654</v>
      </c>
      <c r="B3259" s="280" t="s">
        <v>1457</v>
      </c>
      <c r="C3259" s="280" t="s">
        <v>1206</v>
      </c>
      <c r="D3259" s="280" t="s">
        <v>1218</v>
      </c>
      <c r="E3259" s="80">
        <v>4.4590446798130401E-2</v>
      </c>
      <c r="F3259" s="80">
        <v>710879</v>
      </c>
      <c r="G3259" s="80">
        <v>8</v>
      </c>
      <c r="H3259" s="280" t="s">
        <v>1394</v>
      </c>
      <c r="I3259" s="80"/>
    </row>
    <row r="3260" spans="1:9">
      <c r="A3260" s="280" t="s">
        <v>4655</v>
      </c>
      <c r="B3260" s="280" t="s">
        <v>1457</v>
      </c>
      <c r="C3260" s="280" t="s">
        <v>1206</v>
      </c>
      <c r="D3260" s="280" t="s">
        <v>1219</v>
      </c>
      <c r="E3260" s="80">
        <v>8.1349138833750667E-2</v>
      </c>
      <c r="F3260" s="80">
        <v>710879</v>
      </c>
      <c r="G3260" s="80">
        <v>8</v>
      </c>
      <c r="H3260" s="280" t="s">
        <v>1394</v>
      </c>
      <c r="I3260" s="80"/>
    </row>
    <row r="3261" spans="1:9">
      <c r="A3261" s="280" t="s">
        <v>4656</v>
      </c>
      <c r="B3261" s="280" t="s">
        <v>1457</v>
      </c>
      <c r="C3261" s="280" t="s">
        <v>1206</v>
      </c>
      <c r="D3261" s="280" t="s">
        <v>1347</v>
      </c>
      <c r="E3261" s="80">
        <v>0.21795721233267637</v>
      </c>
      <c r="F3261" s="80">
        <v>710879</v>
      </c>
      <c r="G3261" s="80">
        <v>8</v>
      </c>
      <c r="H3261" s="280" t="s">
        <v>1394</v>
      </c>
      <c r="I3261" s="80"/>
    </row>
    <row r="3262" spans="1:9">
      <c r="A3262" s="280" t="s">
        <v>4657</v>
      </c>
      <c r="B3262" s="280" t="s">
        <v>1457</v>
      </c>
      <c r="C3262" s="280" t="s">
        <v>1206</v>
      </c>
      <c r="D3262" s="280" t="s">
        <v>1344</v>
      </c>
      <c r="E3262" s="80">
        <v>0.55878648027242106</v>
      </c>
      <c r="F3262" s="80">
        <v>710879</v>
      </c>
      <c r="G3262" s="80">
        <v>8</v>
      </c>
      <c r="H3262" s="280" t="s">
        <v>1394</v>
      </c>
      <c r="I3262" s="80"/>
    </row>
    <row r="3263" spans="1:9">
      <c r="A3263" s="280" t="s">
        <v>4658</v>
      </c>
      <c r="B3263" s="280" t="s">
        <v>1457</v>
      </c>
      <c r="C3263" s="280" t="s">
        <v>1207</v>
      </c>
      <c r="D3263" s="280" t="s">
        <v>1211</v>
      </c>
      <c r="E3263" s="80">
        <v>1.0532193528679777E-3</v>
      </c>
      <c r="F3263" s="80">
        <v>710879</v>
      </c>
      <c r="G3263" s="80">
        <v>8</v>
      </c>
      <c r="H3263" s="280" t="s">
        <v>1394</v>
      </c>
      <c r="I3263" s="80"/>
    </row>
    <row r="3264" spans="1:9">
      <c r="A3264" s="280" t="s">
        <v>4659</v>
      </c>
      <c r="B3264" s="280" t="s">
        <v>1457</v>
      </c>
      <c r="C3264" s="280" t="s">
        <v>1207</v>
      </c>
      <c r="D3264" s="280" t="s">
        <v>1212</v>
      </c>
      <c r="E3264" s="80">
        <v>1.1314600868566661E-3</v>
      </c>
      <c r="F3264" s="80">
        <v>710879</v>
      </c>
      <c r="G3264" s="80">
        <v>8</v>
      </c>
      <c r="H3264" s="280" t="s">
        <v>1394</v>
      </c>
      <c r="I3264" s="80"/>
    </row>
    <row r="3265" spans="1:9">
      <c r="A3265" s="280" t="s">
        <v>4660</v>
      </c>
      <c r="B3265" s="280" t="s">
        <v>1457</v>
      </c>
      <c r="C3265" s="280" t="s">
        <v>1207</v>
      </c>
      <c r="D3265" s="280" t="s">
        <v>1213</v>
      </c>
      <c r="E3265" s="80">
        <v>1.0540661993016232E-3</v>
      </c>
      <c r="F3265" s="80">
        <v>710879</v>
      </c>
      <c r="G3265" s="80">
        <v>8</v>
      </c>
      <c r="H3265" s="280" t="s">
        <v>1394</v>
      </c>
      <c r="I3265" s="80"/>
    </row>
    <row r="3266" spans="1:9">
      <c r="A3266" s="280" t="s">
        <v>4661</v>
      </c>
      <c r="B3266" s="280" t="s">
        <v>1457</v>
      </c>
      <c r="C3266" s="280" t="s">
        <v>1207</v>
      </c>
      <c r="D3266" s="280" t="s">
        <v>1214</v>
      </c>
      <c r="E3266" s="80">
        <v>1.1283505329087512E-3</v>
      </c>
      <c r="F3266" s="80">
        <v>710879</v>
      </c>
      <c r="G3266" s="80">
        <v>8</v>
      </c>
      <c r="H3266" s="280" t="s">
        <v>1394</v>
      </c>
      <c r="I3266" s="80"/>
    </row>
    <row r="3267" spans="1:9">
      <c r="A3267" s="280" t="s">
        <v>4662</v>
      </c>
      <c r="B3267" s="280" t="s">
        <v>1457</v>
      </c>
      <c r="C3267" s="280" t="s">
        <v>1207</v>
      </c>
      <c r="D3267" s="280" t="s">
        <v>1215</v>
      </c>
      <c r="E3267" s="80">
        <v>1.1192960699826493E-3</v>
      </c>
      <c r="F3267" s="80">
        <v>710879</v>
      </c>
      <c r="G3267" s="80">
        <v>8</v>
      </c>
      <c r="H3267" s="280" t="s">
        <v>1394</v>
      </c>
      <c r="I3267" s="80"/>
    </row>
    <row r="3268" spans="1:9">
      <c r="A3268" s="280" t="s">
        <v>4663</v>
      </c>
      <c r="B3268" s="280" t="s">
        <v>1457</v>
      </c>
      <c r="C3268" s="280" t="s">
        <v>1207</v>
      </c>
      <c r="D3268" s="280" t="s">
        <v>1216</v>
      </c>
      <c r="E3268" s="80">
        <v>1.4168008368074722E-3</v>
      </c>
      <c r="F3268" s="80">
        <v>710879</v>
      </c>
      <c r="G3268" s="80">
        <v>8</v>
      </c>
      <c r="H3268" s="280" t="s">
        <v>1394</v>
      </c>
      <c r="I3268" s="80"/>
    </row>
    <row r="3269" spans="1:9">
      <c r="A3269" s="280" t="s">
        <v>4664</v>
      </c>
      <c r="B3269" s="280" t="s">
        <v>1457</v>
      </c>
      <c r="C3269" s="280" t="s">
        <v>1207</v>
      </c>
      <c r="D3269" s="280" t="s">
        <v>1217</v>
      </c>
      <c r="E3269" s="80">
        <v>1.040967664676666E-3</v>
      </c>
      <c r="F3269" s="80">
        <v>710879</v>
      </c>
      <c r="G3269" s="80">
        <v>8</v>
      </c>
      <c r="H3269" s="280" t="s">
        <v>1394</v>
      </c>
      <c r="I3269" s="80"/>
    </row>
    <row r="3270" spans="1:9">
      <c r="A3270" s="280" t="s">
        <v>4665</v>
      </c>
      <c r="B3270" s="280" t="s">
        <v>1457</v>
      </c>
      <c r="C3270" s="280" t="s">
        <v>1207</v>
      </c>
      <c r="D3270" s="280" t="s">
        <v>1218</v>
      </c>
      <c r="E3270" s="80">
        <v>1.0240371563372064E-3</v>
      </c>
      <c r="F3270" s="80">
        <v>710879</v>
      </c>
      <c r="G3270" s="80">
        <v>8</v>
      </c>
      <c r="H3270" s="280" t="s">
        <v>1394</v>
      </c>
      <c r="I3270" s="80"/>
    </row>
    <row r="3271" spans="1:9">
      <c r="A3271" s="280" t="s">
        <v>4666</v>
      </c>
      <c r="B3271" s="280" t="s">
        <v>1457</v>
      </c>
      <c r="C3271" s="280" t="s">
        <v>1207</v>
      </c>
      <c r="D3271" s="280" t="s">
        <v>1219</v>
      </c>
      <c r="E3271" s="80">
        <v>222.81843139276128</v>
      </c>
      <c r="F3271" s="80">
        <v>710879</v>
      </c>
      <c r="G3271" s="80">
        <v>8</v>
      </c>
      <c r="H3271" s="280" t="s">
        <v>1394</v>
      </c>
      <c r="I3271" s="80"/>
    </row>
    <row r="3272" spans="1:9">
      <c r="A3272" s="280" t="s">
        <v>4667</v>
      </c>
      <c r="B3272" s="280" t="s">
        <v>1457</v>
      </c>
      <c r="C3272" s="280" t="s">
        <v>1207</v>
      </c>
      <c r="D3272" s="280" t="s">
        <v>1347</v>
      </c>
      <c r="E3272" s="80">
        <v>3.1556779846164062E-3</v>
      </c>
      <c r="F3272" s="80">
        <v>710879</v>
      </c>
      <c r="G3272" s="80">
        <v>8</v>
      </c>
      <c r="H3272" s="280" t="s">
        <v>1394</v>
      </c>
      <c r="I3272" s="80"/>
    </row>
    <row r="3273" spans="1:9">
      <c r="A3273" s="280" t="s">
        <v>4668</v>
      </c>
      <c r="B3273" s="280" t="s">
        <v>1457</v>
      </c>
      <c r="C3273" s="280" t="s">
        <v>1207</v>
      </c>
      <c r="D3273" s="280" t="s">
        <v>1344</v>
      </c>
      <c r="E3273" s="80">
        <v>7.6837226661236931E-3</v>
      </c>
      <c r="F3273" s="80">
        <v>710879</v>
      </c>
      <c r="G3273" s="80">
        <v>8</v>
      </c>
      <c r="H3273" s="280" t="s">
        <v>1394</v>
      </c>
      <c r="I3273" s="80"/>
    </row>
    <row r="3274" spans="1:9">
      <c r="A3274" s="280" t="s">
        <v>4669</v>
      </c>
      <c r="B3274" s="280" t="s">
        <v>1457</v>
      </c>
      <c r="C3274" s="280" t="s">
        <v>1208</v>
      </c>
      <c r="D3274" s="280" t="s">
        <v>1211</v>
      </c>
      <c r="E3274" s="80">
        <v>1.6587822400187858E-3</v>
      </c>
      <c r="F3274" s="80">
        <v>710879</v>
      </c>
      <c r="G3274" s="80">
        <v>8</v>
      </c>
      <c r="H3274" s="280" t="s">
        <v>1394</v>
      </c>
      <c r="I3274" s="80"/>
    </row>
    <row r="3275" spans="1:9">
      <c r="A3275" s="280" t="s">
        <v>4670</v>
      </c>
      <c r="B3275" s="280" t="s">
        <v>1457</v>
      </c>
      <c r="C3275" s="280" t="s">
        <v>1208</v>
      </c>
      <c r="D3275" s="280" t="s">
        <v>1212</v>
      </c>
      <c r="E3275" s="80">
        <v>1.7765399930019725E-3</v>
      </c>
      <c r="F3275" s="80">
        <v>710879</v>
      </c>
      <c r="G3275" s="80">
        <v>8</v>
      </c>
      <c r="H3275" s="280" t="s">
        <v>1394</v>
      </c>
      <c r="I3275" s="80"/>
    </row>
    <row r="3276" spans="1:9">
      <c r="A3276" s="280" t="s">
        <v>4671</v>
      </c>
      <c r="B3276" s="280" t="s">
        <v>1457</v>
      </c>
      <c r="C3276" s="280" t="s">
        <v>1208</v>
      </c>
      <c r="D3276" s="280" t="s">
        <v>1213</v>
      </c>
      <c r="E3276" s="80">
        <v>1.6600148349113434E-3</v>
      </c>
      <c r="F3276" s="80">
        <v>710879</v>
      </c>
      <c r="G3276" s="80">
        <v>8</v>
      </c>
      <c r="H3276" s="280" t="s">
        <v>1394</v>
      </c>
      <c r="I3276" s="80"/>
    </row>
    <row r="3277" spans="1:9">
      <c r="A3277" s="280" t="s">
        <v>4672</v>
      </c>
      <c r="B3277" s="280" t="s">
        <v>1457</v>
      </c>
      <c r="C3277" s="280" t="s">
        <v>1208</v>
      </c>
      <c r="D3277" s="280" t="s">
        <v>1214</v>
      </c>
      <c r="E3277" s="80">
        <v>1.7580416836189897E-3</v>
      </c>
      <c r="F3277" s="80">
        <v>710879</v>
      </c>
      <c r="G3277" s="80">
        <v>8</v>
      </c>
      <c r="H3277" s="280" t="s">
        <v>1394</v>
      </c>
      <c r="I3277" s="80"/>
    </row>
    <row r="3278" spans="1:9">
      <c r="A3278" s="280" t="s">
        <v>4673</v>
      </c>
      <c r="B3278" s="280" t="s">
        <v>1457</v>
      </c>
      <c r="C3278" s="280" t="s">
        <v>1208</v>
      </c>
      <c r="D3278" s="280" t="s">
        <v>1215</v>
      </c>
      <c r="E3278" s="80">
        <v>1.7626589146536812E-3</v>
      </c>
      <c r="F3278" s="80">
        <v>710879</v>
      </c>
      <c r="G3278" s="80">
        <v>8</v>
      </c>
      <c r="H3278" s="280" t="s">
        <v>1394</v>
      </c>
      <c r="I3278" s="80"/>
    </row>
    <row r="3279" spans="1:9">
      <c r="A3279" s="280" t="s">
        <v>4674</v>
      </c>
      <c r="B3279" s="280" t="s">
        <v>1457</v>
      </c>
      <c r="C3279" s="280" t="s">
        <v>1208</v>
      </c>
      <c r="D3279" s="280" t="s">
        <v>1216</v>
      </c>
      <c r="E3279" s="80">
        <v>2.2768339686323525E-3</v>
      </c>
      <c r="F3279" s="80">
        <v>710879</v>
      </c>
      <c r="G3279" s="80">
        <v>8</v>
      </c>
      <c r="H3279" s="280" t="s">
        <v>1394</v>
      </c>
      <c r="I3279" s="80"/>
    </row>
    <row r="3280" spans="1:9">
      <c r="A3280" s="280" t="s">
        <v>4675</v>
      </c>
      <c r="B3280" s="280" t="s">
        <v>1457</v>
      </c>
      <c r="C3280" s="280" t="s">
        <v>1208</v>
      </c>
      <c r="D3280" s="280" t="s">
        <v>1217</v>
      </c>
      <c r="E3280" s="80">
        <v>1.6172349322616749E-3</v>
      </c>
      <c r="F3280" s="80">
        <v>710879</v>
      </c>
      <c r="G3280" s="80">
        <v>8</v>
      </c>
      <c r="H3280" s="280" t="s">
        <v>1394</v>
      </c>
      <c r="I3280" s="80"/>
    </row>
    <row r="3281" spans="1:9">
      <c r="A3281" s="280" t="s">
        <v>4676</v>
      </c>
      <c r="B3281" s="280" t="s">
        <v>1457</v>
      </c>
      <c r="C3281" s="280" t="s">
        <v>1208</v>
      </c>
      <c r="D3281" s="280" t="s">
        <v>1218</v>
      </c>
      <c r="E3281" s="80">
        <v>1.5850217511056708E-3</v>
      </c>
      <c r="F3281" s="80">
        <v>710879</v>
      </c>
      <c r="G3281" s="80">
        <v>8</v>
      </c>
      <c r="H3281" s="280" t="s">
        <v>1394</v>
      </c>
      <c r="I3281" s="80"/>
    </row>
    <row r="3282" spans="1:9">
      <c r="A3282" s="280" t="s">
        <v>4677</v>
      </c>
      <c r="B3282" s="280" t="s">
        <v>1457</v>
      </c>
      <c r="C3282" s="280" t="s">
        <v>1208</v>
      </c>
      <c r="D3282" s="280" t="s">
        <v>1219</v>
      </c>
      <c r="E3282" s="80">
        <v>277.72482821529303</v>
      </c>
      <c r="F3282" s="80">
        <v>710879</v>
      </c>
      <c r="G3282" s="80">
        <v>8</v>
      </c>
      <c r="H3282" s="280" t="s">
        <v>1394</v>
      </c>
      <c r="I3282" s="80"/>
    </row>
    <row r="3283" spans="1:9">
      <c r="A3283" s="280" t="s">
        <v>4678</v>
      </c>
      <c r="B3283" s="280" t="s">
        <v>1457</v>
      </c>
      <c r="C3283" s="280" t="s">
        <v>1208</v>
      </c>
      <c r="D3283" s="280" t="s">
        <v>1347</v>
      </c>
      <c r="E3283" s="80">
        <v>4.9478552508276904E-3</v>
      </c>
      <c r="F3283" s="80">
        <v>710879</v>
      </c>
      <c r="G3283" s="80">
        <v>8</v>
      </c>
      <c r="H3283" s="280" t="s">
        <v>1394</v>
      </c>
      <c r="I3283" s="80"/>
    </row>
    <row r="3284" spans="1:9">
      <c r="A3284" s="280" t="s">
        <v>4679</v>
      </c>
      <c r="B3284" s="280" t="s">
        <v>1457</v>
      </c>
      <c r="C3284" s="280" t="s">
        <v>1208</v>
      </c>
      <c r="D3284" s="280" t="s">
        <v>1344</v>
      </c>
      <c r="E3284" s="80">
        <v>1.2084921074499464E-2</v>
      </c>
      <c r="F3284" s="80">
        <v>710879</v>
      </c>
      <c r="G3284" s="80">
        <v>8</v>
      </c>
      <c r="H3284" s="280" t="s">
        <v>1394</v>
      </c>
      <c r="I3284" s="80"/>
    </row>
    <row r="3285" spans="1:9">
      <c r="A3285" s="280" t="s">
        <v>4680</v>
      </c>
      <c r="B3285" s="280" t="s">
        <v>1457</v>
      </c>
      <c r="C3285" s="280" t="s">
        <v>1209</v>
      </c>
      <c r="D3285" s="280" t="s">
        <v>1211</v>
      </c>
      <c r="E3285" s="80">
        <v>1.0281516094758039E-2</v>
      </c>
      <c r="F3285" s="80">
        <v>710879</v>
      </c>
      <c r="G3285" s="80">
        <v>8</v>
      </c>
      <c r="H3285" s="280" t="s">
        <v>1394</v>
      </c>
      <c r="I3285" s="80"/>
    </row>
    <row r="3286" spans="1:9">
      <c r="A3286" s="280" t="s">
        <v>4681</v>
      </c>
      <c r="B3286" s="280" t="s">
        <v>1457</v>
      </c>
      <c r="C3286" s="280" t="s">
        <v>1209</v>
      </c>
      <c r="D3286" s="280" t="s">
        <v>1212</v>
      </c>
      <c r="E3286" s="80">
        <v>1.0670595980344843E-2</v>
      </c>
      <c r="F3286" s="80">
        <v>710879</v>
      </c>
      <c r="G3286" s="80">
        <v>8</v>
      </c>
      <c r="H3286" s="280" t="s">
        <v>1394</v>
      </c>
      <c r="I3286" s="80"/>
    </row>
    <row r="3287" spans="1:9">
      <c r="A3287" s="280" t="s">
        <v>4682</v>
      </c>
      <c r="B3287" s="280" t="s">
        <v>1457</v>
      </c>
      <c r="C3287" s="280" t="s">
        <v>1209</v>
      </c>
      <c r="D3287" s="280" t="s">
        <v>1213</v>
      </c>
      <c r="E3287" s="80">
        <v>1.0298021767062066E-2</v>
      </c>
      <c r="F3287" s="80">
        <v>710879</v>
      </c>
      <c r="G3287" s="80">
        <v>8</v>
      </c>
      <c r="H3287" s="280" t="s">
        <v>1394</v>
      </c>
      <c r="I3287" s="80"/>
    </row>
    <row r="3288" spans="1:9">
      <c r="A3288" s="280" t="s">
        <v>4683</v>
      </c>
      <c r="B3288" s="280" t="s">
        <v>1457</v>
      </c>
      <c r="C3288" s="280" t="s">
        <v>1209</v>
      </c>
      <c r="D3288" s="280" t="s">
        <v>1214</v>
      </c>
      <c r="E3288" s="80">
        <v>1.0635231067598675E-2</v>
      </c>
      <c r="F3288" s="80">
        <v>710879</v>
      </c>
      <c r="G3288" s="80">
        <v>8</v>
      </c>
      <c r="H3288" s="280" t="s">
        <v>1394</v>
      </c>
      <c r="I3288" s="80"/>
    </row>
    <row r="3289" spans="1:9">
      <c r="A3289" s="280" t="s">
        <v>4684</v>
      </c>
      <c r="B3289" s="280" t="s">
        <v>1457</v>
      </c>
      <c r="C3289" s="280" t="s">
        <v>1209</v>
      </c>
      <c r="D3289" s="280" t="s">
        <v>1215</v>
      </c>
      <c r="E3289" s="80">
        <v>1.0649824382480579E-2</v>
      </c>
      <c r="F3289" s="80">
        <v>710879</v>
      </c>
      <c r="G3289" s="80">
        <v>8</v>
      </c>
      <c r="H3289" s="280" t="s">
        <v>1394</v>
      </c>
      <c r="I3289" s="80"/>
    </row>
    <row r="3290" spans="1:9">
      <c r="A3290" s="280" t="s">
        <v>4685</v>
      </c>
      <c r="B3290" s="280" t="s">
        <v>1457</v>
      </c>
      <c r="C3290" s="280" t="s">
        <v>1209</v>
      </c>
      <c r="D3290" s="280" t="s">
        <v>1216</v>
      </c>
      <c r="E3290" s="80">
        <v>-2.1623603825987152E-2</v>
      </c>
      <c r="F3290" s="80">
        <v>710879</v>
      </c>
      <c r="G3290" s="80">
        <v>8</v>
      </c>
      <c r="H3290" s="280" t="s">
        <v>1394</v>
      </c>
      <c r="I3290" s="80"/>
    </row>
    <row r="3291" spans="1:9">
      <c r="A3291" s="280" t="s">
        <v>4686</v>
      </c>
      <c r="B3291" s="280" t="s">
        <v>1457</v>
      </c>
      <c r="C3291" s="280" t="s">
        <v>1209</v>
      </c>
      <c r="D3291" s="280" t="s">
        <v>1217</v>
      </c>
      <c r="E3291" s="80">
        <v>9.8388432357032745E-3</v>
      </c>
      <c r="F3291" s="80">
        <v>710879</v>
      </c>
      <c r="G3291" s="80">
        <v>8</v>
      </c>
      <c r="H3291" s="280" t="s">
        <v>1394</v>
      </c>
      <c r="I3291" s="80"/>
    </row>
    <row r="3292" spans="1:9">
      <c r="A3292" s="280" t="s">
        <v>4687</v>
      </c>
      <c r="B3292" s="280" t="s">
        <v>1457</v>
      </c>
      <c r="C3292" s="280" t="s">
        <v>1209</v>
      </c>
      <c r="D3292" s="280" t="s">
        <v>1218</v>
      </c>
      <c r="E3292" s="80">
        <v>2.4630882900448667E-2</v>
      </c>
      <c r="F3292" s="80">
        <v>710879</v>
      </c>
      <c r="G3292" s="80">
        <v>8</v>
      </c>
      <c r="H3292" s="280" t="s">
        <v>1394</v>
      </c>
      <c r="I3292" s="80"/>
    </row>
    <row r="3293" spans="1:9">
      <c r="A3293" s="280" t="s">
        <v>4688</v>
      </c>
      <c r="B3293" s="280" t="s">
        <v>1457</v>
      </c>
      <c r="C3293" s="280" t="s">
        <v>1209</v>
      </c>
      <c r="D3293" s="280" t="s">
        <v>1219</v>
      </c>
      <c r="E3293" s="80">
        <v>301.79994163813734</v>
      </c>
      <c r="F3293" s="80">
        <v>710879</v>
      </c>
      <c r="G3293" s="80">
        <v>8</v>
      </c>
      <c r="H3293" s="280" t="s">
        <v>1394</v>
      </c>
      <c r="I3293" s="80"/>
    </row>
    <row r="3294" spans="1:9">
      <c r="A3294" s="280" t="s">
        <v>4689</v>
      </c>
      <c r="B3294" s="280" t="s">
        <v>1457</v>
      </c>
      <c r="C3294" s="280" t="s">
        <v>1209</v>
      </c>
      <c r="D3294" s="280" t="s">
        <v>1347</v>
      </c>
      <c r="E3294" s="80">
        <v>3.2218338026016563E-2</v>
      </c>
      <c r="F3294" s="80">
        <v>710879</v>
      </c>
      <c r="G3294" s="80">
        <v>8</v>
      </c>
      <c r="H3294" s="280" t="s">
        <v>1394</v>
      </c>
      <c r="I3294" s="80"/>
    </row>
    <row r="3295" spans="1:9">
      <c r="A3295" s="280" t="s">
        <v>4690</v>
      </c>
      <c r="B3295" s="280" t="s">
        <v>1457</v>
      </c>
      <c r="C3295" s="280" t="s">
        <v>1209</v>
      </c>
      <c r="D3295" s="280" t="s">
        <v>1344</v>
      </c>
      <c r="E3295" s="80">
        <v>7.7234944121101337E-2</v>
      </c>
      <c r="F3295" s="80">
        <v>710879</v>
      </c>
      <c r="G3295" s="80">
        <v>8</v>
      </c>
      <c r="H3295" s="280" t="s">
        <v>1394</v>
      </c>
      <c r="I3295" s="80"/>
    </row>
    <row r="3296" spans="1:9">
      <c r="A3296" s="280" t="s">
        <v>4691</v>
      </c>
      <c r="B3296" s="280" t="s">
        <v>1457</v>
      </c>
      <c r="C3296" s="280" t="s">
        <v>1182</v>
      </c>
      <c r="D3296" s="280" t="s">
        <v>1211</v>
      </c>
      <c r="E3296" s="80">
        <v>2.5836659416086014E-2</v>
      </c>
      <c r="F3296" s="80">
        <v>710879</v>
      </c>
      <c r="G3296" s="80">
        <v>8</v>
      </c>
      <c r="H3296" s="280" t="s">
        <v>1394</v>
      </c>
      <c r="I3296" s="80"/>
    </row>
    <row r="3297" spans="1:9">
      <c r="A3297" s="280" t="s">
        <v>4692</v>
      </c>
      <c r="B3297" s="280" t="s">
        <v>1457</v>
      </c>
      <c r="C3297" s="280" t="s">
        <v>1182</v>
      </c>
      <c r="D3297" s="280" t="s">
        <v>1212</v>
      </c>
      <c r="E3297" s="80">
        <v>2.7480083489187748E-2</v>
      </c>
      <c r="F3297" s="80">
        <v>710879</v>
      </c>
      <c r="G3297" s="80">
        <v>8</v>
      </c>
      <c r="H3297" s="280" t="s">
        <v>1394</v>
      </c>
      <c r="I3297" s="80"/>
    </row>
    <row r="3298" spans="1:9">
      <c r="A3298" s="280" t="s">
        <v>4693</v>
      </c>
      <c r="B3298" s="280" t="s">
        <v>1457</v>
      </c>
      <c r="C3298" s="280" t="s">
        <v>1182</v>
      </c>
      <c r="D3298" s="280" t="s">
        <v>1213</v>
      </c>
      <c r="E3298" s="80">
        <v>2.5953670327035192E-2</v>
      </c>
      <c r="F3298" s="80">
        <v>710879</v>
      </c>
      <c r="G3298" s="80">
        <v>8</v>
      </c>
      <c r="H3298" s="280" t="s">
        <v>1394</v>
      </c>
      <c r="I3298" s="80"/>
    </row>
    <row r="3299" spans="1:9">
      <c r="A3299" s="280" t="s">
        <v>4694</v>
      </c>
      <c r="B3299" s="280" t="s">
        <v>1457</v>
      </c>
      <c r="C3299" s="280" t="s">
        <v>1182</v>
      </c>
      <c r="D3299" s="280" t="s">
        <v>1214</v>
      </c>
      <c r="E3299" s="80">
        <v>2.7480083489187748E-2</v>
      </c>
      <c r="F3299" s="80">
        <v>710879</v>
      </c>
      <c r="G3299" s="80">
        <v>8</v>
      </c>
      <c r="H3299" s="280" t="s">
        <v>1394</v>
      </c>
      <c r="I3299" s="80"/>
    </row>
    <row r="3300" spans="1:9">
      <c r="A3300" s="280" t="s">
        <v>4695</v>
      </c>
      <c r="B3300" s="280" t="s">
        <v>1457</v>
      </c>
      <c r="C3300" s="280" t="s">
        <v>1182</v>
      </c>
      <c r="D3300" s="280" t="s">
        <v>1215</v>
      </c>
      <c r="E3300" s="80">
        <v>2.7415388503736243E-2</v>
      </c>
      <c r="F3300" s="80">
        <v>710879</v>
      </c>
      <c r="G3300" s="80">
        <v>8</v>
      </c>
      <c r="H3300" s="280" t="s">
        <v>1394</v>
      </c>
      <c r="I3300" s="80"/>
    </row>
    <row r="3301" spans="1:9">
      <c r="A3301" s="280" t="s">
        <v>4696</v>
      </c>
      <c r="B3301" s="280" t="s">
        <v>1457</v>
      </c>
      <c r="C3301" s="280" t="s">
        <v>1182</v>
      </c>
      <c r="D3301" s="280" t="s">
        <v>1216</v>
      </c>
      <c r="E3301" s="80">
        <v>4.7066140055090827E-2</v>
      </c>
      <c r="F3301" s="80">
        <v>710879</v>
      </c>
      <c r="G3301" s="80">
        <v>8</v>
      </c>
      <c r="H3301" s="280" t="s">
        <v>1394</v>
      </c>
      <c r="I3301" s="80"/>
    </row>
    <row r="3302" spans="1:9">
      <c r="A3302" s="280" t="s">
        <v>4697</v>
      </c>
      <c r="B3302" s="280" t="s">
        <v>1457</v>
      </c>
      <c r="C3302" s="280" t="s">
        <v>1182</v>
      </c>
      <c r="D3302" s="280" t="s">
        <v>1217</v>
      </c>
      <c r="E3302" s="80">
        <v>2.498523135945506E-2</v>
      </c>
      <c r="F3302" s="80">
        <v>710879</v>
      </c>
      <c r="G3302" s="80">
        <v>8</v>
      </c>
      <c r="H3302" s="280" t="s">
        <v>1394</v>
      </c>
      <c r="I3302" s="80"/>
    </row>
    <row r="3303" spans="1:9">
      <c r="A3303" s="280" t="s">
        <v>4698</v>
      </c>
      <c r="B3303" s="280" t="s">
        <v>1457</v>
      </c>
      <c r="C3303" s="280" t="s">
        <v>1182</v>
      </c>
      <c r="D3303" s="280" t="s">
        <v>1218</v>
      </c>
      <c r="E3303" s="80">
        <v>2.7179488095488709E-2</v>
      </c>
      <c r="F3303" s="80">
        <v>710879</v>
      </c>
      <c r="G3303" s="80">
        <v>8</v>
      </c>
      <c r="H3303" s="280" t="s">
        <v>1394</v>
      </c>
      <c r="I3303" s="80"/>
    </row>
    <row r="3304" spans="1:9">
      <c r="A3304" s="280" t="s">
        <v>4699</v>
      </c>
      <c r="B3304" s="280" t="s">
        <v>1457</v>
      </c>
      <c r="C3304" s="280" t="s">
        <v>1182</v>
      </c>
      <c r="D3304" s="280" t="s">
        <v>1219</v>
      </c>
      <c r="E3304" s="80">
        <v>7106.6542274508265</v>
      </c>
      <c r="F3304" s="80">
        <v>710879</v>
      </c>
      <c r="G3304" s="80">
        <v>8</v>
      </c>
      <c r="H3304" s="280" t="s">
        <v>1394</v>
      </c>
      <c r="I3304" s="80"/>
    </row>
    <row r="3305" spans="1:9">
      <c r="A3305" s="280" t="s">
        <v>4700</v>
      </c>
      <c r="B3305" s="280" t="s">
        <v>1457</v>
      </c>
      <c r="C3305" s="280" t="s">
        <v>1182</v>
      </c>
      <c r="D3305" s="280" t="s">
        <v>1347</v>
      </c>
      <c r="E3305" s="80">
        <v>7.8365521880644079E-2</v>
      </c>
      <c r="F3305" s="80">
        <v>710879</v>
      </c>
      <c r="G3305" s="80">
        <v>8</v>
      </c>
      <c r="H3305" s="280" t="s">
        <v>1394</v>
      </c>
      <c r="I3305" s="80"/>
    </row>
    <row r="3306" spans="1:9">
      <c r="A3306" s="280" t="s">
        <v>4701</v>
      </c>
      <c r="B3306" s="280" t="s">
        <v>1457</v>
      </c>
      <c r="C3306" s="280" t="s">
        <v>1182</v>
      </c>
      <c r="D3306" s="280" t="s">
        <v>1344</v>
      </c>
      <c r="E3306" s="80">
        <v>0.19794118328378943</v>
      </c>
      <c r="F3306" s="80">
        <v>710879</v>
      </c>
      <c r="G3306" s="80">
        <v>8</v>
      </c>
      <c r="H3306" s="280" t="s">
        <v>1394</v>
      </c>
      <c r="I3306" s="80"/>
    </row>
    <row r="3307" spans="1:9">
      <c r="A3307" s="280" t="s">
        <v>11846</v>
      </c>
      <c r="B3307" s="280" t="s">
        <v>1457</v>
      </c>
      <c r="C3307" s="280" t="s">
        <v>11768</v>
      </c>
      <c r="D3307" s="280" t="s">
        <v>1211</v>
      </c>
      <c r="E3307" s="80">
        <v>2.1932500111334765E-2</v>
      </c>
      <c r="F3307" s="80">
        <v>710879</v>
      </c>
      <c r="G3307" s="80">
        <v>8</v>
      </c>
      <c r="H3307" s="280" t="s">
        <v>1394</v>
      </c>
      <c r="I3307" s="80"/>
    </row>
    <row r="3308" spans="1:9">
      <c r="A3308" s="280" t="s">
        <v>11847</v>
      </c>
      <c r="B3308" s="280" t="s">
        <v>1457</v>
      </c>
      <c r="C3308" s="280" t="s">
        <v>11768</v>
      </c>
      <c r="D3308" s="280" t="s">
        <v>1212</v>
      </c>
      <c r="E3308" s="80">
        <v>2.304605463726464E-2</v>
      </c>
      <c r="F3308" s="80">
        <v>710879</v>
      </c>
      <c r="G3308" s="80">
        <v>8</v>
      </c>
      <c r="H3308" s="280" t="s">
        <v>1394</v>
      </c>
      <c r="I3308" s="80"/>
    </row>
    <row r="3309" spans="1:9">
      <c r="A3309" s="280" t="s">
        <v>11848</v>
      </c>
      <c r="B3309" s="280" t="s">
        <v>1457</v>
      </c>
      <c r="C3309" s="280" t="s">
        <v>11768</v>
      </c>
      <c r="D3309" s="280" t="s">
        <v>1213</v>
      </c>
      <c r="E3309" s="80">
        <v>2.1942795050540781E-2</v>
      </c>
      <c r="F3309" s="80">
        <v>710879</v>
      </c>
      <c r="G3309" s="80">
        <v>8</v>
      </c>
      <c r="H3309" s="280" t="s">
        <v>1394</v>
      </c>
      <c r="I3309" s="80"/>
    </row>
    <row r="3310" spans="1:9">
      <c r="A3310" s="280" t="s">
        <v>11849</v>
      </c>
      <c r="B3310" s="280" t="s">
        <v>1457</v>
      </c>
      <c r="C3310" s="280" t="s">
        <v>11768</v>
      </c>
      <c r="D3310" s="280" t="s">
        <v>1214</v>
      </c>
      <c r="E3310" s="80">
        <v>2.2987571791655875E-2</v>
      </c>
      <c r="F3310" s="80">
        <v>710879</v>
      </c>
      <c r="G3310" s="80">
        <v>8</v>
      </c>
      <c r="H3310" s="280" t="s">
        <v>1394</v>
      </c>
      <c r="I3310" s="80"/>
    </row>
    <row r="3311" spans="1:9">
      <c r="A3311" s="280" t="s">
        <v>11850</v>
      </c>
      <c r="B3311" s="280" t="s">
        <v>1457</v>
      </c>
      <c r="C3311" s="280" t="s">
        <v>11768</v>
      </c>
      <c r="D3311" s="280" t="s">
        <v>1215</v>
      </c>
      <c r="E3311" s="80">
        <v>2.2983289209928291E-2</v>
      </c>
      <c r="F3311" s="80">
        <v>710879</v>
      </c>
      <c r="G3311" s="80">
        <v>8</v>
      </c>
      <c r="H3311" s="280" t="s">
        <v>1394</v>
      </c>
      <c r="I3311" s="80"/>
    </row>
    <row r="3312" spans="1:9">
      <c r="A3312" s="280" t="s">
        <v>11851</v>
      </c>
      <c r="B3312" s="280" t="s">
        <v>1457</v>
      </c>
      <c r="C3312" s="280" t="s">
        <v>11768</v>
      </c>
      <c r="D3312" s="280" t="s">
        <v>1216</v>
      </c>
      <c r="E3312" s="80">
        <v>2.1484735178602429E-2</v>
      </c>
      <c r="F3312" s="80">
        <v>710879</v>
      </c>
      <c r="G3312" s="80">
        <v>8</v>
      </c>
      <c r="H3312" s="280" t="s">
        <v>1394</v>
      </c>
      <c r="I3312" s="80"/>
    </row>
    <row r="3313" spans="1:9">
      <c r="A3313" s="280" t="s">
        <v>11852</v>
      </c>
      <c r="B3313" s="280" t="s">
        <v>1457</v>
      </c>
      <c r="C3313" s="280" t="s">
        <v>11768</v>
      </c>
      <c r="D3313" s="280" t="s">
        <v>1217</v>
      </c>
      <c r="E3313" s="80">
        <v>2.0877480931525489E-2</v>
      </c>
      <c r="F3313" s="80">
        <v>710879</v>
      </c>
      <c r="G3313" s="80">
        <v>8</v>
      </c>
      <c r="H3313" s="280" t="s">
        <v>1394</v>
      </c>
      <c r="I3313" s="80"/>
    </row>
    <row r="3314" spans="1:9">
      <c r="A3314" s="280" t="s">
        <v>11853</v>
      </c>
      <c r="B3314" s="280" t="s">
        <v>1457</v>
      </c>
      <c r="C3314" s="280" t="s">
        <v>11768</v>
      </c>
      <c r="D3314" s="280" t="s">
        <v>1218</v>
      </c>
      <c r="E3314" s="80">
        <v>3.0189524690660312E-2</v>
      </c>
      <c r="F3314" s="80">
        <v>710879</v>
      </c>
      <c r="G3314" s="80">
        <v>8</v>
      </c>
      <c r="H3314" s="280" t="s">
        <v>1394</v>
      </c>
      <c r="I3314" s="80"/>
    </row>
    <row r="3315" spans="1:9">
      <c r="A3315" s="280" t="s">
        <v>11854</v>
      </c>
      <c r="B3315" s="280" t="s">
        <v>1457</v>
      </c>
      <c r="C3315" s="280" t="s">
        <v>11768</v>
      </c>
      <c r="D3315" s="280" t="s">
        <v>1219</v>
      </c>
      <c r="E3315" s="80">
        <v>3407.9358843496366</v>
      </c>
      <c r="F3315" s="80">
        <v>710879</v>
      </c>
      <c r="G3315" s="80">
        <v>8</v>
      </c>
      <c r="H3315" s="280" t="s">
        <v>1394</v>
      </c>
      <c r="I3315" s="80"/>
    </row>
    <row r="3316" spans="1:9">
      <c r="A3316" s="280" t="s">
        <v>11855</v>
      </c>
      <c r="B3316" s="280" t="s">
        <v>1457</v>
      </c>
      <c r="C3316" s="280" t="s">
        <v>11768</v>
      </c>
      <c r="D3316" s="280" t="s">
        <v>1347</v>
      </c>
      <c r="E3316" s="80">
        <v>6.4334569613642242E-2</v>
      </c>
      <c r="F3316" s="80">
        <v>710879</v>
      </c>
      <c r="G3316" s="80">
        <v>8</v>
      </c>
      <c r="H3316" s="280" t="s">
        <v>1394</v>
      </c>
      <c r="I3316" s="80"/>
    </row>
    <row r="3317" spans="1:9">
      <c r="A3317" s="280" t="s">
        <v>11856</v>
      </c>
      <c r="B3317" s="280" t="s">
        <v>1457</v>
      </c>
      <c r="C3317" s="280" t="s">
        <v>11768</v>
      </c>
      <c r="D3317" s="280" t="s">
        <v>1344</v>
      </c>
      <c r="E3317" s="80">
        <v>0.15958259641790259</v>
      </c>
      <c r="F3317" s="80">
        <v>710879</v>
      </c>
      <c r="G3317" s="80">
        <v>8</v>
      </c>
      <c r="H3317" s="280" t="s">
        <v>1394</v>
      </c>
      <c r="I3317" s="80"/>
    </row>
    <row r="3318" spans="1:9">
      <c r="A3318" s="280" t="s">
        <v>4713</v>
      </c>
      <c r="B3318" s="280" t="s">
        <v>1457</v>
      </c>
      <c r="C3318" s="280" t="s">
        <v>1211</v>
      </c>
      <c r="D3318" s="280" t="s">
        <v>1211</v>
      </c>
      <c r="E3318" s="80">
        <v>1</v>
      </c>
      <c r="F3318" s="80">
        <v>710879</v>
      </c>
      <c r="G3318" s="80">
        <v>8</v>
      </c>
      <c r="H3318" s="280" t="s">
        <v>1394</v>
      </c>
      <c r="I3318" s="80"/>
    </row>
    <row r="3319" spans="1:9">
      <c r="A3319" s="280" t="s">
        <v>4714</v>
      </c>
      <c r="B3319" s="280" t="s">
        <v>1457</v>
      </c>
      <c r="C3319" s="280" t="s">
        <v>1211</v>
      </c>
      <c r="D3319" s="280" t="s">
        <v>1212</v>
      </c>
      <c r="E3319" s="80">
        <v>1.0579903260653074</v>
      </c>
      <c r="F3319" s="80">
        <v>710879</v>
      </c>
      <c r="G3319" s="80">
        <v>8</v>
      </c>
      <c r="H3319" s="280" t="s">
        <v>1394</v>
      </c>
      <c r="I3319" s="80"/>
    </row>
    <row r="3320" spans="1:9">
      <c r="A3320" s="280" t="s">
        <v>4715</v>
      </c>
      <c r="B3320" s="280" t="s">
        <v>1457</v>
      </c>
      <c r="C3320" s="280" t="s">
        <v>1211</v>
      </c>
      <c r="D3320" s="280" t="s">
        <v>1213</v>
      </c>
      <c r="E3320" s="80">
        <v>1.0007372305662185</v>
      </c>
      <c r="F3320" s="80">
        <v>710879</v>
      </c>
      <c r="G3320" s="80">
        <v>8</v>
      </c>
      <c r="H3320" s="280" t="s">
        <v>1394</v>
      </c>
      <c r="I3320" s="80"/>
    </row>
    <row r="3321" spans="1:9">
      <c r="A3321" s="280" t="s">
        <v>4716</v>
      </c>
      <c r="B3321" s="280" t="s">
        <v>1457</v>
      </c>
      <c r="C3321" s="280" t="s">
        <v>1211</v>
      </c>
      <c r="D3321" s="280" t="s">
        <v>1214</v>
      </c>
      <c r="E3321" s="80">
        <v>1.0470400678882095</v>
      </c>
      <c r="F3321" s="80">
        <v>710879</v>
      </c>
      <c r="G3321" s="80">
        <v>8</v>
      </c>
      <c r="H3321" s="280" t="s">
        <v>1394</v>
      </c>
      <c r="I3321" s="80"/>
    </row>
    <row r="3322" spans="1:9">
      <c r="A3322" s="280" t="s">
        <v>4717</v>
      </c>
      <c r="B3322" s="280" t="s">
        <v>1457</v>
      </c>
      <c r="C3322" s="280" t="s">
        <v>1211</v>
      </c>
      <c r="D3322" s="280" t="s">
        <v>1215</v>
      </c>
      <c r="E3322" s="80">
        <v>1.0548813857548232</v>
      </c>
      <c r="F3322" s="80">
        <v>710879</v>
      </c>
      <c r="G3322" s="80">
        <v>8</v>
      </c>
      <c r="H3322" s="280" t="s">
        <v>1394</v>
      </c>
      <c r="I3322" s="80"/>
    </row>
    <row r="3323" spans="1:9">
      <c r="A3323" s="280" t="s">
        <v>4718</v>
      </c>
      <c r="B3323" s="280" t="s">
        <v>1457</v>
      </c>
      <c r="C3323" s="280" t="s">
        <v>1211</v>
      </c>
      <c r="D3323" s="280" t="s">
        <v>1216</v>
      </c>
      <c r="E3323" s="80">
        <v>1.2646528789815394</v>
      </c>
      <c r="F3323" s="80">
        <v>710879</v>
      </c>
      <c r="G3323" s="80">
        <v>8</v>
      </c>
      <c r="H3323" s="280" t="s">
        <v>1394</v>
      </c>
      <c r="I3323" s="80"/>
    </row>
    <row r="3324" spans="1:9">
      <c r="A3324" s="280" t="s">
        <v>4719</v>
      </c>
      <c r="B3324" s="280" t="s">
        <v>1457</v>
      </c>
      <c r="C3324" s="280" t="s">
        <v>1211</v>
      </c>
      <c r="D3324" s="280" t="s">
        <v>1217</v>
      </c>
      <c r="E3324" s="80">
        <v>0.97199791026547333</v>
      </c>
      <c r="F3324" s="80">
        <v>710879</v>
      </c>
      <c r="G3324" s="80">
        <v>8</v>
      </c>
      <c r="H3324" s="280" t="s">
        <v>1394</v>
      </c>
      <c r="I3324" s="80"/>
    </row>
    <row r="3325" spans="1:9">
      <c r="A3325" s="280" t="s">
        <v>4720</v>
      </c>
      <c r="B3325" s="280" t="s">
        <v>1457</v>
      </c>
      <c r="C3325" s="280" t="s">
        <v>1211</v>
      </c>
      <c r="D3325" s="280" t="s">
        <v>1218</v>
      </c>
      <c r="E3325" s="80">
        <v>1.2990862464626374</v>
      </c>
      <c r="F3325" s="80">
        <v>710879</v>
      </c>
      <c r="G3325" s="80">
        <v>8</v>
      </c>
      <c r="H3325" s="280" t="s">
        <v>1394</v>
      </c>
      <c r="I3325" s="80"/>
    </row>
    <row r="3326" spans="1:9">
      <c r="A3326" s="280" t="s">
        <v>4721</v>
      </c>
      <c r="B3326" s="280" t="s">
        <v>1457</v>
      </c>
      <c r="C3326" s="280" t="s">
        <v>1211</v>
      </c>
      <c r="D3326" s="280" t="s">
        <v>1219</v>
      </c>
      <c r="E3326" s="80">
        <v>169762.84151805</v>
      </c>
      <c r="F3326" s="80">
        <v>710879</v>
      </c>
      <c r="G3326" s="80">
        <v>8</v>
      </c>
      <c r="H3326" s="280" t="s">
        <v>1394</v>
      </c>
      <c r="I3326" s="80"/>
    </row>
    <row r="3327" spans="1:9">
      <c r="A3327" s="280" t="s">
        <v>4722</v>
      </c>
      <c r="B3327" s="280" t="s">
        <v>1457</v>
      </c>
      <c r="C3327" s="280" t="s">
        <v>1211</v>
      </c>
      <c r="D3327" s="280" t="s">
        <v>1347</v>
      </c>
      <c r="E3327" s="80">
        <v>3.0122053558492161</v>
      </c>
      <c r="F3327" s="80">
        <v>710879</v>
      </c>
      <c r="G3327" s="80">
        <v>8</v>
      </c>
      <c r="H3327" s="280" t="s">
        <v>1394</v>
      </c>
      <c r="I3327" s="80"/>
    </row>
    <row r="3328" spans="1:9">
      <c r="A3328" s="280" t="s">
        <v>4723</v>
      </c>
      <c r="B3328" s="280" t="s">
        <v>1457</v>
      </c>
      <c r="C3328" s="280" t="s">
        <v>1211</v>
      </c>
      <c r="D3328" s="280" t="s">
        <v>1344</v>
      </c>
      <c r="E3328" s="80">
        <v>7.3941847453274105</v>
      </c>
      <c r="F3328" s="80">
        <v>710879</v>
      </c>
      <c r="G3328" s="80">
        <v>8</v>
      </c>
      <c r="H3328" s="280" t="s">
        <v>1394</v>
      </c>
      <c r="I3328" s="80"/>
    </row>
    <row r="3329" spans="1:9">
      <c r="A3329" s="280" t="s">
        <v>4724</v>
      </c>
      <c r="B3329" s="280" t="s">
        <v>1457</v>
      </c>
      <c r="C3329" s="280" t="s">
        <v>1212</v>
      </c>
      <c r="D3329" s="280" t="s">
        <v>1211</v>
      </c>
      <c r="E3329" s="80">
        <v>0.95181238876636165</v>
      </c>
      <c r="F3329" s="80">
        <v>710879</v>
      </c>
      <c r="G3329" s="80">
        <v>8</v>
      </c>
      <c r="H3329" s="280" t="s">
        <v>1394</v>
      </c>
      <c r="I3329" s="80"/>
    </row>
    <row r="3330" spans="1:9">
      <c r="A3330" s="280" t="s">
        <v>4725</v>
      </c>
      <c r="B3330" s="280" t="s">
        <v>1457</v>
      </c>
      <c r="C3330" s="280" t="s">
        <v>1212</v>
      </c>
      <c r="D3330" s="280" t="s">
        <v>1212</v>
      </c>
      <c r="E3330" s="80">
        <v>1</v>
      </c>
      <c r="F3330" s="80">
        <v>710879</v>
      </c>
      <c r="G3330" s="80">
        <v>8</v>
      </c>
      <c r="H3330" s="280" t="s">
        <v>1394</v>
      </c>
      <c r="I3330" s="80"/>
    </row>
    <row r="3331" spans="1:9">
      <c r="A3331" s="280" t="s">
        <v>4726</v>
      </c>
      <c r="B3331" s="280" t="s">
        <v>1457</v>
      </c>
      <c r="C3331" s="280" t="s">
        <v>1212</v>
      </c>
      <c r="D3331" s="280" t="s">
        <v>1213</v>
      </c>
      <c r="E3331" s="80">
        <v>0.95244755182149909</v>
      </c>
      <c r="F3331" s="80">
        <v>710879</v>
      </c>
      <c r="G3331" s="80">
        <v>8</v>
      </c>
      <c r="H3331" s="280" t="s">
        <v>1394</v>
      </c>
      <c r="I3331" s="80"/>
    </row>
    <row r="3332" spans="1:9">
      <c r="A3332" s="280" t="s">
        <v>4727</v>
      </c>
      <c r="B3332" s="280" t="s">
        <v>1457</v>
      </c>
      <c r="C3332" s="280" t="s">
        <v>1212</v>
      </c>
      <c r="D3332" s="280" t="s">
        <v>1214</v>
      </c>
      <c r="E3332" s="80">
        <v>0.99452003943297418</v>
      </c>
      <c r="F3332" s="80">
        <v>710879</v>
      </c>
      <c r="G3332" s="80">
        <v>8</v>
      </c>
      <c r="H3332" s="280" t="s">
        <v>1394</v>
      </c>
      <c r="I3332" s="80"/>
    </row>
    <row r="3333" spans="1:9">
      <c r="A3333" s="280" t="s">
        <v>4728</v>
      </c>
      <c r="B3333" s="280" t="s">
        <v>1457</v>
      </c>
      <c r="C3333" s="280" t="s">
        <v>1212</v>
      </c>
      <c r="D3333" s="280" t="s">
        <v>1215</v>
      </c>
      <c r="E3333" s="80">
        <v>0.99711804501536361</v>
      </c>
      <c r="F3333" s="80">
        <v>710879</v>
      </c>
      <c r="G3333" s="80">
        <v>8</v>
      </c>
      <c r="H3333" s="280" t="s">
        <v>1394</v>
      </c>
      <c r="I3333" s="80"/>
    </row>
    <row r="3334" spans="1:9">
      <c r="A3334" s="280" t="s">
        <v>4729</v>
      </c>
      <c r="B3334" s="280" t="s">
        <v>1457</v>
      </c>
      <c r="C3334" s="280" t="s">
        <v>1212</v>
      </c>
      <c r="D3334" s="280" t="s">
        <v>1216</v>
      </c>
      <c r="E3334" s="80">
        <v>1.1909200591205391</v>
      </c>
      <c r="F3334" s="80">
        <v>710879</v>
      </c>
      <c r="G3334" s="80">
        <v>8</v>
      </c>
      <c r="H3334" s="280" t="s">
        <v>1394</v>
      </c>
      <c r="I3334" s="80"/>
    </row>
    <row r="3335" spans="1:9">
      <c r="A3335" s="280" t="s">
        <v>4730</v>
      </c>
      <c r="B3335" s="280" t="s">
        <v>1457</v>
      </c>
      <c r="C3335" s="280" t="s">
        <v>1212</v>
      </c>
      <c r="D3335" s="280" t="s">
        <v>1217</v>
      </c>
      <c r="E3335" s="80">
        <v>0.91948034095764242</v>
      </c>
      <c r="F3335" s="80">
        <v>710879</v>
      </c>
      <c r="G3335" s="80">
        <v>8</v>
      </c>
      <c r="H3335" s="280" t="s">
        <v>1394</v>
      </c>
      <c r="I3335" s="80"/>
    </row>
    <row r="3336" spans="1:9">
      <c r="A3336" s="280" t="s">
        <v>4731</v>
      </c>
      <c r="B3336" s="280" t="s">
        <v>1457</v>
      </c>
      <c r="C3336" s="280" t="s">
        <v>1212</v>
      </c>
      <c r="D3336" s="280" t="s">
        <v>1218</v>
      </c>
      <c r="E3336" s="80">
        <v>1.2369467413912634</v>
      </c>
      <c r="F3336" s="80">
        <v>710879</v>
      </c>
      <c r="G3336" s="80">
        <v>8</v>
      </c>
      <c r="H3336" s="280" t="s">
        <v>1394</v>
      </c>
      <c r="I3336" s="80"/>
    </row>
    <row r="3337" spans="1:9">
      <c r="A3337" s="280" t="s">
        <v>4732</v>
      </c>
      <c r="B3337" s="280" t="s">
        <v>1457</v>
      </c>
      <c r="C3337" s="280" t="s">
        <v>1212</v>
      </c>
      <c r="D3337" s="280" t="s">
        <v>1219</v>
      </c>
      <c r="E3337" s="80">
        <v>160213.90103032679</v>
      </c>
      <c r="F3337" s="80">
        <v>710879</v>
      </c>
      <c r="G3337" s="80">
        <v>8</v>
      </c>
      <c r="H3337" s="280" t="s">
        <v>1394</v>
      </c>
      <c r="I3337" s="80"/>
    </row>
    <row r="3338" spans="1:9">
      <c r="A3338" s="280" t="s">
        <v>4733</v>
      </c>
      <c r="B3338" s="280" t="s">
        <v>1457</v>
      </c>
      <c r="C3338" s="280" t="s">
        <v>1212</v>
      </c>
      <c r="D3338" s="280" t="s">
        <v>1347</v>
      </c>
      <c r="E3338" s="80">
        <v>2.8666673304390615</v>
      </c>
      <c r="F3338" s="80">
        <v>710879</v>
      </c>
      <c r="G3338" s="80">
        <v>8</v>
      </c>
      <c r="H3338" s="280" t="s">
        <v>1394</v>
      </c>
      <c r="I3338" s="80"/>
    </row>
    <row r="3339" spans="1:9">
      <c r="A3339" s="280" t="s">
        <v>4734</v>
      </c>
      <c r="B3339" s="280" t="s">
        <v>1457</v>
      </c>
      <c r="C3339" s="280" t="s">
        <v>1212</v>
      </c>
      <c r="D3339" s="280" t="s">
        <v>1344</v>
      </c>
      <c r="E3339" s="80">
        <v>7.0378941882540804</v>
      </c>
      <c r="F3339" s="80">
        <v>710879</v>
      </c>
      <c r="G3339" s="80">
        <v>8</v>
      </c>
      <c r="H3339" s="280" t="s">
        <v>1394</v>
      </c>
      <c r="I3339" s="80"/>
    </row>
    <row r="3340" spans="1:9">
      <c r="A3340" s="280" t="s">
        <v>4735</v>
      </c>
      <c r="B3340" s="280" t="s">
        <v>1457</v>
      </c>
      <c r="C3340" s="280" t="s">
        <v>1213</v>
      </c>
      <c r="D3340" s="280" t="s">
        <v>1211</v>
      </c>
      <c r="E3340" s="80">
        <v>0.99927586763039233</v>
      </c>
      <c r="F3340" s="80">
        <v>710879</v>
      </c>
      <c r="G3340" s="80">
        <v>8</v>
      </c>
      <c r="H3340" s="280" t="s">
        <v>1394</v>
      </c>
      <c r="I3340" s="80"/>
    </row>
    <row r="3341" spans="1:9">
      <c r="A3341" s="280" t="s">
        <v>4736</v>
      </c>
      <c r="B3341" s="280" t="s">
        <v>1457</v>
      </c>
      <c r="C3341" s="280" t="s">
        <v>1213</v>
      </c>
      <c r="D3341" s="280" t="s">
        <v>1212</v>
      </c>
      <c r="E3341" s="80">
        <v>1.0570364569168962</v>
      </c>
      <c r="F3341" s="80">
        <v>710879</v>
      </c>
      <c r="G3341" s="80">
        <v>8</v>
      </c>
      <c r="H3341" s="280" t="s">
        <v>1394</v>
      </c>
      <c r="I3341" s="80"/>
    </row>
    <row r="3342" spans="1:9">
      <c r="A3342" s="280" t="s">
        <v>4737</v>
      </c>
      <c r="B3342" s="280" t="s">
        <v>1457</v>
      </c>
      <c r="C3342" s="280" t="s">
        <v>1213</v>
      </c>
      <c r="D3342" s="280" t="s">
        <v>1213</v>
      </c>
      <c r="E3342" s="80">
        <v>1</v>
      </c>
      <c r="F3342" s="80">
        <v>710879</v>
      </c>
      <c r="G3342" s="80">
        <v>8</v>
      </c>
      <c r="H3342" s="280" t="s">
        <v>1394</v>
      </c>
      <c r="I3342" s="80"/>
    </row>
    <row r="3343" spans="1:9">
      <c r="A3343" s="280" t="s">
        <v>4738</v>
      </c>
      <c r="B3343" s="280" t="s">
        <v>1457</v>
      </c>
      <c r="C3343" s="280" t="s">
        <v>1213</v>
      </c>
      <c r="D3343" s="280" t="s">
        <v>1214</v>
      </c>
      <c r="E3343" s="80">
        <v>1.0462763507609554</v>
      </c>
      <c r="F3343" s="80">
        <v>710879</v>
      </c>
      <c r="G3343" s="80">
        <v>8</v>
      </c>
      <c r="H3343" s="280" t="s">
        <v>1394</v>
      </c>
      <c r="I3343" s="80"/>
    </row>
    <row r="3344" spans="1:9">
      <c r="A3344" s="280" t="s">
        <v>4739</v>
      </c>
      <c r="B3344" s="280" t="s">
        <v>1457</v>
      </c>
      <c r="C3344" s="280" t="s">
        <v>1213</v>
      </c>
      <c r="D3344" s="280" t="s">
        <v>1215</v>
      </c>
      <c r="E3344" s="80">
        <v>1.0539307214953146</v>
      </c>
      <c r="F3344" s="80">
        <v>710879</v>
      </c>
      <c r="G3344" s="80">
        <v>8</v>
      </c>
      <c r="H3344" s="280" t="s">
        <v>1394</v>
      </c>
      <c r="I3344" s="80"/>
    </row>
    <row r="3345" spans="1:9">
      <c r="A3345" s="280" t="s">
        <v>4740</v>
      </c>
      <c r="B3345" s="280" t="s">
        <v>1457</v>
      </c>
      <c r="C3345" s="280" t="s">
        <v>1213</v>
      </c>
      <c r="D3345" s="280" t="s">
        <v>1216</v>
      </c>
      <c r="E3345" s="80">
        <v>1.2633205414173785</v>
      </c>
      <c r="F3345" s="80">
        <v>710879</v>
      </c>
      <c r="G3345" s="80">
        <v>8</v>
      </c>
      <c r="H3345" s="280" t="s">
        <v>1394</v>
      </c>
      <c r="I3345" s="80"/>
    </row>
    <row r="3346" spans="1:9">
      <c r="A3346" s="280" t="s">
        <v>4741</v>
      </c>
      <c r="B3346" s="280" t="s">
        <v>1457</v>
      </c>
      <c r="C3346" s="280" t="s">
        <v>1213</v>
      </c>
      <c r="D3346" s="280" t="s">
        <v>1217</v>
      </c>
      <c r="E3346" s="80">
        <v>0.97113925607098395</v>
      </c>
      <c r="F3346" s="80">
        <v>710879</v>
      </c>
      <c r="G3346" s="80">
        <v>8</v>
      </c>
      <c r="H3346" s="280" t="s">
        <v>1394</v>
      </c>
      <c r="I3346" s="80"/>
    </row>
    <row r="3347" spans="1:9">
      <c r="A3347" s="280" t="s">
        <v>4742</v>
      </c>
      <c r="B3347" s="280" t="s">
        <v>1457</v>
      </c>
      <c r="C3347" s="280" t="s">
        <v>1213</v>
      </c>
      <c r="D3347" s="280" t="s">
        <v>1218</v>
      </c>
      <c r="E3347" s="80">
        <v>1.2982084655132775</v>
      </c>
      <c r="F3347" s="80">
        <v>710879</v>
      </c>
      <c r="G3347" s="80">
        <v>8</v>
      </c>
      <c r="H3347" s="280" t="s">
        <v>1394</v>
      </c>
      <c r="I3347" s="80"/>
    </row>
    <row r="3348" spans="1:9">
      <c r="A3348" s="280" t="s">
        <v>4743</v>
      </c>
      <c r="B3348" s="280" t="s">
        <v>1457</v>
      </c>
      <c r="C3348" s="280" t="s">
        <v>1213</v>
      </c>
      <c r="D3348" s="280" t="s">
        <v>1219</v>
      </c>
      <c r="E3348" s="80">
        <v>169375.82276418005</v>
      </c>
      <c r="F3348" s="80">
        <v>710879</v>
      </c>
      <c r="G3348" s="80">
        <v>8</v>
      </c>
      <c r="H3348" s="280" t="s">
        <v>1394</v>
      </c>
      <c r="I3348" s="80"/>
    </row>
    <row r="3349" spans="1:9">
      <c r="A3349" s="280" t="s">
        <v>4744</v>
      </c>
      <c r="B3349" s="280" t="s">
        <v>1457</v>
      </c>
      <c r="C3349" s="280" t="s">
        <v>1213</v>
      </c>
      <c r="D3349" s="280" t="s">
        <v>1347</v>
      </c>
      <c r="E3349" s="80">
        <v>3.0100152278634353</v>
      </c>
      <c r="F3349" s="80">
        <v>710879</v>
      </c>
      <c r="G3349" s="80">
        <v>8</v>
      </c>
      <c r="H3349" s="280" t="s">
        <v>1394</v>
      </c>
      <c r="I3349" s="80"/>
    </row>
    <row r="3350" spans="1:9">
      <c r="A3350" s="280" t="s">
        <v>4745</v>
      </c>
      <c r="B3350" s="280" t="s">
        <v>1457</v>
      </c>
      <c r="C3350" s="280" t="s">
        <v>1213</v>
      </c>
      <c r="D3350" s="280" t="s">
        <v>1344</v>
      </c>
      <c r="E3350" s="80">
        <v>7.3888381805047008</v>
      </c>
      <c r="F3350" s="80">
        <v>710879</v>
      </c>
      <c r="G3350" s="80">
        <v>8</v>
      </c>
      <c r="H3350" s="280" t="s">
        <v>1394</v>
      </c>
      <c r="I3350" s="80"/>
    </row>
    <row r="3351" spans="1:9">
      <c r="A3351" s="280" t="s">
        <v>4746</v>
      </c>
      <c r="B3351" s="280" t="s">
        <v>1457</v>
      </c>
      <c r="C3351" s="280" t="s">
        <v>1214</v>
      </c>
      <c r="D3351" s="280" t="s">
        <v>1211</v>
      </c>
      <c r="E3351" s="80">
        <v>0.95715764751256927</v>
      </c>
      <c r="F3351" s="80">
        <v>710879</v>
      </c>
      <c r="G3351" s="80">
        <v>8</v>
      </c>
      <c r="H3351" s="280" t="s">
        <v>1394</v>
      </c>
      <c r="I3351" s="80"/>
    </row>
    <row r="3352" spans="1:9">
      <c r="A3352" s="280" t="s">
        <v>4747</v>
      </c>
      <c r="B3352" s="280" t="s">
        <v>1457</v>
      </c>
      <c r="C3352" s="280" t="s">
        <v>1214</v>
      </c>
      <c r="D3352" s="280" t="s">
        <v>1212</v>
      </c>
      <c r="E3352" s="80">
        <v>1.0106548487894349</v>
      </c>
      <c r="F3352" s="80">
        <v>710879</v>
      </c>
      <c r="G3352" s="80">
        <v>8</v>
      </c>
      <c r="H3352" s="280" t="s">
        <v>1394</v>
      </c>
      <c r="I3352" s="80"/>
    </row>
    <row r="3353" spans="1:9">
      <c r="A3353" s="280" t="s">
        <v>4748</v>
      </c>
      <c r="B3353" s="280" t="s">
        <v>1457</v>
      </c>
      <c r="C3353" s="280" t="s">
        <v>1214</v>
      </c>
      <c r="D3353" s="280" t="s">
        <v>1213</v>
      </c>
      <c r="E3353" s="80">
        <v>0.9578582011595913</v>
      </c>
      <c r="F3353" s="80">
        <v>710879</v>
      </c>
      <c r="G3353" s="80">
        <v>8</v>
      </c>
      <c r="H3353" s="280" t="s">
        <v>1394</v>
      </c>
      <c r="I3353" s="80"/>
    </row>
    <row r="3354" spans="1:9">
      <c r="A3354" s="280" t="s">
        <v>4749</v>
      </c>
      <c r="B3354" s="280" t="s">
        <v>1457</v>
      </c>
      <c r="C3354" s="280" t="s">
        <v>1214</v>
      </c>
      <c r="D3354" s="280" t="s">
        <v>1214</v>
      </c>
      <c r="E3354" s="80">
        <v>1</v>
      </c>
      <c r="F3354" s="80">
        <v>710879</v>
      </c>
      <c r="G3354" s="80">
        <v>8</v>
      </c>
      <c r="H3354" s="280" t="s">
        <v>1394</v>
      </c>
      <c r="I3354" s="80"/>
    </row>
    <row r="3355" spans="1:9">
      <c r="A3355" s="280" t="s">
        <v>4750</v>
      </c>
      <c r="B3355" s="280" t="s">
        <v>1457</v>
      </c>
      <c r="C3355" s="280" t="s">
        <v>1214</v>
      </c>
      <c r="D3355" s="280" t="s">
        <v>1215</v>
      </c>
      <c r="E3355" s="80">
        <v>1.0077397236678423</v>
      </c>
      <c r="F3355" s="80">
        <v>710879</v>
      </c>
      <c r="G3355" s="80">
        <v>8</v>
      </c>
      <c r="H3355" s="280" t="s">
        <v>1394</v>
      </c>
      <c r="I3355" s="80"/>
    </row>
    <row r="3356" spans="1:9">
      <c r="A3356" s="280" t="s">
        <v>4751</v>
      </c>
      <c r="B3356" s="280" t="s">
        <v>1457</v>
      </c>
      <c r="C3356" s="280" t="s">
        <v>1214</v>
      </c>
      <c r="D3356" s="280" t="s">
        <v>1216</v>
      </c>
      <c r="E3356" s="80">
        <v>1.2011645423703123</v>
      </c>
      <c r="F3356" s="80">
        <v>710879</v>
      </c>
      <c r="G3356" s="80">
        <v>8</v>
      </c>
      <c r="H3356" s="280" t="s">
        <v>1394</v>
      </c>
      <c r="I3356" s="80"/>
    </row>
    <row r="3357" spans="1:9">
      <c r="A3357" s="280" t="s">
        <v>4752</v>
      </c>
      <c r="B3357" s="280" t="s">
        <v>1457</v>
      </c>
      <c r="C3357" s="280" t="s">
        <v>1214</v>
      </c>
      <c r="D3357" s="280" t="s">
        <v>1217</v>
      </c>
      <c r="E3357" s="80">
        <v>0.92868788446882022</v>
      </c>
      <c r="F3357" s="80">
        <v>710879</v>
      </c>
      <c r="G3357" s="80">
        <v>8</v>
      </c>
      <c r="H3357" s="280" t="s">
        <v>1394</v>
      </c>
      <c r="I3357" s="80"/>
    </row>
    <row r="3358" spans="1:9">
      <c r="A3358" s="280" t="s">
        <v>4753</v>
      </c>
      <c r="B3358" s="280" t="s">
        <v>1457</v>
      </c>
      <c r="C3358" s="280" t="s">
        <v>1214</v>
      </c>
      <c r="D3358" s="280" t="s">
        <v>1218</v>
      </c>
      <c r="E3358" s="80">
        <v>1.2428980898985682</v>
      </c>
      <c r="F3358" s="80">
        <v>710879</v>
      </c>
      <c r="G3358" s="80">
        <v>8</v>
      </c>
      <c r="H3358" s="280" t="s">
        <v>1394</v>
      </c>
      <c r="I3358" s="80"/>
    </row>
    <row r="3359" spans="1:9">
      <c r="A3359" s="280" t="s">
        <v>4754</v>
      </c>
      <c r="B3359" s="280" t="s">
        <v>1457</v>
      </c>
      <c r="C3359" s="280" t="s">
        <v>1214</v>
      </c>
      <c r="D3359" s="280" t="s">
        <v>1219</v>
      </c>
      <c r="E3359" s="80">
        <v>164345.22693073604</v>
      </c>
      <c r="F3359" s="80">
        <v>710879</v>
      </c>
      <c r="G3359" s="80">
        <v>8</v>
      </c>
      <c r="H3359" s="280" t="s">
        <v>1394</v>
      </c>
      <c r="I3359" s="80"/>
    </row>
    <row r="3360" spans="1:9">
      <c r="A3360" s="280" t="s">
        <v>4755</v>
      </c>
      <c r="B3360" s="280" t="s">
        <v>1457</v>
      </c>
      <c r="C3360" s="280" t="s">
        <v>1214</v>
      </c>
      <c r="D3360" s="280" t="s">
        <v>1347</v>
      </c>
      <c r="E3360" s="80">
        <v>2.8826379132083413</v>
      </c>
      <c r="F3360" s="80">
        <v>710879</v>
      </c>
      <c r="G3360" s="80">
        <v>8</v>
      </c>
      <c r="H3360" s="280" t="s">
        <v>1394</v>
      </c>
      <c r="I3360" s="80"/>
    </row>
    <row r="3361" spans="1:9">
      <c r="A3361" s="280" t="s">
        <v>4756</v>
      </c>
      <c r="B3361" s="280" t="s">
        <v>1457</v>
      </c>
      <c r="C3361" s="280" t="s">
        <v>1214</v>
      </c>
      <c r="D3361" s="280" t="s">
        <v>1344</v>
      </c>
      <c r="E3361" s="80">
        <v>7.0753361536853268</v>
      </c>
      <c r="F3361" s="80">
        <v>710879</v>
      </c>
      <c r="G3361" s="80">
        <v>8</v>
      </c>
      <c r="H3361" s="280" t="s">
        <v>1394</v>
      </c>
      <c r="I3361" s="80"/>
    </row>
    <row r="3362" spans="1:9">
      <c r="A3362" s="280" t="s">
        <v>4757</v>
      </c>
      <c r="B3362" s="280" t="s">
        <v>1457</v>
      </c>
      <c r="C3362" s="280" t="s">
        <v>1215</v>
      </c>
      <c r="D3362" s="280" t="s">
        <v>1211</v>
      </c>
      <c r="E3362" s="80">
        <v>0.95452439035924841</v>
      </c>
      <c r="F3362" s="80">
        <v>710879</v>
      </c>
      <c r="G3362" s="80">
        <v>8</v>
      </c>
      <c r="H3362" s="280" t="s">
        <v>1394</v>
      </c>
      <c r="I3362" s="80"/>
    </row>
    <row r="3363" spans="1:9">
      <c r="A3363" s="280" t="s">
        <v>4758</v>
      </c>
      <c r="B3363" s="280" t="s">
        <v>1457</v>
      </c>
      <c r="C3363" s="280" t="s">
        <v>1215</v>
      </c>
      <c r="D3363" s="280" t="s">
        <v>1212</v>
      </c>
      <c r="E3363" s="80">
        <v>1.0029080000798587</v>
      </c>
      <c r="F3363" s="80">
        <v>710879</v>
      </c>
      <c r="G3363" s="80">
        <v>8</v>
      </c>
      <c r="H3363" s="280" t="s">
        <v>1394</v>
      </c>
      <c r="I3363" s="80"/>
    </row>
    <row r="3364" spans="1:9">
      <c r="A3364" s="280" t="s">
        <v>4759</v>
      </c>
      <c r="B3364" s="280" t="s">
        <v>1457</v>
      </c>
      <c r="C3364" s="280" t="s">
        <v>1215</v>
      </c>
      <c r="D3364" s="280" t="s">
        <v>1213</v>
      </c>
      <c r="E3364" s="80">
        <v>0.95516163285571198</v>
      </c>
      <c r="F3364" s="80">
        <v>710879</v>
      </c>
      <c r="G3364" s="80">
        <v>8</v>
      </c>
      <c r="H3364" s="280" t="s">
        <v>1394</v>
      </c>
      <c r="I3364" s="80"/>
    </row>
    <row r="3365" spans="1:9">
      <c r="A3365" s="280" t="s">
        <v>4760</v>
      </c>
      <c r="B3365" s="280" t="s">
        <v>1457</v>
      </c>
      <c r="C3365" s="280" t="s">
        <v>1215</v>
      </c>
      <c r="D3365" s="280" t="s">
        <v>1214</v>
      </c>
      <c r="E3365" s="80">
        <v>0.99740643164950193</v>
      </c>
      <c r="F3365" s="80">
        <v>710879</v>
      </c>
      <c r="G3365" s="80">
        <v>8</v>
      </c>
      <c r="H3365" s="280" t="s">
        <v>1394</v>
      </c>
      <c r="I3365" s="80"/>
    </row>
    <row r="3366" spans="1:9">
      <c r="A3366" s="280" t="s">
        <v>4761</v>
      </c>
      <c r="B3366" s="280" t="s">
        <v>1457</v>
      </c>
      <c r="C3366" s="280" t="s">
        <v>1215</v>
      </c>
      <c r="D3366" s="280" t="s">
        <v>1215</v>
      </c>
      <c r="E3366" s="80">
        <v>1</v>
      </c>
      <c r="F3366" s="80">
        <v>710879</v>
      </c>
      <c r="G3366" s="80">
        <v>8</v>
      </c>
      <c r="H3366" s="280" t="s">
        <v>1394</v>
      </c>
      <c r="I3366" s="80"/>
    </row>
    <row r="3367" spans="1:9">
      <c r="A3367" s="280" t="s">
        <v>4762</v>
      </c>
      <c r="B3367" s="280" t="s">
        <v>1457</v>
      </c>
      <c r="C3367" s="280" t="s">
        <v>1215</v>
      </c>
      <c r="D3367" s="280" t="s">
        <v>1216</v>
      </c>
      <c r="E3367" s="80">
        <v>1.194613693925979</v>
      </c>
      <c r="F3367" s="80">
        <v>710879</v>
      </c>
      <c r="G3367" s="80">
        <v>8</v>
      </c>
      <c r="H3367" s="280" t="s">
        <v>1394</v>
      </c>
      <c r="I3367" s="80"/>
    </row>
    <row r="3368" spans="1:9">
      <c r="A3368" s="280" t="s">
        <v>4763</v>
      </c>
      <c r="B3368" s="280" t="s">
        <v>1457</v>
      </c>
      <c r="C3368" s="280" t="s">
        <v>1215</v>
      </c>
      <c r="D3368" s="280" t="s">
        <v>1217</v>
      </c>
      <c r="E3368" s="80">
        <v>0.9221385435545808</v>
      </c>
      <c r="F3368" s="80">
        <v>710879</v>
      </c>
      <c r="G3368" s="80">
        <v>8</v>
      </c>
      <c r="H3368" s="280" t="s">
        <v>1394</v>
      </c>
      <c r="I3368" s="80"/>
    </row>
    <row r="3369" spans="1:9">
      <c r="A3369" s="280" t="s">
        <v>4764</v>
      </c>
      <c r="B3369" s="280" t="s">
        <v>1457</v>
      </c>
      <c r="C3369" s="280" t="s">
        <v>1215</v>
      </c>
      <c r="D3369" s="280" t="s">
        <v>1218</v>
      </c>
      <c r="E3369" s="80">
        <v>1.2395558002987062</v>
      </c>
      <c r="F3369" s="80">
        <v>710879</v>
      </c>
      <c r="G3369" s="80">
        <v>8</v>
      </c>
      <c r="H3369" s="280" t="s">
        <v>1394</v>
      </c>
      <c r="I3369" s="80"/>
    </row>
    <row r="3370" spans="1:9">
      <c r="A3370" s="280" t="s">
        <v>4765</v>
      </c>
      <c r="B3370" s="280" t="s">
        <v>1457</v>
      </c>
      <c r="C3370" s="280" t="s">
        <v>1215</v>
      </c>
      <c r="D3370" s="280" t="s">
        <v>1219</v>
      </c>
      <c r="E3370" s="80">
        <v>160714.44428993485</v>
      </c>
      <c r="F3370" s="80">
        <v>710879</v>
      </c>
      <c r="G3370" s="80">
        <v>8</v>
      </c>
      <c r="H3370" s="280" t="s">
        <v>1394</v>
      </c>
      <c r="I3370" s="80"/>
    </row>
    <row r="3371" spans="1:9">
      <c r="A3371" s="280" t="s">
        <v>4766</v>
      </c>
      <c r="B3371" s="280" t="s">
        <v>1457</v>
      </c>
      <c r="C3371" s="280" t="s">
        <v>1215</v>
      </c>
      <c r="D3371" s="280" t="s">
        <v>1347</v>
      </c>
      <c r="E3371" s="80">
        <v>2.874770863674506</v>
      </c>
      <c r="F3371" s="80">
        <v>710879</v>
      </c>
      <c r="G3371" s="80">
        <v>8</v>
      </c>
      <c r="H3371" s="280" t="s">
        <v>1394</v>
      </c>
      <c r="I3371" s="80"/>
    </row>
    <row r="3372" spans="1:9">
      <c r="A3372" s="280" t="s">
        <v>4767</v>
      </c>
      <c r="B3372" s="280" t="s">
        <v>1457</v>
      </c>
      <c r="C3372" s="280" t="s">
        <v>1215</v>
      </c>
      <c r="D3372" s="280" t="s">
        <v>1344</v>
      </c>
      <c r="E3372" s="80">
        <v>7.057662831994703</v>
      </c>
      <c r="F3372" s="80">
        <v>710879</v>
      </c>
      <c r="G3372" s="80">
        <v>8</v>
      </c>
      <c r="H3372" s="280" t="s">
        <v>1394</v>
      </c>
      <c r="I3372" s="80"/>
    </row>
    <row r="3373" spans="1:9">
      <c r="A3373" s="280" t="s">
        <v>4768</v>
      </c>
      <c r="B3373" s="280" t="s">
        <v>1457</v>
      </c>
      <c r="C3373" s="280" t="s">
        <v>1216</v>
      </c>
      <c r="D3373" s="280" t="s">
        <v>1211</v>
      </c>
      <c r="E3373" s="80">
        <v>0.74282620817014755</v>
      </c>
      <c r="F3373" s="80">
        <v>710879</v>
      </c>
      <c r="G3373" s="80">
        <v>8</v>
      </c>
      <c r="H3373" s="280" t="s">
        <v>1394</v>
      </c>
      <c r="I3373" s="80"/>
    </row>
    <row r="3374" spans="1:9">
      <c r="A3374" s="280" t="s">
        <v>4769</v>
      </c>
      <c r="B3374" s="280" t="s">
        <v>1457</v>
      </c>
      <c r="C3374" s="280" t="s">
        <v>1216</v>
      </c>
      <c r="D3374" s="280" t="s">
        <v>1212</v>
      </c>
      <c r="E3374" s="80">
        <v>0.78165737625475507</v>
      </c>
      <c r="F3374" s="80">
        <v>710879</v>
      </c>
      <c r="G3374" s="80">
        <v>8</v>
      </c>
      <c r="H3374" s="280" t="s">
        <v>1394</v>
      </c>
      <c r="I3374" s="80"/>
    </row>
    <row r="3375" spans="1:9">
      <c r="A3375" s="280" t="s">
        <v>4770</v>
      </c>
      <c r="B3375" s="280" t="s">
        <v>1457</v>
      </c>
      <c r="C3375" s="280" t="s">
        <v>1216</v>
      </c>
      <c r="D3375" s="280" t="s">
        <v>1213</v>
      </c>
      <c r="E3375" s="80">
        <v>0.7433184550715044</v>
      </c>
      <c r="F3375" s="80">
        <v>710879</v>
      </c>
      <c r="G3375" s="80">
        <v>8</v>
      </c>
      <c r="H3375" s="280" t="s">
        <v>1394</v>
      </c>
      <c r="I3375" s="80"/>
    </row>
    <row r="3376" spans="1:9">
      <c r="A3376" s="280" t="s">
        <v>4771</v>
      </c>
      <c r="B3376" s="280" t="s">
        <v>1457</v>
      </c>
      <c r="C3376" s="280" t="s">
        <v>1216</v>
      </c>
      <c r="D3376" s="280" t="s">
        <v>1214</v>
      </c>
      <c r="E3376" s="80">
        <v>0.77624159774185919</v>
      </c>
      <c r="F3376" s="80">
        <v>710879</v>
      </c>
      <c r="G3376" s="80">
        <v>8</v>
      </c>
      <c r="H3376" s="280" t="s">
        <v>1394</v>
      </c>
      <c r="I3376" s="80"/>
    </row>
    <row r="3377" spans="1:9">
      <c r="A3377" s="280" t="s">
        <v>4772</v>
      </c>
      <c r="B3377" s="280" t="s">
        <v>1457</v>
      </c>
      <c r="C3377" s="280" t="s">
        <v>1216</v>
      </c>
      <c r="D3377" s="280" t="s">
        <v>1215</v>
      </c>
      <c r="E3377" s="80">
        <v>0.77930531158750271</v>
      </c>
      <c r="F3377" s="80">
        <v>710879</v>
      </c>
      <c r="G3377" s="80">
        <v>8</v>
      </c>
      <c r="H3377" s="280" t="s">
        <v>1394</v>
      </c>
      <c r="I3377" s="80"/>
    </row>
    <row r="3378" spans="1:9">
      <c r="A3378" s="280" t="s">
        <v>4773</v>
      </c>
      <c r="B3378" s="280" t="s">
        <v>1457</v>
      </c>
      <c r="C3378" s="280" t="s">
        <v>1216</v>
      </c>
      <c r="D3378" s="280" t="s">
        <v>1216</v>
      </c>
      <c r="E3378" s="80">
        <v>1</v>
      </c>
      <c r="F3378" s="80">
        <v>710879</v>
      </c>
      <c r="G3378" s="80">
        <v>8</v>
      </c>
      <c r="H3378" s="280" t="s">
        <v>1394</v>
      </c>
      <c r="I3378" s="80"/>
    </row>
    <row r="3379" spans="1:9">
      <c r="A3379" s="280" t="s">
        <v>4774</v>
      </c>
      <c r="B3379" s="280" t="s">
        <v>1457</v>
      </c>
      <c r="C3379" s="280" t="s">
        <v>1216</v>
      </c>
      <c r="D3379" s="280" t="s">
        <v>1217</v>
      </c>
      <c r="E3379" s="80">
        <v>0.71814062092954212</v>
      </c>
      <c r="F3379" s="80">
        <v>710879</v>
      </c>
      <c r="G3379" s="80">
        <v>8</v>
      </c>
      <c r="H3379" s="280" t="s">
        <v>1394</v>
      </c>
      <c r="I3379" s="80"/>
    </row>
    <row r="3380" spans="1:9">
      <c r="A3380" s="280" t="s">
        <v>4775</v>
      </c>
      <c r="B3380" s="280" t="s">
        <v>1457</v>
      </c>
      <c r="C3380" s="280" t="s">
        <v>1216</v>
      </c>
      <c r="D3380" s="280" t="s">
        <v>1218</v>
      </c>
      <c r="E3380" s="80">
        <v>0.77589208669763532</v>
      </c>
      <c r="F3380" s="80">
        <v>710879</v>
      </c>
      <c r="G3380" s="80">
        <v>8</v>
      </c>
      <c r="H3380" s="280" t="s">
        <v>1394</v>
      </c>
      <c r="I3380" s="80"/>
    </row>
    <row r="3381" spans="1:9">
      <c r="A3381" s="280" t="s">
        <v>4776</v>
      </c>
      <c r="B3381" s="280" t="s">
        <v>1457</v>
      </c>
      <c r="C3381" s="280" t="s">
        <v>1216</v>
      </c>
      <c r="D3381" s="280" t="s">
        <v>1219</v>
      </c>
      <c r="E3381" s="80">
        <v>124670.9139750607</v>
      </c>
      <c r="F3381" s="80">
        <v>710879</v>
      </c>
      <c r="G3381" s="80">
        <v>8</v>
      </c>
      <c r="H3381" s="280" t="s">
        <v>1394</v>
      </c>
      <c r="I3381" s="80"/>
    </row>
    <row r="3382" spans="1:9">
      <c r="A3382" s="280" t="s">
        <v>4777</v>
      </c>
      <c r="B3382" s="280" t="s">
        <v>1457</v>
      </c>
      <c r="C3382" s="280" t="s">
        <v>1216</v>
      </c>
      <c r="D3382" s="280" t="s">
        <v>1347</v>
      </c>
      <c r="E3382" s="80">
        <v>2.2284846557732005</v>
      </c>
      <c r="F3382" s="80">
        <v>710879</v>
      </c>
      <c r="G3382" s="80">
        <v>8</v>
      </c>
      <c r="H3382" s="280" t="s">
        <v>1394</v>
      </c>
      <c r="I3382" s="80"/>
    </row>
    <row r="3383" spans="1:9">
      <c r="A3383" s="280" t="s">
        <v>4778</v>
      </c>
      <c r="B3383" s="280" t="s">
        <v>1457</v>
      </c>
      <c r="C3383" s="280" t="s">
        <v>1216</v>
      </c>
      <c r="D3383" s="280" t="s">
        <v>1344</v>
      </c>
      <c r="E3383" s="80">
        <v>5.4836214596017836</v>
      </c>
      <c r="F3383" s="80">
        <v>710879</v>
      </c>
      <c r="G3383" s="80">
        <v>8</v>
      </c>
      <c r="H3383" s="280" t="s">
        <v>1394</v>
      </c>
      <c r="I3383" s="80"/>
    </row>
    <row r="3384" spans="1:9">
      <c r="A3384" s="280" t="s">
        <v>4779</v>
      </c>
      <c r="B3384" s="280" t="s">
        <v>1457</v>
      </c>
      <c r="C3384" s="280" t="s">
        <v>1217</v>
      </c>
      <c r="D3384" s="280" t="s">
        <v>1211</v>
      </c>
      <c r="E3384" s="80">
        <v>1.0358223057182723</v>
      </c>
      <c r="F3384" s="80">
        <v>710879</v>
      </c>
      <c r="G3384" s="80">
        <v>8</v>
      </c>
      <c r="H3384" s="280" t="s">
        <v>1394</v>
      </c>
      <c r="I3384" s="80"/>
    </row>
    <row r="3385" spans="1:9">
      <c r="A3385" s="280" t="s">
        <v>4780</v>
      </c>
      <c r="B3385" s="280" t="s">
        <v>1457</v>
      </c>
      <c r="C3385" s="280" t="s">
        <v>1217</v>
      </c>
      <c r="D3385" s="280" t="s">
        <v>1212</v>
      </c>
      <c r="E3385" s="80">
        <v>1.0887009051195355</v>
      </c>
      <c r="F3385" s="80">
        <v>710879</v>
      </c>
      <c r="G3385" s="80">
        <v>8</v>
      </c>
      <c r="H3385" s="280" t="s">
        <v>1394</v>
      </c>
      <c r="I3385" s="80"/>
    </row>
    <row r="3386" spans="1:9">
      <c r="A3386" s="280" t="s">
        <v>4781</v>
      </c>
      <c r="B3386" s="280" t="s">
        <v>1457</v>
      </c>
      <c r="C3386" s="280" t="s">
        <v>1217</v>
      </c>
      <c r="D3386" s="280" t="s">
        <v>1213</v>
      </c>
      <c r="E3386" s="80">
        <v>1.0365152029288165</v>
      </c>
      <c r="F3386" s="80">
        <v>710879</v>
      </c>
      <c r="G3386" s="80">
        <v>8</v>
      </c>
      <c r="H3386" s="280" t="s">
        <v>1394</v>
      </c>
      <c r="I3386" s="80"/>
    </row>
    <row r="3387" spans="1:9">
      <c r="A3387" s="280" t="s">
        <v>4782</v>
      </c>
      <c r="B3387" s="280" t="s">
        <v>1457</v>
      </c>
      <c r="C3387" s="280" t="s">
        <v>1217</v>
      </c>
      <c r="D3387" s="280" t="s">
        <v>1214</v>
      </c>
      <c r="E3387" s="80">
        <v>1.0825251778995555</v>
      </c>
      <c r="F3387" s="80">
        <v>710879</v>
      </c>
      <c r="G3387" s="80">
        <v>8</v>
      </c>
      <c r="H3387" s="280" t="s">
        <v>1394</v>
      </c>
      <c r="I3387" s="80"/>
    </row>
    <row r="3388" spans="1:9">
      <c r="A3388" s="280" t="s">
        <v>4783</v>
      </c>
      <c r="B3388" s="280" t="s">
        <v>1457</v>
      </c>
      <c r="C3388" s="280" t="s">
        <v>1217</v>
      </c>
      <c r="D3388" s="280" t="s">
        <v>1215</v>
      </c>
      <c r="E3388" s="80">
        <v>1.0855437236606167</v>
      </c>
      <c r="F3388" s="80">
        <v>710879</v>
      </c>
      <c r="G3388" s="80">
        <v>8</v>
      </c>
      <c r="H3388" s="280" t="s">
        <v>1394</v>
      </c>
      <c r="I3388" s="80"/>
    </row>
    <row r="3389" spans="1:9">
      <c r="A3389" s="280" t="s">
        <v>4784</v>
      </c>
      <c r="B3389" s="280" t="s">
        <v>1457</v>
      </c>
      <c r="C3389" s="280" t="s">
        <v>1217</v>
      </c>
      <c r="D3389" s="280" t="s">
        <v>1216</v>
      </c>
      <c r="E3389" s="80">
        <v>1.2888799939648092</v>
      </c>
      <c r="F3389" s="80">
        <v>710879</v>
      </c>
      <c r="G3389" s="80">
        <v>8</v>
      </c>
      <c r="H3389" s="280" t="s">
        <v>1394</v>
      </c>
      <c r="I3389" s="80"/>
    </row>
    <row r="3390" spans="1:9">
      <c r="A3390" s="280" t="s">
        <v>4785</v>
      </c>
      <c r="B3390" s="280" t="s">
        <v>1457</v>
      </c>
      <c r="C3390" s="280" t="s">
        <v>1217</v>
      </c>
      <c r="D3390" s="280" t="s">
        <v>1217</v>
      </c>
      <c r="E3390" s="80">
        <v>1</v>
      </c>
      <c r="F3390" s="80">
        <v>710879</v>
      </c>
      <c r="G3390" s="80">
        <v>8</v>
      </c>
      <c r="H3390" s="280" t="s">
        <v>1394</v>
      </c>
      <c r="I3390" s="80"/>
    </row>
    <row r="3391" spans="1:9">
      <c r="A3391" s="280" t="s">
        <v>4786</v>
      </c>
      <c r="B3391" s="280" t="s">
        <v>1457</v>
      </c>
      <c r="C3391" s="280" t="s">
        <v>1217</v>
      </c>
      <c r="D3391" s="280" t="s">
        <v>1218</v>
      </c>
      <c r="E3391" s="80">
        <v>1.345332590819357</v>
      </c>
      <c r="F3391" s="80">
        <v>710879</v>
      </c>
      <c r="G3391" s="80">
        <v>8</v>
      </c>
      <c r="H3391" s="280" t="s">
        <v>1394</v>
      </c>
      <c r="I3391" s="80"/>
    </row>
    <row r="3392" spans="1:9">
      <c r="A3392" s="280" t="s">
        <v>4787</v>
      </c>
      <c r="B3392" s="280" t="s">
        <v>1457</v>
      </c>
      <c r="C3392" s="280" t="s">
        <v>1217</v>
      </c>
      <c r="D3392" s="280" t="s">
        <v>1219</v>
      </c>
      <c r="E3392" s="80">
        <v>174564.79341962919</v>
      </c>
      <c r="F3392" s="80">
        <v>710879</v>
      </c>
      <c r="G3392" s="80">
        <v>8</v>
      </c>
      <c r="H3392" s="280" t="s">
        <v>1394</v>
      </c>
      <c r="I3392" s="80"/>
    </row>
    <row r="3393" spans="1:9">
      <c r="A3393" s="280" t="s">
        <v>4788</v>
      </c>
      <c r="B3393" s="280" t="s">
        <v>1457</v>
      </c>
      <c r="C3393" s="280" t="s">
        <v>1217</v>
      </c>
      <c r="D3393" s="280" t="s">
        <v>1347</v>
      </c>
      <c r="E3393" s="80">
        <v>3.1172797982653506</v>
      </c>
      <c r="F3393" s="80">
        <v>710879</v>
      </c>
      <c r="G3393" s="80">
        <v>8</v>
      </c>
      <c r="H3393" s="280" t="s">
        <v>1394</v>
      </c>
      <c r="I3393" s="80"/>
    </row>
    <row r="3394" spans="1:9">
      <c r="A3394" s="280" t="s">
        <v>4789</v>
      </c>
      <c r="B3394" s="280" t="s">
        <v>1457</v>
      </c>
      <c r="C3394" s="280" t="s">
        <v>1217</v>
      </c>
      <c r="D3394" s="280" t="s">
        <v>1344</v>
      </c>
      <c r="E3394" s="80">
        <v>7.6528965267819657</v>
      </c>
      <c r="F3394" s="80">
        <v>710879</v>
      </c>
      <c r="G3394" s="80">
        <v>8</v>
      </c>
      <c r="H3394" s="280" t="s">
        <v>1394</v>
      </c>
      <c r="I3394" s="80"/>
    </row>
    <row r="3395" spans="1:9">
      <c r="A3395" s="280" t="s">
        <v>4790</v>
      </c>
      <c r="B3395" s="280" t="s">
        <v>1457</v>
      </c>
      <c r="C3395" s="280" t="s">
        <v>1218</v>
      </c>
      <c r="D3395" s="280" t="s">
        <v>1211</v>
      </c>
      <c r="E3395" s="80">
        <v>0.99986117906974603</v>
      </c>
      <c r="F3395" s="80">
        <v>710879</v>
      </c>
      <c r="G3395" s="80">
        <v>8</v>
      </c>
      <c r="H3395" s="280" t="s">
        <v>1394</v>
      </c>
      <c r="I3395" s="80"/>
    </row>
    <row r="3396" spans="1:9">
      <c r="A3396" s="280" t="s">
        <v>4791</v>
      </c>
      <c r="B3396" s="280" t="s">
        <v>1457</v>
      </c>
      <c r="C3396" s="280" t="s">
        <v>1218</v>
      </c>
      <c r="D3396" s="280" t="s">
        <v>1212</v>
      </c>
      <c r="E3396" s="80">
        <v>1.0584618358328062</v>
      </c>
      <c r="F3396" s="80">
        <v>710879</v>
      </c>
      <c r="G3396" s="80">
        <v>8</v>
      </c>
      <c r="H3396" s="280" t="s">
        <v>1394</v>
      </c>
      <c r="I3396" s="80"/>
    </row>
    <row r="3397" spans="1:9">
      <c r="A3397" s="280" t="s">
        <v>4792</v>
      </c>
      <c r="B3397" s="280" t="s">
        <v>1457</v>
      </c>
      <c r="C3397" s="280" t="s">
        <v>1218</v>
      </c>
      <c r="D3397" s="280" t="s">
        <v>1213</v>
      </c>
      <c r="E3397" s="80">
        <v>1.0005424733121984</v>
      </c>
      <c r="F3397" s="80">
        <v>710879</v>
      </c>
      <c r="G3397" s="80">
        <v>8</v>
      </c>
      <c r="H3397" s="280" t="s">
        <v>1394</v>
      </c>
      <c r="I3397" s="80"/>
    </row>
    <row r="3398" spans="1:9">
      <c r="A3398" s="280" t="s">
        <v>4793</v>
      </c>
      <c r="B3398" s="280" t="s">
        <v>1457</v>
      </c>
      <c r="C3398" s="280" t="s">
        <v>1218</v>
      </c>
      <c r="D3398" s="280" t="s">
        <v>1214</v>
      </c>
      <c r="E3398" s="80">
        <v>1.0486408470848601</v>
      </c>
      <c r="F3398" s="80">
        <v>710879</v>
      </c>
      <c r="G3398" s="80">
        <v>8</v>
      </c>
      <c r="H3398" s="280" t="s">
        <v>1394</v>
      </c>
      <c r="I3398" s="80"/>
    </row>
    <row r="3399" spans="1:9">
      <c r="A3399" s="280" t="s">
        <v>4794</v>
      </c>
      <c r="B3399" s="280" t="s">
        <v>1457</v>
      </c>
      <c r="C3399" s="280" t="s">
        <v>1218</v>
      </c>
      <c r="D3399" s="280" t="s">
        <v>1215</v>
      </c>
      <c r="E3399" s="80">
        <v>1.0550019282658787</v>
      </c>
      <c r="F3399" s="80">
        <v>710879</v>
      </c>
      <c r="G3399" s="80">
        <v>8</v>
      </c>
      <c r="H3399" s="280" t="s">
        <v>1394</v>
      </c>
      <c r="I3399" s="80"/>
    </row>
    <row r="3400" spans="1:9">
      <c r="A3400" s="280" t="s">
        <v>4795</v>
      </c>
      <c r="B3400" s="280" t="s">
        <v>1457</v>
      </c>
      <c r="C3400" s="280" t="s">
        <v>1218</v>
      </c>
      <c r="D3400" s="280" t="s">
        <v>1216</v>
      </c>
      <c r="E3400" s="80">
        <v>1.3635919869075741</v>
      </c>
      <c r="F3400" s="80">
        <v>710879</v>
      </c>
      <c r="G3400" s="80">
        <v>8</v>
      </c>
      <c r="H3400" s="280" t="s">
        <v>1394</v>
      </c>
      <c r="I3400" s="80"/>
    </row>
    <row r="3401" spans="1:9">
      <c r="A3401" s="280" t="s">
        <v>4796</v>
      </c>
      <c r="B3401" s="280" t="s">
        <v>1457</v>
      </c>
      <c r="C3401" s="280" t="s">
        <v>1218</v>
      </c>
      <c r="D3401" s="280" t="s">
        <v>1217</v>
      </c>
      <c r="E3401" s="80">
        <v>0.9702707537697407</v>
      </c>
      <c r="F3401" s="80">
        <v>710879</v>
      </c>
      <c r="G3401" s="80">
        <v>8</v>
      </c>
      <c r="H3401" s="280" t="s">
        <v>1394</v>
      </c>
      <c r="I3401" s="80"/>
    </row>
    <row r="3402" spans="1:9">
      <c r="A3402" s="280" t="s">
        <v>4797</v>
      </c>
      <c r="B3402" s="280" t="s">
        <v>1457</v>
      </c>
      <c r="C3402" s="280" t="s">
        <v>1218</v>
      </c>
      <c r="D3402" s="280" t="s">
        <v>1218</v>
      </c>
      <c r="E3402" s="80">
        <v>1</v>
      </c>
      <c r="F3402" s="80">
        <v>710879</v>
      </c>
      <c r="G3402" s="80">
        <v>8</v>
      </c>
      <c r="H3402" s="280" t="s">
        <v>1394</v>
      </c>
      <c r="I3402" s="80"/>
    </row>
    <row r="3403" spans="1:9">
      <c r="A3403" s="280" t="s">
        <v>4798</v>
      </c>
      <c r="B3403" s="280" t="s">
        <v>1457</v>
      </c>
      <c r="C3403" s="280" t="s">
        <v>1218</v>
      </c>
      <c r="D3403" s="280" t="s">
        <v>1219</v>
      </c>
      <c r="E3403" s="80">
        <v>154784.34458237802</v>
      </c>
      <c r="F3403" s="80">
        <v>710879</v>
      </c>
      <c r="G3403" s="80">
        <v>8</v>
      </c>
      <c r="H3403" s="280" t="s">
        <v>1394</v>
      </c>
      <c r="I3403" s="80"/>
    </row>
    <row r="3404" spans="1:9">
      <c r="A3404" s="280" t="s">
        <v>4799</v>
      </c>
      <c r="B3404" s="280" t="s">
        <v>1457</v>
      </c>
      <c r="C3404" s="280" t="s">
        <v>1218</v>
      </c>
      <c r="D3404" s="280" t="s">
        <v>1347</v>
      </c>
      <c r="E3404" s="80">
        <v>2.9852522468994942</v>
      </c>
      <c r="F3404" s="80">
        <v>710879</v>
      </c>
      <c r="G3404" s="80">
        <v>8</v>
      </c>
      <c r="H3404" s="280" t="s">
        <v>1394</v>
      </c>
      <c r="I3404" s="80"/>
    </row>
    <row r="3405" spans="1:9">
      <c r="A3405" s="280" t="s">
        <v>4800</v>
      </c>
      <c r="B3405" s="280" t="s">
        <v>1457</v>
      </c>
      <c r="C3405" s="280" t="s">
        <v>1218</v>
      </c>
      <c r="D3405" s="280" t="s">
        <v>1344</v>
      </c>
      <c r="E3405" s="80">
        <v>7.3668602184262957</v>
      </c>
      <c r="F3405" s="80">
        <v>710879</v>
      </c>
      <c r="G3405" s="80">
        <v>8</v>
      </c>
      <c r="H3405" s="280" t="s">
        <v>1394</v>
      </c>
      <c r="I3405" s="80"/>
    </row>
    <row r="3406" spans="1:9">
      <c r="A3406" s="280" t="s">
        <v>4801</v>
      </c>
      <c r="B3406" s="280" t="s">
        <v>1457</v>
      </c>
      <c r="C3406" s="280" t="s">
        <v>1219</v>
      </c>
      <c r="D3406" s="280" t="s">
        <v>1211</v>
      </c>
      <c r="E3406" s="80">
        <v>0.88990358516811019</v>
      </c>
      <c r="F3406" s="80">
        <v>710879</v>
      </c>
      <c r="G3406" s="80">
        <v>8</v>
      </c>
      <c r="H3406" s="280" t="s">
        <v>1394</v>
      </c>
      <c r="I3406" s="80"/>
    </row>
    <row r="3407" spans="1:9">
      <c r="A3407" s="280" t="s">
        <v>4802</v>
      </c>
      <c r="B3407" s="280" t="s">
        <v>1457</v>
      </c>
      <c r="C3407" s="280" t="s">
        <v>1219</v>
      </c>
      <c r="D3407" s="280" t="s">
        <v>1212</v>
      </c>
      <c r="E3407" s="80">
        <v>0.93506379371441661</v>
      </c>
      <c r="F3407" s="80">
        <v>710879</v>
      </c>
      <c r="G3407" s="80">
        <v>8</v>
      </c>
      <c r="H3407" s="280" t="s">
        <v>1394</v>
      </c>
      <c r="I3407" s="80"/>
    </row>
    <row r="3408" spans="1:9">
      <c r="A3408" s="280" t="s">
        <v>4803</v>
      </c>
      <c r="B3408" s="280" t="s">
        <v>1457</v>
      </c>
      <c r="C3408" s="280" t="s">
        <v>1219</v>
      </c>
      <c r="D3408" s="280" t="s">
        <v>1213</v>
      </c>
      <c r="E3408" s="80">
        <v>0.89042217170544458</v>
      </c>
      <c r="F3408" s="80">
        <v>710879</v>
      </c>
      <c r="G3408" s="80">
        <v>8</v>
      </c>
      <c r="H3408" s="280" t="s">
        <v>1394</v>
      </c>
      <c r="I3408" s="80"/>
    </row>
    <row r="3409" spans="1:9">
      <c r="A3409" s="280" t="s">
        <v>4804</v>
      </c>
      <c r="B3409" s="280" t="s">
        <v>1457</v>
      </c>
      <c r="C3409" s="280" t="s">
        <v>1219</v>
      </c>
      <c r="D3409" s="280" t="s">
        <v>1214</v>
      </c>
      <c r="E3409" s="80">
        <v>0.93010462144876205</v>
      </c>
      <c r="F3409" s="80">
        <v>710879</v>
      </c>
      <c r="G3409" s="80">
        <v>8</v>
      </c>
      <c r="H3409" s="280" t="s">
        <v>1394</v>
      </c>
      <c r="I3409" s="80"/>
    </row>
    <row r="3410" spans="1:9">
      <c r="A3410" s="280" t="s">
        <v>4805</v>
      </c>
      <c r="B3410" s="280" t="s">
        <v>1457</v>
      </c>
      <c r="C3410" s="280" t="s">
        <v>1219</v>
      </c>
      <c r="D3410" s="280" t="s">
        <v>1215</v>
      </c>
      <c r="E3410" s="80">
        <v>0.93237394342450031</v>
      </c>
      <c r="F3410" s="80">
        <v>710879</v>
      </c>
      <c r="G3410" s="80">
        <v>8</v>
      </c>
      <c r="H3410" s="280" t="s">
        <v>1394</v>
      </c>
      <c r="I3410" s="80"/>
    </row>
    <row r="3411" spans="1:9">
      <c r="A3411" s="280" t="s">
        <v>4806</v>
      </c>
      <c r="B3411" s="280" t="s">
        <v>1457</v>
      </c>
      <c r="C3411" s="280" t="s">
        <v>1219</v>
      </c>
      <c r="D3411" s="280" t="s">
        <v>1216</v>
      </c>
      <c r="E3411" s="80">
        <v>1.0539851652820429</v>
      </c>
      <c r="F3411" s="80">
        <v>710879</v>
      </c>
      <c r="G3411" s="80">
        <v>8</v>
      </c>
      <c r="H3411" s="280" t="s">
        <v>1394</v>
      </c>
      <c r="I3411" s="80"/>
    </row>
    <row r="3412" spans="1:9">
      <c r="A3412" s="280" t="s">
        <v>4807</v>
      </c>
      <c r="B3412" s="280" t="s">
        <v>1457</v>
      </c>
      <c r="C3412" s="280" t="s">
        <v>1219</v>
      </c>
      <c r="D3412" s="280" t="s">
        <v>1217</v>
      </c>
      <c r="E3412" s="80">
        <v>0.85963696906558951</v>
      </c>
      <c r="F3412" s="80">
        <v>710879</v>
      </c>
      <c r="G3412" s="80">
        <v>8</v>
      </c>
      <c r="H3412" s="280" t="s">
        <v>1394</v>
      </c>
      <c r="I3412" s="80"/>
    </row>
    <row r="3413" spans="1:9">
      <c r="A3413" s="280" t="s">
        <v>4808</v>
      </c>
      <c r="B3413" s="280" t="s">
        <v>1457</v>
      </c>
      <c r="C3413" s="280" t="s">
        <v>1219</v>
      </c>
      <c r="D3413" s="280" t="s">
        <v>1218</v>
      </c>
      <c r="E3413" s="80">
        <v>1.1742331149268284</v>
      </c>
      <c r="F3413" s="80">
        <v>710879</v>
      </c>
      <c r="G3413" s="80">
        <v>8</v>
      </c>
      <c r="H3413" s="280" t="s">
        <v>1394</v>
      </c>
      <c r="I3413" s="80"/>
    </row>
    <row r="3414" spans="1:9">
      <c r="A3414" s="280" t="s">
        <v>4809</v>
      </c>
      <c r="B3414" s="280" t="s">
        <v>1457</v>
      </c>
      <c r="C3414" s="280" t="s">
        <v>1219</v>
      </c>
      <c r="D3414" s="280" t="s">
        <v>1219</v>
      </c>
      <c r="E3414" s="80">
        <v>1</v>
      </c>
      <c r="F3414" s="80">
        <v>710879</v>
      </c>
      <c r="G3414" s="80">
        <v>8</v>
      </c>
      <c r="H3414" s="280" t="s">
        <v>1394</v>
      </c>
      <c r="I3414" s="80"/>
    </row>
    <row r="3415" spans="1:9">
      <c r="A3415" s="280" t="s">
        <v>4810</v>
      </c>
      <c r="B3415" s="280" t="s">
        <v>1457</v>
      </c>
      <c r="C3415" s="280" t="s">
        <v>1219</v>
      </c>
      <c r="D3415" s="280" t="s">
        <v>1347</v>
      </c>
      <c r="E3415" s="80">
        <v>2.6338149194921714</v>
      </c>
      <c r="F3415" s="80">
        <v>710879</v>
      </c>
      <c r="G3415" s="80">
        <v>8</v>
      </c>
      <c r="H3415" s="280" t="s">
        <v>1394</v>
      </c>
      <c r="I3415" s="80"/>
    </row>
    <row r="3416" spans="1:9">
      <c r="A3416" s="280" t="s">
        <v>4811</v>
      </c>
      <c r="B3416" s="280" t="s">
        <v>1457</v>
      </c>
      <c r="C3416" s="280" t="s">
        <v>1219</v>
      </c>
      <c r="D3416" s="280" t="s">
        <v>1344</v>
      </c>
      <c r="E3416" s="80">
        <v>6.5534730899946538</v>
      </c>
      <c r="F3416" s="80">
        <v>710879</v>
      </c>
      <c r="G3416" s="80">
        <v>8</v>
      </c>
      <c r="H3416" s="280" t="s">
        <v>1394</v>
      </c>
      <c r="I3416" s="80"/>
    </row>
    <row r="3417" spans="1:9">
      <c r="A3417" s="280" t="s">
        <v>4812</v>
      </c>
      <c r="B3417" s="280" t="s">
        <v>1457</v>
      </c>
      <c r="C3417" s="280" t="s">
        <v>1183</v>
      </c>
      <c r="D3417" s="280" t="s">
        <v>1211</v>
      </c>
      <c r="E3417" s="80">
        <v>0.25442936676199285</v>
      </c>
      <c r="F3417" s="80">
        <v>710879</v>
      </c>
      <c r="G3417" s="80">
        <v>8</v>
      </c>
      <c r="H3417" s="280" t="s">
        <v>1394</v>
      </c>
      <c r="I3417" s="80"/>
    </row>
    <row r="3418" spans="1:9">
      <c r="A3418" s="280" t="s">
        <v>4813</v>
      </c>
      <c r="B3418" s="280" t="s">
        <v>1457</v>
      </c>
      <c r="C3418" s="280" t="s">
        <v>1183</v>
      </c>
      <c r="D3418" s="280" t="s">
        <v>1212</v>
      </c>
      <c r="E3418" s="80">
        <v>0.26663851800688559</v>
      </c>
      <c r="F3418" s="80">
        <v>710879</v>
      </c>
      <c r="G3418" s="80">
        <v>8</v>
      </c>
      <c r="H3418" s="280" t="s">
        <v>1394</v>
      </c>
      <c r="I3418" s="80"/>
    </row>
    <row r="3419" spans="1:9">
      <c r="A3419" s="280" t="s">
        <v>4814</v>
      </c>
      <c r="B3419" s="280" t="s">
        <v>1457</v>
      </c>
      <c r="C3419" s="280" t="s">
        <v>1183</v>
      </c>
      <c r="D3419" s="280" t="s">
        <v>1213</v>
      </c>
      <c r="E3419" s="80">
        <v>0.25460738498523622</v>
      </c>
      <c r="F3419" s="80">
        <v>710879</v>
      </c>
      <c r="G3419" s="80">
        <v>8</v>
      </c>
      <c r="H3419" s="280" t="s">
        <v>1394</v>
      </c>
      <c r="I3419" s="80"/>
    </row>
    <row r="3420" spans="1:9">
      <c r="A3420" s="280" t="s">
        <v>4815</v>
      </c>
      <c r="B3420" s="280" t="s">
        <v>1457</v>
      </c>
      <c r="C3420" s="280" t="s">
        <v>1183</v>
      </c>
      <c r="D3420" s="280" t="s">
        <v>1214</v>
      </c>
      <c r="E3420" s="80">
        <v>0.2659828552654977</v>
      </c>
      <c r="F3420" s="80">
        <v>710879</v>
      </c>
      <c r="G3420" s="80">
        <v>8</v>
      </c>
      <c r="H3420" s="280" t="s">
        <v>1394</v>
      </c>
      <c r="I3420" s="80"/>
    </row>
    <row r="3421" spans="1:9">
      <c r="A3421" s="280" t="s">
        <v>4816</v>
      </c>
      <c r="B3421" s="280" t="s">
        <v>1457</v>
      </c>
      <c r="C3421" s="280" t="s">
        <v>1183</v>
      </c>
      <c r="D3421" s="280" t="s">
        <v>1215</v>
      </c>
      <c r="E3421" s="80">
        <v>0.26593871047507228</v>
      </c>
      <c r="F3421" s="80">
        <v>710879</v>
      </c>
      <c r="G3421" s="80">
        <v>8</v>
      </c>
      <c r="H3421" s="280" t="s">
        <v>1394</v>
      </c>
      <c r="I3421" s="80"/>
    </row>
    <row r="3422" spans="1:9">
      <c r="A3422" s="280" t="s">
        <v>4817</v>
      </c>
      <c r="B3422" s="280" t="s">
        <v>1457</v>
      </c>
      <c r="C3422" s="280" t="s">
        <v>1183</v>
      </c>
      <c r="D3422" s="280" t="s">
        <v>1216</v>
      </c>
      <c r="E3422" s="80">
        <v>0.24927918931085294</v>
      </c>
      <c r="F3422" s="80">
        <v>710879</v>
      </c>
      <c r="G3422" s="80">
        <v>8</v>
      </c>
      <c r="H3422" s="280" t="s">
        <v>1394</v>
      </c>
      <c r="I3422" s="80"/>
    </row>
    <row r="3423" spans="1:9">
      <c r="A3423" s="280" t="s">
        <v>4818</v>
      </c>
      <c r="B3423" s="280" t="s">
        <v>1457</v>
      </c>
      <c r="C3423" s="280" t="s">
        <v>1183</v>
      </c>
      <c r="D3423" s="280" t="s">
        <v>1217</v>
      </c>
      <c r="E3423" s="80">
        <v>0.2449641115986925</v>
      </c>
      <c r="F3423" s="80">
        <v>710879</v>
      </c>
      <c r="G3423" s="80">
        <v>8</v>
      </c>
      <c r="H3423" s="280" t="s">
        <v>1394</v>
      </c>
      <c r="I3423" s="80"/>
    </row>
    <row r="3424" spans="1:9">
      <c r="A3424" s="280" t="s">
        <v>4819</v>
      </c>
      <c r="B3424" s="280" t="s">
        <v>1457</v>
      </c>
      <c r="C3424" s="280" t="s">
        <v>1183</v>
      </c>
      <c r="D3424" s="280" t="s">
        <v>1218</v>
      </c>
      <c r="E3424" s="80">
        <v>0.51473468668096101</v>
      </c>
      <c r="F3424" s="80">
        <v>710879</v>
      </c>
      <c r="G3424" s="80">
        <v>8</v>
      </c>
      <c r="H3424" s="280" t="s">
        <v>1394</v>
      </c>
      <c r="I3424" s="80"/>
    </row>
    <row r="3425" spans="1:9">
      <c r="A3425" s="280" t="s">
        <v>4820</v>
      </c>
      <c r="B3425" s="280" t="s">
        <v>1457</v>
      </c>
      <c r="C3425" s="280" t="s">
        <v>1183</v>
      </c>
      <c r="D3425" s="280" t="s">
        <v>1219</v>
      </c>
      <c r="E3425" s="80">
        <v>42801.413796379951</v>
      </c>
      <c r="F3425" s="80">
        <v>710879</v>
      </c>
      <c r="G3425" s="80">
        <v>8</v>
      </c>
      <c r="H3425" s="280" t="s">
        <v>1394</v>
      </c>
      <c r="I3425" s="80"/>
    </row>
    <row r="3426" spans="1:9">
      <c r="A3426" s="280" t="s">
        <v>4821</v>
      </c>
      <c r="B3426" s="280" t="s">
        <v>1457</v>
      </c>
      <c r="C3426" s="280" t="s">
        <v>1183</v>
      </c>
      <c r="D3426" s="280" t="s">
        <v>1347</v>
      </c>
      <c r="E3426" s="80">
        <v>0.77433310538951383</v>
      </c>
      <c r="F3426" s="80">
        <v>710879</v>
      </c>
      <c r="G3426" s="80">
        <v>8</v>
      </c>
      <c r="H3426" s="280" t="s">
        <v>1394</v>
      </c>
      <c r="I3426" s="80"/>
    </row>
    <row r="3427" spans="1:9">
      <c r="A3427" s="280" t="s">
        <v>4822</v>
      </c>
      <c r="B3427" s="280" t="s">
        <v>1457</v>
      </c>
      <c r="C3427" s="280" t="s">
        <v>1183</v>
      </c>
      <c r="D3427" s="280" t="s">
        <v>1344</v>
      </c>
      <c r="E3427" s="80">
        <v>1.8867452774843334</v>
      </c>
      <c r="F3427" s="80">
        <v>710879</v>
      </c>
      <c r="G3427" s="80">
        <v>8</v>
      </c>
      <c r="H3427" s="280" t="s">
        <v>1394</v>
      </c>
      <c r="I3427" s="80"/>
    </row>
    <row r="3428" spans="1:9">
      <c r="A3428" s="280" t="s">
        <v>4823</v>
      </c>
      <c r="B3428" s="280" t="s">
        <v>1457</v>
      </c>
      <c r="C3428" s="280" t="s">
        <v>1184</v>
      </c>
      <c r="D3428" s="280" t="s">
        <v>1211</v>
      </c>
      <c r="E3428" s="80">
        <v>1.6634230674797332E-2</v>
      </c>
      <c r="F3428" s="80">
        <v>710879</v>
      </c>
      <c r="G3428" s="80">
        <v>8</v>
      </c>
      <c r="H3428" s="280" t="s">
        <v>1394</v>
      </c>
      <c r="I3428" s="80"/>
    </row>
    <row r="3429" spans="1:9">
      <c r="A3429" s="280" t="s">
        <v>4824</v>
      </c>
      <c r="B3429" s="280" t="s">
        <v>1457</v>
      </c>
      <c r="C3429" s="280" t="s">
        <v>1184</v>
      </c>
      <c r="D3429" s="280" t="s">
        <v>1212</v>
      </c>
      <c r="E3429" s="80">
        <v>1.7358956220630203E-2</v>
      </c>
      <c r="F3429" s="80">
        <v>710879</v>
      </c>
      <c r="G3429" s="80">
        <v>8</v>
      </c>
      <c r="H3429" s="280" t="s">
        <v>1394</v>
      </c>
      <c r="I3429" s="80"/>
    </row>
    <row r="3430" spans="1:9">
      <c r="A3430" s="280" t="s">
        <v>4825</v>
      </c>
      <c r="B3430" s="280" t="s">
        <v>1457</v>
      </c>
      <c r="C3430" s="280" t="s">
        <v>1184</v>
      </c>
      <c r="D3430" s="280" t="s">
        <v>1213</v>
      </c>
      <c r="E3430" s="80">
        <v>1.6646567821535171E-2</v>
      </c>
      <c r="F3430" s="80">
        <v>710879</v>
      </c>
      <c r="G3430" s="80">
        <v>8</v>
      </c>
      <c r="H3430" s="280" t="s">
        <v>1394</v>
      </c>
      <c r="I3430" s="80"/>
    </row>
    <row r="3431" spans="1:9">
      <c r="A3431" s="280" t="s">
        <v>4826</v>
      </c>
      <c r="B3431" s="280" t="s">
        <v>1457</v>
      </c>
      <c r="C3431" s="280" t="s">
        <v>1184</v>
      </c>
      <c r="D3431" s="280" t="s">
        <v>1214</v>
      </c>
      <c r="E3431" s="80">
        <v>1.7313153100542749E-2</v>
      </c>
      <c r="F3431" s="80">
        <v>710879</v>
      </c>
      <c r="G3431" s="80">
        <v>8</v>
      </c>
      <c r="H3431" s="280" t="s">
        <v>1394</v>
      </c>
      <c r="I3431" s="80"/>
    </row>
    <row r="3432" spans="1:9">
      <c r="A3432" s="280" t="s">
        <v>4827</v>
      </c>
      <c r="B3432" s="280" t="s">
        <v>1457</v>
      </c>
      <c r="C3432" s="280" t="s">
        <v>1184</v>
      </c>
      <c r="D3432" s="280" t="s">
        <v>1215</v>
      </c>
      <c r="E3432" s="80">
        <v>1.7316412388113333E-2</v>
      </c>
      <c r="F3432" s="80">
        <v>710879</v>
      </c>
      <c r="G3432" s="80">
        <v>8</v>
      </c>
      <c r="H3432" s="280" t="s">
        <v>1394</v>
      </c>
      <c r="I3432" s="80"/>
    </row>
    <row r="3433" spans="1:9">
      <c r="A3433" s="280" t="s">
        <v>4828</v>
      </c>
      <c r="B3433" s="280" t="s">
        <v>1457</v>
      </c>
      <c r="C3433" s="280" t="s">
        <v>1184</v>
      </c>
      <c r="D3433" s="280" t="s">
        <v>1216</v>
      </c>
      <c r="E3433" s="80">
        <v>1.8116069475353987E-2</v>
      </c>
      <c r="F3433" s="80">
        <v>710879</v>
      </c>
      <c r="G3433" s="80">
        <v>8</v>
      </c>
      <c r="H3433" s="280" t="s">
        <v>1394</v>
      </c>
      <c r="I3433" s="80"/>
    </row>
    <row r="3434" spans="1:9">
      <c r="A3434" s="280" t="s">
        <v>4829</v>
      </c>
      <c r="B3434" s="280" t="s">
        <v>1457</v>
      </c>
      <c r="C3434" s="280" t="s">
        <v>1184</v>
      </c>
      <c r="D3434" s="280" t="s">
        <v>1217</v>
      </c>
      <c r="E3434" s="80">
        <v>1.6017786540239845E-2</v>
      </c>
      <c r="F3434" s="80">
        <v>710879</v>
      </c>
      <c r="G3434" s="80">
        <v>8</v>
      </c>
      <c r="H3434" s="280" t="s">
        <v>1394</v>
      </c>
      <c r="I3434" s="80"/>
    </row>
    <row r="3435" spans="1:9">
      <c r="A3435" s="280" t="s">
        <v>4830</v>
      </c>
      <c r="B3435" s="280" t="s">
        <v>1457</v>
      </c>
      <c r="C3435" s="280" t="s">
        <v>1184</v>
      </c>
      <c r="D3435" s="280" t="s">
        <v>1218</v>
      </c>
      <c r="E3435" s="80">
        <v>2.4516292750100394E-2</v>
      </c>
      <c r="F3435" s="80">
        <v>710879</v>
      </c>
      <c r="G3435" s="80">
        <v>8</v>
      </c>
      <c r="H3435" s="280" t="s">
        <v>1394</v>
      </c>
      <c r="I3435" s="80"/>
    </row>
    <row r="3436" spans="1:9">
      <c r="A3436" s="280" t="s">
        <v>4831</v>
      </c>
      <c r="B3436" s="280" t="s">
        <v>1457</v>
      </c>
      <c r="C3436" s="280" t="s">
        <v>1184</v>
      </c>
      <c r="D3436" s="280" t="s">
        <v>1219</v>
      </c>
      <c r="E3436" s="80">
        <v>3684.5297638388793</v>
      </c>
      <c r="F3436" s="80">
        <v>710879</v>
      </c>
      <c r="G3436" s="80">
        <v>8</v>
      </c>
      <c r="H3436" s="280" t="s">
        <v>1394</v>
      </c>
      <c r="I3436" s="80"/>
    </row>
    <row r="3437" spans="1:9">
      <c r="A3437" s="280" t="s">
        <v>4832</v>
      </c>
      <c r="B3437" s="280" t="s">
        <v>1457</v>
      </c>
      <c r="C3437" s="280" t="s">
        <v>1184</v>
      </c>
      <c r="D3437" s="280" t="s">
        <v>1347</v>
      </c>
      <c r="E3437" s="80">
        <v>5.0127467488993979E-2</v>
      </c>
      <c r="F3437" s="80">
        <v>710879</v>
      </c>
      <c r="G3437" s="80">
        <v>8</v>
      </c>
      <c r="H3437" s="280" t="s">
        <v>1394</v>
      </c>
      <c r="I3437" s="80"/>
    </row>
    <row r="3438" spans="1:9">
      <c r="A3438" s="280" t="s">
        <v>4833</v>
      </c>
      <c r="B3438" s="280" t="s">
        <v>1457</v>
      </c>
      <c r="C3438" s="280" t="s">
        <v>1184</v>
      </c>
      <c r="D3438" s="280" t="s">
        <v>1344</v>
      </c>
      <c r="E3438" s="80">
        <v>0.12294719327794615</v>
      </c>
      <c r="F3438" s="80">
        <v>710879</v>
      </c>
      <c r="G3438" s="80">
        <v>8</v>
      </c>
      <c r="H3438" s="280" t="s">
        <v>1394</v>
      </c>
      <c r="I3438" s="80"/>
    </row>
    <row r="3439" spans="1:9">
      <c r="A3439" s="280" t="s">
        <v>4834</v>
      </c>
      <c r="B3439" s="280" t="s">
        <v>1457</v>
      </c>
      <c r="C3439" s="280" t="s">
        <v>1185</v>
      </c>
      <c r="D3439" s="280" t="s">
        <v>1211</v>
      </c>
      <c r="E3439" s="80">
        <v>4.211822011782302E-2</v>
      </c>
      <c r="F3439" s="80">
        <v>710879</v>
      </c>
      <c r="G3439" s="80">
        <v>8</v>
      </c>
      <c r="H3439" s="280" t="s">
        <v>1394</v>
      </c>
      <c r="I3439" s="80"/>
    </row>
    <row r="3440" spans="1:9">
      <c r="A3440" s="280" t="s">
        <v>4835</v>
      </c>
      <c r="B3440" s="280" t="s">
        <v>1457</v>
      </c>
      <c r="C3440" s="280" t="s">
        <v>1185</v>
      </c>
      <c r="D3440" s="280" t="s">
        <v>1212</v>
      </c>
      <c r="E3440" s="80">
        <v>4.6381608127461144E-2</v>
      </c>
      <c r="F3440" s="80">
        <v>710879</v>
      </c>
      <c r="G3440" s="80">
        <v>8</v>
      </c>
      <c r="H3440" s="280" t="s">
        <v>1394</v>
      </c>
      <c r="I3440" s="80"/>
    </row>
    <row r="3441" spans="1:9">
      <c r="A3441" s="280" t="s">
        <v>4836</v>
      </c>
      <c r="B3441" s="280" t="s">
        <v>1457</v>
      </c>
      <c r="C3441" s="280" t="s">
        <v>1185</v>
      </c>
      <c r="D3441" s="280" t="s">
        <v>1213</v>
      </c>
      <c r="E3441" s="80">
        <v>4.2141798840408688E-2</v>
      </c>
      <c r="F3441" s="80">
        <v>710879</v>
      </c>
      <c r="G3441" s="80">
        <v>8</v>
      </c>
      <c r="H3441" s="280" t="s">
        <v>1394</v>
      </c>
      <c r="I3441" s="80"/>
    </row>
    <row r="3442" spans="1:9">
      <c r="A3442" s="280" t="s">
        <v>4837</v>
      </c>
      <c r="B3442" s="280" t="s">
        <v>1457</v>
      </c>
      <c r="C3442" s="280" t="s">
        <v>1185</v>
      </c>
      <c r="D3442" s="280" t="s">
        <v>1214</v>
      </c>
      <c r="E3442" s="80">
        <v>4.627635076095539E-2</v>
      </c>
      <c r="F3442" s="80">
        <v>710879</v>
      </c>
      <c r="G3442" s="80">
        <v>8</v>
      </c>
      <c r="H3442" s="280" t="s">
        <v>1394</v>
      </c>
      <c r="I3442" s="80"/>
    </row>
    <row r="3443" spans="1:9">
      <c r="A3443" s="280" t="s">
        <v>4838</v>
      </c>
      <c r="B3443" s="280" t="s">
        <v>1457</v>
      </c>
      <c r="C3443" s="280" t="s">
        <v>1185</v>
      </c>
      <c r="D3443" s="280" t="s">
        <v>1215</v>
      </c>
      <c r="E3443" s="80">
        <v>4.6190997827472539E-2</v>
      </c>
      <c r="F3443" s="80">
        <v>710879</v>
      </c>
      <c r="G3443" s="80">
        <v>8</v>
      </c>
      <c r="H3443" s="280" t="s">
        <v>1394</v>
      </c>
      <c r="I3443" s="80"/>
    </row>
    <row r="3444" spans="1:9">
      <c r="A3444" s="280" t="s">
        <v>4839</v>
      </c>
      <c r="B3444" s="280" t="s">
        <v>1457</v>
      </c>
      <c r="C3444" s="280" t="s">
        <v>1185</v>
      </c>
      <c r="D3444" s="280" t="s">
        <v>1216</v>
      </c>
      <c r="E3444" s="80">
        <v>6.2155999047066104E-2</v>
      </c>
      <c r="F3444" s="80">
        <v>710879</v>
      </c>
      <c r="G3444" s="80">
        <v>8</v>
      </c>
      <c r="H3444" s="280" t="s">
        <v>1394</v>
      </c>
      <c r="I3444" s="80"/>
    </row>
    <row r="3445" spans="1:9">
      <c r="A3445" s="280" t="s">
        <v>4840</v>
      </c>
      <c r="B3445" s="280" t="s">
        <v>1457</v>
      </c>
      <c r="C3445" s="280" t="s">
        <v>1185</v>
      </c>
      <c r="D3445" s="280" t="s">
        <v>1217</v>
      </c>
      <c r="E3445" s="80">
        <v>4.2451371602163668E-2</v>
      </c>
      <c r="F3445" s="80">
        <v>710879</v>
      </c>
      <c r="G3445" s="80">
        <v>8</v>
      </c>
      <c r="H3445" s="280" t="s">
        <v>1394</v>
      </c>
      <c r="I3445" s="80"/>
    </row>
    <row r="3446" spans="1:9">
      <c r="A3446" s="280" t="s">
        <v>4841</v>
      </c>
      <c r="B3446" s="280" t="s">
        <v>1457</v>
      </c>
      <c r="C3446" s="280" t="s">
        <v>1185</v>
      </c>
      <c r="D3446" s="280" t="s">
        <v>1218</v>
      </c>
      <c r="E3446" s="80">
        <v>5.5310375614709278E-2</v>
      </c>
      <c r="F3446" s="80">
        <v>710879</v>
      </c>
      <c r="G3446" s="80">
        <v>8</v>
      </c>
      <c r="H3446" s="280" t="s">
        <v>1394</v>
      </c>
      <c r="I3446" s="80"/>
    </row>
    <row r="3447" spans="1:9">
      <c r="A3447" s="280" t="s">
        <v>4842</v>
      </c>
      <c r="B3447" s="280" t="s">
        <v>1457</v>
      </c>
      <c r="C3447" s="280" t="s">
        <v>1185</v>
      </c>
      <c r="D3447" s="280" t="s">
        <v>1219</v>
      </c>
      <c r="E3447" s="80">
        <v>5030.5958334439911</v>
      </c>
      <c r="F3447" s="80">
        <v>710879</v>
      </c>
      <c r="G3447" s="80">
        <v>8</v>
      </c>
      <c r="H3447" s="280" t="s">
        <v>1394</v>
      </c>
      <c r="I3447" s="80"/>
    </row>
    <row r="3448" spans="1:9">
      <c r="A3448" s="280" t="s">
        <v>4843</v>
      </c>
      <c r="B3448" s="280" t="s">
        <v>1457</v>
      </c>
      <c r="C3448" s="280" t="s">
        <v>1185</v>
      </c>
      <c r="D3448" s="280" t="s">
        <v>1347</v>
      </c>
      <c r="E3448" s="80">
        <v>0.12737731465509414</v>
      </c>
      <c r="F3448" s="80">
        <v>710879</v>
      </c>
      <c r="G3448" s="80">
        <v>8</v>
      </c>
      <c r="H3448" s="280" t="s">
        <v>1394</v>
      </c>
      <c r="I3448" s="80"/>
    </row>
    <row r="3449" spans="1:9">
      <c r="A3449" s="280" t="s">
        <v>4844</v>
      </c>
      <c r="B3449" s="280" t="s">
        <v>1457</v>
      </c>
      <c r="C3449" s="280" t="s">
        <v>1185</v>
      </c>
      <c r="D3449" s="280" t="s">
        <v>1344</v>
      </c>
      <c r="E3449" s="80">
        <v>0.31350202681937289</v>
      </c>
      <c r="F3449" s="80">
        <v>710879</v>
      </c>
      <c r="G3449" s="80">
        <v>8</v>
      </c>
      <c r="H3449" s="280" t="s">
        <v>1394</v>
      </c>
      <c r="I3449" s="80"/>
    </row>
    <row r="3450" spans="1:9">
      <c r="A3450" s="280" t="s">
        <v>4845</v>
      </c>
      <c r="B3450" s="280" t="s">
        <v>1457</v>
      </c>
      <c r="C3450" s="280" t="s">
        <v>1186</v>
      </c>
      <c r="D3450" s="280" t="s">
        <v>1211</v>
      </c>
      <c r="E3450" s="80">
        <v>1.6280140691348881E-4</v>
      </c>
      <c r="F3450" s="80">
        <v>710879</v>
      </c>
      <c r="G3450" s="80">
        <v>8</v>
      </c>
      <c r="H3450" s="280" t="s">
        <v>1394</v>
      </c>
      <c r="I3450" s="80"/>
    </row>
    <row r="3451" spans="1:9">
      <c r="A3451" s="280" t="s">
        <v>4846</v>
      </c>
      <c r="B3451" s="280" t="s">
        <v>1457</v>
      </c>
      <c r="C3451" s="280" t="s">
        <v>1186</v>
      </c>
      <c r="D3451" s="280" t="s">
        <v>1212</v>
      </c>
      <c r="E3451" s="80">
        <v>1.7183456388942359E-4</v>
      </c>
      <c r="F3451" s="80">
        <v>710879</v>
      </c>
      <c r="G3451" s="80">
        <v>8</v>
      </c>
      <c r="H3451" s="280" t="s">
        <v>1394</v>
      </c>
      <c r="I3451" s="80"/>
    </row>
    <row r="3452" spans="1:9">
      <c r="A3452" s="280" t="s">
        <v>4847</v>
      </c>
      <c r="B3452" s="280" t="s">
        <v>1457</v>
      </c>
      <c r="C3452" s="280" t="s">
        <v>1186</v>
      </c>
      <c r="D3452" s="280" t="s">
        <v>1213</v>
      </c>
      <c r="E3452" s="80">
        <v>1.6287023434265598E-4</v>
      </c>
      <c r="F3452" s="80">
        <v>710879</v>
      </c>
      <c r="G3452" s="80">
        <v>8</v>
      </c>
      <c r="H3452" s="280" t="s">
        <v>1394</v>
      </c>
      <c r="I3452" s="80"/>
    </row>
    <row r="3453" spans="1:9">
      <c r="A3453" s="280" t="s">
        <v>4848</v>
      </c>
      <c r="B3453" s="280" t="s">
        <v>1457</v>
      </c>
      <c r="C3453" s="280" t="s">
        <v>1186</v>
      </c>
      <c r="D3453" s="280" t="s">
        <v>1214</v>
      </c>
      <c r="E3453" s="80">
        <v>1.6571490015758792E-4</v>
      </c>
      <c r="F3453" s="80">
        <v>710879</v>
      </c>
      <c r="G3453" s="80">
        <v>8</v>
      </c>
      <c r="H3453" s="280" t="s">
        <v>1394</v>
      </c>
      <c r="I3453" s="80"/>
    </row>
    <row r="3454" spans="1:9">
      <c r="A3454" s="280" t="s">
        <v>4849</v>
      </c>
      <c r="B3454" s="280" t="s">
        <v>1457</v>
      </c>
      <c r="C3454" s="280" t="s">
        <v>1186</v>
      </c>
      <c r="D3454" s="280" t="s">
        <v>1215</v>
      </c>
      <c r="E3454" s="80">
        <v>1.7119490670653754E-4</v>
      </c>
      <c r="F3454" s="80">
        <v>710879</v>
      </c>
      <c r="G3454" s="80">
        <v>8</v>
      </c>
      <c r="H3454" s="280" t="s">
        <v>1394</v>
      </c>
      <c r="I3454" s="80"/>
    </row>
    <row r="3455" spans="1:9">
      <c r="A3455" s="280" t="s">
        <v>4850</v>
      </c>
      <c r="B3455" s="280" t="s">
        <v>1457</v>
      </c>
      <c r="C3455" s="280" t="s">
        <v>1186</v>
      </c>
      <c r="D3455" s="280" t="s">
        <v>1216</v>
      </c>
      <c r="E3455" s="80">
        <v>1.9788981921754837E-4</v>
      </c>
      <c r="F3455" s="80">
        <v>710879</v>
      </c>
      <c r="G3455" s="80">
        <v>8</v>
      </c>
      <c r="H3455" s="280" t="s">
        <v>1394</v>
      </c>
      <c r="I3455" s="80"/>
    </row>
    <row r="3456" spans="1:9">
      <c r="A3456" s="280" t="s">
        <v>4851</v>
      </c>
      <c r="B3456" s="280" t="s">
        <v>1457</v>
      </c>
      <c r="C3456" s="280" t="s">
        <v>1186</v>
      </c>
      <c r="D3456" s="280" t="s">
        <v>1217</v>
      </c>
      <c r="E3456" s="80">
        <v>1.5808808580661292E-4</v>
      </c>
      <c r="F3456" s="80">
        <v>710879</v>
      </c>
      <c r="G3456" s="80">
        <v>8</v>
      </c>
      <c r="H3456" s="280" t="s">
        <v>1394</v>
      </c>
      <c r="I3456" s="80"/>
    </row>
    <row r="3457" spans="1:9">
      <c r="A3457" s="280" t="s">
        <v>4852</v>
      </c>
      <c r="B3457" s="280" t="s">
        <v>1457</v>
      </c>
      <c r="C3457" s="280" t="s">
        <v>1186</v>
      </c>
      <c r="D3457" s="280" t="s">
        <v>1218</v>
      </c>
      <c r="E3457" s="80">
        <v>1.7073576304402232E-4</v>
      </c>
      <c r="F3457" s="80">
        <v>710879</v>
      </c>
      <c r="G3457" s="80">
        <v>8</v>
      </c>
      <c r="H3457" s="280" t="s">
        <v>1394</v>
      </c>
      <c r="I3457" s="80"/>
    </row>
    <row r="3458" spans="1:9">
      <c r="A3458" s="280" t="s">
        <v>4853</v>
      </c>
      <c r="B3458" s="280" t="s">
        <v>1457</v>
      </c>
      <c r="C3458" s="280" t="s">
        <v>1186</v>
      </c>
      <c r="D3458" s="280" t="s">
        <v>1219</v>
      </c>
      <c r="E3458" s="80">
        <v>1.6972825824488792E-4</v>
      </c>
      <c r="F3458" s="80">
        <v>710879</v>
      </c>
      <c r="G3458" s="80">
        <v>8</v>
      </c>
      <c r="H3458" s="280" t="s">
        <v>1394</v>
      </c>
      <c r="I3458" s="80"/>
    </row>
    <row r="3459" spans="1:9">
      <c r="A3459" s="280" t="s">
        <v>4854</v>
      </c>
      <c r="B3459" s="280" t="s">
        <v>1457</v>
      </c>
      <c r="C3459" s="280" t="s">
        <v>1186</v>
      </c>
      <c r="D3459" s="280" t="s">
        <v>1347</v>
      </c>
      <c r="E3459" s="80">
        <v>4.5565033033335354E-4</v>
      </c>
      <c r="F3459" s="80">
        <v>710879</v>
      </c>
      <c r="G3459" s="80">
        <v>8</v>
      </c>
      <c r="H3459" s="280" t="s">
        <v>1394</v>
      </c>
      <c r="I3459" s="80"/>
    </row>
    <row r="3460" spans="1:9">
      <c r="A3460" s="280" t="s">
        <v>4855</v>
      </c>
      <c r="B3460" s="280" t="s">
        <v>1457</v>
      </c>
      <c r="C3460" s="280" t="s">
        <v>1186</v>
      </c>
      <c r="D3460" s="280" t="s">
        <v>1344</v>
      </c>
      <c r="E3460" s="80">
        <v>1.1950653531435159E-3</v>
      </c>
      <c r="F3460" s="80">
        <v>710879</v>
      </c>
      <c r="G3460" s="80">
        <v>8</v>
      </c>
      <c r="H3460" s="280" t="s">
        <v>1394</v>
      </c>
      <c r="I3460" s="80"/>
    </row>
    <row r="3461" spans="1:9">
      <c r="A3461" s="280" t="s">
        <v>4856</v>
      </c>
      <c r="B3461" s="280" t="s">
        <v>1457</v>
      </c>
      <c r="C3461" s="280" t="s">
        <v>1187</v>
      </c>
      <c r="D3461" s="280" t="s">
        <v>1211</v>
      </c>
      <c r="E3461" s="80">
        <v>2.7045140053447284E-3</v>
      </c>
      <c r="F3461" s="80">
        <v>710879</v>
      </c>
      <c r="G3461" s="80">
        <v>8</v>
      </c>
      <c r="H3461" s="280" t="s">
        <v>1394</v>
      </c>
      <c r="I3461" s="80"/>
    </row>
    <row r="3462" spans="1:9">
      <c r="A3462" s="280" t="s">
        <v>4857</v>
      </c>
      <c r="B3462" s="280" t="s">
        <v>1457</v>
      </c>
      <c r="C3462" s="280" t="s">
        <v>1187</v>
      </c>
      <c r="D3462" s="280" t="s">
        <v>1212</v>
      </c>
      <c r="E3462" s="80">
        <v>2.8199520008533084E-3</v>
      </c>
      <c r="F3462" s="80">
        <v>710879</v>
      </c>
      <c r="G3462" s="80">
        <v>8</v>
      </c>
      <c r="H3462" s="280" t="s">
        <v>1394</v>
      </c>
      <c r="I3462" s="80"/>
    </row>
    <row r="3463" spans="1:9">
      <c r="A3463" s="280" t="s">
        <v>4858</v>
      </c>
      <c r="B3463" s="280" t="s">
        <v>1457</v>
      </c>
      <c r="C3463" s="280" t="s">
        <v>1187</v>
      </c>
      <c r="D3463" s="280" t="s">
        <v>1213</v>
      </c>
      <c r="E3463" s="80">
        <v>2.7047616961059545E-3</v>
      </c>
      <c r="F3463" s="80">
        <v>710879</v>
      </c>
      <c r="G3463" s="80">
        <v>8</v>
      </c>
      <c r="H3463" s="280" t="s">
        <v>1394</v>
      </c>
      <c r="I3463" s="80"/>
    </row>
    <row r="3464" spans="1:9">
      <c r="A3464" s="280" t="s">
        <v>4859</v>
      </c>
      <c r="B3464" s="280" t="s">
        <v>1457</v>
      </c>
      <c r="C3464" s="280" t="s">
        <v>1187</v>
      </c>
      <c r="D3464" s="280" t="s">
        <v>1214</v>
      </c>
      <c r="E3464" s="80">
        <v>2.7414849074217551E-3</v>
      </c>
      <c r="F3464" s="80">
        <v>710879</v>
      </c>
      <c r="G3464" s="80">
        <v>8</v>
      </c>
      <c r="H3464" s="280" t="s">
        <v>1394</v>
      </c>
      <c r="I3464" s="80"/>
    </row>
    <row r="3465" spans="1:9">
      <c r="A3465" s="280" t="s">
        <v>4860</v>
      </c>
      <c r="B3465" s="280" t="s">
        <v>1457</v>
      </c>
      <c r="C3465" s="280" t="s">
        <v>1187</v>
      </c>
      <c r="D3465" s="280" t="s">
        <v>1215</v>
      </c>
      <c r="E3465" s="80">
        <v>2.8096691651204914E-3</v>
      </c>
      <c r="F3465" s="80">
        <v>710879</v>
      </c>
      <c r="G3465" s="80">
        <v>8</v>
      </c>
      <c r="H3465" s="280" t="s">
        <v>1394</v>
      </c>
      <c r="I3465" s="80"/>
    </row>
    <row r="3466" spans="1:9">
      <c r="A3466" s="280" t="s">
        <v>4861</v>
      </c>
      <c r="B3466" s="280" t="s">
        <v>1457</v>
      </c>
      <c r="C3466" s="280" t="s">
        <v>1187</v>
      </c>
      <c r="D3466" s="280" t="s">
        <v>1216</v>
      </c>
      <c r="E3466" s="80">
        <v>3.62892781444509E-3</v>
      </c>
      <c r="F3466" s="80">
        <v>710879</v>
      </c>
      <c r="G3466" s="80">
        <v>8</v>
      </c>
      <c r="H3466" s="280" t="s">
        <v>1394</v>
      </c>
      <c r="I3466" s="80"/>
    </row>
    <row r="3467" spans="1:9">
      <c r="A3467" s="280" t="s">
        <v>4862</v>
      </c>
      <c r="B3467" s="280" t="s">
        <v>1457</v>
      </c>
      <c r="C3467" s="280" t="s">
        <v>1187</v>
      </c>
      <c r="D3467" s="280" t="s">
        <v>1217</v>
      </c>
      <c r="E3467" s="80">
        <v>2.5919880758497227E-3</v>
      </c>
      <c r="F3467" s="80">
        <v>710879</v>
      </c>
      <c r="G3467" s="80">
        <v>8</v>
      </c>
      <c r="H3467" s="280" t="s">
        <v>1394</v>
      </c>
      <c r="I3467" s="80"/>
    </row>
    <row r="3468" spans="1:9">
      <c r="A3468" s="280" t="s">
        <v>4863</v>
      </c>
      <c r="B3468" s="280" t="s">
        <v>1457</v>
      </c>
      <c r="C3468" s="280" t="s">
        <v>1187</v>
      </c>
      <c r="D3468" s="280" t="s">
        <v>1218</v>
      </c>
      <c r="E3468" s="80">
        <v>2.9490005169843033E-3</v>
      </c>
      <c r="F3468" s="80">
        <v>710879</v>
      </c>
      <c r="G3468" s="80">
        <v>8</v>
      </c>
      <c r="H3468" s="280" t="s">
        <v>1394</v>
      </c>
      <c r="I3468" s="80"/>
    </row>
    <row r="3469" spans="1:9">
      <c r="A3469" s="280" t="s">
        <v>4864</v>
      </c>
      <c r="B3469" s="280" t="s">
        <v>1457</v>
      </c>
      <c r="C3469" s="280" t="s">
        <v>1187</v>
      </c>
      <c r="D3469" s="280" t="s">
        <v>1219</v>
      </c>
      <c r="E3469" s="80">
        <v>2.6707044249981264E-3</v>
      </c>
      <c r="F3469" s="80">
        <v>710879</v>
      </c>
      <c r="G3469" s="80">
        <v>8</v>
      </c>
      <c r="H3469" s="280" t="s">
        <v>1394</v>
      </c>
      <c r="I3469" s="80"/>
    </row>
    <row r="3470" spans="1:9">
      <c r="A3470" s="280" t="s">
        <v>4865</v>
      </c>
      <c r="B3470" s="280" t="s">
        <v>1457</v>
      </c>
      <c r="C3470" s="280" t="s">
        <v>1187</v>
      </c>
      <c r="D3470" s="280" t="s">
        <v>1347</v>
      </c>
      <c r="E3470" s="80">
        <v>7.9089045056758601E-3</v>
      </c>
      <c r="F3470" s="80">
        <v>710879</v>
      </c>
      <c r="G3470" s="80">
        <v>8</v>
      </c>
      <c r="H3470" s="280" t="s">
        <v>1394</v>
      </c>
      <c r="I3470" s="80"/>
    </row>
    <row r="3471" spans="1:9">
      <c r="A3471" s="280" t="s">
        <v>4866</v>
      </c>
      <c r="B3471" s="280" t="s">
        <v>1457</v>
      </c>
      <c r="C3471" s="280" t="s">
        <v>1187</v>
      </c>
      <c r="D3471" s="280" t="s">
        <v>1344</v>
      </c>
      <c r="E3471" s="80">
        <v>1.968658869052068E-2</v>
      </c>
      <c r="F3471" s="80">
        <v>710879</v>
      </c>
      <c r="G3471" s="80">
        <v>8</v>
      </c>
      <c r="H3471" s="280" t="s">
        <v>1394</v>
      </c>
      <c r="I3471" s="80"/>
    </row>
    <row r="3472" spans="1:9">
      <c r="A3472" s="280" t="s">
        <v>4867</v>
      </c>
      <c r="B3472" s="280" t="s">
        <v>1457</v>
      </c>
      <c r="C3472" s="280" t="s">
        <v>1188</v>
      </c>
      <c r="D3472" s="280" t="s">
        <v>1211</v>
      </c>
      <c r="E3472" s="80">
        <v>1.8207145570967498E-4</v>
      </c>
      <c r="F3472" s="80">
        <v>710879</v>
      </c>
      <c r="G3472" s="80">
        <v>8</v>
      </c>
      <c r="H3472" s="280" t="s">
        <v>1394</v>
      </c>
      <c r="I3472" s="80"/>
    </row>
    <row r="3473" spans="1:9">
      <c r="A3473" s="280" t="s">
        <v>4868</v>
      </c>
      <c r="B3473" s="280" t="s">
        <v>1457</v>
      </c>
      <c r="C3473" s="280" t="s">
        <v>1188</v>
      </c>
      <c r="D3473" s="280" t="s">
        <v>1212</v>
      </c>
      <c r="E3473" s="80">
        <v>3.7913401258156615E-4</v>
      </c>
      <c r="F3473" s="80">
        <v>710879</v>
      </c>
      <c r="G3473" s="80">
        <v>8</v>
      </c>
      <c r="H3473" s="280" t="s">
        <v>1394</v>
      </c>
      <c r="I3473" s="80"/>
    </row>
    <row r="3474" spans="1:9">
      <c r="A3474" s="280" t="s">
        <v>4869</v>
      </c>
      <c r="B3474" s="280" t="s">
        <v>1457</v>
      </c>
      <c r="C3474" s="280" t="s">
        <v>1188</v>
      </c>
      <c r="D3474" s="280" t="s">
        <v>1213</v>
      </c>
      <c r="E3474" s="80">
        <v>1.8751153829223201E-4</v>
      </c>
      <c r="F3474" s="80">
        <v>710879</v>
      </c>
      <c r="G3474" s="80">
        <v>8</v>
      </c>
      <c r="H3474" s="280" t="s">
        <v>1394</v>
      </c>
      <c r="I3474" s="80"/>
    </row>
    <row r="3475" spans="1:9">
      <c r="A3475" s="280" t="s">
        <v>4870</v>
      </c>
      <c r="B3475" s="280" t="s">
        <v>1457</v>
      </c>
      <c r="C3475" s="280" t="s">
        <v>1188</v>
      </c>
      <c r="D3475" s="280" t="s">
        <v>1214</v>
      </c>
      <c r="E3475" s="80">
        <v>1.8923786794828836E-4</v>
      </c>
      <c r="F3475" s="80">
        <v>710879</v>
      </c>
      <c r="G3475" s="80">
        <v>8</v>
      </c>
      <c r="H3475" s="280" t="s">
        <v>1394</v>
      </c>
      <c r="I3475" s="80"/>
    </row>
    <row r="3476" spans="1:9">
      <c r="A3476" s="280" t="s">
        <v>4871</v>
      </c>
      <c r="B3476" s="280" t="s">
        <v>1457</v>
      </c>
      <c r="C3476" s="280" t="s">
        <v>1188</v>
      </c>
      <c r="D3476" s="280" t="s">
        <v>1215</v>
      </c>
      <c r="E3476" s="80">
        <v>3.7792157225109989E-4</v>
      </c>
      <c r="F3476" s="80">
        <v>710879</v>
      </c>
      <c r="G3476" s="80">
        <v>8</v>
      </c>
      <c r="H3476" s="280" t="s">
        <v>1394</v>
      </c>
      <c r="I3476" s="80"/>
    </row>
    <row r="3477" spans="1:9">
      <c r="A3477" s="280" t="s">
        <v>4872</v>
      </c>
      <c r="B3477" s="280" t="s">
        <v>1457</v>
      </c>
      <c r="C3477" s="280" t="s">
        <v>1188</v>
      </c>
      <c r="D3477" s="280" t="s">
        <v>1216</v>
      </c>
      <c r="E3477" s="80">
        <v>3.9965401032885257E-4</v>
      </c>
      <c r="F3477" s="80">
        <v>710879</v>
      </c>
      <c r="G3477" s="80">
        <v>8</v>
      </c>
      <c r="H3477" s="280" t="s">
        <v>1394</v>
      </c>
      <c r="I3477" s="80"/>
    </row>
    <row r="3478" spans="1:9">
      <c r="A3478" s="280" t="s">
        <v>4873</v>
      </c>
      <c r="B3478" s="280" t="s">
        <v>1457</v>
      </c>
      <c r="C3478" s="280" t="s">
        <v>1188</v>
      </c>
      <c r="D3478" s="280" t="s">
        <v>1217</v>
      </c>
      <c r="E3478" s="80">
        <v>3.2968118894502148E-4</v>
      </c>
      <c r="F3478" s="80">
        <v>710879</v>
      </c>
      <c r="G3478" s="80">
        <v>8</v>
      </c>
      <c r="H3478" s="280" t="s">
        <v>1394</v>
      </c>
      <c r="I3478" s="80"/>
    </row>
    <row r="3479" spans="1:9">
      <c r="A3479" s="280" t="s">
        <v>4874</v>
      </c>
      <c r="B3479" s="280" t="s">
        <v>1457</v>
      </c>
      <c r="C3479" s="280" t="s">
        <v>1188</v>
      </c>
      <c r="D3479" s="280" t="s">
        <v>1218</v>
      </c>
      <c r="E3479" s="80">
        <v>2.5994844947351464E-4</v>
      </c>
      <c r="F3479" s="80">
        <v>710879</v>
      </c>
      <c r="G3479" s="80">
        <v>8</v>
      </c>
      <c r="H3479" s="280" t="s">
        <v>1394</v>
      </c>
      <c r="I3479" s="80"/>
    </row>
    <row r="3480" spans="1:9">
      <c r="A3480" s="280" t="s">
        <v>4875</v>
      </c>
      <c r="B3480" s="280" t="s">
        <v>1457</v>
      </c>
      <c r="C3480" s="280" t="s">
        <v>1188</v>
      </c>
      <c r="D3480" s="280" t="s">
        <v>1219</v>
      </c>
      <c r="E3480" s="80">
        <v>218.85426071389057</v>
      </c>
      <c r="F3480" s="80">
        <v>710879</v>
      </c>
      <c r="G3480" s="80">
        <v>8</v>
      </c>
      <c r="H3480" s="280" t="s">
        <v>1394</v>
      </c>
      <c r="I3480" s="80"/>
    </row>
    <row r="3481" spans="1:9">
      <c r="A3481" s="280" t="s">
        <v>4876</v>
      </c>
      <c r="B3481" s="280" t="s">
        <v>1457</v>
      </c>
      <c r="C3481" s="280" t="s">
        <v>1188</v>
      </c>
      <c r="D3481" s="280" t="s">
        <v>1347</v>
      </c>
      <c r="E3481" s="80">
        <v>5.6097170807930803E-4</v>
      </c>
      <c r="F3481" s="80">
        <v>710879</v>
      </c>
      <c r="G3481" s="80">
        <v>8</v>
      </c>
      <c r="H3481" s="280" t="s">
        <v>1394</v>
      </c>
      <c r="I3481" s="80"/>
    </row>
    <row r="3482" spans="1:9">
      <c r="A3482" s="280" t="s">
        <v>4877</v>
      </c>
      <c r="B3482" s="280" t="s">
        <v>1457</v>
      </c>
      <c r="C3482" s="280" t="s">
        <v>1188</v>
      </c>
      <c r="D3482" s="280" t="s">
        <v>1344</v>
      </c>
      <c r="E3482" s="80">
        <v>1.260052604265036E-3</v>
      </c>
      <c r="F3482" s="80">
        <v>710879</v>
      </c>
      <c r="G3482" s="80">
        <v>8</v>
      </c>
      <c r="H3482" s="280" t="s">
        <v>1394</v>
      </c>
      <c r="I3482" s="80"/>
    </row>
    <row r="3483" spans="1:9">
      <c r="A3483" s="280" t="s">
        <v>4878</v>
      </c>
      <c r="B3483" s="280" t="s">
        <v>1457</v>
      </c>
      <c r="C3483" s="280" t="s">
        <v>1189</v>
      </c>
      <c r="D3483" s="280" t="s">
        <v>1211</v>
      </c>
      <c r="E3483" s="80">
        <v>3.6522082069716109E-4</v>
      </c>
      <c r="F3483" s="80">
        <v>710879</v>
      </c>
      <c r="G3483" s="80">
        <v>8</v>
      </c>
      <c r="H3483" s="280" t="s">
        <v>1394</v>
      </c>
      <c r="I3483" s="80"/>
    </row>
    <row r="3484" spans="1:9">
      <c r="A3484" s="280" t="s">
        <v>4879</v>
      </c>
      <c r="B3484" s="280" t="s">
        <v>1457</v>
      </c>
      <c r="C3484" s="280" t="s">
        <v>1189</v>
      </c>
      <c r="D3484" s="280" t="s">
        <v>1212</v>
      </c>
      <c r="E3484" s="80">
        <v>3.7595396350247312E-4</v>
      </c>
      <c r="F3484" s="80">
        <v>710879</v>
      </c>
      <c r="G3484" s="80">
        <v>8</v>
      </c>
      <c r="H3484" s="280" t="s">
        <v>1394</v>
      </c>
      <c r="I3484" s="80"/>
    </row>
    <row r="3485" spans="1:9">
      <c r="A3485" s="280" t="s">
        <v>4880</v>
      </c>
      <c r="B3485" s="280" t="s">
        <v>1457</v>
      </c>
      <c r="C3485" s="280" t="s">
        <v>1189</v>
      </c>
      <c r="D3485" s="280" t="s">
        <v>1213</v>
      </c>
      <c r="E3485" s="80">
        <v>3.703289513621212E-4</v>
      </c>
      <c r="F3485" s="80">
        <v>710879</v>
      </c>
      <c r="G3485" s="80">
        <v>8</v>
      </c>
      <c r="H3485" s="280" t="s">
        <v>1394</v>
      </c>
      <c r="I3485" s="80"/>
    </row>
    <row r="3486" spans="1:9">
      <c r="A3486" s="280" t="s">
        <v>4881</v>
      </c>
      <c r="B3486" s="280" t="s">
        <v>1457</v>
      </c>
      <c r="C3486" s="280" t="s">
        <v>1189</v>
      </c>
      <c r="D3486" s="280" t="s">
        <v>1214</v>
      </c>
      <c r="E3486" s="80">
        <v>3.7569808697879861E-4</v>
      </c>
      <c r="F3486" s="80">
        <v>710879</v>
      </c>
      <c r="G3486" s="80">
        <v>8</v>
      </c>
      <c r="H3486" s="280" t="s">
        <v>1394</v>
      </c>
      <c r="I3486" s="80"/>
    </row>
    <row r="3487" spans="1:9">
      <c r="A3487" s="280" t="s">
        <v>4882</v>
      </c>
      <c r="B3487" s="280" t="s">
        <v>1457</v>
      </c>
      <c r="C3487" s="280" t="s">
        <v>1189</v>
      </c>
      <c r="D3487" s="280" t="s">
        <v>1215</v>
      </c>
      <c r="E3487" s="80">
        <v>3.7463995317127234E-4</v>
      </c>
      <c r="F3487" s="80">
        <v>710879</v>
      </c>
      <c r="G3487" s="80">
        <v>8</v>
      </c>
      <c r="H3487" s="280" t="s">
        <v>1394</v>
      </c>
      <c r="I3487" s="80"/>
    </row>
    <row r="3488" spans="1:9">
      <c r="A3488" s="280" t="s">
        <v>4883</v>
      </c>
      <c r="B3488" s="280" t="s">
        <v>1457</v>
      </c>
      <c r="C3488" s="280" t="s">
        <v>1189</v>
      </c>
      <c r="D3488" s="280" t="s">
        <v>1216</v>
      </c>
      <c r="E3488" s="80">
        <v>4.647497850470678E-4</v>
      </c>
      <c r="F3488" s="80">
        <v>710879</v>
      </c>
      <c r="G3488" s="80">
        <v>8</v>
      </c>
      <c r="H3488" s="280" t="s">
        <v>1394</v>
      </c>
      <c r="I3488" s="80"/>
    </row>
    <row r="3489" spans="1:9">
      <c r="A3489" s="280" t="s">
        <v>4884</v>
      </c>
      <c r="B3489" s="280" t="s">
        <v>1457</v>
      </c>
      <c r="C3489" s="280" t="s">
        <v>1189</v>
      </c>
      <c r="D3489" s="280" t="s">
        <v>1217</v>
      </c>
      <c r="E3489" s="80">
        <v>3.436849835201075E-4</v>
      </c>
      <c r="F3489" s="80">
        <v>710879</v>
      </c>
      <c r="G3489" s="80">
        <v>8</v>
      </c>
      <c r="H3489" s="280" t="s">
        <v>1394</v>
      </c>
      <c r="I3489" s="80"/>
    </row>
    <row r="3490" spans="1:9">
      <c r="A3490" s="280" t="s">
        <v>4885</v>
      </c>
      <c r="B3490" s="280" t="s">
        <v>1457</v>
      </c>
      <c r="C3490" s="280" t="s">
        <v>1189</v>
      </c>
      <c r="D3490" s="280" t="s">
        <v>1218</v>
      </c>
      <c r="E3490" s="80">
        <v>3.8112442214519152E-4</v>
      </c>
      <c r="F3490" s="80">
        <v>710879</v>
      </c>
      <c r="G3490" s="80">
        <v>8</v>
      </c>
      <c r="H3490" s="280" t="s">
        <v>1394</v>
      </c>
      <c r="I3490" s="80"/>
    </row>
    <row r="3491" spans="1:9">
      <c r="A3491" s="280" t="s">
        <v>4886</v>
      </c>
      <c r="B3491" s="280" t="s">
        <v>1457</v>
      </c>
      <c r="C3491" s="280" t="s">
        <v>1189</v>
      </c>
      <c r="D3491" s="280" t="s">
        <v>1219</v>
      </c>
      <c r="E3491" s="80">
        <v>168.16429250693881</v>
      </c>
      <c r="F3491" s="80">
        <v>710879</v>
      </c>
      <c r="G3491" s="80">
        <v>8</v>
      </c>
      <c r="H3491" s="280" t="s">
        <v>1394</v>
      </c>
      <c r="I3491" s="80"/>
    </row>
    <row r="3492" spans="1:9">
      <c r="A3492" s="280" t="s">
        <v>4887</v>
      </c>
      <c r="B3492" s="280" t="s">
        <v>1457</v>
      </c>
      <c r="C3492" s="280" t="s">
        <v>1189</v>
      </c>
      <c r="D3492" s="280" t="s">
        <v>1347</v>
      </c>
      <c r="E3492" s="80">
        <v>1.0975062131323094E-3</v>
      </c>
      <c r="F3492" s="80">
        <v>710879</v>
      </c>
      <c r="G3492" s="80">
        <v>8</v>
      </c>
      <c r="H3492" s="280" t="s">
        <v>1394</v>
      </c>
      <c r="I3492" s="80"/>
    </row>
    <row r="3493" spans="1:9">
      <c r="A3493" s="280" t="s">
        <v>4888</v>
      </c>
      <c r="B3493" s="280" t="s">
        <v>1457</v>
      </c>
      <c r="C3493" s="280" t="s">
        <v>1189</v>
      </c>
      <c r="D3493" s="280" t="s">
        <v>1344</v>
      </c>
      <c r="E3493" s="80">
        <v>2.7300045068071369E-3</v>
      </c>
      <c r="F3493" s="80">
        <v>710879</v>
      </c>
      <c r="G3493" s="80">
        <v>8</v>
      </c>
      <c r="H3493" s="280" t="s">
        <v>1394</v>
      </c>
      <c r="I3493" s="80"/>
    </row>
    <row r="3494" spans="1:9">
      <c r="A3494" s="280" t="s">
        <v>4889</v>
      </c>
      <c r="B3494" s="280" t="s">
        <v>1457</v>
      </c>
      <c r="C3494" s="280" t="s">
        <v>1190</v>
      </c>
      <c r="D3494" s="280" t="s">
        <v>1211</v>
      </c>
      <c r="E3494" s="80">
        <v>8.1375202398808653E-4</v>
      </c>
      <c r="F3494" s="80">
        <v>708522</v>
      </c>
      <c r="G3494" s="80">
        <v>9</v>
      </c>
      <c r="H3494" s="280" t="s">
        <v>1394</v>
      </c>
      <c r="I3494" s="80"/>
    </row>
    <row r="3495" spans="1:9">
      <c r="A3495" s="280" t="s">
        <v>4890</v>
      </c>
      <c r="B3495" s="280" t="s">
        <v>1457</v>
      </c>
      <c r="C3495" s="280" t="s">
        <v>1190</v>
      </c>
      <c r="D3495" s="280" t="s">
        <v>1212</v>
      </c>
      <c r="E3495" s="80">
        <v>8.0229436515252622E-4</v>
      </c>
      <c r="F3495" s="80">
        <v>708522</v>
      </c>
      <c r="G3495" s="80">
        <v>9</v>
      </c>
      <c r="H3495" s="280" t="s">
        <v>1394</v>
      </c>
      <c r="I3495" s="80"/>
    </row>
    <row r="3496" spans="1:9">
      <c r="A3496" s="280" t="s">
        <v>4891</v>
      </c>
      <c r="B3496" s="280" t="s">
        <v>1457</v>
      </c>
      <c r="C3496" s="280" t="s">
        <v>1190</v>
      </c>
      <c r="D3496" s="280" t="s">
        <v>1213</v>
      </c>
      <c r="E3496" s="80">
        <v>8.2849959358347145E-4</v>
      </c>
      <c r="F3496" s="80">
        <v>708522</v>
      </c>
      <c r="G3496" s="80">
        <v>9</v>
      </c>
      <c r="H3496" s="280" t="s">
        <v>1394</v>
      </c>
      <c r="I3496" s="80"/>
    </row>
    <row r="3497" spans="1:9">
      <c r="A3497" s="280" t="s">
        <v>4892</v>
      </c>
      <c r="B3497" s="280" t="s">
        <v>1457</v>
      </c>
      <c r="C3497" s="280" t="s">
        <v>1190</v>
      </c>
      <c r="D3497" s="280" t="s">
        <v>1214</v>
      </c>
      <c r="E3497" s="80">
        <v>8.57715250903326E-4</v>
      </c>
      <c r="F3497" s="80">
        <v>708522</v>
      </c>
      <c r="G3497" s="80">
        <v>9</v>
      </c>
      <c r="H3497" s="280" t="s">
        <v>1394</v>
      </c>
      <c r="I3497" s="80"/>
    </row>
    <row r="3498" spans="1:9">
      <c r="A3498" s="280" t="s">
        <v>4893</v>
      </c>
      <c r="B3498" s="280" t="s">
        <v>1457</v>
      </c>
      <c r="C3498" s="280" t="s">
        <v>1190</v>
      </c>
      <c r="D3498" s="280" t="s">
        <v>1215</v>
      </c>
      <c r="E3498" s="80">
        <v>2.2721048619386515E-2</v>
      </c>
      <c r="F3498" s="80">
        <v>708522</v>
      </c>
      <c r="G3498" s="80">
        <v>9</v>
      </c>
      <c r="H3498" s="280" t="s">
        <v>1394</v>
      </c>
      <c r="I3498" s="80"/>
    </row>
    <row r="3499" spans="1:9">
      <c r="A3499" s="280" t="s">
        <v>4894</v>
      </c>
      <c r="B3499" s="280" t="s">
        <v>1457</v>
      </c>
      <c r="C3499" s="280" t="s">
        <v>1190</v>
      </c>
      <c r="D3499" s="280" t="s">
        <v>1216</v>
      </c>
      <c r="E3499" s="80">
        <v>3.000403777700218E-3</v>
      </c>
      <c r="F3499" s="80">
        <v>708522</v>
      </c>
      <c r="G3499" s="80">
        <v>9</v>
      </c>
      <c r="H3499" s="280" t="s">
        <v>1394</v>
      </c>
      <c r="I3499" s="80"/>
    </row>
    <row r="3500" spans="1:9">
      <c r="A3500" s="280" t="s">
        <v>4895</v>
      </c>
      <c r="B3500" s="280" t="s">
        <v>1457</v>
      </c>
      <c r="C3500" s="280" t="s">
        <v>1190</v>
      </c>
      <c r="D3500" s="280" t="s">
        <v>1217</v>
      </c>
      <c r="E3500" s="80">
        <v>2.5548723072297305E-3</v>
      </c>
      <c r="F3500" s="80">
        <v>708522</v>
      </c>
      <c r="G3500" s="80">
        <v>9</v>
      </c>
      <c r="H3500" s="280" t="s">
        <v>1394</v>
      </c>
      <c r="I3500" s="80"/>
    </row>
    <row r="3501" spans="1:9">
      <c r="A3501" s="280" t="s">
        <v>4896</v>
      </c>
      <c r="B3501" s="280" t="s">
        <v>1457</v>
      </c>
      <c r="C3501" s="280" t="s">
        <v>1190</v>
      </c>
      <c r="D3501" s="280" t="s">
        <v>1218</v>
      </c>
      <c r="E3501" s="80">
        <v>2.5257395319212622E-3</v>
      </c>
      <c r="F3501" s="80">
        <v>708522</v>
      </c>
      <c r="G3501" s="80">
        <v>9</v>
      </c>
      <c r="H3501" s="280" t="s">
        <v>1394</v>
      </c>
      <c r="I3501" s="80"/>
    </row>
    <row r="3502" spans="1:9">
      <c r="A3502" s="280" t="s">
        <v>4897</v>
      </c>
      <c r="B3502" s="280" t="s">
        <v>1457</v>
      </c>
      <c r="C3502" s="280" t="s">
        <v>1190</v>
      </c>
      <c r="D3502" s="280" t="s">
        <v>1219</v>
      </c>
      <c r="E3502" s="80">
        <v>28.052063441669461</v>
      </c>
      <c r="F3502" s="80">
        <v>708522</v>
      </c>
      <c r="G3502" s="80">
        <v>9</v>
      </c>
      <c r="H3502" s="280" t="s">
        <v>1394</v>
      </c>
      <c r="I3502" s="80"/>
    </row>
    <row r="3503" spans="1:9">
      <c r="A3503" s="280" t="s">
        <v>4898</v>
      </c>
      <c r="B3503" s="280" t="s">
        <v>1457</v>
      </c>
      <c r="C3503" s="280" t="s">
        <v>1190</v>
      </c>
      <c r="D3503" s="280" t="s">
        <v>1347</v>
      </c>
      <c r="E3503" s="80">
        <v>3.2293828583708738E-3</v>
      </c>
      <c r="F3503" s="80">
        <v>708522</v>
      </c>
      <c r="G3503" s="80">
        <v>9</v>
      </c>
      <c r="H3503" s="280" t="s">
        <v>1394</v>
      </c>
      <c r="I3503" s="80"/>
    </row>
    <row r="3504" spans="1:9">
      <c r="A3504" s="280" t="s">
        <v>4899</v>
      </c>
      <c r="B3504" s="280" t="s">
        <v>1457</v>
      </c>
      <c r="C3504" s="280" t="s">
        <v>1190</v>
      </c>
      <c r="D3504" s="280" t="s">
        <v>1344</v>
      </c>
      <c r="E3504" s="80">
        <v>8.090134013323879E-3</v>
      </c>
      <c r="F3504" s="80">
        <v>708522</v>
      </c>
      <c r="G3504" s="80">
        <v>9</v>
      </c>
      <c r="H3504" s="280" t="s">
        <v>1394</v>
      </c>
      <c r="I3504" s="80"/>
    </row>
    <row r="3505" spans="1:9">
      <c r="A3505" s="280" t="s">
        <v>4900</v>
      </c>
      <c r="B3505" s="280" t="s">
        <v>1457</v>
      </c>
      <c r="C3505" s="280" t="s">
        <v>1191</v>
      </c>
      <c r="D3505" s="280" t="s">
        <v>1211</v>
      </c>
      <c r="E3505" s="80">
        <v>1.051594472080124E-3</v>
      </c>
      <c r="F3505" s="80">
        <v>708522</v>
      </c>
      <c r="G3505" s="80">
        <v>9</v>
      </c>
      <c r="H3505" s="280" t="s">
        <v>1394</v>
      </c>
      <c r="I3505" s="80"/>
    </row>
    <row r="3506" spans="1:9">
      <c r="A3506" s="280" t="s">
        <v>4901</v>
      </c>
      <c r="B3506" s="280" t="s">
        <v>1457</v>
      </c>
      <c r="C3506" s="280" t="s">
        <v>1191</v>
      </c>
      <c r="D3506" s="280" t="s">
        <v>1212</v>
      </c>
      <c r="E3506" s="80">
        <v>1.0502537448646952E-3</v>
      </c>
      <c r="F3506" s="80">
        <v>708522</v>
      </c>
      <c r="G3506" s="80">
        <v>9</v>
      </c>
      <c r="H3506" s="280" t="s">
        <v>1394</v>
      </c>
      <c r="I3506" s="80"/>
    </row>
    <row r="3507" spans="1:9">
      <c r="A3507" s="280" t="s">
        <v>4902</v>
      </c>
      <c r="B3507" s="280" t="s">
        <v>1457</v>
      </c>
      <c r="C3507" s="280" t="s">
        <v>1191</v>
      </c>
      <c r="D3507" s="280" t="s">
        <v>1213</v>
      </c>
      <c r="E3507" s="80">
        <v>1.0664434371189333E-3</v>
      </c>
      <c r="F3507" s="80">
        <v>708522</v>
      </c>
      <c r="G3507" s="80">
        <v>9</v>
      </c>
      <c r="H3507" s="280" t="s">
        <v>1394</v>
      </c>
      <c r="I3507" s="80"/>
    </row>
    <row r="3508" spans="1:9">
      <c r="A3508" s="280" t="s">
        <v>4903</v>
      </c>
      <c r="B3508" s="280" t="s">
        <v>1457</v>
      </c>
      <c r="C3508" s="280" t="s">
        <v>1191</v>
      </c>
      <c r="D3508" s="280" t="s">
        <v>1214</v>
      </c>
      <c r="E3508" s="80">
        <v>1.0984009464213799E-3</v>
      </c>
      <c r="F3508" s="80">
        <v>708522</v>
      </c>
      <c r="G3508" s="80">
        <v>9</v>
      </c>
      <c r="H3508" s="280" t="s">
        <v>1394</v>
      </c>
      <c r="I3508" s="80"/>
    </row>
    <row r="3509" spans="1:9">
      <c r="A3509" s="280" t="s">
        <v>4904</v>
      </c>
      <c r="B3509" s="280" t="s">
        <v>1457</v>
      </c>
      <c r="C3509" s="280" t="s">
        <v>1191</v>
      </c>
      <c r="D3509" s="280" t="s">
        <v>1215</v>
      </c>
      <c r="E3509" s="80">
        <v>2.2968124896331418E-2</v>
      </c>
      <c r="F3509" s="80">
        <v>708522</v>
      </c>
      <c r="G3509" s="80">
        <v>9</v>
      </c>
      <c r="H3509" s="280" t="s">
        <v>1394</v>
      </c>
      <c r="I3509" s="80"/>
    </row>
    <row r="3510" spans="1:9">
      <c r="A3510" s="280" t="s">
        <v>4905</v>
      </c>
      <c r="B3510" s="280" t="s">
        <v>1457</v>
      </c>
      <c r="C3510" s="280" t="s">
        <v>1191</v>
      </c>
      <c r="D3510" s="280" t="s">
        <v>1216</v>
      </c>
      <c r="E3510" s="80">
        <v>3.3803409331384076E-3</v>
      </c>
      <c r="F3510" s="80">
        <v>708522</v>
      </c>
      <c r="G3510" s="80">
        <v>9</v>
      </c>
      <c r="H3510" s="280" t="s">
        <v>1394</v>
      </c>
      <c r="I3510" s="80"/>
    </row>
    <row r="3511" spans="1:9">
      <c r="A3511" s="280" t="s">
        <v>4906</v>
      </c>
      <c r="B3511" s="280" t="s">
        <v>1457</v>
      </c>
      <c r="C3511" s="280" t="s">
        <v>1191</v>
      </c>
      <c r="D3511" s="280" t="s">
        <v>1217</v>
      </c>
      <c r="E3511" s="80">
        <v>2.7887613910140157E-3</v>
      </c>
      <c r="F3511" s="80">
        <v>708522</v>
      </c>
      <c r="G3511" s="80">
        <v>9</v>
      </c>
      <c r="H3511" s="280" t="s">
        <v>1394</v>
      </c>
      <c r="I3511" s="80"/>
    </row>
    <row r="3512" spans="1:9">
      <c r="A3512" s="280" t="s">
        <v>4907</v>
      </c>
      <c r="B3512" s="280" t="s">
        <v>1457</v>
      </c>
      <c r="C3512" s="280" t="s">
        <v>1191</v>
      </c>
      <c r="D3512" s="280" t="s">
        <v>1218</v>
      </c>
      <c r="E3512" s="80">
        <v>2.8412420789155498E-3</v>
      </c>
      <c r="F3512" s="80">
        <v>708522</v>
      </c>
      <c r="G3512" s="80">
        <v>9</v>
      </c>
      <c r="H3512" s="280" t="s">
        <v>1394</v>
      </c>
      <c r="I3512" s="80"/>
    </row>
    <row r="3513" spans="1:9">
      <c r="A3513" s="280" t="s">
        <v>4908</v>
      </c>
      <c r="B3513" s="280" t="s">
        <v>1457</v>
      </c>
      <c r="C3513" s="280" t="s">
        <v>1191</v>
      </c>
      <c r="D3513" s="280" t="s">
        <v>1219</v>
      </c>
      <c r="E3513" s="80">
        <v>28.052311306724917</v>
      </c>
      <c r="F3513" s="80">
        <v>708522</v>
      </c>
      <c r="G3513" s="80">
        <v>9</v>
      </c>
      <c r="H3513" s="280" t="s">
        <v>1394</v>
      </c>
      <c r="I3513" s="80"/>
    </row>
    <row r="3514" spans="1:9">
      <c r="A3514" s="280" t="s">
        <v>4909</v>
      </c>
      <c r="B3514" s="280" t="s">
        <v>1457</v>
      </c>
      <c r="C3514" s="280" t="s">
        <v>1191</v>
      </c>
      <c r="D3514" s="280" t="s">
        <v>1347</v>
      </c>
      <c r="E3514" s="80">
        <v>4.2254121588852561E-3</v>
      </c>
      <c r="F3514" s="80">
        <v>708522</v>
      </c>
      <c r="G3514" s="80">
        <v>9</v>
      </c>
      <c r="H3514" s="280" t="s">
        <v>1394</v>
      </c>
      <c r="I3514" s="80"/>
    </row>
    <row r="3515" spans="1:9">
      <c r="A3515" s="280" t="s">
        <v>4910</v>
      </c>
      <c r="B3515" s="280" t="s">
        <v>1457</v>
      </c>
      <c r="C3515" s="280" t="s">
        <v>1191</v>
      </c>
      <c r="D3515" s="280" t="s">
        <v>1344</v>
      </c>
      <c r="E3515" s="80">
        <v>1.0522002973070406E-2</v>
      </c>
      <c r="F3515" s="80">
        <v>708522</v>
      </c>
      <c r="G3515" s="80">
        <v>9</v>
      </c>
      <c r="H3515" s="280" t="s">
        <v>1394</v>
      </c>
      <c r="I3515" s="80"/>
    </row>
    <row r="3516" spans="1:9">
      <c r="A3516" s="280" t="s">
        <v>4911</v>
      </c>
      <c r="B3516" s="280" t="s">
        <v>1457</v>
      </c>
      <c r="C3516" s="280" t="s">
        <v>1192</v>
      </c>
      <c r="D3516" s="280" t="s">
        <v>1211</v>
      </c>
      <c r="E3516" s="80">
        <v>4.6598981613035131E-3</v>
      </c>
      <c r="F3516" s="80">
        <v>708522</v>
      </c>
      <c r="G3516" s="80">
        <v>9</v>
      </c>
      <c r="H3516" s="280" t="s">
        <v>1394</v>
      </c>
      <c r="I3516" s="80"/>
    </row>
    <row r="3517" spans="1:9">
      <c r="A3517" s="280" t="s">
        <v>4912</v>
      </c>
      <c r="B3517" s="280" t="s">
        <v>1457</v>
      </c>
      <c r="C3517" s="280" t="s">
        <v>1192</v>
      </c>
      <c r="D3517" s="280" t="s">
        <v>1212</v>
      </c>
      <c r="E3517" s="80">
        <v>4.8555778804964282E-3</v>
      </c>
      <c r="F3517" s="80">
        <v>708522</v>
      </c>
      <c r="G3517" s="80">
        <v>9</v>
      </c>
      <c r="H3517" s="280" t="s">
        <v>1394</v>
      </c>
      <c r="I3517" s="80"/>
    </row>
    <row r="3518" spans="1:9">
      <c r="A3518" s="280" t="s">
        <v>4913</v>
      </c>
      <c r="B3518" s="280" t="s">
        <v>1457</v>
      </c>
      <c r="C3518" s="280" t="s">
        <v>1192</v>
      </c>
      <c r="D3518" s="280" t="s">
        <v>1213</v>
      </c>
      <c r="E3518" s="80">
        <v>4.6761616489143275E-3</v>
      </c>
      <c r="F3518" s="80">
        <v>708522</v>
      </c>
      <c r="G3518" s="80">
        <v>9</v>
      </c>
      <c r="H3518" s="280" t="s">
        <v>1394</v>
      </c>
      <c r="I3518" s="80"/>
    </row>
    <row r="3519" spans="1:9">
      <c r="A3519" s="280" t="s">
        <v>4914</v>
      </c>
      <c r="B3519" s="280" t="s">
        <v>1457</v>
      </c>
      <c r="C3519" s="280" t="s">
        <v>1192</v>
      </c>
      <c r="D3519" s="280" t="s">
        <v>1214</v>
      </c>
      <c r="E3519" s="80">
        <v>4.7848413008705331E-3</v>
      </c>
      <c r="F3519" s="80">
        <v>708522</v>
      </c>
      <c r="G3519" s="80">
        <v>9</v>
      </c>
      <c r="H3519" s="280" t="s">
        <v>1394</v>
      </c>
      <c r="I3519" s="80"/>
    </row>
    <row r="3520" spans="1:9">
      <c r="A3520" s="280" t="s">
        <v>4915</v>
      </c>
      <c r="B3520" s="280" t="s">
        <v>1457</v>
      </c>
      <c r="C3520" s="280" t="s">
        <v>1192</v>
      </c>
      <c r="D3520" s="280" t="s">
        <v>1215</v>
      </c>
      <c r="E3520" s="80">
        <v>2.6757676830425077E-2</v>
      </c>
      <c r="F3520" s="80">
        <v>708522</v>
      </c>
      <c r="G3520" s="80">
        <v>9</v>
      </c>
      <c r="H3520" s="280" t="s">
        <v>1394</v>
      </c>
      <c r="I3520" s="80"/>
    </row>
    <row r="3521" spans="1:9">
      <c r="A3521" s="280" t="s">
        <v>4916</v>
      </c>
      <c r="B3521" s="280" t="s">
        <v>1457</v>
      </c>
      <c r="C3521" s="280" t="s">
        <v>1192</v>
      </c>
      <c r="D3521" s="280" t="s">
        <v>1216</v>
      </c>
      <c r="E3521" s="80">
        <v>9.125768655654929E-3</v>
      </c>
      <c r="F3521" s="80">
        <v>708522</v>
      </c>
      <c r="G3521" s="80">
        <v>9</v>
      </c>
      <c r="H3521" s="280" t="s">
        <v>1394</v>
      </c>
      <c r="I3521" s="80"/>
    </row>
    <row r="3522" spans="1:9">
      <c r="A3522" s="280" t="s">
        <v>4917</v>
      </c>
      <c r="B3522" s="280" t="s">
        <v>1457</v>
      </c>
      <c r="C3522" s="280" t="s">
        <v>1192</v>
      </c>
      <c r="D3522" s="280" t="s">
        <v>1217</v>
      </c>
      <c r="E3522" s="80">
        <v>6.3562223388407635E-3</v>
      </c>
      <c r="F3522" s="80">
        <v>708522</v>
      </c>
      <c r="G3522" s="80">
        <v>9</v>
      </c>
      <c r="H3522" s="280" t="s">
        <v>1394</v>
      </c>
      <c r="I3522" s="80"/>
    </row>
    <row r="3523" spans="1:9">
      <c r="A3523" s="280" t="s">
        <v>4918</v>
      </c>
      <c r="B3523" s="280" t="s">
        <v>1457</v>
      </c>
      <c r="C3523" s="280" t="s">
        <v>1192</v>
      </c>
      <c r="D3523" s="280" t="s">
        <v>1218</v>
      </c>
      <c r="E3523" s="80">
        <v>7.3351101251141609E-3</v>
      </c>
      <c r="F3523" s="80">
        <v>708522</v>
      </c>
      <c r="G3523" s="80">
        <v>9</v>
      </c>
      <c r="H3523" s="280" t="s">
        <v>1394</v>
      </c>
      <c r="I3523" s="80"/>
    </row>
    <row r="3524" spans="1:9">
      <c r="A3524" s="280" t="s">
        <v>4919</v>
      </c>
      <c r="B3524" s="280" t="s">
        <v>1457</v>
      </c>
      <c r="C3524" s="280" t="s">
        <v>1192</v>
      </c>
      <c r="D3524" s="280" t="s">
        <v>1219</v>
      </c>
      <c r="E3524" s="80">
        <v>283.19759662649977</v>
      </c>
      <c r="F3524" s="80">
        <v>708522</v>
      </c>
      <c r="G3524" s="80">
        <v>9</v>
      </c>
      <c r="H3524" s="280" t="s">
        <v>1394</v>
      </c>
      <c r="I3524" s="80"/>
    </row>
    <row r="3525" spans="1:9">
      <c r="A3525" s="280" t="s">
        <v>4920</v>
      </c>
      <c r="B3525" s="280" t="s">
        <v>1457</v>
      </c>
      <c r="C3525" s="280" t="s">
        <v>1192</v>
      </c>
      <c r="D3525" s="280" t="s">
        <v>1347</v>
      </c>
      <c r="E3525" s="80">
        <v>1.9797749202913689E-2</v>
      </c>
      <c r="F3525" s="80">
        <v>708522</v>
      </c>
      <c r="G3525" s="80">
        <v>9</v>
      </c>
      <c r="H3525" s="280" t="s">
        <v>1394</v>
      </c>
      <c r="I3525" s="80"/>
    </row>
    <row r="3526" spans="1:9">
      <c r="A3526" s="280" t="s">
        <v>4921</v>
      </c>
      <c r="B3526" s="280" t="s">
        <v>1457</v>
      </c>
      <c r="C3526" s="280" t="s">
        <v>1192</v>
      </c>
      <c r="D3526" s="280" t="s">
        <v>1344</v>
      </c>
      <c r="E3526" s="80">
        <v>4.777953523658595E-2</v>
      </c>
      <c r="F3526" s="80">
        <v>708522</v>
      </c>
      <c r="G3526" s="80">
        <v>9</v>
      </c>
      <c r="H3526" s="280" t="s">
        <v>1394</v>
      </c>
      <c r="I3526" s="80"/>
    </row>
    <row r="3527" spans="1:9">
      <c r="A3527" s="280" t="s">
        <v>4922</v>
      </c>
      <c r="B3527" s="280" t="s">
        <v>1457</v>
      </c>
      <c r="C3527" s="280" t="s">
        <v>1193</v>
      </c>
      <c r="D3527" s="280" t="s">
        <v>1211</v>
      </c>
      <c r="E3527" s="80">
        <v>5.2614517278198858E-4</v>
      </c>
      <c r="F3527" s="80">
        <v>708522</v>
      </c>
      <c r="G3527" s="80">
        <v>9</v>
      </c>
      <c r="H3527" s="280" t="s">
        <v>1394</v>
      </c>
      <c r="I3527" s="80"/>
    </row>
    <row r="3528" spans="1:9">
      <c r="A3528" s="280" t="s">
        <v>4923</v>
      </c>
      <c r="B3528" s="280" t="s">
        <v>1457</v>
      </c>
      <c r="C3528" s="280" t="s">
        <v>1193</v>
      </c>
      <c r="D3528" s="280" t="s">
        <v>1212</v>
      </c>
      <c r="E3528" s="80">
        <v>5.7684466150599925E-4</v>
      </c>
      <c r="F3528" s="80">
        <v>708522</v>
      </c>
      <c r="G3528" s="80">
        <v>9</v>
      </c>
      <c r="H3528" s="280" t="s">
        <v>1394</v>
      </c>
      <c r="I3528" s="80"/>
    </row>
    <row r="3529" spans="1:9">
      <c r="A3529" s="280" t="s">
        <v>4924</v>
      </c>
      <c r="B3529" s="280" t="s">
        <v>1457</v>
      </c>
      <c r="C3529" s="280" t="s">
        <v>1193</v>
      </c>
      <c r="D3529" s="280" t="s">
        <v>1213</v>
      </c>
      <c r="E3529" s="80">
        <v>5.2629831938792162E-4</v>
      </c>
      <c r="F3529" s="80">
        <v>708522</v>
      </c>
      <c r="G3529" s="80">
        <v>9</v>
      </c>
      <c r="H3529" s="280" t="s">
        <v>1394</v>
      </c>
      <c r="I3529" s="80"/>
    </row>
    <row r="3530" spans="1:9">
      <c r="A3530" s="280" t="s">
        <v>4925</v>
      </c>
      <c r="B3530" s="280" t="s">
        <v>1457</v>
      </c>
      <c r="C3530" s="280" t="s">
        <v>1193</v>
      </c>
      <c r="D3530" s="280" t="s">
        <v>1214</v>
      </c>
      <c r="E3530" s="80">
        <v>5.3344066418298936E-4</v>
      </c>
      <c r="F3530" s="80">
        <v>708522</v>
      </c>
      <c r="G3530" s="80">
        <v>9</v>
      </c>
      <c r="H3530" s="280" t="s">
        <v>1394</v>
      </c>
      <c r="I3530" s="80"/>
    </row>
    <row r="3531" spans="1:9">
      <c r="A3531" s="280" t="s">
        <v>4926</v>
      </c>
      <c r="B3531" s="280" t="s">
        <v>1457</v>
      </c>
      <c r="C3531" s="280" t="s">
        <v>1193</v>
      </c>
      <c r="D3531" s="280" t="s">
        <v>1215</v>
      </c>
      <c r="E3531" s="80">
        <v>5.7458192673415448E-4</v>
      </c>
      <c r="F3531" s="80">
        <v>708522</v>
      </c>
      <c r="G3531" s="80">
        <v>9</v>
      </c>
      <c r="H3531" s="280" t="s">
        <v>1394</v>
      </c>
      <c r="I3531" s="80"/>
    </row>
    <row r="3532" spans="1:9">
      <c r="A3532" s="280" t="s">
        <v>4927</v>
      </c>
      <c r="B3532" s="280" t="s">
        <v>1457</v>
      </c>
      <c r="C3532" s="280" t="s">
        <v>1193</v>
      </c>
      <c r="D3532" s="280" t="s">
        <v>1216</v>
      </c>
      <c r="E3532" s="80">
        <v>8.7912221213914434E-4</v>
      </c>
      <c r="F3532" s="80">
        <v>708522</v>
      </c>
      <c r="G3532" s="80">
        <v>9</v>
      </c>
      <c r="H3532" s="280" t="s">
        <v>1394</v>
      </c>
      <c r="I3532" s="80"/>
    </row>
    <row r="3533" spans="1:9">
      <c r="A3533" s="280" t="s">
        <v>4928</v>
      </c>
      <c r="B3533" s="280" t="s">
        <v>1457</v>
      </c>
      <c r="C3533" s="280" t="s">
        <v>1193</v>
      </c>
      <c r="D3533" s="280" t="s">
        <v>1217</v>
      </c>
      <c r="E3533" s="80">
        <v>5.3919203777757E-4</v>
      </c>
      <c r="F3533" s="80">
        <v>708522</v>
      </c>
      <c r="G3533" s="80">
        <v>9</v>
      </c>
      <c r="H3533" s="280" t="s">
        <v>1394</v>
      </c>
      <c r="I3533" s="80"/>
    </row>
    <row r="3534" spans="1:9">
      <c r="A3534" s="280" t="s">
        <v>4929</v>
      </c>
      <c r="B3534" s="280" t="s">
        <v>1457</v>
      </c>
      <c r="C3534" s="280" t="s">
        <v>1193</v>
      </c>
      <c r="D3534" s="280" t="s">
        <v>1218</v>
      </c>
      <c r="E3534" s="80">
        <v>7.7290739266911671E-4</v>
      </c>
      <c r="F3534" s="80">
        <v>708522</v>
      </c>
      <c r="G3534" s="80">
        <v>9</v>
      </c>
      <c r="H3534" s="280" t="s">
        <v>1394</v>
      </c>
      <c r="I3534" s="80"/>
    </row>
    <row r="3535" spans="1:9">
      <c r="A3535" s="280" t="s">
        <v>4930</v>
      </c>
      <c r="B3535" s="280" t="s">
        <v>1457</v>
      </c>
      <c r="C3535" s="280" t="s">
        <v>1193</v>
      </c>
      <c r="D3535" s="280" t="s">
        <v>1219</v>
      </c>
      <c r="E3535" s="80">
        <v>5.3269172549192355E-4</v>
      </c>
      <c r="F3535" s="80">
        <v>708522</v>
      </c>
      <c r="G3535" s="80">
        <v>9</v>
      </c>
      <c r="H3535" s="280" t="s">
        <v>1394</v>
      </c>
      <c r="I3535" s="80"/>
    </row>
    <row r="3536" spans="1:9">
      <c r="A3536" s="280" t="s">
        <v>4931</v>
      </c>
      <c r="B3536" s="280" t="s">
        <v>1457</v>
      </c>
      <c r="C3536" s="280" t="s">
        <v>1193</v>
      </c>
      <c r="D3536" s="280" t="s">
        <v>1347</v>
      </c>
      <c r="E3536" s="80">
        <v>2.8582411092664324E-3</v>
      </c>
      <c r="F3536" s="80">
        <v>708522</v>
      </c>
      <c r="G3536" s="80">
        <v>9</v>
      </c>
      <c r="H3536" s="280" t="s">
        <v>1394</v>
      </c>
      <c r="I3536" s="80"/>
    </row>
    <row r="3537" spans="1:9">
      <c r="A3537" s="280" t="s">
        <v>4932</v>
      </c>
      <c r="B3537" s="280" t="s">
        <v>1457</v>
      </c>
      <c r="C3537" s="280" t="s">
        <v>1193</v>
      </c>
      <c r="D3537" s="280" t="s">
        <v>1344</v>
      </c>
      <c r="E3537" s="80">
        <v>5.926009423621822E-3</v>
      </c>
      <c r="F3537" s="80">
        <v>708522</v>
      </c>
      <c r="G3537" s="80">
        <v>9</v>
      </c>
      <c r="H3537" s="280" t="s">
        <v>1394</v>
      </c>
      <c r="I3537" s="80"/>
    </row>
    <row r="3538" spans="1:9">
      <c r="A3538" s="280" t="s">
        <v>4933</v>
      </c>
      <c r="B3538" s="280" t="s">
        <v>1457</v>
      </c>
      <c r="C3538" s="280" t="s">
        <v>1194</v>
      </c>
      <c r="D3538" s="280" t="s">
        <v>1211</v>
      </c>
      <c r="E3538" s="80">
        <v>3.0821585164414003E-3</v>
      </c>
      <c r="F3538" s="80">
        <v>708522</v>
      </c>
      <c r="G3538" s="80">
        <v>9</v>
      </c>
      <c r="H3538" s="280" t="s">
        <v>1394</v>
      </c>
      <c r="I3538" s="80"/>
    </row>
    <row r="3539" spans="1:9">
      <c r="A3539" s="280" t="s">
        <v>4934</v>
      </c>
      <c r="B3539" s="280" t="s">
        <v>1457</v>
      </c>
      <c r="C3539" s="280" t="s">
        <v>1194</v>
      </c>
      <c r="D3539" s="280" t="s">
        <v>1212</v>
      </c>
      <c r="E3539" s="80">
        <v>3.2284794741257341E-3</v>
      </c>
      <c r="F3539" s="80">
        <v>708522</v>
      </c>
      <c r="G3539" s="80">
        <v>9</v>
      </c>
      <c r="H3539" s="280" t="s">
        <v>1394</v>
      </c>
      <c r="I3539" s="80"/>
    </row>
    <row r="3540" spans="1:9">
      <c r="A3540" s="280" t="s">
        <v>4935</v>
      </c>
      <c r="B3540" s="280" t="s">
        <v>1457</v>
      </c>
      <c r="C3540" s="280" t="s">
        <v>1194</v>
      </c>
      <c r="D3540" s="280" t="s">
        <v>1213</v>
      </c>
      <c r="E3540" s="80">
        <v>3.083419892407473E-3</v>
      </c>
      <c r="F3540" s="80">
        <v>708522</v>
      </c>
      <c r="G3540" s="80">
        <v>9</v>
      </c>
      <c r="H3540" s="280" t="s">
        <v>1394</v>
      </c>
      <c r="I3540" s="80"/>
    </row>
    <row r="3541" spans="1:9">
      <c r="A3541" s="280" t="s">
        <v>4936</v>
      </c>
      <c r="B3541" s="280" t="s">
        <v>1457</v>
      </c>
      <c r="C3541" s="280" t="s">
        <v>1194</v>
      </c>
      <c r="D3541" s="280" t="s">
        <v>1214</v>
      </c>
      <c r="E3541" s="80">
        <v>3.1529996902661642E-3</v>
      </c>
      <c r="F3541" s="80">
        <v>708522</v>
      </c>
      <c r="G3541" s="80">
        <v>9</v>
      </c>
      <c r="H3541" s="280" t="s">
        <v>1394</v>
      </c>
      <c r="I3541" s="80"/>
    </row>
    <row r="3542" spans="1:9">
      <c r="A3542" s="280" t="s">
        <v>4937</v>
      </c>
      <c r="B3542" s="280" t="s">
        <v>1457</v>
      </c>
      <c r="C3542" s="280" t="s">
        <v>1194</v>
      </c>
      <c r="D3542" s="280" t="s">
        <v>1215</v>
      </c>
      <c r="E3542" s="80">
        <v>3.2149700073595021E-3</v>
      </c>
      <c r="F3542" s="80">
        <v>708522</v>
      </c>
      <c r="G3542" s="80">
        <v>9</v>
      </c>
      <c r="H3542" s="280" t="s">
        <v>1394</v>
      </c>
      <c r="I3542" s="80"/>
    </row>
    <row r="3543" spans="1:9">
      <c r="A3543" s="280" t="s">
        <v>4938</v>
      </c>
      <c r="B3543" s="280" t="s">
        <v>1457</v>
      </c>
      <c r="C3543" s="280" t="s">
        <v>1194</v>
      </c>
      <c r="D3543" s="280" t="s">
        <v>1216</v>
      </c>
      <c r="E3543" s="80">
        <v>4.8663055103773771E-3</v>
      </c>
      <c r="F3543" s="80">
        <v>708522</v>
      </c>
      <c r="G3543" s="80">
        <v>9</v>
      </c>
      <c r="H3543" s="280" t="s">
        <v>1394</v>
      </c>
      <c r="I3543" s="80"/>
    </row>
    <row r="3544" spans="1:9">
      <c r="A3544" s="280" t="s">
        <v>4939</v>
      </c>
      <c r="B3544" s="280" t="s">
        <v>1457</v>
      </c>
      <c r="C3544" s="280" t="s">
        <v>1194</v>
      </c>
      <c r="D3544" s="280" t="s">
        <v>1217</v>
      </c>
      <c r="E3544" s="80">
        <v>3.0282689100491777E-3</v>
      </c>
      <c r="F3544" s="80">
        <v>708522</v>
      </c>
      <c r="G3544" s="80">
        <v>9</v>
      </c>
      <c r="H3544" s="280" t="s">
        <v>1394</v>
      </c>
      <c r="I3544" s="80"/>
    </row>
    <row r="3545" spans="1:9">
      <c r="A3545" s="280" t="s">
        <v>4940</v>
      </c>
      <c r="B3545" s="280" t="s">
        <v>1457</v>
      </c>
      <c r="C3545" s="280" t="s">
        <v>1194</v>
      </c>
      <c r="D3545" s="280" t="s">
        <v>1218</v>
      </c>
      <c r="E3545" s="80">
        <v>3.7209606535294946E-3</v>
      </c>
      <c r="F3545" s="80">
        <v>708522</v>
      </c>
      <c r="G3545" s="80">
        <v>9</v>
      </c>
      <c r="H3545" s="280" t="s">
        <v>1394</v>
      </c>
      <c r="I3545" s="80"/>
    </row>
    <row r="3546" spans="1:9">
      <c r="A3546" s="280" t="s">
        <v>4941</v>
      </c>
      <c r="B3546" s="280" t="s">
        <v>1457</v>
      </c>
      <c r="C3546" s="280" t="s">
        <v>1194</v>
      </c>
      <c r="D3546" s="280" t="s">
        <v>1219</v>
      </c>
      <c r="E3546" s="80">
        <v>255.14475262804936</v>
      </c>
      <c r="F3546" s="80">
        <v>708522</v>
      </c>
      <c r="G3546" s="80">
        <v>9</v>
      </c>
      <c r="H3546" s="280" t="s">
        <v>1394</v>
      </c>
      <c r="I3546" s="80"/>
    </row>
    <row r="3547" spans="1:9">
      <c r="A3547" s="280" t="s">
        <v>4942</v>
      </c>
      <c r="B3547" s="280" t="s">
        <v>1457</v>
      </c>
      <c r="C3547" s="280" t="s">
        <v>1194</v>
      </c>
      <c r="D3547" s="280" t="s">
        <v>1347</v>
      </c>
      <c r="E3547" s="80">
        <v>1.2714095934761999E-2</v>
      </c>
      <c r="F3547" s="80">
        <v>708522</v>
      </c>
      <c r="G3547" s="80">
        <v>9</v>
      </c>
      <c r="H3547" s="280" t="s">
        <v>1394</v>
      </c>
      <c r="I3547" s="80"/>
    </row>
    <row r="3548" spans="1:9">
      <c r="A3548" s="280" t="s">
        <v>4943</v>
      </c>
      <c r="B3548" s="280" t="s">
        <v>1457</v>
      </c>
      <c r="C3548" s="280" t="s">
        <v>1194</v>
      </c>
      <c r="D3548" s="280" t="s">
        <v>1344</v>
      </c>
      <c r="E3548" s="80">
        <v>3.1331522839893725E-2</v>
      </c>
      <c r="F3548" s="80">
        <v>708522</v>
      </c>
      <c r="G3548" s="80">
        <v>9</v>
      </c>
      <c r="H3548" s="280" t="s">
        <v>1394</v>
      </c>
      <c r="I3548" s="80"/>
    </row>
    <row r="3549" spans="1:9">
      <c r="A3549" s="280" t="s">
        <v>4944</v>
      </c>
      <c r="B3549" s="280" t="s">
        <v>1457</v>
      </c>
      <c r="C3549" s="280" t="s">
        <v>1195</v>
      </c>
      <c r="D3549" s="280" t="s">
        <v>1211</v>
      </c>
      <c r="E3549" s="80">
        <v>4.4976492731772299E-5</v>
      </c>
      <c r="F3549" s="80">
        <v>708522</v>
      </c>
      <c r="G3549" s="80">
        <v>9</v>
      </c>
      <c r="H3549" s="280" t="s">
        <v>1394</v>
      </c>
      <c r="I3549" s="80"/>
    </row>
    <row r="3550" spans="1:9">
      <c r="A3550" s="280" t="s">
        <v>4945</v>
      </c>
      <c r="B3550" s="280" t="s">
        <v>1457</v>
      </c>
      <c r="C3550" s="280" t="s">
        <v>1195</v>
      </c>
      <c r="D3550" s="280" t="s">
        <v>1212</v>
      </c>
      <c r="E3550" s="80">
        <v>4.5742941446196619E-5</v>
      </c>
      <c r="F3550" s="80">
        <v>708522</v>
      </c>
      <c r="G3550" s="80">
        <v>9</v>
      </c>
      <c r="H3550" s="280" t="s">
        <v>1394</v>
      </c>
      <c r="I3550" s="80"/>
    </row>
    <row r="3551" spans="1:9">
      <c r="A3551" s="280" t="s">
        <v>4946</v>
      </c>
      <c r="B3551" s="280" t="s">
        <v>1457</v>
      </c>
      <c r="C3551" s="280" t="s">
        <v>1195</v>
      </c>
      <c r="D3551" s="280" t="s">
        <v>1213</v>
      </c>
      <c r="E3551" s="80">
        <v>4.4976492731772299E-5</v>
      </c>
      <c r="F3551" s="80">
        <v>708522</v>
      </c>
      <c r="G3551" s="80">
        <v>9</v>
      </c>
      <c r="H3551" s="280" t="s">
        <v>1394</v>
      </c>
      <c r="I3551" s="80"/>
    </row>
    <row r="3552" spans="1:9">
      <c r="A3552" s="280" t="s">
        <v>4947</v>
      </c>
      <c r="B3552" s="280" t="s">
        <v>1457</v>
      </c>
      <c r="C3552" s="280" t="s">
        <v>1195</v>
      </c>
      <c r="D3552" s="280" t="s">
        <v>1214</v>
      </c>
      <c r="E3552" s="80">
        <v>4.4976492731772299E-5</v>
      </c>
      <c r="F3552" s="80">
        <v>708522</v>
      </c>
      <c r="G3552" s="80">
        <v>9</v>
      </c>
      <c r="H3552" s="280" t="s">
        <v>1394</v>
      </c>
      <c r="I3552" s="80"/>
    </row>
    <row r="3553" spans="1:9">
      <c r="A3553" s="280" t="s">
        <v>4948</v>
      </c>
      <c r="B3553" s="280" t="s">
        <v>1457</v>
      </c>
      <c r="C3553" s="280" t="s">
        <v>1195</v>
      </c>
      <c r="D3553" s="280" t="s">
        <v>1215</v>
      </c>
      <c r="E3553" s="80">
        <v>4.5632154642792244E-5</v>
      </c>
      <c r="F3553" s="80">
        <v>708522</v>
      </c>
      <c r="G3553" s="80">
        <v>9</v>
      </c>
      <c r="H3553" s="280" t="s">
        <v>1394</v>
      </c>
      <c r="I3553" s="80"/>
    </row>
    <row r="3554" spans="1:9">
      <c r="A3554" s="280" t="s">
        <v>4949</v>
      </c>
      <c r="B3554" s="280" t="s">
        <v>1457</v>
      </c>
      <c r="C3554" s="280" t="s">
        <v>1195</v>
      </c>
      <c r="D3554" s="280" t="s">
        <v>1216</v>
      </c>
      <c r="E3554" s="80">
        <v>4.9962198017722371E-5</v>
      </c>
      <c r="F3554" s="80">
        <v>708522</v>
      </c>
      <c r="G3554" s="80">
        <v>9</v>
      </c>
      <c r="H3554" s="280" t="s">
        <v>1394</v>
      </c>
      <c r="I3554" s="80"/>
    </row>
    <row r="3555" spans="1:9">
      <c r="A3555" s="280" t="s">
        <v>4950</v>
      </c>
      <c r="B3555" s="280" t="s">
        <v>1457</v>
      </c>
      <c r="C3555" s="280" t="s">
        <v>1195</v>
      </c>
      <c r="D3555" s="280" t="s">
        <v>1217</v>
      </c>
      <c r="E3555" s="80">
        <v>4.3270604461655362E-5</v>
      </c>
      <c r="F3555" s="80">
        <v>708522</v>
      </c>
      <c r="G3555" s="80">
        <v>9</v>
      </c>
      <c r="H3555" s="280" t="s">
        <v>1394</v>
      </c>
      <c r="I3555" s="80"/>
    </row>
    <row r="3556" spans="1:9">
      <c r="A3556" s="280" t="s">
        <v>4951</v>
      </c>
      <c r="B3556" s="280" t="s">
        <v>1457</v>
      </c>
      <c r="C3556" s="280" t="s">
        <v>1195</v>
      </c>
      <c r="D3556" s="280" t="s">
        <v>1218</v>
      </c>
      <c r="E3556" s="80">
        <v>4.8734185281167001E-5</v>
      </c>
      <c r="F3556" s="80">
        <v>708522</v>
      </c>
      <c r="G3556" s="80">
        <v>9</v>
      </c>
      <c r="H3556" s="280" t="s">
        <v>1394</v>
      </c>
      <c r="I3556" s="80"/>
    </row>
    <row r="3557" spans="1:9">
      <c r="A3557" s="280" t="s">
        <v>4952</v>
      </c>
      <c r="B3557" s="280" t="s">
        <v>1457</v>
      </c>
      <c r="C3557" s="280" t="s">
        <v>1195</v>
      </c>
      <c r="D3557" s="280" t="s">
        <v>1219</v>
      </c>
      <c r="E3557" s="80">
        <v>65.171094043948671</v>
      </c>
      <c r="F3557" s="80">
        <v>708522</v>
      </c>
      <c r="G3557" s="80">
        <v>9</v>
      </c>
      <c r="H3557" s="280" t="s">
        <v>1394</v>
      </c>
      <c r="I3557" s="80"/>
    </row>
    <row r="3558" spans="1:9">
      <c r="A3558" s="280" t="s">
        <v>4953</v>
      </c>
      <c r="B3558" s="280" t="s">
        <v>1457</v>
      </c>
      <c r="C3558" s="280" t="s">
        <v>1195</v>
      </c>
      <c r="D3558" s="280" t="s">
        <v>1347</v>
      </c>
      <c r="E3558" s="80">
        <v>2.4257600946422231E-4</v>
      </c>
      <c r="F3558" s="80">
        <v>708522</v>
      </c>
      <c r="G3558" s="80">
        <v>9</v>
      </c>
      <c r="H3558" s="280" t="s">
        <v>1394</v>
      </c>
      <c r="I3558" s="80"/>
    </row>
    <row r="3559" spans="1:9">
      <c r="A3559" s="280" t="s">
        <v>4954</v>
      </c>
      <c r="B3559" s="280" t="s">
        <v>1457</v>
      </c>
      <c r="C3559" s="280" t="s">
        <v>1195</v>
      </c>
      <c r="D3559" s="280" t="s">
        <v>1344</v>
      </c>
      <c r="E3559" s="80">
        <v>4.9494336363412625E-4</v>
      </c>
      <c r="F3559" s="80">
        <v>708522</v>
      </c>
      <c r="G3559" s="80">
        <v>9</v>
      </c>
      <c r="H3559" s="280" t="s">
        <v>1394</v>
      </c>
      <c r="I3559" s="80"/>
    </row>
    <row r="3560" spans="1:9">
      <c r="A3560" s="280" t="s">
        <v>4955</v>
      </c>
      <c r="B3560" s="280" t="s">
        <v>1457</v>
      </c>
      <c r="C3560" s="280" t="s">
        <v>1196</v>
      </c>
      <c r="D3560" s="280" t="s">
        <v>1211</v>
      </c>
      <c r="E3560" s="80">
        <v>2.8637830852234487E-2</v>
      </c>
      <c r="F3560" s="80">
        <v>708522</v>
      </c>
      <c r="G3560" s="80">
        <v>9</v>
      </c>
      <c r="H3560" s="280" t="s">
        <v>1394</v>
      </c>
      <c r="I3560" s="80"/>
    </row>
    <row r="3561" spans="1:9">
      <c r="A3561" s="280" t="s">
        <v>4956</v>
      </c>
      <c r="B3561" s="280" t="s">
        <v>1457</v>
      </c>
      <c r="C3561" s="280" t="s">
        <v>1196</v>
      </c>
      <c r="D3561" s="280" t="s">
        <v>1212</v>
      </c>
      <c r="E3561" s="80">
        <v>2.9506817945926647E-2</v>
      </c>
      <c r="F3561" s="80">
        <v>708522</v>
      </c>
      <c r="G3561" s="80">
        <v>9</v>
      </c>
      <c r="H3561" s="280" t="s">
        <v>1394</v>
      </c>
      <c r="I3561" s="80"/>
    </row>
    <row r="3562" spans="1:9">
      <c r="A3562" s="280" t="s">
        <v>4957</v>
      </c>
      <c r="B3562" s="280" t="s">
        <v>1457</v>
      </c>
      <c r="C3562" s="280" t="s">
        <v>1196</v>
      </c>
      <c r="D3562" s="280" t="s">
        <v>1213</v>
      </c>
      <c r="E3562" s="80">
        <v>2.8652322510930778E-2</v>
      </c>
      <c r="F3562" s="80">
        <v>708522</v>
      </c>
      <c r="G3562" s="80">
        <v>9</v>
      </c>
      <c r="H3562" s="280" t="s">
        <v>1394</v>
      </c>
      <c r="I3562" s="80"/>
    </row>
    <row r="3563" spans="1:9">
      <c r="A3563" s="280" t="s">
        <v>4958</v>
      </c>
      <c r="B3563" s="280" t="s">
        <v>1457</v>
      </c>
      <c r="C3563" s="280" t="s">
        <v>1196</v>
      </c>
      <c r="D3563" s="280" t="s">
        <v>1214</v>
      </c>
      <c r="E3563" s="80">
        <v>2.9397520732824766E-2</v>
      </c>
      <c r="F3563" s="80">
        <v>708522</v>
      </c>
      <c r="G3563" s="80">
        <v>9</v>
      </c>
      <c r="H3563" s="280" t="s">
        <v>1394</v>
      </c>
      <c r="I3563" s="80"/>
    </row>
    <row r="3564" spans="1:9">
      <c r="A3564" s="280" t="s">
        <v>4959</v>
      </c>
      <c r="B3564" s="280" t="s">
        <v>1457</v>
      </c>
      <c r="C3564" s="280" t="s">
        <v>1196</v>
      </c>
      <c r="D3564" s="280" t="s">
        <v>1215</v>
      </c>
      <c r="E3564" s="80">
        <v>2.9411500122032364E-2</v>
      </c>
      <c r="F3564" s="80">
        <v>708522</v>
      </c>
      <c r="G3564" s="80">
        <v>9</v>
      </c>
      <c r="H3564" s="280" t="s">
        <v>1394</v>
      </c>
      <c r="I3564" s="80"/>
    </row>
    <row r="3565" spans="1:9">
      <c r="A3565" s="280" t="s">
        <v>4960</v>
      </c>
      <c r="B3565" s="280" t="s">
        <v>1457</v>
      </c>
      <c r="C3565" s="280" t="s">
        <v>1196</v>
      </c>
      <c r="D3565" s="280" t="s">
        <v>1216</v>
      </c>
      <c r="E3565" s="80">
        <v>4.3258862612641516E-2</v>
      </c>
      <c r="F3565" s="80">
        <v>708522</v>
      </c>
      <c r="G3565" s="80">
        <v>9</v>
      </c>
      <c r="H3565" s="280" t="s">
        <v>1394</v>
      </c>
      <c r="I3565" s="80"/>
    </row>
    <row r="3566" spans="1:9">
      <c r="A3566" s="280" t="s">
        <v>4961</v>
      </c>
      <c r="B3566" s="280" t="s">
        <v>1457</v>
      </c>
      <c r="C3566" s="280" t="s">
        <v>1196</v>
      </c>
      <c r="D3566" s="280" t="s">
        <v>1217</v>
      </c>
      <c r="E3566" s="80">
        <v>2.7685953385602438E-2</v>
      </c>
      <c r="F3566" s="80">
        <v>708522</v>
      </c>
      <c r="G3566" s="80">
        <v>9</v>
      </c>
      <c r="H3566" s="280" t="s">
        <v>1394</v>
      </c>
      <c r="I3566" s="80"/>
    </row>
    <row r="3567" spans="1:9">
      <c r="A3567" s="280" t="s">
        <v>4962</v>
      </c>
      <c r="B3567" s="280" t="s">
        <v>1457</v>
      </c>
      <c r="C3567" s="280" t="s">
        <v>1196</v>
      </c>
      <c r="D3567" s="280" t="s">
        <v>1218</v>
      </c>
      <c r="E3567" s="80">
        <v>4.2507956543623347E-2</v>
      </c>
      <c r="F3567" s="80">
        <v>708522</v>
      </c>
      <c r="G3567" s="80">
        <v>9</v>
      </c>
      <c r="H3567" s="280" t="s">
        <v>1394</v>
      </c>
      <c r="I3567" s="80"/>
    </row>
    <row r="3568" spans="1:9">
      <c r="A3568" s="280" t="s">
        <v>4963</v>
      </c>
      <c r="B3568" s="280" t="s">
        <v>1457</v>
      </c>
      <c r="C3568" s="280" t="s">
        <v>1196</v>
      </c>
      <c r="D3568" s="280" t="s">
        <v>1219</v>
      </c>
      <c r="E3568" s="80">
        <v>385.32894435095068</v>
      </c>
      <c r="F3568" s="80">
        <v>708522</v>
      </c>
      <c r="G3568" s="80">
        <v>9</v>
      </c>
      <c r="H3568" s="280" t="s">
        <v>1394</v>
      </c>
      <c r="I3568" s="80"/>
    </row>
    <row r="3569" spans="1:9">
      <c r="A3569" s="280" t="s">
        <v>4964</v>
      </c>
      <c r="B3569" s="280" t="s">
        <v>1457</v>
      </c>
      <c r="C3569" s="280" t="s">
        <v>1196</v>
      </c>
      <c r="D3569" s="280" t="s">
        <v>1347</v>
      </c>
      <c r="E3569" s="80">
        <v>0.11137924388797274</v>
      </c>
      <c r="F3569" s="80">
        <v>708522</v>
      </c>
      <c r="G3569" s="80">
        <v>9</v>
      </c>
      <c r="H3569" s="280" t="s">
        <v>1394</v>
      </c>
      <c r="I3569" s="80"/>
    </row>
    <row r="3570" spans="1:9">
      <c r="A3570" s="280" t="s">
        <v>4965</v>
      </c>
      <c r="B3570" s="280" t="s">
        <v>1457</v>
      </c>
      <c r="C3570" s="280" t="s">
        <v>1196</v>
      </c>
      <c r="D3570" s="280" t="s">
        <v>1344</v>
      </c>
      <c r="E3570" s="80">
        <v>0.28231491523035379</v>
      </c>
      <c r="F3570" s="80">
        <v>708522</v>
      </c>
      <c r="G3570" s="80">
        <v>9</v>
      </c>
      <c r="H3570" s="280" t="s">
        <v>1394</v>
      </c>
      <c r="I3570" s="80"/>
    </row>
    <row r="3571" spans="1:9">
      <c r="A3571" s="280" t="s">
        <v>4966</v>
      </c>
      <c r="B3571" s="280" t="s">
        <v>1457</v>
      </c>
      <c r="C3571" s="280" t="s">
        <v>1197</v>
      </c>
      <c r="D3571" s="280" t="s">
        <v>1211</v>
      </c>
      <c r="E3571" s="80">
        <v>6.65430325372135E-4</v>
      </c>
      <c r="F3571" s="80">
        <v>708522</v>
      </c>
      <c r="G3571" s="80">
        <v>9</v>
      </c>
      <c r="H3571" s="280" t="s">
        <v>1394</v>
      </c>
      <c r="I3571" s="80"/>
    </row>
    <row r="3572" spans="1:9">
      <c r="A3572" s="280" t="s">
        <v>4967</v>
      </c>
      <c r="B3572" s="280" t="s">
        <v>1457</v>
      </c>
      <c r="C3572" s="280" t="s">
        <v>1197</v>
      </c>
      <c r="D3572" s="280" t="s">
        <v>1212</v>
      </c>
      <c r="E3572" s="80">
        <v>7.023361463177071E-4</v>
      </c>
      <c r="F3572" s="80">
        <v>708522</v>
      </c>
      <c r="G3572" s="80">
        <v>9</v>
      </c>
      <c r="H3572" s="280" t="s">
        <v>1394</v>
      </c>
      <c r="I3572" s="80"/>
    </row>
    <row r="3573" spans="1:9">
      <c r="A3573" s="280" t="s">
        <v>4968</v>
      </c>
      <c r="B3573" s="280" t="s">
        <v>1457</v>
      </c>
      <c r="C3573" s="280" t="s">
        <v>1197</v>
      </c>
      <c r="D3573" s="280" t="s">
        <v>1213</v>
      </c>
      <c r="E3573" s="80">
        <v>6.65430325372135E-4</v>
      </c>
      <c r="F3573" s="80">
        <v>708522</v>
      </c>
      <c r="G3573" s="80">
        <v>9</v>
      </c>
      <c r="H3573" s="280" t="s">
        <v>1394</v>
      </c>
      <c r="I3573" s="80"/>
    </row>
    <row r="3574" spans="1:9">
      <c r="A3574" s="280" t="s">
        <v>4969</v>
      </c>
      <c r="B3574" s="280" t="s">
        <v>1457</v>
      </c>
      <c r="C3574" s="280" t="s">
        <v>1197</v>
      </c>
      <c r="D3574" s="280" t="s">
        <v>1214</v>
      </c>
      <c r="E3574" s="80">
        <v>6.9681970299779669E-4</v>
      </c>
      <c r="F3574" s="80">
        <v>708522</v>
      </c>
      <c r="G3574" s="80">
        <v>9</v>
      </c>
      <c r="H3574" s="280" t="s">
        <v>1394</v>
      </c>
      <c r="I3574" s="80"/>
    </row>
    <row r="3575" spans="1:9">
      <c r="A3575" s="280" t="s">
        <v>4970</v>
      </c>
      <c r="B3575" s="280" t="s">
        <v>1457</v>
      </c>
      <c r="C3575" s="280" t="s">
        <v>1197</v>
      </c>
      <c r="D3575" s="280" t="s">
        <v>1215</v>
      </c>
      <c r="E3575" s="80">
        <v>7.0055360050740652E-4</v>
      </c>
      <c r="F3575" s="80">
        <v>708522</v>
      </c>
      <c r="G3575" s="80">
        <v>9</v>
      </c>
      <c r="H3575" s="280" t="s">
        <v>1394</v>
      </c>
      <c r="I3575" s="80"/>
    </row>
    <row r="3576" spans="1:9">
      <c r="A3576" s="280" t="s">
        <v>4971</v>
      </c>
      <c r="B3576" s="280" t="s">
        <v>1457</v>
      </c>
      <c r="C3576" s="280" t="s">
        <v>1197</v>
      </c>
      <c r="D3576" s="280" t="s">
        <v>1216</v>
      </c>
      <c r="E3576" s="80">
        <v>1.206618456060776E-3</v>
      </c>
      <c r="F3576" s="80">
        <v>708522</v>
      </c>
      <c r="G3576" s="80">
        <v>9</v>
      </c>
      <c r="H3576" s="280" t="s">
        <v>1394</v>
      </c>
      <c r="I3576" s="80"/>
    </row>
    <row r="3577" spans="1:9">
      <c r="A3577" s="280" t="s">
        <v>4972</v>
      </c>
      <c r="B3577" s="280" t="s">
        <v>1457</v>
      </c>
      <c r="C3577" s="280" t="s">
        <v>1197</v>
      </c>
      <c r="D3577" s="280" t="s">
        <v>1217</v>
      </c>
      <c r="E3577" s="80">
        <v>6.6102680261316516E-4</v>
      </c>
      <c r="F3577" s="80">
        <v>708522</v>
      </c>
      <c r="G3577" s="80">
        <v>9</v>
      </c>
      <c r="H3577" s="280" t="s">
        <v>1394</v>
      </c>
      <c r="I3577" s="80"/>
    </row>
    <row r="3578" spans="1:9">
      <c r="A3578" s="280" t="s">
        <v>4973</v>
      </c>
      <c r="B3578" s="280" t="s">
        <v>1457</v>
      </c>
      <c r="C3578" s="280" t="s">
        <v>1197</v>
      </c>
      <c r="D3578" s="280" t="s">
        <v>1218</v>
      </c>
      <c r="E3578" s="80">
        <v>9.5145450943848241E-4</v>
      </c>
      <c r="F3578" s="80">
        <v>708522</v>
      </c>
      <c r="G3578" s="80">
        <v>9</v>
      </c>
      <c r="H3578" s="280" t="s">
        <v>1394</v>
      </c>
      <c r="I3578" s="80"/>
    </row>
    <row r="3579" spans="1:9">
      <c r="A3579" s="280" t="s">
        <v>4974</v>
      </c>
      <c r="B3579" s="280" t="s">
        <v>1457</v>
      </c>
      <c r="C3579" s="280" t="s">
        <v>1197</v>
      </c>
      <c r="D3579" s="280" t="s">
        <v>1219</v>
      </c>
      <c r="E3579" s="80">
        <v>6.4220845706201217E-4</v>
      </c>
      <c r="F3579" s="80">
        <v>708522</v>
      </c>
      <c r="G3579" s="80">
        <v>9</v>
      </c>
      <c r="H3579" s="280" t="s">
        <v>1394</v>
      </c>
      <c r="I3579" s="80"/>
    </row>
    <row r="3580" spans="1:9">
      <c r="A3580" s="280" t="s">
        <v>4975</v>
      </c>
      <c r="B3580" s="280" t="s">
        <v>1457</v>
      </c>
      <c r="C3580" s="280" t="s">
        <v>1197</v>
      </c>
      <c r="D3580" s="280" t="s">
        <v>1347</v>
      </c>
      <c r="E3580" s="80">
        <v>2.9254137232076105E-3</v>
      </c>
      <c r="F3580" s="80">
        <v>708522</v>
      </c>
      <c r="G3580" s="80">
        <v>9</v>
      </c>
      <c r="H3580" s="280" t="s">
        <v>1394</v>
      </c>
      <c r="I3580" s="80"/>
    </row>
    <row r="3581" spans="1:9">
      <c r="A3581" s="280" t="s">
        <v>4976</v>
      </c>
      <c r="B3581" s="280" t="s">
        <v>1457</v>
      </c>
      <c r="C3581" s="280" t="s">
        <v>1197</v>
      </c>
      <c r="D3581" s="280" t="s">
        <v>1344</v>
      </c>
      <c r="E3581" s="80">
        <v>6.7944737011277076E-3</v>
      </c>
      <c r="F3581" s="80">
        <v>708522</v>
      </c>
      <c r="G3581" s="80">
        <v>9</v>
      </c>
      <c r="H3581" s="280" t="s">
        <v>1394</v>
      </c>
      <c r="I3581" s="80"/>
    </row>
    <row r="3582" spans="1:9">
      <c r="A3582" s="280" t="s">
        <v>4977</v>
      </c>
      <c r="B3582" s="280" t="s">
        <v>1457</v>
      </c>
      <c r="C3582" s="280" t="s">
        <v>1198</v>
      </c>
      <c r="D3582" s="280" t="s">
        <v>1211</v>
      </c>
      <c r="E3582" s="80">
        <v>2.5829229147556391E-5</v>
      </c>
      <c r="F3582" s="80">
        <v>708522</v>
      </c>
      <c r="G3582" s="80">
        <v>9</v>
      </c>
      <c r="H3582" s="280" t="s">
        <v>1394</v>
      </c>
      <c r="I3582" s="80"/>
    </row>
    <row r="3583" spans="1:9">
      <c r="A3583" s="280" t="s">
        <v>4978</v>
      </c>
      <c r="B3583" s="280" t="s">
        <v>1457</v>
      </c>
      <c r="C3583" s="280" t="s">
        <v>1198</v>
      </c>
      <c r="D3583" s="280" t="s">
        <v>1212</v>
      </c>
      <c r="E3583" s="80">
        <v>2.6780069948470428E-5</v>
      </c>
      <c r="F3583" s="80">
        <v>708522</v>
      </c>
      <c r="G3583" s="80">
        <v>9</v>
      </c>
      <c r="H3583" s="280" t="s">
        <v>1394</v>
      </c>
      <c r="I3583" s="80"/>
    </row>
    <row r="3584" spans="1:9">
      <c r="A3584" s="280" t="s">
        <v>4979</v>
      </c>
      <c r="B3584" s="280" t="s">
        <v>1457</v>
      </c>
      <c r="C3584" s="280" t="s">
        <v>1198</v>
      </c>
      <c r="D3584" s="280" t="s">
        <v>1213</v>
      </c>
      <c r="E3584" s="80">
        <v>2.5829229147556391E-5</v>
      </c>
      <c r="F3584" s="80">
        <v>708522</v>
      </c>
      <c r="G3584" s="80">
        <v>9</v>
      </c>
      <c r="H3584" s="280" t="s">
        <v>1394</v>
      </c>
      <c r="I3584" s="80"/>
    </row>
    <row r="3585" spans="1:9">
      <c r="A3585" s="280" t="s">
        <v>4980</v>
      </c>
      <c r="B3585" s="280" t="s">
        <v>1457</v>
      </c>
      <c r="C3585" s="280" t="s">
        <v>1198</v>
      </c>
      <c r="D3585" s="280" t="s">
        <v>1214</v>
      </c>
      <c r="E3585" s="80">
        <v>2.6715210141673215E-5</v>
      </c>
      <c r="F3585" s="80">
        <v>708522</v>
      </c>
      <c r="G3585" s="80">
        <v>9</v>
      </c>
      <c r="H3585" s="280" t="s">
        <v>1394</v>
      </c>
      <c r="I3585" s="80"/>
    </row>
    <row r="3586" spans="1:9">
      <c r="A3586" s="280" t="s">
        <v>4981</v>
      </c>
      <c r="B3586" s="280" t="s">
        <v>1457</v>
      </c>
      <c r="C3586" s="280" t="s">
        <v>1198</v>
      </c>
      <c r="D3586" s="280" t="s">
        <v>1215</v>
      </c>
      <c r="E3586" s="80">
        <v>2.6685446136355949E-5</v>
      </c>
      <c r="F3586" s="80">
        <v>708522</v>
      </c>
      <c r="G3586" s="80">
        <v>9</v>
      </c>
      <c r="H3586" s="280" t="s">
        <v>1394</v>
      </c>
      <c r="I3586" s="80"/>
    </row>
    <row r="3587" spans="1:9">
      <c r="A3587" s="280" t="s">
        <v>4982</v>
      </c>
      <c r="B3587" s="280" t="s">
        <v>1457</v>
      </c>
      <c r="C3587" s="280" t="s">
        <v>1198</v>
      </c>
      <c r="D3587" s="280" t="s">
        <v>1216</v>
      </c>
      <c r="E3587" s="80">
        <v>3.4800282998084635E-5</v>
      </c>
      <c r="F3587" s="80">
        <v>708522</v>
      </c>
      <c r="G3587" s="80">
        <v>9</v>
      </c>
      <c r="H3587" s="280" t="s">
        <v>1394</v>
      </c>
      <c r="I3587" s="80"/>
    </row>
    <row r="3588" spans="1:9">
      <c r="A3588" s="280" t="s">
        <v>4983</v>
      </c>
      <c r="B3588" s="280" t="s">
        <v>1457</v>
      </c>
      <c r="C3588" s="280" t="s">
        <v>1198</v>
      </c>
      <c r="D3588" s="280" t="s">
        <v>1217</v>
      </c>
      <c r="E3588" s="80">
        <v>2.5670623721529811E-5</v>
      </c>
      <c r="F3588" s="80">
        <v>708522</v>
      </c>
      <c r="G3588" s="80">
        <v>9</v>
      </c>
      <c r="H3588" s="280" t="s">
        <v>1394</v>
      </c>
      <c r="I3588" s="80"/>
    </row>
    <row r="3589" spans="1:9">
      <c r="A3589" s="280" t="s">
        <v>4984</v>
      </c>
      <c r="B3589" s="280" t="s">
        <v>1457</v>
      </c>
      <c r="C3589" s="280" t="s">
        <v>1198</v>
      </c>
      <c r="D3589" s="280" t="s">
        <v>1218</v>
      </c>
      <c r="E3589" s="80">
        <v>2.9989631981742858E-5</v>
      </c>
      <c r="F3589" s="80">
        <v>708522</v>
      </c>
      <c r="G3589" s="80">
        <v>9</v>
      </c>
      <c r="H3589" s="280" t="s">
        <v>1394</v>
      </c>
      <c r="I3589" s="80"/>
    </row>
    <row r="3590" spans="1:9">
      <c r="A3590" s="280" t="s">
        <v>4985</v>
      </c>
      <c r="B3590" s="280" t="s">
        <v>1457</v>
      </c>
      <c r="C3590" s="280" t="s">
        <v>1198</v>
      </c>
      <c r="D3590" s="280" t="s">
        <v>1219</v>
      </c>
      <c r="E3590" s="80">
        <v>2.6970302759427579E-5</v>
      </c>
      <c r="F3590" s="80">
        <v>708522</v>
      </c>
      <c r="G3590" s="80">
        <v>9</v>
      </c>
      <c r="H3590" s="280" t="s">
        <v>1394</v>
      </c>
      <c r="I3590" s="80"/>
    </row>
    <row r="3591" spans="1:9">
      <c r="A3591" s="280" t="s">
        <v>4986</v>
      </c>
      <c r="B3591" s="280" t="s">
        <v>1457</v>
      </c>
      <c r="C3591" s="280" t="s">
        <v>1198</v>
      </c>
      <c r="D3591" s="280" t="s">
        <v>1347</v>
      </c>
      <c r="E3591" s="80">
        <v>1.2185063237209437E-4</v>
      </c>
      <c r="F3591" s="80">
        <v>708522</v>
      </c>
      <c r="G3591" s="80">
        <v>9</v>
      </c>
      <c r="H3591" s="280" t="s">
        <v>1394</v>
      </c>
      <c r="I3591" s="80"/>
    </row>
    <row r="3592" spans="1:9">
      <c r="A3592" s="280" t="s">
        <v>4987</v>
      </c>
      <c r="B3592" s="280" t="s">
        <v>1457</v>
      </c>
      <c r="C3592" s="280" t="s">
        <v>1198</v>
      </c>
      <c r="D3592" s="280" t="s">
        <v>1344</v>
      </c>
      <c r="E3592" s="80">
        <v>2.7772990437399637E-4</v>
      </c>
      <c r="F3592" s="80">
        <v>708522</v>
      </c>
      <c r="G3592" s="80">
        <v>9</v>
      </c>
      <c r="H3592" s="280" t="s">
        <v>1394</v>
      </c>
      <c r="I3592" s="80"/>
    </row>
    <row r="3593" spans="1:9">
      <c r="A3593" s="280" t="s">
        <v>4988</v>
      </c>
      <c r="B3593" s="280" t="s">
        <v>1457</v>
      </c>
      <c r="C3593" s="280" t="s">
        <v>1199</v>
      </c>
      <c r="D3593" s="280" t="s">
        <v>1211</v>
      </c>
      <c r="E3593" s="80">
        <v>3.944542458707205E-5</v>
      </c>
      <c r="F3593" s="80">
        <v>708522</v>
      </c>
      <c r="G3593" s="80">
        <v>9</v>
      </c>
      <c r="H3593" s="280" t="s">
        <v>1394</v>
      </c>
      <c r="I3593" s="80"/>
    </row>
    <row r="3594" spans="1:9">
      <c r="A3594" s="280" t="s">
        <v>4989</v>
      </c>
      <c r="B3594" s="280" t="s">
        <v>1457</v>
      </c>
      <c r="C3594" s="280" t="s">
        <v>1199</v>
      </c>
      <c r="D3594" s="280" t="s">
        <v>1212</v>
      </c>
      <c r="E3594" s="80">
        <v>4.109379662944654E-5</v>
      </c>
      <c r="F3594" s="80">
        <v>708522</v>
      </c>
      <c r="G3594" s="80">
        <v>9</v>
      </c>
      <c r="H3594" s="280" t="s">
        <v>1394</v>
      </c>
      <c r="I3594" s="80"/>
    </row>
    <row r="3595" spans="1:9">
      <c r="A3595" s="280" t="s">
        <v>4990</v>
      </c>
      <c r="B3595" s="280" t="s">
        <v>1457</v>
      </c>
      <c r="C3595" s="280" t="s">
        <v>1199</v>
      </c>
      <c r="D3595" s="280" t="s">
        <v>1213</v>
      </c>
      <c r="E3595" s="80">
        <v>3.944542458707205E-5</v>
      </c>
      <c r="F3595" s="80">
        <v>708522</v>
      </c>
      <c r="G3595" s="80">
        <v>9</v>
      </c>
      <c r="H3595" s="280" t="s">
        <v>1394</v>
      </c>
      <c r="I3595" s="80"/>
    </row>
    <row r="3596" spans="1:9">
      <c r="A3596" s="280" t="s">
        <v>4991</v>
      </c>
      <c r="B3596" s="280" t="s">
        <v>1457</v>
      </c>
      <c r="C3596" s="280" t="s">
        <v>1199</v>
      </c>
      <c r="D3596" s="280" t="s">
        <v>1214</v>
      </c>
      <c r="E3596" s="80">
        <v>4.0388278872003561E-5</v>
      </c>
      <c r="F3596" s="80">
        <v>708522</v>
      </c>
      <c r="G3596" s="80">
        <v>9</v>
      </c>
      <c r="H3596" s="280" t="s">
        <v>1394</v>
      </c>
      <c r="I3596" s="80"/>
    </row>
    <row r="3597" spans="1:9">
      <c r="A3597" s="280" t="s">
        <v>4992</v>
      </c>
      <c r="B3597" s="280" t="s">
        <v>1457</v>
      </c>
      <c r="C3597" s="280" t="s">
        <v>1199</v>
      </c>
      <c r="D3597" s="280" t="s">
        <v>1215</v>
      </c>
      <c r="E3597" s="80">
        <v>4.0933278446233819E-5</v>
      </c>
      <c r="F3597" s="80">
        <v>708522</v>
      </c>
      <c r="G3597" s="80">
        <v>9</v>
      </c>
      <c r="H3597" s="280" t="s">
        <v>1394</v>
      </c>
      <c r="I3597" s="80"/>
    </row>
    <row r="3598" spans="1:9">
      <c r="A3598" s="280" t="s">
        <v>4993</v>
      </c>
      <c r="B3598" s="280" t="s">
        <v>1457</v>
      </c>
      <c r="C3598" s="280" t="s">
        <v>1199</v>
      </c>
      <c r="D3598" s="280" t="s">
        <v>1216</v>
      </c>
      <c r="E3598" s="80">
        <v>5.3710710811645545E-5</v>
      </c>
      <c r="F3598" s="80">
        <v>708522</v>
      </c>
      <c r="G3598" s="80">
        <v>9</v>
      </c>
      <c r="H3598" s="280" t="s">
        <v>1394</v>
      </c>
      <c r="I3598" s="80"/>
    </row>
    <row r="3599" spans="1:9">
      <c r="A3599" s="280" t="s">
        <v>4994</v>
      </c>
      <c r="B3599" s="280" t="s">
        <v>1457</v>
      </c>
      <c r="C3599" s="280" t="s">
        <v>1199</v>
      </c>
      <c r="D3599" s="280" t="s">
        <v>1217</v>
      </c>
      <c r="E3599" s="80">
        <v>3.8416511194322562E-5</v>
      </c>
      <c r="F3599" s="80">
        <v>708522</v>
      </c>
      <c r="G3599" s="80">
        <v>9</v>
      </c>
      <c r="H3599" s="280" t="s">
        <v>1394</v>
      </c>
      <c r="I3599" s="80"/>
    </row>
    <row r="3600" spans="1:9">
      <c r="A3600" s="280" t="s">
        <v>4995</v>
      </c>
      <c r="B3600" s="280" t="s">
        <v>1457</v>
      </c>
      <c r="C3600" s="280" t="s">
        <v>1199</v>
      </c>
      <c r="D3600" s="280" t="s">
        <v>1218</v>
      </c>
      <c r="E3600" s="80">
        <v>4.9099370924408869E-5</v>
      </c>
      <c r="F3600" s="80">
        <v>708522</v>
      </c>
      <c r="G3600" s="80">
        <v>9</v>
      </c>
      <c r="H3600" s="280" t="s">
        <v>1394</v>
      </c>
      <c r="I3600" s="80"/>
    </row>
    <row r="3601" spans="1:9">
      <c r="A3601" s="280" t="s">
        <v>4996</v>
      </c>
      <c r="B3601" s="280" t="s">
        <v>1457</v>
      </c>
      <c r="C3601" s="280" t="s">
        <v>1199</v>
      </c>
      <c r="D3601" s="280" t="s">
        <v>1219</v>
      </c>
      <c r="E3601" s="80">
        <v>9.6267849428490297</v>
      </c>
      <c r="F3601" s="80">
        <v>708522</v>
      </c>
      <c r="G3601" s="80">
        <v>9</v>
      </c>
      <c r="H3601" s="280" t="s">
        <v>1394</v>
      </c>
      <c r="I3601" s="80"/>
    </row>
    <row r="3602" spans="1:9">
      <c r="A3602" s="280" t="s">
        <v>4997</v>
      </c>
      <c r="B3602" s="280" t="s">
        <v>1457</v>
      </c>
      <c r="C3602" s="280" t="s">
        <v>1199</v>
      </c>
      <c r="D3602" s="280" t="s">
        <v>1347</v>
      </c>
      <c r="E3602" s="80">
        <v>1.8229022022312117E-4</v>
      </c>
      <c r="F3602" s="80">
        <v>708522</v>
      </c>
      <c r="G3602" s="80">
        <v>9</v>
      </c>
      <c r="H3602" s="280" t="s">
        <v>1394</v>
      </c>
      <c r="I3602" s="80"/>
    </row>
    <row r="3603" spans="1:9">
      <c r="A3603" s="280" t="s">
        <v>4998</v>
      </c>
      <c r="B3603" s="280" t="s">
        <v>1457</v>
      </c>
      <c r="C3603" s="280" t="s">
        <v>1199</v>
      </c>
      <c r="D3603" s="280" t="s">
        <v>1344</v>
      </c>
      <c r="E3603" s="80">
        <v>4.1663636618188219E-4</v>
      </c>
      <c r="F3603" s="80">
        <v>708522</v>
      </c>
      <c r="G3603" s="80">
        <v>9</v>
      </c>
      <c r="H3603" s="280" t="s">
        <v>1394</v>
      </c>
      <c r="I3603" s="80"/>
    </row>
    <row r="3604" spans="1:9">
      <c r="A3604" s="280" t="s">
        <v>4999</v>
      </c>
      <c r="B3604" s="280" t="s">
        <v>1457</v>
      </c>
      <c r="C3604" s="280" t="s">
        <v>1181</v>
      </c>
      <c r="D3604" s="280" t="s">
        <v>1211</v>
      </c>
      <c r="E3604" s="80">
        <v>2.7815803737312833E-4</v>
      </c>
      <c r="F3604" s="80">
        <v>708522</v>
      </c>
      <c r="G3604" s="80">
        <v>9</v>
      </c>
      <c r="H3604" s="280" t="s">
        <v>1394</v>
      </c>
      <c r="I3604" s="80"/>
    </row>
    <row r="3605" spans="1:9">
      <c r="A3605" s="280" t="s">
        <v>5000</v>
      </c>
      <c r="B3605" s="280" t="s">
        <v>1457</v>
      </c>
      <c r="C3605" s="280" t="s">
        <v>1181</v>
      </c>
      <c r="D3605" s="280" t="s">
        <v>1212</v>
      </c>
      <c r="E3605" s="80">
        <v>3.051075129843947E-4</v>
      </c>
      <c r="F3605" s="80">
        <v>708522</v>
      </c>
      <c r="G3605" s="80">
        <v>9</v>
      </c>
      <c r="H3605" s="280" t="s">
        <v>1394</v>
      </c>
      <c r="I3605" s="80"/>
    </row>
    <row r="3606" spans="1:9">
      <c r="A3606" s="280" t="s">
        <v>5001</v>
      </c>
      <c r="B3606" s="280" t="s">
        <v>1457</v>
      </c>
      <c r="C3606" s="280" t="s">
        <v>1181</v>
      </c>
      <c r="D3606" s="280" t="s">
        <v>1213</v>
      </c>
      <c r="E3606" s="80">
        <v>2.8298702013643566E-4</v>
      </c>
      <c r="F3606" s="80">
        <v>708522</v>
      </c>
      <c r="G3606" s="80">
        <v>9</v>
      </c>
      <c r="H3606" s="280" t="s">
        <v>1394</v>
      </c>
      <c r="I3606" s="80"/>
    </row>
    <row r="3607" spans="1:9">
      <c r="A3607" s="280" t="s">
        <v>5002</v>
      </c>
      <c r="B3607" s="280" t="s">
        <v>1457</v>
      </c>
      <c r="C3607" s="280" t="s">
        <v>1181</v>
      </c>
      <c r="D3607" s="280" t="s">
        <v>1214</v>
      </c>
      <c r="E3607" s="80">
        <v>3.0436855993525692E-4</v>
      </c>
      <c r="F3607" s="80">
        <v>708522</v>
      </c>
      <c r="G3607" s="80">
        <v>9</v>
      </c>
      <c r="H3607" s="280" t="s">
        <v>1394</v>
      </c>
      <c r="I3607" s="80"/>
    </row>
    <row r="3608" spans="1:9">
      <c r="A3608" s="280" t="s">
        <v>5003</v>
      </c>
      <c r="B3608" s="280" t="s">
        <v>1457</v>
      </c>
      <c r="C3608" s="280" t="s">
        <v>1181</v>
      </c>
      <c r="D3608" s="280" t="s">
        <v>1215</v>
      </c>
      <c r="E3608" s="80">
        <v>3.0200027117646032E-4</v>
      </c>
      <c r="F3608" s="80">
        <v>708522</v>
      </c>
      <c r="G3608" s="80">
        <v>9</v>
      </c>
      <c r="H3608" s="280" t="s">
        <v>1394</v>
      </c>
      <c r="I3608" s="80"/>
    </row>
    <row r="3609" spans="1:9">
      <c r="A3609" s="280" t="s">
        <v>5004</v>
      </c>
      <c r="B3609" s="280" t="s">
        <v>1457</v>
      </c>
      <c r="C3609" s="280" t="s">
        <v>1181</v>
      </c>
      <c r="D3609" s="280" t="s">
        <v>1216</v>
      </c>
      <c r="E3609" s="80">
        <v>4.9070225402204741E-4</v>
      </c>
      <c r="F3609" s="80">
        <v>708522</v>
      </c>
      <c r="G3609" s="80">
        <v>9</v>
      </c>
      <c r="H3609" s="280" t="s">
        <v>1394</v>
      </c>
      <c r="I3609" s="80"/>
    </row>
    <row r="3610" spans="1:9">
      <c r="A3610" s="280" t="s">
        <v>5005</v>
      </c>
      <c r="B3610" s="280" t="s">
        <v>1457</v>
      </c>
      <c r="C3610" s="280" t="s">
        <v>1181</v>
      </c>
      <c r="D3610" s="280" t="s">
        <v>1217</v>
      </c>
      <c r="E3610" s="80">
        <v>2.8687114270903731E-4</v>
      </c>
      <c r="F3610" s="80">
        <v>708522</v>
      </c>
      <c r="G3610" s="80">
        <v>9</v>
      </c>
      <c r="H3610" s="280" t="s">
        <v>1394</v>
      </c>
      <c r="I3610" s="80"/>
    </row>
    <row r="3611" spans="1:9">
      <c r="A3611" s="280" t="s">
        <v>5006</v>
      </c>
      <c r="B3611" s="280" t="s">
        <v>1457</v>
      </c>
      <c r="C3611" s="280" t="s">
        <v>1181</v>
      </c>
      <c r="D3611" s="280" t="s">
        <v>1218</v>
      </c>
      <c r="E3611" s="80">
        <v>3.1881244740591713E-4</v>
      </c>
      <c r="F3611" s="80">
        <v>708522</v>
      </c>
      <c r="G3611" s="80">
        <v>9</v>
      </c>
      <c r="H3611" s="280" t="s">
        <v>1394</v>
      </c>
      <c r="I3611" s="80"/>
    </row>
    <row r="3612" spans="1:9">
      <c r="A3612" s="280" t="s">
        <v>5007</v>
      </c>
      <c r="B3612" s="280" t="s">
        <v>1457</v>
      </c>
      <c r="C3612" s="280" t="s">
        <v>1181</v>
      </c>
      <c r="D3612" s="280" t="s">
        <v>1219</v>
      </c>
      <c r="E3612" s="80">
        <v>3.1089795700716218E-4</v>
      </c>
      <c r="F3612" s="80">
        <v>708522</v>
      </c>
      <c r="G3612" s="80">
        <v>9</v>
      </c>
      <c r="H3612" s="280" t="s">
        <v>1394</v>
      </c>
      <c r="I3612" s="80"/>
    </row>
    <row r="3613" spans="1:9">
      <c r="A3613" s="280" t="s">
        <v>5008</v>
      </c>
      <c r="B3613" s="280" t="s">
        <v>1457</v>
      </c>
      <c r="C3613" s="280" t="s">
        <v>1181</v>
      </c>
      <c r="D3613" s="280" t="s">
        <v>1347</v>
      </c>
      <c r="E3613" s="80">
        <v>1.0035876418165845E-3</v>
      </c>
      <c r="F3613" s="80">
        <v>708522</v>
      </c>
      <c r="G3613" s="80">
        <v>9</v>
      </c>
      <c r="H3613" s="280" t="s">
        <v>1394</v>
      </c>
      <c r="I3613" s="80"/>
    </row>
    <row r="3614" spans="1:9">
      <c r="A3614" s="280" t="s">
        <v>5009</v>
      </c>
      <c r="B3614" s="280" t="s">
        <v>1457</v>
      </c>
      <c r="C3614" s="280" t="s">
        <v>1181</v>
      </c>
      <c r="D3614" s="280" t="s">
        <v>1344</v>
      </c>
      <c r="E3614" s="80">
        <v>2.5702759758290858E-3</v>
      </c>
      <c r="F3614" s="80">
        <v>708522</v>
      </c>
      <c r="G3614" s="80">
        <v>9</v>
      </c>
      <c r="H3614" s="280" t="s">
        <v>1394</v>
      </c>
      <c r="I3614" s="80"/>
    </row>
    <row r="3615" spans="1:9">
      <c r="A3615" s="280" t="s">
        <v>5010</v>
      </c>
      <c r="B3615" s="280" t="s">
        <v>1457</v>
      </c>
      <c r="C3615" s="280" t="s">
        <v>1200</v>
      </c>
      <c r="D3615" s="280" t="s">
        <v>1211</v>
      </c>
      <c r="E3615" s="80">
        <v>1.199717215058346E-3</v>
      </c>
      <c r="F3615" s="80">
        <v>708522</v>
      </c>
      <c r="G3615" s="80">
        <v>9</v>
      </c>
      <c r="H3615" s="280" t="s">
        <v>1394</v>
      </c>
      <c r="I3615" s="80"/>
    </row>
    <row r="3616" spans="1:9">
      <c r="A3616" s="280" t="s">
        <v>5011</v>
      </c>
      <c r="B3616" s="280" t="s">
        <v>1457</v>
      </c>
      <c r="C3616" s="280" t="s">
        <v>1200</v>
      </c>
      <c r="D3616" s="280" t="s">
        <v>1212</v>
      </c>
      <c r="E3616" s="80">
        <v>1.2863784542619771E-3</v>
      </c>
      <c r="F3616" s="80">
        <v>708522</v>
      </c>
      <c r="G3616" s="80">
        <v>9</v>
      </c>
      <c r="H3616" s="280" t="s">
        <v>1394</v>
      </c>
      <c r="I3616" s="80"/>
    </row>
    <row r="3617" spans="1:9">
      <c r="A3617" s="280" t="s">
        <v>5012</v>
      </c>
      <c r="B3617" s="280" t="s">
        <v>1457</v>
      </c>
      <c r="C3617" s="280" t="s">
        <v>1200</v>
      </c>
      <c r="D3617" s="280" t="s">
        <v>1213</v>
      </c>
      <c r="E3617" s="80">
        <v>1.2013406194677889E-3</v>
      </c>
      <c r="F3617" s="80">
        <v>708522</v>
      </c>
      <c r="G3617" s="80">
        <v>9</v>
      </c>
      <c r="H3617" s="280" t="s">
        <v>1394</v>
      </c>
      <c r="I3617" s="80"/>
    </row>
    <row r="3618" spans="1:9">
      <c r="A3618" s="280" t="s">
        <v>5013</v>
      </c>
      <c r="B3618" s="280" t="s">
        <v>1457</v>
      </c>
      <c r="C3618" s="280" t="s">
        <v>1200</v>
      </c>
      <c r="D3618" s="280" t="s">
        <v>1214</v>
      </c>
      <c r="E3618" s="80">
        <v>1.2781706262396117E-3</v>
      </c>
      <c r="F3618" s="80">
        <v>708522</v>
      </c>
      <c r="G3618" s="80">
        <v>9</v>
      </c>
      <c r="H3618" s="280" t="s">
        <v>1394</v>
      </c>
      <c r="I3618" s="80"/>
    </row>
    <row r="3619" spans="1:9">
      <c r="A3619" s="280" t="s">
        <v>5014</v>
      </c>
      <c r="B3619" s="280" t="s">
        <v>1457</v>
      </c>
      <c r="C3619" s="280" t="s">
        <v>1200</v>
      </c>
      <c r="D3619" s="280" t="s">
        <v>1215</v>
      </c>
      <c r="E3619" s="80">
        <v>1.2805866634419513E-3</v>
      </c>
      <c r="F3619" s="80">
        <v>708522</v>
      </c>
      <c r="G3619" s="80">
        <v>9</v>
      </c>
      <c r="H3619" s="280" t="s">
        <v>1394</v>
      </c>
      <c r="I3619" s="80"/>
    </row>
    <row r="3620" spans="1:9">
      <c r="A3620" s="280" t="s">
        <v>5015</v>
      </c>
      <c r="B3620" s="280" t="s">
        <v>1457</v>
      </c>
      <c r="C3620" s="280" t="s">
        <v>1200</v>
      </c>
      <c r="D3620" s="280" t="s">
        <v>1216</v>
      </c>
      <c r="E3620" s="80">
        <v>1.7644382217359038E-3</v>
      </c>
      <c r="F3620" s="80">
        <v>708522</v>
      </c>
      <c r="G3620" s="80">
        <v>9</v>
      </c>
      <c r="H3620" s="280" t="s">
        <v>1394</v>
      </c>
      <c r="I3620" s="80"/>
    </row>
    <row r="3621" spans="1:9">
      <c r="A3621" s="280" t="s">
        <v>5016</v>
      </c>
      <c r="B3621" s="280" t="s">
        <v>1457</v>
      </c>
      <c r="C3621" s="280" t="s">
        <v>1200</v>
      </c>
      <c r="D3621" s="280" t="s">
        <v>1217</v>
      </c>
      <c r="E3621" s="80">
        <v>1.2125372083357428E-3</v>
      </c>
      <c r="F3621" s="80">
        <v>708522</v>
      </c>
      <c r="G3621" s="80">
        <v>9</v>
      </c>
      <c r="H3621" s="280" t="s">
        <v>1394</v>
      </c>
      <c r="I3621" s="80"/>
    </row>
    <row r="3622" spans="1:9">
      <c r="A3622" s="280" t="s">
        <v>5017</v>
      </c>
      <c r="B3622" s="280" t="s">
        <v>1457</v>
      </c>
      <c r="C3622" s="280" t="s">
        <v>1200</v>
      </c>
      <c r="D3622" s="280" t="s">
        <v>1218</v>
      </c>
      <c r="E3622" s="80">
        <v>1.2376521115619774E-3</v>
      </c>
      <c r="F3622" s="80">
        <v>708522</v>
      </c>
      <c r="G3622" s="80">
        <v>9</v>
      </c>
      <c r="H3622" s="280" t="s">
        <v>1394</v>
      </c>
      <c r="I3622" s="80"/>
    </row>
    <row r="3623" spans="1:9">
      <c r="A3623" s="280" t="s">
        <v>5018</v>
      </c>
      <c r="B3623" s="280" t="s">
        <v>1457</v>
      </c>
      <c r="C3623" s="280" t="s">
        <v>1200</v>
      </c>
      <c r="D3623" s="280" t="s">
        <v>1219</v>
      </c>
      <c r="E3623" s="80">
        <v>1.3179714833965184E-3</v>
      </c>
      <c r="F3623" s="80">
        <v>708522</v>
      </c>
      <c r="G3623" s="80">
        <v>9</v>
      </c>
      <c r="H3623" s="280" t="s">
        <v>1394</v>
      </c>
      <c r="I3623" s="80"/>
    </row>
    <row r="3624" spans="1:9">
      <c r="A3624" s="280" t="s">
        <v>5019</v>
      </c>
      <c r="B3624" s="280" t="s">
        <v>1457</v>
      </c>
      <c r="C3624" s="280" t="s">
        <v>1200</v>
      </c>
      <c r="D3624" s="280" t="s">
        <v>1347</v>
      </c>
      <c r="E3624" s="80">
        <v>4.5115222224489902E-3</v>
      </c>
      <c r="F3624" s="80">
        <v>708522</v>
      </c>
      <c r="G3624" s="80">
        <v>9</v>
      </c>
      <c r="H3624" s="280" t="s">
        <v>1394</v>
      </c>
      <c r="I3624" s="80"/>
    </row>
    <row r="3625" spans="1:9">
      <c r="A3625" s="280" t="s">
        <v>5020</v>
      </c>
      <c r="B3625" s="280" t="s">
        <v>1457</v>
      </c>
      <c r="C3625" s="280" t="s">
        <v>1200</v>
      </c>
      <c r="D3625" s="280" t="s">
        <v>1344</v>
      </c>
      <c r="E3625" s="80">
        <v>1.1832678567447449E-2</v>
      </c>
      <c r="F3625" s="80">
        <v>708522</v>
      </c>
      <c r="G3625" s="80">
        <v>9</v>
      </c>
      <c r="H3625" s="280" t="s">
        <v>1394</v>
      </c>
      <c r="I3625" s="80"/>
    </row>
    <row r="3626" spans="1:9">
      <c r="A3626" s="280" t="s">
        <v>5021</v>
      </c>
      <c r="B3626" s="280" t="s">
        <v>1457</v>
      </c>
      <c r="C3626" s="280" t="s">
        <v>1201</v>
      </c>
      <c r="D3626" s="280" t="s">
        <v>1211</v>
      </c>
      <c r="E3626" s="80">
        <v>4.0474607656950712E-2</v>
      </c>
      <c r="F3626" s="80">
        <v>708522</v>
      </c>
      <c r="G3626" s="80">
        <v>9</v>
      </c>
      <c r="H3626" s="280" t="s">
        <v>1394</v>
      </c>
      <c r="I3626" s="80"/>
    </row>
    <row r="3627" spans="1:9">
      <c r="A3627" s="280" t="s">
        <v>5022</v>
      </c>
      <c r="B3627" s="280" t="s">
        <v>1457</v>
      </c>
      <c r="C3627" s="280" t="s">
        <v>1201</v>
      </c>
      <c r="D3627" s="280" t="s">
        <v>1212</v>
      </c>
      <c r="E3627" s="80">
        <v>4.2861724037624234E-2</v>
      </c>
      <c r="F3627" s="80">
        <v>708522</v>
      </c>
      <c r="G3627" s="80">
        <v>9</v>
      </c>
      <c r="H3627" s="280" t="s">
        <v>1394</v>
      </c>
      <c r="I3627" s="80"/>
    </row>
    <row r="3628" spans="1:9">
      <c r="A3628" s="280" t="s">
        <v>5023</v>
      </c>
      <c r="B3628" s="280" t="s">
        <v>1457</v>
      </c>
      <c r="C3628" s="280" t="s">
        <v>1201</v>
      </c>
      <c r="D3628" s="280" t="s">
        <v>1213</v>
      </c>
      <c r="E3628" s="80">
        <v>4.049937684972111E-2</v>
      </c>
      <c r="F3628" s="80">
        <v>708522</v>
      </c>
      <c r="G3628" s="80">
        <v>9</v>
      </c>
      <c r="H3628" s="280" t="s">
        <v>1394</v>
      </c>
      <c r="I3628" s="80"/>
    </row>
    <row r="3629" spans="1:9">
      <c r="A3629" s="280" t="s">
        <v>5024</v>
      </c>
      <c r="B3629" s="280" t="s">
        <v>1457</v>
      </c>
      <c r="C3629" s="280" t="s">
        <v>1201</v>
      </c>
      <c r="D3629" s="280" t="s">
        <v>1214</v>
      </c>
      <c r="E3629" s="80">
        <v>4.2664565339112677E-2</v>
      </c>
      <c r="F3629" s="80">
        <v>708522</v>
      </c>
      <c r="G3629" s="80">
        <v>9</v>
      </c>
      <c r="H3629" s="280" t="s">
        <v>1394</v>
      </c>
      <c r="I3629" s="80"/>
    </row>
    <row r="3630" spans="1:9">
      <c r="A3630" s="280" t="s">
        <v>5025</v>
      </c>
      <c r="B3630" s="280" t="s">
        <v>1457</v>
      </c>
      <c r="C3630" s="280" t="s">
        <v>1201</v>
      </c>
      <c r="D3630" s="280" t="s">
        <v>1215</v>
      </c>
      <c r="E3630" s="80">
        <v>6.9845973358710456E-2</v>
      </c>
      <c r="F3630" s="80">
        <v>708522</v>
      </c>
      <c r="G3630" s="80">
        <v>9</v>
      </c>
      <c r="H3630" s="280" t="s">
        <v>1394</v>
      </c>
      <c r="I3630" s="80"/>
    </row>
    <row r="3631" spans="1:9">
      <c r="A3631" s="280" t="s">
        <v>5026</v>
      </c>
      <c r="B3631" s="280" t="s">
        <v>1457</v>
      </c>
      <c r="C3631" s="280" t="s">
        <v>1201</v>
      </c>
      <c r="D3631" s="280" t="s">
        <v>1216</v>
      </c>
      <c r="E3631" s="80">
        <v>5.4890237928046308E-2</v>
      </c>
      <c r="F3631" s="80">
        <v>708522</v>
      </c>
      <c r="G3631" s="80">
        <v>9</v>
      </c>
      <c r="H3631" s="280" t="s">
        <v>1394</v>
      </c>
      <c r="I3631" s="80"/>
    </row>
    <row r="3632" spans="1:9">
      <c r="A3632" s="280" t="s">
        <v>5027</v>
      </c>
      <c r="B3632" s="280" t="s">
        <v>1457</v>
      </c>
      <c r="C3632" s="280" t="s">
        <v>1201</v>
      </c>
      <c r="D3632" s="280" t="s">
        <v>1217</v>
      </c>
      <c r="E3632" s="80">
        <v>4.2003100838537033E-2</v>
      </c>
      <c r="F3632" s="80">
        <v>708522</v>
      </c>
      <c r="G3632" s="80">
        <v>9</v>
      </c>
      <c r="H3632" s="280" t="s">
        <v>1394</v>
      </c>
      <c r="I3632" s="80"/>
    </row>
    <row r="3633" spans="1:9">
      <c r="A3633" s="280" t="s">
        <v>5028</v>
      </c>
      <c r="B3633" s="280" t="s">
        <v>1457</v>
      </c>
      <c r="C3633" s="280" t="s">
        <v>1201</v>
      </c>
      <c r="D3633" s="280" t="s">
        <v>1218</v>
      </c>
      <c r="E3633" s="80">
        <v>9.8594898160699079E-2</v>
      </c>
      <c r="F3633" s="80">
        <v>708522</v>
      </c>
      <c r="G3633" s="80">
        <v>9</v>
      </c>
      <c r="H3633" s="280" t="s">
        <v>1394</v>
      </c>
      <c r="I3633" s="80"/>
    </row>
    <row r="3634" spans="1:9">
      <c r="A3634" s="280" t="s">
        <v>5029</v>
      </c>
      <c r="B3634" s="280" t="s">
        <v>1457</v>
      </c>
      <c r="C3634" s="280" t="s">
        <v>1201</v>
      </c>
      <c r="D3634" s="280" t="s">
        <v>1219</v>
      </c>
      <c r="E3634" s="80">
        <v>9224.1643167028888</v>
      </c>
      <c r="F3634" s="80">
        <v>708522</v>
      </c>
      <c r="G3634" s="80">
        <v>9</v>
      </c>
      <c r="H3634" s="280" t="s">
        <v>1394</v>
      </c>
      <c r="I3634" s="80"/>
    </row>
    <row r="3635" spans="1:9">
      <c r="A3635" s="280" t="s">
        <v>5030</v>
      </c>
      <c r="B3635" s="280" t="s">
        <v>1457</v>
      </c>
      <c r="C3635" s="280" t="s">
        <v>1201</v>
      </c>
      <c r="D3635" s="280" t="s">
        <v>1347</v>
      </c>
      <c r="E3635" s="80">
        <v>0.16471975411078943</v>
      </c>
      <c r="F3635" s="80">
        <v>708522</v>
      </c>
      <c r="G3635" s="80">
        <v>9</v>
      </c>
      <c r="H3635" s="280" t="s">
        <v>1394</v>
      </c>
      <c r="I3635" s="80"/>
    </row>
    <row r="3636" spans="1:9">
      <c r="A3636" s="280" t="s">
        <v>5031</v>
      </c>
      <c r="B3636" s="280" t="s">
        <v>1457</v>
      </c>
      <c r="C3636" s="280" t="s">
        <v>1201</v>
      </c>
      <c r="D3636" s="280" t="s">
        <v>1344</v>
      </c>
      <c r="E3636" s="80">
        <v>0.40578063459794339</v>
      </c>
      <c r="F3636" s="80">
        <v>708522</v>
      </c>
      <c r="G3636" s="80">
        <v>9</v>
      </c>
      <c r="H3636" s="280" t="s">
        <v>1394</v>
      </c>
      <c r="I3636" s="80"/>
    </row>
    <row r="3637" spans="1:9">
      <c r="A3637" s="280" t="s">
        <v>5032</v>
      </c>
      <c r="B3637" s="280" t="s">
        <v>1457</v>
      </c>
      <c r="C3637" s="280" t="s">
        <v>1202</v>
      </c>
      <c r="D3637" s="280" t="s">
        <v>1211</v>
      </c>
      <c r="E3637" s="80">
        <v>0</v>
      </c>
      <c r="F3637" s="80">
        <v>708522</v>
      </c>
      <c r="G3637" s="80">
        <v>9</v>
      </c>
      <c r="H3637" s="280" t="s">
        <v>1394</v>
      </c>
      <c r="I3637" s="80"/>
    </row>
    <row r="3638" spans="1:9">
      <c r="A3638" s="280" t="s">
        <v>5033</v>
      </c>
      <c r="B3638" s="280" t="s">
        <v>1457</v>
      </c>
      <c r="C3638" s="280" t="s">
        <v>1202</v>
      </c>
      <c r="D3638" s="280" t="s">
        <v>1212</v>
      </c>
      <c r="E3638" s="80">
        <v>0</v>
      </c>
      <c r="F3638" s="80">
        <v>708522</v>
      </c>
      <c r="G3638" s="80">
        <v>9</v>
      </c>
      <c r="H3638" s="280" t="s">
        <v>1394</v>
      </c>
      <c r="I3638" s="80"/>
    </row>
    <row r="3639" spans="1:9">
      <c r="A3639" s="280" t="s">
        <v>5034</v>
      </c>
      <c r="B3639" s="280" t="s">
        <v>1457</v>
      </c>
      <c r="C3639" s="280" t="s">
        <v>1202</v>
      </c>
      <c r="D3639" s="280" t="s">
        <v>1213</v>
      </c>
      <c r="E3639" s="80">
        <v>0</v>
      </c>
      <c r="F3639" s="80">
        <v>708522</v>
      </c>
      <c r="G3639" s="80">
        <v>9</v>
      </c>
      <c r="H3639" s="280" t="s">
        <v>1394</v>
      </c>
      <c r="I3639" s="80"/>
    </row>
    <row r="3640" spans="1:9">
      <c r="A3640" s="280" t="s">
        <v>5035</v>
      </c>
      <c r="B3640" s="280" t="s">
        <v>1457</v>
      </c>
      <c r="C3640" s="280" t="s">
        <v>1202</v>
      </c>
      <c r="D3640" s="280" t="s">
        <v>1214</v>
      </c>
      <c r="E3640" s="80">
        <v>0</v>
      </c>
      <c r="F3640" s="80">
        <v>708522</v>
      </c>
      <c r="G3640" s="80">
        <v>9</v>
      </c>
      <c r="H3640" s="280" t="s">
        <v>1394</v>
      </c>
      <c r="I3640" s="80"/>
    </row>
    <row r="3641" spans="1:9">
      <c r="A3641" s="280" t="s">
        <v>5036</v>
      </c>
      <c r="B3641" s="280" t="s">
        <v>1457</v>
      </c>
      <c r="C3641" s="280" t="s">
        <v>1202</v>
      </c>
      <c r="D3641" s="280" t="s">
        <v>1215</v>
      </c>
      <c r="E3641" s="80">
        <v>0</v>
      </c>
      <c r="F3641" s="80">
        <v>708522</v>
      </c>
      <c r="G3641" s="80">
        <v>9</v>
      </c>
      <c r="H3641" s="280" t="s">
        <v>1394</v>
      </c>
      <c r="I3641" s="80"/>
    </row>
    <row r="3642" spans="1:9">
      <c r="A3642" s="280" t="s">
        <v>5037</v>
      </c>
      <c r="B3642" s="280" t="s">
        <v>1457</v>
      </c>
      <c r="C3642" s="280" t="s">
        <v>1202</v>
      </c>
      <c r="D3642" s="280" t="s">
        <v>1216</v>
      </c>
      <c r="E3642" s="80">
        <v>0</v>
      </c>
      <c r="F3642" s="80">
        <v>708522</v>
      </c>
      <c r="G3642" s="80">
        <v>9</v>
      </c>
      <c r="H3642" s="280" t="s">
        <v>1394</v>
      </c>
      <c r="I3642" s="80"/>
    </row>
    <row r="3643" spans="1:9">
      <c r="A3643" s="280" t="s">
        <v>5038</v>
      </c>
      <c r="B3643" s="280" t="s">
        <v>1457</v>
      </c>
      <c r="C3643" s="280" t="s">
        <v>1202</v>
      </c>
      <c r="D3643" s="280" t="s">
        <v>1217</v>
      </c>
      <c r="E3643" s="80">
        <v>0</v>
      </c>
      <c r="F3643" s="80">
        <v>708522</v>
      </c>
      <c r="G3643" s="80">
        <v>9</v>
      </c>
      <c r="H3643" s="280" t="s">
        <v>1394</v>
      </c>
      <c r="I3643" s="80"/>
    </row>
    <row r="3644" spans="1:9">
      <c r="A3644" s="280" t="s">
        <v>5039</v>
      </c>
      <c r="B3644" s="280" t="s">
        <v>1457</v>
      </c>
      <c r="C3644" s="280" t="s">
        <v>1202</v>
      </c>
      <c r="D3644" s="280" t="s">
        <v>1218</v>
      </c>
      <c r="E3644" s="80">
        <v>0</v>
      </c>
      <c r="F3644" s="80">
        <v>708522</v>
      </c>
      <c r="G3644" s="80">
        <v>9</v>
      </c>
      <c r="H3644" s="280" t="s">
        <v>1394</v>
      </c>
      <c r="I3644" s="80"/>
    </row>
    <row r="3645" spans="1:9">
      <c r="A3645" s="280" t="s">
        <v>5040</v>
      </c>
      <c r="B3645" s="280" t="s">
        <v>1457</v>
      </c>
      <c r="C3645" s="280" t="s">
        <v>1202</v>
      </c>
      <c r="D3645" s="280" t="s">
        <v>1219</v>
      </c>
      <c r="E3645" s="80">
        <v>0</v>
      </c>
      <c r="F3645" s="80">
        <v>708522</v>
      </c>
      <c r="G3645" s="80">
        <v>9</v>
      </c>
      <c r="H3645" s="280" t="s">
        <v>1394</v>
      </c>
      <c r="I3645" s="80"/>
    </row>
    <row r="3646" spans="1:9">
      <c r="A3646" s="280" t="s">
        <v>5041</v>
      </c>
      <c r="B3646" s="280" t="s">
        <v>1457</v>
      </c>
      <c r="C3646" s="280" t="s">
        <v>1202</v>
      </c>
      <c r="D3646" s="280" t="s">
        <v>1347</v>
      </c>
      <c r="E3646" s="80">
        <v>0</v>
      </c>
      <c r="F3646" s="80">
        <v>708522</v>
      </c>
      <c r="G3646" s="80">
        <v>9</v>
      </c>
      <c r="H3646" s="280" t="s">
        <v>1394</v>
      </c>
      <c r="I3646" s="80"/>
    </row>
    <row r="3647" spans="1:9">
      <c r="A3647" s="280" t="s">
        <v>5042</v>
      </c>
      <c r="B3647" s="280" t="s">
        <v>1457</v>
      </c>
      <c r="C3647" s="280" t="s">
        <v>1202</v>
      </c>
      <c r="D3647" s="280" t="s">
        <v>1344</v>
      </c>
      <c r="E3647" s="80">
        <v>0</v>
      </c>
      <c r="F3647" s="80">
        <v>708522</v>
      </c>
      <c r="G3647" s="80">
        <v>9</v>
      </c>
      <c r="H3647" s="280" t="s">
        <v>1394</v>
      </c>
      <c r="I3647" s="80"/>
    </row>
    <row r="3648" spans="1:9">
      <c r="A3648" s="280" t="s">
        <v>5043</v>
      </c>
      <c r="B3648" s="280" t="s">
        <v>1457</v>
      </c>
      <c r="C3648" s="280" t="s">
        <v>1203</v>
      </c>
      <c r="D3648" s="280" t="s">
        <v>1211</v>
      </c>
      <c r="E3648" s="80">
        <v>1.2635605169635981E-4</v>
      </c>
      <c r="F3648" s="80">
        <v>708522</v>
      </c>
      <c r="G3648" s="80">
        <v>9</v>
      </c>
      <c r="H3648" s="280" t="s">
        <v>1394</v>
      </c>
      <c r="I3648" s="80"/>
    </row>
    <row r="3649" spans="1:9">
      <c r="A3649" s="280" t="s">
        <v>5044</v>
      </c>
      <c r="B3649" s="280" t="s">
        <v>1457</v>
      </c>
      <c r="C3649" s="280" t="s">
        <v>1203</v>
      </c>
      <c r="D3649" s="280" t="s">
        <v>1212</v>
      </c>
      <c r="E3649" s="80">
        <v>1.330638079184585E-4</v>
      </c>
      <c r="F3649" s="80">
        <v>708522</v>
      </c>
      <c r="G3649" s="80">
        <v>9</v>
      </c>
      <c r="H3649" s="280" t="s">
        <v>1394</v>
      </c>
      <c r="I3649" s="80"/>
    </row>
    <row r="3650" spans="1:9">
      <c r="A3650" s="280" t="s">
        <v>5045</v>
      </c>
      <c r="B3650" s="280" t="s">
        <v>1457</v>
      </c>
      <c r="C3650" s="280" t="s">
        <v>1203</v>
      </c>
      <c r="D3650" s="280" t="s">
        <v>1213</v>
      </c>
      <c r="E3650" s="80">
        <v>1.2657194835418467E-4</v>
      </c>
      <c r="F3650" s="80">
        <v>708522</v>
      </c>
      <c r="G3650" s="80">
        <v>9</v>
      </c>
      <c r="H3650" s="280" t="s">
        <v>1394</v>
      </c>
      <c r="I3650" s="80"/>
    </row>
    <row r="3651" spans="1:9">
      <c r="A3651" s="280" t="s">
        <v>5046</v>
      </c>
      <c r="B3651" s="280" t="s">
        <v>1457</v>
      </c>
      <c r="C3651" s="280" t="s">
        <v>1203</v>
      </c>
      <c r="D3651" s="280" t="s">
        <v>1214</v>
      </c>
      <c r="E3651" s="80">
        <v>1.3509218915728276E-4</v>
      </c>
      <c r="F3651" s="80">
        <v>708522</v>
      </c>
      <c r="G3651" s="80">
        <v>9</v>
      </c>
      <c r="H3651" s="280" t="s">
        <v>1394</v>
      </c>
      <c r="I3651" s="80"/>
    </row>
    <row r="3652" spans="1:9">
      <c r="A3652" s="280" t="s">
        <v>5047</v>
      </c>
      <c r="B3652" s="280" t="s">
        <v>1457</v>
      </c>
      <c r="C3652" s="280" t="s">
        <v>1203</v>
      </c>
      <c r="D3652" s="280" t="s">
        <v>1215</v>
      </c>
      <c r="E3652" s="80">
        <v>1.2828292114803043E-3</v>
      </c>
      <c r="F3652" s="80">
        <v>708522</v>
      </c>
      <c r="G3652" s="80">
        <v>9</v>
      </c>
      <c r="H3652" s="280" t="s">
        <v>1394</v>
      </c>
      <c r="I3652" s="80"/>
    </row>
    <row r="3653" spans="1:9">
      <c r="A3653" s="280" t="s">
        <v>5048</v>
      </c>
      <c r="B3653" s="280" t="s">
        <v>1457</v>
      </c>
      <c r="C3653" s="280" t="s">
        <v>1203</v>
      </c>
      <c r="D3653" s="280" t="s">
        <v>1216</v>
      </c>
      <c r="E3653" s="80">
        <v>2.8082698928327918E-4</v>
      </c>
      <c r="F3653" s="80">
        <v>708522</v>
      </c>
      <c r="G3653" s="80">
        <v>9</v>
      </c>
      <c r="H3653" s="280" t="s">
        <v>1394</v>
      </c>
      <c r="I3653" s="80"/>
    </row>
    <row r="3654" spans="1:9">
      <c r="A3654" s="280" t="s">
        <v>5049</v>
      </c>
      <c r="B3654" s="280" t="s">
        <v>1457</v>
      </c>
      <c r="C3654" s="280" t="s">
        <v>1203</v>
      </c>
      <c r="D3654" s="280" t="s">
        <v>1217</v>
      </c>
      <c r="E3654" s="80">
        <v>2.1872268741920359E-4</v>
      </c>
      <c r="F3654" s="80">
        <v>708522</v>
      </c>
      <c r="G3654" s="80">
        <v>9</v>
      </c>
      <c r="H3654" s="280" t="s">
        <v>1394</v>
      </c>
      <c r="I3654" s="80"/>
    </row>
    <row r="3655" spans="1:9">
      <c r="A3655" s="280" t="s">
        <v>5050</v>
      </c>
      <c r="B3655" s="280" t="s">
        <v>1457</v>
      </c>
      <c r="C3655" s="280" t="s">
        <v>1203</v>
      </c>
      <c r="D3655" s="280" t="s">
        <v>1218</v>
      </c>
      <c r="E3655" s="80">
        <v>2.2404287696438805E-4</v>
      </c>
      <c r="F3655" s="80">
        <v>708522</v>
      </c>
      <c r="G3655" s="80">
        <v>9</v>
      </c>
      <c r="H3655" s="280" t="s">
        <v>1394</v>
      </c>
      <c r="I3655" s="80"/>
    </row>
    <row r="3656" spans="1:9">
      <c r="A3656" s="280" t="s">
        <v>5051</v>
      </c>
      <c r="B3656" s="280" t="s">
        <v>1457</v>
      </c>
      <c r="C3656" s="280" t="s">
        <v>1203</v>
      </c>
      <c r="D3656" s="280" t="s">
        <v>1219</v>
      </c>
      <c r="E3656" s="80">
        <v>14.093226953641421</v>
      </c>
      <c r="F3656" s="80">
        <v>708522</v>
      </c>
      <c r="G3656" s="80">
        <v>9</v>
      </c>
      <c r="H3656" s="280" t="s">
        <v>1394</v>
      </c>
      <c r="I3656" s="80"/>
    </row>
    <row r="3657" spans="1:9">
      <c r="A3657" s="280" t="s">
        <v>5052</v>
      </c>
      <c r="B3657" s="280" t="s">
        <v>1457</v>
      </c>
      <c r="C3657" s="280" t="s">
        <v>1203</v>
      </c>
      <c r="D3657" s="280" t="s">
        <v>1347</v>
      </c>
      <c r="E3657" s="80">
        <v>5.0396037568351047E-4</v>
      </c>
      <c r="F3657" s="80">
        <v>708522</v>
      </c>
      <c r="G3657" s="80">
        <v>9</v>
      </c>
      <c r="H3657" s="280" t="s">
        <v>1394</v>
      </c>
      <c r="I3657" s="80"/>
    </row>
    <row r="3658" spans="1:9">
      <c r="A3658" s="280" t="s">
        <v>5053</v>
      </c>
      <c r="B3658" s="280" t="s">
        <v>1457</v>
      </c>
      <c r="C3658" s="280" t="s">
        <v>1203</v>
      </c>
      <c r="D3658" s="280" t="s">
        <v>1344</v>
      </c>
      <c r="E3658" s="80">
        <v>1.2329963721394021E-3</v>
      </c>
      <c r="F3658" s="80">
        <v>708522</v>
      </c>
      <c r="G3658" s="80">
        <v>9</v>
      </c>
      <c r="H3658" s="280" t="s">
        <v>1394</v>
      </c>
      <c r="I3658" s="80"/>
    </row>
    <row r="3659" spans="1:9">
      <c r="A3659" s="280" t="s">
        <v>5054</v>
      </c>
      <c r="B3659" s="280" t="s">
        <v>1457</v>
      </c>
      <c r="C3659" s="280" t="s">
        <v>1204</v>
      </c>
      <c r="D3659" s="280" t="s">
        <v>1211</v>
      </c>
      <c r="E3659" s="80">
        <v>3.5011691516093742E-2</v>
      </c>
      <c r="F3659" s="80">
        <v>708522</v>
      </c>
      <c r="G3659" s="80">
        <v>9</v>
      </c>
      <c r="H3659" s="280" t="s">
        <v>1394</v>
      </c>
      <c r="I3659" s="80"/>
    </row>
    <row r="3660" spans="1:9">
      <c r="A3660" s="280" t="s">
        <v>5055</v>
      </c>
      <c r="B3660" s="280" t="s">
        <v>1457</v>
      </c>
      <c r="C3660" s="280" t="s">
        <v>1204</v>
      </c>
      <c r="D3660" s="280" t="s">
        <v>1212</v>
      </c>
      <c r="E3660" s="80">
        <v>3.7931849902883633E-2</v>
      </c>
      <c r="F3660" s="80">
        <v>708522</v>
      </c>
      <c r="G3660" s="80">
        <v>9</v>
      </c>
      <c r="H3660" s="280" t="s">
        <v>1394</v>
      </c>
      <c r="I3660" s="80"/>
    </row>
    <row r="3661" spans="1:9">
      <c r="A3661" s="280" t="s">
        <v>5056</v>
      </c>
      <c r="B3661" s="280" t="s">
        <v>1457</v>
      </c>
      <c r="C3661" s="280" t="s">
        <v>1204</v>
      </c>
      <c r="D3661" s="280" t="s">
        <v>1213</v>
      </c>
      <c r="E3661" s="80">
        <v>3.5054526434174532E-2</v>
      </c>
      <c r="F3661" s="80">
        <v>708522</v>
      </c>
      <c r="G3661" s="80">
        <v>9</v>
      </c>
      <c r="H3661" s="280" t="s">
        <v>1394</v>
      </c>
      <c r="I3661" s="80"/>
    </row>
    <row r="3662" spans="1:9">
      <c r="A3662" s="280" t="s">
        <v>5057</v>
      </c>
      <c r="B3662" s="280" t="s">
        <v>1457</v>
      </c>
      <c r="C3662" s="280" t="s">
        <v>1204</v>
      </c>
      <c r="D3662" s="280" t="s">
        <v>1214</v>
      </c>
      <c r="E3662" s="80">
        <v>3.7655602115646822E-2</v>
      </c>
      <c r="F3662" s="80">
        <v>708522</v>
      </c>
      <c r="G3662" s="80">
        <v>9</v>
      </c>
      <c r="H3662" s="280" t="s">
        <v>1394</v>
      </c>
      <c r="I3662" s="80"/>
    </row>
    <row r="3663" spans="1:9">
      <c r="A3663" s="280" t="s">
        <v>5058</v>
      </c>
      <c r="B3663" s="280" t="s">
        <v>1457</v>
      </c>
      <c r="C3663" s="280" t="s">
        <v>1204</v>
      </c>
      <c r="D3663" s="280" t="s">
        <v>1215</v>
      </c>
      <c r="E3663" s="80">
        <v>3.7562433574605245E-2</v>
      </c>
      <c r="F3663" s="80">
        <v>708522</v>
      </c>
      <c r="G3663" s="80">
        <v>9</v>
      </c>
      <c r="H3663" s="280" t="s">
        <v>1394</v>
      </c>
      <c r="I3663" s="80"/>
    </row>
    <row r="3664" spans="1:9">
      <c r="A3664" s="280" t="s">
        <v>5059</v>
      </c>
      <c r="B3664" s="280" t="s">
        <v>1457</v>
      </c>
      <c r="C3664" s="280" t="s">
        <v>1204</v>
      </c>
      <c r="D3664" s="280" t="s">
        <v>1216</v>
      </c>
      <c r="E3664" s="80">
        <v>5.7867716403907678E-2</v>
      </c>
      <c r="F3664" s="80">
        <v>708522</v>
      </c>
      <c r="G3664" s="80">
        <v>9</v>
      </c>
      <c r="H3664" s="280" t="s">
        <v>1394</v>
      </c>
      <c r="I3664" s="80"/>
    </row>
    <row r="3665" spans="1:9">
      <c r="A3665" s="280" t="s">
        <v>5060</v>
      </c>
      <c r="B3665" s="280" t="s">
        <v>1457</v>
      </c>
      <c r="C3665" s="280" t="s">
        <v>1204</v>
      </c>
      <c r="D3665" s="280" t="s">
        <v>1217</v>
      </c>
      <c r="E3665" s="80">
        <v>3.5493837957947673E-2</v>
      </c>
      <c r="F3665" s="80">
        <v>708522</v>
      </c>
      <c r="G3665" s="80">
        <v>9</v>
      </c>
      <c r="H3665" s="280" t="s">
        <v>1394</v>
      </c>
      <c r="I3665" s="80"/>
    </row>
    <row r="3666" spans="1:9">
      <c r="A3666" s="280" t="s">
        <v>5061</v>
      </c>
      <c r="B3666" s="280" t="s">
        <v>1457</v>
      </c>
      <c r="C3666" s="280" t="s">
        <v>1204</v>
      </c>
      <c r="D3666" s="280" t="s">
        <v>1218</v>
      </c>
      <c r="E3666" s="80">
        <v>3.8023937074924102E-2</v>
      </c>
      <c r="F3666" s="80">
        <v>708522</v>
      </c>
      <c r="G3666" s="80">
        <v>9</v>
      </c>
      <c r="H3666" s="280" t="s">
        <v>1394</v>
      </c>
      <c r="I3666" s="80"/>
    </row>
    <row r="3667" spans="1:9">
      <c r="A3667" s="280" t="s">
        <v>5062</v>
      </c>
      <c r="B3667" s="280" t="s">
        <v>1457</v>
      </c>
      <c r="C3667" s="280" t="s">
        <v>1204</v>
      </c>
      <c r="D3667" s="280" t="s">
        <v>1219</v>
      </c>
      <c r="E3667" s="80">
        <v>4257.3575746879042</v>
      </c>
      <c r="F3667" s="80">
        <v>708522</v>
      </c>
      <c r="G3667" s="80">
        <v>9</v>
      </c>
      <c r="H3667" s="280" t="s">
        <v>1394</v>
      </c>
      <c r="I3667" s="80"/>
    </row>
    <row r="3668" spans="1:9">
      <c r="A3668" s="280" t="s">
        <v>5063</v>
      </c>
      <c r="B3668" s="280" t="s">
        <v>1457</v>
      </c>
      <c r="C3668" s="280" t="s">
        <v>1204</v>
      </c>
      <c r="D3668" s="280" t="s">
        <v>1347</v>
      </c>
      <c r="E3668" s="80">
        <v>0.14204190571502173</v>
      </c>
      <c r="F3668" s="80">
        <v>708522</v>
      </c>
      <c r="G3668" s="80">
        <v>9</v>
      </c>
      <c r="H3668" s="280" t="s">
        <v>1394</v>
      </c>
      <c r="I3668" s="80"/>
    </row>
    <row r="3669" spans="1:9">
      <c r="A3669" s="280" t="s">
        <v>5064</v>
      </c>
      <c r="B3669" s="280" t="s">
        <v>1457</v>
      </c>
      <c r="C3669" s="280" t="s">
        <v>1204</v>
      </c>
      <c r="D3669" s="280" t="s">
        <v>1344</v>
      </c>
      <c r="E3669" s="80">
        <v>0.3480108563830363</v>
      </c>
      <c r="F3669" s="80">
        <v>708522</v>
      </c>
      <c r="G3669" s="80">
        <v>9</v>
      </c>
      <c r="H3669" s="280" t="s">
        <v>1394</v>
      </c>
      <c r="I3669" s="80"/>
    </row>
    <row r="3670" spans="1:9">
      <c r="A3670" s="280" t="s">
        <v>5065</v>
      </c>
      <c r="B3670" s="280" t="s">
        <v>1457</v>
      </c>
      <c r="C3670" s="280" t="s">
        <v>1205</v>
      </c>
      <c r="D3670" s="280" t="s">
        <v>1211</v>
      </c>
      <c r="E3670" s="80">
        <v>1.9254852526574197E-2</v>
      </c>
      <c r="F3670" s="80">
        <v>708522</v>
      </c>
      <c r="G3670" s="80">
        <v>9</v>
      </c>
      <c r="H3670" s="280" t="s">
        <v>1394</v>
      </c>
      <c r="I3670" s="80"/>
    </row>
    <row r="3671" spans="1:9">
      <c r="A3671" s="280" t="s">
        <v>5066</v>
      </c>
      <c r="B3671" s="280" t="s">
        <v>1457</v>
      </c>
      <c r="C3671" s="280" t="s">
        <v>1205</v>
      </c>
      <c r="D3671" s="280" t="s">
        <v>1212</v>
      </c>
      <c r="E3671" s="80">
        <v>2.0803875208878952E-2</v>
      </c>
      <c r="F3671" s="80">
        <v>708522</v>
      </c>
      <c r="G3671" s="80">
        <v>9</v>
      </c>
      <c r="H3671" s="280" t="s">
        <v>1394</v>
      </c>
      <c r="I3671" s="80"/>
    </row>
    <row r="3672" spans="1:9">
      <c r="A3672" s="280" t="s">
        <v>5067</v>
      </c>
      <c r="B3672" s="280" t="s">
        <v>1457</v>
      </c>
      <c r="C3672" s="280" t="s">
        <v>1205</v>
      </c>
      <c r="D3672" s="280" t="s">
        <v>1213</v>
      </c>
      <c r="E3672" s="80">
        <v>1.9268683207221717E-2</v>
      </c>
      <c r="F3672" s="80">
        <v>708522</v>
      </c>
      <c r="G3672" s="80">
        <v>9</v>
      </c>
      <c r="H3672" s="280" t="s">
        <v>1394</v>
      </c>
      <c r="I3672" s="80"/>
    </row>
    <row r="3673" spans="1:9">
      <c r="A3673" s="280" t="s">
        <v>5068</v>
      </c>
      <c r="B3673" s="280" t="s">
        <v>1457</v>
      </c>
      <c r="C3673" s="280" t="s">
        <v>1205</v>
      </c>
      <c r="D3673" s="280" t="s">
        <v>1214</v>
      </c>
      <c r="E3673" s="80">
        <v>2.0647352362491985E-2</v>
      </c>
      <c r="F3673" s="80">
        <v>708522</v>
      </c>
      <c r="G3673" s="80">
        <v>9</v>
      </c>
      <c r="H3673" s="280" t="s">
        <v>1394</v>
      </c>
      <c r="I3673" s="80"/>
    </row>
    <row r="3674" spans="1:9">
      <c r="A3674" s="280" t="s">
        <v>5069</v>
      </c>
      <c r="B3674" s="280" t="s">
        <v>1457</v>
      </c>
      <c r="C3674" s="280" t="s">
        <v>1205</v>
      </c>
      <c r="D3674" s="280" t="s">
        <v>1215</v>
      </c>
      <c r="E3674" s="80">
        <v>2.0689817594583697E-2</v>
      </c>
      <c r="F3674" s="80">
        <v>708522</v>
      </c>
      <c r="G3674" s="80">
        <v>9</v>
      </c>
      <c r="H3674" s="280" t="s">
        <v>1394</v>
      </c>
      <c r="I3674" s="80"/>
    </row>
    <row r="3675" spans="1:9">
      <c r="A3675" s="280" t="s">
        <v>5070</v>
      </c>
      <c r="B3675" s="280" t="s">
        <v>1457</v>
      </c>
      <c r="C3675" s="280" t="s">
        <v>1205</v>
      </c>
      <c r="D3675" s="280" t="s">
        <v>1216</v>
      </c>
      <c r="E3675" s="80">
        <v>3.0965693527869098E-2</v>
      </c>
      <c r="F3675" s="80">
        <v>708522</v>
      </c>
      <c r="G3675" s="80">
        <v>9</v>
      </c>
      <c r="H3675" s="280" t="s">
        <v>1394</v>
      </c>
      <c r="I3675" s="80"/>
    </row>
    <row r="3676" spans="1:9">
      <c r="A3676" s="280" t="s">
        <v>5071</v>
      </c>
      <c r="B3676" s="280" t="s">
        <v>1457</v>
      </c>
      <c r="C3676" s="280" t="s">
        <v>1205</v>
      </c>
      <c r="D3676" s="280" t="s">
        <v>1217</v>
      </c>
      <c r="E3676" s="80">
        <v>1.928498141221912E-2</v>
      </c>
      <c r="F3676" s="80">
        <v>708522</v>
      </c>
      <c r="G3676" s="80">
        <v>9</v>
      </c>
      <c r="H3676" s="280" t="s">
        <v>1394</v>
      </c>
      <c r="I3676" s="80"/>
    </row>
    <row r="3677" spans="1:9">
      <c r="A3677" s="280" t="s">
        <v>5072</v>
      </c>
      <c r="B3677" s="280" t="s">
        <v>1457</v>
      </c>
      <c r="C3677" s="280" t="s">
        <v>1205</v>
      </c>
      <c r="D3677" s="280" t="s">
        <v>1218</v>
      </c>
      <c r="E3677" s="80">
        <v>2.9077089053103813E-2</v>
      </c>
      <c r="F3677" s="80">
        <v>708522</v>
      </c>
      <c r="G3677" s="80">
        <v>9</v>
      </c>
      <c r="H3677" s="280" t="s">
        <v>1394</v>
      </c>
      <c r="I3677" s="80"/>
    </row>
    <row r="3678" spans="1:9">
      <c r="A3678" s="280" t="s">
        <v>5073</v>
      </c>
      <c r="B3678" s="280" t="s">
        <v>1457</v>
      </c>
      <c r="C3678" s="280" t="s">
        <v>1205</v>
      </c>
      <c r="D3678" s="280" t="s">
        <v>1219</v>
      </c>
      <c r="E3678" s="80">
        <v>1632.7371480013373</v>
      </c>
      <c r="F3678" s="80">
        <v>708522</v>
      </c>
      <c r="G3678" s="80">
        <v>9</v>
      </c>
      <c r="H3678" s="280" t="s">
        <v>1394</v>
      </c>
      <c r="I3678" s="80"/>
    </row>
    <row r="3679" spans="1:9">
      <c r="A3679" s="280" t="s">
        <v>5074</v>
      </c>
      <c r="B3679" s="280" t="s">
        <v>1457</v>
      </c>
      <c r="C3679" s="280" t="s">
        <v>1205</v>
      </c>
      <c r="D3679" s="280" t="s">
        <v>1347</v>
      </c>
      <c r="E3679" s="80">
        <v>7.8028897891611035E-2</v>
      </c>
      <c r="F3679" s="80">
        <v>708522</v>
      </c>
      <c r="G3679" s="80">
        <v>9</v>
      </c>
      <c r="H3679" s="280" t="s">
        <v>1394</v>
      </c>
      <c r="I3679" s="80"/>
    </row>
    <row r="3680" spans="1:9">
      <c r="A3680" s="280" t="s">
        <v>5075</v>
      </c>
      <c r="B3680" s="280" t="s">
        <v>1457</v>
      </c>
      <c r="C3680" s="280" t="s">
        <v>1205</v>
      </c>
      <c r="D3680" s="280" t="s">
        <v>1344</v>
      </c>
      <c r="E3680" s="80">
        <v>0.19417053447401283</v>
      </c>
      <c r="F3680" s="80">
        <v>708522</v>
      </c>
      <c r="G3680" s="80">
        <v>9</v>
      </c>
      <c r="H3680" s="280" t="s">
        <v>1394</v>
      </c>
      <c r="I3680" s="80"/>
    </row>
    <row r="3681" spans="1:9">
      <c r="A3681" s="280" t="s">
        <v>5076</v>
      </c>
      <c r="B3681" s="280" t="s">
        <v>1457</v>
      </c>
      <c r="C3681" s="280" t="s">
        <v>1206</v>
      </c>
      <c r="D3681" s="280" t="s">
        <v>1211</v>
      </c>
      <c r="E3681" s="80">
        <v>9.2933621559069646E-2</v>
      </c>
      <c r="F3681" s="80">
        <v>708522</v>
      </c>
      <c r="G3681" s="80">
        <v>9</v>
      </c>
      <c r="H3681" s="280" t="s">
        <v>1394</v>
      </c>
      <c r="I3681" s="80"/>
    </row>
    <row r="3682" spans="1:9">
      <c r="A3682" s="280" t="s">
        <v>5077</v>
      </c>
      <c r="B3682" s="280" t="s">
        <v>1457</v>
      </c>
      <c r="C3682" s="280" t="s">
        <v>1206</v>
      </c>
      <c r="D3682" s="280" t="s">
        <v>1212</v>
      </c>
      <c r="E3682" s="80">
        <v>9.9602002939428363E-2</v>
      </c>
      <c r="F3682" s="80">
        <v>708522</v>
      </c>
      <c r="G3682" s="80">
        <v>9</v>
      </c>
      <c r="H3682" s="280" t="s">
        <v>1394</v>
      </c>
      <c r="I3682" s="80"/>
    </row>
    <row r="3683" spans="1:9">
      <c r="A3683" s="280" t="s">
        <v>5078</v>
      </c>
      <c r="B3683" s="280" t="s">
        <v>1457</v>
      </c>
      <c r="C3683" s="280" t="s">
        <v>1206</v>
      </c>
      <c r="D3683" s="280" t="s">
        <v>1213</v>
      </c>
      <c r="E3683" s="80">
        <v>9.3075401622308929E-2</v>
      </c>
      <c r="F3683" s="80">
        <v>708522</v>
      </c>
      <c r="G3683" s="80">
        <v>9</v>
      </c>
      <c r="H3683" s="280" t="s">
        <v>1394</v>
      </c>
      <c r="I3683" s="80"/>
    </row>
    <row r="3684" spans="1:9">
      <c r="A3684" s="280" t="s">
        <v>5079</v>
      </c>
      <c r="B3684" s="280" t="s">
        <v>1457</v>
      </c>
      <c r="C3684" s="280" t="s">
        <v>1206</v>
      </c>
      <c r="D3684" s="280" t="s">
        <v>1214</v>
      </c>
      <c r="E3684" s="80">
        <v>9.8995769602220882E-2</v>
      </c>
      <c r="F3684" s="80">
        <v>708522</v>
      </c>
      <c r="G3684" s="80">
        <v>9</v>
      </c>
      <c r="H3684" s="280" t="s">
        <v>1394</v>
      </c>
      <c r="I3684" s="80"/>
    </row>
    <row r="3685" spans="1:9">
      <c r="A3685" s="280" t="s">
        <v>5080</v>
      </c>
      <c r="B3685" s="280" t="s">
        <v>1457</v>
      </c>
      <c r="C3685" s="280" t="s">
        <v>1206</v>
      </c>
      <c r="D3685" s="280" t="s">
        <v>1215</v>
      </c>
      <c r="E3685" s="80">
        <v>9.9173362436007176E-2</v>
      </c>
      <c r="F3685" s="80">
        <v>708522</v>
      </c>
      <c r="G3685" s="80">
        <v>9</v>
      </c>
      <c r="H3685" s="280" t="s">
        <v>1394</v>
      </c>
      <c r="I3685" s="80"/>
    </row>
    <row r="3686" spans="1:9">
      <c r="A3686" s="280" t="s">
        <v>5081</v>
      </c>
      <c r="B3686" s="280" t="s">
        <v>1457</v>
      </c>
      <c r="C3686" s="280" t="s">
        <v>1206</v>
      </c>
      <c r="D3686" s="280" t="s">
        <v>1216</v>
      </c>
      <c r="E3686" s="80">
        <v>0.13015455594727804</v>
      </c>
      <c r="F3686" s="80">
        <v>708522</v>
      </c>
      <c r="G3686" s="80">
        <v>9</v>
      </c>
      <c r="H3686" s="280" t="s">
        <v>1394</v>
      </c>
      <c r="I3686" s="80"/>
    </row>
    <row r="3687" spans="1:9">
      <c r="A3687" s="280" t="s">
        <v>5082</v>
      </c>
      <c r="B3687" s="280" t="s">
        <v>1457</v>
      </c>
      <c r="C3687" s="280" t="s">
        <v>1206</v>
      </c>
      <c r="D3687" s="280" t="s">
        <v>1217</v>
      </c>
      <c r="E3687" s="80">
        <v>9.3448717476214957E-2</v>
      </c>
      <c r="F3687" s="80">
        <v>708522</v>
      </c>
      <c r="G3687" s="80">
        <v>9</v>
      </c>
      <c r="H3687" s="280" t="s">
        <v>1394</v>
      </c>
      <c r="I3687" s="80"/>
    </row>
    <row r="3688" spans="1:9">
      <c r="A3688" s="280" t="s">
        <v>5083</v>
      </c>
      <c r="B3688" s="280" t="s">
        <v>1457</v>
      </c>
      <c r="C3688" s="280" t="s">
        <v>1206</v>
      </c>
      <c r="D3688" s="280" t="s">
        <v>1218</v>
      </c>
      <c r="E3688" s="80">
        <v>5.5896349047267278E-2</v>
      </c>
      <c r="F3688" s="80">
        <v>708522</v>
      </c>
      <c r="G3688" s="80">
        <v>9</v>
      </c>
      <c r="H3688" s="280" t="s">
        <v>1394</v>
      </c>
      <c r="I3688" s="80"/>
    </row>
    <row r="3689" spans="1:9">
      <c r="A3689" s="280" t="s">
        <v>5084</v>
      </c>
      <c r="B3689" s="280" t="s">
        <v>1457</v>
      </c>
      <c r="C3689" s="280" t="s">
        <v>1206</v>
      </c>
      <c r="D3689" s="280" t="s">
        <v>1219</v>
      </c>
      <c r="E3689" s="80">
        <v>1008.5058301602746</v>
      </c>
      <c r="F3689" s="80">
        <v>708522</v>
      </c>
      <c r="G3689" s="80">
        <v>9</v>
      </c>
      <c r="H3689" s="280" t="s">
        <v>1394</v>
      </c>
      <c r="I3689" s="80"/>
    </row>
    <row r="3690" spans="1:9">
      <c r="A3690" s="280" t="s">
        <v>5085</v>
      </c>
      <c r="B3690" s="280" t="s">
        <v>1457</v>
      </c>
      <c r="C3690" s="280" t="s">
        <v>1206</v>
      </c>
      <c r="D3690" s="280" t="s">
        <v>1347</v>
      </c>
      <c r="E3690" s="80">
        <v>0.35066719397816892</v>
      </c>
      <c r="F3690" s="80">
        <v>708522</v>
      </c>
      <c r="G3690" s="80">
        <v>9</v>
      </c>
      <c r="H3690" s="280" t="s">
        <v>1394</v>
      </c>
      <c r="I3690" s="80"/>
    </row>
    <row r="3691" spans="1:9">
      <c r="A3691" s="280" t="s">
        <v>5086</v>
      </c>
      <c r="B3691" s="280" t="s">
        <v>1457</v>
      </c>
      <c r="C3691" s="280" t="s">
        <v>1206</v>
      </c>
      <c r="D3691" s="280" t="s">
        <v>1344</v>
      </c>
      <c r="E3691" s="80">
        <v>0.91652291486059001</v>
      </c>
      <c r="F3691" s="80">
        <v>708522</v>
      </c>
      <c r="G3691" s="80">
        <v>9</v>
      </c>
      <c r="H3691" s="280" t="s">
        <v>1394</v>
      </c>
      <c r="I3691" s="80"/>
    </row>
    <row r="3692" spans="1:9">
      <c r="A3692" s="280" t="s">
        <v>5087</v>
      </c>
      <c r="B3692" s="280" t="s">
        <v>1457</v>
      </c>
      <c r="C3692" s="280" t="s">
        <v>1207</v>
      </c>
      <c r="D3692" s="280" t="s">
        <v>1211</v>
      </c>
      <c r="E3692" s="80">
        <v>6.7120640174589494E-4</v>
      </c>
      <c r="F3692" s="80">
        <v>708522</v>
      </c>
      <c r="G3692" s="80">
        <v>9</v>
      </c>
      <c r="H3692" s="280" t="s">
        <v>1394</v>
      </c>
      <c r="I3692" s="80"/>
    </row>
    <row r="3693" spans="1:9">
      <c r="A3693" s="280" t="s">
        <v>5088</v>
      </c>
      <c r="B3693" s="280" t="s">
        <v>1457</v>
      </c>
      <c r="C3693" s="280" t="s">
        <v>1207</v>
      </c>
      <c r="D3693" s="280" t="s">
        <v>1212</v>
      </c>
      <c r="E3693" s="80">
        <v>7.3714212992166206E-4</v>
      </c>
      <c r="F3693" s="80">
        <v>708522</v>
      </c>
      <c r="G3693" s="80">
        <v>9</v>
      </c>
      <c r="H3693" s="280" t="s">
        <v>1394</v>
      </c>
      <c r="I3693" s="80"/>
    </row>
    <row r="3694" spans="1:9">
      <c r="A3694" s="280" t="s">
        <v>5089</v>
      </c>
      <c r="B3694" s="280" t="s">
        <v>1457</v>
      </c>
      <c r="C3694" s="280" t="s">
        <v>1207</v>
      </c>
      <c r="D3694" s="280" t="s">
        <v>1213</v>
      </c>
      <c r="E3694" s="80">
        <v>6.7278611713723034E-4</v>
      </c>
      <c r="F3694" s="80">
        <v>708522</v>
      </c>
      <c r="G3694" s="80">
        <v>9</v>
      </c>
      <c r="H3694" s="280" t="s">
        <v>1394</v>
      </c>
      <c r="I3694" s="80"/>
    </row>
    <row r="3695" spans="1:9">
      <c r="A3695" s="280" t="s">
        <v>5090</v>
      </c>
      <c r="B3695" s="280" t="s">
        <v>1457</v>
      </c>
      <c r="C3695" s="280" t="s">
        <v>1207</v>
      </c>
      <c r="D3695" s="280" t="s">
        <v>1214</v>
      </c>
      <c r="E3695" s="80">
        <v>7.3526116319219095E-4</v>
      </c>
      <c r="F3695" s="80">
        <v>708522</v>
      </c>
      <c r="G3695" s="80">
        <v>9</v>
      </c>
      <c r="H3695" s="280" t="s">
        <v>1394</v>
      </c>
      <c r="I3695" s="80"/>
    </row>
    <row r="3696" spans="1:9">
      <c r="A3696" s="280" t="s">
        <v>5091</v>
      </c>
      <c r="B3696" s="280" t="s">
        <v>1457</v>
      </c>
      <c r="C3696" s="280" t="s">
        <v>1207</v>
      </c>
      <c r="D3696" s="280" t="s">
        <v>1215</v>
      </c>
      <c r="E3696" s="80">
        <v>1.7298816954909996E-3</v>
      </c>
      <c r="F3696" s="80">
        <v>708522</v>
      </c>
      <c r="G3696" s="80">
        <v>9</v>
      </c>
      <c r="H3696" s="280" t="s">
        <v>1394</v>
      </c>
      <c r="I3696" s="80"/>
    </row>
    <row r="3697" spans="1:9">
      <c r="A3697" s="280" t="s">
        <v>5092</v>
      </c>
      <c r="B3697" s="280" t="s">
        <v>1457</v>
      </c>
      <c r="C3697" s="280" t="s">
        <v>1207</v>
      </c>
      <c r="D3697" s="280" t="s">
        <v>1216</v>
      </c>
      <c r="E3697" s="80">
        <v>1.2443983628983703E-3</v>
      </c>
      <c r="F3697" s="80">
        <v>708522</v>
      </c>
      <c r="G3697" s="80">
        <v>9</v>
      </c>
      <c r="H3697" s="280" t="s">
        <v>1394</v>
      </c>
      <c r="I3697" s="80"/>
    </row>
    <row r="3698" spans="1:9">
      <c r="A3698" s="280" t="s">
        <v>5093</v>
      </c>
      <c r="B3698" s="280" t="s">
        <v>1457</v>
      </c>
      <c r="C3698" s="280" t="s">
        <v>1207</v>
      </c>
      <c r="D3698" s="280" t="s">
        <v>1217</v>
      </c>
      <c r="E3698" s="80">
        <v>7.7170009969644386E-4</v>
      </c>
      <c r="F3698" s="80">
        <v>708522</v>
      </c>
      <c r="G3698" s="80">
        <v>9</v>
      </c>
      <c r="H3698" s="280" t="s">
        <v>1394</v>
      </c>
      <c r="I3698" s="80"/>
    </row>
    <row r="3699" spans="1:9">
      <c r="A3699" s="280" t="s">
        <v>5094</v>
      </c>
      <c r="B3699" s="280" t="s">
        <v>1457</v>
      </c>
      <c r="C3699" s="280" t="s">
        <v>1207</v>
      </c>
      <c r="D3699" s="280" t="s">
        <v>1218</v>
      </c>
      <c r="E3699" s="80">
        <v>7.7587458205377266E-4</v>
      </c>
      <c r="F3699" s="80">
        <v>708522</v>
      </c>
      <c r="G3699" s="80">
        <v>9</v>
      </c>
      <c r="H3699" s="280" t="s">
        <v>1394</v>
      </c>
      <c r="I3699" s="80"/>
    </row>
    <row r="3700" spans="1:9">
      <c r="A3700" s="280" t="s">
        <v>5095</v>
      </c>
      <c r="B3700" s="280" t="s">
        <v>1457</v>
      </c>
      <c r="C3700" s="280" t="s">
        <v>1207</v>
      </c>
      <c r="D3700" s="280" t="s">
        <v>1219</v>
      </c>
      <c r="E3700" s="80">
        <v>117.54060922148565</v>
      </c>
      <c r="F3700" s="80">
        <v>708522</v>
      </c>
      <c r="G3700" s="80">
        <v>9</v>
      </c>
      <c r="H3700" s="280" t="s">
        <v>1394</v>
      </c>
      <c r="I3700" s="80"/>
    </row>
    <row r="3701" spans="1:9">
      <c r="A3701" s="280" t="s">
        <v>5096</v>
      </c>
      <c r="B3701" s="280" t="s">
        <v>1457</v>
      </c>
      <c r="C3701" s="280" t="s">
        <v>1207</v>
      </c>
      <c r="D3701" s="280" t="s">
        <v>1347</v>
      </c>
      <c r="E3701" s="80">
        <v>2.694365678268112E-3</v>
      </c>
      <c r="F3701" s="80">
        <v>708522</v>
      </c>
      <c r="G3701" s="80">
        <v>9</v>
      </c>
      <c r="H3701" s="280" t="s">
        <v>1394</v>
      </c>
      <c r="I3701" s="80"/>
    </row>
    <row r="3702" spans="1:9">
      <c r="A3702" s="280" t="s">
        <v>5097</v>
      </c>
      <c r="B3702" s="280" t="s">
        <v>1457</v>
      </c>
      <c r="C3702" s="280" t="s">
        <v>1207</v>
      </c>
      <c r="D3702" s="280" t="s">
        <v>1344</v>
      </c>
      <c r="E3702" s="80">
        <v>6.5545885542231319E-3</v>
      </c>
      <c r="F3702" s="80">
        <v>708522</v>
      </c>
      <c r="G3702" s="80">
        <v>9</v>
      </c>
      <c r="H3702" s="280" t="s">
        <v>1394</v>
      </c>
      <c r="I3702" s="80"/>
    </row>
    <row r="3703" spans="1:9">
      <c r="A3703" s="280" t="s">
        <v>5098</v>
      </c>
      <c r="B3703" s="280" t="s">
        <v>1457</v>
      </c>
      <c r="C3703" s="280" t="s">
        <v>1208</v>
      </c>
      <c r="D3703" s="280" t="s">
        <v>1211</v>
      </c>
      <c r="E3703" s="80">
        <v>8.2996618093648109E-4</v>
      </c>
      <c r="F3703" s="80">
        <v>708522</v>
      </c>
      <c r="G3703" s="80">
        <v>9</v>
      </c>
      <c r="H3703" s="280" t="s">
        <v>1394</v>
      </c>
      <c r="I3703" s="80"/>
    </row>
    <row r="3704" spans="1:9">
      <c r="A3704" s="280" t="s">
        <v>5099</v>
      </c>
      <c r="B3704" s="280" t="s">
        <v>1457</v>
      </c>
      <c r="C3704" s="280" t="s">
        <v>1208</v>
      </c>
      <c r="D3704" s="280" t="s">
        <v>1212</v>
      </c>
      <c r="E3704" s="80">
        <v>8.9658290714682374E-4</v>
      </c>
      <c r="F3704" s="80">
        <v>708522</v>
      </c>
      <c r="G3704" s="80">
        <v>9</v>
      </c>
      <c r="H3704" s="280" t="s">
        <v>1394</v>
      </c>
      <c r="I3704" s="80"/>
    </row>
    <row r="3705" spans="1:9">
      <c r="A3705" s="280" t="s">
        <v>5100</v>
      </c>
      <c r="B3705" s="280" t="s">
        <v>1457</v>
      </c>
      <c r="C3705" s="280" t="s">
        <v>1208</v>
      </c>
      <c r="D3705" s="280" t="s">
        <v>1213</v>
      </c>
      <c r="E3705" s="80">
        <v>8.3093384838091615E-4</v>
      </c>
      <c r="F3705" s="80">
        <v>708522</v>
      </c>
      <c r="G3705" s="80">
        <v>9</v>
      </c>
      <c r="H3705" s="280" t="s">
        <v>1394</v>
      </c>
      <c r="I3705" s="80"/>
    </row>
    <row r="3706" spans="1:9">
      <c r="A3706" s="280" t="s">
        <v>5101</v>
      </c>
      <c r="B3706" s="280" t="s">
        <v>1457</v>
      </c>
      <c r="C3706" s="280" t="s">
        <v>1208</v>
      </c>
      <c r="D3706" s="280" t="s">
        <v>1214</v>
      </c>
      <c r="E3706" s="80">
        <v>8.9430588737230169E-4</v>
      </c>
      <c r="F3706" s="80">
        <v>708522</v>
      </c>
      <c r="G3706" s="80">
        <v>9</v>
      </c>
      <c r="H3706" s="280" t="s">
        <v>1394</v>
      </c>
      <c r="I3706" s="80"/>
    </row>
    <row r="3707" spans="1:9">
      <c r="A3707" s="280" t="s">
        <v>5102</v>
      </c>
      <c r="B3707" s="280" t="s">
        <v>1457</v>
      </c>
      <c r="C3707" s="280" t="s">
        <v>1208</v>
      </c>
      <c r="D3707" s="280" t="s">
        <v>1215</v>
      </c>
      <c r="E3707" s="80">
        <v>2.3061580255698921E-3</v>
      </c>
      <c r="F3707" s="80">
        <v>708522</v>
      </c>
      <c r="G3707" s="80">
        <v>9</v>
      </c>
      <c r="H3707" s="280" t="s">
        <v>1394</v>
      </c>
      <c r="I3707" s="80"/>
    </row>
    <row r="3708" spans="1:9">
      <c r="A3708" s="280" t="s">
        <v>5103</v>
      </c>
      <c r="B3708" s="280" t="s">
        <v>1457</v>
      </c>
      <c r="C3708" s="280" t="s">
        <v>1208</v>
      </c>
      <c r="D3708" s="280" t="s">
        <v>1216</v>
      </c>
      <c r="E3708" s="80">
        <v>1.4584571051953542E-3</v>
      </c>
      <c r="F3708" s="80">
        <v>708522</v>
      </c>
      <c r="G3708" s="80">
        <v>9</v>
      </c>
      <c r="H3708" s="280" t="s">
        <v>1394</v>
      </c>
      <c r="I3708" s="80"/>
    </row>
    <row r="3709" spans="1:9">
      <c r="A3709" s="280" t="s">
        <v>5104</v>
      </c>
      <c r="B3709" s="280" t="s">
        <v>1457</v>
      </c>
      <c r="C3709" s="280" t="s">
        <v>1208</v>
      </c>
      <c r="D3709" s="280" t="s">
        <v>1217</v>
      </c>
      <c r="E3709" s="80">
        <v>9.5442045617653219E-4</v>
      </c>
      <c r="F3709" s="80">
        <v>708522</v>
      </c>
      <c r="G3709" s="80">
        <v>9</v>
      </c>
      <c r="H3709" s="280" t="s">
        <v>1394</v>
      </c>
      <c r="I3709" s="80"/>
    </row>
    <row r="3710" spans="1:9">
      <c r="A3710" s="280" t="s">
        <v>5105</v>
      </c>
      <c r="B3710" s="280" t="s">
        <v>1457</v>
      </c>
      <c r="C3710" s="280" t="s">
        <v>1208</v>
      </c>
      <c r="D3710" s="280" t="s">
        <v>1218</v>
      </c>
      <c r="E3710" s="80">
        <v>9.931627248887943E-4</v>
      </c>
      <c r="F3710" s="80">
        <v>708522</v>
      </c>
      <c r="G3710" s="80">
        <v>9</v>
      </c>
      <c r="H3710" s="280" t="s">
        <v>1394</v>
      </c>
      <c r="I3710" s="80"/>
    </row>
    <row r="3711" spans="1:9">
      <c r="A3711" s="280" t="s">
        <v>5106</v>
      </c>
      <c r="B3711" s="280" t="s">
        <v>1457</v>
      </c>
      <c r="C3711" s="280" t="s">
        <v>1208</v>
      </c>
      <c r="D3711" s="280" t="s">
        <v>1219</v>
      </c>
      <c r="E3711" s="80">
        <v>82.62711058295946</v>
      </c>
      <c r="F3711" s="80">
        <v>708522</v>
      </c>
      <c r="G3711" s="80">
        <v>9</v>
      </c>
      <c r="H3711" s="280" t="s">
        <v>1394</v>
      </c>
      <c r="I3711" s="80"/>
    </row>
    <row r="3712" spans="1:9">
      <c r="A3712" s="280" t="s">
        <v>5107</v>
      </c>
      <c r="B3712" s="280" t="s">
        <v>1457</v>
      </c>
      <c r="C3712" s="280" t="s">
        <v>1208</v>
      </c>
      <c r="D3712" s="280" t="s">
        <v>1347</v>
      </c>
      <c r="E3712" s="80">
        <v>3.3227411215063923E-3</v>
      </c>
      <c r="F3712" s="80">
        <v>708522</v>
      </c>
      <c r="G3712" s="80">
        <v>9</v>
      </c>
      <c r="H3712" s="280" t="s">
        <v>1394</v>
      </c>
      <c r="I3712" s="80"/>
    </row>
    <row r="3713" spans="1:9">
      <c r="A3713" s="280" t="s">
        <v>5108</v>
      </c>
      <c r="B3713" s="280" t="s">
        <v>1457</v>
      </c>
      <c r="C3713" s="280" t="s">
        <v>1208</v>
      </c>
      <c r="D3713" s="280" t="s">
        <v>1344</v>
      </c>
      <c r="E3713" s="80">
        <v>8.169316498342372E-3</v>
      </c>
      <c r="F3713" s="80">
        <v>708522</v>
      </c>
      <c r="G3713" s="80">
        <v>9</v>
      </c>
      <c r="H3713" s="280" t="s">
        <v>1394</v>
      </c>
      <c r="I3713" s="80"/>
    </row>
    <row r="3714" spans="1:9">
      <c r="A3714" s="280" t="s">
        <v>5109</v>
      </c>
      <c r="B3714" s="280" t="s">
        <v>1457</v>
      </c>
      <c r="C3714" s="280" t="s">
        <v>1209</v>
      </c>
      <c r="D3714" s="280" t="s">
        <v>1211</v>
      </c>
      <c r="E3714" s="80">
        <v>5.3888054490315185E-3</v>
      </c>
      <c r="F3714" s="80">
        <v>708522</v>
      </c>
      <c r="G3714" s="80">
        <v>9</v>
      </c>
      <c r="H3714" s="280" t="s">
        <v>1394</v>
      </c>
      <c r="I3714" s="80"/>
    </row>
    <row r="3715" spans="1:9">
      <c r="A3715" s="280" t="s">
        <v>5110</v>
      </c>
      <c r="B3715" s="280" t="s">
        <v>1457</v>
      </c>
      <c r="C3715" s="280" t="s">
        <v>1209</v>
      </c>
      <c r="D3715" s="280" t="s">
        <v>1212</v>
      </c>
      <c r="E3715" s="80">
        <v>5.6321995492960956E-3</v>
      </c>
      <c r="F3715" s="80">
        <v>708522</v>
      </c>
      <c r="G3715" s="80">
        <v>9</v>
      </c>
      <c r="H3715" s="280" t="s">
        <v>1394</v>
      </c>
      <c r="I3715" s="80"/>
    </row>
    <row r="3716" spans="1:9">
      <c r="A3716" s="280" t="s">
        <v>5111</v>
      </c>
      <c r="B3716" s="280" t="s">
        <v>1457</v>
      </c>
      <c r="C3716" s="280" t="s">
        <v>1209</v>
      </c>
      <c r="D3716" s="280" t="s">
        <v>1213</v>
      </c>
      <c r="E3716" s="80">
        <v>5.4018603176721894E-3</v>
      </c>
      <c r="F3716" s="80">
        <v>708522</v>
      </c>
      <c r="G3716" s="80">
        <v>9</v>
      </c>
      <c r="H3716" s="280" t="s">
        <v>1394</v>
      </c>
      <c r="I3716" s="80"/>
    </row>
    <row r="3717" spans="1:9">
      <c r="A3717" s="280" t="s">
        <v>5112</v>
      </c>
      <c r="B3717" s="280" t="s">
        <v>1457</v>
      </c>
      <c r="C3717" s="280" t="s">
        <v>1209</v>
      </c>
      <c r="D3717" s="280" t="s">
        <v>1214</v>
      </c>
      <c r="E3717" s="80">
        <v>5.5953151659000758E-3</v>
      </c>
      <c r="F3717" s="80">
        <v>708522</v>
      </c>
      <c r="G3717" s="80">
        <v>9</v>
      </c>
      <c r="H3717" s="280" t="s">
        <v>1394</v>
      </c>
      <c r="I3717" s="80"/>
    </row>
    <row r="3718" spans="1:9">
      <c r="A3718" s="280" t="s">
        <v>5113</v>
      </c>
      <c r="B3718" s="280" t="s">
        <v>1457</v>
      </c>
      <c r="C3718" s="280" t="s">
        <v>1209</v>
      </c>
      <c r="D3718" s="280" t="s">
        <v>1215</v>
      </c>
      <c r="E3718" s="80">
        <v>5.6169241259433822E-3</v>
      </c>
      <c r="F3718" s="80">
        <v>708522</v>
      </c>
      <c r="G3718" s="80">
        <v>9</v>
      </c>
      <c r="H3718" s="280" t="s">
        <v>1394</v>
      </c>
      <c r="I3718" s="80"/>
    </row>
    <row r="3719" spans="1:9">
      <c r="A3719" s="280" t="s">
        <v>5114</v>
      </c>
      <c r="B3719" s="280" t="s">
        <v>1457</v>
      </c>
      <c r="C3719" s="280" t="s">
        <v>1209</v>
      </c>
      <c r="D3719" s="280" t="s">
        <v>1216</v>
      </c>
      <c r="E3719" s="80">
        <v>8.7803241406548081E-3</v>
      </c>
      <c r="F3719" s="80">
        <v>708522</v>
      </c>
      <c r="G3719" s="80">
        <v>9</v>
      </c>
      <c r="H3719" s="280" t="s">
        <v>1394</v>
      </c>
      <c r="I3719" s="80"/>
    </row>
    <row r="3720" spans="1:9">
      <c r="A3720" s="280" t="s">
        <v>5115</v>
      </c>
      <c r="B3720" s="280" t="s">
        <v>1457</v>
      </c>
      <c r="C3720" s="280" t="s">
        <v>1209</v>
      </c>
      <c r="D3720" s="280" t="s">
        <v>1217</v>
      </c>
      <c r="E3720" s="80">
        <v>5.3149616586632654E-3</v>
      </c>
      <c r="F3720" s="80">
        <v>708522</v>
      </c>
      <c r="G3720" s="80">
        <v>9</v>
      </c>
      <c r="H3720" s="280" t="s">
        <v>1394</v>
      </c>
      <c r="I3720" s="80"/>
    </row>
    <row r="3721" spans="1:9">
      <c r="A3721" s="280" t="s">
        <v>5116</v>
      </c>
      <c r="B3721" s="280" t="s">
        <v>1457</v>
      </c>
      <c r="C3721" s="280" t="s">
        <v>1209</v>
      </c>
      <c r="D3721" s="280" t="s">
        <v>1218</v>
      </c>
      <c r="E3721" s="80">
        <v>7.6357921402284024E-3</v>
      </c>
      <c r="F3721" s="80">
        <v>708522</v>
      </c>
      <c r="G3721" s="80">
        <v>9</v>
      </c>
      <c r="H3721" s="280" t="s">
        <v>1394</v>
      </c>
      <c r="I3721" s="80"/>
    </row>
    <row r="3722" spans="1:9">
      <c r="A3722" s="280" t="s">
        <v>5117</v>
      </c>
      <c r="B3722" s="280" t="s">
        <v>1457</v>
      </c>
      <c r="C3722" s="280" t="s">
        <v>1209</v>
      </c>
      <c r="D3722" s="280" t="s">
        <v>1219</v>
      </c>
      <c r="E3722" s="80">
        <v>5.7139356726618835E-3</v>
      </c>
      <c r="F3722" s="80">
        <v>708522</v>
      </c>
      <c r="G3722" s="80">
        <v>9</v>
      </c>
      <c r="H3722" s="280" t="s">
        <v>1394</v>
      </c>
      <c r="I3722" s="80"/>
    </row>
    <row r="3723" spans="1:9">
      <c r="A3723" s="280" t="s">
        <v>5118</v>
      </c>
      <c r="B3723" s="280" t="s">
        <v>1457</v>
      </c>
      <c r="C3723" s="280" t="s">
        <v>1209</v>
      </c>
      <c r="D3723" s="280" t="s">
        <v>1347</v>
      </c>
      <c r="E3723" s="80">
        <v>2.1267164036875785E-2</v>
      </c>
      <c r="F3723" s="80">
        <v>708522</v>
      </c>
      <c r="G3723" s="80">
        <v>9</v>
      </c>
      <c r="H3723" s="280" t="s">
        <v>1394</v>
      </c>
      <c r="I3723" s="80"/>
    </row>
    <row r="3724" spans="1:9">
      <c r="A3724" s="280" t="s">
        <v>5119</v>
      </c>
      <c r="B3724" s="280" t="s">
        <v>1457</v>
      </c>
      <c r="C3724" s="280" t="s">
        <v>1209</v>
      </c>
      <c r="D3724" s="280" t="s">
        <v>1344</v>
      </c>
      <c r="E3724" s="80">
        <v>5.3319778796460271E-2</v>
      </c>
      <c r="F3724" s="80">
        <v>708522</v>
      </c>
      <c r="G3724" s="80">
        <v>9</v>
      </c>
      <c r="H3724" s="280" t="s">
        <v>1394</v>
      </c>
      <c r="I3724" s="80"/>
    </row>
    <row r="3725" spans="1:9">
      <c r="A3725" s="280" t="s">
        <v>5120</v>
      </c>
      <c r="B3725" s="280" t="s">
        <v>1457</v>
      </c>
      <c r="C3725" s="280" t="s">
        <v>1182</v>
      </c>
      <c r="D3725" s="280" t="s">
        <v>1211</v>
      </c>
      <c r="E3725" s="80">
        <v>7.0822095369344751E-2</v>
      </c>
      <c r="F3725" s="80">
        <v>708522</v>
      </c>
      <c r="G3725" s="80">
        <v>9</v>
      </c>
      <c r="H3725" s="280" t="s">
        <v>1394</v>
      </c>
      <c r="I3725" s="80"/>
    </row>
    <row r="3726" spans="1:9">
      <c r="A3726" s="280" t="s">
        <v>5121</v>
      </c>
      <c r="B3726" s="280" t="s">
        <v>1457</v>
      </c>
      <c r="C3726" s="280" t="s">
        <v>1182</v>
      </c>
      <c r="D3726" s="280" t="s">
        <v>1212</v>
      </c>
      <c r="E3726" s="80">
        <v>7.5981330896820548E-2</v>
      </c>
      <c r="F3726" s="80">
        <v>708522</v>
      </c>
      <c r="G3726" s="80">
        <v>9</v>
      </c>
      <c r="H3726" s="280" t="s">
        <v>1394</v>
      </c>
      <c r="I3726" s="80"/>
    </row>
    <row r="3727" spans="1:9">
      <c r="A3727" s="280" t="s">
        <v>5122</v>
      </c>
      <c r="B3727" s="280" t="s">
        <v>1457</v>
      </c>
      <c r="C3727" s="280" t="s">
        <v>1182</v>
      </c>
      <c r="D3727" s="280" t="s">
        <v>1213</v>
      </c>
      <c r="E3727" s="80">
        <v>7.1054144027543106E-2</v>
      </c>
      <c r="F3727" s="80">
        <v>708522</v>
      </c>
      <c r="G3727" s="80">
        <v>9</v>
      </c>
      <c r="H3727" s="280" t="s">
        <v>1394</v>
      </c>
      <c r="I3727" s="80"/>
    </row>
    <row r="3728" spans="1:9">
      <c r="A3728" s="280" t="s">
        <v>5123</v>
      </c>
      <c r="B3728" s="280" t="s">
        <v>1457</v>
      </c>
      <c r="C3728" s="280" t="s">
        <v>1182</v>
      </c>
      <c r="D3728" s="280" t="s">
        <v>1214</v>
      </c>
      <c r="E3728" s="80">
        <v>7.5701133263010631E-2</v>
      </c>
      <c r="F3728" s="80">
        <v>708522</v>
      </c>
      <c r="G3728" s="80">
        <v>9</v>
      </c>
      <c r="H3728" s="280" t="s">
        <v>1394</v>
      </c>
      <c r="I3728" s="80"/>
    </row>
    <row r="3729" spans="1:9">
      <c r="A3729" s="280" t="s">
        <v>5124</v>
      </c>
      <c r="B3729" s="280" t="s">
        <v>1457</v>
      </c>
      <c r="C3729" s="280" t="s">
        <v>1182</v>
      </c>
      <c r="D3729" s="280" t="s">
        <v>1215</v>
      </c>
      <c r="E3729" s="80">
        <v>7.5566623647297423E-2</v>
      </c>
      <c r="F3729" s="80">
        <v>708522</v>
      </c>
      <c r="G3729" s="80">
        <v>9</v>
      </c>
      <c r="H3729" s="280" t="s">
        <v>1394</v>
      </c>
      <c r="I3729" s="80"/>
    </row>
    <row r="3730" spans="1:9">
      <c r="A3730" s="280" t="s">
        <v>5125</v>
      </c>
      <c r="B3730" s="280" t="s">
        <v>1457</v>
      </c>
      <c r="C3730" s="280" t="s">
        <v>1182</v>
      </c>
      <c r="D3730" s="280" t="s">
        <v>1216</v>
      </c>
      <c r="E3730" s="80">
        <v>0.10195512017078855</v>
      </c>
      <c r="F3730" s="80">
        <v>708522</v>
      </c>
      <c r="G3730" s="80">
        <v>9</v>
      </c>
      <c r="H3730" s="280" t="s">
        <v>1394</v>
      </c>
      <c r="I3730" s="80"/>
    </row>
    <row r="3731" spans="1:9">
      <c r="A3731" s="280" t="s">
        <v>5126</v>
      </c>
      <c r="B3731" s="280" t="s">
        <v>1457</v>
      </c>
      <c r="C3731" s="280" t="s">
        <v>1182</v>
      </c>
      <c r="D3731" s="280" t="s">
        <v>1217</v>
      </c>
      <c r="E3731" s="80">
        <v>7.1328034695406384E-2</v>
      </c>
      <c r="F3731" s="80">
        <v>708522</v>
      </c>
      <c r="G3731" s="80">
        <v>9</v>
      </c>
      <c r="H3731" s="280" t="s">
        <v>1394</v>
      </c>
      <c r="I3731" s="80"/>
    </row>
    <row r="3732" spans="1:9">
      <c r="A3732" s="280" t="s">
        <v>5127</v>
      </c>
      <c r="B3732" s="280" t="s">
        <v>1457</v>
      </c>
      <c r="C3732" s="280" t="s">
        <v>1182</v>
      </c>
      <c r="D3732" s="280" t="s">
        <v>1218</v>
      </c>
      <c r="E3732" s="80">
        <v>7.3194727720792205E-2</v>
      </c>
      <c r="F3732" s="80">
        <v>708522</v>
      </c>
      <c r="G3732" s="80">
        <v>9</v>
      </c>
      <c r="H3732" s="280" t="s">
        <v>1394</v>
      </c>
      <c r="I3732" s="80"/>
    </row>
    <row r="3733" spans="1:9">
      <c r="A3733" s="280" t="s">
        <v>5128</v>
      </c>
      <c r="B3733" s="280" t="s">
        <v>1457</v>
      </c>
      <c r="C3733" s="280" t="s">
        <v>1182</v>
      </c>
      <c r="D3733" s="280" t="s">
        <v>1219</v>
      </c>
      <c r="E3733" s="80">
        <v>3427.4006068341737</v>
      </c>
      <c r="F3733" s="80">
        <v>708522</v>
      </c>
      <c r="G3733" s="80">
        <v>9</v>
      </c>
      <c r="H3733" s="280" t="s">
        <v>1394</v>
      </c>
      <c r="I3733" s="80"/>
    </row>
    <row r="3734" spans="1:9">
      <c r="A3734" s="280" t="s">
        <v>5129</v>
      </c>
      <c r="B3734" s="280" t="s">
        <v>1457</v>
      </c>
      <c r="C3734" s="280" t="s">
        <v>1182</v>
      </c>
      <c r="D3734" s="280" t="s">
        <v>1347</v>
      </c>
      <c r="E3734" s="80">
        <v>0.27288561508099007</v>
      </c>
      <c r="F3734" s="80">
        <v>708522</v>
      </c>
      <c r="G3734" s="80">
        <v>9</v>
      </c>
      <c r="H3734" s="280" t="s">
        <v>1394</v>
      </c>
      <c r="I3734" s="80"/>
    </row>
    <row r="3735" spans="1:9">
      <c r="A3735" s="280" t="s">
        <v>5130</v>
      </c>
      <c r="B3735" s="280" t="s">
        <v>1457</v>
      </c>
      <c r="C3735" s="280" t="s">
        <v>1182</v>
      </c>
      <c r="D3735" s="280" t="s">
        <v>1344</v>
      </c>
      <c r="E3735" s="80">
        <v>0.69960857123934461</v>
      </c>
      <c r="F3735" s="80">
        <v>708522</v>
      </c>
      <c r="G3735" s="80">
        <v>9</v>
      </c>
      <c r="H3735" s="280" t="s">
        <v>1394</v>
      </c>
      <c r="I3735" s="80"/>
    </row>
    <row r="3736" spans="1:9">
      <c r="A3736" s="280" t="s">
        <v>11857</v>
      </c>
      <c r="B3736" s="280" t="s">
        <v>1457</v>
      </c>
      <c r="C3736" s="280" t="s">
        <v>11768</v>
      </c>
      <c r="D3736" s="280" t="s">
        <v>1211</v>
      </c>
      <c r="E3736" s="80">
        <v>1.6750844370159376E-2</v>
      </c>
      <c r="F3736" s="80">
        <v>708522</v>
      </c>
      <c r="G3736" s="80">
        <v>9</v>
      </c>
      <c r="H3736" s="280" t="s">
        <v>1394</v>
      </c>
      <c r="I3736" s="80"/>
    </row>
    <row r="3737" spans="1:9">
      <c r="A3737" s="280" t="s">
        <v>11858</v>
      </c>
      <c r="B3737" s="280" t="s">
        <v>1457</v>
      </c>
      <c r="C3737" s="280" t="s">
        <v>11768</v>
      </c>
      <c r="D3737" s="280" t="s">
        <v>1212</v>
      </c>
      <c r="E3737" s="80">
        <v>1.7772046511387179E-2</v>
      </c>
      <c r="F3737" s="80">
        <v>708522</v>
      </c>
      <c r="G3737" s="80">
        <v>9</v>
      </c>
      <c r="H3737" s="280" t="s">
        <v>1394</v>
      </c>
      <c r="I3737" s="80"/>
    </row>
    <row r="3738" spans="1:9">
      <c r="A3738" s="280" t="s">
        <v>11859</v>
      </c>
      <c r="B3738" s="280" t="s">
        <v>1457</v>
      </c>
      <c r="C3738" s="280" t="s">
        <v>11768</v>
      </c>
      <c r="D3738" s="280" t="s">
        <v>1213</v>
      </c>
      <c r="E3738" s="80">
        <v>1.6762940781049101E-2</v>
      </c>
      <c r="F3738" s="80">
        <v>708522</v>
      </c>
      <c r="G3738" s="80">
        <v>9</v>
      </c>
      <c r="H3738" s="280" t="s">
        <v>1394</v>
      </c>
      <c r="I3738" s="80"/>
    </row>
    <row r="3739" spans="1:9">
      <c r="A3739" s="280" t="s">
        <v>11860</v>
      </c>
      <c r="B3739" s="280" t="s">
        <v>1457</v>
      </c>
      <c r="C3739" s="280" t="s">
        <v>11768</v>
      </c>
      <c r="D3739" s="280" t="s">
        <v>1214</v>
      </c>
      <c r="E3739" s="80">
        <v>1.7655869793134459E-2</v>
      </c>
      <c r="F3739" s="80">
        <v>708522</v>
      </c>
      <c r="G3739" s="80">
        <v>9</v>
      </c>
      <c r="H3739" s="280" t="s">
        <v>1394</v>
      </c>
      <c r="I3739" s="80"/>
    </row>
    <row r="3740" spans="1:9">
      <c r="A3740" s="280" t="s">
        <v>11861</v>
      </c>
      <c r="B3740" s="280" t="s">
        <v>1457</v>
      </c>
      <c r="C3740" s="280" t="s">
        <v>11768</v>
      </c>
      <c r="D3740" s="280" t="s">
        <v>1215</v>
      </c>
      <c r="E3740" s="80">
        <v>1.7700150975829023E-2</v>
      </c>
      <c r="F3740" s="80">
        <v>708522</v>
      </c>
      <c r="G3740" s="80">
        <v>9</v>
      </c>
      <c r="H3740" s="280" t="s">
        <v>1394</v>
      </c>
      <c r="I3740" s="80"/>
    </row>
    <row r="3741" spans="1:9">
      <c r="A3741" s="280" t="s">
        <v>11862</v>
      </c>
      <c r="B3741" s="280" t="s">
        <v>1457</v>
      </c>
      <c r="C3741" s="280" t="s">
        <v>11768</v>
      </c>
      <c r="D3741" s="280" t="s">
        <v>1216</v>
      </c>
      <c r="E3741" s="80">
        <v>2.4234562384509693E-2</v>
      </c>
      <c r="F3741" s="80">
        <v>708522</v>
      </c>
      <c r="G3741" s="80">
        <v>9</v>
      </c>
      <c r="H3741" s="280" t="s">
        <v>1394</v>
      </c>
      <c r="I3741" s="80"/>
    </row>
    <row r="3742" spans="1:9">
      <c r="A3742" s="280" t="s">
        <v>11863</v>
      </c>
      <c r="B3742" s="280" t="s">
        <v>1457</v>
      </c>
      <c r="C3742" s="280" t="s">
        <v>11768</v>
      </c>
      <c r="D3742" s="280" t="s">
        <v>1217</v>
      </c>
      <c r="E3742" s="80">
        <v>1.6490126103323097E-2</v>
      </c>
      <c r="F3742" s="80">
        <v>708522</v>
      </c>
      <c r="G3742" s="80">
        <v>9</v>
      </c>
      <c r="H3742" s="280" t="s">
        <v>1394</v>
      </c>
      <c r="I3742" s="80"/>
    </row>
    <row r="3743" spans="1:9">
      <c r="A3743" s="280" t="s">
        <v>11864</v>
      </c>
      <c r="B3743" s="280" t="s">
        <v>1457</v>
      </c>
      <c r="C3743" s="280" t="s">
        <v>11768</v>
      </c>
      <c r="D3743" s="280" t="s">
        <v>1218</v>
      </c>
      <c r="E3743" s="80">
        <v>3.3157092219684325E-2</v>
      </c>
      <c r="F3743" s="80">
        <v>708522</v>
      </c>
      <c r="G3743" s="80">
        <v>9</v>
      </c>
      <c r="H3743" s="280" t="s">
        <v>1394</v>
      </c>
      <c r="I3743" s="80"/>
    </row>
    <row r="3744" spans="1:9">
      <c r="A3744" s="280" t="s">
        <v>11865</v>
      </c>
      <c r="B3744" s="280" t="s">
        <v>1457</v>
      </c>
      <c r="C3744" s="280" t="s">
        <v>11768</v>
      </c>
      <c r="D3744" s="280" t="s">
        <v>1219</v>
      </c>
      <c r="E3744" s="80">
        <v>3083.7501590012675</v>
      </c>
      <c r="F3744" s="80">
        <v>708522</v>
      </c>
      <c r="G3744" s="80">
        <v>9</v>
      </c>
      <c r="H3744" s="280" t="s">
        <v>1394</v>
      </c>
      <c r="I3744" s="80"/>
    </row>
    <row r="3745" spans="1:9">
      <c r="A3745" s="280" t="s">
        <v>11866</v>
      </c>
      <c r="B3745" s="280" t="s">
        <v>1457</v>
      </c>
      <c r="C3745" s="280" t="s">
        <v>11768</v>
      </c>
      <c r="D3745" s="280" t="s">
        <v>1347</v>
      </c>
      <c r="E3745" s="80">
        <v>6.7275322539360721E-2</v>
      </c>
      <c r="F3745" s="80">
        <v>708522</v>
      </c>
      <c r="G3745" s="80">
        <v>9</v>
      </c>
      <c r="H3745" s="280" t="s">
        <v>1394</v>
      </c>
      <c r="I3745" s="80"/>
    </row>
    <row r="3746" spans="1:9">
      <c r="A3746" s="280" t="s">
        <v>11867</v>
      </c>
      <c r="B3746" s="280" t="s">
        <v>1457</v>
      </c>
      <c r="C3746" s="280" t="s">
        <v>11768</v>
      </c>
      <c r="D3746" s="280" t="s">
        <v>1344</v>
      </c>
      <c r="E3746" s="80">
        <v>0.16705035849459968</v>
      </c>
      <c r="F3746" s="80">
        <v>708522</v>
      </c>
      <c r="G3746" s="80">
        <v>9</v>
      </c>
      <c r="H3746" s="280" t="s">
        <v>1394</v>
      </c>
      <c r="I3746" s="80"/>
    </row>
    <row r="3747" spans="1:9">
      <c r="A3747" s="280" t="s">
        <v>5142</v>
      </c>
      <c r="B3747" s="280" t="s">
        <v>1457</v>
      </c>
      <c r="C3747" s="280" t="s">
        <v>1211</v>
      </c>
      <c r="D3747" s="280" t="s">
        <v>1211</v>
      </c>
      <c r="E3747" s="80">
        <v>1</v>
      </c>
      <c r="F3747" s="80">
        <v>708522</v>
      </c>
      <c r="G3747" s="80">
        <v>9</v>
      </c>
      <c r="H3747" s="280" t="s">
        <v>1394</v>
      </c>
      <c r="I3747" s="80"/>
    </row>
    <row r="3748" spans="1:9">
      <c r="A3748" s="280" t="s">
        <v>5143</v>
      </c>
      <c r="B3748" s="280" t="s">
        <v>1457</v>
      </c>
      <c r="C3748" s="280" t="s">
        <v>1211</v>
      </c>
      <c r="D3748" s="280" t="s">
        <v>1212</v>
      </c>
      <c r="E3748" s="80">
        <v>1.0595516627825678</v>
      </c>
      <c r="F3748" s="80">
        <v>708522</v>
      </c>
      <c r="G3748" s="80">
        <v>9</v>
      </c>
      <c r="H3748" s="280" t="s">
        <v>1394</v>
      </c>
      <c r="I3748" s="80"/>
    </row>
    <row r="3749" spans="1:9">
      <c r="A3749" s="280" t="s">
        <v>5144</v>
      </c>
      <c r="B3749" s="280" t="s">
        <v>1457</v>
      </c>
      <c r="C3749" s="280" t="s">
        <v>1211</v>
      </c>
      <c r="D3749" s="280" t="s">
        <v>1213</v>
      </c>
      <c r="E3749" s="80">
        <v>1.0008284995935834</v>
      </c>
      <c r="F3749" s="80">
        <v>708522</v>
      </c>
      <c r="G3749" s="80">
        <v>9</v>
      </c>
      <c r="H3749" s="280" t="s">
        <v>1394</v>
      </c>
      <c r="I3749" s="80"/>
    </row>
    <row r="3750" spans="1:9">
      <c r="A3750" s="280" t="s">
        <v>5145</v>
      </c>
      <c r="B3750" s="280" t="s">
        <v>1457</v>
      </c>
      <c r="C3750" s="280" t="s">
        <v>1211</v>
      </c>
      <c r="D3750" s="280" t="s">
        <v>1214</v>
      </c>
      <c r="E3750" s="80">
        <v>1.0553350809708353</v>
      </c>
      <c r="F3750" s="80">
        <v>708522</v>
      </c>
      <c r="G3750" s="80">
        <v>9</v>
      </c>
      <c r="H3750" s="280" t="s">
        <v>1394</v>
      </c>
      <c r="I3750" s="80"/>
    </row>
    <row r="3751" spans="1:9">
      <c r="A3751" s="280" t="s">
        <v>5146</v>
      </c>
      <c r="B3751" s="280" t="s">
        <v>1457</v>
      </c>
      <c r="C3751" s="280" t="s">
        <v>1211</v>
      </c>
      <c r="D3751" s="280" t="s">
        <v>1215</v>
      </c>
      <c r="E3751" s="80">
        <v>1.9774079790659589</v>
      </c>
      <c r="F3751" s="80">
        <v>708522</v>
      </c>
      <c r="G3751" s="80">
        <v>9</v>
      </c>
      <c r="H3751" s="280" t="s">
        <v>1394</v>
      </c>
      <c r="I3751" s="80"/>
    </row>
    <row r="3752" spans="1:9">
      <c r="A3752" s="280" t="s">
        <v>5147</v>
      </c>
      <c r="B3752" s="280" t="s">
        <v>1457</v>
      </c>
      <c r="C3752" s="280" t="s">
        <v>1211</v>
      </c>
      <c r="D3752" s="280" t="s">
        <v>1216</v>
      </c>
      <c r="E3752" s="80">
        <v>1.471406713022066</v>
      </c>
      <c r="F3752" s="80">
        <v>708522</v>
      </c>
      <c r="G3752" s="80">
        <v>9</v>
      </c>
      <c r="H3752" s="280" t="s">
        <v>1394</v>
      </c>
      <c r="I3752" s="80"/>
    </row>
    <row r="3753" spans="1:9">
      <c r="A3753" s="280" t="s">
        <v>5148</v>
      </c>
      <c r="B3753" s="280" t="s">
        <v>1457</v>
      </c>
      <c r="C3753" s="280" t="s">
        <v>1211</v>
      </c>
      <c r="D3753" s="280" t="s">
        <v>1217</v>
      </c>
      <c r="E3753" s="80">
        <v>1.0698216897283814</v>
      </c>
      <c r="F3753" s="80">
        <v>708522</v>
      </c>
      <c r="G3753" s="80">
        <v>9</v>
      </c>
      <c r="H3753" s="280" t="s">
        <v>1394</v>
      </c>
      <c r="I3753" s="80"/>
    </row>
    <row r="3754" spans="1:9">
      <c r="A3754" s="280" t="s">
        <v>5149</v>
      </c>
      <c r="B3754" s="280" t="s">
        <v>1457</v>
      </c>
      <c r="C3754" s="280" t="s">
        <v>1211</v>
      </c>
      <c r="D3754" s="280" t="s">
        <v>1218</v>
      </c>
      <c r="E3754" s="80">
        <v>2.4151751773530923</v>
      </c>
      <c r="F3754" s="80">
        <v>708522</v>
      </c>
      <c r="G3754" s="80">
        <v>9</v>
      </c>
      <c r="H3754" s="280" t="s">
        <v>1394</v>
      </c>
      <c r="I3754" s="80"/>
    </row>
    <row r="3755" spans="1:9">
      <c r="A3755" s="280" t="s">
        <v>5150</v>
      </c>
      <c r="B3755" s="280" t="s">
        <v>1457</v>
      </c>
      <c r="C3755" s="280" t="s">
        <v>1211</v>
      </c>
      <c r="D3755" s="280" t="s">
        <v>1219</v>
      </c>
      <c r="E3755" s="80">
        <v>189356.17071284083</v>
      </c>
      <c r="F3755" s="80">
        <v>708522</v>
      </c>
      <c r="G3755" s="80">
        <v>9</v>
      </c>
      <c r="H3755" s="280" t="s">
        <v>1394</v>
      </c>
      <c r="I3755" s="80"/>
    </row>
    <row r="3756" spans="1:9">
      <c r="A3756" s="280" t="s">
        <v>5151</v>
      </c>
      <c r="B3756" s="280" t="s">
        <v>1457</v>
      </c>
      <c r="C3756" s="280" t="s">
        <v>1211</v>
      </c>
      <c r="D3756" s="280" t="s">
        <v>1347</v>
      </c>
      <c r="E3756" s="80">
        <v>4.0727243489724483</v>
      </c>
      <c r="F3756" s="80">
        <v>708522</v>
      </c>
      <c r="G3756" s="80">
        <v>9</v>
      </c>
      <c r="H3756" s="280" t="s">
        <v>1394</v>
      </c>
      <c r="I3756" s="80"/>
    </row>
    <row r="3757" spans="1:9">
      <c r="A3757" s="280" t="s">
        <v>5152</v>
      </c>
      <c r="B3757" s="280" t="s">
        <v>1457</v>
      </c>
      <c r="C3757" s="280" t="s">
        <v>1211</v>
      </c>
      <c r="D3757" s="280" t="s">
        <v>1344</v>
      </c>
      <c r="E3757" s="80">
        <v>10.125672164570412</v>
      </c>
      <c r="F3757" s="80">
        <v>708522</v>
      </c>
      <c r="G3757" s="80">
        <v>9</v>
      </c>
      <c r="H3757" s="280" t="s">
        <v>1394</v>
      </c>
      <c r="I3757" s="80"/>
    </row>
    <row r="3758" spans="1:9">
      <c r="A3758" s="280" t="s">
        <v>5153</v>
      </c>
      <c r="B3758" s="280" t="s">
        <v>1457</v>
      </c>
      <c r="C3758" s="280" t="s">
        <v>1212</v>
      </c>
      <c r="D3758" s="280" t="s">
        <v>1211</v>
      </c>
      <c r="E3758" s="80">
        <v>0.94367966009481286</v>
      </c>
      <c r="F3758" s="80">
        <v>708522</v>
      </c>
      <c r="G3758" s="80">
        <v>9</v>
      </c>
      <c r="H3758" s="280" t="s">
        <v>1394</v>
      </c>
      <c r="I3758" s="80"/>
    </row>
    <row r="3759" spans="1:9">
      <c r="A3759" s="280" t="s">
        <v>5154</v>
      </c>
      <c r="B3759" s="280" t="s">
        <v>1457</v>
      </c>
      <c r="C3759" s="280" t="s">
        <v>1212</v>
      </c>
      <c r="D3759" s="280" t="s">
        <v>1212</v>
      </c>
      <c r="E3759" s="80">
        <v>1</v>
      </c>
      <c r="F3759" s="80">
        <v>708522</v>
      </c>
      <c r="G3759" s="80">
        <v>9</v>
      </c>
      <c r="H3759" s="280" t="s">
        <v>1394</v>
      </c>
      <c r="I3759" s="80"/>
    </row>
    <row r="3760" spans="1:9">
      <c r="A3760" s="280" t="s">
        <v>5155</v>
      </c>
      <c r="B3760" s="280" t="s">
        <v>1457</v>
      </c>
      <c r="C3760" s="280" t="s">
        <v>1212</v>
      </c>
      <c r="D3760" s="280" t="s">
        <v>1213</v>
      </c>
      <c r="E3760" s="80">
        <v>0.9444082069783204</v>
      </c>
      <c r="F3760" s="80">
        <v>708522</v>
      </c>
      <c r="G3760" s="80">
        <v>9</v>
      </c>
      <c r="H3760" s="280" t="s">
        <v>1394</v>
      </c>
      <c r="I3760" s="80"/>
    </row>
    <row r="3761" spans="1:9">
      <c r="A3761" s="280" t="s">
        <v>5156</v>
      </c>
      <c r="B3761" s="280" t="s">
        <v>1457</v>
      </c>
      <c r="C3761" s="280" t="s">
        <v>1212</v>
      </c>
      <c r="D3761" s="280" t="s">
        <v>1214</v>
      </c>
      <c r="E3761" s="80">
        <v>0.99365093080641842</v>
      </c>
      <c r="F3761" s="80">
        <v>708522</v>
      </c>
      <c r="G3761" s="80">
        <v>9</v>
      </c>
      <c r="H3761" s="280" t="s">
        <v>1394</v>
      </c>
      <c r="I3761" s="80"/>
    </row>
    <row r="3762" spans="1:9">
      <c r="A3762" s="280" t="s">
        <v>5157</v>
      </c>
      <c r="B3762" s="280" t="s">
        <v>1457</v>
      </c>
      <c r="C3762" s="280" t="s">
        <v>1212</v>
      </c>
      <c r="D3762" s="280" t="s">
        <v>1215</v>
      </c>
      <c r="E3762" s="80">
        <v>0.99596396027893908</v>
      </c>
      <c r="F3762" s="80">
        <v>708522</v>
      </c>
      <c r="G3762" s="80">
        <v>9</v>
      </c>
      <c r="H3762" s="280" t="s">
        <v>1394</v>
      </c>
      <c r="I3762" s="80"/>
    </row>
    <row r="3763" spans="1:9">
      <c r="A3763" s="280" t="s">
        <v>5158</v>
      </c>
      <c r="B3763" s="280" t="s">
        <v>1457</v>
      </c>
      <c r="C3763" s="280" t="s">
        <v>1212</v>
      </c>
      <c r="D3763" s="280" t="s">
        <v>1216</v>
      </c>
      <c r="E3763" s="80">
        <v>1.3114171473517289</v>
      </c>
      <c r="F3763" s="80">
        <v>708522</v>
      </c>
      <c r="G3763" s="80">
        <v>9</v>
      </c>
      <c r="H3763" s="280" t="s">
        <v>1394</v>
      </c>
      <c r="I3763" s="80"/>
    </row>
    <row r="3764" spans="1:9">
      <c r="A3764" s="280" t="s">
        <v>5159</v>
      </c>
      <c r="B3764" s="280" t="s">
        <v>1457</v>
      </c>
      <c r="C3764" s="280" t="s">
        <v>1212</v>
      </c>
      <c r="D3764" s="280" t="s">
        <v>1217</v>
      </c>
      <c r="E3764" s="80">
        <v>0.93852969878273684</v>
      </c>
      <c r="F3764" s="80">
        <v>708522</v>
      </c>
      <c r="G3764" s="80">
        <v>9</v>
      </c>
      <c r="H3764" s="280" t="s">
        <v>1394</v>
      </c>
      <c r="I3764" s="80"/>
    </row>
    <row r="3765" spans="1:9">
      <c r="A3765" s="280" t="s">
        <v>5160</v>
      </c>
      <c r="B3765" s="280" t="s">
        <v>1457</v>
      </c>
      <c r="C3765" s="280" t="s">
        <v>1212</v>
      </c>
      <c r="D3765" s="280" t="s">
        <v>1218</v>
      </c>
      <c r="E3765" s="80">
        <v>2.2728136650458537</v>
      </c>
      <c r="F3765" s="80">
        <v>708522</v>
      </c>
      <c r="G3765" s="80">
        <v>9</v>
      </c>
      <c r="H3765" s="280" t="s">
        <v>1394</v>
      </c>
      <c r="I3765" s="80"/>
    </row>
    <row r="3766" spans="1:9">
      <c r="A3766" s="280" t="s">
        <v>5161</v>
      </c>
      <c r="B3766" s="280" t="s">
        <v>1457</v>
      </c>
      <c r="C3766" s="280" t="s">
        <v>1212</v>
      </c>
      <c r="D3766" s="280" t="s">
        <v>1219</v>
      </c>
      <c r="E3766" s="80">
        <v>183168.63365418377</v>
      </c>
      <c r="F3766" s="80">
        <v>708522</v>
      </c>
      <c r="G3766" s="80">
        <v>9</v>
      </c>
      <c r="H3766" s="280" t="s">
        <v>1394</v>
      </c>
      <c r="I3766" s="80"/>
    </row>
    <row r="3767" spans="1:9">
      <c r="A3767" s="280" t="s">
        <v>5162</v>
      </c>
      <c r="B3767" s="280" t="s">
        <v>1457</v>
      </c>
      <c r="C3767" s="280" t="s">
        <v>1212</v>
      </c>
      <c r="D3767" s="280" t="s">
        <v>1347</v>
      </c>
      <c r="E3767" s="80">
        <v>3.8360512665910069</v>
      </c>
      <c r="F3767" s="80">
        <v>708522</v>
      </c>
      <c r="G3767" s="80">
        <v>9</v>
      </c>
      <c r="H3767" s="280" t="s">
        <v>1394</v>
      </c>
      <c r="I3767" s="80"/>
    </row>
    <row r="3768" spans="1:9">
      <c r="A3768" s="280" t="s">
        <v>5163</v>
      </c>
      <c r="B3768" s="280" t="s">
        <v>1457</v>
      </c>
      <c r="C3768" s="280" t="s">
        <v>1212</v>
      </c>
      <c r="D3768" s="280" t="s">
        <v>1344</v>
      </c>
      <c r="E3768" s="80">
        <v>9.5440631061518211</v>
      </c>
      <c r="F3768" s="80">
        <v>708522</v>
      </c>
      <c r="G3768" s="80">
        <v>9</v>
      </c>
      <c r="H3768" s="280" t="s">
        <v>1394</v>
      </c>
      <c r="I3768" s="80"/>
    </row>
    <row r="3769" spans="1:9">
      <c r="A3769" s="280" t="s">
        <v>5164</v>
      </c>
      <c r="B3769" s="280" t="s">
        <v>1457</v>
      </c>
      <c r="C3769" s="280" t="s">
        <v>1213</v>
      </c>
      <c r="D3769" s="280" t="s">
        <v>1211</v>
      </c>
      <c r="E3769" s="80">
        <v>0.99918624797601185</v>
      </c>
      <c r="F3769" s="80">
        <v>708522</v>
      </c>
      <c r="G3769" s="80">
        <v>9</v>
      </c>
      <c r="H3769" s="280" t="s">
        <v>1394</v>
      </c>
      <c r="I3769" s="80"/>
    </row>
    <row r="3770" spans="1:9">
      <c r="A3770" s="280" t="s">
        <v>5165</v>
      </c>
      <c r="B3770" s="280" t="s">
        <v>1457</v>
      </c>
      <c r="C3770" s="280" t="s">
        <v>1213</v>
      </c>
      <c r="D3770" s="280" t="s">
        <v>1212</v>
      </c>
      <c r="E3770" s="80">
        <v>1.0587493684174154</v>
      </c>
      <c r="F3770" s="80">
        <v>708522</v>
      </c>
      <c r="G3770" s="80">
        <v>9</v>
      </c>
      <c r="H3770" s="280" t="s">
        <v>1394</v>
      </c>
      <c r="I3770" s="80"/>
    </row>
    <row r="3771" spans="1:9">
      <c r="A3771" s="280" t="s">
        <v>5166</v>
      </c>
      <c r="B3771" s="280" t="s">
        <v>1457</v>
      </c>
      <c r="C3771" s="280" t="s">
        <v>1213</v>
      </c>
      <c r="D3771" s="280" t="s">
        <v>1213</v>
      </c>
      <c r="E3771" s="80">
        <v>1</v>
      </c>
      <c r="F3771" s="80">
        <v>708522</v>
      </c>
      <c r="G3771" s="80">
        <v>9</v>
      </c>
      <c r="H3771" s="280" t="s">
        <v>1394</v>
      </c>
      <c r="I3771" s="80"/>
    </row>
    <row r="3772" spans="1:9">
      <c r="A3772" s="280" t="s">
        <v>5167</v>
      </c>
      <c r="B3772" s="280" t="s">
        <v>1457</v>
      </c>
      <c r="C3772" s="280" t="s">
        <v>1213</v>
      </c>
      <c r="D3772" s="280" t="s">
        <v>1214</v>
      </c>
      <c r="E3772" s="80">
        <v>1.0544773657199322</v>
      </c>
      <c r="F3772" s="80">
        <v>708522</v>
      </c>
      <c r="G3772" s="80">
        <v>9</v>
      </c>
      <c r="H3772" s="280" t="s">
        <v>1394</v>
      </c>
      <c r="I3772" s="80"/>
    </row>
    <row r="3773" spans="1:9">
      <c r="A3773" s="280" t="s">
        <v>5168</v>
      </c>
      <c r="B3773" s="280" t="s">
        <v>1457</v>
      </c>
      <c r="C3773" s="280" t="s">
        <v>1213</v>
      </c>
      <c r="D3773" s="280" t="s">
        <v>1215</v>
      </c>
      <c r="E3773" s="80">
        <v>1.9546869304465726</v>
      </c>
      <c r="F3773" s="80">
        <v>708522</v>
      </c>
      <c r="G3773" s="80">
        <v>9</v>
      </c>
      <c r="H3773" s="280" t="s">
        <v>1394</v>
      </c>
      <c r="I3773" s="80"/>
    </row>
    <row r="3774" spans="1:9">
      <c r="A3774" s="280" t="s">
        <v>5169</v>
      </c>
      <c r="B3774" s="280" t="s">
        <v>1457</v>
      </c>
      <c r="C3774" s="280" t="s">
        <v>1213</v>
      </c>
      <c r="D3774" s="280" t="s">
        <v>1216</v>
      </c>
      <c r="E3774" s="80">
        <v>1.468406309244366</v>
      </c>
      <c r="F3774" s="80">
        <v>708522</v>
      </c>
      <c r="G3774" s="80">
        <v>9</v>
      </c>
      <c r="H3774" s="280" t="s">
        <v>1394</v>
      </c>
      <c r="I3774" s="80"/>
    </row>
    <row r="3775" spans="1:9">
      <c r="A3775" s="280" t="s">
        <v>5170</v>
      </c>
      <c r="B3775" s="280" t="s">
        <v>1457</v>
      </c>
      <c r="C3775" s="280" t="s">
        <v>1213</v>
      </c>
      <c r="D3775" s="280" t="s">
        <v>1217</v>
      </c>
      <c r="E3775" s="80">
        <v>1.0672668174211517</v>
      </c>
      <c r="F3775" s="80">
        <v>708522</v>
      </c>
      <c r="G3775" s="80">
        <v>9</v>
      </c>
      <c r="H3775" s="280" t="s">
        <v>1394</v>
      </c>
      <c r="I3775" s="80"/>
    </row>
    <row r="3776" spans="1:9">
      <c r="A3776" s="280" t="s">
        <v>5171</v>
      </c>
      <c r="B3776" s="280" t="s">
        <v>1457</v>
      </c>
      <c r="C3776" s="280" t="s">
        <v>1213</v>
      </c>
      <c r="D3776" s="280" t="s">
        <v>1218</v>
      </c>
      <c r="E3776" s="80">
        <v>2.4126494378211709</v>
      </c>
      <c r="F3776" s="80">
        <v>708522</v>
      </c>
      <c r="G3776" s="80">
        <v>9</v>
      </c>
      <c r="H3776" s="280" t="s">
        <v>1394</v>
      </c>
      <c r="I3776" s="80"/>
    </row>
    <row r="3777" spans="1:9">
      <c r="A3777" s="280" t="s">
        <v>5172</v>
      </c>
      <c r="B3777" s="280" t="s">
        <v>1457</v>
      </c>
      <c r="C3777" s="280" t="s">
        <v>1213</v>
      </c>
      <c r="D3777" s="280" t="s">
        <v>1219</v>
      </c>
      <c r="E3777" s="80">
        <v>189328.11864939917</v>
      </c>
      <c r="F3777" s="80">
        <v>708522</v>
      </c>
      <c r="G3777" s="80">
        <v>9</v>
      </c>
      <c r="H3777" s="280" t="s">
        <v>1394</v>
      </c>
      <c r="I3777" s="80"/>
    </row>
    <row r="3778" spans="1:9">
      <c r="A3778" s="280" t="s">
        <v>5173</v>
      </c>
      <c r="B3778" s="280" t="s">
        <v>1457</v>
      </c>
      <c r="C3778" s="280" t="s">
        <v>1213</v>
      </c>
      <c r="D3778" s="280" t="s">
        <v>1347</v>
      </c>
      <c r="E3778" s="80">
        <v>4.0694949661140774</v>
      </c>
      <c r="F3778" s="80">
        <v>708522</v>
      </c>
      <c r="G3778" s="80">
        <v>9</v>
      </c>
      <c r="H3778" s="280" t="s">
        <v>1394</v>
      </c>
      <c r="I3778" s="80"/>
    </row>
    <row r="3779" spans="1:9">
      <c r="A3779" s="280" t="s">
        <v>5174</v>
      </c>
      <c r="B3779" s="280" t="s">
        <v>1457</v>
      </c>
      <c r="C3779" s="280" t="s">
        <v>1213</v>
      </c>
      <c r="D3779" s="280" t="s">
        <v>1344</v>
      </c>
      <c r="E3779" s="80">
        <v>10.117582030557088</v>
      </c>
      <c r="F3779" s="80">
        <v>708522</v>
      </c>
      <c r="G3779" s="80">
        <v>9</v>
      </c>
      <c r="H3779" s="280" t="s">
        <v>1394</v>
      </c>
      <c r="I3779" s="80"/>
    </row>
    <row r="3780" spans="1:9">
      <c r="A3780" s="280" t="s">
        <v>5175</v>
      </c>
      <c r="B3780" s="280" t="s">
        <v>1457</v>
      </c>
      <c r="C3780" s="280" t="s">
        <v>1214</v>
      </c>
      <c r="D3780" s="280" t="s">
        <v>1211</v>
      </c>
      <c r="E3780" s="80">
        <v>0.94989017129294417</v>
      </c>
      <c r="F3780" s="80">
        <v>708522</v>
      </c>
      <c r="G3780" s="80">
        <v>9</v>
      </c>
      <c r="H3780" s="280" t="s">
        <v>1394</v>
      </c>
      <c r="I3780" s="80"/>
    </row>
    <row r="3781" spans="1:9">
      <c r="A3781" s="280" t="s">
        <v>5176</v>
      </c>
      <c r="B3781" s="280" t="s">
        <v>1457</v>
      </c>
      <c r="C3781" s="280" t="s">
        <v>1214</v>
      </c>
      <c r="D3781" s="280" t="s">
        <v>1212</v>
      </c>
      <c r="E3781" s="80">
        <v>1.004053283515344</v>
      </c>
      <c r="F3781" s="80">
        <v>708522</v>
      </c>
      <c r="G3781" s="80">
        <v>9</v>
      </c>
      <c r="H3781" s="280" t="s">
        <v>1394</v>
      </c>
      <c r="I3781" s="80"/>
    </row>
    <row r="3782" spans="1:9">
      <c r="A3782" s="280" t="s">
        <v>5177</v>
      </c>
      <c r="B3782" s="280" t="s">
        <v>1457</v>
      </c>
      <c r="C3782" s="280" t="s">
        <v>1214</v>
      </c>
      <c r="D3782" s="280" t="s">
        <v>1213</v>
      </c>
      <c r="E3782" s="80">
        <v>0.95067781217726566</v>
      </c>
      <c r="F3782" s="80">
        <v>708522</v>
      </c>
      <c r="G3782" s="80">
        <v>9</v>
      </c>
      <c r="H3782" s="280" t="s">
        <v>1394</v>
      </c>
      <c r="I3782" s="80"/>
    </row>
    <row r="3783" spans="1:9">
      <c r="A3783" s="280" t="s">
        <v>5178</v>
      </c>
      <c r="B3783" s="280" t="s">
        <v>1457</v>
      </c>
      <c r="C3783" s="280" t="s">
        <v>1214</v>
      </c>
      <c r="D3783" s="280" t="s">
        <v>1214</v>
      </c>
      <c r="E3783" s="80">
        <v>1</v>
      </c>
      <c r="F3783" s="80">
        <v>708522</v>
      </c>
      <c r="G3783" s="80">
        <v>9</v>
      </c>
      <c r="H3783" s="280" t="s">
        <v>1394</v>
      </c>
      <c r="I3783" s="80"/>
    </row>
    <row r="3784" spans="1:9">
      <c r="A3784" s="280" t="s">
        <v>5179</v>
      </c>
      <c r="B3784" s="280" t="s">
        <v>1457</v>
      </c>
      <c r="C3784" s="280" t="s">
        <v>1214</v>
      </c>
      <c r="D3784" s="280" t="s">
        <v>1215</v>
      </c>
      <c r="E3784" s="80">
        <v>1.9002638274199439</v>
      </c>
      <c r="F3784" s="80">
        <v>708522</v>
      </c>
      <c r="G3784" s="80">
        <v>9</v>
      </c>
      <c r="H3784" s="280" t="s">
        <v>1394</v>
      </c>
      <c r="I3784" s="80"/>
    </row>
    <row r="3785" spans="1:9">
      <c r="A3785" s="280" t="s">
        <v>5180</v>
      </c>
      <c r="B3785" s="280" t="s">
        <v>1457</v>
      </c>
      <c r="C3785" s="280" t="s">
        <v>1214</v>
      </c>
      <c r="D3785" s="280" t="s">
        <v>1216</v>
      </c>
      <c r="E3785" s="80">
        <v>1.3912740970155726</v>
      </c>
      <c r="F3785" s="80">
        <v>708522</v>
      </c>
      <c r="G3785" s="80">
        <v>9</v>
      </c>
      <c r="H3785" s="280" t="s">
        <v>1394</v>
      </c>
      <c r="I3785" s="80"/>
    </row>
    <row r="3786" spans="1:9">
      <c r="A3786" s="280" t="s">
        <v>5181</v>
      </c>
      <c r="B3786" s="280" t="s">
        <v>1457</v>
      </c>
      <c r="C3786" s="280" t="s">
        <v>1214</v>
      </c>
      <c r="D3786" s="280" t="s">
        <v>1217</v>
      </c>
      <c r="E3786" s="80">
        <v>1.0160626336002367</v>
      </c>
      <c r="F3786" s="80">
        <v>708522</v>
      </c>
      <c r="G3786" s="80">
        <v>9</v>
      </c>
      <c r="H3786" s="280" t="s">
        <v>1394</v>
      </c>
      <c r="I3786" s="80"/>
    </row>
    <row r="3787" spans="1:9">
      <c r="A3787" s="280" t="s">
        <v>5182</v>
      </c>
      <c r="B3787" s="280" t="s">
        <v>1457</v>
      </c>
      <c r="C3787" s="280" t="s">
        <v>1214</v>
      </c>
      <c r="D3787" s="280" t="s">
        <v>1218</v>
      </c>
      <c r="E3787" s="80">
        <v>2.3425525759605859</v>
      </c>
      <c r="F3787" s="80">
        <v>708522</v>
      </c>
      <c r="G3787" s="80">
        <v>9</v>
      </c>
      <c r="H3787" s="280" t="s">
        <v>1394</v>
      </c>
      <c r="I3787" s="80"/>
    </row>
    <row r="3788" spans="1:9">
      <c r="A3788" s="280" t="s">
        <v>5183</v>
      </c>
      <c r="B3788" s="280" t="s">
        <v>1457</v>
      </c>
      <c r="C3788" s="280" t="s">
        <v>1214</v>
      </c>
      <c r="D3788" s="280" t="s">
        <v>1219</v>
      </c>
      <c r="E3788" s="80">
        <v>183423.78526988655</v>
      </c>
      <c r="F3788" s="80">
        <v>708522</v>
      </c>
      <c r="G3788" s="80">
        <v>9</v>
      </c>
      <c r="H3788" s="280" t="s">
        <v>1394</v>
      </c>
      <c r="I3788" s="80"/>
    </row>
    <row r="3789" spans="1:9">
      <c r="A3789" s="280" t="s">
        <v>5184</v>
      </c>
      <c r="B3789" s="280" t="s">
        <v>1457</v>
      </c>
      <c r="C3789" s="280" t="s">
        <v>1214</v>
      </c>
      <c r="D3789" s="280" t="s">
        <v>1347</v>
      </c>
      <c r="E3789" s="80">
        <v>3.866642532763505</v>
      </c>
      <c r="F3789" s="80">
        <v>708522</v>
      </c>
      <c r="G3789" s="80">
        <v>9</v>
      </c>
      <c r="H3789" s="280" t="s">
        <v>1394</v>
      </c>
      <c r="I3789" s="80"/>
    </row>
    <row r="3790" spans="1:9">
      <c r="A3790" s="280" t="s">
        <v>5185</v>
      </c>
      <c r="B3790" s="280" t="s">
        <v>1457</v>
      </c>
      <c r="C3790" s="280" t="s">
        <v>1214</v>
      </c>
      <c r="D3790" s="280" t="s">
        <v>1344</v>
      </c>
      <c r="E3790" s="80">
        <v>9.6123643277446327</v>
      </c>
      <c r="F3790" s="80">
        <v>708522</v>
      </c>
      <c r="G3790" s="80">
        <v>9</v>
      </c>
      <c r="H3790" s="280" t="s">
        <v>1394</v>
      </c>
      <c r="I3790" s="80"/>
    </row>
    <row r="3791" spans="1:9">
      <c r="A3791" s="280" t="s">
        <v>5186</v>
      </c>
      <c r="B3791" s="280" t="s">
        <v>1457</v>
      </c>
      <c r="C3791" s="280" t="s">
        <v>1215</v>
      </c>
      <c r="D3791" s="280" t="s">
        <v>1211</v>
      </c>
      <c r="E3791" s="80">
        <v>0.9451808326774952</v>
      </c>
      <c r="F3791" s="80">
        <v>708522</v>
      </c>
      <c r="G3791" s="80">
        <v>9</v>
      </c>
      <c r="H3791" s="280" t="s">
        <v>1394</v>
      </c>
      <c r="I3791" s="80"/>
    </row>
    <row r="3792" spans="1:9">
      <c r="A3792" s="280" t="s">
        <v>5187</v>
      </c>
      <c r="B3792" s="280" t="s">
        <v>1457</v>
      </c>
      <c r="C3792" s="280" t="s">
        <v>1215</v>
      </c>
      <c r="D3792" s="280" t="s">
        <v>1212</v>
      </c>
      <c r="E3792" s="80">
        <v>1.0016337250370684</v>
      </c>
      <c r="F3792" s="80">
        <v>708522</v>
      </c>
      <c r="G3792" s="80">
        <v>9</v>
      </c>
      <c r="H3792" s="280" t="s">
        <v>1394</v>
      </c>
      <c r="I3792" s="80"/>
    </row>
    <row r="3793" spans="1:9">
      <c r="A3793" s="280" t="s">
        <v>5188</v>
      </c>
      <c r="B3793" s="280" t="s">
        <v>1457</v>
      </c>
      <c r="C3793" s="280" t="s">
        <v>1215</v>
      </c>
      <c r="D3793" s="280" t="s">
        <v>1213</v>
      </c>
      <c r="E3793" s="80">
        <v>0.94591192694383852</v>
      </c>
      <c r="F3793" s="80">
        <v>708522</v>
      </c>
      <c r="G3793" s="80">
        <v>9</v>
      </c>
      <c r="H3793" s="280" t="s">
        <v>1394</v>
      </c>
      <c r="I3793" s="80"/>
    </row>
    <row r="3794" spans="1:9">
      <c r="A3794" s="280" t="s">
        <v>5189</v>
      </c>
      <c r="B3794" s="280" t="s">
        <v>1457</v>
      </c>
      <c r="C3794" s="280" t="s">
        <v>1215</v>
      </c>
      <c r="D3794" s="280" t="s">
        <v>1214</v>
      </c>
      <c r="E3794" s="80">
        <v>0.9952804978569828</v>
      </c>
      <c r="F3794" s="80">
        <v>708522</v>
      </c>
      <c r="G3794" s="80">
        <v>9</v>
      </c>
      <c r="H3794" s="280" t="s">
        <v>1394</v>
      </c>
      <c r="I3794" s="80"/>
    </row>
    <row r="3795" spans="1:9">
      <c r="A3795" s="280" t="s">
        <v>5190</v>
      </c>
      <c r="B3795" s="280" t="s">
        <v>1457</v>
      </c>
      <c r="C3795" s="280" t="s">
        <v>1215</v>
      </c>
      <c r="D3795" s="280" t="s">
        <v>1215</v>
      </c>
      <c r="E3795" s="80">
        <v>1</v>
      </c>
      <c r="F3795" s="80">
        <v>708522</v>
      </c>
      <c r="G3795" s="80">
        <v>9</v>
      </c>
      <c r="H3795" s="280" t="s">
        <v>1394</v>
      </c>
      <c r="I3795" s="80"/>
    </row>
    <row r="3796" spans="1:9">
      <c r="A3796" s="280" t="s">
        <v>5191</v>
      </c>
      <c r="B3796" s="280" t="s">
        <v>1457</v>
      </c>
      <c r="C3796" s="280" t="s">
        <v>1215</v>
      </c>
      <c r="D3796" s="280" t="s">
        <v>1216</v>
      </c>
      <c r="E3796" s="80">
        <v>1.3141200028198228</v>
      </c>
      <c r="F3796" s="80">
        <v>708522</v>
      </c>
      <c r="G3796" s="80">
        <v>9</v>
      </c>
      <c r="H3796" s="280" t="s">
        <v>1394</v>
      </c>
      <c r="I3796" s="80"/>
    </row>
    <row r="3797" spans="1:9">
      <c r="A3797" s="280" t="s">
        <v>5192</v>
      </c>
      <c r="B3797" s="280" t="s">
        <v>1457</v>
      </c>
      <c r="C3797" s="280" t="s">
        <v>1215</v>
      </c>
      <c r="D3797" s="280" t="s">
        <v>1217</v>
      </c>
      <c r="E3797" s="80">
        <v>0.9402558193386098</v>
      </c>
      <c r="F3797" s="80">
        <v>708522</v>
      </c>
      <c r="G3797" s="80">
        <v>9</v>
      </c>
      <c r="H3797" s="280" t="s">
        <v>1394</v>
      </c>
      <c r="I3797" s="80"/>
    </row>
    <row r="3798" spans="1:9">
      <c r="A3798" s="280" t="s">
        <v>5193</v>
      </c>
      <c r="B3798" s="280" t="s">
        <v>1457</v>
      </c>
      <c r="C3798" s="280" t="s">
        <v>1215</v>
      </c>
      <c r="D3798" s="280" t="s">
        <v>1218</v>
      </c>
      <c r="E3798" s="80">
        <v>2.274582702352796</v>
      </c>
      <c r="F3798" s="80">
        <v>708522</v>
      </c>
      <c r="G3798" s="80">
        <v>9</v>
      </c>
      <c r="H3798" s="280" t="s">
        <v>1394</v>
      </c>
      <c r="I3798" s="80"/>
    </row>
    <row r="3799" spans="1:9">
      <c r="A3799" s="280" t="s">
        <v>5194</v>
      </c>
      <c r="B3799" s="280" t="s">
        <v>1457</v>
      </c>
      <c r="C3799" s="280" t="s">
        <v>1215</v>
      </c>
      <c r="D3799" s="280" t="s">
        <v>1219</v>
      </c>
      <c r="E3799" s="80">
        <v>183368.80137398822</v>
      </c>
      <c r="F3799" s="80">
        <v>708522</v>
      </c>
      <c r="G3799" s="80">
        <v>9</v>
      </c>
      <c r="H3799" s="280" t="s">
        <v>1394</v>
      </c>
      <c r="I3799" s="80"/>
    </row>
    <row r="3800" spans="1:9">
      <c r="A3800" s="280" t="s">
        <v>5195</v>
      </c>
      <c r="B3800" s="280" t="s">
        <v>1457</v>
      </c>
      <c r="C3800" s="280" t="s">
        <v>1215</v>
      </c>
      <c r="D3800" s="280" t="s">
        <v>1347</v>
      </c>
      <c r="E3800" s="80">
        <v>3.8420683733907817</v>
      </c>
      <c r="F3800" s="80">
        <v>708522</v>
      </c>
      <c r="G3800" s="80">
        <v>9</v>
      </c>
      <c r="H3800" s="280" t="s">
        <v>1394</v>
      </c>
      <c r="I3800" s="80"/>
    </row>
    <row r="3801" spans="1:9">
      <c r="A3801" s="280" t="s">
        <v>5196</v>
      </c>
      <c r="B3801" s="280" t="s">
        <v>1457</v>
      </c>
      <c r="C3801" s="280" t="s">
        <v>1215</v>
      </c>
      <c r="D3801" s="280" t="s">
        <v>1344</v>
      </c>
      <c r="E3801" s="80">
        <v>9.5587870112043856</v>
      </c>
      <c r="F3801" s="80">
        <v>708522</v>
      </c>
      <c r="G3801" s="80">
        <v>9</v>
      </c>
      <c r="H3801" s="280" t="s">
        <v>1394</v>
      </c>
      <c r="I3801" s="80"/>
    </row>
    <row r="3802" spans="1:9">
      <c r="A3802" s="280" t="s">
        <v>5197</v>
      </c>
      <c r="B3802" s="280" t="s">
        <v>1457</v>
      </c>
      <c r="C3802" s="280" t="s">
        <v>1216</v>
      </c>
      <c r="D3802" s="280" t="s">
        <v>1211</v>
      </c>
      <c r="E3802" s="80">
        <v>0.7161115329140908</v>
      </c>
      <c r="F3802" s="80">
        <v>708522</v>
      </c>
      <c r="G3802" s="80">
        <v>9</v>
      </c>
      <c r="H3802" s="280" t="s">
        <v>1394</v>
      </c>
      <c r="I3802" s="80"/>
    </row>
    <row r="3803" spans="1:9">
      <c r="A3803" s="280" t="s">
        <v>5198</v>
      </c>
      <c r="B3803" s="280" t="s">
        <v>1457</v>
      </c>
      <c r="C3803" s="280" t="s">
        <v>1216</v>
      </c>
      <c r="D3803" s="280" t="s">
        <v>1212</v>
      </c>
      <c r="E3803" s="80">
        <v>0.75897495166317952</v>
      </c>
      <c r="F3803" s="80">
        <v>708522</v>
      </c>
      <c r="G3803" s="80">
        <v>9</v>
      </c>
      <c r="H3803" s="280" t="s">
        <v>1394</v>
      </c>
      <c r="I3803" s="80"/>
    </row>
    <row r="3804" spans="1:9">
      <c r="A3804" s="280" t="s">
        <v>5199</v>
      </c>
      <c r="B3804" s="280" t="s">
        <v>1457</v>
      </c>
      <c r="C3804" s="280" t="s">
        <v>1216</v>
      </c>
      <c r="D3804" s="280" t="s">
        <v>1213</v>
      </c>
      <c r="E3804" s="80">
        <v>0.71664878825872835</v>
      </c>
      <c r="F3804" s="80">
        <v>708522</v>
      </c>
      <c r="G3804" s="80">
        <v>9</v>
      </c>
      <c r="H3804" s="280" t="s">
        <v>1394</v>
      </c>
      <c r="I3804" s="80"/>
    </row>
    <row r="3805" spans="1:9">
      <c r="A3805" s="280" t="s">
        <v>5200</v>
      </c>
      <c r="B3805" s="280" t="s">
        <v>1457</v>
      </c>
      <c r="C3805" s="280" t="s">
        <v>1216</v>
      </c>
      <c r="D3805" s="280" t="s">
        <v>1214</v>
      </c>
      <c r="E3805" s="80">
        <v>0.75429588755675014</v>
      </c>
      <c r="F3805" s="80">
        <v>708522</v>
      </c>
      <c r="G3805" s="80">
        <v>9</v>
      </c>
      <c r="H3805" s="280" t="s">
        <v>1394</v>
      </c>
      <c r="I3805" s="80"/>
    </row>
    <row r="3806" spans="1:9">
      <c r="A3806" s="280" t="s">
        <v>5201</v>
      </c>
      <c r="B3806" s="280" t="s">
        <v>1457</v>
      </c>
      <c r="C3806" s="280" t="s">
        <v>1216</v>
      </c>
      <c r="D3806" s="280" t="s">
        <v>1215</v>
      </c>
      <c r="E3806" s="80">
        <v>0.78550834640968725</v>
      </c>
      <c r="F3806" s="80">
        <v>708522</v>
      </c>
      <c r="G3806" s="80">
        <v>9</v>
      </c>
      <c r="H3806" s="280" t="s">
        <v>1394</v>
      </c>
      <c r="I3806" s="80"/>
    </row>
    <row r="3807" spans="1:9">
      <c r="A3807" s="280" t="s">
        <v>5202</v>
      </c>
      <c r="B3807" s="280" t="s">
        <v>1457</v>
      </c>
      <c r="C3807" s="280" t="s">
        <v>1216</v>
      </c>
      <c r="D3807" s="280" t="s">
        <v>1216</v>
      </c>
      <c r="E3807" s="80">
        <v>1</v>
      </c>
      <c r="F3807" s="80">
        <v>708522</v>
      </c>
      <c r="G3807" s="80">
        <v>9</v>
      </c>
      <c r="H3807" s="280" t="s">
        <v>1394</v>
      </c>
      <c r="I3807" s="80"/>
    </row>
    <row r="3808" spans="1:9">
      <c r="A3808" s="280" t="s">
        <v>5203</v>
      </c>
      <c r="B3808" s="280" t="s">
        <v>1457</v>
      </c>
      <c r="C3808" s="280" t="s">
        <v>1216</v>
      </c>
      <c r="D3808" s="280" t="s">
        <v>1217</v>
      </c>
      <c r="E3808" s="80">
        <v>0.71392297239927915</v>
      </c>
      <c r="F3808" s="80">
        <v>708522</v>
      </c>
      <c r="G3808" s="80">
        <v>9</v>
      </c>
      <c r="H3808" s="280" t="s">
        <v>1394</v>
      </c>
      <c r="I3808" s="80"/>
    </row>
    <row r="3809" spans="1:9">
      <c r="A3809" s="280" t="s">
        <v>5204</v>
      </c>
      <c r="B3809" s="280" t="s">
        <v>1457</v>
      </c>
      <c r="C3809" s="280" t="s">
        <v>1216</v>
      </c>
      <c r="D3809" s="280" t="s">
        <v>1218</v>
      </c>
      <c r="E3809" s="80">
        <v>0.80516047101964472</v>
      </c>
      <c r="F3809" s="80">
        <v>708522</v>
      </c>
      <c r="G3809" s="80">
        <v>9</v>
      </c>
      <c r="H3809" s="280" t="s">
        <v>1394</v>
      </c>
      <c r="I3809" s="80"/>
    </row>
    <row r="3810" spans="1:9">
      <c r="A3810" s="280" t="s">
        <v>5205</v>
      </c>
      <c r="B3810" s="280" t="s">
        <v>1457</v>
      </c>
      <c r="C3810" s="280" t="s">
        <v>1216</v>
      </c>
      <c r="D3810" s="280" t="s">
        <v>1219</v>
      </c>
      <c r="E3810" s="80">
        <v>147526.20659403404</v>
      </c>
      <c r="F3810" s="80">
        <v>708522</v>
      </c>
      <c r="G3810" s="80">
        <v>9</v>
      </c>
      <c r="H3810" s="280" t="s">
        <v>1394</v>
      </c>
      <c r="I3810" s="80"/>
    </row>
    <row r="3811" spans="1:9">
      <c r="A3811" s="280" t="s">
        <v>5206</v>
      </c>
      <c r="B3811" s="280" t="s">
        <v>1457</v>
      </c>
      <c r="C3811" s="280" t="s">
        <v>1216</v>
      </c>
      <c r="D3811" s="280" t="s">
        <v>1347</v>
      </c>
      <c r="E3811" s="80">
        <v>2.908886813089397</v>
      </c>
      <c r="F3811" s="80">
        <v>708522</v>
      </c>
      <c r="G3811" s="80">
        <v>9</v>
      </c>
      <c r="H3811" s="280" t="s">
        <v>1394</v>
      </c>
      <c r="I3811" s="80"/>
    </row>
    <row r="3812" spans="1:9">
      <c r="A3812" s="280" t="s">
        <v>5207</v>
      </c>
      <c r="B3812" s="280" t="s">
        <v>1457</v>
      </c>
      <c r="C3812" s="280" t="s">
        <v>1216</v>
      </c>
      <c r="D3812" s="280" t="s">
        <v>1344</v>
      </c>
      <c r="E3812" s="80">
        <v>7.2404091058495474</v>
      </c>
      <c r="F3812" s="80">
        <v>708522</v>
      </c>
      <c r="G3812" s="80">
        <v>9</v>
      </c>
      <c r="H3812" s="280" t="s">
        <v>1394</v>
      </c>
      <c r="I3812" s="80"/>
    </row>
    <row r="3813" spans="1:9">
      <c r="A3813" s="280" t="s">
        <v>5208</v>
      </c>
      <c r="B3813" s="280" t="s">
        <v>1457</v>
      </c>
      <c r="C3813" s="280" t="s">
        <v>1217</v>
      </c>
      <c r="D3813" s="280" t="s">
        <v>1211</v>
      </c>
      <c r="E3813" s="80">
        <v>1.0036454473442509</v>
      </c>
      <c r="F3813" s="80">
        <v>708522</v>
      </c>
      <c r="G3813" s="80">
        <v>9</v>
      </c>
      <c r="H3813" s="280" t="s">
        <v>1394</v>
      </c>
      <c r="I3813" s="80"/>
    </row>
    <row r="3814" spans="1:9">
      <c r="A3814" s="280" t="s">
        <v>5209</v>
      </c>
      <c r="B3814" s="280" t="s">
        <v>1457</v>
      </c>
      <c r="C3814" s="280" t="s">
        <v>1217</v>
      </c>
      <c r="D3814" s="280" t="s">
        <v>1212</v>
      </c>
      <c r="E3814" s="80">
        <v>1.0635949678369714</v>
      </c>
      <c r="F3814" s="80">
        <v>708522</v>
      </c>
      <c r="G3814" s="80">
        <v>9</v>
      </c>
      <c r="H3814" s="280" t="s">
        <v>1394</v>
      </c>
      <c r="I3814" s="80"/>
    </row>
    <row r="3815" spans="1:9">
      <c r="A3815" s="280" t="s">
        <v>5210</v>
      </c>
      <c r="B3815" s="280" t="s">
        <v>1457</v>
      </c>
      <c r="C3815" s="280" t="s">
        <v>1217</v>
      </c>
      <c r="D3815" s="280" t="s">
        <v>1213</v>
      </c>
      <c r="E3815" s="80">
        <v>1.0044150306186634</v>
      </c>
      <c r="F3815" s="80">
        <v>708522</v>
      </c>
      <c r="G3815" s="80">
        <v>9</v>
      </c>
      <c r="H3815" s="280" t="s">
        <v>1394</v>
      </c>
      <c r="I3815" s="80"/>
    </row>
    <row r="3816" spans="1:9">
      <c r="A3816" s="280" t="s">
        <v>5211</v>
      </c>
      <c r="B3816" s="280" t="s">
        <v>1457</v>
      </c>
      <c r="C3816" s="280" t="s">
        <v>1217</v>
      </c>
      <c r="D3816" s="280" t="s">
        <v>1214</v>
      </c>
      <c r="E3816" s="80">
        <v>1.0569194918943416</v>
      </c>
      <c r="F3816" s="80">
        <v>708522</v>
      </c>
      <c r="G3816" s="80">
        <v>9</v>
      </c>
      <c r="H3816" s="280" t="s">
        <v>1394</v>
      </c>
      <c r="I3816" s="80"/>
    </row>
    <row r="3817" spans="1:9">
      <c r="A3817" s="280" t="s">
        <v>5212</v>
      </c>
      <c r="B3817" s="280" t="s">
        <v>1457</v>
      </c>
      <c r="C3817" s="280" t="s">
        <v>1217</v>
      </c>
      <c r="D3817" s="280" t="s">
        <v>1215</v>
      </c>
      <c r="E3817" s="80">
        <v>1.0888676442764278</v>
      </c>
      <c r="F3817" s="80">
        <v>708522</v>
      </c>
      <c r="G3817" s="80">
        <v>9</v>
      </c>
      <c r="H3817" s="280" t="s">
        <v>1394</v>
      </c>
      <c r="I3817" s="80"/>
    </row>
    <row r="3818" spans="1:9">
      <c r="A3818" s="280" t="s">
        <v>5213</v>
      </c>
      <c r="B3818" s="280" t="s">
        <v>1457</v>
      </c>
      <c r="C3818" s="280" t="s">
        <v>1217</v>
      </c>
      <c r="D3818" s="280" t="s">
        <v>1216</v>
      </c>
      <c r="E3818" s="80">
        <v>1.395062952064926</v>
      </c>
      <c r="F3818" s="80">
        <v>708522</v>
      </c>
      <c r="G3818" s="80">
        <v>9</v>
      </c>
      <c r="H3818" s="280" t="s">
        <v>1394</v>
      </c>
      <c r="I3818" s="80"/>
    </row>
    <row r="3819" spans="1:9">
      <c r="A3819" s="280" t="s">
        <v>5214</v>
      </c>
      <c r="B3819" s="280" t="s">
        <v>1457</v>
      </c>
      <c r="C3819" s="280" t="s">
        <v>1217</v>
      </c>
      <c r="D3819" s="280" t="s">
        <v>1217</v>
      </c>
      <c r="E3819" s="80">
        <v>1</v>
      </c>
      <c r="F3819" s="80">
        <v>708522</v>
      </c>
      <c r="G3819" s="80">
        <v>9</v>
      </c>
      <c r="H3819" s="280" t="s">
        <v>1394</v>
      </c>
      <c r="I3819" s="80"/>
    </row>
    <row r="3820" spans="1:9">
      <c r="A3820" s="280" t="s">
        <v>5215</v>
      </c>
      <c r="B3820" s="280" t="s">
        <v>1457</v>
      </c>
      <c r="C3820" s="280" t="s">
        <v>1217</v>
      </c>
      <c r="D3820" s="280" t="s">
        <v>1218</v>
      </c>
      <c r="E3820" s="80">
        <v>2.4076214442156658</v>
      </c>
      <c r="F3820" s="80">
        <v>708522</v>
      </c>
      <c r="G3820" s="80">
        <v>9</v>
      </c>
      <c r="H3820" s="280" t="s">
        <v>1394</v>
      </c>
      <c r="I3820" s="80"/>
    </row>
    <row r="3821" spans="1:9">
      <c r="A3821" s="280" t="s">
        <v>5216</v>
      </c>
      <c r="B3821" s="280" t="s">
        <v>1457</v>
      </c>
      <c r="C3821" s="280" t="s">
        <v>1217</v>
      </c>
      <c r="D3821" s="280" t="s">
        <v>1219</v>
      </c>
      <c r="E3821" s="80">
        <v>195686.34395260669</v>
      </c>
      <c r="F3821" s="80">
        <v>708522</v>
      </c>
      <c r="G3821" s="80">
        <v>9</v>
      </c>
      <c r="H3821" s="280" t="s">
        <v>1394</v>
      </c>
      <c r="I3821" s="80"/>
    </row>
    <row r="3822" spans="1:9">
      <c r="A3822" s="280" t="s">
        <v>5217</v>
      </c>
      <c r="B3822" s="280" t="s">
        <v>1457</v>
      </c>
      <c r="C3822" s="280" t="s">
        <v>1217</v>
      </c>
      <c r="D3822" s="280" t="s">
        <v>1347</v>
      </c>
      <c r="E3822" s="80">
        <v>4.0787572624836033</v>
      </c>
      <c r="F3822" s="80">
        <v>708522</v>
      </c>
      <c r="G3822" s="80">
        <v>9</v>
      </c>
      <c r="H3822" s="280" t="s">
        <v>1394</v>
      </c>
      <c r="I3822" s="80"/>
    </row>
    <row r="3823" spans="1:9">
      <c r="A3823" s="280" t="s">
        <v>5218</v>
      </c>
      <c r="B3823" s="280" t="s">
        <v>1457</v>
      </c>
      <c r="C3823" s="280" t="s">
        <v>1217</v>
      </c>
      <c r="D3823" s="280" t="s">
        <v>1344</v>
      </c>
      <c r="E3823" s="80">
        <v>10.143867319230559</v>
      </c>
      <c r="F3823" s="80">
        <v>708522</v>
      </c>
      <c r="G3823" s="80">
        <v>9</v>
      </c>
      <c r="H3823" s="280" t="s">
        <v>1394</v>
      </c>
      <c r="I3823" s="80"/>
    </row>
    <row r="3824" spans="1:9">
      <c r="A3824" s="280" t="s">
        <v>5219</v>
      </c>
      <c r="B3824" s="280" t="s">
        <v>1457</v>
      </c>
      <c r="C3824" s="280" t="s">
        <v>1218</v>
      </c>
      <c r="D3824" s="280" t="s">
        <v>1211</v>
      </c>
      <c r="E3824" s="80">
        <v>0.92012588850880483</v>
      </c>
      <c r="F3824" s="80">
        <v>708522</v>
      </c>
      <c r="G3824" s="80">
        <v>9</v>
      </c>
      <c r="H3824" s="280" t="s">
        <v>1394</v>
      </c>
      <c r="I3824" s="80"/>
    </row>
    <row r="3825" spans="1:9">
      <c r="A3825" s="280" t="s">
        <v>5220</v>
      </c>
      <c r="B3825" s="280" t="s">
        <v>1457</v>
      </c>
      <c r="C3825" s="280" t="s">
        <v>1218</v>
      </c>
      <c r="D3825" s="280" t="s">
        <v>1212</v>
      </c>
      <c r="E3825" s="80">
        <v>0.97849838287510604</v>
      </c>
      <c r="F3825" s="80">
        <v>708522</v>
      </c>
      <c r="G3825" s="80">
        <v>9</v>
      </c>
      <c r="H3825" s="280" t="s">
        <v>1394</v>
      </c>
      <c r="I3825" s="80"/>
    </row>
    <row r="3826" spans="1:9">
      <c r="A3826" s="280" t="s">
        <v>5221</v>
      </c>
      <c r="B3826" s="280" t="s">
        <v>1457</v>
      </c>
      <c r="C3826" s="280" t="s">
        <v>1218</v>
      </c>
      <c r="D3826" s="280" t="s">
        <v>1213</v>
      </c>
      <c r="E3826" s="80">
        <v>0.92090033368784752</v>
      </c>
      <c r="F3826" s="80">
        <v>708522</v>
      </c>
      <c r="G3826" s="80">
        <v>9</v>
      </c>
      <c r="H3826" s="280" t="s">
        <v>1394</v>
      </c>
      <c r="I3826" s="80"/>
    </row>
    <row r="3827" spans="1:9">
      <c r="A3827" s="280" t="s">
        <v>5222</v>
      </c>
      <c r="B3827" s="280" t="s">
        <v>1457</v>
      </c>
      <c r="C3827" s="280" t="s">
        <v>1218</v>
      </c>
      <c r="D3827" s="280" t="s">
        <v>1214</v>
      </c>
      <c r="E3827" s="80">
        <v>0.97243878153287466</v>
      </c>
      <c r="F3827" s="80">
        <v>708522</v>
      </c>
      <c r="G3827" s="80">
        <v>9</v>
      </c>
      <c r="H3827" s="280" t="s">
        <v>1394</v>
      </c>
      <c r="I3827" s="80"/>
    </row>
    <row r="3828" spans="1:9">
      <c r="A3828" s="280" t="s">
        <v>5223</v>
      </c>
      <c r="B3828" s="280" t="s">
        <v>1457</v>
      </c>
      <c r="C3828" s="280" t="s">
        <v>1218</v>
      </c>
      <c r="D3828" s="280" t="s">
        <v>1215</v>
      </c>
      <c r="E3828" s="80">
        <v>1.0078427118141173</v>
      </c>
      <c r="F3828" s="80">
        <v>708522</v>
      </c>
      <c r="G3828" s="80">
        <v>9</v>
      </c>
      <c r="H3828" s="280" t="s">
        <v>1394</v>
      </c>
      <c r="I3828" s="80"/>
    </row>
    <row r="3829" spans="1:9">
      <c r="A3829" s="280" t="s">
        <v>5224</v>
      </c>
      <c r="B3829" s="280" t="s">
        <v>1457</v>
      </c>
      <c r="C3829" s="280" t="s">
        <v>1218</v>
      </c>
      <c r="D3829" s="280" t="s">
        <v>1216</v>
      </c>
      <c r="E3829" s="80">
        <v>1.3051436521102975</v>
      </c>
      <c r="F3829" s="80">
        <v>708522</v>
      </c>
      <c r="G3829" s="80">
        <v>9</v>
      </c>
      <c r="H3829" s="280" t="s">
        <v>1394</v>
      </c>
      <c r="I3829" s="80"/>
    </row>
    <row r="3830" spans="1:9">
      <c r="A3830" s="280" t="s">
        <v>5225</v>
      </c>
      <c r="B3830" s="280" t="s">
        <v>1457</v>
      </c>
      <c r="C3830" s="280" t="s">
        <v>1218</v>
      </c>
      <c r="D3830" s="280" t="s">
        <v>1217</v>
      </c>
      <c r="E3830" s="80">
        <v>0.9197706613261506</v>
      </c>
      <c r="F3830" s="80">
        <v>708522</v>
      </c>
      <c r="G3830" s="80">
        <v>9</v>
      </c>
      <c r="H3830" s="280" t="s">
        <v>1394</v>
      </c>
      <c r="I3830" s="80"/>
    </row>
    <row r="3831" spans="1:9">
      <c r="A3831" s="280" t="s">
        <v>5226</v>
      </c>
      <c r="B3831" s="280" t="s">
        <v>1457</v>
      </c>
      <c r="C3831" s="280" t="s">
        <v>1218</v>
      </c>
      <c r="D3831" s="280" t="s">
        <v>1218</v>
      </c>
      <c r="E3831" s="80">
        <v>1</v>
      </c>
      <c r="F3831" s="80">
        <v>708522</v>
      </c>
      <c r="G3831" s="80">
        <v>9</v>
      </c>
      <c r="H3831" s="280" t="s">
        <v>1394</v>
      </c>
      <c r="I3831" s="80"/>
    </row>
    <row r="3832" spans="1:9">
      <c r="A3832" s="280" t="s">
        <v>5227</v>
      </c>
      <c r="B3832" s="280" t="s">
        <v>1457</v>
      </c>
      <c r="C3832" s="280" t="s">
        <v>1218</v>
      </c>
      <c r="D3832" s="280" t="s">
        <v>1219</v>
      </c>
      <c r="E3832" s="80">
        <v>164677.38292506983</v>
      </c>
      <c r="F3832" s="80">
        <v>708522</v>
      </c>
      <c r="G3832" s="80">
        <v>9</v>
      </c>
      <c r="H3832" s="280" t="s">
        <v>1394</v>
      </c>
      <c r="I3832" s="80"/>
    </row>
    <row r="3833" spans="1:9">
      <c r="A3833" s="280" t="s">
        <v>5228</v>
      </c>
      <c r="B3833" s="280" t="s">
        <v>1457</v>
      </c>
      <c r="C3833" s="280" t="s">
        <v>1218</v>
      </c>
      <c r="D3833" s="280" t="s">
        <v>1347</v>
      </c>
      <c r="E3833" s="80">
        <v>3.7054655018216955</v>
      </c>
      <c r="F3833" s="80">
        <v>708522</v>
      </c>
      <c r="G3833" s="80">
        <v>9</v>
      </c>
      <c r="H3833" s="280" t="s">
        <v>1394</v>
      </c>
      <c r="I3833" s="80"/>
    </row>
    <row r="3834" spans="1:9">
      <c r="A3834" s="280" t="s">
        <v>5229</v>
      </c>
      <c r="B3834" s="280" t="s">
        <v>1457</v>
      </c>
      <c r="C3834" s="280" t="s">
        <v>1218</v>
      </c>
      <c r="D3834" s="280" t="s">
        <v>1344</v>
      </c>
      <c r="E3834" s="80">
        <v>9.2650845669511952</v>
      </c>
      <c r="F3834" s="80">
        <v>708522</v>
      </c>
      <c r="G3834" s="80">
        <v>9</v>
      </c>
      <c r="H3834" s="280" t="s">
        <v>1394</v>
      </c>
      <c r="I3834" s="80"/>
    </row>
    <row r="3835" spans="1:9">
      <c r="A3835" s="280" t="s">
        <v>5230</v>
      </c>
      <c r="B3835" s="280" t="s">
        <v>1457</v>
      </c>
      <c r="C3835" s="280" t="s">
        <v>1219</v>
      </c>
      <c r="D3835" s="280" t="s">
        <v>1211</v>
      </c>
      <c r="E3835" s="80">
        <v>0.87741678815752611</v>
      </c>
      <c r="F3835" s="80">
        <v>708522</v>
      </c>
      <c r="G3835" s="80">
        <v>9</v>
      </c>
      <c r="H3835" s="280" t="s">
        <v>1394</v>
      </c>
      <c r="I3835" s="80"/>
    </row>
    <row r="3836" spans="1:9">
      <c r="A3836" s="280" t="s">
        <v>5231</v>
      </c>
      <c r="B3836" s="280" t="s">
        <v>1457</v>
      </c>
      <c r="C3836" s="280" t="s">
        <v>1219</v>
      </c>
      <c r="D3836" s="280" t="s">
        <v>1212</v>
      </c>
      <c r="E3836" s="80">
        <v>0.92948867815956626</v>
      </c>
      <c r="F3836" s="80">
        <v>708522</v>
      </c>
      <c r="G3836" s="80">
        <v>9</v>
      </c>
      <c r="H3836" s="280" t="s">
        <v>1394</v>
      </c>
      <c r="I3836" s="80"/>
    </row>
    <row r="3837" spans="1:9">
      <c r="A3837" s="280" t="s">
        <v>5232</v>
      </c>
      <c r="B3837" s="280" t="s">
        <v>1457</v>
      </c>
      <c r="C3837" s="280" t="s">
        <v>1219</v>
      </c>
      <c r="D3837" s="280" t="s">
        <v>1213</v>
      </c>
      <c r="E3837" s="80">
        <v>0.87815359959432338</v>
      </c>
      <c r="F3837" s="80">
        <v>708522</v>
      </c>
      <c r="G3837" s="80">
        <v>9</v>
      </c>
      <c r="H3837" s="280" t="s">
        <v>1394</v>
      </c>
      <c r="I3837" s="80"/>
    </row>
    <row r="3838" spans="1:9">
      <c r="A3838" s="280" t="s">
        <v>5233</v>
      </c>
      <c r="B3838" s="280" t="s">
        <v>1457</v>
      </c>
      <c r="C3838" s="280" t="s">
        <v>1219</v>
      </c>
      <c r="D3838" s="280" t="s">
        <v>1214</v>
      </c>
      <c r="E3838" s="80">
        <v>0.92427659135724871</v>
      </c>
      <c r="F3838" s="80">
        <v>708522</v>
      </c>
      <c r="G3838" s="80">
        <v>9</v>
      </c>
      <c r="H3838" s="280" t="s">
        <v>1394</v>
      </c>
      <c r="I3838" s="80"/>
    </row>
    <row r="3839" spans="1:9">
      <c r="A3839" s="280" t="s">
        <v>5234</v>
      </c>
      <c r="B3839" s="280" t="s">
        <v>1457</v>
      </c>
      <c r="C3839" s="280" t="s">
        <v>1219</v>
      </c>
      <c r="D3839" s="280" t="s">
        <v>1215</v>
      </c>
      <c r="E3839" s="80">
        <v>1.2841867257521018</v>
      </c>
      <c r="F3839" s="80">
        <v>708522</v>
      </c>
      <c r="G3839" s="80">
        <v>9</v>
      </c>
      <c r="H3839" s="280" t="s">
        <v>1394</v>
      </c>
      <c r="I3839" s="80"/>
    </row>
    <row r="3840" spans="1:9">
      <c r="A3840" s="280" t="s">
        <v>5235</v>
      </c>
      <c r="B3840" s="280" t="s">
        <v>1457</v>
      </c>
      <c r="C3840" s="280" t="s">
        <v>1219</v>
      </c>
      <c r="D3840" s="280" t="s">
        <v>1216</v>
      </c>
      <c r="E3840" s="80">
        <v>1.2561904814365834</v>
      </c>
      <c r="F3840" s="80">
        <v>708522</v>
      </c>
      <c r="G3840" s="80">
        <v>9</v>
      </c>
      <c r="H3840" s="280" t="s">
        <v>1394</v>
      </c>
      <c r="I3840" s="80"/>
    </row>
    <row r="3841" spans="1:9">
      <c r="A3841" s="280" t="s">
        <v>5236</v>
      </c>
      <c r="B3841" s="280" t="s">
        <v>1457</v>
      </c>
      <c r="C3841" s="280" t="s">
        <v>1219</v>
      </c>
      <c r="D3841" s="280" t="s">
        <v>1217</v>
      </c>
      <c r="E3841" s="80">
        <v>0.9019875026729417</v>
      </c>
      <c r="F3841" s="80">
        <v>708522</v>
      </c>
      <c r="G3841" s="80">
        <v>9</v>
      </c>
      <c r="H3841" s="280" t="s">
        <v>1394</v>
      </c>
      <c r="I3841" s="80"/>
    </row>
    <row r="3842" spans="1:9">
      <c r="A3842" s="280" t="s">
        <v>5237</v>
      </c>
      <c r="B3842" s="280" t="s">
        <v>1457</v>
      </c>
      <c r="C3842" s="280" t="s">
        <v>1219</v>
      </c>
      <c r="D3842" s="280" t="s">
        <v>1218</v>
      </c>
      <c r="E3842" s="80">
        <v>2.1888845236426078</v>
      </c>
      <c r="F3842" s="80">
        <v>708522</v>
      </c>
      <c r="G3842" s="80">
        <v>9</v>
      </c>
      <c r="H3842" s="280" t="s">
        <v>1394</v>
      </c>
      <c r="I3842" s="80"/>
    </row>
    <row r="3843" spans="1:9">
      <c r="A3843" s="280" t="s">
        <v>5238</v>
      </c>
      <c r="B3843" s="280" t="s">
        <v>1457</v>
      </c>
      <c r="C3843" s="280" t="s">
        <v>1219</v>
      </c>
      <c r="D3843" s="280" t="s">
        <v>1219</v>
      </c>
      <c r="E3843" s="80">
        <v>1</v>
      </c>
      <c r="F3843" s="80">
        <v>708522</v>
      </c>
      <c r="G3843" s="80">
        <v>9</v>
      </c>
      <c r="H3843" s="280" t="s">
        <v>1394</v>
      </c>
      <c r="I3843" s="80"/>
    </row>
    <row r="3844" spans="1:9">
      <c r="A3844" s="280" t="s">
        <v>5239</v>
      </c>
      <c r="B3844" s="280" t="s">
        <v>1457</v>
      </c>
      <c r="C3844" s="280" t="s">
        <v>1219</v>
      </c>
      <c r="D3844" s="280" t="s">
        <v>1347</v>
      </c>
      <c r="E3844" s="80">
        <v>3.5120481563395827</v>
      </c>
      <c r="F3844" s="80">
        <v>708522</v>
      </c>
      <c r="G3844" s="80">
        <v>9</v>
      </c>
      <c r="H3844" s="280" t="s">
        <v>1394</v>
      </c>
      <c r="I3844" s="80"/>
    </row>
    <row r="3845" spans="1:9">
      <c r="A3845" s="280" t="s">
        <v>5240</v>
      </c>
      <c r="B3845" s="280" t="s">
        <v>1457</v>
      </c>
      <c r="C3845" s="280" t="s">
        <v>1219</v>
      </c>
      <c r="D3845" s="280" t="s">
        <v>1344</v>
      </c>
      <c r="E3845" s="80">
        <v>8.8437938785840871</v>
      </c>
      <c r="F3845" s="80">
        <v>708522</v>
      </c>
      <c r="G3845" s="80">
        <v>9</v>
      </c>
      <c r="H3845" s="280" t="s">
        <v>1394</v>
      </c>
      <c r="I3845" s="80"/>
    </row>
    <row r="3846" spans="1:9">
      <c r="A3846" s="280" t="s">
        <v>5241</v>
      </c>
      <c r="B3846" s="280" t="s">
        <v>1457</v>
      </c>
      <c r="C3846" s="280" t="s">
        <v>1183</v>
      </c>
      <c r="D3846" s="280" t="s">
        <v>1211</v>
      </c>
      <c r="E3846" s="80">
        <v>0.254679551329484</v>
      </c>
      <c r="F3846" s="80">
        <v>708522</v>
      </c>
      <c r="G3846" s="80">
        <v>9</v>
      </c>
      <c r="H3846" s="280" t="s">
        <v>1394</v>
      </c>
      <c r="I3846" s="80"/>
    </row>
    <row r="3847" spans="1:9">
      <c r="A3847" s="280" t="s">
        <v>5242</v>
      </c>
      <c r="B3847" s="280" t="s">
        <v>1457</v>
      </c>
      <c r="C3847" s="280" t="s">
        <v>1183</v>
      </c>
      <c r="D3847" s="280" t="s">
        <v>1212</v>
      </c>
      <c r="E3847" s="80">
        <v>0.26980161027177685</v>
      </c>
      <c r="F3847" s="80">
        <v>708522</v>
      </c>
      <c r="G3847" s="80">
        <v>9</v>
      </c>
      <c r="H3847" s="280" t="s">
        <v>1394</v>
      </c>
      <c r="I3847" s="80"/>
    </row>
    <row r="3848" spans="1:9">
      <c r="A3848" s="280" t="s">
        <v>5243</v>
      </c>
      <c r="B3848" s="280" t="s">
        <v>1457</v>
      </c>
      <c r="C3848" s="280" t="s">
        <v>1183</v>
      </c>
      <c r="D3848" s="280" t="s">
        <v>1213</v>
      </c>
      <c r="E3848" s="80">
        <v>0.25488821400129547</v>
      </c>
      <c r="F3848" s="80">
        <v>708522</v>
      </c>
      <c r="G3848" s="80">
        <v>9</v>
      </c>
      <c r="H3848" s="280" t="s">
        <v>1394</v>
      </c>
      <c r="I3848" s="80"/>
    </row>
    <row r="3849" spans="1:9">
      <c r="A3849" s="280" t="s">
        <v>5244</v>
      </c>
      <c r="B3849" s="280" t="s">
        <v>1457</v>
      </c>
      <c r="C3849" s="280" t="s">
        <v>1183</v>
      </c>
      <c r="D3849" s="280" t="s">
        <v>1214</v>
      </c>
      <c r="E3849" s="80">
        <v>0.26803798402525325</v>
      </c>
      <c r="F3849" s="80">
        <v>708522</v>
      </c>
      <c r="G3849" s="80">
        <v>9</v>
      </c>
      <c r="H3849" s="280" t="s">
        <v>1394</v>
      </c>
      <c r="I3849" s="80"/>
    </row>
    <row r="3850" spans="1:9">
      <c r="A3850" s="280" t="s">
        <v>5245</v>
      </c>
      <c r="B3850" s="280" t="s">
        <v>1457</v>
      </c>
      <c r="C3850" s="280" t="s">
        <v>1183</v>
      </c>
      <c r="D3850" s="280" t="s">
        <v>1215</v>
      </c>
      <c r="E3850" s="80">
        <v>0.26867993855889621</v>
      </c>
      <c r="F3850" s="80">
        <v>708522</v>
      </c>
      <c r="G3850" s="80">
        <v>9</v>
      </c>
      <c r="H3850" s="280" t="s">
        <v>1394</v>
      </c>
      <c r="I3850" s="80"/>
    </row>
    <row r="3851" spans="1:9">
      <c r="A3851" s="280" t="s">
        <v>5246</v>
      </c>
      <c r="B3851" s="280" t="s">
        <v>1457</v>
      </c>
      <c r="C3851" s="280" t="s">
        <v>1183</v>
      </c>
      <c r="D3851" s="280" t="s">
        <v>1216</v>
      </c>
      <c r="E3851" s="80">
        <v>0.34724894660191252</v>
      </c>
      <c r="F3851" s="80">
        <v>708522</v>
      </c>
      <c r="G3851" s="80">
        <v>9</v>
      </c>
      <c r="H3851" s="280" t="s">
        <v>1394</v>
      </c>
      <c r="I3851" s="80"/>
    </row>
    <row r="3852" spans="1:9">
      <c r="A3852" s="280" t="s">
        <v>5247</v>
      </c>
      <c r="B3852" s="280" t="s">
        <v>1457</v>
      </c>
      <c r="C3852" s="280" t="s">
        <v>1183</v>
      </c>
      <c r="D3852" s="280" t="s">
        <v>1217</v>
      </c>
      <c r="E3852" s="80">
        <v>0.2535868536193015</v>
      </c>
      <c r="F3852" s="80">
        <v>708522</v>
      </c>
      <c r="G3852" s="80">
        <v>9</v>
      </c>
      <c r="H3852" s="280" t="s">
        <v>1394</v>
      </c>
      <c r="I3852" s="80"/>
    </row>
    <row r="3853" spans="1:9">
      <c r="A3853" s="280" t="s">
        <v>5248</v>
      </c>
      <c r="B3853" s="280" t="s">
        <v>1457</v>
      </c>
      <c r="C3853" s="280" t="s">
        <v>1183</v>
      </c>
      <c r="D3853" s="280" t="s">
        <v>1218</v>
      </c>
      <c r="E3853" s="80">
        <v>1.5213198787781315</v>
      </c>
      <c r="F3853" s="80">
        <v>708522</v>
      </c>
      <c r="G3853" s="80">
        <v>9</v>
      </c>
      <c r="H3853" s="280" t="s">
        <v>1394</v>
      </c>
      <c r="I3853" s="80"/>
    </row>
    <row r="3854" spans="1:9">
      <c r="A3854" s="280" t="s">
        <v>5249</v>
      </c>
      <c r="B3854" s="280" t="s">
        <v>1457</v>
      </c>
      <c r="C3854" s="280" t="s">
        <v>1183</v>
      </c>
      <c r="D3854" s="280" t="s">
        <v>1219</v>
      </c>
      <c r="E3854" s="80">
        <v>41733.538495558285</v>
      </c>
      <c r="F3854" s="80">
        <v>708522</v>
      </c>
      <c r="G3854" s="80">
        <v>9</v>
      </c>
      <c r="H3854" s="280" t="s">
        <v>1394</v>
      </c>
      <c r="I3854" s="80"/>
    </row>
    <row r="3855" spans="1:9">
      <c r="A3855" s="280" t="s">
        <v>5250</v>
      </c>
      <c r="B3855" s="280" t="s">
        <v>1457</v>
      </c>
      <c r="C3855" s="280" t="s">
        <v>1183</v>
      </c>
      <c r="D3855" s="280" t="s">
        <v>1347</v>
      </c>
      <c r="E3855" s="80">
        <v>1.0359037850647581</v>
      </c>
      <c r="F3855" s="80">
        <v>708522</v>
      </c>
      <c r="G3855" s="80">
        <v>9</v>
      </c>
      <c r="H3855" s="280" t="s">
        <v>1394</v>
      </c>
      <c r="I3855" s="80"/>
    </row>
    <row r="3856" spans="1:9">
      <c r="A3856" s="280" t="s">
        <v>5251</v>
      </c>
      <c r="B3856" s="280" t="s">
        <v>1457</v>
      </c>
      <c r="C3856" s="280" t="s">
        <v>1183</v>
      </c>
      <c r="D3856" s="280" t="s">
        <v>1344</v>
      </c>
      <c r="E3856" s="80">
        <v>2.572002825868057</v>
      </c>
      <c r="F3856" s="80">
        <v>708522</v>
      </c>
      <c r="G3856" s="80">
        <v>9</v>
      </c>
      <c r="H3856" s="280" t="s">
        <v>1394</v>
      </c>
      <c r="I3856" s="80"/>
    </row>
    <row r="3857" spans="1:9">
      <c r="A3857" s="280" t="s">
        <v>5252</v>
      </c>
      <c r="B3857" s="280" t="s">
        <v>1457</v>
      </c>
      <c r="C3857" s="280" t="s">
        <v>1184</v>
      </c>
      <c r="D3857" s="280" t="s">
        <v>1211</v>
      </c>
      <c r="E3857" s="80">
        <v>1.6103518730516519E-2</v>
      </c>
      <c r="F3857" s="80">
        <v>708522</v>
      </c>
      <c r="G3857" s="80">
        <v>9</v>
      </c>
      <c r="H3857" s="280" t="s">
        <v>1394</v>
      </c>
      <c r="I3857" s="80"/>
    </row>
    <row r="3858" spans="1:9">
      <c r="A3858" s="280" t="s">
        <v>5253</v>
      </c>
      <c r="B3858" s="280" t="s">
        <v>1457</v>
      </c>
      <c r="C3858" s="280" t="s">
        <v>1184</v>
      </c>
      <c r="D3858" s="280" t="s">
        <v>1212</v>
      </c>
      <c r="E3858" s="80">
        <v>1.7046359390627781E-2</v>
      </c>
      <c r="F3858" s="80">
        <v>708522</v>
      </c>
      <c r="G3858" s="80">
        <v>9</v>
      </c>
      <c r="H3858" s="280" t="s">
        <v>1394</v>
      </c>
      <c r="I3858" s="80"/>
    </row>
    <row r="3859" spans="1:9">
      <c r="A3859" s="280" t="s">
        <v>5254</v>
      </c>
      <c r="B3859" s="280" t="s">
        <v>1457</v>
      </c>
      <c r="C3859" s="280" t="s">
        <v>1184</v>
      </c>
      <c r="D3859" s="280" t="s">
        <v>1213</v>
      </c>
      <c r="E3859" s="80">
        <v>1.611508757759067E-2</v>
      </c>
      <c r="F3859" s="80">
        <v>708522</v>
      </c>
      <c r="G3859" s="80">
        <v>9</v>
      </c>
      <c r="H3859" s="280" t="s">
        <v>1394</v>
      </c>
      <c r="I3859" s="80"/>
    </row>
    <row r="3860" spans="1:9">
      <c r="A3860" s="280" t="s">
        <v>5255</v>
      </c>
      <c r="B3860" s="280" t="s">
        <v>1457</v>
      </c>
      <c r="C3860" s="280" t="s">
        <v>1184</v>
      </c>
      <c r="D3860" s="280" t="s">
        <v>1214</v>
      </c>
      <c r="E3860" s="80">
        <v>1.692975051920376E-2</v>
      </c>
      <c r="F3860" s="80">
        <v>708522</v>
      </c>
      <c r="G3860" s="80">
        <v>9</v>
      </c>
      <c r="H3860" s="280" t="s">
        <v>1394</v>
      </c>
      <c r="I3860" s="80"/>
    </row>
    <row r="3861" spans="1:9">
      <c r="A3861" s="280" t="s">
        <v>5256</v>
      </c>
      <c r="B3861" s="280" t="s">
        <v>1457</v>
      </c>
      <c r="C3861" s="280" t="s">
        <v>1184</v>
      </c>
      <c r="D3861" s="280" t="s">
        <v>1215</v>
      </c>
      <c r="E3861" s="80">
        <v>1.6979208332015133E-2</v>
      </c>
      <c r="F3861" s="80">
        <v>708522</v>
      </c>
      <c r="G3861" s="80">
        <v>9</v>
      </c>
      <c r="H3861" s="280" t="s">
        <v>1394</v>
      </c>
      <c r="I3861" s="80"/>
    </row>
    <row r="3862" spans="1:9">
      <c r="A3862" s="280" t="s">
        <v>5257</v>
      </c>
      <c r="B3862" s="280" t="s">
        <v>1457</v>
      </c>
      <c r="C3862" s="280" t="s">
        <v>1184</v>
      </c>
      <c r="D3862" s="280" t="s">
        <v>1216</v>
      </c>
      <c r="E3862" s="80">
        <v>2.3579443078503966E-2</v>
      </c>
      <c r="F3862" s="80">
        <v>708522</v>
      </c>
      <c r="G3862" s="80">
        <v>9</v>
      </c>
      <c r="H3862" s="280" t="s">
        <v>1394</v>
      </c>
      <c r="I3862" s="80"/>
    </row>
    <row r="3863" spans="1:9">
      <c r="A3863" s="280" t="s">
        <v>5258</v>
      </c>
      <c r="B3863" s="280" t="s">
        <v>1457</v>
      </c>
      <c r="C3863" s="280" t="s">
        <v>1184</v>
      </c>
      <c r="D3863" s="280" t="s">
        <v>1217</v>
      </c>
      <c r="E3863" s="80">
        <v>1.6000047878096297E-2</v>
      </c>
      <c r="F3863" s="80">
        <v>708522</v>
      </c>
      <c r="G3863" s="80">
        <v>9</v>
      </c>
      <c r="H3863" s="280" t="s">
        <v>1394</v>
      </c>
      <c r="I3863" s="80"/>
    </row>
    <row r="3864" spans="1:9">
      <c r="A3864" s="280" t="s">
        <v>5259</v>
      </c>
      <c r="B3864" s="280" t="s">
        <v>1457</v>
      </c>
      <c r="C3864" s="280" t="s">
        <v>1184</v>
      </c>
      <c r="D3864" s="280" t="s">
        <v>1218</v>
      </c>
      <c r="E3864" s="80">
        <v>4.7984002198205228E-2</v>
      </c>
      <c r="F3864" s="80">
        <v>708522</v>
      </c>
      <c r="G3864" s="80">
        <v>9</v>
      </c>
      <c r="H3864" s="280" t="s">
        <v>1394</v>
      </c>
      <c r="I3864" s="80"/>
    </row>
    <row r="3865" spans="1:9">
      <c r="A3865" s="280" t="s">
        <v>5260</v>
      </c>
      <c r="B3865" s="280" t="s">
        <v>1457</v>
      </c>
      <c r="C3865" s="280" t="s">
        <v>1184</v>
      </c>
      <c r="D3865" s="280" t="s">
        <v>1219</v>
      </c>
      <c r="E3865" s="80">
        <v>3342.8487040131117</v>
      </c>
      <c r="F3865" s="80">
        <v>708522</v>
      </c>
      <c r="G3865" s="80">
        <v>9</v>
      </c>
      <c r="H3865" s="280" t="s">
        <v>1394</v>
      </c>
      <c r="I3865" s="80"/>
    </row>
    <row r="3866" spans="1:9">
      <c r="A3866" s="280" t="s">
        <v>5261</v>
      </c>
      <c r="B3866" s="280" t="s">
        <v>1457</v>
      </c>
      <c r="C3866" s="280" t="s">
        <v>1184</v>
      </c>
      <c r="D3866" s="280" t="s">
        <v>1347</v>
      </c>
      <c r="E3866" s="80">
        <v>6.6691341790087927E-2</v>
      </c>
      <c r="F3866" s="80">
        <v>708522</v>
      </c>
      <c r="G3866" s="80">
        <v>9</v>
      </c>
      <c r="H3866" s="280" t="s">
        <v>1394</v>
      </c>
      <c r="I3866" s="80"/>
    </row>
    <row r="3867" spans="1:9">
      <c r="A3867" s="280" t="s">
        <v>5262</v>
      </c>
      <c r="B3867" s="280" t="s">
        <v>1457</v>
      </c>
      <c r="C3867" s="280" t="s">
        <v>1184</v>
      </c>
      <c r="D3867" s="280" t="s">
        <v>1344</v>
      </c>
      <c r="E3867" s="80">
        <v>0.1644050290183551</v>
      </c>
      <c r="F3867" s="80">
        <v>708522</v>
      </c>
      <c r="G3867" s="80">
        <v>9</v>
      </c>
      <c r="H3867" s="280" t="s">
        <v>1394</v>
      </c>
      <c r="I3867" s="80"/>
    </row>
    <row r="3868" spans="1:9">
      <c r="A3868" s="280" t="s">
        <v>5263</v>
      </c>
      <c r="B3868" s="280" t="s">
        <v>1457</v>
      </c>
      <c r="C3868" s="280" t="s">
        <v>1185</v>
      </c>
      <c r="D3868" s="280" t="s">
        <v>1211</v>
      </c>
      <c r="E3868" s="80">
        <v>4.9296076683067694E-2</v>
      </c>
      <c r="F3868" s="80">
        <v>708522</v>
      </c>
      <c r="G3868" s="80">
        <v>9</v>
      </c>
      <c r="H3868" s="280" t="s">
        <v>1394</v>
      </c>
      <c r="I3868" s="80"/>
    </row>
    <row r="3869" spans="1:9">
      <c r="A3869" s="280" t="s">
        <v>5264</v>
      </c>
      <c r="B3869" s="280" t="s">
        <v>1457</v>
      </c>
      <c r="C3869" s="280" t="s">
        <v>1185</v>
      </c>
      <c r="D3869" s="280" t="s">
        <v>1212</v>
      </c>
      <c r="E3869" s="80">
        <v>5.4696084902071451E-2</v>
      </c>
      <c r="F3869" s="80">
        <v>708522</v>
      </c>
      <c r="G3869" s="80">
        <v>9</v>
      </c>
      <c r="H3869" s="280" t="s">
        <v>1394</v>
      </c>
      <c r="I3869" s="80"/>
    </row>
    <row r="3870" spans="1:9">
      <c r="A3870" s="280" t="s">
        <v>5265</v>
      </c>
      <c r="B3870" s="280" t="s">
        <v>1457</v>
      </c>
      <c r="C3870" s="280" t="s">
        <v>1185</v>
      </c>
      <c r="D3870" s="280" t="s">
        <v>1213</v>
      </c>
      <c r="E3870" s="80">
        <v>4.9322187822734329E-2</v>
      </c>
      <c r="F3870" s="80">
        <v>708522</v>
      </c>
      <c r="G3870" s="80">
        <v>9</v>
      </c>
      <c r="H3870" s="280" t="s">
        <v>1394</v>
      </c>
      <c r="I3870" s="80"/>
    </row>
    <row r="3871" spans="1:9">
      <c r="A3871" s="280" t="s">
        <v>5266</v>
      </c>
      <c r="B3871" s="280" t="s">
        <v>1457</v>
      </c>
      <c r="C3871" s="280" t="s">
        <v>1185</v>
      </c>
      <c r="D3871" s="280" t="s">
        <v>1214</v>
      </c>
      <c r="E3871" s="80">
        <v>5.4477365719932072E-2</v>
      </c>
      <c r="F3871" s="80">
        <v>708522</v>
      </c>
      <c r="G3871" s="80">
        <v>9</v>
      </c>
      <c r="H3871" s="280" t="s">
        <v>1394</v>
      </c>
      <c r="I3871" s="80"/>
    </row>
    <row r="3872" spans="1:9">
      <c r="A3872" s="280" t="s">
        <v>5267</v>
      </c>
      <c r="B3872" s="280" t="s">
        <v>1457</v>
      </c>
      <c r="C3872" s="280" t="s">
        <v>1185</v>
      </c>
      <c r="D3872" s="280" t="s">
        <v>1215</v>
      </c>
      <c r="E3872" s="80">
        <v>5.4423103026628415E-2</v>
      </c>
      <c r="F3872" s="80">
        <v>708522</v>
      </c>
      <c r="G3872" s="80">
        <v>9</v>
      </c>
      <c r="H3872" s="280" t="s">
        <v>1394</v>
      </c>
      <c r="I3872" s="80"/>
    </row>
    <row r="3873" spans="1:9">
      <c r="A3873" s="280" t="s">
        <v>5268</v>
      </c>
      <c r="B3873" s="280" t="s">
        <v>1457</v>
      </c>
      <c r="C3873" s="280" t="s">
        <v>1185</v>
      </c>
      <c r="D3873" s="280" t="s">
        <v>1216</v>
      </c>
      <c r="E3873" s="80">
        <v>7.7132212228793282E-2</v>
      </c>
      <c r="F3873" s="80">
        <v>708522</v>
      </c>
      <c r="G3873" s="80">
        <v>9</v>
      </c>
      <c r="H3873" s="280" t="s">
        <v>1394</v>
      </c>
      <c r="I3873" s="80"/>
    </row>
    <row r="3874" spans="1:9">
      <c r="A3874" s="280" t="s">
        <v>5269</v>
      </c>
      <c r="B3874" s="280" t="s">
        <v>1457</v>
      </c>
      <c r="C3874" s="280" t="s">
        <v>1185</v>
      </c>
      <c r="D3874" s="280" t="s">
        <v>1217</v>
      </c>
      <c r="E3874" s="80">
        <v>5.120418382091483E-2</v>
      </c>
      <c r="F3874" s="80">
        <v>708522</v>
      </c>
      <c r="G3874" s="80">
        <v>9</v>
      </c>
      <c r="H3874" s="280" t="s">
        <v>1394</v>
      </c>
      <c r="I3874" s="80"/>
    </row>
    <row r="3875" spans="1:9">
      <c r="A3875" s="280" t="s">
        <v>5270</v>
      </c>
      <c r="B3875" s="280" t="s">
        <v>1457</v>
      </c>
      <c r="C3875" s="280" t="s">
        <v>1185</v>
      </c>
      <c r="D3875" s="280" t="s">
        <v>1218</v>
      </c>
      <c r="E3875" s="80">
        <v>7.0096861860585391E-2</v>
      </c>
      <c r="F3875" s="80">
        <v>708522</v>
      </c>
      <c r="G3875" s="80">
        <v>9</v>
      </c>
      <c r="H3875" s="280" t="s">
        <v>1394</v>
      </c>
      <c r="I3875" s="80"/>
    </row>
    <row r="3876" spans="1:9">
      <c r="A3876" s="280" t="s">
        <v>5271</v>
      </c>
      <c r="B3876" s="280" t="s">
        <v>1457</v>
      </c>
      <c r="C3876" s="280" t="s">
        <v>1185</v>
      </c>
      <c r="D3876" s="280" t="s">
        <v>1219</v>
      </c>
      <c r="E3876" s="80">
        <v>5904.3333795126246</v>
      </c>
      <c r="F3876" s="80">
        <v>708522</v>
      </c>
      <c r="G3876" s="80">
        <v>9</v>
      </c>
      <c r="H3876" s="280" t="s">
        <v>1394</v>
      </c>
      <c r="I3876" s="80"/>
    </row>
    <row r="3877" spans="1:9">
      <c r="A3877" s="280" t="s">
        <v>5272</v>
      </c>
      <c r="B3877" s="280" t="s">
        <v>1457</v>
      </c>
      <c r="C3877" s="280" t="s">
        <v>1185</v>
      </c>
      <c r="D3877" s="280" t="s">
        <v>1347</v>
      </c>
      <c r="E3877" s="80">
        <v>0.20285243335057196</v>
      </c>
      <c r="F3877" s="80">
        <v>708522</v>
      </c>
      <c r="G3877" s="80">
        <v>9</v>
      </c>
      <c r="H3877" s="280" t="s">
        <v>1394</v>
      </c>
      <c r="I3877" s="80"/>
    </row>
    <row r="3878" spans="1:9">
      <c r="A3878" s="280" t="s">
        <v>5273</v>
      </c>
      <c r="B3878" s="280" t="s">
        <v>1457</v>
      </c>
      <c r="C3878" s="280" t="s">
        <v>1185</v>
      </c>
      <c r="D3878" s="280" t="s">
        <v>1344</v>
      </c>
      <c r="E3878" s="80">
        <v>0.50521770281245426</v>
      </c>
      <c r="F3878" s="80">
        <v>708522</v>
      </c>
      <c r="G3878" s="80">
        <v>9</v>
      </c>
      <c r="H3878" s="280" t="s">
        <v>1394</v>
      </c>
      <c r="I3878" s="80"/>
    </row>
    <row r="3879" spans="1:9">
      <c r="A3879" s="280" t="s">
        <v>5274</v>
      </c>
      <c r="B3879" s="280" t="s">
        <v>1457</v>
      </c>
      <c r="C3879" s="280" t="s">
        <v>1186</v>
      </c>
      <c r="D3879" s="280" t="s">
        <v>1211</v>
      </c>
      <c r="E3879" s="80">
        <v>2.3784244809203753E-4</v>
      </c>
      <c r="F3879" s="80">
        <v>708522</v>
      </c>
      <c r="G3879" s="80">
        <v>9</v>
      </c>
      <c r="H3879" s="280" t="s">
        <v>1394</v>
      </c>
      <c r="I3879" s="80"/>
    </row>
    <row r="3880" spans="1:9">
      <c r="A3880" s="280" t="s">
        <v>5275</v>
      </c>
      <c r="B3880" s="280" t="s">
        <v>1457</v>
      </c>
      <c r="C3880" s="280" t="s">
        <v>1186</v>
      </c>
      <c r="D3880" s="280" t="s">
        <v>1212</v>
      </c>
      <c r="E3880" s="80">
        <v>2.47959379712169E-4</v>
      </c>
      <c r="F3880" s="80">
        <v>708522</v>
      </c>
      <c r="G3880" s="80">
        <v>9</v>
      </c>
      <c r="H3880" s="280" t="s">
        <v>1394</v>
      </c>
      <c r="I3880" s="80"/>
    </row>
    <row r="3881" spans="1:9">
      <c r="A3881" s="280" t="s">
        <v>5276</v>
      </c>
      <c r="B3881" s="280" t="s">
        <v>1457</v>
      </c>
      <c r="C3881" s="280" t="s">
        <v>1186</v>
      </c>
      <c r="D3881" s="280" t="s">
        <v>1213</v>
      </c>
      <c r="E3881" s="80">
        <v>2.3794384353546203E-4</v>
      </c>
      <c r="F3881" s="80">
        <v>708522</v>
      </c>
      <c r="G3881" s="80">
        <v>9</v>
      </c>
      <c r="H3881" s="280" t="s">
        <v>1394</v>
      </c>
      <c r="I3881" s="80"/>
    </row>
    <row r="3882" spans="1:9">
      <c r="A3882" s="280" t="s">
        <v>5277</v>
      </c>
      <c r="B3882" s="280" t="s">
        <v>1457</v>
      </c>
      <c r="C3882" s="280" t="s">
        <v>1186</v>
      </c>
      <c r="D3882" s="280" t="s">
        <v>1214</v>
      </c>
      <c r="E3882" s="80">
        <v>2.4068569551805385E-4</v>
      </c>
      <c r="F3882" s="80">
        <v>708522</v>
      </c>
      <c r="G3882" s="80">
        <v>9</v>
      </c>
      <c r="H3882" s="280" t="s">
        <v>1394</v>
      </c>
      <c r="I3882" s="80"/>
    </row>
    <row r="3883" spans="1:9">
      <c r="A3883" s="280" t="s">
        <v>5278</v>
      </c>
      <c r="B3883" s="280" t="s">
        <v>1457</v>
      </c>
      <c r="C3883" s="280" t="s">
        <v>1186</v>
      </c>
      <c r="D3883" s="280" t="s">
        <v>1215</v>
      </c>
      <c r="E3883" s="80">
        <v>2.4707627694490477E-4</v>
      </c>
      <c r="F3883" s="80">
        <v>708522</v>
      </c>
      <c r="G3883" s="80">
        <v>9</v>
      </c>
      <c r="H3883" s="280" t="s">
        <v>1394</v>
      </c>
      <c r="I3883" s="80"/>
    </row>
    <row r="3884" spans="1:9">
      <c r="A3884" s="280" t="s">
        <v>5279</v>
      </c>
      <c r="B3884" s="280" t="s">
        <v>1457</v>
      </c>
      <c r="C3884" s="280" t="s">
        <v>1186</v>
      </c>
      <c r="D3884" s="280" t="s">
        <v>1216</v>
      </c>
      <c r="E3884" s="80">
        <v>3.7993715543818978E-4</v>
      </c>
      <c r="F3884" s="80">
        <v>708522</v>
      </c>
      <c r="G3884" s="80">
        <v>9</v>
      </c>
      <c r="H3884" s="280" t="s">
        <v>1394</v>
      </c>
      <c r="I3884" s="80"/>
    </row>
    <row r="3885" spans="1:9">
      <c r="A3885" s="280" t="s">
        <v>5280</v>
      </c>
      <c r="B3885" s="280" t="s">
        <v>1457</v>
      </c>
      <c r="C3885" s="280" t="s">
        <v>1186</v>
      </c>
      <c r="D3885" s="280" t="s">
        <v>1217</v>
      </c>
      <c r="E3885" s="80">
        <v>2.3388908378428508E-4</v>
      </c>
      <c r="F3885" s="80">
        <v>708522</v>
      </c>
      <c r="G3885" s="80">
        <v>9</v>
      </c>
      <c r="H3885" s="280" t="s">
        <v>1394</v>
      </c>
      <c r="I3885" s="80"/>
    </row>
    <row r="3886" spans="1:9">
      <c r="A3886" s="280" t="s">
        <v>5281</v>
      </c>
      <c r="B3886" s="280" t="s">
        <v>1457</v>
      </c>
      <c r="C3886" s="280" t="s">
        <v>1186</v>
      </c>
      <c r="D3886" s="280" t="s">
        <v>1218</v>
      </c>
      <c r="E3886" s="80">
        <v>3.1550254699428787E-4</v>
      </c>
      <c r="F3886" s="80">
        <v>708522</v>
      </c>
      <c r="G3886" s="80">
        <v>9</v>
      </c>
      <c r="H3886" s="280" t="s">
        <v>1394</v>
      </c>
      <c r="I3886" s="80"/>
    </row>
    <row r="3887" spans="1:9">
      <c r="A3887" s="280" t="s">
        <v>5282</v>
      </c>
      <c r="B3887" s="280" t="s">
        <v>1457</v>
      </c>
      <c r="C3887" s="280" t="s">
        <v>1186</v>
      </c>
      <c r="D3887" s="280" t="s">
        <v>1219</v>
      </c>
      <c r="E3887" s="80">
        <v>2.4786505545129557E-4</v>
      </c>
      <c r="F3887" s="80">
        <v>708522</v>
      </c>
      <c r="G3887" s="80">
        <v>9</v>
      </c>
      <c r="H3887" s="280" t="s">
        <v>1394</v>
      </c>
      <c r="I3887" s="80"/>
    </row>
    <row r="3888" spans="1:9">
      <c r="A3888" s="280" t="s">
        <v>5283</v>
      </c>
      <c r="B3888" s="280" t="s">
        <v>1457</v>
      </c>
      <c r="C3888" s="280" t="s">
        <v>1186</v>
      </c>
      <c r="D3888" s="280" t="s">
        <v>1347</v>
      </c>
      <c r="E3888" s="80">
        <v>9.9602930051438253E-4</v>
      </c>
      <c r="F3888" s="80">
        <v>708522</v>
      </c>
      <c r="G3888" s="80">
        <v>9</v>
      </c>
      <c r="H3888" s="280" t="s">
        <v>1394</v>
      </c>
      <c r="I3888" s="80"/>
    </row>
    <row r="3889" spans="1:9">
      <c r="A3889" s="280" t="s">
        <v>5284</v>
      </c>
      <c r="B3889" s="280" t="s">
        <v>1457</v>
      </c>
      <c r="C3889" s="280" t="s">
        <v>1186</v>
      </c>
      <c r="D3889" s="280" t="s">
        <v>1344</v>
      </c>
      <c r="E3889" s="80">
        <v>2.4318689597465277E-3</v>
      </c>
      <c r="F3889" s="80">
        <v>708522</v>
      </c>
      <c r="G3889" s="80">
        <v>9</v>
      </c>
      <c r="H3889" s="280" t="s">
        <v>1394</v>
      </c>
      <c r="I3889" s="80"/>
    </row>
    <row r="3890" spans="1:9">
      <c r="A3890" s="280" t="s">
        <v>5285</v>
      </c>
      <c r="B3890" s="280" t="s">
        <v>1457</v>
      </c>
      <c r="C3890" s="280" t="s">
        <v>1187</v>
      </c>
      <c r="D3890" s="280" t="s">
        <v>1211</v>
      </c>
      <c r="E3890" s="80">
        <v>3.8461461373154268E-3</v>
      </c>
      <c r="F3890" s="80">
        <v>708522</v>
      </c>
      <c r="G3890" s="80">
        <v>9</v>
      </c>
      <c r="H3890" s="280" t="s">
        <v>1394</v>
      </c>
      <c r="I3890" s="80"/>
    </row>
    <row r="3891" spans="1:9">
      <c r="A3891" s="280" t="s">
        <v>5286</v>
      </c>
      <c r="B3891" s="280" t="s">
        <v>1457</v>
      </c>
      <c r="C3891" s="280" t="s">
        <v>1187</v>
      </c>
      <c r="D3891" s="280" t="s">
        <v>1212</v>
      </c>
      <c r="E3891" s="80">
        <v>4.0532835153439025E-3</v>
      </c>
      <c r="F3891" s="80">
        <v>708522</v>
      </c>
      <c r="G3891" s="80">
        <v>9</v>
      </c>
      <c r="H3891" s="280" t="s">
        <v>1394</v>
      </c>
      <c r="I3891" s="80"/>
    </row>
    <row r="3892" spans="1:9">
      <c r="A3892" s="280" t="s">
        <v>5287</v>
      </c>
      <c r="B3892" s="280" t="s">
        <v>1457</v>
      </c>
      <c r="C3892" s="280" t="s">
        <v>1187</v>
      </c>
      <c r="D3892" s="280" t="s">
        <v>1213</v>
      </c>
      <c r="E3892" s="80">
        <v>3.8476620553308566E-3</v>
      </c>
      <c r="F3892" s="80">
        <v>708522</v>
      </c>
      <c r="G3892" s="80">
        <v>9</v>
      </c>
      <c r="H3892" s="280" t="s">
        <v>1394</v>
      </c>
      <c r="I3892" s="80"/>
    </row>
    <row r="3893" spans="1:9">
      <c r="A3893" s="280" t="s">
        <v>5288</v>
      </c>
      <c r="B3893" s="280" t="s">
        <v>1457</v>
      </c>
      <c r="C3893" s="280" t="s">
        <v>1187</v>
      </c>
      <c r="D3893" s="280" t="s">
        <v>1214</v>
      </c>
      <c r="E3893" s="80">
        <v>3.9271260499672079E-3</v>
      </c>
      <c r="F3893" s="80">
        <v>708522</v>
      </c>
      <c r="G3893" s="80">
        <v>9</v>
      </c>
      <c r="H3893" s="280" t="s">
        <v>1394</v>
      </c>
      <c r="I3893" s="80"/>
    </row>
    <row r="3894" spans="1:9">
      <c r="A3894" s="280" t="s">
        <v>5289</v>
      </c>
      <c r="B3894" s="280" t="s">
        <v>1457</v>
      </c>
      <c r="C3894" s="280" t="s">
        <v>1187</v>
      </c>
      <c r="D3894" s="280" t="s">
        <v>1215</v>
      </c>
      <c r="E3894" s="80">
        <v>4.0366282110385612E-3</v>
      </c>
      <c r="F3894" s="80">
        <v>708522</v>
      </c>
      <c r="G3894" s="80">
        <v>9</v>
      </c>
      <c r="H3894" s="280" t="s">
        <v>1394</v>
      </c>
      <c r="I3894" s="80"/>
    </row>
    <row r="3895" spans="1:9">
      <c r="A3895" s="280" t="s">
        <v>5290</v>
      </c>
      <c r="B3895" s="280" t="s">
        <v>1457</v>
      </c>
      <c r="C3895" s="280" t="s">
        <v>1187</v>
      </c>
      <c r="D3895" s="280" t="s">
        <v>1216</v>
      </c>
      <c r="E3895" s="80">
        <v>6.125364877954711E-3</v>
      </c>
      <c r="F3895" s="80">
        <v>708522</v>
      </c>
      <c r="G3895" s="80">
        <v>9</v>
      </c>
      <c r="H3895" s="280" t="s">
        <v>1394</v>
      </c>
      <c r="I3895" s="80"/>
    </row>
    <row r="3896" spans="1:9">
      <c r="A3896" s="280" t="s">
        <v>5291</v>
      </c>
      <c r="B3896" s="280" t="s">
        <v>1457</v>
      </c>
      <c r="C3896" s="280" t="s">
        <v>1187</v>
      </c>
      <c r="D3896" s="280" t="s">
        <v>1217</v>
      </c>
      <c r="E3896" s="80">
        <v>3.8013500316110335E-3</v>
      </c>
      <c r="F3896" s="80">
        <v>708522</v>
      </c>
      <c r="G3896" s="80">
        <v>9</v>
      </c>
      <c r="H3896" s="280" t="s">
        <v>1394</v>
      </c>
      <c r="I3896" s="80"/>
    </row>
    <row r="3897" spans="1:9">
      <c r="A3897" s="280" t="s">
        <v>5292</v>
      </c>
      <c r="B3897" s="280" t="s">
        <v>1457</v>
      </c>
      <c r="C3897" s="280" t="s">
        <v>1187</v>
      </c>
      <c r="D3897" s="280" t="s">
        <v>1218</v>
      </c>
      <c r="E3897" s="80">
        <v>4.8093705931928988E-3</v>
      </c>
      <c r="F3897" s="80">
        <v>708522</v>
      </c>
      <c r="G3897" s="80">
        <v>9</v>
      </c>
      <c r="H3897" s="280" t="s">
        <v>1394</v>
      </c>
      <c r="I3897" s="80"/>
    </row>
    <row r="3898" spans="1:9">
      <c r="A3898" s="280" t="s">
        <v>5293</v>
      </c>
      <c r="B3898" s="280" t="s">
        <v>1457</v>
      </c>
      <c r="C3898" s="280" t="s">
        <v>1187</v>
      </c>
      <c r="D3898" s="280" t="s">
        <v>1219</v>
      </c>
      <c r="E3898" s="80">
        <v>255.1455331848303</v>
      </c>
      <c r="F3898" s="80">
        <v>708522</v>
      </c>
      <c r="G3898" s="80">
        <v>9</v>
      </c>
      <c r="H3898" s="280" t="s">
        <v>1394</v>
      </c>
      <c r="I3898" s="80"/>
    </row>
    <row r="3899" spans="1:9">
      <c r="A3899" s="280" t="s">
        <v>5294</v>
      </c>
      <c r="B3899" s="280" t="s">
        <v>1457</v>
      </c>
      <c r="C3899" s="280" t="s">
        <v>1187</v>
      </c>
      <c r="D3899" s="280" t="s">
        <v>1347</v>
      </c>
      <c r="E3899" s="80">
        <v>1.6568366344542815E-2</v>
      </c>
      <c r="F3899" s="80">
        <v>708522</v>
      </c>
      <c r="G3899" s="80">
        <v>9</v>
      </c>
      <c r="H3899" s="280" t="s">
        <v>1394</v>
      </c>
      <c r="I3899" s="80"/>
    </row>
    <row r="3900" spans="1:9">
      <c r="A3900" s="280" t="s">
        <v>5295</v>
      </c>
      <c r="B3900" s="280" t="s">
        <v>1457</v>
      </c>
      <c r="C3900" s="280" t="s">
        <v>1187</v>
      </c>
      <c r="D3900" s="280" t="s">
        <v>1344</v>
      </c>
      <c r="E3900" s="80">
        <v>3.9689401223262068E-2</v>
      </c>
      <c r="F3900" s="80">
        <v>708522</v>
      </c>
      <c r="G3900" s="80">
        <v>9</v>
      </c>
      <c r="H3900" s="280" t="s">
        <v>1394</v>
      </c>
      <c r="I3900" s="80"/>
    </row>
    <row r="3901" spans="1:9">
      <c r="A3901" s="280" t="s">
        <v>5296</v>
      </c>
      <c r="B3901" s="280" t="s">
        <v>1457</v>
      </c>
      <c r="C3901" s="280" t="s">
        <v>1188</v>
      </c>
      <c r="D3901" s="280" t="s">
        <v>1211</v>
      </c>
      <c r="E3901" s="80">
        <v>1.8099910656944922E-4</v>
      </c>
      <c r="F3901" s="80">
        <v>708522</v>
      </c>
      <c r="G3901" s="80">
        <v>9</v>
      </c>
      <c r="H3901" s="280" t="s">
        <v>1394</v>
      </c>
      <c r="I3901" s="80"/>
    </row>
    <row r="3902" spans="1:9">
      <c r="A3902" s="280" t="s">
        <v>5297</v>
      </c>
      <c r="B3902" s="280" t="s">
        <v>1457</v>
      </c>
      <c r="C3902" s="280" t="s">
        <v>1188</v>
      </c>
      <c r="D3902" s="280" t="s">
        <v>1212</v>
      </c>
      <c r="E3902" s="80">
        <v>1.2942265312944229E-4</v>
      </c>
      <c r="F3902" s="80">
        <v>708522</v>
      </c>
      <c r="G3902" s="80">
        <v>9</v>
      </c>
      <c r="H3902" s="280" t="s">
        <v>1394</v>
      </c>
      <c r="I3902" s="80"/>
    </row>
    <row r="3903" spans="1:9">
      <c r="A3903" s="280" t="s">
        <v>5298</v>
      </c>
      <c r="B3903" s="280" t="s">
        <v>1457</v>
      </c>
      <c r="C3903" s="280" t="s">
        <v>1188</v>
      </c>
      <c r="D3903" s="280" t="s">
        <v>1213</v>
      </c>
      <c r="E3903" s="80">
        <v>1.8755159877974326E-4</v>
      </c>
      <c r="F3903" s="80">
        <v>708522</v>
      </c>
      <c r="G3903" s="80">
        <v>9</v>
      </c>
      <c r="H3903" s="280" t="s">
        <v>1394</v>
      </c>
      <c r="I3903" s="80"/>
    </row>
    <row r="3904" spans="1:9">
      <c r="A3904" s="280" t="s">
        <v>5299</v>
      </c>
      <c r="B3904" s="280" t="s">
        <v>1457</v>
      </c>
      <c r="C3904" s="280" t="s">
        <v>1188</v>
      </c>
      <c r="D3904" s="280" t="s">
        <v>1214</v>
      </c>
      <c r="E3904" s="80">
        <v>1.8763500156829027E-4</v>
      </c>
      <c r="F3904" s="80">
        <v>708522</v>
      </c>
      <c r="G3904" s="80">
        <v>9</v>
      </c>
      <c r="H3904" s="280" t="s">
        <v>1394</v>
      </c>
      <c r="I3904" s="80"/>
    </row>
    <row r="3905" spans="1:9">
      <c r="A3905" s="280" t="s">
        <v>5300</v>
      </c>
      <c r="B3905" s="280" t="s">
        <v>1457</v>
      </c>
      <c r="C3905" s="280" t="s">
        <v>1188</v>
      </c>
      <c r="D3905" s="280" t="s">
        <v>1215</v>
      </c>
      <c r="E3905" s="80">
        <v>2.2052725044199771E-2</v>
      </c>
      <c r="F3905" s="80">
        <v>708522</v>
      </c>
      <c r="G3905" s="80">
        <v>9</v>
      </c>
      <c r="H3905" s="280" t="s">
        <v>1394</v>
      </c>
      <c r="I3905" s="80"/>
    </row>
    <row r="3906" spans="1:9">
      <c r="A3906" s="280" t="s">
        <v>5301</v>
      </c>
      <c r="B3906" s="280" t="s">
        <v>1457</v>
      </c>
      <c r="C3906" s="280" t="s">
        <v>1188</v>
      </c>
      <c r="D3906" s="280" t="s">
        <v>1216</v>
      </c>
      <c r="E3906" s="80">
        <v>1.9702200419875909E-3</v>
      </c>
      <c r="F3906" s="80">
        <v>708522</v>
      </c>
      <c r="G3906" s="80">
        <v>9</v>
      </c>
      <c r="H3906" s="280" t="s">
        <v>1394</v>
      </c>
      <c r="I3906" s="80"/>
    </row>
    <row r="3907" spans="1:9">
      <c r="A3907" s="280" t="s">
        <v>5302</v>
      </c>
      <c r="B3907" s="280" t="s">
        <v>1457</v>
      </c>
      <c r="C3907" s="280" t="s">
        <v>1188</v>
      </c>
      <c r="D3907" s="280" t="s">
        <v>1217</v>
      </c>
      <c r="E3907" s="80">
        <v>1.9194861651593322E-3</v>
      </c>
      <c r="F3907" s="80">
        <v>708522</v>
      </c>
      <c r="G3907" s="80">
        <v>9</v>
      </c>
      <c r="H3907" s="280" t="s">
        <v>1394</v>
      </c>
      <c r="I3907" s="80"/>
    </row>
    <row r="3908" spans="1:9">
      <c r="A3908" s="280" t="s">
        <v>5303</v>
      </c>
      <c r="B3908" s="280" t="s">
        <v>1457</v>
      </c>
      <c r="C3908" s="280" t="s">
        <v>1188</v>
      </c>
      <c r="D3908" s="280" t="s">
        <v>1218</v>
      </c>
      <c r="E3908" s="80">
        <v>1.7535098995444275E-3</v>
      </c>
      <c r="F3908" s="80">
        <v>708522</v>
      </c>
      <c r="G3908" s="80">
        <v>9</v>
      </c>
      <c r="H3908" s="280" t="s">
        <v>1394</v>
      </c>
      <c r="I3908" s="80"/>
    </row>
    <row r="3909" spans="1:9">
      <c r="A3909" s="280" t="s">
        <v>5304</v>
      </c>
      <c r="B3909" s="280" t="s">
        <v>1457</v>
      </c>
      <c r="C3909" s="280" t="s">
        <v>1188</v>
      </c>
      <c r="D3909" s="280" t="s">
        <v>1219</v>
      </c>
      <c r="E3909" s="80">
        <v>2.7569012889692724E-4</v>
      </c>
      <c r="F3909" s="80">
        <v>708522</v>
      </c>
      <c r="G3909" s="80">
        <v>9</v>
      </c>
      <c r="H3909" s="280" t="s">
        <v>1394</v>
      </c>
      <c r="I3909" s="80"/>
    </row>
    <row r="3910" spans="1:9">
      <c r="A3910" s="280" t="s">
        <v>5305</v>
      </c>
      <c r="B3910" s="280" t="s">
        <v>1457</v>
      </c>
      <c r="C3910" s="280" t="s">
        <v>1188</v>
      </c>
      <c r="D3910" s="280" t="s">
        <v>1347</v>
      </c>
      <c r="E3910" s="80">
        <v>8.0102654881803869E-4</v>
      </c>
      <c r="F3910" s="80">
        <v>708522</v>
      </c>
      <c r="G3910" s="80">
        <v>9</v>
      </c>
      <c r="H3910" s="280" t="s">
        <v>1394</v>
      </c>
      <c r="I3910" s="80"/>
    </row>
    <row r="3911" spans="1:9">
      <c r="A3911" s="280" t="s">
        <v>5306</v>
      </c>
      <c r="B3911" s="280" t="s">
        <v>1457</v>
      </c>
      <c r="C3911" s="280" t="s">
        <v>1188</v>
      </c>
      <c r="D3911" s="280" t="s">
        <v>1344</v>
      </c>
      <c r="E3911" s="80">
        <v>1.8384227074720626E-3</v>
      </c>
      <c r="F3911" s="80">
        <v>708522</v>
      </c>
      <c r="G3911" s="80">
        <v>9</v>
      </c>
      <c r="H3911" s="280" t="s">
        <v>1394</v>
      </c>
      <c r="I3911" s="80"/>
    </row>
    <row r="3912" spans="1:9">
      <c r="A3912" s="280" t="s">
        <v>5307</v>
      </c>
      <c r="B3912" s="280" t="s">
        <v>1457</v>
      </c>
      <c r="C3912" s="280" t="s">
        <v>1189</v>
      </c>
      <c r="D3912" s="280" t="s">
        <v>1211</v>
      </c>
      <c r="E3912" s="80">
        <v>3.5459488004550887E-4</v>
      </c>
      <c r="F3912" s="80">
        <v>708522</v>
      </c>
      <c r="G3912" s="80">
        <v>9</v>
      </c>
      <c r="H3912" s="280" t="s">
        <v>1394</v>
      </c>
      <c r="I3912" s="80"/>
    </row>
    <row r="3913" spans="1:9">
      <c r="A3913" s="280" t="s">
        <v>5308</v>
      </c>
      <c r="B3913" s="280" t="s">
        <v>1457</v>
      </c>
      <c r="C3913" s="280" t="s">
        <v>1189</v>
      </c>
      <c r="D3913" s="280" t="s">
        <v>1212</v>
      </c>
      <c r="E3913" s="80">
        <v>3.677641990386892E-4</v>
      </c>
      <c r="F3913" s="80">
        <v>708522</v>
      </c>
      <c r="G3913" s="80">
        <v>9</v>
      </c>
      <c r="H3913" s="280" t="s">
        <v>1394</v>
      </c>
      <c r="I3913" s="80"/>
    </row>
    <row r="3914" spans="1:9">
      <c r="A3914" s="280" t="s">
        <v>5309</v>
      </c>
      <c r="B3914" s="280" t="s">
        <v>1457</v>
      </c>
      <c r="C3914" s="280" t="s">
        <v>1189</v>
      </c>
      <c r="D3914" s="280" t="s">
        <v>1213</v>
      </c>
      <c r="E3914" s="80">
        <v>3.5796097466729245E-4</v>
      </c>
      <c r="F3914" s="80">
        <v>708522</v>
      </c>
      <c r="G3914" s="80">
        <v>9</v>
      </c>
      <c r="H3914" s="280" t="s">
        <v>1394</v>
      </c>
      <c r="I3914" s="80"/>
    </row>
    <row r="3915" spans="1:9">
      <c r="A3915" s="280" t="s">
        <v>5310</v>
      </c>
      <c r="B3915" s="280" t="s">
        <v>1457</v>
      </c>
      <c r="C3915" s="280" t="s">
        <v>1189</v>
      </c>
      <c r="D3915" s="280" t="s">
        <v>1214</v>
      </c>
      <c r="E3915" s="80">
        <v>3.6571168939977886E-4</v>
      </c>
      <c r="F3915" s="80">
        <v>708522</v>
      </c>
      <c r="G3915" s="80">
        <v>9</v>
      </c>
      <c r="H3915" s="280" t="s">
        <v>1394</v>
      </c>
      <c r="I3915" s="80"/>
    </row>
    <row r="3916" spans="1:9">
      <c r="A3916" s="280" t="s">
        <v>5311</v>
      </c>
      <c r="B3916" s="280" t="s">
        <v>1457</v>
      </c>
      <c r="C3916" s="280" t="s">
        <v>1189</v>
      </c>
      <c r="D3916" s="280" t="s">
        <v>1215</v>
      </c>
      <c r="E3916" s="80">
        <v>3.6632330401028195E-4</v>
      </c>
      <c r="F3916" s="80">
        <v>708522</v>
      </c>
      <c r="G3916" s="80">
        <v>9</v>
      </c>
      <c r="H3916" s="280" t="s">
        <v>1394</v>
      </c>
      <c r="I3916" s="80"/>
    </row>
    <row r="3917" spans="1:9">
      <c r="A3917" s="280" t="s">
        <v>5312</v>
      </c>
      <c r="B3917" s="280" t="s">
        <v>1457</v>
      </c>
      <c r="C3917" s="280" t="s">
        <v>1189</v>
      </c>
      <c r="D3917" s="280" t="s">
        <v>1216</v>
      </c>
      <c r="E3917" s="80">
        <v>5.3948148169057975E-4</v>
      </c>
      <c r="F3917" s="80">
        <v>708522</v>
      </c>
      <c r="G3917" s="80">
        <v>9</v>
      </c>
      <c r="H3917" s="280" t="s">
        <v>1394</v>
      </c>
      <c r="I3917" s="80"/>
    </row>
    <row r="3918" spans="1:9">
      <c r="A3918" s="280" t="s">
        <v>5313</v>
      </c>
      <c r="B3918" s="280" t="s">
        <v>1457</v>
      </c>
      <c r="C3918" s="280" t="s">
        <v>1189</v>
      </c>
      <c r="D3918" s="280" t="s">
        <v>1217</v>
      </c>
      <c r="E3918" s="80">
        <v>3.485149993613611E-4</v>
      </c>
      <c r="F3918" s="80">
        <v>708522</v>
      </c>
      <c r="G3918" s="80">
        <v>9</v>
      </c>
      <c r="H3918" s="280" t="s">
        <v>1394</v>
      </c>
      <c r="I3918" s="80"/>
    </row>
    <row r="3919" spans="1:9">
      <c r="A3919" s="280" t="s">
        <v>5314</v>
      </c>
      <c r="B3919" s="280" t="s">
        <v>1457</v>
      </c>
      <c r="C3919" s="280" t="s">
        <v>1189</v>
      </c>
      <c r="D3919" s="280" t="s">
        <v>1218</v>
      </c>
      <c r="E3919" s="80">
        <v>4.5341718497091772E-4</v>
      </c>
      <c r="F3919" s="80">
        <v>708522</v>
      </c>
      <c r="G3919" s="80">
        <v>9</v>
      </c>
      <c r="H3919" s="280" t="s">
        <v>1394</v>
      </c>
      <c r="I3919" s="80"/>
    </row>
    <row r="3920" spans="1:9">
      <c r="A3920" s="280" t="s">
        <v>5315</v>
      </c>
      <c r="B3920" s="280" t="s">
        <v>1457</v>
      </c>
      <c r="C3920" s="280" t="s">
        <v>1189</v>
      </c>
      <c r="D3920" s="280" t="s">
        <v>1219</v>
      </c>
      <c r="E3920" s="80">
        <v>28.051476853583559</v>
      </c>
      <c r="F3920" s="80">
        <v>708522</v>
      </c>
      <c r="G3920" s="80">
        <v>9</v>
      </c>
      <c r="H3920" s="280" t="s">
        <v>1394</v>
      </c>
      <c r="I3920" s="80"/>
    </row>
    <row r="3921" spans="1:9">
      <c r="A3921" s="280" t="s">
        <v>5316</v>
      </c>
      <c r="B3921" s="280" t="s">
        <v>1457</v>
      </c>
      <c r="C3921" s="280" t="s">
        <v>1189</v>
      </c>
      <c r="D3921" s="280" t="s">
        <v>1347</v>
      </c>
      <c r="E3921" s="80">
        <v>1.4247686677362505E-3</v>
      </c>
      <c r="F3921" s="80">
        <v>708522</v>
      </c>
      <c r="G3921" s="80">
        <v>9</v>
      </c>
      <c r="H3921" s="280" t="s">
        <v>1394</v>
      </c>
      <c r="I3921" s="80"/>
    </row>
    <row r="3922" spans="1:9">
      <c r="A3922" s="280" t="s">
        <v>5317</v>
      </c>
      <c r="B3922" s="280" t="s">
        <v>1457</v>
      </c>
      <c r="C3922" s="280" t="s">
        <v>1189</v>
      </c>
      <c r="D3922" s="280" t="s">
        <v>1344</v>
      </c>
      <c r="E3922" s="80">
        <v>3.6814353300227303E-3</v>
      </c>
      <c r="F3922" s="80">
        <v>708522</v>
      </c>
      <c r="G3922" s="80">
        <v>9</v>
      </c>
      <c r="H3922" s="280" t="s">
        <v>1394</v>
      </c>
      <c r="I3922" s="80"/>
    </row>
    <row r="3923" spans="1:9">
      <c r="A3923" s="280" t="s">
        <v>5318</v>
      </c>
      <c r="B3923" s="280" t="s">
        <v>1457</v>
      </c>
      <c r="C3923" s="280" t="s">
        <v>1190</v>
      </c>
      <c r="D3923" s="280" t="s">
        <v>1211</v>
      </c>
      <c r="E3923" s="80">
        <v>4.6497901330338019E-3</v>
      </c>
      <c r="F3923" s="80">
        <v>710199</v>
      </c>
      <c r="G3923" s="80">
        <v>10</v>
      </c>
      <c r="H3923" s="280" t="s">
        <v>1394</v>
      </c>
      <c r="I3923" s="80"/>
    </row>
    <row r="3924" spans="1:9">
      <c r="A3924" s="280" t="s">
        <v>5319</v>
      </c>
      <c r="B3924" s="280" t="s">
        <v>1457</v>
      </c>
      <c r="C3924" s="280" t="s">
        <v>1190</v>
      </c>
      <c r="D3924" s="280" t="s">
        <v>1212</v>
      </c>
      <c r="E3924" s="80">
        <v>9.7822836395282192E-2</v>
      </c>
      <c r="F3924" s="80">
        <v>710199</v>
      </c>
      <c r="G3924" s="80">
        <v>10</v>
      </c>
      <c r="H3924" s="280" t="s">
        <v>1394</v>
      </c>
      <c r="I3924" s="80"/>
    </row>
    <row r="3925" spans="1:9">
      <c r="A3925" s="280" t="s">
        <v>5320</v>
      </c>
      <c r="B3925" s="280" t="s">
        <v>1457</v>
      </c>
      <c r="C3925" s="280" t="s">
        <v>1190</v>
      </c>
      <c r="D3925" s="280" t="s">
        <v>1213</v>
      </c>
      <c r="E3925" s="80">
        <v>4.7932355696135905E-3</v>
      </c>
      <c r="F3925" s="80">
        <v>710199</v>
      </c>
      <c r="G3925" s="80">
        <v>10</v>
      </c>
      <c r="H3925" s="280" t="s">
        <v>1394</v>
      </c>
      <c r="I3925" s="80"/>
    </row>
    <row r="3926" spans="1:9">
      <c r="A3926" s="280" t="s">
        <v>5321</v>
      </c>
      <c r="B3926" s="280" t="s">
        <v>1457</v>
      </c>
      <c r="C3926" s="280" t="s">
        <v>1190</v>
      </c>
      <c r="D3926" s="280" t="s">
        <v>1214</v>
      </c>
      <c r="E3926" s="80">
        <v>4.9216570912172675E-3</v>
      </c>
      <c r="F3926" s="80">
        <v>710199</v>
      </c>
      <c r="G3926" s="80">
        <v>10</v>
      </c>
      <c r="H3926" s="280" t="s">
        <v>1394</v>
      </c>
      <c r="I3926" s="80"/>
    </row>
    <row r="3927" spans="1:9">
      <c r="A3927" s="280" t="s">
        <v>5322</v>
      </c>
      <c r="B3927" s="280" t="s">
        <v>1457</v>
      </c>
      <c r="C3927" s="280" t="s">
        <v>1190</v>
      </c>
      <c r="D3927" s="280" t="s">
        <v>1215</v>
      </c>
      <c r="E3927" s="80">
        <v>0.31397371323966294</v>
      </c>
      <c r="F3927" s="80">
        <v>710199</v>
      </c>
      <c r="G3927" s="80">
        <v>10</v>
      </c>
      <c r="H3927" s="280" t="s">
        <v>1394</v>
      </c>
      <c r="I3927" s="80"/>
    </row>
    <row r="3928" spans="1:9">
      <c r="A3928" s="280" t="s">
        <v>5323</v>
      </c>
      <c r="B3928" s="280" t="s">
        <v>1457</v>
      </c>
      <c r="C3928" s="280" t="s">
        <v>1190</v>
      </c>
      <c r="D3928" s="280" t="s">
        <v>1216</v>
      </c>
      <c r="E3928" s="80">
        <v>9.4127570424184639E-2</v>
      </c>
      <c r="F3928" s="80">
        <v>710199</v>
      </c>
      <c r="G3928" s="80">
        <v>10</v>
      </c>
      <c r="H3928" s="280" t="s">
        <v>1394</v>
      </c>
      <c r="I3928" s="80"/>
    </row>
    <row r="3929" spans="1:9">
      <c r="A3929" s="280" t="s">
        <v>5324</v>
      </c>
      <c r="B3929" s="280" t="s">
        <v>1457</v>
      </c>
      <c r="C3929" s="280" t="s">
        <v>1190</v>
      </c>
      <c r="D3929" s="280" t="s">
        <v>1217</v>
      </c>
      <c r="E3929" s="80">
        <v>9.2993520538073582E-2</v>
      </c>
      <c r="F3929" s="80">
        <v>710199</v>
      </c>
      <c r="G3929" s="80">
        <v>10</v>
      </c>
      <c r="H3929" s="280" t="s">
        <v>1394</v>
      </c>
      <c r="I3929" s="80"/>
    </row>
    <row r="3930" spans="1:9">
      <c r="A3930" s="280" t="s">
        <v>5325</v>
      </c>
      <c r="B3930" s="280" t="s">
        <v>1457</v>
      </c>
      <c r="C3930" s="280" t="s">
        <v>1190</v>
      </c>
      <c r="D3930" s="280" t="s">
        <v>1218</v>
      </c>
      <c r="E3930" s="80">
        <v>6.1689814094568494E-2</v>
      </c>
      <c r="F3930" s="80">
        <v>710199</v>
      </c>
      <c r="G3930" s="80">
        <v>10</v>
      </c>
      <c r="H3930" s="280" t="s">
        <v>1394</v>
      </c>
      <c r="I3930" s="80"/>
    </row>
    <row r="3931" spans="1:9">
      <c r="A3931" s="280" t="s">
        <v>5326</v>
      </c>
      <c r="B3931" s="280" t="s">
        <v>1457</v>
      </c>
      <c r="C3931" s="280" t="s">
        <v>1190</v>
      </c>
      <c r="D3931" s="280" t="s">
        <v>1219</v>
      </c>
      <c r="E3931" s="80">
        <v>3024.718913234808</v>
      </c>
      <c r="F3931" s="80">
        <v>710199</v>
      </c>
      <c r="G3931" s="80">
        <v>10</v>
      </c>
      <c r="H3931" s="280" t="s">
        <v>1394</v>
      </c>
      <c r="I3931" s="80"/>
    </row>
    <row r="3932" spans="1:9">
      <c r="A3932" s="280" t="s">
        <v>5327</v>
      </c>
      <c r="B3932" s="280" t="s">
        <v>1457</v>
      </c>
      <c r="C3932" s="280" t="s">
        <v>1190</v>
      </c>
      <c r="D3932" s="280" t="s">
        <v>1347</v>
      </c>
      <c r="E3932" s="80">
        <v>8.994817278429669E-2</v>
      </c>
      <c r="F3932" s="80">
        <v>710199</v>
      </c>
      <c r="G3932" s="80">
        <v>10</v>
      </c>
      <c r="H3932" s="280" t="s">
        <v>1394</v>
      </c>
      <c r="I3932" s="80"/>
    </row>
    <row r="3933" spans="1:9">
      <c r="A3933" s="280" t="s">
        <v>5328</v>
      </c>
      <c r="B3933" s="280" t="s">
        <v>1457</v>
      </c>
      <c r="C3933" s="280" t="s">
        <v>1190</v>
      </c>
      <c r="D3933" s="280" t="s">
        <v>1344</v>
      </c>
      <c r="E3933" s="80">
        <v>0.22462491460279779</v>
      </c>
      <c r="F3933" s="80">
        <v>710199</v>
      </c>
      <c r="G3933" s="80">
        <v>10</v>
      </c>
      <c r="H3933" s="280" t="s">
        <v>1394</v>
      </c>
      <c r="I3933" s="80"/>
    </row>
    <row r="3934" spans="1:9">
      <c r="A3934" s="280" t="s">
        <v>5329</v>
      </c>
      <c r="B3934" s="280" t="s">
        <v>1457</v>
      </c>
      <c r="C3934" s="280" t="s">
        <v>1191</v>
      </c>
      <c r="D3934" s="280" t="s">
        <v>1211</v>
      </c>
      <c r="E3934" s="80">
        <v>5.2264685318821544E-3</v>
      </c>
      <c r="F3934" s="80">
        <v>710199</v>
      </c>
      <c r="G3934" s="80">
        <v>10</v>
      </c>
      <c r="H3934" s="280" t="s">
        <v>1394</v>
      </c>
      <c r="I3934" s="80"/>
    </row>
    <row r="3935" spans="1:9">
      <c r="A3935" s="280" t="s">
        <v>5330</v>
      </c>
      <c r="B3935" s="280" t="s">
        <v>1457</v>
      </c>
      <c r="C3935" s="280" t="s">
        <v>1191</v>
      </c>
      <c r="D3935" s="280" t="s">
        <v>1212</v>
      </c>
      <c r="E3935" s="80">
        <v>9.8434207370967933E-2</v>
      </c>
      <c r="F3935" s="80">
        <v>710199</v>
      </c>
      <c r="G3935" s="80">
        <v>10</v>
      </c>
      <c r="H3935" s="280" t="s">
        <v>1394</v>
      </c>
      <c r="I3935" s="80"/>
    </row>
    <row r="3936" spans="1:9">
      <c r="A3936" s="280" t="s">
        <v>5331</v>
      </c>
      <c r="B3936" s="280" t="s">
        <v>1457</v>
      </c>
      <c r="C3936" s="280" t="s">
        <v>1191</v>
      </c>
      <c r="D3936" s="280" t="s">
        <v>1213</v>
      </c>
      <c r="E3936" s="80">
        <v>5.3723967062295755E-3</v>
      </c>
      <c r="F3936" s="80">
        <v>710199</v>
      </c>
      <c r="G3936" s="80">
        <v>10</v>
      </c>
      <c r="H3936" s="280" t="s">
        <v>1394</v>
      </c>
      <c r="I3936" s="80"/>
    </row>
    <row r="3937" spans="1:9">
      <c r="A3937" s="280" t="s">
        <v>5332</v>
      </c>
      <c r="B3937" s="280" t="s">
        <v>1457</v>
      </c>
      <c r="C3937" s="280" t="s">
        <v>1191</v>
      </c>
      <c r="D3937" s="280" t="s">
        <v>1214</v>
      </c>
      <c r="E3937" s="80">
        <v>5.5092879058712529E-3</v>
      </c>
      <c r="F3937" s="80">
        <v>710199</v>
      </c>
      <c r="G3937" s="80">
        <v>10</v>
      </c>
      <c r="H3937" s="280" t="s">
        <v>1394</v>
      </c>
      <c r="I3937" s="80"/>
    </row>
    <row r="3938" spans="1:9">
      <c r="A3938" s="280" t="s">
        <v>5333</v>
      </c>
      <c r="B3938" s="280" t="s">
        <v>1457</v>
      </c>
      <c r="C3938" s="280" t="s">
        <v>1191</v>
      </c>
      <c r="D3938" s="280" t="s">
        <v>1215</v>
      </c>
      <c r="E3938" s="80">
        <v>0.31458227481567275</v>
      </c>
      <c r="F3938" s="80">
        <v>710199</v>
      </c>
      <c r="G3938" s="80">
        <v>10</v>
      </c>
      <c r="H3938" s="280" t="s">
        <v>1394</v>
      </c>
      <c r="I3938" s="80"/>
    </row>
    <row r="3939" spans="1:9">
      <c r="A3939" s="280" t="s">
        <v>5334</v>
      </c>
      <c r="B3939" s="280" t="s">
        <v>1457</v>
      </c>
      <c r="C3939" s="280" t="s">
        <v>1191</v>
      </c>
      <c r="D3939" s="280" t="s">
        <v>1216</v>
      </c>
      <c r="E3939" s="80">
        <v>9.4908482107339931E-2</v>
      </c>
      <c r="F3939" s="80">
        <v>710199</v>
      </c>
      <c r="G3939" s="80">
        <v>10</v>
      </c>
      <c r="H3939" s="280" t="s">
        <v>1394</v>
      </c>
      <c r="I3939" s="80"/>
    </row>
    <row r="3940" spans="1:9">
      <c r="A3940" s="280" t="s">
        <v>5335</v>
      </c>
      <c r="B3940" s="280" t="s">
        <v>1457</v>
      </c>
      <c r="C3940" s="280" t="s">
        <v>1191</v>
      </c>
      <c r="D3940" s="280" t="s">
        <v>1217</v>
      </c>
      <c r="E3940" s="80">
        <v>9.358271497525579E-2</v>
      </c>
      <c r="F3940" s="80">
        <v>710199</v>
      </c>
      <c r="G3940" s="80">
        <v>10</v>
      </c>
      <c r="H3940" s="280" t="s">
        <v>1394</v>
      </c>
      <c r="I3940" s="80"/>
    </row>
    <row r="3941" spans="1:9">
      <c r="A3941" s="280" t="s">
        <v>5336</v>
      </c>
      <c r="B3941" s="280" t="s">
        <v>1457</v>
      </c>
      <c r="C3941" s="280" t="s">
        <v>1191</v>
      </c>
      <c r="D3941" s="280" t="s">
        <v>1218</v>
      </c>
      <c r="E3941" s="80">
        <v>6.2434194873862384E-2</v>
      </c>
      <c r="F3941" s="80">
        <v>710199</v>
      </c>
      <c r="G3941" s="80">
        <v>10</v>
      </c>
      <c r="H3941" s="280" t="s">
        <v>1394</v>
      </c>
      <c r="I3941" s="80"/>
    </row>
    <row r="3942" spans="1:9">
      <c r="A3942" s="280" t="s">
        <v>5337</v>
      </c>
      <c r="B3942" s="280" t="s">
        <v>1457</v>
      </c>
      <c r="C3942" s="280" t="s">
        <v>1191</v>
      </c>
      <c r="D3942" s="280" t="s">
        <v>1219</v>
      </c>
      <c r="E3942" s="80">
        <v>3024.719520966908</v>
      </c>
      <c r="F3942" s="80">
        <v>710199</v>
      </c>
      <c r="G3942" s="80">
        <v>10</v>
      </c>
      <c r="H3942" s="280" t="s">
        <v>1394</v>
      </c>
      <c r="I3942" s="80"/>
    </row>
    <row r="3943" spans="1:9">
      <c r="A3943" s="280" t="s">
        <v>5338</v>
      </c>
      <c r="B3943" s="280" t="s">
        <v>1457</v>
      </c>
      <c r="C3943" s="280" t="s">
        <v>1191</v>
      </c>
      <c r="D3943" s="280" t="s">
        <v>1347</v>
      </c>
      <c r="E3943" s="80">
        <v>9.6091716279086803E-2</v>
      </c>
      <c r="F3943" s="80">
        <v>710199</v>
      </c>
      <c r="G3943" s="80">
        <v>10</v>
      </c>
      <c r="H3943" s="280" t="s">
        <v>1394</v>
      </c>
      <c r="I3943" s="80"/>
    </row>
    <row r="3944" spans="1:9">
      <c r="A3944" s="280" t="s">
        <v>5339</v>
      </c>
      <c r="B3944" s="280" t="s">
        <v>1457</v>
      </c>
      <c r="C3944" s="280" t="s">
        <v>1191</v>
      </c>
      <c r="D3944" s="280" t="s">
        <v>1344</v>
      </c>
      <c r="E3944" s="80">
        <v>0.23986578638985318</v>
      </c>
      <c r="F3944" s="80">
        <v>710199</v>
      </c>
      <c r="G3944" s="80">
        <v>10</v>
      </c>
      <c r="H3944" s="280" t="s">
        <v>1394</v>
      </c>
      <c r="I3944" s="80"/>
    </row>
    <row r="3945" spans="1:9">
      <c r="A3945" s="280" t="s">
        <v>5340</v>
      </c>
      <c r="B3945" s="280" t="s">
        <v>1457</v>
      </c>
      <c r="C3945" s="280" t="s">
        <v>1192</v>
      </c>
      <c r="D3945" s="280" t="s">
        <v>1211</v>
      </c>
      <c r="E3945" s="80">
        <v>1.1802995825656814E-2</v>
      </c>
      <c r="F3945" s="80">
        <v>710199</v>
      </c>
      <c r="G3945" s="80">
        <v>10</v>
      </c>
      <c r="H3945" s="280" t="s">
        <v>1394</v>
      </c>
      <c r="I3945" s="80"/>
    </row>
    <row r="3946" spans="1:9">
      <c r="A3946" s="280" t="s">
        <v>5341</v>
      </c>
      <c r="B3946" s="280" t="s">
        <v>1457</v>
      </c>
      <c r="C3946" s="280" t="s">
        <v>1192</v>
      </c>
      <c r="D3946" s="280" t="s">
        <v>1212</v>
      </c>
      <c r="E3946" s="80">
        <v>0.10553406952734411</v>
      </c>
      <c r="F3946" s="80">
        <v>710199</v>
      </c>
      <c r="G3946" s="80">
        <v>10</v>
      </c>
      <c r="H3946" s="280" t="s">
        <v>1394</v>
      </c>
      <c r="I3946" s="80"/>
    </row>
    <row r="3947" spans="1:9">
      <c r="A3947" s="280" t="s">
        <v>5342</v>
      </c>
      <c r="B3947" s="280" t="s">
        <v>1457</v>
      </c>
      <c r="C3947" s="280" t="s">
        <v>1192</v>
      </c>
      <c r="D3947" s="280" t="s">
        <v>1213</v>
      </c>
      <c r="E3947" s="80">
        <v>1.1958099410127159E-2</v>
      </c>
      <c r="F3947" s="80">
        <v>710199</v>
      </c>
      <c r="G3947" s="80">
        <v>10</v>
      </c>
      <c r="H3947" s="280" t="s">
        <v>1394</v>
      </c>
      <c r="I3947" s="80"/>
    </row>
    <row r="3948" spans="1:9">
      <c r="A3948" s="280" t="s">
        <v>5343</v>
      </c>
      <c r="B3948" s="280" t="s">
        <v>1457</v>
      </c>
      <c r="C3948" s="280" t="s">
        <v>1192</v>
      </c>
      <c r="D3948" s="280" t="s">
        <v>1214</v>
      </c>
      <c r="E3948" s="80">
        <v>1.2154551467900345E-2</v>
      </c>
      <c r="F3948" s="80">
        <v>710199</v>
      </c>
      <c r="G3948" s="80">
        <v>10</v>
      </c>
      <c r="H3948" s="280" t="s">
        <v>1394</v>
      </c>
      <c r="I3948" s="80"/>
    </row>
    <row r="3949" spans="1:9">
      <c r="A3949" s="280" t="s">
        <v>5344</v>
      </c>
      <c r="B3949" s="280" t="s">
        <v>1457</v>
      </c>
      <c r="C3949" s="280" t="s">
        <v>1192</v>
      </c>
      <c r="D3949" s="280" t="s">
        <v>1215</v>
      </c>
      <c r="E3949" s="80">
        <v>0.32164716025315426</v>
      </c>
      <c r="F3949" s="80">
        <v>710199</v>
      </c>
      <c r="G3949" s="80">
        <v>10</v>
      </c>
      <c r="H3949" s="280" t="s">
        <v>1394</v>
      </c>
      <c r="I3949" s="80"/>
    </row>
    <row r="3950" spans="1:9">
      <c r="A3950" s="280" t="s">
        <v>5345</v>
      </c>
      <c r="B3950" s="280" t="s">
        <v>1457</v>
      </c>
      <c r="C3950" s="280" t="s">
        <v>1192</v>
      </c>
      <c r="D3950" s="280" t="s">
        <v>1216</v>
      </c>
      <c r="E3950" s="80">
        <v>0.10386310382660424</v>
      </c>
      <c r="F3950" s="80">
        <v>710199</v>
      </c>
      <c r="G3950" s="80">
        <v>10</v>
      </c>
      <c r="H3950" s="280" t="s">
        <v>1394</v>
      </c>
      <c r="I3950" s="80"/>
    </row>
    <row r="3951" spans="1:9">
      <c r="A3951" s="280" t="s">
        <v>5346</v>
      </c>
      <c r="B3951" s="280" t="s">
        <v>1457</v>
      </c>
      <c r="C3951" s="280" t="s">
        <v>1192</v>
      </c>
      <c r="D3951" s="280" t="s">
        <v>1217</v>
      </c>
      <c r="E3951" s="80">
        <v>0.10040775340046083</v>
      </c>
      <c r="F3951" s="80">
        <v>710199</v>
      </c>
      <c r="G3951" s="80">
        <v>10</v>
      </c>
      <c r="H3951" s="280" t="s">
        <v>1394</v>
      </c>
      <c r="I3951" s="80"/>
    </row>
    <row r="3952" spans="1:9">
      <c r="A3952" s="280" t="s">
        <v>5347</v>
      </c>
      <c r="B3952" s="280" t="s">
        <v>1457</v>
      </c>
      <c r="C3952" s="280" t="s">
        <v>1192</v>
      </c>
      <c r="D3952" s="280" t="s">
        <v>1218</v>
      </c>
      <c r="E3952" s="80">
        <v>7.0781751944269861E-2</v>
      </c>
      <c r="F3952" s="80">
        <v>710199</v>
      </c>
      <c r="G3952" s="80">
        <v>10</v>
      </c>
      <c r="H3952" s="280" t="s">
        <v>1394</v>
      </c>
      <c r="I3952" s="80"/>
    </row>
    <row r="3953" spans="1:9">
      <c r="A3953" s="280" t="s">
        <v>5348</v>
      </c>
      <c r="B3953" s="280" t="s">
        <v>1457</v>
      </c>
      <c r="C3953" s="280" t="s">
        <v>1192</v>
      </c>
      <c r="D3953" s="280" t="s">
        <v>1219</v>
      </c>
      <c r="E3953" s="80">
        <v>4588.0802933162677</v>
      </c>
      <c r="F3953" s="80">
        <v>710199</v>
      </c>
      <c r="G3953" s="80">
        <v>10</v>
      </c>
      <c r="H3953" s="280" t="s">
        <v>1394</v>
      </c>
      <c r="I3953" s="80"/>
    </row>
    <row r="3954" spans="1:9">
      <c r="A3954" s="280" t="s">
        <v>5349</v>
      </c>
      <c r="B3954" s="280" t="s">
        <v>1457</v>
      </c>
      <c r="C3954" s="280" t="s">
        <v>1192</v>
      </c>
      <c r="D3954" s="280" t="s">
        <v>1347</v>
      </c>
      <c r="E3954" s="80">
        <v>0.20648300536083466</v>
      </c>
      <c r="F3954" s="80">
        <v>710199</v>
      </c>
      <c r="G3954" s="80">
        <v>10</v>
      </c>
      <c r="H3954" s="280" t="s">
        <v>1394</v>
      </c>
      <c r="I3954" s="80"/>
    </row>
    <row r="3955" spans="1:9">
      <c r="A3955" s="280" t="s">
        <v>5350</v>
      </c>
      <c r="B3955" s="280" t="s">
        <v>1457</v>
      </c>
      <c r="C3955" s="280" t="s">
        <v>1192</v>
      </c>
      <c r="D3955" s="280" t="s">
        <v>1344</v>
      </c>
      <c r="E3955" s="80">
        <v>0.49463679975282837</v>
      </c>
      <c r="F3955" s="80">
        <v>710199</v>
      </c>
      <c r="G3955" s="80">
        <v>10</v>
      </c>
      <c r="H3955" s="280" t="s">
        <v>1394</v>
      </c>
      <c r="I3955" s="80"/>
    </row>
    <row r="3956" spans="1:9">
      <c r="A3956" s="280" t="s">
        <v>5351</v>
      </c>
      <c r="B3956" s="280" t="s">
        <v>1457</v>
      </c>
      <c r="C3956" s="280" t="s">
        <v>1193</v>
      </c>
      <c r="D3956" s="280" t="s">
        <v>1211</v>
      </c>
      <c r="E3956" s="80">
        <v>2.0547192947058704E-3</v>
      </c>
      <c r="F3956" s="80">
        <v>710199</v>
      </c>
      <c r="G3956" s="80">
        <v>10</v>
      </c>
      <c r="H3956" s="280" t="s">
        <v>1394</v>
      </c>
      <c r="I3956" s="80"/>
    </row>
    <row r="3957" spans="1:9">
      <c r="A3957" s="280" t="s">
        <v>5352</v>
      </c>
      <c r="B3957" s="280" t="s">
        <v>1457</v>
      </c>
      <c r="C3957" s="280" t="s">
        <v>1193</v>
      </c>
      <c r="D3957" s="280" t="s">
        <v>1212</v>
      </c>
      <c r="E3957" s="80">
        <v>2.2280155651969928E-3</v>
      </c>
      <c r="F3957" s="80">
        <v>710199</v>
      </c>
      <c r="G3957" s="80">
        <v>10</v>
      </c>
      <c r="H3957" s="280" t="s">
        <v>1394</v>
      </c>
      <c r="I3957" s="80"/>
    </row>
    <row r="3958" spans="1:9">
      <c r="A3958" s="280" t="s">
        <v>5353</v>
      </c>
      <c r="B3958" s="280" t="s">
        <v>1457</v>
      </c>
      <c r="C3958" s="280" t="s">
        <v>1193</v>
      </c>
      <c r="D3958" s="280" t="s">
        <v>1213</v>
      </c>
      <c r="E3958" s="80">
        <v>2.0552009455150617E-3</v>
      </c>
      <c r="F3958" s="80">
        <v>710199</v>
      </c>
      <c r="G3958" s="80">
        <v>10</v>
      </c>
      <c r="H3958" s="280" t="s">
        <v>1394</v>
      </c>
      <c r="I3958" s="80"/>
    </row>
    <row r="3959" spans="1:9">
      <c r="A3959" s="280" t="s">
        <v>5354</v>
      </c>
      <c r="B3959" s="280" t="s">
        <v>1457</v>
      </c>
      <c r="C3959" s="280" t="s">
        <v>1193</v>
      </c>
      <c r="D3959" s="280" t="s">
        <v>1214</v>
      </c>
      <c r="E3959" s="80">
        <v>2.0606706913850826E-3</v>
      </c>
      <c r="F3959" s="80">
        <v>710199</v>
      </c>
      <c r="G3959" s="80">
        <v>10</v>
      </c>
      <c r="H3959" s="280" t="s">
        <v>1394</v>
      </c>
      <c r="I3959" s="80"/>
    </row>
    <row r="3960" spans="1:9">
      <c r="A3960" s="280" t="s">
        <v>5355</v>
      </c>
      <c r="B3960" s="280" t="s">
        <v>1457</v>
      </c>
      <c r="C3960" s="280" t="s">
        <v>1193</v>
      </c>
      <c r="D3960" s="280" t="s">
        <v>1215</v>
      </c>
      <c r="E3960" s="80">
        <v>2.2169972718698075E-3</v>
      </c>
      <c r="F3960" s="80">
        <v>710199</v>
      </c>
      <c r="G3960" s="80">
        <v>10</v>
      </c>
      <c r="H3960" s="280" t="s">
        <v>1394</v>
      </c>
      <c r="I3960" s="80"/>
    </row>
    <row r="3961" spans="1:9">
      <c r="A3961" s="280" t="s">
        <v>5356</v>
      </c>
      <c r="B3961" s="280" t="s">
        <v>1457</v>
      </c>
      <c r="C3961" s="280" t="s">
        <v>1193</v>
      </c>
      <c r="D3961" s="280" t="s">
        <v>1216</v>
      </c>
      <c r="E3961" s="80">
        <v>2.6932036244721467E-3</v>
      </c>
      <c r="F3961" s="80">
        <v>710199</v>
      </c>
      <c r="G3961" s="80">
        <v>10</v>
      </c>
      <c r="H3961" s="280" t="s">
        <v>1394</v>
      </c>
      <c r="I3961" s="80"/>
    </row>
    <row r="3962" spans="1:9">
      <c r="A3962" s="280" t="s">
        <v>5357</v>
      </c>
      <c r="B3962" s="280" t="s">
        <v>1457</v>
      </c>
      <c r="C3962" s="280" t="s">
        <v>1193</v>
      </c>
      <c r="D3962" s="280" t="s">
        <v>1217</v>
      </c>
      <c r="E3962" s="80">
        <v>2.1525568388696516E-3</v>
      </c>
      <c r="F3962" s="80">
        <v>710199</v>
      </c>
      <c r="G3962" s="80">
        <v>10</v>
      </c>
      <c r="H3962" s="280" t="s">
        <v>1394</v>
      </c>
      <c r="I3962" s="80"/>
    </row>
    <row r="3963" spans="1:9">
      <c r="A3963" s="280" t="s">
        <v>5358</v>
      </c>
      <c r="B3963" s="280" t="s">
        <v>1457</v>
      </c>
      <c r="C3963" s="280" t="s">
        <v>1193</v>
      </c>
      <c r="D3963" s="280" t="s">
        <v>1218</v>
      </c>
      <c r="E3963" s="80">
        <v>2.5893436030699117E-3</v>
      </c>
      <c r="F3963" s="80">
        <v>710199</v>
      </c>
      <c r="G3963" s="80">
        <v>10</v>
      </c>
      <c r="H3963" s="280" t="s">
        <v>1394</v>
      </c>
      <c r="I3963" s="80"/>
    </row>
    <row r="3964" spans="1:9">
      <c r="A3964" s="280" t="s">
        <v>5359</v>
      </c>
      <c r="B3964" s="280" t="s">
        <v>1457</v>
      </c>
      <c r="C3964" s="280" t="s">
        <v>1193</v>
      </c>
      <c r="D3964" s="280" t="s">
        <v>1219</v>
      </c>
      <c r="E3964" s="80">
        <v>1563.3560460715153</v>
      </c>
      <c r="F3964" s="80">
        <v>710199</v>
      </c>
      <c r="G3964" s="80">
        <v>10</v>
      </c>
      <c r="H3964" s="280" t="s">
        <v>1394</v>
      </c>
      <c r="I3964" s="80"/>
    </row>
    <row r="3965" spans="1:9">
      <c r="A3965" s="280" t="s">
        <v>5360</v>
      </c>
      <c r="B3965" s="280" t="s">
        <v>1457</v>
      </c>
      <c r="C3965" s="280" t="s">
        <v>1193</v>
      </c>
      <c r="D3965" s="280" t="s">
        <v>1347</v>
      </c>
      <c r="E3965" s="80">
        <v>5.0705111789937043E-2</v>
      </c>
      <c r="F3965" s="80">
        <v>710199</v>
      </c>
      <c r="G3965" s="80">
        <v>10</v>
      </c>
      <c r="H3965" s="280" t="s">
        <v>1394</v>
      </c>
      <c r="I3965" s="80"/>
    </row>
    <row r="3966" spans="1:9">
      <c r="A3966" s="280" t="s">
        <v>5361</v>
      </c>
      <c r="B3966" s="280" t="s">
        <v>1457</v>
      </c>
      <c r="C3966" s="280" t="s">
        <v>1193</v>
      </c>
      <c r="D3966" s="280" t="s">
        <v>1344</v>
      </c>
      <c r="E3966" s="80">
        <v>0.1113252760733017</v>
      </c>
      <c r="F3966" s="80">
        <v>710199</v>
      </c>
      <c r="G3966" s="80">
        <v>10</v>
      </c>
      <c r="H3966" s="280" t="s">
        <v>1394</v>
      </c>
      <c r="I3966" s="80"/>
    </row>
    <row r="3967" spans="1:9">
      <c r="A3967" s="280" t="s">
        <v>5362</v>
      </c>
      <c r="B3967" s="280" t="s">
        <v>1457</v>
      </c>
      <c r="C3967" s="280" t="s">
        <v>1194</v>
      </c>
      <c r="D3967" s="280" t="s">
        <v>1211</v>
      </c>
      <c r="E3967" s="80">
        <v>4.5218079990687905E-3</v>
      </c>
      <c r="F3967" s="80">
        <v>710199</v>
      </c>
      <c r="G3967" s="80">
        <v>10</v>
      </c>
      <c r="H3967" s="280" t="s">
        <v>1394</v>
      </c>
      <c r="I3967" s="80"/>
    </row>
    <row r="3968" spans="1:9">
      <c r="A3968" s="280" t="s">
        <v>5363</v>
      </c>
      <c r="B3968" s="280" t="s">
        <v>1457</v>
      </c>
      <c r="C3968" s="280" t="s">
        <v>1194</v>
      </c>
      <c r="D3968" s="280" t="s">
        <v>1212</v>
      </c>
      <c r="E3968" s="80">
        <v>4.8718465911791881E-3</v>
      </c>
      <c r="F3968" s="80">
        <v>710199</v>
      </c>
      <c r="G3968" s="80">
        <v>10</v>
      </c>
      <c r="H3968" s="280" t="s">
        <v>1394</v>
      </c>
      <c r="I3968" s="80"/>
    </row>
    <row r="3969" spans="1:9">
      <c r="A3969" s="280" t="s">
        <v>5364</v>
      </c>
      <c r="B3969" s="280" t="s">
        <v>1457</v>
      </c>
      <c r="C3969" s="280" t="s">
        <v>1194</v>
      </c>
      <c r="D3969" s="280" t="s">
        <v>1213</v>
      </c>
      <c r="E3969" s="80">
        <v>4.5305017583825227E-3</v>
      </c>
      <c r="F3969" s="80">
        <v>710199</v>
      </c>
      <c r="G3969" s="80">
        <v>10</v>
      </c>
      <c r="H3969" s="280" t="s">
        <v>1394</v>
      </c>
      <c r="I3969" s="80"/>
    </row>
    <row r="3970" spans="1:9">
      <c r="A3970" s="280" t="s">
        <v>5365</v>
      </c>
      <c r="B3970" s="280" t="s">
        <v>1457</v>
      </c>
      <c r="C3970" s="280" t="s">
        <v>1194</v>
      </c>
      <c r="D3970" s="280" t="s">
        <v>1214</v>
      </c>
      <c r="E3970" s="80">
        <v>4.5845928706440085E-3</v>
      </c>
      <c r="F3970" s="80">
        <v>710199</v>
      </c>
      <c r="G3970" s="80">
        <v>10</v>
      </c>
      <c r="H3970" s="280" t="s">
        <v>1394</v>
      </c>
      <c r="I3970" s="80"/>
    </row>
    <row r="3971" spans="1:9">
      <c r="A3971" s="280" t="s">
        <v>5366</v>
      </c>
      <c r="B3971" s="280" t="s">
        <v>1457</v>
      </c>
      <c r="C3971" s="280" t="s">
        <v>1194</v>
      </c>
      <c r="D3971" s="280" t="s">
        <v>1215</v>
      </c>
      <c r="E3971" s="80">
        <v>4.8478881656117334E-3</v>
      </c>
      <c r="F3971" s="80">
        <v>710199</v>
      </c>
      <c r="G3971" s="80">
        <v>10</v>
      </c>
      <c r="H3971" s="280" t="s">
        <v>1394</v>
      </c>
      <c r="I3971" s="80"/>
    </row>
    <row r="3972" spans="1:9">
      <c r="A3972" s="280" t="s">
        <v>5367</v>
      </c>
      <c r="B3972" s="280" t="s">
        <v>1457</v>
      </c>
      <c r="C3972" s="280" t="s">
        <v>1194</v>
      </c>
      <c r="D3972" s="280" t="s">
        <v>1216</v>
      </c>
      <c r="E3972" s="80">
        <v>6.2614180947921554E-3</v>
      </c>
      <c r="F3972" s="80">
        <v>710199</v>
      </c>
      <c r="G3972" s="80">
        <v>10</v>
      </c>
      <c r="H3972" s="280" t="s">
        <v>1394</v>
      </c>
      <c r="I3972" s="80"/>
    </row>
    <row r="3973" spans="1:9">
      <c r="A3973" s="280" t="s">
        <v>5368</v>
      </c>
      <c r="B3973" s="280" t="s">
        <v>1457</v>
      </c>
      <c r="C3973" s="280" t="s">
        <v>1194</v>
      </c>
      <c r="D3973" s="280" t="s">
        <v>1217</v>
      </c>
      <c r="E3973" s="80">
        <v>4.6724815863353874E-3</v>
      </c>
      <c r="F3973" s="80">
        <v>710199</v>
      </c>
      <c r="G3973" s="80">
        <v>10</v>
      </c>
      <c r="H3973" s="280" t="s">
        <v>1394</v>
      </c>
      <c r="I3973" s="80"/>
    </row>
    <row r="3974" spans="1:9">
      <c r="A3974" s="280" t="s">
        <v>5369</v>
      </c>
      <c r="B3974" s="280" t="s">
        <v>1457</v>
      </c>
      <c r="C3974" s="280" t="s">
        <v>1194</v>
      </c>
      <c r="D3974" s="280" t="s">
        <v>1218</v>
      </c>
      <c r="E3974" s="80">
        <v>5.758213467337567E-3</v>
      </c>
      <c r="F3974" s="80">
        <v>710199</v>
      </c>
      <c r="G3974" s="80">
        <v>10</v>
      </c>
      <c r="H3974" s="280" t="s">
        <v>1394</v>
      </c>
      <c r="I3974" s="80"/>
    </row>
    <row r="3975" spans="1:9">
      <c r="A3975" s="280" t="s">
        <v>5370</v>
      </c>
      <c r="B3975" s="280" t="s">
        <v>1457</v>
      </c>
      <c r="C3975" s="280" t="s">
        <v>1194</v>
      </c>
      <c r="D3975" s="280" t="s">
        <v>1219</v>
      </c>
      <c r="E3975" s="80">
        <v>4.7262778448531806E-3</v>
      </c>
      <c r="F3975" s="80">
        <v>710199</v>
      </c>
      <c r="G3975" s="80">
        <v>10</v>
      </c>
      <c r="H3975" s="280" t="s">
        <v>1394</v>
      </c>
      <c r="I3975" s="80"/>
    </row>
    <row r="3976" spans="1:9">
      <c r="A3976" s="280" t="s">
        <v>5371</v>
      </c>
      <c r="B3976" s="280" t="s">
        <v>1457</v>
      </c>
      <c r="C3976" s="280" t="s">
        <v>1194</v>
      </c>
      <c r="D3976" s="280" t="s">
        <v>1347</v>
      </c>
      <c r="E3976" s="80">
        <v>5.9686177291810819E-2</v>
      </c>
      <c r="F3976" s="80">
        <v>710199</v>
      </c>
      <c r="G3976" s="80">
        <v>10</v>
      </c>
      <c r="H3976" s="280" t="s">
        <v>1394</v>
      </c>
      <c r="I3976" s="80"/>
    </row>
    <row r="3977" spans="1:9">
      <c r="A3977" s="280" t="s">
        <v>5372</v>
      </c>
      <c r="B3977" s="280" t="s">
        <v>1457</v>
      </c>
      <c r="C3977" s="280" t="s">
        <v>1194</v>
      </c>
      <c r="D3977" s="280" t="s">
        <v>1344</v>
      </c>
      <c r="E3977" s="80">
        <v>0.14344573728967341</v>
      </c>
      <c r="F3977" s="80">
        <v>710199</v>
      </c>
      <c r="G3977" s="80">
        <v>10</v>
      </c>
      <c r="H3977" s="280" t="s">
        <v>1394</v>
      </c>
      <c r="I3977" s="80"/>
    </row>
    <row r="3978" spans="1:9">
      <c r="A3978" s="280" t="s">
        <v>5373</v>
      </c>
      <c r="B3978" s="280" t="s">
        <v>1457</v>
      </c>
      <c r="C3978" s="280" t="s">
        <v>1195</v>
      </c>
      <c r="D3978" s="280" t="s">
        <v>1211</v>
      </c>
      <c r="E3978" s="80">
        <v>9.8009857400826596E-6</v>
      </c>
      <c r="F3978" s="80">
        <v>710199</v>
      </c>
      <c r="G3978" s="80">
        <v>10</v>
      </c>
      <c r="H3978" s="280" t="s">
        <v>1394</v>
      </c>
      <c r="I3978" s="80"/>
    </row>
    <row r="3979" spans="1:9">
      <c r="A3979" s="280" t="s">
        <v>5374</v>
      </c>
      <c r="B3979" s="280" t="s">
        <v>1457</v>
      </c>
      <c r="C3979" s="280" t="s">
        <v>1195</v>
      </c>
      <c r="D3979" s="280" t="s">
        <v>1212</v>
      </c>
      <c r="E3979" s="80">
        <v>0</v>
      </c>
      <c r="F3979" s="80">
        <v>710199</v>
      </c>
      <c r="G3979" s="80">
        <v>10</v>
      </c>
      <c r="H3979" s="280" t="s">
        <v>1394</v>
      </c>
      <c r="I3979" s="80"/>
    </row>
    <row r="3980" spans="1:9">
      <c r="A3980" s="280" t="s">
        <v>5375</v>
      </c>
      <c r="B3980" s="280" t="s">
        <v>1457</v>
      </c>
      <c r="C3980" s="280" t="s">
        <v>1195</v>
      </c>
      <c r="D3980" s="280" t="s">
        <v>1213</v>
      </c>
      <c r="E3980" s="80">
        <v>1.0019857467690309E-5</v>
      </c>
      <c r="F3980" s="80">
        <v>710199</v>
      </c>
      <c r="G3980" s="80">
        <v>10</v>
      </c>
      <c r="H3980" s="280" t="s">
        <v>1394</v>
      </c>
      <c r="I3980" s="80"/>
    </row>
    <row r="3981" spans="1:9">
      <c r="A3981" s="280" t="s">
        <v>5376</v>
      </c>
      <c r="B3981" s="280" t="s">
        <v>1457</v>
      </c>
      <c r="C3981" s="280" t="s">
        <v>1195</v>
      </c>
      <c r="D3981" s="280" t="s">
        <v>1214</v>
      </c>
      <c r="E3981" s="80">
        <v>1.0019857467690309E-5</v>
      </c>
      <c r="F3981" s="80">
        <v>710199</v>
      </c>
      <c r="G3981" s="80">
        <v>10</v>
      </c>
      <c r="H3981" s="280" t="s">
        <v>1394</v>
      </c>
      <c r="I3981" s="80"/>
    </row>
    <row r="3982" spans="1:9">
      <c r="A3982" s="280" t="s">
        <v>5377</v>
      </c>
      <c r="B3982" s="280" t="s">
        <v>1457</v>
      </c>
      <c r="C3982" s="280" t="s">
        <v>1195</v>
      </c>
      <c r="D3982" s="280" t="s">
        <v>1215</v>
      </c>
      <c r="E3982" s="80">
        <v>4.0753338817122162E-2</v>
      </c>
      <c r="F3982" s="80">
        <v>710199</v>
      </c>
      <c r="G3982" s="80">
        <v>10</v>
      </c>
      <c r="H3982" s="280" t="s">
        <v>1394</v>
      </c>
      <c r="I3982" s="80"/>
    </row>
    <row r="3983" spans="1:9">
      <c r="A3983" s="280" t="s">
        <v>5378</v>
      </c>
      <c r="B3983" s="280" t="s">
        <v>1457</v>
      </c>
      <c r="C3983" s="280" t="s">
        <v>1195</v>
      </c>
      <c r="D3983" s="280" t="s">
        <v>1216</v>
      </c>
      <c r="E3983" s="80">
        <v>1.8918359387829777E-3</v>
      </c>
      <c r="F3983" s="80">
        <v>710199</v>
      </c>
      <c r="G3983" s="80">
        <v>10</v>
      </c>
      <c r="H3983" s="280" t="s">
        <v>1394</v>
      </c>
      <c r="I3983" s="80"/>
    </row>
    <row r="3984" spans="1:9">
      <c r="A3984" s="280" t="s">
        <v>5379</v>
      </c>
      <c r="B3984" s="280" t="s">
        <v>1457</v>
      </c>
      <c r="C3984" s="280" t="s">
        <v>1195</v>
      </c>
      <c r="D3984" s="280" t="s">
        <v>1217</v>
      </c>
      <c r="E3984" s="80">
        <v>1.8918359387829777E-3</v>
      </c>
      <c r="F3984" s="80">
        <v>710199</v>
      </c>
      <c r="G3984" s="80">
        <v>10</v>
      </c>
      <c r="H3984" s="280" t="s">
        <v>1394</v>
      </c>
      <c r="I3984" s="80"/>
    </row>
    <row r="3985" spans="1:9">
      <c r="A3985" s="280" t="s">
        <v>5380</v>
      </c>
      <c r="B3985" s="280" t="s">
        <v>1457</v>
      </c>
      <c r="C3985" s="280" t="s">
        <v>1195</v>
      </c>
      <c r="D3985" s="280" t="s">
        <v>1218</v>
      </c>
      <c r="E3985" s="80">
        <v>5.4215503963396159E-4</v>
      </c>
      <c r="F3985" s="80">
        <v>710199</v>
      </c>
      <c r="G3985" s="80">
        <v>10</v>
      </c>
      <c r="H3985" s="280" t="s">
        <v>1394</v>
      </c>
      <c r="I3985" s="80"/>
    </row>
    <row r="3986" spans="1:9">
      <c r="A3986" s="280" t="s">
        <v>5381</v>
      </c>
      <c r="B3986" s="280" t="s">
        <v>1457</v>
      </c>
      <c r="C3986" s="280" t="s">
        <v>1195</v>
      </c>
      <c r="D3986" s="280" t="s">
        <v>1219</v>
      </c>
      <c r="E3986" s="80">
        <v>1.0127353198738429E-5</v>
      </c>
      <c r="F3986" s="80">
        <v>710199</v>
      </c>
      <c r="G3986" s="80">
        <v>10</v>
      </c>
      <c r="H3986" s="280" t="s">
        <v>1394</v>
      </c>
      <c r="I3986" s="80"/>
    </row>
    <row r="3987" spans="1:9">
      <c r="A3987" s="280" t="s">
        <v>5382</v>
      </c>
      <c r="B3987" s="280" t="s">
        <v>1457</v>
      </c>
      <c r="C3987" s="280" t="s">
        <v>1195</v>
      </c>
      <c r="D3987" s="280" t="s">
        <v>1347</v>
      </c>
      <c r="E3987" s="80">
        <v>2.9947913338304214E-4</v>
      </c>
      <c r="F3987" s="80">
        <v>710199</v>
      </c>
      <c r="G3987" s="80">
        <v>10</v>
      </c>
      <c r="H3987" s="280" t="s">
        <v>1394</v>
      </c>
      <c r="I3987" s="80"/>
    </row>
    <row r="3988" spans="1:9">
      <c r="A3988" s="280" t="s">
        <v>5383</v>
      </c>
      <c r="B3988" s="280" t="s">
        <v>1457</v>
      </c>
      <c r="C3988" s="280" t="s">
        <v>1195</v>
      </c>
      <c r="D3988" s="280" t="s">
        <v>1344</v>
      </c>
      <c r="E3988" s="80">
        <v>6.8637619136189567E-4</v>
      </c>
      <c r="F3988" s="80">
        <v>710199</v>
      </c>
      <c r="G3988" s="80">
        <v>10</v>
      </c>
      <c r="H3988" s="280" t="s">
        <v>1394</v>
      </c>
      <c r="I3988" s="80"/>
    </row>
    <row r="3989" spans="1:9">
      <c r="A3989" s="280" t="s">
        <v>5384</v>
      </c>
      <c r="B3989" s="280" t="s">
        <v>1457</v>
      </c>
      <c r="C3989" s="280" t="s">
        <v>1196</v>
      </c>
      <c r="D3989" s="280" t="s">
        <v>1211</v>
      </c>
      <c r="E3989" s="80">
        <v>2.7312460748243533E-2</v>
      </c>
      <c r="F3989" s="80">
        <v>710199</v>
      </c>
      <c r="G3989" s="80">
        <v>10</v>
      </c>
      <c r="H3989" s="280" t="s">
        <v>1394</v>
      </c>
      <c r="I3989" s="80"/>
    </row>
    <row r="3990" spans="1:9">
      <c r="A3990" s="280" t="s">
        <v>5385</v>
      </c>
      <c r="B3990" s="280" t="s">
        <v>1457</v>
      </c>
      <c r="C3990" s="280" t="s">
        <v>1196</v>
      </c>
      <c r="D3990" s="280" t="s">
        <v>1212</v>
      </c>
      <c r="E3990" s="80">
        <v>3.0039252079501051E-2</v>
      </c>
      <c r="F3990" s="80">
        <v>710199</v>
      </c>
      <c r="G3990" s="80">
        <v>10</v>
      </c>
      <c r="H3990" s="280" t="s">
        <v>1394</v>
      </c>
      <c r="I3990" s="80"/>
    </row>
    <row r="3991" spans="1:9">
      <c r="A3991" s="280" t="s">
        <v>5386</v>
      </c>
      <c r="B3991" s="280" t="s">
        <v>1457</v>
      </c>
      <c r="C3991" s="280" t="s">
        <v>1196</v>
      </c>
      <c r="D3991" s="280" t="s">
        <v>1213</v>
      </c>
      <c r="E3991" s="80">
        <v>2.7375018476085415E-2</v>
      </c>
      <c r="F3991" s="80">
        <v>710199</v>
      </c>
      <c r="G3991" s="80">
        <v>10</v>
      </c>
      <c r="H3991" s="280" t="s">
        <v>1394</v>
      </c>
      <c r="I3991" s="80"/>
    </row>
    <row r="3992" spans="1:9">
      <c r="A3992" s="280" t="s">
        <v>5387</v>
      </c>
      <c r="B3992" s="280" t="s">
        <v>1457</v>
      </c>
      <c r="C3992" s="280" t="s">
        <v>1196</v>
      </c>
      <c r="D3992" s="280" t="s">
        <v>1214</v>
      </c>
      <c r="E3992" s="80">
        <v>2.78106172983828E-2</v>
      </c>
      <c r="F3992" s="80">
        <v>710199</v>
      </c>
      <c r="G3992" s="80">
        <v>10</v>
      </c>
      <c r="H3992" s="280" t="s">
        <v>1394</v>
      </c>
      <c r="I3992" s="80"/>
    </row>
    <row r="3993" spans="1:9">
      <c r="A3993" s="280" t="s">
        <v>5388</v>
      </c>
      <c r="B3993" s="280" t="s">
        <v>1457</v>
      </c>
      <c r="C3993" s="280" t="s">
        <v>1196</v>
      </c>
      <c r="D3993" s="280" t="s">
        <v>1215</v>
      </c>
      <c r="E3993" s="80">
        <v>2.9898539168057129E-2</v>
      </c>
      <c r="F3993" s="80">
        <v>710199</v>
      </c>
      <c r="G3993" s="80">
        <v>10</v>
      </c>
      <c r="H3993" s="280" t="s">
        <v>1394</v>
      </c>
      <c r="I3993" s="80"/>
    </row>
    <row r="3994" spans="1:9">
      <c r="A3994" s="280" t="s">
        <v>5389</v>
      </c>
      <c r="B3994" s="280" t="s">
        <v>1457</v>
      </c>
      <c r="C3994" s="280" t="s">
        <v>1196</v>
      </c>
      <c r="D3994" s="280" t="s">
        <v>1216</v>
      </c>
      <c r="E3994" s="80">
        <v>4.0482889089033393E-2</v>
      </c>
      <c r="F3994" s="80">
        <v>710199</v>
      </c>
      <c r="G3994" s="80">
        <v>10</v>
      </c>
      <c r="H3994" s="280" t="s">
        <v>1394</v>
      </c>
      <c r="I3994" s="80"/>
    </row>
    <row r="3995" spans="1:9">
      <c r="A3995" s="280" t="s">
        <v>5390</v>
      </c>
      <c r="B3995" s="280" t="s">
        <v>1457</v>
      </c>
      <c r="C3995" s="280" t="s">
        <v>1196</v>
      </c>
      <c r="D3995" s="280" t="s">
        <v>1217</v>
      </c>
      <c r="E3995" s="80">
        <v>2.8702983134163345E-2</v>
      </c>
      <c r="F3995" s="80">
        <v>710199</v>
      </c>
      <c r="G3995" s="80">
        <v>10</v>
      </c>
      <c r="H3995" s="280" t="s">
        <v>1394</v>
      </c>
      <c r="I3995" s="80"/>
    </row>
    <row r="3996" spans="1:9">
      <c r="A3996" s="280" t="s">
        <v>5391</v>
      </c>
      <c r="B3996" s="280" t="s">
        <v>1457</v>
      </c>
      <c r="C3996" s="280" t="s">
        <v>1196</v>
      </c>
      <c r="D3996" s="280" t="s">
        <v>1218</v>
      </c>
      <c r="E3996" s="80">
        <v>3.8448673863886791E-2</v>
      </c>
      <c r="F3996" s="80">
        <v>710199</v>
      </c>
      <c r="G3996" s="80">
        <v>10</v>
      </c>
      <c r="H3996" s="280" t="s">
        <v>1394</v>
      </c>
      <c r="I3996" s="80"/>
    </row>
    <row r="3997" spans="1:9">
      <c r="A3997" s="280" t="s">
        <v>5392</v>
      </c>
      <c r="B3997" s="280" t="s">
        <v>1457</v>
      </c>
      <c r="C3997" s="280" t="s">
        <v>1196</v>
      </c>
      <c r="D3997" s="280" t="s">
        <v>1219</v>
      </c>
      <c r="E3997" s="80">
        <v>944.26974907729266</v>
      </c>
      <c r="F3997" s="80">
        <v>710199</v>
      </c>
      <c r="G3997" s="80">
        <v>10</v>
      </c>
      <c r="H3997" s="280" t="s">
        <v>1394</v>
      </c>
      <c r="I3997" s="80"/>
    </row>
    <row r="3998" spans="1:9">
      <c r="A3998" s="280" t="s">
        <v>5393</v>
      </c>
      <c r="B3998" s="280" t="s">
        <v>1457</v>
      </c>
      <c r="C3998" s="280" t="s">
        <v>1196</v>
      </c>
      <c r="D3998" s="280" t="s">
        <v>1347</v>
      </c>
      <c r="E3998" s="80">
        <v>0.19957778276744451</v>
      </c>
      <c r="F3998" s="80">
        <v>710199</v>
      </c>
      <c r="G3998" s="80">
        <v>10</v>
      </c>
      <c r="H3998" s="280" t="s">
        <v>1394</v>
      </c>
      <c r="I3998" s="80"/>
    </row>
    <row r="3999" spans="1:9">
      <c r="A3999" s="280" t="s">
        <v>5394</v>
      </c>
      <c r="B3999" s="280" t="s">
        <v>1457</v>
      </c>
      <c r="C3999" s="280" t="s">
        <v>1196</v>
      </c>
      <c r="D3999" s="280" t="s">
        <v>1344</v>
      </c>
      <c r="E3999" s="80">
        <v>0.51813797474709655</v>
      </c>
      <c r="F3999" s="80">
        <v>710199</v>
      </c>
      <c r="G3999" s="80">
        <v>10</v>
      </c>
      <c r="H3999" s="280" t="s">
        <v>1394</v>
      </c>
      <c r="I3999" s="80"/>
    </row>
    <row r="4000" spans="1:9">
      <c r="A4000" s="280" t="s">
        <v>5395</v>
      </c>
      <c r="B4000" s="280" t="s">
        <v>1457</v>
      </c>
      <c r="C4000" s="280" t="s">
        <v>1197</v>
      </c>
      <c r="D4000" s="280" t="s">
        <v>1211</v>
      </c>
      <c r="E4000" s="80">
        <v>2.5734390737718234E-4</v>
      </c>
      <c r="F4000" s="80">
        <v>710199</v>
      </c>
      <c r="G4000" s="80">
        <v>10</v>
      </c>
      <c r="H4000" s="280" t="s">
        <v>1394</v>
      </c>
      <c r="I4000" s="80"/>
    </row>
    <row r="4001" spans="1:9">
      <c r="A4001" s="280" t="s">
        <v>5396</v>
      </c>
      <c r="B4001" s="280" t="s">
        <v>1457</v>
      </c>
      <c r="C4001" s="280" t="s">
        <v>1197</v>
      </c>
      <c r="D4001" s="280" t="s">
        <v>1212</v>
      </c>
      <c r="E4001" s="80">
        <v>2.2352614579824524E-3</v>
      </c>
      <c r="F4001" s="80">
        <v>710199</v>
      </c>
      <c r="G4001" s="80">
        <v>10</v>
      </c>
      <c r="H4001" s="280" t="s">
        <v>1394</v>
      </c>
      <c r="I4001" s="80"/>
    </row>
    <row r="4002" spans="1:9">
      <c r="A4002" s="280" t="s">
        <v>5397</v>
      </c>
      <c r="B4002" s="280" t="s">
        <v>1457</v>
      </c>
      <c r="C4002" s="280" t="s">
        <v>1197</v>
      </c>
      <c r="D4002" s="280" t="s">
        <v>1213</v>
      </c>
      <c r="E4002" s="80">
        <v>2.6005834858331507E-4</v>
      </c>
      <c r="F4002" s="80">
        <v>710199</v>
      </c>
      <c r="G4002" s="80">
        <v>10</v>
      </c>
      <c r="H4002" s="280" t="s">
        <v>1394</v>
      </c>
      <c r="I4002" s="80"/>
    </row>
    <row r="4003" spans="1:9">
      <c r="A4003" s="280" t="s">
        <v>5398</v>
      </c>
      <c r="B4003" s="280" t="s">
        <v>1457</v>
      </c>
      <c r="C4003" s="280" t="s">
        <v>1197</v>
      </c>
      <c r="D4003" s="280" t="s">
        <v>1214</v>
      </c>
      <c r="E4003" s="80">
        <v>2.695819853599821E-4</v>
      </c>
      <c r="F4003" s="80">
        <v>710199</v>
      </c>
      <c r="G4003" s="80">
        <v>10</v>
      </c>
      <c r="H4003" s="280" t="s">
        <v>1394</v>
      </c>
      <c r="I4003" s="80"/>
    </row>
    <row r="4004" spans="1:9">
      <c r="A4004" s="280" t="s">
        <v>5399</v>
      </c>
      <c r="B4004" s="280" t="s">
        <v>1457</v>
      </c>
      <c r="C4004" s="280" t="s">
        <v>1197</v>
      </c>
      <c r="D4004" s="280" t="s">
        <v>1215</v>
      </c>
      <c r="E4004" s="80">
        <v>2.2250292500282545E-3</v>
      </c>
      <c r="F4004" s="80">
        <v>710199</v>
      </c>
      <c r="G4004" s="80">
        <v>10</v>
      </c>
      <c r="H4004" s="280" t="s">
        <v>1394</v>
      </c>
      <c r="I4004" s="80"/>
    </row>
    <row r="4005" spans="1:9">
      <c r="A4005" s="280" t="s">
        <v>5400</v>
      </c>
      <c r="B4005" s="280" t="s">
        <v>1457</v>
      </c>
      <c r="C4005" s="280" t="s">
        <v>1197</v>
      </c>
      <c r="D4005" s="280" t="s">
        <v>1216</v>
      </c>
      <c r="E4005" s="80">
        <v>1.853187732469525E-3</v>
      </c>
      <c r="F4005" s="80">
        <v>710199</v>
      </c>
      <c r="G4005" s="80">
        <v>10</v>
      </c>
      <c r="H4005" s="280" t="s">
        <v>1394</v>
      </c>
      <c r="I4005" s="80"/>
    </row>
    <row r="4006" spans="1:9">
      <c r="A4006" s="280" t="s">
        <v>5401</v>
      </c>
      <c r="B4006" s="280" t="s">
        <v>1457</v>
      </c>
      <c r="C4006" s="280" t="s">
        <v>1197</v>
      </c>
      <c r="D4006" s="280" t="s">
        <v>1217</v>
      </c>
      <c r="E4006" s="80">
        <v>1.8303885574131574E-3</v>
      </c>
      <c r="F4006" s="80">
        <v>710199</v>
      </c>
      <c r="G4006" s="80">
        <v>10</v>
      </c>
      <c r="H4006" s="280" t="s">
        <v>1394</v>
      </c>
      <c r="I4006" s="80"/>
    </row>
    <row r="4007" spans="1:9">
      <c r="A4007" s="280" t="s">
        <v>5402</v>
      </c>
      <c r="B4007" s="280" t="s">
        <v>1457</v>
      </c>
      <c r="C4007" s="280" t="s">
        <v>1197</v>
      </c>
      <c r="D4007" s="280" t="s">
        <v>1218</v>
      </c>
      <c r="E4007" s="80">
        <v>1.396874707427736E-3</v>
      </c>
      <c r="F4007" s="80">
        <v>710199</v>
      </c>
      <c r="G4007" s="80">
        <v>10</v>
      </c>
      <c r="H4007" s="280" t="s">
        <v>1394</v>
      </c>
      <c r="I4007" s="80"/>
    </row>
    <row r="4008" spans="1:9">
      <c r="A4008" s="280" t="s">
        <v>5403</v>
      </c>
      <c r="B4008" s="280" t="s">
        <v>1457</v>
      </c>
      <c r="C4008" s="280" t="s">
        <v>1197</v>
      </c>
      <c r="D4008" s="280" t="s">
        <v>1219</v>
      </c>
      <c r="E4008" s="80">
        <v>2.6679216709546335E-4</v>
      </c>
      <c r="F4008" s="80">
        <v>710199</v>
      </c>
      <c r="G4008" s="80">
        <v>10</v>
      </c>
      <c r="H4008" s="280" t="s">
        <v>1394</v>
      </c>
      <c r="I4008" s="80"/>
    </row>
    <row r="4009" spans="1:9">
      <c r="A4009" s="280" t="s">
        <v>5404</v>
      </c>
      <c r="B4009" s="280" t="s">
        <v>1457</v>
      </c>
      <c r="C4009" s="280" t="s">
        <v>1197</v>
      </c>
      <c r="D4009" s="280" t="s">
        <v>1347</v>
      </c>
      <c r="E4009" s="80">
        <v>2.6840781025144777E-3</v>
      </c>
      <c r="F4009" s="80">
        <v>710199</v>
      </c>
      <c r="G4009" s="80">
        <v>10</v>
      </c>
      <c r="H4009" s="280" t="s">
        <v>1394</v>
      </c>
      <c r="I4009" s="80"/>
    </row>
    <row r="4010" spans="1:9">
      <c r="A4010" s="280" t="s">
        <v>5405</v>
      </c>
      <c r="B4010" s="280" t="s">
        <v>1457</v>
      </c>
      <c r="C4010" s="280" t="s">
        <v>1197</v>
      </c>
      <c r="D4010" s="280" t="s">
        <v>1344</v>
      </c>
      <c r="E4010" s="80">
        <v>5.9303997160589806E-3</v>
      </c>
      <c r="F4010" s="80">
        <v>710199</v>
      </c>
      <c r="G4010" s="80">
        <v>10</v>
      </c>
      <c r="H4010" s="280" t="s">
        <v>1394</v>
      </c>
      <c r="I4010" s="80"/>
    </row>
    <row r="4011" spans="1:9">
      <c r="A4011" s="280" t="s">
        <v>5406</v>
      </c>
      <c r="B4011" s="280" t="s">
        <v>1457</v>
      </c>
      <c r="C4011" s="280" t="s">
        <v>1198</v>
      </c>
      <c r="D4011" s="280" t="s">
        <v>1211</v>
      </c>
      <c r="E4011" s="80">
        <v>1.4698956204331471E-5</v>
      </c>
      <c r="F4011" s="80">
        <v>710199</v>
      </c>
      <c r="G4011" s="80">
        <v>10</v>
      </c>
      <c r="H4011" s="280" t="s">
        <v>1394</v>
      </c>
      <c r="I4011" s="80"/>
    </row>
    <row r="4012" spans="1:9">
      <c r="A4012" s="280" t="s">
        <v>5407</v>
      </c>
      <c r="B4012" s="280" t="s">
        <v>1457</v>
      </c>
      <c r="C4012" s="280" t="s">
        <v>1198</v>
      </c>
      <c r="D4012" s="280" t="s">
        <v>1212</v>
      </c>
      <c r="E4012" s="80">
        <v>1.557745658678339E-5</v>
      </c>
      <c r="F4012" s="80">
        <v>710199</v>
      </c>
      <c r="G4012" s="80">
        <v>10</v>
      </c>
      <c r="H4012" s="280" t="s">
        <v>1394</v>
      </c>
      <c r="I4012" s="80"/>
    </row>
    <row r="4013" spans="1:9">
      <c r="A4013" s="280" t="s">
        <v>5408</v>
      </c>
      <c r="B4013" s="280" t="s">
        <v>1457</v>
      </c>
      <c r="C4013" s="280" t="s">
        <v>1198</v>
      </c>
      <c r="D4013" s="280" t="s">
        <v>1213</v>
      </c>
      <c r="E4013" s="80">
        <v>1.4698956204331471E-5</v>
      </c>
      <c r="F4013" s="80">
        <v>710199</v>
      </c>
      <c r="G4013" s="80">
        <v>10</v>
      </c>
      <c r="H4013" s="280" t="s">
        <v>1394</v>
      </c>
      <c r="I4013" s="80"/>
    </row>
    <row r="4014" spans="1:9">
      <c r="A4014" s="280" t="s">
        <v>5409</v>
      </c>
      <c r="B4014" s="280" t="s">
        <v>1457</v>
      </c>
      <c r="C4014" s="280" t="s">
        <v>1198</v>
      </c>
      <c r="D4014" s="280" t="s">
        <v>1214</v>
      </c>
      <c r="E4014" s="80">
        <v>1.5403539821518596E-5</v>
      </c>
      <c r="F4014" s="80">
        <v>710199</v>
      </c>
      <c r="G4014" s="80">
        <v>10</v>
      </c>
      <c r="H4014" s="280" t="s">
        <v>1394</v>
      </c>
      <c r="I4014" s="80"/>
    </row>
    <row r="4015" spans="1:9">
      <c r="A4015" s="280" t="s">
        <v>5410</v>
      </c>
      <c r="B4015" s="280" t="s">
        <v>1457</v>
      </c>
      <c r="C4015" s="280" t="s">
        <v>1198</v>
      </c>
      <c r="D4015" s="280" t="s">
        <v>1215</v>
      </c>
      <c r="E4015" s="80">
        <v>1.5507929938486993E-5</v>
      </c>
      <c r="F4015" s="80">
        <v>710199</v>
      </c>
      <c r="G4015" s="80">
        <v>10</v>
      </c>
      <c r="H4015" s="280" t="s">
        <v>1394</v>
      </c>
      <c r="I4015" s="80"/>
    </row>
    <row r="4016" spans="1:9">
      <c r="A4016" s="280" t="s">
        <v>5411</v>
      </c>
      <c r="B4016" s="280" t="s">
        <v>1457</v>
      </c>
      <c r="C4016" s="280" t="s">
        <v>1198</v>
      </c>
      <c r="D4016" s="280" t="s">
        <v>1216</v>
      </c>
      <c r="E4016" s="80">
        <v>2.8094132895549019E-5</v>
      </c>
      <c r="F4016" s="80">
        <v>710199</v>
      </c>
      <c r="G4016" s="80">
        <v>10</v>
      </c>
      <c r="H4016" s="280" t="s">
        <v>1394</v>
      </c>
      <c r="I4016" s="80"/>
    </row>
    <row r="4017" spans="1:9">
      <c r="A4017" s="280" t="s">
        <v>5412</v>
      </c>
      <c r="B4017" s="280" t="s">
        <v>1457</v>
      </c>
      <c r="C4017" s="280" t="s">
        <v>1198</v>
      </c>
      <c r="D4017" s="280" t="s">
        <v>1217</v>
      </c>
      <c r="E4017" s="80">
        <v>1.5002541203227061E-5</v>
      </c>
      <c r="F4017" s="80">
        <v>710199</v>
      </c>
      <c r="G4017" s="80">
        <v>10</v>
      </c>
      <c r="H4017" s="280" t="s">
        <v>1394</v>
      </c>
      <c r="I4017" s="80"/>
    </row>
    <row r="4018" spans="1:9">
      <c r="A4018" s="280" t="s">
        <v>5413</v>
      </c>
      <c r="B4018" s="280" t="s">
        <v>1457</v>
      </c>
      <c r="C4018" s="280" t="s">
        <v>1198</v>
      </c>
      <c r="D4018" s="280" t="s">
        <v>1218</v>
      </c>
      <c r="E4018" s="80">
        <v>2.466423118708528E-5</v>
      </c>
      <c r="F4018" s="80">
        <v>710199</v>
      </c>
      <c r="G4018" s="80">
        <v>10</v>
      </c>
      <c r="H4018" s="280" t="s">
        <v>1394</v>
      </c>
      <c r="I4018" s="80"/>
    </row>
    <row r="4019" spans="1:9">
      <c r="A4019" s="280" t="s">
        <v>5414</v>
      </c>
      <c r="B4019" s="280" t="s">
        <v>1457</v>
      </c>
      <c r="C4019" s="280" t="s">
        <v>1198</v>
      </c>
      <c r="D4019" s="280" t="s">
        <v>1219</v>
      </c>
      <c r="E4019" s="80">
        <v>1.5688407637784506E-5</v>
      </c>
      <c r="F4019" s="80">
        <v>710199</v>
      </c>
      <c r="G4019" s="80">
        <v>10</v>
      </c>
      <c r="H4019" s="280" t="s">
        <v>1394</v>
      </c>
      <c r="I4019" s="80"/>
    </row>
    <row r="4020" spans="1:9">
      <c r="A4020" s="280" t="s">
        <v>5415</v>
      </c>
      <c r="B4020" s="280" t="s">
        <v>1457</v>
      </c>
      <c r="C4020" s="280" t="s">
        <v>1198</v>
      </c>
      <c r="D4020" s="280" t="s">
        <v>1347</v>
      </c>
      <c r="E4020" s="80">
        <v>1.0538686715030895E-4</v>
      </c>
      <c r="F4020" s="80">
        <v>710199</v>
      </c>
      <c r="G4020" s="80">
        <v>10</v>
      </c>
      <c r="H4020" s="280" t="s">
        <v>1394</v>
      </c>
      <c r="I4020" s="80"/>
    </row>
    <row r="4021" spans="1:9">
      <c r="A4021" s="280" t="s">
        <v>5416</v>
      </c>
      <c r="B4021" s="280" t="s">
        <v>1457</v>
      </c>
      <c r="C4021" s="280" t="s">
        <v>1198</v>
      </c>
      <c r="D4021" s="280" t="s">
        <v>1344</v>
      </c>
      <c r="E4021" s="80">
        <v>2.3523081056726081E-4</v>
      </c>
      <c r="F4021" s="80">
        <v>710199</v>
      </c>
      <c r="G4021" s="80">
        <v>10</v>
      </c>
      <c r="H4021" s="280" t="s">
        <v>1394</v>
      </c>
      <c r="I4021" s="80"/>
    </row>
    <row r="4022" spans="1:9">
      <c r="A4022" s="280" t="s">
        <v>5417</v>
      </c>
      <c r="B4022" s="280" t="s">
        <v>1457</v>
      </c>
      <c r="C4022" s="280" t="s">
        <v>1199</v>
      </c>
      <c r="D4022" s="280" t="s">
        <v>1211</v>
      </c>
      <c r="E4022" s="80">
        <v>2.5513529294002878E-5</v>
      </c>
      <c r="F4022" s="80">
        <v>710199</v>
      </c>
      <c r="G4022" s="80">
        <v>10</v>
      </c>
      <c r="H4022" s="280" t="s">
        <v>1394</v>
      </c>
      <c r="I4022" s="80"/>
    </row>
    <row r="4023" spans="1:9">
      <c r="A4023" s="280" t="s">
        <v>5418</v>
      </c>
      <c r="B4023" s="280" t="s">
        <v>1457</v>
      </c>
      <c r="C4023" s="280" t="s">
        <v>1199</v>
      </c>
      <c r="D4023" s="280" t="s">
        <v>1212</v>
      </c>
      <c r="E4023" s="80">
        <v>2.6213900267454526E-5</v>
      </c>
      <c r="F4023" s="80">
        <v>710199</v>
      </c>
      <c r="G4023" s="80">
        <v>10</v>
      </c>
      <c r="H4023" s="280" t="s">
        <v>1394</v>
      </c>
      <c r="I4023" s="80"/>
    </row>
    <row r="4024" spans="1:9">
      <c r="A4024" s="280" t="s">
        <v>5419</v>
      </c>
      <c r="B4024" s="280" t="s">
        <v>1457</v>
      </c>
      <c r="C4024" s="280" t="s">
        <v>1199</v>
      </c>
      <c r="D4024" s="280" t="s">
        <v>1213</v>
      </c>
      <c r="E4024" s="80">
        <v>2.5622035507683788E-5</v>
      </c>
      <c r="F4024" s="80">
        <v>710199</v>
      </c>
      <c r="G4024" s="80">
        <v>10</v>
      </c>
      <c r="H4024" s="280" t="s">
        <v>1394</v>
      </c>
      <c r="I4024" s="80"/>
    </row>
    <row r="4025" spans="1:9">
      <c r="A4025" s="280" t="s">
        <v>5420</v>
      </c>
      <c r="B4025" s="280" t="s">
        <v>1457</v>
      </c>
      <c r="C4025" s="280" t="s">
        <v>1199</v>
      </c>
      <c r="D4025" s="280" t="s">
        <v>1214</v>
      </c>
      <c r="E4025" s="80">
        <v>2.6968949439271614E-5</v>
      </c>
      <c r="F4025" s="80">
        <v>710199</v>
      </c>
      <c r="G4025" s="80">
        <v>10</v>
      </c>
      <c r="H4025" s="280" t="s">
        <v>1394</v>
      </c>
      <c r="I4025" s="80"/>
    </row>
    <row r="4026" spans="1:9">
      <c r="A4026" s="280" t="s">
        <v>5421</v>
      </c>
      <c r="B4026" s="280" t="s">
        <v>1457</v>
      </c>
      <c r="C4026" s="280" t="s">
        <v>1199</v>
      </c>
      <c r="D4026" s="280" t="s">
        <v>1215</v>
      </c>
      <c r="E4026" s="80">
        <v>5.5218011004949602E-3</v>
      </c>
      <c r="F4026" s="80">
        <v>710199</v>
      </c>
      <c r="G4026" s="80">
        <v>10</v>
      </c>
      <c r="H4026" s="280" t="s">
        <v>1394</v>
      </c>
      <c r="I4026" s="80"/>
    </row>
    <row r="4027" spans="1:9">
      <c r="A4027" s="280" t="s">
        <v>5422</v>
      </c>
      <c r="B4027" s="280" t="s">
        <v>1457</v>
      </c>
      <c r="C4027" s="280" t="s">
        <v>1199</v>
      </c>
      <c r="D4027" s="280" t="s">
        <v>1216</v>
      </c>
      <c r="E4027" s="80">
        <v>2.9491568497793394E-4</v>
      </c>
      <c r="F4027" s="80">
        <v>710199</v>
      </c>
      <c r="G4027" s="80">
        <v>10</v>
      </c>
      <c r="H4027" s="280" t="s">
        <v>1394</v>
      </c>
      <c r="I4027" s="80"/>
    </row>
    <row r="4028" spans="1:9">
      <c r="A4028" s="280" t="s">
        <v>5423</v>
      </c>
      <c r="B4028" s="280" t="s">
        <v>1457</v>
      </c>
      <c r="C4028" s="280" t="s">
        <v>1199</v>
      </c>
      <c r="D4028" s="280" t="s">
        <v>1217</v>
      </c>
      <c r="E4028" s="80">
        <v>2.8719766902964277E-4</v>
      </c>
      <c r="F4028" s="80">
        <v>710199</v>
      </c>
      <c r="G4028" s="80">
        <v>10</v>
      </c>
      <c r="H4028" s="280" t="s">
        <v>1394</v>
      </c>
      <c r="I4028" s="80"/>
    </row>
    <row r="4029" spans="1:9">
      <c r="A4029" s="280" t="s">
        <v>5424</v>
      </c>
      <c r="B4029" s="280" t="s">
        <v>1457</v>
      </c>
      <c r="C4029" s="280" t="s">
        <v>1199</v>
      </c>
      <c r="D4029" s="280" t="s">
        <v>1218</v>
      </c>
      <c r="E4029" s="80">
        <v>1.0559957485237989E-4</v>
      </c>
      <c r="F4029" s="80">
        <v>710199</v>
      </c>
      <c r="G4029" s="80">
        <v>10</v>
      </c>
      <c r="H4029" s="280" t="s">
        <v>1394</v>
      </c>
      <c r="I4029" s="80"/>
    </row>
    <row r="4030" spans="1:9">
      <c r="A4030" s="280" t="s">
        <v>5425</v>
      </c>
      <c r="B4030" s="280" t="s">
        <v>1457</v>
      </c>
      <c r="C4030" s="280" t="s">
        <v>1199</v>
      </c>
      <c r="D4030" s="280" t="s">
        <v>1219</v>
      </c>
      <c r="E4030" s="80">
        <v>2.7590836175329981E-5</v>
      </c>
      <c r="F4030" s="80">
        <v>710199</v>
      </c>
      <c r="G4030" s="80">
        <v>10</v>
      </c>
      <c r="H4030" s="280" t="s">
        <v>1394</v>
      </c>
      <c r="I4030" s="80"/>
    </row>
    <row r="4031" spans="1:9">
      <c r="A4031" s="280" t="s">
        <v>5426</v>
      </c>
      <c r="B4031" s="280" t="s">
        <v>1457</v>
      </c>
      <c r="C4031" s="280" t="s">
        <v>1199</v>
      </c>
      <c r="D4031" s="280" t="s">
        <v>1347</v>
      </c>
      <c r="E4031" s="80">
        <v>2.3098425462661715E-4</v>
      </c>
      <c r="F4031" s="80">
        <v>710199</v>
      </c>
      <c r="G4031" s="80">
        <v>10</v>
      </c>
      <c r="H4031" s="280" t="s">
        <v>1394</v>
      </c>
      <c r="I4031" s="80"/>
    </row>
    <row r="4032" spans="1:9">
      <c r="A4032" s="280" t="s">
        <v>5427</v>
      </c>
      <c r="B4032" s="280" t="s">
        <v>1457</v>
      </c>
      <c r="C4032" s="280" t="s">
        <v>1199</v>
      </c>
      <c r="D4032" s="280" t="s">
        <v>1344</v>
      </c>
      <c r="E4032" s="80">
        <v>5.1552763729418346E-4</v>
      </c>
      <c r="F4032" s="80">
        <v>710199</v>
      </c>
      <c r="G4032" s="80">
        <v>10</v>
      </c>
      <c r="H4032" s="280" t="s">
        <v>1394</v>
      </c>
      <c r="I4032" s="80"/>
    </row>
    <row r="4033" spans="1:9">
      <c r="A4033" s="280" t="s">
        <v>5428</v>
      </c>
      <c r="B4033" s="280" t="s">
        <v>1457</v>
      </c>
      <c r="C4033" s="280" t="s">
        <v>1181</v>
      </c>
      <c r="D4033" s="280" t="s">
        <v>1211</v>
      </c>
      <c r="E4033" s="80">
        <v>2.8975559692429854E-3</v>
      </c>
      <c r="F4033" s="80">
        <v>710199</v>
      </c>
      <c r="G4033" s="80">
        <v>10</v>
      </c>
      <c r="H4033" s="280" t="s">
        <v>1394</v>
      </c>
      <c r="I4033" s="80"/>
    </row>
    <row r="4034" spans="1:9">
      <c r="A4034" s="280" t="s">
        <v>5429</v>
      </c>
      <c r="B4034" s="280" t="s">
        <v>1457</v>
      </c>
      <c r="C4034" s="280" t="s">
        <v>1181</v>
      </c>
      <c r="D4034" s="280" t="s">
        <v>1212</v>
      </c>
      <c r="E4034" s="80">
        <v>8.2603969648653977E-2</v>
      </c>
      <c r="F4034" s="80">
        <v>710199</v>
      </c>
      <c r="G4034" s="80">
        <v>10</v>
      </c>
      <c r="H4034" s="280" t="s">
        <v>1394</v>
      </c>
      <c r="I4034" s="80"/>
    </row>
    <row r="4035" spans="1:9">
      <c r="A4035" s="280" t="s">
        <v>5430</v>
      </c>
      <c r="B4035" s="280" t="s">
        <v>1457</v>
      </c>
      <c r="C4035" s="280" t="s">
        <v>1181</v>
      </c>
      <c r="D4035" s="280" t="s">
        <v>1213</v>
      </c>
      <c r="E4035" s="80">
        <v>2.9931501708605319E-3</v>
      </c>
      <c r="F4035" s="80">
        <v>710199</v>
      </c>
      <c r="G4035" s="80">
        <v>10</v>
      </c>
      <c r="H4035" s="280" t="s">
        <v>1394</v>
      </c>
      <c r="I4035" s="80"/>
    </row>
    <row r="4036" spans="1:9">
      <c r="A4036" s="280" t="s">
        <v>5431</v>
      </c>
      <c r="B4036" s="280" t="s">
        <v>1457</v>
      </c>
      <c r="C4036" s="280" t="s">
        <v>1181</v>
      </c>
      <c r="D4036" s="280" t="s">
        <v>1214</v>
      </c>
      <c r="E4036" s="80">
        <v>3.0925622881832452E-3</v>
      </c>
      <c r="F4036" s="80">
        <v>710199</v>
      </c>
      <c r="G4036" s="80">
        <v>10</v>
      </c>
      <c r="H4036" s="280" t="s">
        <v>1394</v>
      </c>
      <c r="I4036" s="80"/>
    </row>
    <row r="4037" spans="1:9">
      <c r="A4037" s="280" t="s">
        <v>5432</v>
      </c>
      <c r="B4037" s="280" t="s">
        <v>1457</v>
      </c>
      <c r="C4037" s="280" t="s">
        <v>1181</v>
      </c>
      <c r="D4037" s="280" t="s">
        <v>1215</v>
      </c>
      <c r="E4037" s="80">
        <v>0.29896565148015503</v>
      </c>
      <c r="F4037" s="80">
        <v>710199</v>
      </c>
      <c r="G4037" s="80">
        <v>10</v>
      </c>
      <c r="H4037" s="280" t="s">
        <v>1394</v>
      </c>
      <c r="I4037" s="80"/>
    </row>
    <row r="4038" spans="1:9">
      <c r="A4038" s="280" t="s">
        <v>5433</v>
      </c>
      <c r="B4038" s="280" t="s">
        <v>1457</v>
      </c>
      <c r="C4038" s="280" t="s">
        <v>1181</v>
      </c>
      <c r="D4038" s="280" t="s">
        <v>1216</v>
      </c>
      <c r="E4038" s="80">
        <v>7.8847581348377244E-2</v>
      </c>
      <c r="F4038" s="80">
        <v>710199</v>
      </c>
      <c r="G4038" s="80">
        <v>10</v>
      </c>
      <c r="H4038" s="280" t="s">
        <v>1394</v>
      </c>
      <c r="I4038" s="80"/>
    </row>
    <row r="4039" spans="1:9">
      <c r="A4039" s="280" t="s">
        <v>5434</v>
      </c>
      <c r="B4039" s="280" t="s">
        <v>1457</v>
      </c>
      <c r="C4039" s="280" t="s">
        <v>1181</v>
      </c>
      <c r="D4039" s="280" t="s">
        <v>1217</v>
      </c>
      <c r="E4039" s="80">
        <v>7.8254189366858143E-2</v>
      </c>
      <c r="F4039" s="80">
        <v>710199</v>
      </c>
      <c r="G4039" s="80">
        <v>10</v>
      </c>
      <c r="H4039" s="280" t="s">
        <v>1394</v>
      </c>
      <c r="I4039" s="80"/>
    </row>
    <row r="4040" spans="1:9">
      <c r="A4040" s="280" t="s">
        <v>5435</v>
      </c>
      <c r="B4040" s="280" t="s">
        <v>1457</v>
      </c>
      <c r="C4040" s="280" t="s">
        <v>1181</v>
      </c>
      <c r="D4040" s="280" t="s">
        <v>1218</v>
      </c>
      <c r="E4040" s="80">
        <v>4.9347149987055104E-2</v>
      </c>
      <c r="F4040" s="80">
        <v>710199</v>
      </c>
      <c r="G4040" s="80">
        <v>10</v>
      </c>
      <c r="H4040" s="280" t="s">
        <v>1394</v>
      </c>
      <c r="I4040" s="80"/>
    </row>
    <row r="4041" spans="1:9">
      <c r="A4041" s="280" t="s">
        <v>5436</v>
      </c>
      <c r="B4041" s="280" t="s">
        <v>1457</v>
      </c>
      <c r="C4041" s="280" t="s">
        <v>1181</v>
      </c>
      <c r="D4041" s="280" t="s">
        <v>1219</v>
      </c>
      <c r="E4041" s="80">
        <v>2965.5866242129059</v>
      </c>
      <c r="F4041" s="80">
        <v>710199</v>
      </c>
      <c r="G4041" s="80">
        <v>10</v>
      </c>
      <c r="H4041" s="280" t="s">
        <v>1394</v>
      </c>
      <c r="I4041" s="80"/>
    </row>
    <row r="4042" spans="1:9">
      <c r="A4042" s="280" t="s">
        <v>5437</v>
      </c>
      <c r="B4042" s="280" t="s">
        <v>1457</v>
      </c>
      <c r="C4042" s="280" t="s">
        <v>1181</v>
      </c>
      <c r="D4042" s="280" t="s">
        <v>1347</v>
      </c>
      <c r="E4042" s="80">
        <v>5.7842194146804748E-2</v>
      </c>
      <c r="F4042" s="80">
        <v>710199</v>
      </c>
      <c r="G4042" s="80">
        <v>10</v>
      </c>
      <c r="H4042" s="280" t="s">
        <v>1394</v>
      </c>
      <c r="I4042" s="80"/>
    </row>
    <row r="4043" spans="1:9">
      <c r="A4043" s="280" t="s">
        <v>5438</v>
      </c>
      <c r="B4043" s="280" t="s">
        <v>1457</v>
      </c>
      <c r="C4043" s="280" t="s">
        <v>1181</v>
      </c>
      <c r="D4043" s="280" t="s">
        <v>1344</v>
      </c>
      <c r="E4043" s="80">
        <v>0.14157025030481757</v>
      </c>
      <c r="F4043" s="80">
        <v>710199</v>
      </c>
      <c r="G4043" s="80">
        <v>10</v>
      </c>
      <c r="H4043" s="280" t="s">
        <v>1394</v>
      </c>
      <c r="I4043" s="80"/>
    </row>
    <row r="4044" spans="1:9">
      <c r="A4044" s="280" t="s">
        <v>5439</v>
      </c>
      <c r="B4044" s="280" t="s">
        <v>1457</v>
      </c>
      <c r="C4044" s="280" t="s">
        <v>1200</v>
      </c>
      <c r="D4044" s="280" t="s">
        <v>1211</v>
      </c>
      <c r="E4044" s="80">
        <v>4.7827076729208554E-4</v>
      </c>
      <c r="F4044" s="80">
        <v>710199</v>
      </c>
      <c r="G4044" s="80">
        <v>10</v>
      </c>
      <c r="H4044" s="280" t="s">
        <v>1394</v>
      </c>
      <c r="I4044" s="80"/>
    </row>
    <row r="4045" spans="1:9">
      <c r="A4045" s="280" t="s">
        <v>5440</v>
      </c>
      <c r="B4045" s="280" t="s">
        <v>1457</v>
      </c>
      <c r="C4045" s="280" t="s">
        <v>1200</v>
      </c>
      <c r="D4045" s="280" t="s">
        <v>1212</v>
      </c>
      <c r="E4045" s="80">
        <v>5.5861951229712323E-4</v>
      </c>
      <c r="F4045" s="80">
        <v>710199</v>
      </c>
      <c r="G4045" s="80">
        <v>10</v>
      </c>
      <c r="H4045" s="280" t="s">
        <v>1394</v>
      </c>
      <c r="I4045" s="80"/>
    </row>
    <row r="4046" spans="1:9">
      <c r="A4046" s="280" t="s">
        <v>5441</v>
      </c>
      <c r="B4046" s="280" t="s">
        <v>1457</v>
      </c>
      <c r="C4046" s="280" t="s">
        <v>1200</v>
      </c>
      <c r="D4046" s="280" t="s">
        <v>1213</v>
      </c>
      <c r="E4046" s="80">
        <v>4.7973351383850119E-4</v>
      </c>
      <c r="F4046" s="80">
        <v>710199</v>
      </c>
      <c r="G4046" s="80">
        <v>10</v>
      </c>
      <c r="H4046" s="280" t="s">
        <v>1394</v>
      </c>
      <c r="I4046" s="80"/>
    </row>
    <row r="4047" spans="1:9">
      <c r="A4047" s="280" t="s">
        <v>5442</v>
      </c>
      <c r="B4047" s="280" t="s">
        <v>1457</v>
      </c>
      <c r="C4047" s="280" t="s">
        <v>1200</v>
      </c>
      <c r="D4047" s="280" t="s">
        <v>1214</v>
      </c>
      <c r="E4047" s="80">
        <v>5.0781944612222397E-4</v>
      </c>
      <c r="F4047" s="80">
        <v>710199</v>
      </c>
      <c r="G4047" s="80">
        <v>10</v>
      </c>
      <c r="H4047" s="280" t="s">
        <v>1394</v>
      </c>
      <c r="I4047" s="80"/>
    </row>
    <row r="4048" spans="1:9">
      <c r="A4048" s="280" t="s">
        <v>5443</v>
      </c>
      <c r="B4048" s="280" t="s">
        <v>1457</v>
      </c>
      <c r="C4048" s="280" t="s">
        <v>1200</v>
      </c>
      <c r="D4048" s="280" t="s">
        <v>1215</v>
      </c>
      <c r="E4048" s="80">
        <v>5.5545209079935556E-4</v>
      </c>
      <c r="F4048" s="80">
        <v>710199</v>
      </c>
      <c r="G4048" s="80">
        <v>10</v>
      </c>
      <c r="H4048" s="280" t="s">
        <v>1394</v>
      </c>
      <c r="I4048" s="80"/>
    </row>
    <row r="4049" spans="1:9">
      <c r="A4049" s="280" t="s">
        <v>5444</v>
      </c>
      <c r="B4049" s="280" t="s">
        <v>1457</v>
      </c>
      <c r="C4049" s="280" t="s">
        <v>1200</v>
      </c>
      <c r="D4049" s="280" t="s">
        <v>1216</v>
      </c>
      <c r="E4049" s="80">
        <v>7.5179255891258314E-4</v>
      </c>
      <c r="F4049" s="80">
        <v>710199</v>
      </c>
      <c r="G4049" s="80">
        <v>10</v>
      </c>
      <c r="H4049" s="280" t="s">
        <v>1394</v>
      </c>
      <c r="I4049" s="80"/>
    </row>
    <row r="4050" spans="1:9">
      <c r="A4050" s="280" t="s">
        <v>5445</v>
      </c>
      <c r="B4050" s="280" t="s">
        <v>1457</v>
      </c>
      <c r="C4050" s="280" t="s">
        <v>1200</v>
      </c>
      <c r="D4050" s="280" t="s">
        <v>1217</v>
      </c>
      <c r="E4050" s="80">
        <v>5.3614205519304499E-4</v>
      </c>
      <c r="F4050" s="80">
        <v>710199</v>
      </c>
      <c r="G4050" s="80">
        <v>10</v>
      </c>
      <c r="H4050" s="280" t="s">
        <v>1394</v>
      </c>
      <c r="I4050" s="80"/>
    </row>
    <row r="4051" spans="1:9">
      <c r="A4051" s="280" t="s">
        <v>5446</v>
      </c>
      <c r="B4051" s="280" t="s">
        <v>1457</v>
      </c>
      <c r="C4051" s="280" t="s">
        <v>1200</v>
      </c>
      <c r="D4051" s="280" t="s">
        <v>1218</v>
      </c>
      <c r="E4051" s="80">
        <v>6.4008605942266459E-4</v>
      </c>
      <c r="F4051" s="80">
        <v>710199</v>
      </c>
      <c r="G4051" s="80">
        <v>10</v>
      </c>
      <c r="H4051" s="280" t="s">
        <v>1394</v>
      </c>
      <c r="I4051" s="80"/>
    </row>
    <row r="4052" spans="1:9">
      <c r="A4052" s="280" t="s">
        <v>5447</v>
      </c>
      <c r="B4052" s="280" t="s">
        <v>1457</v>
      </c>
      <c r="C4052" s="280" t="s">
        <v>1200</v>
      </c>
      <c r="D4052" s="280" t="s">
        <v>1219</v>
      </c>
      <c r="E4052" s="80">
        <v>5.2442342628120835E-4</v>
      </c>
      <c r="F4052" s="80">
        <v>710199</v>
      </c>
      <c r="G4052" s="80">
        <v>10</v>
      </c>
      <c r="H4052" s="280" t="s">
        <v>1394</v>
      </c>
      <c r="I4052" s="80"/>
    </row>
    <row r="4053" spans="1:9">
      <c r="A4053" s="280" t="s">
        <v>5448</v>
      </c>
      <c r="B4053" s="280" t="s">
        <v>1457</v>
      </c>
      <c r="C4053" s="280" t="s">
        <v>1200</v>
      </c>
      <c r="D4053" s="280" t="s">
        <v>1347</v>
      </c>
      <c r="E4053" s="80">
        <v>3.121921944248816E-3</v>
      </c>
      <c r="F4053" s="80">
        <v>710199</v>
      </c>
      <c r="G4053" s="80">
        <v>10</v>
      </c>
      <c r="H4053" s="280" t="s">
        <v>1394</v>
      </c>
      <c r="I4053" s="80"/>
    </row>
    <row r="4054" spans="1:9">
      <c r="A4054" s="280" t="s">
        <v>5449</v>
      </c>
      <c r="B4054" s="280" t="s">
        <v>1457</v>
      </c>
      <c r="C4054" s="280" t="s">
        <v>1200</v>
      </c>
      <c r="D4054" s="280" t="s">
        <v>1344</v>
      </c>
      <c r="E4054" s="80">
        <v>8.1880786700202282E-3</v>
      </c>
      <c r="F4054" s="80">
        <v>710199</v>
      </c>
      <c r="G4054" s="80">
        <v>10</v>
      </c>
      <c r="H4054" s="280" t="s">
        <v>1394</v>
      </c>
      <c r="I4054" s="80"/>
    </row>
    <row r="4055" spans="1:9">
      <c r="A4055" s="280" t="s">
        <v>5450</v>
      </c>
      <c r="B4055" s="280" t="s">
        <v>1457</v>
      </c>
      <c r="C4055" s="280" t="s">
        <v>1201</v>
      </c>
      <c r="D4055" s="280" t="s">
        <v>1211</v>
      </c>
      <c r="E4055" s="80">
        <v>2.026481412526436E-2</v>
      </c>
      <c r="F4055" s="80">
        <v>710199</v>
      </c>
      <c r="G4055" s="80">
        <v>10</v>
      </c>
      <c r="H4055" s="280" t="s">
        <v>1394</v>
      </c>
      <c r="I4055" s="80"/>
    </row>
    <row r="4056" spans="1:9">
      <c r="A4056" s="280" t="s">
        <v>5451</v>
      </c>
      <c r="B4056" s="280" t="s">
        <v>1457</v>
      </c>
      <c r="C4056" s="280" t="s">
        <v>1201</v>
      </c>
      <c r="D4056" s="280" t="s">
        <v>1212</v>
      </c>
      <c r="E4056" s="80">
        <v>3.5551104669799702E-2</v>
      </c>
      <c r="F4056" s="80">
        <v>710199</v>
      </c>
      <c r="G4056" s="80">
        <v>10</v>
      </c>
      <c r="H4056" s="280" t="s">
        <v>1394</v>
      </c>
      <c r="I4056" s="80"/>
    </row>
    <row r="4057" spans="1:9">
      <c r="A4057" s="280" t="s">
        <v>5452</v>
      </c>
      <c r="B4057" s="280" t="s">
        <v>1457</v>
      </c>
      <c r="C4057" s="280" t="s">
        <v>1201</v>
      </c>
      <c r="D4057" s="280" t="s">
        <v>1213</v>
      </c>
      <c r="E4057" s="80">
        <v>2.033083210885954E-2</v>
      </c>
      <c r="F4057" s="80">
        <v>710199</v>
      </c>
      <c r="G4057" s="80">
        <v>10</v>
      </c>
      <c r="H4057" s="280" t="s">
        <v>1394</v>
      </c>
      <c r="I4057" s="80"/>
    </row>
    <row r="4058" spans="1:9">
      <c r="A4058" s="280" t="s">
        <v>5453</v>
      </c>
      <c r="B4058" s="280" t="s">
        <v>1457</v>
      </c>
      <c r="C4058" s="280" t="s">
        <v>1201</v>
      </c>
      <c r="D4058" s="280" t="s">
        <v>1214</v>
      </c>
      <c r="E4058" s="80">
        <v>2.137883194716185E-2</v>
      </c>
      <c r="F4058" s="80">
        <v>710199</v>
      </c>
      <c r="G4058" s="80">
        <v>10</v>
      </c>
      <c r="H4058" s="280" t="s">
        <v>1394</v>
      </c>
      <c r="I4058" s="80"/>
    </row>
    <row r="4059" spans="1:9">
      <c r="A4059" s="280" t="s">
        <v>5454</v>
      </c>
      <c r="B4059" s="280" t="s">
        <v>1457</v>
      </c>
      <c r="C4059" s="280" t="s">
        <v>1201</v>
      </c>
      <c r="D4059" s="280" t="s">
        <v>1215</v>
      </c>
      <c r="E4059" s="80">
        <v>0.1230515129521265</v>
      </c>
      <c r="F4059" s="80">
        <v>710199</v>
      </c>
      <c r="G4059" s="80">
        <v>10</v>
      </c>
      <c r="H4059" s="280" t="s">
        <v>1394</v>
      </c>
      <c r="I4059" s="80"/>
    </row>
    <row r="4060" spans="1:9">
      <c r="A4060" s="280" t="s">
        <v>5455</v>
      </c>
      <c r="B4060" s="280" t="s">
        <v>1457</v>
      </c>
      <c r="C4060" s="280" t="s">
        <v>1201</v>
      </c>
      <c r="D4060" s="280" t="s">
        <v>1216</v>
      </c>
      <c r="E4060" s="80">
        <v>4.3202135378045958E-2</v>
      </c>
      <c r="F4060" s="80">
        <v>710199</v>
      </c>
      <c r="G4060" s="80">
        <v>10</v>
      </c>
      <c r="H4060" s="280" t="s">
        <v>1394</v>
      </c>
      <c r="I4060" s="80"/>
    </row>
    <row r="4061" spans="1:9">
      <c r="A4061" s="280" t="s">
        <v>5456</v>
      </c>
      <c r="B4061" s="280" t="s">
        <v>1457</v>
      </c>
      <c r="C4061" s="280" t="s">
        <v>1201</v>
      </c>
      <c r="D4061" s="280" t="s">
        <v>1217</v>
      </c>
      <c r="E4061" s="80">
        <v>3.5218281255060518E-2</v>
      </c>
      <c r="F4061" s="80">
        <v>710199</v>
      </c>
      <c r="G4061" s="80">
        <v>10</v>
      </c>
      <c r="H4061" s="280" t="s">
        <v>1394</v>
      </c>
      <c r="I4061" s="80"/>
    </row>
    <row r="4062" spans="1:9">
      <c r="A4062" s="280" t="s">
        <v>5457</v>
      </c>
      <c r="B4062" s="280" t="s">
        <v>1457</v>
      </c>
      <c r="C4062" s="280" t="s">
        <v>1201</v>
      </c>
      <c r="D4062" s="280" t="s">
        <v>1218</v>
      </c>
      <c r="E4062" s="80">
        <v>3.4093071204586156E-2</v>
      </c>
      <c r="F4062" s="80">
        <v>710199</v>
      </c>
      <c r="G4062" s="80">
        <v>10</v>
      </c>
      <c r="H4062" s="280" t="s">
        <v>1394</v>
      </c>
      <c r="I4062" s="80"/>
    </row>
    <row r="4063" spans="1:9">
      <c r="A4063" s="280" t="s">
        <v>5458</v>
      </c>
      <c r="B4063" s="280" t="s">
        <v>1457</v>
      </c>
      <c r="C4063" s="280" t="s">
        <v>1201</v>
      </c>
      <c r="D4063" s="280" t="s">
        <v>1219</v>
      </c>
      <c r="E4063" s="80">
        <v>4817.7588158507433</v>
      </c>
      <c r="F4063" s="80">
        <v>710199</v>
      </c>
      <c r="G4063" s="80">
        <v>10</v>
      </c>
      <c r="H4063" s="280" t="s">
        <v>1394</v>
      </c>
      <c r="I4063" s="80"/>
    </row>
    <row r="4064" spans="1:9">
      <c r="A4064" s="280" t="s">
        <v>5459</v>
      </c>
      <c r="B4064" s="280" t="s">
        <v>1457</v>
      </c>
      <c r="C4064" s="280" t="s">
        <v>1201</v>
      </c>
      <c r="D4064" s="280" t="s">
        <v>1347</v>
      </c>
      <c r="E4064" s="80">
        <v>0.1474043051739003</v>
      </c>
      <c r="F4064" s="80">
        <v>710199</v>
      </c>
      <c r="G4064" s="80">
        <v>10</v>
      </c>
      <c r="H4064" s="280" t="s">
        <v>1394</v>
      </c>
      <c r="I4064" s="80"/>
    </row>
    <row r="4065" spans="1:9">
      <c r="A4065" s="280" t="s">
        <v>5460</v>
      </c>
      <c r="B4065" s="280" t="s">
        <v>1457</v>
      </c>
      <c r="C4065" s="280" t="s">
        <v>1201</v>
      </c>
      <c r="D4065" s="280" t="s">
        <v>1344</v>
      </c>
      <c r="E4065" s="80">
        <v>0.36521422288691002</v>
      </c>
      <c r="F4065" s="80">
        <v>710199</v>
      </c>
      <c r="G4065" s="80">
        <v>10</v>
      </c>
      <c r="H4065" s="280" t="s">
        <v>1394</v>
      </c>
      <c r="I4065" s="80"/>
    </row>
    <row r="4066" spans="1:9">
      <c r="A4066" s="280" t="s">
        <v>5461</v>
      </c>
      <c r="B4066" s="280" t="s">
        <v>1457</v>
      </c>
      <c r="C4066" s="280" t="s">
        <v>1202</v>
      </c>
      <c r="D4066" s="280" t="s">
        <v>1211</v>
      </c>
      <c r="E4066" s="80">
        <v>0</v>
      </c>
      <c r="F4066" s="80">
        <v>710199</v>
      </c>
      <c r="G4066" s="80">
        <v>10</v>
      </c>
      <c r="H4066" s="280" t="s">
        <v>1394</v>
      </c>
      <c r="I4066" s="80"/>
    </row>
    <row r="4067" spans="1:9">
      <c r="A4067" s="280" t="s">
        <v>5462</v>
      </c>
      <c r="B4067" s="280" t="s">
        <v>1457</v>
      </c>
      <c r="C4067" s="280" t="s">
        <v>1202</v>
      </c>
      <c r="D4067" s="280" t="s">
        <v>1212</v>
      </c>
      <c r="E4067" s="80">
        <v>0</v>
      </c>
      <c r="F4067" s="80">
        <v>710199</v>
      </c>
      <c r="G4067" s="80">
        <v>10</v>
      </c>
      <c r="H4067" s="280" t="s">
        <v>1394</v>
      </c>
      <c r="I4067" s="80"/>
    </row>
    <row r="4068" spans="1:9">
      <c r="A4068" s="280" t="s">
        <v>5463</v>
      </c>
      <c r="B4068" s="280" t="s">
        <v>1457</v>
      </c>
      <c r="C4068" s="280" t="s">
        <v>1202</v>
      </c>
      <c r="D4068" s="280" t="s">
        <v>1213</v>
      </c>
      <c r="E4068" s="80">
        <v>0</v>
      </c>
      <c r="F4068" s="80">
        <v>710199</v>
      </c>
      <c r="G4068" s="80">
        <v>10</v>
      </c>
      <c r="H4068" s="280" t="s">
        <v>1394</v>
      </c>
      <c r="I4068" s="80"/>
    </row>
    <row r="4069" spans="1:9">
      <c r="A4069" s="280" t="s">
        <v>5464</v>
      </c>
      <c r="B4069" s="280" t="s">
        <v>1457</v>
      </c>
      <c r="C4069" s="280" t="s">
        <v>1202</v>
      </c>
      <c r="D4069" s="280" t="s">
        <v>1214</v>
      </c>
      <c r="E4069" s="80">
        <v>0</v>
      </c>
      <c r="F4069" s="80">
        <v>710199</v>
      </c>
      <c r="G4069" s="80">
        <v>10</v>
      </c>
      <c r="H4069" s="280" t="s">
        <v>1394</v>
      </c>
      <c r="I4069" s="80"/>
    </row>
    <row r="4070" spans="1:9">
      <c r="A4070" s="280" t="s">
        <v>5465</v>
      </c>
      <c r="B4070" s="280" t="s">
        <v>1457</v>
      </c>
      <c r="C4070" s="280" t="s">
        <v>1202</v>
      </c>
      <c r="D4070" s="280" t="s">
        <v>1215</v>
      </c>
      <c r="E4070" s="80">
        <v>0</v>
      </c>
      <c r="F4070" s="80">
        <v>710199</v>
      </c>
      <c r="G4070" s="80">
        <v>10</v>
      </c>
      <c r="H4070" s="280" t="s">
        <v>1394</v>
      </c>
      <c r="I4070" s="80"/>
    </row>
    <row r="4071" spans="1:9">
      <c r="A4071" s="280" t="s">
        <v>5466</v>
      </c>
      <c r="B4071" s="280" t="s">
        <v>1457</v>
      </c>
      <c r="C4071" s="280" t="s">
        <v>1202</v>
      </c>
      <c r="D4071" s="280" t="s">
        <v>1216</v>
      </c>
      <c r="E4071" s="80">
        <v>0</v>
      </c>
      <c r="F4071" s="80">
        <v>710199</v>
      </c>
      <c r="G4071" s="80">
        <v>10</v>
      </c>
      <c r="H4071" s="280" t="s">
        <v>1394</v>
      </c>
      <c r="I4071" s="80"/>
    </row>
    <row r="4072" spans="1:9">
      <c r="A4072" s="280" t="s">
        <v>5467</v>
      </c>
      <c r="B4072" s="280" t="s">
        <v>1457</v>
      </c>
      <c r="C4072" s="280" t="s">
        <v>1202</v>
      </c>
      <c r="D4072" s="280" t="s">
        <v>1217</v>
      </c>
      <c r="E4072" s="80">
        <v>0</v>
      </c>
      <c r="F4072" s="80">
        <v>710199</v>
      </c>
      <c r="G4072" s="80">
        <v>10</v>
      </c>
      <c r="H4072" s="280" t="s">
        <v>1394</v>
      </c>
      <c r="I4072" s="80"/>
    </row>
    <row r="4073" spans="1:9">
      <c r="A4073" s="280" t="s">
        <v>5468</v>
      </c>
      <c r="B4073" s="280" t="s">
        <v>1457</v>
      </c>
      <c r="C4073" s="280" t="s">
        <v>1202</v>
      </c>
      <c r="D4073" s="280" t="s">
        <v>1218</v>
      </c>
      <c r="E4073" s="80">
        <v>0</v>
      </c>
      <c r="F4073" s="80">
        <v>710199</v>
      </c>
      <c r="G4073" s="80">
        <v>10</v>
      </c>
      <c r="H4073" s="280" t="s">
        <v>1394</v>
      </c>
      <c r="I4073" s="80"/>
    </row>
    <row r="4074" spans="1:9">
      <c r="A4074" s="280" t="s">
        <v>5469</v>
      </c>
      <c r="B4074" s="280" t="s">
        <v>1457</v>
      </c>
      <c r="C4074" s="280" t="s">
        <v>1202</v>
      </c>
      <c r="D4074" s="280" t="s">
        <v>1219</v>
      </c>
      <c r="E4074" s="80">
        <v>0</v>
      </c>
      <c r="F4074" s="80">
        <v>710199</v>
      </c>
      <c r="G4074" s="80">
        <v>10</v>
      </c>
      <c r="H4074" s="280" t="s">
        <v>1394</v>
      </c>
      <c r="I4074" s="80"/>
    </row>
    <row r="4075" spans="1:9">
      <c r="A4075" s="280" t="s">
        <v>5470</v>
      </c>
      <c r="B4075" s="280" t="s">
        <v>1457</v>
      </c>
      <c r="C4075" s="280" t="s">
        <v>1202</v>
      </c>
      <c r="D4075" s="280" t="s">
        <v>1347</v>
      </c>
      <c r="E4075" s="80">
        <v>0</v>
      </c>
      <c r="F4075" s="80">
        <v>710199</v>
      </c>
      <c r="G4075" s="80">
        <v>10</v>
      </c>
      <c r="H4075" s="280" t="s">
        <v>1394</v>
      </c>
      <c r="I4075" s="80"/>
    </row>
    <row r="4076" spans="1:9">
      <c r="A4076" s="280" t="s">
        <v>5471</v>
      </c>
      <c r="B4076" s="280" t="s">
        <v>1457</v>
      </c>
      <c r="C4076" s="280" t="s">
        <v>1202</v>
      </c>
      <c r="D4076" s="280" t="s">
        <v>1344</v>
      </c>
      <c r="E4076" s="80">
        <v>0</v>
      </c>
      <c r="F4076" s="80">
        <v>710199</v>
      </c>
      <c r="G4076" s="80">
        <v>10</v>
      </c>
      <c r="H4076" s="280" t="s">
        <v>1394</v>
      </c>
      <c r="I4076" s="80"/>
    </row>
    <row r="4077" spans="1:9">
      <c r="A4077" s="280" t="s">
        <v>5472</v>
      </c>
      <c r="B4077" s="280" t="s">
        <v>1457</v>
      </c>
      <c r="C4077" s="280" t="s">
        <v>1203</v>
      </c>
      <c r="D4077" s="280" t="s">
        <v>1211</v>
      </c>
      <c r="E4077" s="80">
        <v>2.9162721994023974E-5</v>
      </c>
      <c r="F4077" s="80">
        <v>710199</v>
      </c>
      <c r="G4077" s="80">
        <v>10</v>
      </c>
      <c r="H4077" s="280" t="s">
        <v>1394</v>
      </c>
      <c r="I4077" s="80"/>
    </row>
    <row r="4078" spans="1:9">
      <c r="A4078" s="280" t="s">
        <v>5473</v>
      </c>
      <c r="B4078" s="280" t="s">
        <v>1457</v>
      </c>
      <c r="C4078" s="280" t="s">
        <v>1203</v>
      </c>
      <c r="D4078" s="280" t="s">
        <v>1212</v>
      </c>
      <c r="E4078" s="80">
        <v>3.1737229361203666E-5</v>
      </c>
      <c r="F4078" s="80">
        <v>710199</v>
      </c>
      <c r="G4078" s="80">
        <v>10</v>
      </c>
      <c r="H4078" s="280" t="s">
        <v>1394</v>
      </c>
      <c r="I4078" s="80"/>
    </row>
    <row r="4079" spans="1:9">
      <c r="A4079" s="280" t="s">
        <v>5474</v>
      </c>
      <c r="B4079" s="280" t="s">
        <v>1457</v>
      </c>
      <c r="C4079" s="280" t="s">
        <v>1203</v>
      </c>
      <c r="D4079" s="280" t="s">
        <v>1213</v>
      </c>
      <c r="E4079" s="80">
        <v>2.9260100052396213E-5</v>
      </c>
      <c r="F4079" s="80">
        <v>710199</v>
      </c>
      <c r="G4079" s="80">
        <v>10</v>
      </c>
      <c r="H4079" s="280" t="s">
        <v>1394</v>
      </c>
      <c r="I4079" s="80"/>
    </row>
    <row r="4080" spans="1:9">
      <c r="A4080" s="280" t="s">
        <v>5475</v>
      </c>
      <c r="B4080" s="280" t="s">
        <v>1457</v>
      </c>
      <c r="C4080" s="280" t="s">
        <v>1203</v>
      </c>
      <c r="D4080" s="280" t="s">
        <v>1214</v>
      </c>
      <c r="E4080" s="80">
        <v>3.1038686844393958E-5</v>
      </c>
      <c r="F4080" s="80">
        <v>710199</v>
      </c>
      <c r="G4080" s="80">
        <v>10</v>
      </c>
      <c r="H4080" s="280" t="s">
        <v>1394</v>
      </c>
      <c r="I4080" s="80"/>
    </row>
    <row r="4081" spans="1:9">
      <c r="A4081" s="280" t="s">
        <v>5476</v>
      </c>
      <c r="B4081" s="280" t="s">
        <v>1457</v>
      </c>
      <c r="C4081" s="280" t="s">
        <v>1203</v>
      </c>
      <c r="D4081" s="280" t="s">
        <v>1215</v>
      </c>
      <c r="E4081" s="80">
        <v>3.1426467985015981E-5</v>
      </c>
      <c r="F4081" s="80">
        <v>710199</v>
      </c>
      <c r="G4081" s="80">
        <v>10</v>
      </c>
      <c r="H4081" s="280" t="s">
        <v>1394</v>
      </c>
      <c r="I4081" s="80"/>
    </row>
    <row r="4082" spans="1:9">
      <c r="A4082" s="280" t="s">
        <v>5477</v>
      </c>
      <c r="B4082" s="280" t="s">
        <v>1457</v>
      </c>
      <c r="C4082" s="280" t="s">
        <v>1203</v>
      </c>
      <c r="D4082" s="280" t="s">
        <v>1216</v>
      </c>
      <c r="E4082" s="80">
        <v>4.0061979873580172E-5</v>
      </c>
      <c r="F4082" s="80">
        <v>710199</v>
      </c>
      <c r="G4082" s="80">
        <v>10</v>
      </c>
      <c r="H4082" s="280" t="s">
        <v>1394</v>
      </c>
      <c r="I4082" s="80"/>
    </row>
    <row r="4083" spans="1:9">
      <c r="A4083" s="280" t="s">
        <v>5478</v>
      </c>
      <c r="B4083" s="280" t="s">
        <v>1457</v>
      </c>
      <c r="C4083" s="280" t="s">
        <v>1203</v>
      </c>
      <c r="D4083" s="280" t="s">
        <v>1217</v>
      </c>
      <c r="E4083" s="80">
        <v>3.0023409516321495E-5</v>
      </c>
      <c r="F4083" s="80">
        <v>710199</v>
      </c>
      <c r="G4083" s="80">
        <v>10</v>
      </c>
      <c r="H4083" s="280" t="s">
        <v>1394</v>
      </c>
      <c r="I4083" s="80"/>
    </row>
    <row r="4084" spans="1:9">
      <c r="A4084" s="280" t="s">
        <v>5479</v>
      </c>
      <c r="B4084" s="280" t="s">
        <v>1457</v>
      </c>
      <c r="C4084" s="280" t="s">
        <v>1203</v>
      </c>
      <c r="D4084" s="280" t="s">
        <v>1218</v>
      </c>
      <c r="E4084" s="80">
        <v>2.9782295120013717E-5</v>
      </c>
      <c r="F4084" s="80">
        <v>710199</v>
      </c>
      <c r="G4084" s="80">
        <v>10</v>
      </c>
      <c r="H4084" s="280" t="s">
        <v>1394</v>
      </c>
      <c r="I4084" s="80"/>
    </row>
    <row r="4085" spans="1:9">
      <c r="A4085" s="280" t="s">
        <v>5480</v>
      </c>
      <c r="B4085" s="280" t="s">
        <v>1457</v>
      </c>
      <c r="C4085" s="280" t="s">
        <v>1203</v>
      </c>
      <c r="D4085" s="280" t="s">
        <v>1219</v>
      </c>
      <c r="E4085" s="80">
        <v>3.2248715859695734E-5</v>
      </c>
      <c r="F4085" s="80">
        <v>710199</v>
      </c>
      <c r="G4085" s="80">
        <v>10</v>
      </c>
      <c r="H4085" s="280" t="s">
        <v>1394</v>
      </c>
      <c r="I4085" s="80"/>
    </row>
    <row r="4086" spans="1:9">
      <c r="A4086" s="280" t="s">
        <v>5481</v>
      </c>
      <c r="B4086" s="280" t="s">
        <v>1457</v>
      </c>
      <c r="C4086" s="280" t="s">
        <v>1203</v>
      </c>
      <c r="D4086" s="280" t="s">
        <v>1347</v>
      </c>
      <c r="E4086" s="80">
        <v>1.9510353186524728E-4</v>
      </c>
      <c r="F4086" s="80">
        <v>710199</v>
      </c>
      <c r="G4086" s="80">
        <v>10</v>
      </c>
      <c r="H4086" s="280" t="s">
        <v>1394</v>
      </c>
      <c r="I4086" s="80"/>
    </row>
    <row r="4087" spans="1:9">
      <c r="A4087" s="280" t="s">
        <v>5482</v>
      </c>
      <c r="B4087" s="280" t="s">
        <v>1457</v>
      </c>
      <c r="C4087" s="280" t="s">
        <v>1203</v>
      </c>
      <c r="D4087" s="280" t="s">
        <v>1344</v>
      </c>
      <c r="E4087" s="80">
        <v>4.6840789932446901E-4</v>
      </c>
      <c r="F4087" s="80">
        <v>710199</v>
      </c>
      <c r="G4087" s="80">
        <v>10</v>
      </c>
      <c r="H4087" s="280" t="s">
        <v>1394</v>
      </c>
      <c r="I4087" s="80"/>
    </row>
    <row r="4088" spans="1:9">
      <c r="A4088" s="280" t="s">
        <v>5483</v>
      </c>
      <c r="B4088" s="280" t="s">
        <v>1457</v>
      </c>
      <c r="C4088" s="280" t="s">
        <v>1204</v>
      </c>
      <c r="D4088" s="280" t="s">
        <v>1211</v>
      </c>
      <c r="E4088" s="80">
        <v>1.079155603173429E-2</v>
      </c>
      <c r="F4088" s="80">
        <v>710199</v>
      </c>
      <c r="G4088" s="80">
        <v>10</v>
      </c>
      <c r="H4088" s="280" t="s">
        <v>1394</v>
      </c>
      <c r="I4088" s="80"/>
    </row>
    <row r="4089" spans="1:9">
      <c r="A4089" s="280" t="s">
        <v>5484</v>
      </c>
      <c r="B4089" s="280" t="s">
        <v>1457</v>
      </c>
      <c r="C4089" s="280" t="s">
        <v>1204</v>
      </c>
      <c r="D4089" s="280" t="s">
        <v>1212</v>
      </c>
      <c r="E4089" s="80">
        <v>6.9597044622822457E-2</v>
      </c>
      <c r="F4089" s="80">
        <v>710199</v>
      </c>
      <c r="G4089" s="80">
        <v>10</v>
      </c>
      <c r="H4089" s="280" t="s">
        <v>1394</v>
      </c>
      <c r="I4089" s="80"/>
    </row>
    <row r="4090" spans="1:9">
      <c r="A4090" s="280" t="s">
        <v>5485</v>
      </c>
      <c r="B4090" s="280" t="s">
        <v>1457</v>
      </c>
      <c r="C4090" s="280" t="s">
        <v>1204</v>
      </c>
      <c r="D4090" s="280" t="s">
        <v>1213</v>
      </c>
      <c r="E4090" s="80">
        <v>1.0848421150007585E-2</v>
      </c>
      <c r="F4090" s="80">
        <v>710199</v>
      </c>
      <c r="G4090" s="80">
        <v>10</v>
      </c>
      <c r="H4090" s="280" t="s">
        <v>1394</v>
      </c>
      <c r="I4090" s="80"/>
    </row>
    <row r="4091" spans="1:9">
      <c r="A4091" s="280" t="s">
        <v>5486</v>
      </c>
      <c r="B4091" s="280" t="s">
        <v>1457</v>
      </c>
      <c r="C4091" s="280" t="s">
        <v>1204</v>
      </c>
      <c r="D4091" s="280" t="s">
        <v>1214</v>
      </c>
      <c r="E4091" s="80">
        <v>1.1710299639971203E-2</v>
      </c>
      <c r="F4091" s="80">
        <v>710199</v>
      </c>
      <c r="G4091" s="80">
        <v>10</v>
      </c>
      <c r="H4091" s="280" t="s">
        <v>1394</v>
      </c>
      <c r="I4091" s="80"/>
    </row>
    <row r="4092" spans="1:9">
      <c r="A4092" s="280" t="s">
        <v>5487</v>
      </c>
      <c r="B4092" s="280" t="s">
        <v>1457</v>
      </c>
      <c r="C4092" s="280" t="s">
        <v>1204</v>
      </c>
      <c r="D4092" s="280" t="s">
        <v>1215</v>
      </c>
      <c r="E4092" s="80">
        <v>0.28033001485806025</v>
      </c>
      <c r="F4092" s="80">
        <v>710199</v>
      </c>
      <c r="G4092" s="80">
        <v>10</v>
      </c>
      <c r="H4092" s="280" t="s">
        <v>1394</v>
      </c>
      <c r="I4092" s="80"/>
    </row>
    <row r="4093" spans="1:9">
      <c r="A4093" s="280" t="s">
        <v>5488</v>
      </c>
      <c r="B4093" s="280" t="s">
        <v>1457</v>
      </c>
      <c r="C4093" s="280" t="s">
        <v>1204</v>
      </c>
      <c r="D4093" s="280" t="s">
        <v>1216</v>
      </c>
      <c r="E4093" s="80">
        <v>4.0173039000307269E-2</v>
      </c>
      <c r="F4093" s="80">
        <v>710199</v>
      </c>
      <c r="G4093" s="80">
        <v>10</v>
      </c>
      <c r="H4093" s="280" t="s">
        <v>1394</v>
      </c>
      <c r="I4093" s="80"/>
    </row>
    <row r="4094" spans="1:9">
      <c r="A4094" s="280" t="s">
        <v>5489</v>
      </c>
      <c r="B4094" s="280" t="s">
        <v>1457</v>
      </c>
      <c r="C4094" s="280" t="s">
        <v>1204</v>
      </c>
      <c r="D4094" s="280" t="s">
        <v>1217</v>
      </c>
      <c r="E4094" s="80">
        <v>3.70314007916299E-2</v>
      </c>
      <c r="F4094" s="80">
        <v>710199</v>
      </c>
      <c r="G4094" s="80">
        <v>10</v>
      </c>
      <c r="H4094" s="280" t="s">
        <v>1394</v>
      </c>
      <c r="I4094" s="80"/>
    </row>
    <row r="4095" spans="1:9">
      <c r="A4095" s="280" t="s">
        <v>5490</v>
      </c>
      <c r="B4095" s="280" t="s">
        <v>1457</v>
      </c>
      <c r="C4095" s="280" t="s">
        <v>1204</v>
      </c>
      <c r="D4095" s="280" t="s">
        <v>1218</v>
      </c>
      <c r="E4095" s="80">
        <v>1.9590482129568473E-2</v>
      </c>
      <c r="F4095" s="80">
        <v>710199</v>
      </c>
      <c r="G4095" s="80">
        <v>10</v>
      </c>
      <c r="H4095" s="280" t="s">
        <v>1394</v>
      </c>
      <c r="I4095" s="80"/>
    </row>
    <row r="4096" spans="1:9">
      <c r="A4096" s="280" t="s">
        <v>5491</v>
      </c>
      <c r="B4096" s="280" t="s">
        <v>1457</v>
      </c>
      <c r="C4096" s="280" t="s">
        <v>1204</v>
      </c>
      <c r="D4096" s="280" t="s">
        <v>1219</v>
      </c>
      <c r="E4096" s="80">
        <v>2610.4716412347225</v>
      </c>
      <c r="F4096" s="80">
        <v>710199</v>
      </c>
      <c r="G4096" s="80">
        <v>10</v>
      </c>
      <c r="H4096" s="280" t="s">
        <v>1394</v>
      </c>
      <c r="I4096" s="80"/>
    </row>
    <row r="4097" spans="1:9">
      <c r="A4097" s="280" t="s">
        <v>5492</v>
      </c>
      <c r="B4097" s="280" t="s">
        <v>1457</v>
      </c>
      <c r="C4097" s="280" t="s">
        <v>1204</v>
      </c>
      <c r="D4097" s="280" t="s">
        <v>1347</v>
      </c>
      <c r="E4097" s="80">
        <v>8.3390269657548879E-2</v>
      </c>
      <c r="F4097" s="80">
        <v>710199</v>
      </c>
      <c r="G4097" s="80">
        <v>10</v>
      </c>
      <c r="H4097" s="280" t="s">
        <v>1394</v>
      </c>
      <c r="I4097" s="80"/>
    </row>
    <row r="4098" spans="1:9">
      <c r="A4098" s="280" t="s">
        <v>5493</v>
      </c>
      <c r="B4098" s="280" t="s">
        <v>1457</v>
      </c>
      <c r="C4098" s="280" t="s">
        <v>1204</v>
      </c>
      <c r="D4098" s="280" t="s">
        <v>1344</v>
      </c>
      <c r="E4098" s="80">
        <v>0.19644939504845174</v>
      </c>
      <c r="F4098" s="80">
        <v>710199</v>
      </c>
      <c r="G4098" s="80">
        <v>10</v>
      </c>
      <c r="H4098" s="280" t="s">
        <v>1394</v>
      </c>
      <c r="I4098" s="80"/>
    </row>
    <row r="4099" spans="1:9">
      <c r="A4099" s="280" t="s">
        <v>5494</v>
      </c>
      <c r="B4099" s="280" t="s">
        <v>1457</v>
      </c>
      <c r="C4099" s="280" t="s">
        <v>1205</v>
      </c>
      <c r="D4099" s="280" t="s">
        <v>1211</v>
      </c>
      <c r="E4099" s="80">
        <v>3.5793852570014926E-3</v>
      </c>
      <c r="F4099" s="80">
        <v>710199</v>
      </c>
      <c r="G4099" s="80">
        <v>10</v>
      </c>
      <c r="H4099" s="280" t="s">
        <v>1394</v>
      </c>
      <c r="I4099" s="80"/>
    </row>
    <row r="4100" spans="1:9">
      <c r="A4100" s="280" t="s">
        <v>5495</v>
      </c>
      <c r="B4100" s="280" t="s">
        <v>1457</v>
      </c>
      <c r="C4100" s="280" t="s">
        <v>1205</v>
      </c>
      <c r="D4100" s="280" t="s">
        <v>1212</v>
      </c>
      <c r="E4100" s="80">
        <v>6.0832710176390815E-3</v>
      </c>
      <c r="F4100" s="80">
        <v>710199</v>
      </c>
      <c r="G4100" s="80">
        <v>10</v>
      </c>
      <c r="H4100" s="280" t="s">
        <v>1394</v>
      </c>
      <c r="I4100" s="80"/>
    </row>
    <row r="4101" spans="1:9">
      <c r="A4101" s="280" t="s">
        <v>5496</v>
      </c>
      <c r="B4101" s="280" t="s">
        <v>1457</v>
      </c>
      <c r="C4101" s="280" t="s">
        <v>1205</v>
      </c>
      <c r="D4101" s="280" t="s">
        <v>1213</v>
      </c>
      <c r="E4101" s="80">
        <v>3.5975934804180778E-3</v>
      </c>
      <c r="F4101" s="80">
        <v>710199</v>
      </c>
      <c r="G4101" s="80">
        <v>10</v>
      </c>
      <c r="H4101" s="280" t="s">
        <v>1394</v>
      </c>
      <c r="I4101" s="80"/>
    </row>
    <row r="4102" spans="1:9">
      <c r="A4102" s="280" t="s">
        <v>5497</v>
      </c>
      <c r="B4102" s="280" t="s">
        <v>1457</v>
      </c>
      <c r="C4102" s="280" t="s">
        <v>1205</v>
      </c>
      <c r="D4102" s="280" t="s">
        <v>1214</v>
      </c>
      <c r="E4102" s="80">
        <v>3.8220075446001541E-3</v>
      </c>
      <c r="F4102" s="80">
        <v>710199</v>
      </c>
      <c r="G4102" s="80">
        <v>10</v>
      </c>
      <c r="H4102" s="280" t="s">
        <v>1394</v>
      </c>
      <c r="I4102" s="80"/>
    </row>
    <row r="4103" spans="1:9">
      <c r="A4103" s="280" t="s">
        <v>5498</v>
      </c>
      <c r="B4103" s="280" t="s">
        <v>1457</v>
      </c>
      <c r="C4103" s="280" t="s">
        <v>1205</v>
      </c>
      <c r="D4103" s="280" t="s">
        <v>1215</v>
      </c>
      <c r="E4103" s="80">
        <v>6.0242528621850889E-3</v>
      </c>
      <c r="F4103" s="80">
        <v>710199</v>
      </c>
      <c r="G4103" s="80">
        <v>10</v>
      </c>
      <c r="H4103" s="280" t="s">
        <v>1394</v>
      </c>
      <c r="I4103" s="80"/>
    </row>
    <row r="4104" spans="1:9">
      <c r="A4104" s="280" t="s">
        <v>5499</v>
      </c>
      <c r="B4104" s="280" t="s">
        <v>1457</v>
      </c>
      <c r="C4104" s="280" t="s">
        <v>1205</v>
      </c>
      <c r="D4104" s="280" t="s">
        <v>1216</v>
      </c>
      <c r="E4104" s="80">
        <v>6.4818063709478234E-3</v>
      </c>
      <c r="F4104" s="80">
        <v>710199</v>
      </c>
      <c r="G4104" s="80">
        <v>10</v>
      </c>
      <c r="H4104" s="280" t="s">
        <v>1394</v>
      </c>
      <c r="I4104" s="80"/>
    </row>
    <row r="4105" spans="1:9">
      <c r="A4105" s="280" t="s">
        <v>5500</v>
      </c>
      <c r="B4105" s="280" t="s">
        <v>1457</v>
      </c>
      <c r="C4105" s="280" t="s">
        <v>1205</v>
      </c>
      <c r="D4105" s="280" t="s">
        <v>1217</v>
      </c>
      <c r="E4105" s="80">
        <v>5.5110236032666514E-3</v>
      </c>
      <c r="F4105" s="80">
        <v>710199</v>
      </c>
      <c r="G4105" s="80">
        <v>10</v>
      </c>
      <c r="H4105" s="280" t="s">
        <v>1394</v>
      </c>
      <c r="I4105" s="80"/>
    </row>
    <row r="4106" spans="1:9">
      <c r="A4106" s="280" t="s">
        <v>5501</v>
      </c>
      <c r="B4106" s="280" t="s">
        <v>1457</v>
      </c>
      <c r="C4106" s="280" t="s">
        <v>1205</v>
      </c>
      <c r="D4106" s="280" t="s">
        <v>1218</v>
      </c>
      <c r="E4106" s="80">
        <v>4.2110797552176588E-3</v>
      </c>
      <c r="F4106" s="80">
        <v>710199</v>
      </c>
      <c r="G4106" s="80">
        <v>10</v>
      </c>
      <c r="H4106" s="280" t="s">
        <v>1394</v>
      </c>
      <c r="I4106" s="80"/>
    </row>
    <row r="4107" spans="1:9">
      <c r="A4107" s="280" t="s">
        <v>5502</v>
      </c>
      <c r="B4107" s="280" t="s">
        <v>1457</v>
      </c>
      <c r="C4107" s="280" t="s">
        <v>1205</v>
      </c>
      <c r="D4107" s="280" t="s">
        <v>1219</v>
      </c>
      <c r="E4107" s="80">
        <v>1670.6306205570738</v>
      </c>
      <c r="F4107" s="80">
        <v>710199</v>
      </c>
      <c r="G4107" s="80">
        <v>10</v>
      </c>
      <c r="H4107" s="280" t="s">
        <v>1394</v>
      </c>
      <c r="I4107" s="80"/>
    </row>
    <row r="4108" spans="1:9">
      <c r="A4108" s="280" t="s">
        <v>5503</v>
      </c>
      <c r="B4108" s="280" t="s">
        <v>1457</v>
      </c>
      <c r="C4108" s="280" t="s">
        <v>1205</v>
      </c>
      <c r="D4108" s="280" t="s">
        <v>1347</v>
      </c>
      <c r="E4108" s="80">
        <v>2.5505770443143477E-2</v>
      </c>
      <c r="F4108" s="80">
        <v>710199</v>
      </c>
      <c r="G4108" s="80">
        <v>10</v>
      </c>
      <c r="H4108" s="280" t="s">
        <v>1394</v>
      </c>
      <c r="I4108" s="80"/>
    </row>
    <row r="4109" spans="1:9">
      <c r="A4109" s="280" t="s">
        <v>5504</v>
      </c>
      <c r="B4109" s="280" t="s">
        <v>1457</v>
      </c>
      <c r="C4109" s="280" t="s">
        <v>1205</v>
      </c>
      <c r="D4109" s="280" t="s">
        <v>1344</v>
      </c>
      <c r="E4109" s="80">
        <v>6.0709007927743044E-2</v>
      </c>
      <c r="F4109" s="80">
        <v>710199</v>
      </c>
      <c r="G4109" s="80">
        <v>10</v>
      </c>
      <c r="H4109" s="280" t="s">
        <v>1394</v>
      </c>
      <c r="I4109" s="80"/>
    </row>
    <row r="4110" spans="1:9">
      <c r="A4110" s="280" t="s">
        <v>5505</v>
      </c>
      <c r="B4110" s="280" t="s">
        <v>1457</v>
      </c>
      <c r="C4110" s="280" t="s">
        <v>1206</v>
      </c>
      <c r="D4110" s="280" t="s">
        <v>1211</v>
      </c>
      <c r="E4110" s="80">
        <v>4.0570986557599144E-2</v>
      </c>
      <c r="F4110" s="80">
        <v>710199</v>
      </c>
      <c r="G4110" s="80">
        <v>10</v>
      </c>
      <c r="H4110" s="280" t="s">
        <v>1394</v>
      </c>
      <c r="I4110" s="80"/>
    </row>
    <row r="4111" spans="1:9">
      <c r="A4111" s="280" t="s">
        <v>5506</v>
      </c>
      <c r="B4111" s="280" t="s">
        <v>1457</v>
      </c>
      <c r="C4111" s="280" t="s">
        <v>1206</v>
      </c>
      <c r="D4111" s="280" t="s">
        <v>1212</v>
      </c>
      <c r="E4111" s="80">
        <v>4.6921908863264097E-2</v>
      </c>
      <c r="F4111" s="80">
        <v>710199</v>
      </c>
      <c r="G4111" s="80">
        <v>10</v>
      </c>
      <c r="H4111" s="280" t="s">
        <v>1394</v>
      </c>
      <c r="I4111" s="80"/>
    </row>
    <row r="4112" spans="1:9">
      <c r="A4112" s="280" t="s">
        <v>5507</v>
      </c>
      <c r="B4112" s="280" t="s">
        <v>1457</v>
      </c>
      <c r="C4112" s="280" t="s">
        <v>1206</v>
      </c>
      <c r="D4112" s="280" t="s">
        <v>1213</v>
      </c>
      <c r="E4112" s="80">
        <v>4.0726834592669611E-2</v>
      </c>
      <c r="F4112" s="80">
        <v>710199</v>
      </c>
      <c r="G4112" s="80">
        <v>10</v>
      </c>
      <c r="H4112" s="280" t="s">
        <v>1394</v>
      </c>
      <c r="I4112" s="80"/>
    </row>
    <row r="4113" spans="1:9">
      <c r="A4113" s="280" t="s">
        <v>5508</v>
      </c>
      <c r="B4113" s="280" t="s">
        <v>1457</v>
      </c>
      <c r="C4113" s="280" t="s">
        <v>1206</v>
      </c>
      <c r="D4113" s="280" t="s">
        <v>1214</v>
      </c>
      <c r="E4113" s="80">
        <v>4.2979501945588652E-2</v>
      </c>
      <c r="F4113" s="80">
        <v>710199</v>
      </c>
      <c r="G4113" s="80">
        <v>10</v>
      </c>
      <c r="H4113" s="280" t="s">
        <v>1394</v>
      </c>
      <c r="I4113" s="80"/>
    </row>
    <row r="4114" spans="1:9">
      <c r="A4114" s="280" t="s">
        <v>5509</v>
      </c>
      <c r="B4114" s="280" t="s">
        <v>1457</v>
      </c>
      <c r="C4114" s="280" t="s">
        <v>1206</v>
      </c>
      <c r="D4114" s="280" t="s">
        <v>1215</v>
      </c>
      <c r="E4114" s="80">
        <v>4.6690669209772891E-2</v>
      </c>
      <c r="F4114" s="80">
        <v>710199</v>
      </c>
      <c r="G4114" s="80">
        <v>10</v>
      </c>
      <c r="H4114" s="280" t="s">
        <v>1394</v>
      </c>
      <c r="I4114" s="80"/>
    </row>
    <row r="4115" spans="1:9">
      <c r="A4115" s="280" t="s">
        <v>5510</v>
      </c>
      <c r="B4115" s="280" t="s">
        <v>1457</v>
      </c>
      <c r="C4115" s="280" t="s">
        <v>1206</v>
      </c>
      <c r="D4115" s="280" t="s">
        <v>1216</v>
      </c>
      <c r="E4115" s="80">
        <v>6.1783944069521833E-2</v>
      </c>
      <c r="F4115" s="80">
        <v>710199</v>
      </c>
      <c r="G4115" s="80">
        <v>10</v>
      </c>
      <c r="H4115" s="280" t="s">
        <v>1394</v>
      </c>
      <c r="I4115" s="80"/>
    </row>
    <row r="4116" spans="1:9">
      <c r="A4116" s="280" t="s">
        <v>5511</v>
      </c>
      <c r="B4116" s="280" t="s">
        <v>1457</v>
      </c>
      <c r="C4116" s="280" t="s">
        <v>1206</v>
      </c>
      <c r="D4116" s="280" t="s">
        <v>1217</v>
      </c>
      <c r="E4116" s="80">
        <v>4.5135560389874027E-2</v>
      </c>
      <c r="F4116" s="80">
        <v>710199</v>
      </c>
      <c r="G4116" s="80">
        <v>10</v>
      </c>
      <c r="H4116" s="280" t="s">
        <v>1394</v>
      </c>
      <c r="I4116" s="80"/>
    </row>
    <row r="4117" spans="1:9">
      <c r="A4117" s="280" t="s">
        <v>5512</v>
      </c>
      <c r="B4117" s="280" t="s">
        <v>1457</v>
      </c>
      <c r="C4117" s="280" t="s">
        <v>1206</v>
      </c>
      <c r="D4117" s="280" t="s">
        <v>1218</v>
      </c>
      <c r="E4117" s="80">
        <v>3.1948517410003902E-2</v>
      </c>
      <c r="F4117" s="80">
        <v>710199</v>
      </c>
      <c r="G4117" s="80">
        <v>10</v>
      </c>
      <c r="H4117" s="280" t="s">
        <v>1394</v>
      </c>
      <c r="I4117" s="80"/>
    </row>
    <row r="4118" spans="1:9">
      <c r="A4118" s="280" t="s">
        <v>5513</v>
      </c>
      <c r="B4118" s="280" t="s">
        <v>1457</v>
      </c>
      <c r="C4118" s="280" t="s">
        <v>1206</v>
      </c>
      <c r="D4118" s="280" t="s">
        <v>1219</v>
      </c>
      <c r="E4118" s="80">
        <v>4.4392894515733763E-2</v>
      </c>
      <c r="F4118" s="80">
        <v>710199</v>
      </c>
      <c r="G4118" s="80">
        <v>10</v>
      </c>
      <c r="H4118" s="280" t="s">
        <v>1394</v>
      </c>
      <c r="I4118" s="80"/>
    </row>
    <row r="4119" spans="1:9">
      <c r="A4119" s="280" t="s">
        <v>5514</v>
      </c>
      <c r="B4119" s="280" t="s">
        <v>1457</v>
      </c>
      <c r="C4119" s="280" t="s">
        <v>1206</v>
      </c>
      <c r="D4119" s="280" t="s">
        <v>1347</v>
      </c>
      <c r="E4119" s="80">
        <v>0.28016148141467762</v>
      </c>
      <c r="F4119" s="80">
        <v>710199</v>
      </c>
      <c r="G4119" s="80">
        <v>10</v>
      </c>
      <c r="H4119" s="280" t="s">
        <v>1394</v>
      </c>
      <c r="I4119" s="80"/>
    </row>
    <row r="4120" spans="1:9">
      <c r="A4120" s="280" t="s">
        <v>5515</v>
      </c>
      <c r="B4120" s="280" t="s">
        <v>1457</v>
      </c>
      <c r="C4120" s="280" t="s">
        <v>1206</v>
      </c>
      <c r="D4120" s="280" t="s">
        <v>1344</v>
      </c>
      <c r="E4120" s="80">
        <v>0.73057624891517459</v>
      </c>
      <c r="F4120" s="80">
        <v>710199</v>
      </c>
      <c r="G4120" s="80">
        <v>10</v>
      </c>
      <c r="H4120" s="280" t="s">
        <v>1394</v>
      </c>
      <c r="I4120" s="80"/>
    </row>
    <row r="4121" spans="1:9">
      <c r="A4121" s="280" t="s">
        <v>5516</v>
      </c>
      <c r="B4121" s="280" t="s">
        <v>1457</v>
      </c>
      <c r="C4121" s="280" t="s">
        <v>1207</v>
      </c>
      <c r="D4121" s="280" t="s">
        <v>1211</v>
      </c>
      <c r="E4121" s="80">
        <v>1.7511055724387872E-4</v>
      </c>
      <c r="F4121" s="80">
        <v>710199</v>
      </c>
      <c r="G4121" s="80">
        <v>10</v>
      </c>
      <c r="H4121" s="280" t="s">
        <v>1394</v>
      </c>
      <c r="I4121" s="80"/>
    </row>
    <row r="4122" spans="1:9">
      <c r="A4122" s="280" t="s">
        <v>5517</v>
      </c>
      <c r="B4122" s="280" t="s">
        <v>1457</v>
      </c>
      <c r="C4122" s="280" t="s">
        <v>1207</v>
      </c>
      <c r="D4122" s="280" t="s">
        <v>1212</v>
      </c>
      <c r="E4122" s="80">
        <v>7.4302202787012036E-4</v>
      </c>
      <c r="F4122" s="80">
        <v>710199</v>
      </c>
      <c r="G4122" s="80">
        <v>10</v>
      </c>
      <c r="H4122" s="280" t="s">
        <v>1394</v>
      </c>
      <c r="I4122" s="80"/>
    </row>
    <row r="4123" spans="1:9">
      <c r="A4123" s="280" t="s">
        <v>5518</v>
      </c>
      <c r="B4123" s="280" t="s">
        <v>1457</v>
      </c>
      <c r="C4123" s="280" t="s">
        <v>1207</v>
      </c>
      <c r="D4123" s="280" t="s">
        <v>1213</v>
      </c>
      <c r="E4123" s="80">
        <v>1.7596966399075926E-4</v>
      </c>
      <c r="F4123" s="80">
        <v>710199</v>
      </c>
      <c r="G4123" s="80">
        <v>10</v>
      </c>
      <c r="H4123" s="280" t="s">
        <v>1394</v>
      </c>
      <c r="I4123" s="80"/>
    </row>
    <row r="4124" spans="1:9">
      <c r="A4124" s="280" t="s">
        <v>5519</v>
      </c>
      <c r="B4124" s="280" t="s">
        <v>1457</v>
      </c>
      <c r="C4124" s="280" t="s">
        <v>1207</v>
      </c>
      <c r="D4124" s="280" t="s">
        <v>1214</v>
      </c>
      <c r="E4124" s="80">
        <v>1.8960322507883482E-4</v>
      </c>
      <c r="F4124" s="80">
        <v>710199</v>
      </c>
      <c r="G4124" s="80">
        <v>10</v>
      </c>
      <c r="H4124" s="280" t="s">
        <v>1394</v>
      </c>
      <c r="I4124" s="80"/>
    </row>
    <row r="4125" spans="1:9">
      <c r="A4125" s="280" t="s">
        <v>5520</v>
      </c>
      <c r="B4125" s="280" t="s">
        <v>1457</v>
      </c>
      <c r="C4125" s="280" t="s">
        <v>1207</v>
      </c>
      <c r="D4125" s="280" t="s">
        <v>1215</v>
      </c>
      <c r="E4125" s="80">
        <v>3.9747846464162568E-3</v>
      </c>
      <c r="F4125" s="80">
        <v>710199</v>
      </c>
      <c r="G4125" s="80">
        <v>10</v>
      </c>
      <c r="H4125" s="280" t="s">
        <v>1394</v>
      </c>
      <c r="I4125" s="80"/>
    </row>
    <row r="4126" spans="1:9">
      <c r="A4126" s="280" t="s">
        <v>5521</v>
      </c>
      <c r="B4126" s="280" t="s">
        <v>1457</v>
      </c>
      <c r="C4126" s="280" t="s">
        <v>1207</v>
      </c>
      <c r="D4126" s="280" t="s">
        <v>1216</v>
      </c>
      <c r="E4126" s="80">
        <v>6.0465279676668432E-4</v>
      </c>
      <c r="F4126" s="80">
        <v>710199</v>
      </c>
      <c r="G4126" s="80">
        <v>10</v>
      </c>
      <c r="H4126" s="280" t="s">
        <v>1394</v>
      </c>
      <c r="I4126" s="80"/>
    </row>
    <row r="4127" spans="1:9">
      <c r="A4127" s="280" t="s">
        <v>5522</v>
      </c>
      <c r="B4127" s="280" t="s">
        <v>1457</v>
      </c>
      <c r="C4127" s="280" t="s">
        <v>1207</v>
      </c>
      <c r="D4127" s="280" t="s">
        <v>1217</v>
      </c>
      <c r="E4127" s="80">
        <v>5.4066010889484647E-4</v>
      </c>
      <c r="F4127" s="80">
        <v>710199</v>
      </c>
      <c r="G4127" s="80">
        <v>10</v>
      </c>
      <c r="H4127" s="280" t="s">
        <v>1394</v>
      </c>
      <c r="I4127" s="80"/>
    </row>
    <row r="4128" spans="1:9">
      <c r="A4128" s="280" t="s">
        <v>5523</v>
      </c>
      <c r="B4128" s="280" t="s">
        <v>1457</v>
      </c>
      <c r="C4128" s="280" t="s">
        <v>1207</v>
      </c>
      <c r="D4128" s="280" t="s">
        <v>1218</v>
      </c>
      <c r="E4128" s="80">
        <v>3.3281576040031181E-4</v>
      </c>
      <c r="F4128" s="80">
        <v>710199</v>
      </c>
      <c r="G4128" s="80">
        <v>10</v>
      </c>
      <c r="H4128" s="280" t="s">
        <v>1394</v>
      </c>
      <c r="I4128" s="80"/>
    </row>
    <row r="4129" spans="1:9">
      <c r="A4129" s="280" t="s">
        <v>5524</v>
      </c>
      <c r="B4129" s="280" t="s">
        <v>1457</v>
      </c>
      <c r="C4129" s="280" t="s">
        <v>1207</v>
      </c>
      <c r="D4129" s="280" t="s">
        <v>1219</v>
      </c>
      <c r="E4129" s="80">
        <v>48.677480775258999</v>
      </c>
      <c r="F4129" s="80">
        <v>710199</v>
      </c>
      <c r="G4129" s="80">
        <v>10</v>
      </c>
      <c r="H4129" s="280" t="s">
        <v>1394</v>
      </c>
      <c r="I4129" s="80"/>
    </row>
    <row r="4130" spans="1:9">
      <c r="A4130" s="280" t="s">
        <v>5525</v>
      </c>
      <c r="B4130" s="280" t="s">
        <v>1457</v>
      </c>
      <c r="C4130" s="280" t="s">
        <v>1207</v>
      </c>
      <c r="D4130" s="280" t="s">
        <v>1347</v>
      </c>
      <c r="E4130" s="80">
        <v>1.3861722710381656E-3</v>
      </c>
      <c r="F4130" s="80">
        <v>710199</v>
      </c>
      <c r="G4130" s="80">
        <v>10</v>
      </c>
      <c r="H4130" s="280" t="s">
        <v>1394</v>
      </c>
      <c r="I4130" s="80"/>
    </row>
    <row r="4131" spans="1:9">
      <c r="A4131" s="280" t="s">
        <v>5526</v>
      </c>
      <c r="B4131" s="280" t="s">
        <v>1457</v>
      </c>
      <c r="C4131" s="280" t="s">
        <v>1207</v>
      </c>
      <c r="D4131" s="280" t="s">
        <v>1344</v>
      </c>
      <c r="E4131" s="80">
        <v>3.2250683502000502E-3</v>
      </c>
      <c r="F4131" s="80">
        <v>710199</v>
      </c>
      <c r="G4131" s="80">
        <v>10</v>
      </c>
      <c r="H4131" s="280" t="s">
        <v>1394</v>
      </c>
      <c r="I4131" s="80"/>
    </row>
    <row r="4132" spans="1:9">
      <c r="A4132" s="280" t="s">
        <v>5527</v>
      </c>
      <c r="B4132" s="280" t="s">
        <v>1457</v>
      </c>
      <c r="C4132" s="280" t="s">
        <v>1208</v>
      </c>
      <c r="D4132" s="280" t="s">
        <v>1211</v>
      </c>
      <c r="E4132" s="80">
        <v>2.021820793535717E-4</v>
      </c>
      <c r="F4132" s="80">
        <v>710199</v>
      </c>
      <c r="G4132" s="80">
        <v>10</v>
      </c>
      <c r="H4132" s="280" t="s">
        <v>1394</v>
      </c>
      <c r="I4132" s="80"/>
    </row>
    <row r="4133" spans="1:9">
      <c r="A4133" s="280" t="s">
        <v>5528</v>
      </c>
      <c r="B4133" s="280" t="s">
        <v>1457</v>
      </c>
      <c r="C4133" s="280" t="s">
        <v>1208</v>
      </c>
      <c r="D4133" s="280" t="s">
        <v>1212</v>
      </c>
      <c r="E4133" s="80">
        <v>3.5319710312813253E-4</v>
      </c>
      <c r="F4133" s="80">
        <v>710199</v>
      </c>
      <c r="G4133" s="80">
        <v>10</v>
      </c>
      <c r="H4133" s="280" t="s">
        <v>1394</v>
      </c>
      <c r="I4133" s="80"/>
    </row>
    <row r="4134" spans="1:9">
      <c r="A4134" s="280" t="s">
        <v>5529</v>
      </c>
      <c r="B4134" s="280" t="s">
        <v>1457</v>
      </c>
      <c r="C4134" s="280" t="s">
        <v>1208</v>
      </c>
      <c r="D4134" s="280" t="s">
        <v>1213</v>
      </c>
      <c r="E4134" s="80">
        <v>2.0331425616389528E-4</v>
      </c>
      <c r="F4134" s="80">
        <v>710199</v>
      </c>
      <c r="G4134" s="80">
        <v>10</v>
      </c>
      <c r="H4134" s="280" t="s">
        <v>1394</v>
      </c>
      <c r="I4134" s="80"/>
    </row>
    <row r="4135" spans="1:9">
      <c r="A4135" s="280" t="s">
        <v>5530</v>
      </c>
      <c r="B4135" s="280" t="s">
        <v>1457</v>
      </c>
      <c r="C4135" s="280" t="s">
        <v>1208</v>
      </c>
      <c r="D4135" s="280" t="s">
        <v>1214</v>
      </c>
      <c r="E4135" s="80">
        <v>2.1839499570451681E-4</v>
      </c>
      <c r="F4135" s="80">
        <v>710199</v>
      </c>
      <c r="G4135" s="80">
        <v>10</v>
      </c>
      <c r="H4135" s="280" t="s">
        <v>1394</v>
      </c>
      <c r="I4135" s="80"/>
    </row>
    <row r="4136" spans="1:9">
      <c r="A4136" s="280" t="s">
        <v>5531</v>
      </c>
      <c r="B4136" s="280" t="s">
        <v>1457</v>
      </c>
      <c r="C4136" s="280" t="s">
        <v>1208</v>
      </c>
      <c r="D4136" s="280" t="s">
        <v>1215</v>
      </c>
      <c r="E4136" s="80">
        <v>1.5156091180301141E-3</v>
      </c>
      <c r="F4136" s="80">
        <v>710199</v>
      </c>
      <c r="G4136" s="80">
        <v>10</v>
      </c>
      <c r="H4136" s="280" t="s">
        <v>1394</v>
      </c>
      <c r="I4136" s="80"/>
    </row>
    <row r="4137" spans="1:9">
      <c r="A4137" s="280" t="s">
        <v>5532</v>
      </c>
      <c r="B4137" s="280" t="s">
        <v>1457</v>
      </c>
      <c r="C4137" s="280" t="s">
        <v>1208</v>
      </c>
      <c r="D4137" s="280" t="s">
        <v>1216</v>
      </c>
      <c r="E4137" s="80">
        <v>4.5431306503469098E-4</v>
      </c>
      <c r="F4137" s="80">
        <v>710199</v>
      </c>
      <c r="G4137" s="80">
        <v>10</v>
      </c>
      <c r="H4137" s="280" t="s">
        <v>1394</v>
      </c>
      <c r="I4137" s="80"/>
    </row>
    <row r="4138" spans="1:9">
      <c r="A4138" s="280" t="s">
        <v>5533</v>
      </c>
      <c r="B4138" s="280" t="s">
        <v>1457</v>
      </c>
      <c r="C4138" s="280" t="s">
        <v>1208</v>
      </c>
      <c r="D4138" s="280" t="s">
        <v>1217</v>
      </c>
      <c r="E4138" s="80">
        <v>3.9395495368897313E-4</v>
      </c>
      <c r="F4138" s="80">
        <v>710199</v>
      </c>
      <c r="G4138" s="80">
        <v>10</v>
      </c>
      <c r="H4138" s="280" t="s">
        <v>1394</v>
      </c>
      <c r="I4138" s="80"/>
    </row>
    <row r="4139" spans="1:9">
      <c r="A4139" s="280" t="s">
        <v>5534</v>
      </c>
      <c r="B4139" s="280" t="s">
        <v>1457</v>
      </c>
      <c r="C4139" s="280" t="s">
        <v>1208</v>
      </c>
      <c r="D4139" s="280" t="s">
        <v>1218</v>
      </c>
      <c r="E4139" s="80">
        <v>2.882978523196276E-4</v>
      </c>
      <c r="F4139" s="80">
        <v>710199</v>
      </c>
      <c r="G4139" s="80">
        <v>10</v>
      </c>
      <c r="H4139" s="280" t="s">
        <v>1394</v>
      </c>
      <c r="I4139" s="80"/>
    </row>
    <row r="4140" spans="1:9">
      <c r="A4140" s="280" t="s">
        <v>5535</v>
      </c>
      <c r="B4140" s="280" t="s">
        <v>1457</v>
      </c>
      <c r="C4140" s="280" t="s">
        <v>1208</v>
      </c>
      <c r="D4140" s="280" t="s">
        <v>1219</v>
      </c>
      <c r="E4140" s="80">
        <v>55.724518552182516</v>
      </c>
      <c r="F4140" s="80">
        <v>710199</v>
      </c>
      <c r="G4140" s="80">
        <v>10</v>
      </c>
      <c r="H4140" s="280" t="s">
        <v>1394</v>
      </c>
      <c r="I4140" s="80"/>
    </row>
    <row r="4141" spans="1:9">
      <c r="A4141" s="280" t="s">
        <v>5536</v>
      </c>
      <c r="B4141" s="280" t="s">
        <v>1457</v>
      </c>
      <c r="C4141" s="280" t="s">
        <v>1208</v>
      </c>
      <c r="D4141" s="280" t="s">
        <v>1347</v>
      </c>
      <c r="E4141" s="80">
        <v>1.503586328923571E-3</v>
      </c>
      <c r="F4141" s="80">
        <v>710199</v>
      </c>
      <c r="G4141" s="80">
        <v>10</v>
      </c>
      <c r="H4141" s="280" t="s">
        <v>1394</v>
      </c>
      <c r="I4141" s="80"/>
    </row>
    <row r="4142" spans="1:9">
      <c r="A4142" s="280" t="s">
        <v>5537</v>
      </c>
      <c r="B4142" s="280" t="s">
        <v>1457</v>
      </c>
      <c r="C4142" s="280" t="s">
        <v>1208</v>
      </c>
      <c r="D4142" s="280" t="s">
        <v>1344</v>
      </c>
      <c r="E4142" s="80">
        <v>3.5682593655296524E-3</v>
      </c>
      <c r="F4142" s="80">
        <v>710199</v>
      </c>
      <c r="G4142" s="80">
        <v>10</v>
      </c>
      <c r="H4142" s="280" t="s">
        <v>1394</v>
      </c>
      <c r="I4142" s="80"/>
    </row>
    <row r="4143" spans="1:9">
      <c r="A4143" s="280" t="s">
        <v>5538</v>
      </c>
      <c r="B4143" s="280" t="s">
        <v>1457</v>
      </c>
      <c r="C4143" s="280" t="s">
        <v>1209</v>
      </c>
      <c r="D4143" s="280" t="s">
        <v>1211</v>
      </c>
      <c r="E4143" s="80">
        <v>3.125787993496912E-3</v>
      </c>
      <c r="F4143" s="80">
        <v>710199</v>
      </c>
      <c r="G4143" s="80">
        <v>10</v>
      </c>
      <c r="H4143" s="280" t="s">
        <v>1394</v>
      </c>
      <c r="I4143" s="80"/>
    </row>
    <row r="4144" spans="1:9">
      <c r="A4144" s="280" t="s">
        <v>5539</v>
      </c>
      <c r="B4144" s="280" t="s">
        <v>1457</v>
      </c>
      <c r="C4144" s="280" t="s">
        <v>1209</v>
      </c>
      <c r="D4144" s="280" t="s">
        <v>1212</v>
      </c>
      <c r="E4144" s="80">
        <v>5.4619897536883196E-3</v>
      </c>
      <c r="F4144" s="80">
        <v>710199</v>
      </c>
      <c r="G4144" s="80">
        <v>10</v>
      </c>
      <c r="H4144" s="280" t="s">
        <v>1394</v>
      </c>
      <c r="I4144" s="80"/>
    </row>
    <row r="4145" spans="1:9">
      <c r="A4145" s="280" t="s">
        <v>5540</v>
      </c>
      <c r="B4145" s="280" t="s">
        <v>1457</v>
      </c>
      <c r="C4145" s="280" t="s">
        <v>1209</v>
      </c>
      <c r="D4145" s="280" t="s">
        <v>1213</v>
      </c>
      <c r="E4145" s="80">
        <v>3.1436196163098498E-3</v>
      </c>
      <c r="F4145" s="80">
        <v>710199</v>
      </c>
      <c r="G4145" s="80">
        <v>10</v>
      </c>
      <c r="H4145" s="280" t="s">
        <v>1394</v>
      </c>
      <c r="I4145" s="80"/>
    </row>
    <row r="4146" spans="1:9">
      <c r="A4146" s="280" t="s">
        <v>5541</v>
      </c>
      <c r="B4146" s="280" t="s">
        <v>1457</v>
      </c>
      <c r="C4146" s="280" t="s">
        <v>1209</v>
      </c>
      <c r="D4146" s="280" t="s">
        <v>1214</v>
      </c>
      <c r="E4146" s="80">
        <v>3.231797099379844E-3</v>
      </c>
      <c r="F4146" s="80">
        <v>710199</v>
      </c>
      <c r="G4146" s="80">
        <v>10</v>
      </c>
      <c r="H4146" s="280" t="s">
        <v>1394</v>
      </c>
      <c r="I4146" s="80"/>
    </row>
    <row r="4147" spans="1:9">
      <c r="A4147" s="280" t="s">
        <v>5542</v>
      </c>
      <c r="B4147" s="280" t="s">
        <v>1457</v>
      </c>
      <c r="C4147" s="280" t="s">
        <v>1209</v>
      </c>
      <c r="D4147" s="280" t="s">
        <v>1215</v>
      </c>
      <c r="E4147" s="80">
        <v>5.4372650328648152E-3</v>
      </c>
      <c r="F4147" s="80">
        <v>710199</v>
      </c>
      <c r="G4147" s="80">
        <v>10</v>
      </c>
      <c r="H4147" s="280" t="s">
        <v>1394</v>
      </c>
      <c r="I4147" s="80"/>
    </row>
    <row r="4148" spans="1:9">
      <c r="A4148" s="280" t="s">
        <v>5543</v>
      </c>
      <c r="B4148" s="280" t="s">
        <v>1457</v>
      </c>
      <c r="C4148" s="280" t="s">
        <v>1209</v>
      </c>
      <c r="D4148" s="280" t="s">
        <v>1216</v>
      </c>
      <c r="E4148" s="80">
        <v>6.0935292477419392E-3</v>
      </c>
      <c r="F4148" s="80">
        <v>710199</v>
      </c>
      <c r="G4148" s="80">
        <v>10</v>
      </c>
      <c r="H4148" s="280" t="s">
        <v>1394</v>
      </c>
      <c r="I4148" s="80"/>
    </row>
    <row r="4149" spans="1:9">
      <c r="A4149" s="280" t="s">
        <v>5544</v>
      </c>
      <c r="B4149" s="280" t="s">
        <v>1457</v>
      </c>
      <c r="C4149" s="280" t="s">
        <v>1209</v>
      </c>
      <c r="D4149" s="280" t="s">
        <v>1217</v>
      </c>
      <c r="E4149" s="80">
        <v>4.90696040075792E-3</v>
      </c>
      <c r="F4149" s="80">
        <v>710199</v>
      </c>
      <c r="G4149" s="80">
        <v>10</v>
      </c>
      <c r="H4149" s="280" t="s">
        <v>1394</v>
      </c>
      <c r="I4149" s="80"/>
    </row>
    <row r="4150" spans="1:9">
      <c r="A4150" s="280" t="s">
        <v>5545</v>
      </c>
      <c r="B4150" s="280" t="s">
        <v>1457</v>
      </c>
      <c r="C4150" s="280" t="s">
        <v>1209</v>
      </c>
      <c r="D4150" s="280" t="s">
        <v>1218</v>
      </c>
      <c r="E4150" s="80">
        <v>5.5289192223268169E-3</v>
      </c>
      <c r="F4150" s="80">
        <v>710199</v>
      </c>
      <c r="G4150" s="80">
        <v>10</v>
      </c>
      <c r="H4150" s="280" t="s">
        <v>1394</v>
      </c>
      <c r="I4150" s="80"/>
    </row>
    <row r="4151" spans="1:9">
      <c r="A4151" s="280" t="s">
        <v>5546</v>
      </c>
      <c r="B4151" s="280" t="s">
        <v>1457</v>
      </c>
      <c r="C4151" s="280" t="s">
        <v>1209</v>
      </c>
      <c r="D4151" s="280" t="s">
        <v>1219</v>
      </c>
      <c r="E4151" s="80">
        <v>3.3286142406902548E-3</v>
      </c>
      <c r="F4151" s="80">
        <v>710199</v>
      </c>
      <c r="G4151" s="80">
        <v>10</v>
      </c>
      <c r="H4151" s="280" t="s">
        <v>1394</v>
      </c>
      <c r="I4151" s="80"/>
    </row>
    <row r="4152" spans="1:9">
      <c r="A4152" s="280" t="s">
        <v>5547</v>
      </c>
      <c r="B4152" s="280" t="s">
        <v>1457</v>
      </c>
      <c r="C4152" s="280" t="s">
        <v>1209</v>
      </c>
      <c r="D4152" s="280" t="s">
        <v>1347</v>
      </c>
      <c r="E4152" s="80">
        <v>2.3083249144124407E-2</v>
      </c>
      <c r="F4152" s="80">
        <v>710199</v>
      </c>
      <c r="G4152" s="80">
        <v>10</v>
      </c>
      <c r="H4152" s="280" t="s">
        <v>1394</v>
      </c>
      <c r="I4152" s="80"/>
    </row>
    <row r="4153" spans="1:9">
      <c r="A4153" s="280" t="s">
        <v>5548</v>
      </c>
      <c r="B4153" s="280" t="s">
        <v>1457</v>
      </c>
      <c r="C4153" s="280" t="s">
        <v>1209</v>
      </c>
      <c r="D4153" s="280" t="s">
        <v>1344</v>
      </c>
      <c r="E4153" s="80">
        <v>5.7657567718464822E-2</v>
      </c>
      <c r="F4153" s="80">
        <v>710199</v>
      </c>
      <c r="G4153" s="80">
        <v>10</v>
      </c>
      <c r="H4153" s="280" t="s">
        <v>1394</v>
      </c>
      <c r="I4153" s="80"/>
    </row>
    <row r="4154" spans="1:9">
      <c r="A4154" s="280" t="s">
        <v>5549</v>
      </c>
      <c r="B4154" s="280" t="s">
        <v>1457</v>
      </c>
      <c r="C4154" s="280" t="s">
        <v>1182</v>
      </c>
      <c r="D4154" s="280" t="s">
        <v>1211</v>
      </c>
      <c r="E4154" s="80">
        <v>0.20472626012117273</v>
      </c>
      <c r="F4154" s="80">
        <v>710199</v>
      </c>
      <c r="G4154" s="80">
        <v>10</v>
      </c>
      <c r="H4154" s="280" t="s">
        <v>1394</v>
      </c>
      <c r="I4154" s="80"/>
    </row>
    <row r="4155" spans="1:9">
      <c r="A4155" s="280" t="s">
        <v>5550</v>
      </c>
      <c r="B4155" s="280" t="s">
        <v>1457</v>
      </c>
      <c r="C4155" s="280" t="s">
        <v>1182</v>
      </c>
      <c r="D4155" s="280" t="s">
        <v>1212</v>
      </c>
      <c r="E4155" s="80">
        <v>1.2391581613969884</v>
      </c>
      <c r="F4155" s="80">
        <v>710199</v>
      </c>
      <c r="G4155" s="80">
        <v>10</v>
      </c>
      <c r="H4155" s="280" t="s">
        <v>1394</v>
      </c>
      <c r="I4155" s="80"/>
    </row>
    <row r="4156" spans="1:9">
      <c r="A4156" s="280" t="s">
        <v>5551</v>
      </c>
      <c r="B4156" s="280" t="s">
        <v>1457</v>
      </c>
      <c r="C4156" s="280" t="s">
        <v>1182</v>
      </c>
      <c r="D4156" s="280" t="s">
        <v>1213</v>
      </c>
      <c r="E4156" s="80">
        <v>0.20656498544959129</v>
      </c>
      <c r="F4156" s="80">
        <v>710199</v>
      </c>
      <c r="G4156" s="80">
        <v>10</v>
      </c>
      <c r="H4156" s="280" t="s">
        <v>1394</v>
      </c>
      <c r="I4156" s="80"/>
    </row>
    <row r="4157" spans="1:9">
      <c r="A4157" s="280" t="s">
        <v>5552</v>
      </c>
      <c r="B4157" s="280" t="s">
        <v>1457</v>
      </c>
      <c r="C4157" s="280" t="s">
        <v>1182</v>
      </c>
      <c r="D4157" s="280" t="s">
        <v>1214</v>
      </c>
      <c r="E4157" s="80">
        <v>0.22023834994234928</v>
      </c>
      <c r="F4157" s="80">
        <v>710199</v>
      </c>
      <c r="G4157" s="80">
        <v>10</v>
      </c>
      <c r="H4157" s="280" t="s">
        <v>1394</v>
      </c>
      <c r="I4157" s="80"/>
    </row>
    <row r="4158" spans="1:9">
      <c r="A4158" s="280" t="s">
        <v>5553</v>
      </c>
      <c r="B4158" s="280" t="s">
        <v>1457</v>
      </c>
      <c r="C4158" s="280" t="s">
        <v>1182</v>
      </c>
      <c r="D4158" s="280" t="s">
        <v>1215</v>
      </c>
      <c r="E4158" s="80">
        <v>17.687670676911605</v>
      </c>
      <c r="F4158" s="80">
        <v>710199</v>
      </c>
      <c r="G4158" s="80">
        <v>10</v>
      </c>
      <c r="H4158" s="280" t="s">
        <v>1394</v>
      </c>
      <c r="I4158" s="80"/>
    </row>
    <row r="4159" spans="1:9">
      <c r="A4159" s="280" t="s">
        <v>5554</v>
      </c>
      <c r="B4159" s="280" t="s">
        <v>1457</v>
      </c>
      <c r="C4159" s="280" t="s">
        <v>1182</v>
      </c>
      <c r="D4159" s="280" t="s">
        <v>1216</v>
      </c>
      <c r="E4159" s="80">
        <v>2.5836915284603581</v>
      </c>
      <c r="F4159" s="80">
        <v>710199</v>
      </c>
      <c r="G4159" s="80">
        <v>10</v>
      </c>
      <c r="H4159" s="280" t="s">
        <v>1394</v>
      </c>
      <c r="I4159" s="80"/>
    </row>
    <row r="4160" spans="1:9">
      <c r="A4160" s="280" t="s">
        <v>5555</v>
      </c>
      <c r="B4160" s="280" t="s">
        <v>1457</v>
      </c>
      <c r="C4160" s="280" t="s">
        <v>1182</v>
      </c>
      <c r="D4160" s="280" t="s">
        <v>1217</v>
      </c>
      <c r="E4160" s="80">
        <v>2.5156588646747959</v>
      </c>
      <c r="F4160" s="80">
        <v>710199</v>
      </c>
      <c r="G4160" s="80">
        <v>10</v>
      </c>
      <c r="H4160" s="280" t="s">
        <v>1394</v>
      </c>
      <c r="I4160" s="80"/>
    </row>
    <row r="4161" spans="1:9">
      <c r="A4161" s="280" t="s">
        <v>5556</v>
      </c>
      <c r="B4161" s="280" t="s">
        <v>1457</v>
      </c>
      <c r="C4161" s="280" t="s">
        <v>1182</v>
      </c>
      <c r="D4161" s="280" t="s">
        <v>1218</v>
      </c>
      <c r="E4161" s="80">
        <v>1.4573419286732232</v>
      </c>
      <c r="F4161" s="80">
        <v>710199</v>
      </c>
      <c r="G4161" s="80">
        <v>10</v>
      </c>
      <c r="H4161" s="280" t="s">
        <v>1394</v>
      </c>
      <c r="I4161" s="80"/>
    </row>
    <row r="4162" spans="1:9">
      <c r="A4162" s="280" t="s">
        <v>5557</v>
      </c>
      <c r="B4162" s="280" t="s">
        <v>1457</v>
      </c>
      <c r="C4162" s="280" t="s">
        <v>1182</v>
      </c>
      <c r="D4162" s="280" t="s">
        <v>1219</v>
      </c>
      <c r="E4162" s="80">
        <v>51035.656825067228</v>
      </c>
      <c r="F4162" s="80">
        <v>710199</v>
      </c>
      <c r="G4162" s="80">
        <v>10</v>
      </c>
      <c r="H4162" s="280" t="s">
        <v>1394</v>
      </c>
      <c r="I4162" s="80"/>
    </row>
    <row r="4163" spans="1:9">
      <c r="A4163" s="280" t="s">
        <v>5558</v>
      </c>
      <c r="B4163" s="280" t="s">
        <v>1457</v>
      </c>
      <c r="C4163" s="280" t="s">
        <v>1182</v>
      </c>
      <c r="D4163" s="280" t="s">
        <v>1347</v>
      </c>
      <c r="E4163" s="80">
        <v>2.2010310624715541</v>
      </c>
      <c r="F4163" s="80">
        <v>710199</v>
      </c>
      <c r="G4163" s="80">
        <v>10</v>
      </c>
      <c r="H4163" s="280" t="s">
        <v>1394</v>
      </c>
      <c r="I4163" s="80"/>
    </row>
    <row r="4164" spans="1:9">
      <c r="A4164" s="280" t="s">
        <v>5559</v>
      </c>
      <c r="B4164" s="280" t="s">
        <v>1457</v>
      </c>
      <c r="C4164" s="280" t="s">
        <v>1182</v>
      </c>
      <c r="D4164" s="280" t="s">
        <v>1344</v>
      </c>
      <c r="E4164" s="80">
        <v>5.5588643132628839</v>
      </c>
      <c r="F4164" s="80">
        <v>710199</v>
      </c>
      <c r="G4164" s="80">
        <v>10</v>
      </c>
      <c r="H4164" s="280" t="s">
        <v>1394</v>
      </c>
      <c r="I4164" s="80"/>
    </row>
    <row r="4165" spans="1:9">
      <c r="A4165" s="280" t="s">
        <v>11868</v>
      </c>
      <c r="B4165" s="280" t="s">
        <v>1457</v>
      </c>
      <c r="C4165" s="280" t="s">
        <v>11768</v>
      </c>
      <c r="D4165" s="280" t="s">
        <v>1211</v>
      </c>
      <c r="E4165" s="80">
        <v>8.4491111201718712E-3</v>
      </c>
      <c r="F4165" s="80">
        <v>710199</v>
      </c>
      <c r="G4165" s="80">
        <v>10</v>
      </c>
      <c r="H4165" s="280" t="s">
        <v>1394</v>
      </c>
      <c r="I4165" s="80"/>
    </row>
    <row r="4166" spans="1:9">
      <c r="A4166" s="280" t="s">
        <v>11869</v>
      </c>
      <c r="B4166" s="280" t="s">
        <v>1457</v>
      </c>
      <c r="C4166" s="280" t="s">
        <v>11768</v>
      </c>
      <c r="D4166" s="280" t="s">
        <v>1212</v>
      </c>
      <c r="E4166" s="80">
        <v>9.0660633277465114E-3</v>
      </c>
      <c r="F4166" s="80">
        <v>710199</v>
      </c>
      <c r="G4166" s="80">
        <v>10</v>
      </c>
      <c r="H4166" s="280" t="s">
        <v>1394</v>
      </c>
      <c r="I4166" s="80"/>
    </row>
    <row r="4167" spans="1:9">
      <c r="A4167" s="280" t="s">
        <v>11870</v>
      </c>
      <c r="B4167" s="280" t="s">
        <v>1457</v>
      </c>
      <c r="C4167" s="280" t="s">
        <v>11768</v>
      </c>
      <c r="D4167" s="280" t="s">
        <v>1213</v>
      </c>
      <c r="E4167" s="80">
        <v>8.4707615429959922E-3</v>
      </c>
      <c r="F4167" s="80">
        <v>710199</v>
      </c>
      <c r="G4167" s="80">
        <v>10</v>
      </c>
      <c r="H4167" s="280" t="s">
        <v>1394</v>
      </c>
      <c r="I4167" s="80"/>
    </row>
    <row r="4168" spans="1:9">
      <c r="A4168" s="280" t="s">
        <v>11871</v>
      </c>
      <c r="B4168" s="280" t="s">
        <v>1457</v>
      </c>
      <c r="C4168" s="280" t="s">
        <v>11768</v>
      </c>
      <c r="D4168" s="280" t="s">
        <v>1214</v>
      </c>
      <c r="E4168" s="80">
        <v>8.9116241455908518E-3</v>
      </c>
      <c r="F4168" s="80">
        <v>710199</v>
      </c>
      <c r="G4168" s="80">
        <v>10</v>
      </c>
      <c r="H4168" s="280" t="s">
        <v>1394</v>
      </c>
      <c r="I4168" s="80"/>
    </row>
    <row r="4169" spans="1:9">
      <c r="A4169" s="280" t="s">
        <v>11872</v>
      </c>
      <c r="B4169" s="280" t="s">
        <v>1457</v>
      </c>
      <c r="C4169" s="280" t="s">
        <v>11768</v>
      </c>
      <c r="D4169" s="280" t="s">
        <v>1215</v>
      </c>
      <c r="E4169" s="80">
        <v>9.0200268768438879E-3</v>
      </c>
      <c r="F4169" s="80">
        <v>710199</v>
      </c>
      <c r="G4169" s="80">
        <v>10</v>
      </c>
      <c r="H4169" s="280" t="s">
        <v>1394</v>
      </c>
      <c r="I4169" s="80"/>
    </row>
    <row r="4170" spans="1:9">
      <c r="A4170" s="280" t="s">
        <v>11873</v>
      </c>
      <c r="B4170" s="280" t="s">
        <v>1457</v>
      </c>
      <c r="C4170" s="280" t="s">
        <v>11768</v>
      </c>
      <c r="D4170" s="280" t="s">
        <v>1216</v>
      </c>
      <c r="E4170" s="80">
        <v>1.2328512783843584E-2</v>
      </c>
      <c r="F4170" s="80">
        <v>710199</v>
      </c>
      <c r="G4170" s="80">
        <v>10</v>
      </c>
      <c r="H4170" s="280" t="s">
        <v>1394</v>
      </c>
      <c r="I4170" s="80"/>
    </row>
    <row r="4171" spans="1:9">
      <c r="A4171" s="280" t="s">
        <v>11874</v>
      </c>
      <c r="B4171" s="280" t="s">
        <v>1457</v>
      </c>
      <c r="C4171" s="280" t="s">
        <v>11768</v>
      </c>
      <c r="D4171" s="280" t="s">
        <v>1217</v>
      </c>
      <c r="E4171" s="80">
        <v>8.6024177928527325E-3</v>
      </c>
      <c r="F4171" s="80">
        <v>710199</v>
      </c>
      <c r="G4171" s="80">
        <v>10</v>
      </c>
      <c r="H4171" s="280" t="s">
        <v>1394</v>
      </c>
      <c r="I4171" s="80"/>
    </row>
    <row r="4172" spans="1:9">
      <c r="A4172" s="280" t="s">
        <v>11875</v>
      </c>
      <c r="B4172" s="280" t="s">
        <v>1457</v>
      </c>
      <c r="C4172" s="280" t="s">
        <v>11768</v>
      </c>
      <c r="D4172" s="280" t="s">
        <v>1218</v>
      </c>
      <c r="E4172" s="80">
        <v>1.1112329926746973E-2</v>
      </c>
      <c r="F4172" s="80">
        <v>710199</v>
      </c>
      <c r="G4172" s="80">
        <v>10</v>
      </c>
      <c r="H4172" s="280" t="s">
        <v>1394</v>
      </c>
      <c r="I4172" s="80"/>
    </row>
    <row r="4173" spans="1:9">
      <c r="A4173" s="280" t="s">
        <v>11876</v>
      </c>
      <c r="B4173" s="280" t="s">
        <v>1457</v>
      </c>
      <c r="C4173" s="280" t="s">
        <v>11768</v>
      </c>
      <c r="D4173" s="280" t="s">
        <v>1219</v>
      </c>
      <c r="E4173" s="80">
        <v>1907.3940019905763</v>
      </c>
      <c r="F4173" s="80">
        <v>710199</v>
      </c>
      <c r="G4173" s="80">
        <v>10</v>
      </c>
      <c r="H4173" s="280" t="s">
        <v>1394</v>
      </c>
      <c r="I4173" s="80"/>
    </row>
    <row r="4174" spans="1:9">
      <c r="A4174" s="280" t="s">
        <v>11877</v>
      </c>
      <c r="B4174" s="280" t="s">
        <v>1457</v>
      </c>
      <c r="C4174" s="280" t="s">
        <v>11768</v>
      </c>
      <c r="D4174" s="280" t="s">
        <v>1347</v>
      </c>
      <c r="E4174" s="80">
        <v>6.1145816062797814E-2</v>
      </c>
      <c r="F4174" s="80">
        <v>710199</v>
      </c>
      <c r="G4174" s="80">
        <v>10</v>
      </c>
      <c r="H4174" s="280" t="s">
        <v>1394</v>
      </c>
      <c r="I4174" s="80"/>
    </row>
    <row r="4175" spans="1:9">
      <c r="A4175" s="280" t="s">
        <v>11878</v>
      </c>
      <c r="B4175" s="280" t="s">
        <v>1457</v>
      </c>
      <c r="C4175" s="280" t="s">
        <v>11768</v>
      </c>
      <c r="D4175" s="280" t="s">
        <v>1344</v>
      </c>
      <c r="E4175" s="80">
        <v>0.15186403467341139</v>
      </c>
      <c r="F4175" s="80">
        <v>710199</v>
      </c>
      <c r="G4175" s="80">
        <v>10</v>
      </c>
      <c r="H4175" s="280" t="s">
        <v>1394</v>
      </c>
      <c r="I4175" s="80"/>
    </row>
    <row r="4176" spans="1:9">
      <c r="A4176" s="280" t="s">
        <v>5571</v>
      </c>
      <c r="B4176" s="280" t="s">
        <v>1457</v>
      </c>
      <c r="C4176" s="280" t="s">
        <v>1211</v>
      </c>
      <c r="D4176" s="280" t="s">
        <v>1211</v>
      </c>
      <c r="E4176" s="80">
        <v>1</v>
      </c>
      <c r="F4176" s="80">
        <v>710199</v>
      </c>
      <c r="G4176" s="80">
        <v>10</v>
      </c>
      <c r="H4176" s="280" t="s">
        <v>1394</v>
      </c>
      <c r="I4176" s="80"/>
    </row>
    <row r="4177" spans="1:9">
      <c r="A4177" s="280" t="s">
        <v>5572</v>
      </c>
      <c r="B4177" s="280" t="s">
        <v>1457</v>
      </c>
      <c r="C4177" s="280" t="s">
        <v>1211</v>
      </c>
      <c r="D4177" s="280" t="s">
        <v>1212</v>
      </c>
      <c r="E4177" s="80">
        <v>3.1535753945945841</v>
      </c>
      <c r="F4177" s="80">
        <v>710199</v>
      </c>
      <c r="G4177" s="80">
        <v>10</v>
      </c>
      <c r="H4177" s="280" t="s">
        <v>1394</v>
      </c>
      <c r="I4177" s="80"/>
    </row>
    <row r="4178" spans="1:9">
      <c r="A4178" s="280" t="s">
        <v>5573</v>
      </c>
      <c r="B4178" s="280" t="s">
        <v>1457</v>
      </c>
      <c r="C4178" s="280" t="s">
        <v>1211</v>
      </c>
      <c r="D4178" s="280" t="s">
        <v>1213</v>
      </c>
      <c r="E4178" s="80">
        <v>1.0047932355696136</v>
      </c>
      <c r="F4178" s="80">
        <v>710199</v>
      </c>
      <c r="G4178" s="80">
        <v>10</v>
      </c>
      <c r="H4178" s="280" t="s">
        <v>1394</v>
      </c>
      <c r="I4178" s="80"/>
    </row>
    <row r="4179" spans="1:9">
      <c r="A4179" s="280" t="s">
        <v>5574</v>
      </c>
      <c r="B4179" s="280" t="s">
        <v>1457</v>
      </c>
      <c r="C4179" s="280" t="s">
        <v>1211</v>
      </c>
      <c r="D4179" s="280" t="s">
        <v>1214</v>
      </c>
      <c r="E4179" s="80">
        <v>1.0518079040160093</v>
      </c>
      <c r="F4179" s="80">
        <v>710199</v>
      </c>
      <c r="G4179" s="80">
        <v>10</v>
      </c>
      <c r="H4179" s="280" t="s">
        <v>1394</v>
      </c>
      <c r="I4179" s="80"/>
    </row>
    <row r="4180" spans="1:9">
      <c r="A4180" s="280" t="s">
        <v>5575</v>
      </c>
      <c r="B4180" s="280" t="s">
        <v>1457</v>
      </c>
      <c r="C4180" s="280" t="s">
        <v>1211</v>
      </c>
      <c r="D4180" s="280" t="s">
        <v>1215</v>
      </c>
      <c r="E4180" s="80">
        <v>21.91265837603283</v>
      </c>
      <c r="F4180" s="80">
        <v>710199</v>
      </c>
      <c r="G4180" s="80">
        <v>10</v>
      </c>
      <c r="H4180" s="280" t="s">
        <v>1394</v>
      </c>
      <c r="I4180" s="80"/>
    </row>
    <row r="4181" spans="1:9">
      <c r="A4181" s="280" t="s">
        <v>5576</v>
      </c>
      <c r="B4181" s="280" t="s">
        <v>1457</v>
      </c>
      <c r="C4181" s="280" t="s">
        <v>1211</v>
      </c>
      <c r="D4181" s="280" t="s">
        <v>1216</v>
      </c>
      <c r="E4181" s="80">
        <v>4.6991954240415046</v>
      </c>
      <c r="F4181" s="80">
        <v>710199</v>
      </c>
      <c r="G4181" s="80">
        <v>10</v>
      </c>
      <c r="H4181" s="280" t="s">
        <v>1394</v>
      </c>
      <c r="I4181" s="80"/>
    </row>
    <row r="4182" spans="1:9">
      <c r="A4182" s="280" t="s">
        <v>5577</v>
      </c>
      <c r="B4182" s="280" t="s">
        <v>1457</v>
      </c>
      <c r="C4182" s="280" t="s">
        <v>1211</v>
      </c>
      <c r="D4182" s="280" t="s">
        <v>1217</v>
      </c>
      <c r="E4182" s="80">
        <v>4.3451803540547855</v>
      </c>
      <c r="F4182" s="80">
        <v>710199</v>
      </c>
      <c r="G4182" s="80">
        <v>10</v>
      </c>
      <c r="H4182" s="280" t="s">
        <v>1394</v>
      </c>
      <c r="I4182" s="80"/>
    </row>
    <row r="4183" spans="1:9">
      <c r="A4183" s="280" t="s">
        <v>5578</v>
      </c>
      <c r="B4183" s="280" t="s">
        <v>1457</v>
      </c>
      <c r="C4183" s="280" t="s">
        <v>1211</v>
      </c>
      <c r="D4183" s="280" t="s">
        <v>1218</v>
      </c>
      <c r="E4183" s="80">
        <v>3.1217861484367804</v>
      </c>
      <c r="F4183" s="80">
        <v>710199</v>
      </c>
      <c r="G4183" s="80">
        <v>10</v>
      </c>
      <c r="H4183" s="280" t="s">
        <v>1394</v>
      </c>
      <c r="I4183" s="80"/>
    </row>
    <row r="4184" spans="1:9">
      <c r="A4184" s="280" t="s">
        <v>5579</v>
      </c>
      <c r="B4184" s="280" t="s">
        <v>1457</v>
      </c>
      <c r="C4184" s="280" t="s">
        <v>1211</v>
      </c>
      <c r="D4184" s="280" t="s">
        <v>1219</v>
      </c>
      <c r="E4184" s="80">
        <v>234509.2726975721</v>
      </c>
      <c r="F4184" s="80">
        <v>710199</v>
      </c>
      <c r="G4184" s="80">
        <v>10</v>
      </c>
      <c r="H4184" s="280" t="s">
        <v>1394</v>
      </c>
      <c r="I4184" s="80"/>
    </row>
    <row r="4185" spans="1:9">
      <c r="A4185" s="280" t="s">
        <v>5580</v>
      </c>
      <c r="B4185" s="280" t="s">
        <v>1457</v>
      </c>
      <c r="C4185" s="280" t="s">
        <v>1211</v>
      </c>
      <c r="D4185" s="280" t="s">
        <v>1347</v>
      </c>
      <c r="E4185" s="80">
        <v>9.9639218998901349</v>
      </c>
      <c r="F4185" s="80">
        <v>710199</v>
      </c>
      <c r="G4185" s="80">
        <v>10</v>
      </c>
      <c r="H4185" s="280" t="s">
        <v>1394</v>
      </c>
      <c r="I4185" s="80"/>
    </row>
    <row r="4186" spans="1:9">
      <c r="A4186" s="280" t="s">
        <v>5581</v>
      </c>
      <c r="B4186" s="280" t="s">
        <v>1457</v>
      </c>
      <c r="C4186" s="280" t="s">
        <v>1211</v>
      </c>
      <c r="D4186" s="280" t="s">
        <v>1344</v>
      </c>
      <c r="E4186" s="80">
        <v>24.802768662086812</v>
      </c>
      <c r="F4186" s="80">
        <v>710199</v>
      </c>
      <c r="G4186" s="80">
        <v>10</v>
      </c>
      <c r="H4186" s="280" t="s">
        <v>1394</v>
      </c>
      <c r="I4186" s="80"/>
    </row>
    <row r="4187" spans="1:9">
      <c r="A4187" s="280" t="s">
        <v>5582</v>
      </c>
      <c r="B4187" s="280" t="s">
        <v>1457</v>
      </c>
      <c r="C4187" s="280" t="s">
        <v>1212</v>
      </c>
      <c r="D4187" s="280" t="s">
        <v>1211</v>
      </c>
      <c r="E4187" s="80">
        <v>0.89713269247485483</v>
      </c>
      <c r="F4187" s="80">
        <v>710199</v>
      </c>
      <c r="G4187" s="80">
        <v>10</v>
      </c>
      <c r="H4187" s="280" t="s">
        <v>1394</v>
      </c>
      <c r="I4187" s="80"/>
    </row>
    <row r="4188" spans="1:9">
      <c r="A4188" s="280" t="s">
        <v>5583</v>
      </c>
      <c r="B4188" s="280" t="s">
        <v>1457</v>
      </c>
      <c r="C4188" s="280" t="s">
        <v>1212</v>
      </c>
      <c r="D4188" s="280" t="s">
        <v>1212</v>
      </c>
      <c r="E4188" s="80">
        <v>1</v>
      </c>
      <c r="F4188" s="80">
        <v>710199</v>
      </c>
      <c r="G4188" s="80">
        <v>10</v>
      </c>
      <c r="H4188" s="280" t="s">
        <v>1394</v>
      </c>
      <c r="I4188" s="80"/>
    </row>
    <row r="4189" spans="1:9">
      <c r="A4189" s="280" t="s">
        <v>5584</v>
      </c>
      <c r="B4189" s="280" t="s">
        <v>1457</v>
      </c>
      <c r="C4189" s="280" t="s">
        <v>1212</v>
      </c>
      <c r="D4189" s="280" t="s">
        <v>1213</v>
      </c>
      <c r="E4189" s="80">
        <v>0.89994837488984114</v>
      </c>
      <c r="F4189" s="80">
        <v>710199</v>
      </c>
      <c r="G4189" s="80">
        <v>10</v>
      </c>
      <c r="H4189" s="280" t="s">
        <v>1394</v>
      </c>
      <c r="I4189" s="80"/>
    </row>
    <row r="4190" spans="1:9">
      <c r="A4190" s="280" t="s">
        <v>5585</v>
      </c>
      <c r="B4190" s="280" t="s">
        <v>1457</v>
      </c>
      <c r="C4190" s="280" t="s">
        <v>1212</v>
      </c>
      <c r="D4190" s="280" t="s">
        <v>1214</v>
      </c>
      <c r="E4190" s="80">
        <v>0.94201620470758696</v>
      </c>
      <c r="F4190" s="80">
        <v>710199</v>
      </c>
      <c r="G4190" s="80">
        <v>10</v>
      </c>
      <c r="H4190" s="280" t="s">
        <v>1394</v>
      </c>
      <c r="I4190" s="80"/>
    </row>
    <row r="4191" spans="1:9">
      <c r="A4191" s="280" t="s">
        <v>5586</v>
      </c>
      <c r="B4191" s="280" t="s">
        <v>1457</v>
      </c>
      <c r="C4191" s="280" t="s">
        <v>1212</v>
      </c>
      <c r="D4191" s="280" t="s">
        <v>1215</v>
      </c>
      <c r="E4191" s="80">
        <v>0.99450960623555362</v>
      </c>
      <c r="F4191" s="80">
        <v>710199</v>
      </c>
      <c r="G4191" s="80">
        <v>10</v>
      </c>
      <c r="H4191" s="280" t="s">
        <v>1394</v>
      </c>
      <c r="I4191" s="80"/>
    </row>
    <row r="4192" spans="1:9">
      <c r="A4192" s="280" t="s">
        <v>5587</v>
      </c>
      <c r="B4192" s="280" t="s">
        <v>1457</v>
      </c>
      <c r="C4192" s="280" t="s">
        <v>1212</v>
      </c>
      <c r="D4192" s="280" t="s">
        <v>1216</v>
      </c>
      <c r="E4192" s="80">
        <v>1.2877679897572829</v>
      </c>
      <c r="F4192" s="80">
        <v>710199</v>
      </c>
      <c r="G4192" s="80">
        <v>10</v>
      </c>
      <c r="H4192" s="280" t="s">
        <v>1394</v>
      </c>
      <c r="I4192" s="80"/>
    </row>
    <row r="4193" spans="1:9">
      <c r="A4193" s="280" t="s">
        <v>5588</v>
      </c>
      <c r="B4193" s="280" t="s">
        <v>1457</v>
      </c>
      <c r="C4193" s="280" t="s">
        <v>1212</v>
      </c>
      <c r="D4193" s="280" t="s">
        <v>1217</v>
      </c>
      <c r="E4193" s="80">
        <v>0.95442134616528018</v>
      </c>
      <c r="F4193" s="80">
        <v>710199</v>
      </c>
      <c r="G4193" s="80">
        <v>10</v>
      </c>
      <c r="H4193" s="280" t="s">
        <v>1394</v>
      </c>
      <c r="I4193" s="80"/>
    </row>
    <row r="4194" spans="1:9">
      <c r="A4194" s="280" t="s">
        <v>5589</v>
      </c>
      <c r="B4194" s="280" t="s">
        <v>1457</v>
      </c>
      <c r="C4194" s="280" t="s">
        <v>1212</v>
      </c>
      <c r="D4194" s="280" t="s">
        <v>1218</v>
      </c>
      <c r="E4194" s="80">
        <v>1.1655205626128555</v>
      </c>
      <c r="F4194" s="80">
        <v>710199</v>
      </c>
      <c r="G4194" s="80">
        <v>10</v>
      </c>
      <c r="H4194" s="280" t="s">
        <v>1394</v>
      </c>
      <c r="I4194" s="80"/>
    </row>
    <row r="4195" spans="1:9">
      <c r="A4195" s="280" t="s">
        <v>5590</v>
      </c>
      <c r="B4195" s="280" t="s">
        <v>1457</v>
      </c>
      <c r="C4195" s="280" t="s">
        <v>1212</v>
      </c>
      <c r="D4195" s="280" t="s">
        <v>1219</v>
      </c>
      <c r="E4195" s="80">
        <v>178293.62865391825</v>
      </c>
      <c r="F4195" s="80">
        <v>710199</v>
      </c>
      <c r="G4195" s="80">
        <v>10</v>
      </c>
      <c r="H4195" s="280" t="s">
        <v>1394</v>
      </c>
      <c r="I4195" s="80"/>
    </row>
    <row r="4196" spans="1:9">
      <c r="A4196" s="280" t="s">
        <v>5591</v>
      </c>
      <c r="B4196" s="280" t="s">
        <v>1457</v>
      </c>
      <c r="C4196" s="280" t="s">
        <v>1212</v>
      </c>
      <c r="D4196" s="280" t="s">
        <v>1347</v>
      </c>
      <c r="E4196" s="80">
        <v>8.0661388454080267</v>
      </c>
      <c r="F4196" s="80">
        <v>710199</v>
      </c>
      <c r="G4196" s="80">
        <v>10</v>
      </c>
      <c r="H4196" s="280" t="s">
        <v>1394</v>
      </c>
      <c r="I4196" s="80"/>
    </row>
    <row r="4197" spans="1:9">
      <c r="A4197" s="280" t="s">
        <v>5592</v>
      </c>
      <c r="B4197" s="280" t="s">
        <v>1457</v>
      </c>
      <c r="C4197" s="280" t="s">
        <v>1212</v>
      </c>
      <c r="D4197" s="280" t="s">
        <v>1344</v>
      </c>
      <c r="E4197" s="80">
        <v>20.146690598371375</v>
      </c>
      <c r="F4197" s="80">
        <v>710199</v>
      </c>
      <c r="G4197" s="80">
        <v>10</v>
      </c>
      <c r="H4197" s="280" t="s">
        <v>1394</v>
      </c>
      <c r="I4197" s="80"/>
    </row>
    <row r="4198" spans="1:9">
      <c r="A4198" s="280" t="s">
        <v>5593</v>
      </c>
      <c r="B4198" s="280" t="s">
        <v>1457</v>
      </c>
      <c r="C4198" s="280" t="s">
        <v>1213</v>
      </c>
      <c r="D4198" s="280" t="s">
        <v>1211</v>
      </c>
      <c r="E4198" s="80">
        <v>0.99535020986696621</v>
      </c>
      <c r="F4198" s="80">
        <v>710199</v>
      </c>
      <c r="G4198" s="80">
        <v>10</v>
      </c>
      <c r="H4198" s="280" t="s">
        <v>1394</v>
      </c>
      <c r="I4198" s="80"/>
    </row>
    <row r="4199" spans="1:9">
      <c r="A4199" s="280" t="s">
        <v>5594</v>
      </c>
      <c r="B4199" s="280" t="s">
        <v>1457</v>
      </c>
      <c r="C4199" s="280" t="s">
        <v>1213</v>
      </c>
      <c r="D4199" s="280" t="s">
        <v>1212</v>
      </c>
      <c r="E4199" s="80">
        <v>3.0557525581993024</v>
      </c>
      <c r="F4199" s="80">
        <v>710199</v>
      </c>
      <c r="G4199" s="80">
        <v>10</v>
      </c>
      <c r="H4199" s="280" t="s">
        <v>1394</v>
      </c>
      <c r="I4199" s="80"/>
    </row>
    <row r="4200" spans="1:9">
      <c r="A4200" s="280" t="s">
        <v>5595</v>
      </c>
      <c r="B4200" s="280" t="s">
        <v>1457</v>
      </c>
      <c r="C4200" s="280" t="s">
        <v>1213</v>
      </c>
      <c r="D4200" s="280" t="s">
        <v>1213</v>
      </c>
      <c r="E4200" s="80">
        <v>1</v>
      </c>
      <c r="F4200" s="80">
        <v>710199</v>
      </c>
      <c r="G4200" s="80">
        <v>10</v>
      </c>
      <c r="H4200" s="280" t="s">
        <v>1394</v>
      </c>
      <c r="I4200" s="80"/>
    </row>
    <row r="4201" spans="1:9">
      <c r="A4201" s="280" t="s">
        <v>5596</v>
      </c>
      <c r="B4201" s="280" t="s">
        <v>1457</v>
      </c>
      <c r="C4201" s="280" t="s">
        <v>1213</v>
      </c>
      <c r="D4201" s="280" t="s">
        <v>1214</v>
      </c>
      <c r="E4201" s="80">
        <v>1.0468862469247922</v>
      </c>
      <c r="F4201" s="80">
        <v>710199</v>
      </c>
      <c r="G4201" s="80">
        <v>10</v>
      </c>
      <c r="H4201" s="280" t="s">
        <v>1394</v>
      </c>
      <c r="I4201" s="80"/>
    </row>
    <row r="4202" spans="1:9">
      <c r="A4202" s="280" t="s">
        <v>5597</v>
      </c>
      <c r="B4202" s="280" t="s">
        <v>1457</v>
      </c>
      <c r="C4202" s="280" t="s">
        <v>1213</v>
      </c>
      <c r="D4202" s="280" t="s">
        <v>1215</v>
      </c>
      <c r="E4202" s="80">
        <v>21.598684662793168</v>
      </c>
      <c r="F4202" s="80">
        <v>710199</v>
      </c>
      <c r="G4202" s="80">
        <v>10</v>
      </c>
      <c r="H4202" s="280" t="s">
        <v>1394</v>
      </c>
      <c r="I4202" s="80"/>
    </row>
    <row r="4203" spans="1:9">
      <c r="A4203" s="280" t="s">
        <v>5598</v>
      </c>
      <c r="B4203" s="280" t="s">
        <v>1457</v>
      </c>
      <c r="C4203" s="280" t="s">
        <v>1213</v>
      </c>
      <c r="D4203" s="280" t="s">
        <v>1216</v>
      </c>
      <c r="E4203" s="80">
        <v>4.6050678536173191</v>
      </c>
      <c r="F4203" s="80">
        <v>710199</v>
      </c>
      <c r="G4203" s="80">
        <v>10</v>
      </c>
      <c r="H4203" s="280" t="s">
        <v>1394</v>
      </c>
      <c r="I4203" s="80"/>
    </row>
    <row r="4204" spans="1:9">
      <c r="A4204" s="280" t="s">
        <v>5599</v>
      </c>
      <c r="B4204" s="280" t="s">
        <v>1457</v>
      </c>
      <c r="C4204" s="280" t="s">
        <v>1213</v>
      </c>
      <c r="D4204" s="280" t="s">
        <v>1217</v>
      </c>
      <c r="E4204" s="80">
        <v>4.2521868335167126</v>
      </c>
      <c r="F4204" s="80">
        <v>710199</v>
      </c>
      <c r="G4204" s="80">
        <v>10</v>
      </c>
      <c r="H4204" s="280" t="s">
        <v>1394</v>
      </c>
      <c r="I4204" s="80"/>
    </row>
    <row r="4205" spans="1:9">
      <c r="A4205" s="280" t="s">
        <v>5600</v>
      </c>
      <c r="B4205" s="280" t="s">
        <v>1457</v>
      </c>
      <c r="C4205" s="280" t="s">
        <v>1213</v>
      </c>
      <c r="D4205" s="280" t="s">
        <v>1218</v>
      </c>
      <c r="E4205" s="80">
        <v>3.0600963343422114</v>
      </c>
      <c r="F4205" s="80">
        <v>710199</v>
      </c>
      <c r="G4205" s="80">
        <v>10</v>
      </c>
      <c r="H4205" s="280" t="s">
        <v>1394</v>
      </c>
      <c r="I4205" s="80"/>
    </row>
    <row r="4206" spans="1:9">
      <c r="A4206" s="280" t="s">
        <v>5601</v>
      </c>
      <c r="B4206" s="280" t="s">
        <v>1457</v>
      </c>
      <c r="C4206" s="280" t="s">
        <v>1213</v>
      </c>
      <c r="D4206" s="280" t="s">
        <v>1219</v>
      </c>
      <c r="E4206" s="80">
        <v>231484.55378433733</v>
      </c>
      <c r="F4206" s="80">
        <v>710199</v>
      </c>
      <c r="G4206" s="80">
        <v>10</v>
      </c>
      <c r="H4206" s="280" t="s">
        <v>1394</v>
      </c>
      <c r="I4206" s="80"/>
    </row>
    <row r="4207" spans="1:9">
      <c r="A4207" s="280" t="s">
        <v>5602</v>
      </c>
      <c r="B4207" s="280" t="s">
        <v>1457</v>
      </c>
      <c r="C4207" s="280" t="s">
        <v>1213</v>
      </c>
      <c r="D4207" s="280" t="s">
        <v>1347</v>
      </c>
      <c r="E4207" s="80">
        <v>9.8739737271058381</v>
      </c>
      <c r="F4207" s="80">
        <v>710199</v>
      </c>
      <c r="G4207" s="80">
        <v>10</v>
      </c>
      <c r="H4207" s="280" t="s">
        <v>1394</v>
      </c>
      <c r="I4207" s="80"/>
    </row>
    <row r="4208" spans="1:9">
      <c r="A4208" s="280" t="s">
        <v>5603</v>
      </c>
      <c r="B4208" s="280" t="s">
        <v>1457</v>
      </c>
      <c r="C4208" s="280" t="s">
        <v>1213</v>
      </c>
      <c r="D4208" s="280" t="s">
        <v>1344</v>
      </c>
      <c r="E4208" s="80">
        <v>24.578143747484017</v>
      </c>
      <c r="F4208" s="80">
        <v>710199</v>
      </c>
      <c r="G4208" s="80">
        <v>10</v>
      </c>
      <c r="H4208" s="280" t="s">
        <v>1394</v>
      </c>
      <c r="I4208" s="80"/>
    </row>
    <row r="4209" spans="1:9">
      <c r="A4209" s="280" t="s">
        <v>5604</v>
      </c>
      <c r="B4209" s="280" t="s">
        <v>1457</v>
      </c>
      <c r="C4209" s="280" t="s">
        <v>1214</v>
      </c>
      <c r="D4209" s="280" t="s">
        <v>1211</v>
      </c>
      <c r="E4209" s="80">
        <v>0.9531222664430713</v>
      </c>
      <c r="F4209" s="80">
        <v>710199</v>
      </c>
      <c r="G4209" s="80">
        <v>10</v>
      </c>
      <c r="H4209" s="280" t="s">
        <v>1394</v>
      </c>
      <c r="I4209" s="80"/>
    </row>
    <row r="4210" spans="1:9">
      <c r="A4210" s="280" t="s">
        <v>5605</v>
      </c>
      <c r="B4210" s="280" t="s">
        <v>1457</v>
      </c>
      <c r="C4210" s="280" t="s">
        <v>1214</v>
      </c>
      <c r="D4210" s="280" t="s">
        <v>1212</v>
      </c>
      <c r="E4210" s="80">
        <v>3.0070833212132286</v>
      </c>
      <c r="F4210" s="80">
        <v>710199</v>
      </c>
      <c r="G4210" s="80">
        <v>10</v>
      </c>
      <c r="H4210" s="280" t="s">
        <v>1394</v>
      </c>
      <c r="I4210" s="80"/>
    </row>
    <row r="4211" spans="1:9">
      <c r="A4211" s="280" t="s">
        <v>5606</v>
      </c>
      <c r="B4211" s="280" t="s">
        <v>1457</v>
      </c>
      <c r="C4211" s="280" t="s">
        <v>1214</v>
      </c>
      <c r="D4211" s="280" t="s">
        <v>1213</v>
      </c>
      <c r="E4211" s="80">
        <v>0.95765705601807349</v>
      </c>
      <c r="F4211" s="80">
        <v>710199</v>
      </c>
      <c r="G4211" s="80">
        <v>10</v>
      </c>
      <c r="H4211" s="280" t="s">
        <v>1394</v>
      </c>
      <c r="I4211" s="80"/>
    </row>
    <row r="4212" spans="1:9">
      <c r="A4212" s="280" t="s">
        <v>5607</v>
      </c>
      <c r="B4212" s="280" t="s">
        <v>1457</v>
      </c>
      <c r="C4212" s="280" t="s">
        <v>1214</v>
      </c>
      <c r="D4212" s="280" t="s">
        <v>1214</v>
      </c>
      <c r="E4212" s="80">
        <v>1</v>
      </c>
      <c r="F4212" s="80">
        <v>710199</v>
      </c>
      <c r="G4212" s="80">
        <v>10</v>
      </c>
      <c r="H4212" s="280" t="s">
        <v>1394</v>
      </c>
      <c r="I4212" s="80"/>
    </row>
    <row r="4213" spans="1:9">
      <c r="A4213" s="280" t="s">
        <v>5608</v>
      </c>
      <c r="B4213" s="280" t="s">
        <v>1457</v>
      </c>
      <c r="C4213" s="280" t="s">
        <v>1214</v>
      </c>
      <c r="D4213" s="280" t="s">
        <v>1215</v>
      </c>
      <c r="E4213" s="80">
        <v>21.550267194789015</v>
      </c>
      <c r="F4213" s="80">
        <v>710199</v>
      </c>
      <c r="G4213" s="80">
        <v>10</v>
      </c>
      <c r="H4213" s="280" t="s">
        <v>1394</v>
      </c>
      <c r="I4213" s="80"/>
    </row>
    <row r="4214" spans="1:9">
      <c r="A4214" s="280" t="s">
        <v>5609</v>
      </c>
      <c r="B4214" s="280" t="s">
        <v>1457</v>
      </c>
      <c r="C4214" s="280" t="s">
        <v>1214</v>
      </c>
      <c r="D4214" s="280" t="s">
        <v>1216</v>
      </c>
      <c r="E4214" s="80">
        <v>4.5413763353658299</v>
      </c>
      <c r="F4214" s="80">
        <v>710199</v>
      </c>
      <c r="G4214" s="80">
        <v>10</v>
      </c>
      <c r="H4214" s="280" t="s">
        <v>1394</v>
      </c>
      <c r="I4214" s="80"/>
    </row>
    <row r="4215" spans="1:9">
      <c r="A4215" s="280" t="s">
        <v>5610</v>
      </c>
      <c r="B4215" s="280" t="s">
        <v>1457</v>
      </c>
      <c r="C4215" s="280" t="s">
        <v>1214</v>
      </c>
      <c r="D4215" s="280" t="s">
        <v>1217</v>
      </c>
      <c r="E4215" s="80">
        <v>4.2057083912337951</v>
      </c>
      <c r="F4215" s="80">
        <v>710199</v>
      </c>
      <c r="G4215" s="80">
        <v>10</v>
      </c>
      <c r="H4215" s="280" t="s">
        <v>1394</v>
      </c>
      <c r="I4215" s="80"/>
    </row>
    <row r="4216" spans="1:9">
      <c r="A4216" s="280" t="s">
        <v>5611</v>
      </c>
      <c r="B4216" s="280" t="s">
        <v>1457</v>
      </c>
      <c r="C4216" s="280" t="s">
        <v>1214</v>
      </c>
      <c r="D4216" s="280" t="s">
        <v>1218</v>
      </c>
      <c r="E4216" s="80">
        <v>3.0034716352023039</v>
      </c>
      <c r="F4216" s="80">
        <v>710199</v>
      </c>
      <c r="G4216" s="80">
        <v>10</v>
      </c>
      <c r="H4216" s="280" t="s">
        <v>1394</v>
      </c>
      <c r="I4216" s="80"/>
    </row>
    <row r="4217" spans="1:9">
      <c r="A4217" s="280" t="s">
        <v>5612</v>
      </c>
      <c r="B4217" s="280" t="s">
        <v>1457</v>
      </c>
      <c r="C4217" s="280" t="s">
        <v>1214</v>
      </c>
      <c r="D4217" s="280" t="s">
        <v>1219</v>
      </c>
      <c r="E4217" s="80">
        <v>225910.06604089664</v>
      </c>
      <c r="F4217" s="80">
        <v>710199</v>
      </c>
      <c r="G4217" s="80">
        <v>10</v>
      </c>
      <c r="H4217" s="280" t="s">
        <v>1394</v>
      </c>
      <c r="I4217" s="80"/>
    </row>
    <row r="4218" spans="1:9">
      <c r="A4218" s="280" t="s">
        <v>5613</v>
      </c>
      <c r="B4218" s="280" t="s">
        <v>1457</v>
      </c>
      <c r="C4218" s="280" t="s">
        <v>1214</v>
      </c>
      <c r="D4218" s="280" t="s">
        <v>1347</v>
      </c>
      <c r="E4218" s="80">
        <v>9.5519153510543937</v>
      </c>
      <c r="F4218" s="80">
        <v>710199</v>
      </c>
      <c r="G4218" s="80">
        <v>10</v>
      </c>
      <c r="H4218" s="280" t="s">
        <v>1394</v>
      </c>
      <c r="I4218" s="80"/>
    </row>
    <row r="4219" spans="1:9">
      <c r="A4219" s="280" t="s">
        <v>5614</v>
      </c>
      <c r="B4219" s="280" t="s">
        <v>1457</v>
      </c>
      <c r="C4219" s="280" t="s">
        <v>1214</v>
      </c>
      <c r="D4219" s="280" t="s">
        <v>1344</v>
      </c>
      <c r="E4219" s="80">
        <v>23.761573754022933</v>
      </c>
      <c r="F4219" s="80">
        <v>710199</v>
      </c>
      <c r="G4219" s="80">
        <v>10</v>
      </c>
      <c r="H4219" s="280" t="s">
        <v>1394</v>
      </c>
      <c r="I4219" s="80"/>
    </row>
    <row r="4220" spans="1:9">
      <c r="A4220" s="280" t="s">
        <v>5615</v>
      </c>
      <c r="B4220" s="280" t="s">
        <v>1457</v>
      </c>
      <c r="C4220" s="280" t="s">
        <v>1215</v>
      </c>
      <c r="D4220" s="280" t="s">
        <v>1211</v>
      </c>
      <c r="E4220" s="80">
        <v>0.89750998511145208</v>
      </c>
      <c r="F4220" s="80">
        <v>710199</v>
      </c>
      <c r="G4220" s="80">
        <v>10</v>
      </c>
      <c r="H4220" s="280" t="s">
        <v>1394</v>
      </c>
      <c r="I4220" s="80"/>
    </row>
    <row r="4221" spans="1:9">
      <c r="A4221" s="280" t="s">
        <v>5616</v>
      </c>
      <c r="B4221" s="280" t="s">
        <v>1457</v>
      </c>
      <c r="C4221" s="280" t="s">
        <v>1215</v>
      </c>
      <c r="D4221" s="280" t="s">
        <v>1212</v>
      </c>
      <c r="E4221" s="80">
        <v>1.0010962191309982</v>
      </c>
      <c r="F4221" s="80">
        <v>710199</v>
      </c>
      <c r="G4221" s="80">
        <v>10</v>
      </c>
      <c r="H4221" s="280" t="s">
        <v>1394</v>
      </c>
      <c r="I4221" s="80"/>
    </row>
    <row r="4222" spans="1:9">
      <c r="A4222" s="280" t="s">
        <v>5617</v>
      </c>
      <c r="B4222" s="280" t="s">
        <v>1457</v>
      </c>
      <c r="C4222" s="280" t="s">
        <v>1215</v>
      </c>
      <c r="D4222" s="280" t="s">
        <v>1213</v>
      </c>
      <c r="E4222" s="80">
        <v>0.90032765880999566</v>
      </c>
      <c r="F4222" s="80">
        <v>710199</v>
      </c>
      <c r="G4222" s="80">
        <v>10</v>
      </c>
      <c r="H4222" s="280" t="s">
        <v>1394</v>
      </c>
      <c r="I4222" s="80"/>
    </row>
    <row r="4223" spans="1:9">
      <c r="A4223" s="280" t="s">
        <v>5618</v>
      </c>
      <c r="B4223" s="280" t="s">
        <v>1457</v>
      </c>
      <c r="C4223" s="280" t="s">
        <v>1215</v>
      </c>
      <c r="D4223" s="280" t="s">
        <v>1214</v>
      </c>
      <c r="E4223" s="80">
        <v>0.94242420292837015</v>
      </c>
      <c r="F4223" s="80">
        <v>710199</v>
      </c>
      <c r="G4223" s="80">
        <v>10</v>
      </c>
      <c r="H4223" s="280" t="s">
        <v>1394</v>
      </c>
      <c r="I4223" s="80"/>
    </row>
    <row r="4224" spans="1:9">
      <c r="A4224" s="280" t="s">
        <v>5619</v>
      </c>
      <c r="B4224" s="280" t="s">
        <v>1457</v>
      </c>
      <c r="C4224" s="280" t="s">
        <v>1215</v>
      </c>
      <c r="D4224" s="280" t="s">
        <v>1215</v>
      </c>
      <c r="E4224" s="80">
        <v>1</v>
      </c>
      <c r="F4224" s="80">
        <v>710199</v>
      </c>
      <c r="G4224" s="80">
        <v>10</v>
      </c>
      <c r="H4224" s="280" t="s">
        <v>1394</v>
      </c>
      <c r="I4224" s="80"/>
    </row>
    <row r="4225" spans="1:9">
      <c r="A4225" s="280" t="s">
        <v>5620</v>
      </c>
      <c r="B4225" s="280" t="s">
        <v>1457</v>
      </c>
      <c r="C4225" s="280" t="s">
        <v>1215</v>
      </c>
      <c r="D4225" s="280" t="s">
        <v>1216</v>
      </c>
      <c r="E4225" s="80">
        <v>1.2888269556190843</v>
      </c>
      <c r="F4225" s="80">
        <v>710199</v>
      </c>
      <c r="G4225" s="80">
        <v>10</v>
      </c>
      <c r="H4225" s="280" t="s">
        <v>1394</v>
      </c>
      <c r="I4225" s="80"/>
    </row>
    <row r="4226" spans="1:9">
      <c r="A4226" s="280" t="s">
        <v>5621</v>
      </c>
      <c r="B4226" s="280" t="s">
        <v>1457</v>
      </c>
      <c r="C4226" s="280" t="s">
        <v>1215</v>
      </c>
      <c r="D4226" s="280" t="s">
        <v>1217</v>
      </c>
      <c r="E4226" s="80">
        <v>0.95535596122786404</v>
      </c>
      <c r="F4226" s="80">
        <v>710199</v>
      </c>
      <c r="G4226" s="80">
        <v>10</v>
      </c>
      <c r="H4226" s="280" t="s">
        <v>1394</v>
      </c>
      <c r="I4226" s="80"/>
    </row>
    <row r="4227" spans="1:9">
      <c r="A4227" s="280" t="s">
        <v>5622</v>
      </c>
      <c r="B4227" s="280" t="s">
        <v>1457</v>
      </c>
      <c r="C4227" s="280" t="s">
        <v>1215</v>
      </c>
      <c r="D4227" s="280" t="s">
        <v>1218</v>
      </c>
      <c r="E4227" s="80">
        <v>1.1661416762255754</v>
      </c>
      <c r="F4227" s="80">
        <v>710199</v>
      </c>
      <c r="G4227" s="80">
        <v>10</v>
      </c>
      <c r="H4227" s="280" t="s">
        <v>1394</v>
      </c>
      <c r="I4227" s="80"/>
    </row>
    <row r="4228" spans="1:9">
      <c r="A4228" s="280" t="s">
        <v>5623</v>
      </c>
      <c r="B4228" s="280" t="s">
        <v>1457</v>
      </c>
      <c r="C4228" s="280" t="s">
        <v>1215</v>
      </c>
      <c r="D4228" s="280" t="s">
        <v>1219</v>
      </c>
      <c r="E4228" s="80">
        <v>178398.03065324566</v>
      </c>
      <c r="F4228" s="80">
        <v>710199</v>
      </c>
      <c r="G4228" s="80">
        <v>10</v>
      </c>
      <c r="H4228" s="280" t="s">
        <v>1394</v>
      </c>
      <c r="I4228" s="80"/>
    </row>
    <row r="4229" spans="1:9">
      <c r="A4229" s="280" t="s">
        <v>5624</v>
      </c>
      <c r="B4229" s="280" t="s">
        <v>1457</v>
      </c>
      <c r="C4229" s="280" t="s">
        <v>1215</v>
      </c>
      <c r="D4229" s="280" t="s">
        <v>1347</v>
      </c>
      <c r="E4229" s="80">
        <v>8.0690286040079897</v>
      </c>
      <c r="F4229" s="80">
        <v>710199</v>
      </c>
      <c r="G4229" s="80">
        <v>10</v>
      </c>
      <c r="H4229" s="280" t="s">
        <v>1394</v>
      </c>
      <c r="I4229" s="80"/>
    </row>
    <row r="4230" spans="1:9">
      <c r="A4230" s="280" t="s">
        <v>5625</v>
      </c>
      <c r="B4230" s="280" t="s">
        <v>1457</v>
      </c>
      <c r="C4230" s="280" t="s">
        <v>1215</v>
      </c>
      <c r="D4230" s="280" t="s">
        <v>1344</v>
      </c>
      <c r="E4230" s="80">
        <v>20.153483926087105</v>
      </c>
      <c r="F4230" s="80">
        <v>710199</v>
      </c>
      <c r="G4230" s="80">
        <v>10</v>
      </c>
      <c r="H4230" s="280" t="s">
        <v>1394</v>
      </c>
      <c r="I4230" s="80"/>
    </row>
    <row r="4231" spans="1:9">
      <c r="A4231" s="280" t="s">
        <v>5626</v>
      </c>
      <c r="B4231" s="280" t="s">
        <v>1457</v>
      </c>
      <c r="C4231" s="280" t="s">
        <v>1216</v>
      </c>
      <c r="D4231" s="280" t="s">
        <v>1211</v>
      </c>
      <c r="E4231" s="80">
        <v>0.69765939356038364</v>
      </c>
      <c r="F4231" s="80">
        <v>710199</v>
      </c>
      <c r="G4231" s="80">
        <v>10</v>
      </c>
      <c r="H4231" s="280" t="s">
        <v>1394</v>
      </c>
      <c r="I4231" s="80"/>
    </row>
    <row r="4232" spans="1:9">
      <c r="A4232" s="280" t="s">
        <v>5627</v>
      </c>
      <c r="B4232" s="280" t="s">
        <v>1457</v>
      </c>
      <c r="C4232" s="280" t="s">
        <v>1216</v>
      </c>
      <c r="D4232" s="280" t="s">
        <v>1212</v>
      </c>
      <c r="E4232" s="80">
        <v>0.80152462312572315</v>
      </c>
      <c r="F4232" s="80">
        <v>710199</v>
      </c>
      <c r="G4232" s="80">
        <v>10</v>
      </c>
      <c r="H4232" s="280" t="s">
        <v>1394</v>
      </c>
      <c r="I4232" s="80"/>
    </row>
    <row r="4233" spans="1:9">
      <c r="A4233" s="280" t="s">
        <v>5628</v>
      </c>
      <c r="B4233" s="280" t="s">
        <v>1457</v>
      </c>
      <c r="C4233" s="280" t="s">
        <v>1216</v>
      </c>
      <c r="D4233" s="280" t="s">
        <v>1213</v>
      </c>
      <c r="E4233" s="80">
        <v>0.69986146367434754</v>
      </c>
      <c r="F4233" s="80">
        <v>710199</v>
      </c>
      <c r="G4233" s="80">
        <v>10</v>
      </c>
      <c r="H4233" s="280" t="s">
        <v>1394</v>
      </c>
      <c r="I4233" s="80"/>
    </row>
    <row r="4234" spans="1:9">
      <c r="A4234" s="280" t="s">
        <v>5629</v>
      </c>
      <c r="B4234" s="280" t="s">
        <v>1457</v>
      </c>
      <c r="C4234" s="280" t="s">
        <v>1216</v>
      </c>
      <c r="D4234" s="280" t="s">
        <v>1214</v>
      </c>
      <c r="E4234" s="80">
        <v>0.73272619414167306</v>
      </c>
      <c r="F4234" s="80">
        <v>710199</v>
      </c>
      <c r="G4234" s="80">
        <v>10</v>
      </c>
      <c r="H4234" s="280" t="s">
        <v>1394</v>
      </c>
      <c r="I4234" s="80"/>
    </row>
    <row r="4235" spans="1:9">
      <c r="A4235" s="280" t="s">
        <v>5630</v>
      </c>
      <c r="B4235" s="280" t="s">
        <v>1457</v>
      </c>
      <c r="C4235" s="280" t="s">
        <v>1216</v>
      </c>
      <c r="D4235" s="280" t="s">
        <v>1215</v>
      </c>
      <c r="E4235" s="80">
        <v>0.89456607435730184</v>
      </c>
      <c r="F4235" s="80">
        <v>710199</v>
      </c>
      <c r="G4235" s="80">
        <v>10</v>
      </c>
      <c r="H4235" s="280" t="s">
        <v>1394</v>
      </c>
      <c r="I4235" s="80"/>
    </row>
    <row r="4236" spans="1:9">
      <c r="A4236" s="280" t="s">
        <v>5631</v>
      </c>
      <c r="B4236" s="280" t="s">
        <v>1457</v>
      </c>
      <c r="C4236" s="280" t="s">
        <v>1216</v>
      </c>
      <c r="D4236" s="280" t="s">
        <v>1216</v>
      </c>
      <c r="E4236" s="80">
        <v>1</v>
      </c>
      <c r="F4236" s="80">
        <v>710199</v>
      </c>
      <c r="G4236" s="80">
        <v>10</v>
      </c>
      <c r="H4236" s="280" t="s">
        <v>1394</v>
      </c>
      <c r="I4236" s="80"/>
    </row>
    <row r="4237" spans="1:9">
      <c r="A4237" s="280" t="s">
        <v>5632</v>
      </c>
      <c r="B4237" s="280" t="s">
        <v>1457</v>
      </c>
      <c r="C4237" s="280" t="s">
        <v>1216</v>
      </c>
      <c r="D4237" s="280" t="s">
        <v>1217</v>
      </c>
      <c r="E4237" s="80">
        <v>0.76564702279200758</v>
      </c>
      <c r="F4237" s="80">
        <v>710199</v>
      </c>
      <c r="G4237" s="80">
        <v>10</v>
      </c>
      <c r="H4237" s="280" t="s">
        <v>1394</v>
      </c>
      <c r="I4237" s="80"/>
    </row>
    <row r="4238" spans="1:9">
      <c r="A4238" s="280" t="s">
        <v>5633</v>
      </c>
      <c r="B4238" s="280" t="s">
        <v>1457</v>
      </c>
      <c r="C4238" s="280" t="s">
        <v>1216</v>
      </c>
      <c r="D4238" s="280" t="s">
        <v>1218</v>
      </c>
      <c r="E4238" s="80">
        <v>0.90907999805915163</v>
      </c>
      <c r="F4238" s="80">
        <v>710199</v>
      </c>
      <c r="G4238" s="80">
        <v>10</v>
      </c>
      <c r="H4238" s="280" t="s">
        <v>1394</v>
      </c>
      <c r="I4238" s="80"/>
    </row>
    <row r="4239" spans="1:9">
      <c r="A4239" s="280" t="s">
        <v>5634</v>
      </c>
      <c r="B4239" s="280" t="s">
        <v>1457</v>
      </c>
      <c r="C4239" s="280" t="s">
        <v>1216</v>
      </c>
      <c r="D4239" s="280" t="s">
        <v>1219</v>
      </c>
      <c r="E4239" s="80">
        <v>146498.48046533705</v>
      </c>
      <c r="F4239" s="80">
        <v>710199</v>
      </c>
      <c r="G4239" s="80">
        <v>10</v>
      </c>
      <c r="H4239" s="280" t="s">
        <v>1394</v>
      </c>
      <c r="I4239" s="80"/>
    </row>
    <row r="4240" spans="1:9">
      <c r="A4240" s="280" t="s">
        <v>5635</v>
      </c>
      <c r="B4240" s="280" t="s">
        <v>1457</v>
      </c>
      <c r="C4240" s="280" t="s">
        <v>1216</v>
      </c>
      <c r="D4240" s="280" t="s">
        <v>1347</v>
      </c>
      <c r="E4240" s="80">
        <v>6.4211450656444482</v>
      </c>
      <c r="F4240" s="80">
        <v>710199</v>
      </c>
      <c r="G4240" s="80">
        <v>10</v>
      </c>
      <c r="H4240" s="280" t="s">
        <v>1394</v>
      </c>
      <c r="I4240" s="80"/>
    </row>
    <row r="4241" spans="1:9">
      <c r="A4241" s="280" t="s">
        <v>5636</v>
      </c>
      <c r="B4241" s="280" t="s">
        <v>1457</v>
      </c>
      <c r="C4241" s="280" t="s">
        <v>1216</v>
      </c>
      <c r="D4241" s="280" t="s">
        <v>1344</v>
      </c>
      <c r="E4241" s="80">
        <v>16.010534223189318</v>
      </c>
      <c r="F4241" s="80">
        <v>710199</v>
      </c>
      <c r="G4241" s="80">
        <v>10</v>
      </c>
      <c r="H4241" s="280" t="s">
        <v>1394</v>
      </c>
      <c r="I4241" s="80"/>
    </row>
    <row r="4242" spans="1:9">
      <c r="A4242" s="280" t="s">
        <v>5637</v>
      </c>
      <c r="B4242" s="280" t="s">
        <v>1457</v>
      </c>
      <c r="C4242" s="280" t="s">
        <v>1217</v>
      </c>
      <c r="D4242" s="280" t="s">
        <v>1211</v>
      </c>
      <c r="E4242" s="80">
        <v>0.92672769465347449</v>
      </c>
      <c r="F4242" s="80">
        <v>710199</v>
      </c>
      <c r="G4242" s="80">
        <v>10</v>
      </c>
      <c r="H4242" s="280" t="s">
        <v>1394</v>
      </c>
      <c r="I4242" s="80"/>
    </row>
    <row r="4243" spans="1:9">
      <c r="A4243" s="280" t="s">
        <v>5638</v>
      </c>
      <c r="B4243" s="280" t="s">
        <v>1457</v>
      </c>
      <c r="C4243" s="280" t="s">
        <v>1217</v>
      </c>
      <c r="D4243" s="280" t="s">
        <v>1212</v>
      </c>
      <c r="E4243" s="80">
        <v>1.0462982205411089</v>
      </c>
      <c r="F4243" s="80">
        <v>710199</v>
      </c>
      <c r="G4243" s="80">
        <v>10</v>
      </c>
      <c r="H4243" s="280" t="s">
        <v>1394</v>
      </c>
      <c r="I4243" s="80"/>
    </row>
    <row r="4244" spans="1:9">
      <c r="A4244" s="280" t="s">
        <v>5639</v>
      </c>
      <c r="B4244" s="280" t="s">
        <v>1457</v>
      </c>
      <c r="C4244" s="280" t="s">
        <v>1217</v>
      </c>
      <c r="D4244" s="280" t="s">
        <v>1213</v>
      </c>
      <c r="E4244" s="80">
        <v>0.92963460801119746</v>
      </c>
      <c r="F4244" s="80">
        <v>710199</v>
      </c>
      <c r="G4244" s="80">
        <v>10</v>
      </c>
      <c r="H4244" s="280" t="s">
        <v>1394</v>
      </c>
      <c r="I4244" s="80"/>
    </row>
    <row r="4245" spans="1:9">
      <c r="A4245" s="280" t="s">
        <v>5640</v>
      </c>
      <c r="B4245" s="280" t="s">
        <v>1457</v>
      </c>
      <c r="C4245" s="280" t="s">
        <v>1217</v>
      </c>
      <c r="D4245" s="280" t="s">
        <v>1214</v>
      </c>
      <c r="E4245" s="80">
        <v>0.9732494474166844</v>
      </c>
      <c r="F4245" s="80">
        <v>710199</v>
      </c>
      <c r="G4245" s="80">
        <v>10</v>
      </c>
      <c r="H4245" s="280" t="s">
        <v>1394</v>
      </c>
      <c r="I4245" s="80"/>
    </row>
    <row r="4246" spans="1:9">
      <c r="A4246" s="280" t="s">
        <v>5641</v>
      </c>
      <c r="B4246" s="280" t="s">
        <v>1457</v>
      </c>
      <c r="C4246" s="280" t="s">
        <v>1217</v>
      </c>
      <c r="D4246" s="280" t="s">
        <v>1215</v>
      </c>
      <c r="E4246" s="80">
        <v>1.1381487930202647</v>
      </c>
      <c r="F4246" s="80">
        <v>710199</v>
      </c>
      <c r="G4246" s="80">
        <v>10</v>
      </c>
      <c r="H4246" s="280" t="s">
        <v>1394</v>
      </c>
      <c r="I4246" s="80"/>
    </row>
    <row r="4247" spans="1:9">
      <c r="A4247" s="280" t="s">
        <v>5642</v>
      </c>
      <c r="B4247" s="280" t="s">
        <v>1457</v>
      </c>
      <c r="C4247" s="280" t="s">
        <v>1217</v>
      </c>
      <c r="D4247" s="280" t="s">
        <v>1216</v>
      </c>
      <c r="E4247" s="80">
        <v>1.3454043120248642</v>
      </c>
      <c r="F4247" s="80">
        <v>710199</v>
      </c>
      <c r="G4247" s="80">
        <v>10</v>
      </c>
      <c r="H4247" s="280" t="s">
        <v>1394</v>
      </c>
      <c r="I4247" s="80"/>
    </row>
    <row r="4248" spans="1:9">
      <c r="A4248" s="280" t="s">
        <v>5643</v>
      </c>
      <c r="B4248" s="280" t="s">
        <v>1457</v>
      </c>
      <c r="C4248" s="280" t="s">
        <v>1217</v>
      </c>
      <c r="D4248" s="280" t="s">
        <v>1217</v>
      </c>
      <c r="E4248" s="80">
        <v>1</v>
      </c>
      <c r="F4248" s="80">
        <v>710199</v>
      </c>
      <c r="G4248" s="80">
        <v>10</v>
      </c>
      <c r="H4248" s="280" t="s">
        <v>1394</v>
      </c>
      <c r="I4248" s="80"/>
    </row>
    <row r="4249" spans="1:9">
      <c r="A4249" s="280" t="s">
        <v>5644</v>
      </c>
      <c r="B4249" s="280" t="s">
        <v>1457</v>
      </c>
      <c r="C4249" s="280" t="s">
        <v>1217</v>
      </c>
      <c r="D4249" s="280" t="s">
        <v>1218</v>
      </c>
      <c r="E4249" s="80">
        <v>1.2120927629911837</v>
      </c>
      <c r="F4249" s="80">
        <v>710199</v>
      </c>
      <c r="G4249" s="80">
        <v>10</v>
      </c>
      <c r="H4249" s="280" t="s">
        <v>1394</v>
      </c>
      <c r="I4249" s="80"/>
    </row>
    <row r="4250" spans="1:9">
      <c r="A4250" s="280" t="s">
        <v>5645</v>
      </c>
      <c r="B4250" s="280" t="s">
        <v>1457</v>
      </c>
      <c r="C4250" s="280" t="s">
        <v>1217</v>
      </c>
      <c r="D4250" s="280" t="s">
        <v>1219</v>
      </c>
      <c r="E4250" s="80">
        <v>185123.18402310126</v>
      </c>
      <c r="F4250" s="80">
        <v>710199</v>
      </c>
      <c r="G4250" s="80">
        <v>10</v>
      </c>
      <c r="H4250" s="280" t="s">
        <v>1394</v>
      </c>
      <c r="I4250" s="80"/>
    </row>
    <row r="4251" spans="1:9">
      <c r="A4251" s="280" t="s">
        <v>5646</v>
      </c>
      <c r="B4251" s="280" t="s">
        <v>1457</v>
      </c>
      <c r="C4251" s="280" t="s">
        <v>1217</v>
      </c>
      <c r="D4251" s="280" t="s">
        <v>1347</v>
      </c>
      <c r="E4251" s="80">
        <v>8.280931631443563</v>
      </c>
      <c r="F4251" s="80">
        <v>710199</v>
      </c>
      <c r="G4251" s="80">
        <v>10</v>
      </c>
      <c r="H4251" s="280" t="s">
        <v>1394</v>
      </c>
      <c r="I4251" s="80"/>
    </row>
    <row r="4252" spans="1:9">
      <c r="A4252" s="280" t="s">
        <v>5647</v>
      </c>
      <c r="B4252" s="280" t="s">
        <v>1457</v>
      </c>
      <c r="C4252" s="280" t="s">
        <v>1217</v>
      </c>
      <c r="D4252" s="280" t="s">
        <v>1344</v>
      </c>
      <c r="E4252" s="80">
        <v>20.679265789954741</v>
      </c>
      <c r="F4252" s="80">
        <v>710199</v>
      </c>
      <c r="G4252" s="80">
        <v>10</v>
      </c>
      <c r="H4252" s="280" t="s">
        <v>1394</v>
      </c>
      <c r="I4252" s="80"/>
    </row>
    <row r="4253" spans="1:9">
      <c r="A4253" s="280" t="s">
        <v>5648</v>
      </c>
      <c r="B4253" s="280" t="s">
        <v>1457</v>
      </c>
      <c r="C4253" s="280" t="s">
        <v>1218</v>
      </c>
      <c r="D4253" s="280" t="s">
        <v>1211</v>
      </c>
      <c r="E4253" s="80">
        <v>0.77820793095193364</v>
      </c>
      <c r="F4253" s="80">
        <v>710199</v>
      </c>
      <c r="G4253" s="80">
        <v>10</v>
      </c>
      <c r="H4253" s="280" t="s">
        <v>1394</v>
      </c>
      <c r="I4253" s="80"/>
    </row>
    <row r="4254" spans="1:9">
      <c r="A4254" s="280" t="s">
        <v>5649</v>
      </c>
      <c r="B4254" s="280" t="s">
        <v>1457</v>
      </c>
      <c r="C4254" s="280" t="s">
        <v>1218</v>
      </c>
      <c r="D4254" s="280" t="s">
        <v>1212</v>
      </c>
      <c r="E4254" s="80">
        <v>0.96195092819927708</v>
      </c>
      <c r="F4254" s="80">
        <v>710199</v>
      </c>
      <c r="G4254" s="80">
        <v>10</v>
      </c>
      <c r="H4254" s="280" t="s">
        <v>1394</v>
      </c>
      <c r="I4254" s="80"/>
    </row>
    <row r="4255" spans="1:9">
      <c r="A4255" s="280" t="s">
        <v>5650</v>
      </c>
      <c r="B4255" s="280" t="s">
        <v>1457</v>
      </c>
      <c r="C4255" s="280" t="s">
        <v>1218</v>
      </c>
      <c r="D4255" s="280" t="s">
        <v>1213</v>
      </c>
      <c r="E4255" s="80">
        <v>0.78070526052153366</v>
      </c>
      <c r="F4255" s="80">
        <v>710199</v>
      </c>
      <c r="G4255" s="80">
        <v>10</v>
      </c>
      <c r="H4255" s="280" t="s">
        <v>1394</v>
      </c>
      <c r="I4255" s="80"/>
    </row>
    <row r="4256" spans="1:9">
      <c r="A4256" s="280" t="s">
        <v>5651</v>
      </c>
      <c r="B4256" s="280" t="s">
        <v>1457</v>
      </c>
      <c r="C4256" s="280" t="s">
        <v>1218</v>
      </c>
      <c r="D4256" s="280" t="s">
        <v>1214</v>
      </c>
      <c r="E4256" s="80">
        <v>0.81864461590222526</v>
      </c>
      <c r="F4256" s="80">
        <v>710199</v>
      </c>
      <c r="G4256" s="80">
        <v>10</v>
      </c>
      <c r="H4256" s="280" t="s">
        <v>1394</v>
      </c>
      <c r="I4256" s="80"/>
    </row>
    <row r="4257" spans="1:9">
      <c r="A4257" s="280" t="s">
        <v>5652</v>
      </c>
      <c r="B4257" s="280" t="s">
        <v>1457</v>
      </c>
      <c r="C4257" s="280" t="s">
        <v>1218</v>
      </c>
      <c r="D4257" s="280" t="s">
        <v>1215</v>
      </c>
      <c r="E4257" s="80">
        <v>1.2997300540814682</v>
      </c>
      <c r="F4257" s="80">
        <v>710199</v>
      </c>
      <c r="G4257" s="80">
        <v>10</v>
      </c>
      <c r="H4257" s="280" t="s">
        <v>1394</v>
      </c>
      <c r="I4257" s="80"/>
    </row>
    <row r="4258" spans="1:9">
      <c r="A4258" s="280" t="s">
        <v>5653</v>
      </c>
      <c r="B4258" s="280" t="s">
        <v>1457</v>
      </c>
      <c r="C4258" s="280" t="s">
        <v>1218</v>
      </c>
      <c r="D4258" s="280" t="s">
        <v>1216</v>
      </c>
      <c r="E4258" s="80">
        <v>1.153262516402741</v>
      </c>
      <c r="F4258" s="80">
        <v>710199</v>
      </c>
      <c r="G4258" s="80">
        <v>10</v>
      </c>
      <c r="H4258" s="280" t="s">
        <v>1394</v>
      </c>
      <c r="I4258" s="80"/>
    </row>
    <row r="4259" spans="1:9">
      <c r="A4259" s="280" t="s">
        <v>5654</v>
      </c>
      <c r="B4259" s="280" t="s">
        <v>1457</v>
      </c>
      <c r="C4259" s="280" t="s">
        <v>1218</v>
      </c>
      <c r="D4259" s="280" t="s">
        <v>1217</v>
      </c>
      <c r="E4259" s="80">
        <v>0.88823357348878185</v>
      </c>
      <c r="F4259" s="80">
        <v>710199</v>
      </c>
      <c r="G4259" s="80">
        <v>10</v>
      </c>
      <c r="H4259" s="280" t="s">
        <v>1394</v>
      </c>
      <c r="I4259" s="80"/>
    </row>
    <row r="4260" spans="1:9">
      <c r="A4260" s="280" t="s">
        <v>5655</v>
      </c>
      <c r="B4260" s="280" t="s">
        <v>1457</v>
      </c>
      <c r="C4260" s="280" t="s">
        <v>1218</v>
      </c>
      <c r="D4260" s="280" t="s">
        <v>1218</v>
      </c>
      <c r="E4260" s="80">
        <v>1</v>
      </c>
      <c r="F4260" s="80">
        <v>710199</v>
      </c>
      <c r="G4260" s="80">
        <v>10</v>
      </c>
      <c r="H4260" s="280" t="s">
        <v>1394</v>
      </c>
      <c r="I4260" s="80"/>
    </row>
    <row r="4261" spans="1:9">
      <c r="A4261" s="280" t="s">
        <v>5656</v>
      </c>
      <c r="B4261" s="280" t="s">
        <v>1457</v>
      </c>
      <c r="C4261" s="280" t="s">
        <v>1218</v>
      </c>
      <c r="D4261" s="280" t="s">
        <v>1219</v>
      </c>
      <c r="E4261" s="80">
        <v>155146.08219036151</v>
      </c>
      <c r="F4261" s="80">
        <v>710199</v>
      </c>
      <c r="G4261" s="80">
        <v>10</v>
      </c>
      <c r="H4261" s="280" t="s">
        <v>1394</v>
      </c>
      <c r="I4261" s="80"/>
    </row>
    <row r="4262" spans="1:9">
      <c r="A4262" s="280" t="s">
        <v>5657</v>
      </c>
      <c r="B4262" s="280" t="s">
        <v>1457</v>
      </c>
      <c r="C4262" s="280" t="s">
        <v>1218</v>
      </c>
      <c r="D4262" s="280" t="s">
        <v>1347</v>
      </c>
      <c r="E4262" s="80">
        <v>6.9869537595693902</v>
      </c>
      <c r="F4262" s="80">
        <v>710199</v>
      </c>
      <c r="G4262" s="80">
        <v>10</v>
      </c>
      <c r="H4262" s="280" t="s">
        <v>1394</v>
      </c>
      <c r="I4262" s="80"/>
    </row>
    <row r="4263" spans="1:9">
      <c r="A4263" s="280" t="s">
        <v>5658</v>
      </c>
      <c r="B4263" s="280" t="s">
        <v>1457</v>
      </c>
      <c r="C4263" s="280" t="s">
        <v>1218</v>
      </c>
      <c r="D4263" s="280" t="s">
        <v>1344</v>
      </c>
      <c r="E4263" s="80">
        <v>17.443996169017385</v>
      </c>
      <c r="F4263" s="80">
        <v>710199</v>
      </c>
      <c r="G4263" s="80">
        <v>10</v>
      </c>
      <c r="H4263" s="280" t="s">
        <v>1394</v>
      </c>
      <c r="I4263" s="80"/>
    </row>
    <row r="4264" spans="1:9">
      <c r="A4264" s="280" t="s">
        <v>5659</v>
      </c>
      <c r="B4264" s="280" t="s">
        <v>1457</v>
      </c>
      <c r="C4264" s="280" t="s">
        <v>1219</v>
      </c>
      <c r="D4264" s="280" t="s">
        <v>1211</v>
      </c>
      <c r="E4264" s="80">
        <v>0.8927038079423889</v>
      </c>
      <c r="F4264" s="80">
        <v>710199</v>
      </c>
      <c r="G4264" s="80">
        <v>10</v>
      </c>
      <c r="H4264" s="280" t="s">
        <v>1394</v>
      </c>
      <c r="I4264" s="80"/>
    </row>
    <row r="4265" spans="1:9">
      <c r="A4265" s="280" t="s">
        <v>5660</v>
      </c>
      <c r="B4265" s="280" t="s">
        <v>1457</v>
      </c>
      <c r="C4265" s="280" t="s">
        <v>1219</v>
      </c>
      <c r="D4265" s="280" t="s">
        <v>1212</v>
      </c>
      <c r="E4265" s="80">
        <v>2.89760427065054</v>
      </c>
      <c r="F4265" s="80">
        <v>710199</v>
      </c>
      <c r="G4265" s="80">
        <v>10</v>
      </c>
      <c r="H4265" s="280" t="s">
        <v>1394</v>
      </c>
      <c r="I4265" s="80"/>
    </row>
    <row r="4266" spans="1:9">
      <c r="A4266" s="280" t="s">
        <v>5661</v>
      </c>
      <c r="B4266" s="280" t="s">
        <v>1457</v>
      </c>
      <c r="C4266" s="280" t="s">
        <v>1219</v>
      </c>
      <c r="D4266" s="280" t="s">
        <v>1213</v>
      </c>
      <c r="E4266" s="80">
        <v>0.89690272175379204</v>
      </c>
      <c r="F4266" s="80">
        <v>710199</v>
      </c>
      <c r="G4266" s="80">
        <v>10</v>
      </c>
      <c r="H4266" s="280" t="s">
        <v>1394</v>
      </c>
      <c r="I4266" s="80"/>
    </row>
    <row r="4267" spans="1:9">
      <c r="A4267" s="280" t="s">
        <v>5662</v>
      </c>
      <c r="B4267" s="280" t="s">
        <v>1457</v>
      </c>
      <c r="C4267" s="280" t="s">
        <v>1219</v>
      </c>
      <c r="D4267" s="280" t="s">
        <v>1214</v>
      </c>
      <c r="E4267" s="80">
        <v>0.93684641447430317</v>
      </c>
      <c r="F4267" s="80">
        <v>710199</v>
      </c>
      <c r="G4267" s="80">
        <v>10</v>
      </c>
      <c r="H4267" s="280" t="s">
        <v>1394</v>
      </c>
      <c r="I4267" s="80"/>
    </row>
    <row r="4268" spans="1:9">
      <c r="A4268" s="280" t="s">
        <v>5663</v>
      </c>
      <c r="B4268" s="280" t="s">
        <v>1457</v>
      </c>
      <c r="C4268" s="280" t="s">
        <v>1219</v>
      </c>
      <c r="D4268" s="280" t="s">
        <v>1215</v>
      </c>
      <c r="E4268" s="80">
        <v>21.052036334673268</v>
      </c>
      <c r="F4268" s="80">
        <v>710199</v>
      </c>
      <c r="G4268" s="80">
        <v>10</v>
      </c>
      <c r="H4268" s="280" t="s">
        <v>1394</v>
      </c>
      <c r="I4268" s="80"/>
    </row>
    <row r="4269" spans="1:9">
      <c r="A4269" s="280" t="s">
        <v>5664</v>
      </c>
      <c r="B4269" s="280" t="s">
        <v>1457</v>
      </c>
      <c r="C4269" s="280" t="s">
        <v>1219</v>
      </c>
      <c r="D4269" s="280" t="s">
        <v>1216</v>
      </c>
      <c r="E4269" s="80">
        <v>4.2342928291128024</v>
      </c>
      <c r="F4269" s="80">
        <v>710199</v>
      </c>
      <c r="G4269" s="80">
        <v>10</v>
      </c>
      <c r="H4269" s="280" t="s">
        <v>1394</v>
      </c>
      <c r="I4269" s="80"/>
    </row>
    <row r="4270" spans="1:9">
      <c r="A4270" s="280" t="s">
        <v>5665</v>
      </c>
      <c r="B4270" s="280" t="s">
        <v>1457</v>
      </c>
      <c r="C4270" s="280" t="s">
        <v>1219</v>
      </c>
      <c r="D4270" s="280" t="s">
        <v>1217</v>
      </c>
      <c r="E4270" s="80">
        <v>3.9164022916022279</v>
      </c>
      <c r="F4270" s="80">
        <v>710199</v>
      </c>
      <c r="G4270" s="80">
        <v>10</v>
      </c>
      <c r="H4270" s="280" t="s">
        <v>1394</v>
      </c>
      <c r="I4270" s="80"/>
    </row>
    <row r="4271" spans="1:9">
      <c r="A4271" s="280" t="s">
        <v>5666</v>
      </c>
      <c r="B4271" s="280" t="s">
        <v>1457</v>
      </c>
      <c r="C4271" s="280" t="s">
        <v>1219</v>
      </c>
      <c r="D4271" s="280" t="s">
        <v>1218</v>
      </c>
      <c r="E4271" s="80">
        <v>2.7800281047793156</v>
      </c>
      <c r="F4271" s="80">
        <v>710199</v>
      </c>
      <c r="G4271" s="80">
        <v>10</v>
      </c>
      <c r="H4271" s="280" t="s">
        <v>1394</v>
      </c>
      <c r="I4271" s="80"/>
    </row>
    <row r="4272" spans="1:9">
      <c r="A4272" s="280" t="s">
        <v>5667</v>
      </c>
      <c r="B4272" s="280" t="s">
        <v>1457</v>
      </c>
      <c r="C4272" s="280" t="s">
        <v>1219</v>
      </c>
      <c r="D4272" s="280" t="s">
        <v>1219</v>
      </c>
      <c r="E4272" s="80">
        <v>1</v>
      </c>
      <c r="F4272" s="80">
        <v>710199</v>
      </c>
      <c r="G4272" s="80">
        <v>10</v>
      </c>
      <c r="H4272" s="280" t="s">
        <v>1394</v>
      </c>
      <c r="I4272" s="80"/>
    </row>
    <row r="4273" spans="1:9">
      <c r="A4273" s="280" t="s">
        <v>5668</v>
      </c>
      <c r="B4273" s="280" t="s">
        <v>1457</v>
      </c>
      <c r="C4273" s="280" t="s">
        <v>1219</v>
      </c>
      <c r="D4273" s="280" t="s">
        <v>1347</v>
      </c>
      <c r="E4273" s="80">
        <v>8.9265225780222313</v>
      </c>
      <c r="F4273" s="80">
        <v>710199</v>
      </c>
      <c r="G4273" s="80">
        <v>10</v>
      </c>
      <c r="H4273" s="280" t="s">
        <v>1394</v>
      </c>
      <c r="I4273" s="80"/>
    </row>
    <row r="4274" spans="1:9">
      <c r="A4274" s="280" t="s">
        <v>5669</v>
      </c>
      <c r="B4274" s="280" t="s">
        <v>1457</v>
      </c>
      <c r="C4274" s="280" t="s">
        <v>1219</v>
      </c>
      <c r="D4274" s="280" t="s">
        <v>1344</v>
      </c>
      <c r="E4274" s="80">
        <v>22.336702511549372</v>
      </c>
      <c r="F4274" s="80">
        <v>710199</v>
      </c>
      <c r="G4274" s="80">
        <v>10</v>
      </c>
      <c r="H4274" s="280" t="s">
        <v>1394</v>
      </c>
      <c r="I4274" s="80"/>
    </row>
    <row r="4275" spans="1:9">
      <c r="A4275" s="280" t="s">
        <v>5670</v>
      </c>
      <c r="B4275" s="280" t="s">
        <v>1457</v>
      </c>
      <c r="C4275" s="280" t="s">
        <v>1183</v>
      </c>
      <c r="D4275" s="280" t="s">
        <v>1211</v>
      </c>
      <c r="E4275" s="80">
        <v>0.20687399642402132</v>
      </c>
      <c r="F4275" s="80">
        <v>710199</v>
      </c>
      <c r="G4275" s="80">
        <v>10</v>
      </c>
      <c r="H4275" s="280" t="s">
        <v>1394</v>
      </c>
      <c r="I4275" s="80"/>
    </row>
    <row r="4276" spans="1:9">
      <c r="A4276" s="280" t="s">
        <v>5671</v>
      </c>
      <c r="B4276" s="280" t="s">
        <v>1457</v>
      </c>
      <c r="C4276" s="280" t="s">
        <v>1183</v>
      </c>
      <c r="D4276" s="280" t="s">
        <v>1212</v>
      </c>
      <c r="E4276" s="80">
        <v>0.221037358159551</v>
      </c>
      <c r="F4276" s="80">
        <v>710199</v>
      </c>
      <c r="G4276" s="80">
        <v>10</v>
      </c>
      <c r="H4276" s="280" t="s">
        <v>1394</v>
      </c>
      <c r="I4276" s="80"/>
    </row>
    <row r="4277" spans="1:9">
      <c r="A4277" s="280" t="s">
        <v>5672</v>
      </c>
      <c r="B4277" s="280" t="s">
        <v>1457</v>
      </c>
      <c r="C4277" s="280" t="s">
        <v>1183</v>
      </c>
      <c r="D4277" s="280" t="s">
        <v>1213</v>
      </c>
      <c r="E4277" s="80">
        <v>0.2075110823770413</v>
      </c>
      <c r="F4277" s="80">
        <v>710199</v>
      </c>
      <c r="G4277" s="80">
        <v>10</v>
      </c>
      <c r="H4277" s="280" t="s">
        <v>1394</v>
      </c>
      <c r="I4277" s="80"/>
    </row>
    <row r="4278" spans="1:9">
      <c r="A4278" s="280" t="s">
        <v>5673</v>
      </c>
      <c r="B4278" s="280" t="s">
        <v>1457</v>
      </c>
      <c r="C4278" s="280" t="s">
        <v>1183</v>
      </c>
      <c r="D4278" s="280" t="s">
        <v>1214</v>
      </c>
      <c r="E4278" s="80">
        <v>0.21720270733708419</v>
      </c>
      <c r="F4278" s="80">
        <v>710199</v>
      </c>
      <c r="G4278" s="80">
        <v>10</v>
      </c>
      <c r="H4278" s="280" t="s">
        <v>1394</v>
      </c>
      <c r="I4278" s="80"/>
    </row>
    <row r="4279" spans="1:9">
      <c r="A4279" s="280" t="s">
        <v>5674</v>
      </c>
      <c r="B4279" s="280" t="s">
        <v>1457</v>
      </c>
      <c r="C4279" s="280" t="s">
        <v>1183</v>
      </c>
      <c r="D4279" s="280" t="s">
        <v>1215</v>
      </c>
      <c r="E4279" s="80">
        <v>0.21996406814788677</v>
      </c>
      <c r="F4279" s="80">
        <v>710199</v>
      </c>
      <c r="G4279" s="80">
        <v>10</v>
      </c>
      <c r="H4279" s="280" t="s">
        <v>1394</v>
      </c>
      <c r="I4279" s="80"/>
    </row>
    <row r="4280" spans="1:9">
      <c r="A4280" s="280" t="s">
        <v>5675</v>
      </c>
      <c r="B4280" s="280" t="s">
        <v>1457</v>
      </c>
      <c r="C4280" s="280" t="s">
        <v>1183</v>
      </c>
      <c r="D4280" s="280" t="s">
        <v>1216</v>
      </c>
      <c r="E4280" s="80">
        <v>0.31263295810077446</v>
      </c>
      <c r="F4280" s="80">
        <v>710199</v>
      </c>
      <c r="G4280" s="80">
        <v>10</v>
      </c>
      <c r="H4280" s="280" t="s">
        <v>1394</v>
      </c>
      <c r="I4280" s="80"/>
    </row>
    <row r="4281" spans="1:9">
      <c r="A4281" s="280" t="s">
        <v>5676</v>
      </c>
      <c r="B4281" s="280" t="s">
        <v>1457</v>
      </c>
      <c r="C4281" s="280" t="s">
        <v>1183</v>
      </c>
      <c r="D4281" s="280" t="s">
        <v>1217</v>
      </c>
      <c r="E4281" s="80">
        <v>0.21168087782932468</v>
      </c>
      <c r="F4281" s="80">
        <v>710199</v>
      </c>
      <c r="G4281" s="80">
        <v>10</v>
      </c>
      <c r="H4281" s="280" t="s">
        <v>1394</v>
      </c>
      <c r="I4281" s="80"/>
    </row>
    <row r="4282" spans="1:9">
      <c r="A4282" s="280" t="s">
        <v>5677</v>
      </c>
      <c r="B4282" s="280" t="s">
        <v>1457</v>
      </c>
      <c r="C4282" s="280" t="s">
        <v>1183</v>
      </c>
      <c r="D4282" s="280" t="s">
        <v>1218</v>
      </c>
      <c r="E4282" s="80">
        <v>0.27339437831855951</v>
      </c>
      <c r="F4282" s="80">
        <v>710199</v>
      </c>
      <c r="G4282" s="80">
        <v>10</v>
      </c>
      <c r="H4282" s="280" t="s">
        <v>1394</v>
      </c>
      <c r="I4282" s="80"/>
    </row>
    <row r="4283" spans="1:9">
      <c r="A4283" s="280" t="s">
        <v>5678</v>
      </c>
      <c r="B4283" s="280" t="s">
        <v>1457</v>
      </c>
      <c r="C4283" s="280" t="s">
        <v>1183</v>
      </c>
      <c r="D4283" s="280" t="s">
        <v>1219</v>
      </c>
      <c r="E4283" s="80">
        <v>34267.696070534534</v>
      </c>
      <c r="F4283" s="80">
        <v>710199</v>
      </c>
      <c r="G4283" s="80">
        <v>10</v>
      </c>
      <c r="H4283" s="280" t="s">
        <v>1394</v>
      </c>
      <c r="I4283" s="80"/>
    </row>
    <row r="4284" spans="1:9">
      <c r="A4284" s="280" t="s">
        <v>5679</v>
      </c>
      <c r="B4284" s="280" t="s">
        <v>1457</v>
      </c>
      <c r="C4284" s="280" t="s">
        <v>1183</v>
      </c>
      <c r="D4284" s="280" t="s">
        <v>1347</v>
      </c>
      <c r="E4284" s="80">
        <v>1.6808997096832103</v>
      </c>
      <c r="F4284" s="80">
        <v>710199</v>
      </c>
      <c r="G4284" s="80">
        <v>10</v>
      </c>
      <c r="H4284" s="280" t="s">
        <v>1394</v>
      </c>
      <c r="I4284" s="80"/>
    </row>
    <row r="4285" spans="1:9">
      <c r="A4285" s="280" t="s">
        <v>5680</v>
      </c>
      <c r="B4285" s="280" t="s">
        <v>1457</v>
      </c>
      <c r="C4285" s="280" t="s">
        <v>1183</v>
      </c>
      <c r="D4285" s="280" t="s">
        <v>1344</v>
      </c>
      <c r="E4285" s="80">
        <v>4.2231794459243703</v>
      </c>
      <c r="F4285" s="80">
        <v>710199</v>
      </c>
      <c r="G4285" s="80">
        <v>10</v>
      </c>
      <c r="H4285" s="280" t="s">
        <v>1394</v>
      </c>
      <c r="I4285" s="80"/>
    </row>
    <row r="4286" spans="1:9">
      <c r="A4286" s="280" t="s">
        <v>5681</v>
      </c>
      <c r="B4286" s="280" t="s">
        <v>1457</v>
      </c>
      <c r="C4286" s="280" t="s">
        <v>1184</v>
      </c>
      <c r="D4286" s="280" t="s">
        <v>1211</v>
      </c>
      <c r="E4286" s="80">
        <v>1.3745193548897621E-2</v>
      </c>
      <c r="F4286" s="80">
        <v>710199</v>
      </c>
      <c r="G4286" s="80">
        <v>10</v>
      </c>
      <c r="H4286" s="280" t="s">
        <v>1394</v>
      </c>
      <c r="I4286" s="80"/>
    </row>
    <row r="4287" spans="1:9">
      <c r="A4287" s="280" t="s">
        <v>5682</v>
      </c>
      <c r="B4287" s="280" t="s">
        <v>1457</v>
      </c>
      <c r="C4287" s="280" t="s">
        <v>1184</v>
      </c>
      <c r="D4287" s="280" t="s">
        <v>1212</v>
      </c>
      <c r="E4287" s="80">
        <v>1.4670175928088345E-2</v>
      </c>
      <c r="F4287" s="80">
        <v>710199</v>
      </c>
      <c r="G4287" s="80">
        <v>10</v>
      </c>
      <c r="H4287" s="280" t="s">
        <v>1394</v>
      </c>
      <c r="I4287" s="80"/>
    </row>
    <row r="4288" spans="1:9">
      <c r="A4288" s="280" t="s">
        <v>5683</v>
      </c>
      <c r="B4288" s="280" t="s">
        <v>1457</v>
      </c>
      <c r="C4288" s="280" t="s">
        <v>1184</v>
      </c>
      <c r="D4288" s="280" t="s">
        <v>1213</v>
      </c>
      <c r="E4288" s="80">
        <v>1.3791300416812625E-2</v>
      </c>
      <c r="F4288" s="80">
        <v>710199</v>
      </c>
      <c r="G4288" s="80">
        <v>10</v>
      </c>
      <c r="H4288" s="280" t="s">
        <v>1394</v>
      </c>
      <c r="I4288" s="80"/>
    </row>
    <row r="4289" spans="1:9">
      <c r="A4289" s="280" t="s">
        <v>5684</v>
      </c>
      <c r="B4289" s="280" t="s">
        <v>1457</v>
      </c>
      <c r="C4289" s="280" t="s">
        <v>1184</v>
      </c>
      <c r="D4289" s="280" t="s">
        <v>1214</v>
      </c>
      <c r="E4289" s="80">
        <v>1.4408921792336335E-2</v>
      </c>
      <c r="F4289" s="80">
        <v>710199</v>
      </c>
      <c r="G4289" s="80">
        <v>10</v>
      </c>
      <c r="H4289" s="280" t="s">
        <v>1394</v>
      </c>
      <c r="I4289" s="80"/>
    </row>
    <row r="4290" spans="1:9">
      <c r="A4290" s="280" t="s">
        <v>5685</v>
      </c>
      <c r="B4290" s="280" t="s">
        <v>1457</v>
      </c>
      <c r="C4290" s="280" t="s">
        <v>1184</v>
      </c>
      <c r="D4290" s="280" t="s">
        <v>1215</v>
      </c>
      <c r="E4290" s="80">
        <v>1.4598623638232272E-2</v>
      </c>
      <c r="F4290" s="80">
        <v>710199</v>
      </c>
      <c r="G4290" s="80">
        <v>10</v>
      </c>
      <c r="H4290" s="280" t="s">
        <v>1394</v>
      </c>
      <c r="I4290" s="80"/>
    </row>
    <row r="4291" spans="1:9">
      <c r="A4291" s="280" t="s">
        <v>5686</v>
      </c>
      <c r="B4291" s="280" t="s">
        <v>1457</v>
      </c>
      <c r="C4291" s="280" t="s">
        <v>1184</v>
      </c>
      <c r="D4291" s="280" t="s">
        <v>1216</v>
      </c>
      <c r="E4291" s="80">
        <v>2.0442841140246318E-2</v>
      </c>
      <c r="F4291" s="80">
        <v>710199</v>
      </c>
      <c r="G4291" s="80">
        <v>10</v>
      </c>
      <c r="H4291" s="280" t="s">
        <v>1394</v>
      </c>
      <c r="I4291" s="80"/>
    </row>
    <row r="4292" spans="1:9">
      <c r="A4292" s="280" t="s">
        <v>5687</v>
      </c>
      <c r="B4292" s="280" t="s">
        <v>1457</v>
      </c>
      <c r="C4292" s="280" t="s">
        <v>1184</v>
      </c>
      <c r="D4292" s="280" t="s">
        <v>1217</v>
      </c>
      <c r="E4292" s="80">
        <v>1.4069681585814942E-2</v>
      </c>
      <c r="F4292" s="80">
        <v>710199</v>
      </c>
      <c r="G4292" s="80">
        <v>10</v>
      </c>
      <c r="H4292" s="280" t="s">
        <v>1394</v>
      </c>
      <c r="I4292" s="80"/>
    </row>
    <row r="4293" spans="1:9">
      <c r="A4293" s="280" t="s">
        <v>5688</v>
      </c>
      <c r="B4293" s="280" t="s">
        <v>1457</v>
      </c>
      <c r="C4293" s="280" t="s">
        <v>1184</v>
      </c>
      <c r="D4293" s="280" t="s">
        <v>1218</v>
      </c>
      <c r="E4293" s="80">
        <v>1.8506056686725589E-2</v>
      </c>
      <c r="F4293" s="80">
        <v>710199</v>
      </c>
      <c r="G4293" s="80">
        <v>10</v>
      </c>
      <c r="H4293" s="280" t="s">
        <v>1394</v>
      </c>
      <c r="I4293" s="80"/>
    </row>
    <row r="4294" spans="1:9">
      <c r="A4294" s="280" t="s">
        <v>5689</v>
      </c>
      <c r="B4294" s="280" t="s">
        <v>1457</v>
      </c>
      <c r="C4294" s="280" t="s">
        <v>1184</v>
      </c>
      <c r="D4294" s="280" t="s">
        <v>1219</v>
      </c>
      <c r="E4294" s="80">
        <v>2449.6134852390915</v>
      </c>
      <c r="F4294" s="80">
        <v>710199</v>
      </c>
      <c r="G4294" s="80">
        <v>10</v>
      </c>
      <c r="H4294" s="280" t="s">
        <v>1394</v>
      </c>
      <c r="I4294" s="80"/>
    </row>
    <row r="4295" spans="1:9">
      <c r="A4295" s="280" t="s">
        <v>5690</v>
      </c>
      <c r="B4295" s="280" t="s">
        <v>1457</v>
      </c>
      <c r="C4295" s="280" t="s">
        <v>1184</v>
      </c>
      <c r="D4295" s="280" t="s">
        <v>1347</v>
      </c>
      <c r="E4295" s="80">
        <v>0.11774104005310673</v>
      </c>
      <c r="F4295" s="80">
        <v>710199</v>
      </c>
      <c r="G4295" s="80">
        <v>10</v>
      </c>
      <c r="H4295" s="280" t="s">
        <v>1394</v>
      </c>
      <c r="I4295" s="80"/>
    </row>
    <row r="4296" spans="1:9">
      <c r="A4296" s="280" t="s">
        <v>5691</v>
      </c>
      <c r="B4296" s="280" t="s">
        <v>1457</v>
      </c>
      <c r="C4296" s="280" t="s">
        <v>1184</v>
      </c>
      <c r="D4296" s="280" t="s">
        <v>1344</v>
      </c>
      <c r="E4296" s="80">
        <v>0.29368808616764092</v>
      </c>
      <c r="F4296" s="80">
        <v>710199</v>
      </c>
      <c r="G4296" s="80">
        <v>10</v>
      </c>
      <c r="H4296" s="280" t="s">
        <v>1394</v>
      </c>
      <c r="I4296" s="80"/>
    </row>
    <row r="4297" spans="1:9">
      <c r="A4297" s="280" t="s">
        <v>5692</v>
      </c>
      <c r="B4297" s="280" t="s">
        <v>1457</v>
      </c>
      <c r="C4297" s="280" t="s">
        <v>1185</v>
      </c>
      <c r="D4297" s="280" t="s">
        <v>1211</v>
      </c>
      <c r="E4297" s="80">
        <v>4.2227943423894937E-2</v>
      </c>
      <c r="F4297" s="80">
        <v>710199</v>
      </c>
      <c r="G4297" s="80">
        <v>10</v>
      </c>
      <c r="H4297" s="280" t="s">
        <v>1394</v>
      </c>
      <c r="I4297" s="80"/>
    </row>
    <row r="4298" spans="1:9">
      <c r="A4298" s="280" t="s">
        <v>5693</v>
      </c>
      <c r="B4298" s="280" t="s">
        <v>1457</v>
      </c>
      <c r="C4298" s="280" t="s">
        <v>1185</v>
      </c>
      <c r="D4298" s="280" t="s">
        <v>1212</v>
      </c>
      <c r="E4298" s="80">
        <v>4.8669236986073339E-2</v>
      </c>
      <c r="F4298" s="80">
        <v>710199</v>
      </c>
      <c r="G4298" s="80">
        <v>10</v>
      </c>
      <c r="H4298" s="280" t="s">
        <v>1394</v>
      </c>
      <c r="I4298" s="80"/>
    </row>
    <row r="4299" spans="1:9">
      <c r="A4299" s="280" t="s">
        <v>5694</v>
      </c>
      <c r="B4299" s="280" t="s">
        <v>1457</v>
      </c>
      <c r="C4299" s="280" t="s">
        <v>1185</v>
      </c>
      <c r="D4299" s="280" t="s">
        <v>1213</v>
      </c>
      <c r="E4299" s="80">
        <v>4.2342943981926562E-2</v>
      </c>
      <c r="F4299" s="80">
        <v>710199</v>
      </c>
      <c r="G4299" s="80">
        <v>10</v>
      </c>
      <c r="H4299" s="280" t="s">
        <v>1394</v>
      </c>
      <c r="I4299" s="80"/>
    </row>
    <row r="4300" spans="1:9">
      <c r="A4300" s="280" t="s">
        <v>5695</v>
      </c>
      <c r="B4300" s="280" t="s">
        <v>1457</v>
      </c>
      <c r="C4300" s="280" t="s">
        <v>1185</v>
      </c>
      <c r="D4300" s="280" t="s">
        <v>1214</v>
      </c>
      <c r="E4300" s="80">
        <v>4.688624692479209E-2</v>
      </c>
      <c r="F4300" s="80">
        <v>710199</v>
      </c>
      <c r="G4300" s="80">
        <v>10</v>
      </c>
      <c r="H4300" s="280" t="s">
        <v>1394</v>
      </c>
      <c r="I4300" s="80"/>
    </row>
    <row r="4301" spans="1:9">
      <c r="A4301" s="280" t="s">
        <v>5696</v>
      </c>
      <c r="B4301" s="280" t="s">
        <v>1457</v>
      </c>
      <c r="C4301" s="280" t="s">
        <v>1185</v>
      </c>
      <c r="D4301" s="280" t="s">
        <v>1215</v>
      </c>
      <c r="E4301" s="80">
        <v>4.8417468004154092E-2</v>
      </c>
      <c r="F4301" s="80">
        <v>710199</v>
      </c>
      <c r="G4301" s="80">
        <v>10</v>
      </c>
      <c r="H4301" s="280" t="s">
        <v>1394</v>
      </c>
      <c r="I4301" s="80"/>
    </row>
    <row r="4302" spans="1:9">
      <c r="A4302" s="280" t="s">
        <v>5697</v>
      </c>
      <c r="B4302" s="280" t="s">
        <v>1457</v>
      </c>
      <c r="C4302" s="280" t="s">
        <v>1185</v>
      </c>
      <c r="D4302" s="280" t="s">
        <v>1216</v>
      </c>
      <c r="E4302" s="80">
        <v>6.3691518251489498E-2</v>
      </c>
      <c r="F4302" s="80">
        <v>710199</v>
      </c>
      <c r="G4302" s="80">
        <v>10</v>
      </c>
      <c r="H4302" s="280" t="s">
        <v>1394</v>
      </c>
      <c r="I4302" s="80"/>
    </row>
    <row r="4303" spans="1:9">
      <c r="A4303" s="280" t="s">
        <v>5698</v>
      </c>
      <c r="B4303" s="280" t="s">
        <v>1457</v>
      </c>
      <c r="C4303" s="280" t="s">
        <v>1185</v>
      </c>
      <c r="D4303" s="280" t="s">
        <v>1217</v>
      </c>
      <c r="E4303" s="80">
        <v>4.6478442282917268E-2</v>
      </c>
      <c r="F4303" s="80">
        <v>710199</v>
      </c>
      <c r="G4303" s="80">
        <v>10</v>
      </c>
      <c r="H4303" s="280" t="s">
        <v>1394</v>
      </c>
      <c r="I4303" s="80"/>
    </row>
    <row r="4304" spans="1:9">
      <c r="A4304" s="280" t="s">
        <v>5699</v>
      </c>
      <c r="B4304" s="280" t="s">
        <v>1457</v>
      </c>
      <c r="C4304" s="280" t="s">
        <v>1185</v>
      </c>
      <c r="D4304" s="280" t="s">
        <v>1218</v>
      </c>
      <c r="E4304" s="80">
        <v>5.6624699139908238E-2</v>
      </c>
      <c r="F4304" s="80">
        <v>710199</v>
      </c>
      <c r="G4304" s="80">
        <v>10</v>
      </c>
      <c r="H4304" s="280" t="s">
        <v>1394</v>
      </c>
      <c r="I4304" s="80"/>
    </row>
    <row r="4305" spans="1:9">
      <c r="A4305" s="280" t="s">
        <v>5700</v>
      </c>
      <c r="B4305" s="280" t="s">
        <v>1457</v>
      </c>
      <c r="C4305" s="280" t="s">
        <v>1185</v>
      </c>
      <c r="D4305" s="280" t="s">
        <v>1219</v>
      </c>
      <c r="E4305" s="80">
        <v>5574.4877434406617</v>
      </c>
      <c r="F4305" s="80">
        <v>710199</v>
      </c>
      <c r="G4305" s="80">
        <v>10</v>
      </c>
      <c r="H4305" s="280" t="s">
        <v>1394</v>
      </c>
      <c r="I4305" s="80"/>
    </row>
    <row r="4306" spans="1:9">
      <c r="A4306" s="280" t="s">
        <v>5701</v>
      </c>
      <c r="B4306" s="280" t="s">
        <v>1457</v>
      </c>
      <c r="C4306" s="280" t="s">
        <v>1185</v>
      </c>
      <c r="D4306" s="280" t="s">
        <v>1347</v>
      </c>
      <c r="E4306" s="80">
        <v>0.32205837605144505</v>
      </c>
      <c r="F4306" s="80">
        <v>710199</v>
      </c>
      <c r="G4306" s="80">
        <v>10</v>
      </c>
      <c r="H4306" s="280" t="s">
        <v>1394</v>
      </c>
      <c r="I4306" s="80"/>
    </row>
    <row r="4307" spans="1:9">
      <c r="A4307" s="280" t="s">
        <v>5702</v>
      </c>
      <c r="B4307" s="280" t="s">
        <v>1457</v>
      </c>
      <c r="C4307" s="280" t="s">
        <v>1185</v>
      </c>
      <c r="D4307" s="280" t="s">
        <v>1344</v>
      </c>
      <c r="E4307" s="80">
        <v>0.81656999346107928</v>
      </c>
      <c r="F4307" s="80">
        <v>710199</v>
      </c>
      <c r="G4307" s="80">
        <v>10</v>
      </c>
      <c r="H4307" s="280" t="s">
        <v>1394</v>
      </c>
      <c r="I4307" s="80"/>
    </row>
    <row r="4308" spans="1:9">
      <c r="A4308" s="280" t="s">
        <v>5703</v>
      </c>
      <c r="B4308" s="280" t="s">
        <v>1457</v>
      </c>
      <c r="C4308" s="280" t="s">
        <v>1186</v>
      </c>
      <c r="D4308" s="280" t="s">
        <v>1211</v>
      </c>
      <c r="E4308" s="80">
        <v>5.7667839884835198E-4</v>
      </c>
      <c r="F4308" s="80">
        <v>710199</v>
      </c>
      <c r="G4308" s="80">
        <v>10</v>
      </c>
      <c r="H4308" s="280" t="s">
        <v>1394</v>
      </c>
      <c r="I4308" s="80"/>
    </row>
    <row r="4309" spans="1:9">
      <c r="A4309" s="280" t="s">
        <v>5704</v>
      </c>
      <c r="B4309" s="280" t="s">
        <v>1457</v>
      </c>
      <c r="C4309" s="280" t="s">
        <v>1186</v>
      </c>
      <c r="D4309" s="280" t="s">
        <v>1212</v>
      </c>
      <c r="E4309" s="80">
        <v>6.1137097568573172E-4</v>
      </c>
      <c r="F4309" s="80">
        <v>710199</v>
      </c>
      <c r="G4309" s="80">
        <v>10</v>
      </c>
      <c r="H4309" s="280" t="s">
        <v>1394</v>
      </c>
      <c r="I4309" s="80"/>
    </row>
    <row r="4310" spans="1:9">
      <c r="A4310" s="280" t="s">
        <v>5705</v>
      </c>
      <c r="B4310" s="280" t="s">
        <v>1457</v>
      </c>
      <c r="C4310" s="280" t="s">
        <v>1186</v>
      </c>
      <c r="D4310" s="280" t="s">
        <v>1213</v>
      </c>
      <c r="E4310" s="80">
        <v>5.7916113661598504E-4</v>
      </c>
      <c r="F4310" s="80">
        <v>710199</v>
      </c>
      <c r="G4310" s="80">
        <v>10</v>
      </c>
      <c r="H4310" s="280" t="s">
        <v>1394</v>
      </c>
      <c r="I4310" s="80"/>
    </row>
    <row r="4311" spans="1:9">
      <c r="A4311" s="280" t="s">
        <v>5706</v>
      </c>
      <c r="B4311" s="280" t="s">
        <v>1457</v>
      </c>
      <c r="C4311" s="280" t="s">
        <v>1186</v>
      </c>
      <c r="D4311" s="280" t="s">
        <v>1214</v>
      </c>
      <c r="E4311" s="80">
        <v>5.8763081465398523E-4</v>
      </c>
      <c r="F4311" s="80">
        <v>710199</v>
      </c>
      <c r="G4311" s="80">
        <v>10</v>
      </c>
      <c r="H4311" s="280" t="s">
        <v>1394</v>
      </c>
      <c r="I4311" s="80"/>
    </row>
    <row r="4312" spans="1:9">
      <c r="A4312" s="280" t="s">
        <v>5707</v>
      </c>
      <c r="B4312" s="280" t="s">
        <v>1457</v>
      </c>
      <c r="C4312" s="280" t="s">
        <v>1186</v>
      </c>
      <c r="D4312" s="280" t="s">
        <v>1215</v>
      </c>
      <c r="E4312" s="80">
        <v>6.0856157600978173E-4</v>
      </c>
      <c r="F4312" s="80">
        <v>710199</v>
      </c>
      <c r="G4312" s="80">
        <v>10</v>
      </c>
      <c r="H4312" s="280" t="s">
        <v>1394</v>
      </c>
      <c r="I4312" s="80"/>
    </row>
    <row r="4313" spans="1:9">
      <c r="A4313" s="280" t="s">
        <v>5708</v>
      </c>
      <c r="B4313" s="280" t="s">
        <v>1457</v>
      </c>
      <c r="C4313" s="280" t="s">
        <v>1186</v>
      </c>
      <c r="D4313" s="280" t="s">
        <v>1216</v>
      </c>
      <c r="E4313" s="80">
        <v>7.8091168315527553E-4</v>
      </c>
      <c r="F4313" s="80">
        <v>710199</v>
      </c>
      <c r="G4313" s="80">
        <v>10</v>
      </c>
      <c r="H4313" s="280" t="s">
        <v>1394</v>
      </c>
      <c r="I4313" s="80"/>
    </row>
    <row r="4314" spans="1:9">
      <c r="A4314" s="280" t="s">
        <v>5709</v>
      </c>
      <c r="B4314" s="280" t="s">
        <v>1457</v>
      </c>
      <c r="C4314" s="280" t="s">
        <v>1186</v>
      </c>
      <c r="D4314" s="280" t="s">
        <v>1217</v>
      </c>
      <c r="E4314" s="80">
        <v>5.8919443718222035E-4</v>
      </c>
      <c r="F4314" s="80">
        <v>710199</v>
      </c>
      <c r="G4314" s="80">
        <v>10</v>
      </c>
      <c r="H4314" s="280" t="s">
        <v>1394</v>
      </c>
      <c r="I4314" s="80"/>
    </row>
    <row r="4315" spans="1:9">
      <c r="A4315" s="280" t="s">
        <v>5710</v>
      </c>
      <c r="B4315" s="280" t="s">
        <v>1457</v>
      </c>
      <c r="C4315" s="280" t="s">
        <v>1186</v>
      </c>
      <c r="D4315" s="280" t="s">
        <v>1218</v>
      </c>
      <c r="E4315" s="80">
        <v>7.4438077929388777E-4</v>
      </c>
      <c r="F4315" s="80">
        <v>710199</v>
      </c>
      <c r="G4315" s="80">
        <v>10</v>
      </c>
      <c r="H4315" s="280" t="s">
        <v>1394</v>
      </c>
      <c r="I4315" s="80"/>
    </row>
    <row r="4316" spans="1:9">
      <c r="A4316" s="280" t="s">
        <v>5711</v>
      </c>
      <c r="B4316" s="280" t="s">
        <v>1457</v>
      </c>
      <c r="C4316" s="280" t="s">
        <v>1186</v>
      </c>
      <c r="D4316" s="280" t="s">
        <v>1219</v>
      </c>
      <c r="E4316" s="80">
        <v>6.077321000991444E-4</v>
      </c>
      <c r="F4316" s="80">
        <v>710199</v>
      </c>
      <c r="G4316" s="80">
        <v>10</v>
      </c>
      <c r="H4316" s="280" t="s">
        <v>1394</v>
      </c>
      <c r="I4316" s="80"/>
    </row>
    <row r="4317" spans="1:9">
      <c r="A4317" s="280" t="s">
        <v>5712</v>
      </c>
      <c r="B4317" s="280" t="s">
        <v>1457</v>
      </c>
      <c r="C4317" s="280" t="s">
        <v>1186</v>
      </c>
      <c r="D4317" s="280" t="s">
        <v>1347</v>
      </c>
      <c r="E4317" s="80">
        <v>6.1435434947900974E-3</v>
      </c>
      <c r="F4317" s="80">
        <v>710199</v>
      </c>
      <c r="G4317" s="80">
        <v>10</v>
      </c>
      <c r="H4317" s="280" t="s">
        <v>1394</v>
      </c>
      <c r="I4317" s="80"/>
    </row>
    <row r="4318" spans="1:9">
      <c r="A4318" s="280" t="s">
        <v>5713</v>
      </c>
      <c r="B4318" s="280" t="s">
        <v>1457</v>
      </c>
      <c r="C4318" s="280" t="s">
        <v>1186</v>
      </c>
      <c r="D4318" s="280" t="s">
        <v>1344</v>
      </c>
      <c r="E4318" s="80">
        <v>1.5240871787055415E-2</v>
      </c>
      <c r="F4318" s="80">
        <v>710199</v>
      </c>
      <c r="G4318" s="80">
        <v>10</v>
      </c>
      <c r="H4318" s="280" t="s">
        <v>1394</v>
      </c>
      <c r="I4318" s="80"/>
    </row>
    <row r="4319" spans="1:9">
      <c r="A4319" s="280" t="s">
        <v>5714</v>
      </c>
      <c r="B4319" s="280" t="s">
        <v>1457</v>
      </c>
      <c r="C4319" s="280" t="s">
        <v>1187</v>
      </c>
      <c r="D4319" s="280" t="s">
        <v>1211</v>
      </c>
      <c r="E4319" s="80">
        <v>7.1532056926230138E-3</v>
      </c>
      <c r="F4319" s="80">
        <v>710199</v>
      </c>
      <c r="G4319" s="80">
        <v>10</v>
      </c>
      <c r="H4319" s="280" t="s">
        <v>1394</v>
      </c>
      <c r="I4319" s="80"/>
    </row>
    <row r="4320" spans="1:9">
      <c r="A4320" s="280" t="s">
        <v>5715</v>
      </c>
      <c r="B4320" s="280" t="s">
        <v>1457</v>
      </c>
      <c r="C4320" s="280" t="s">
        <v>1187</v>
      </c>
      <c r="D4320" s="280" t="s">
        <v>1212</v>
      </c>
      <c r="E4320" s="80">
        <v>7.7112331320619123E-3</v>
      </c>
      <c r="F4320" s="80">
        <v>710199</v>
      </c>
      <c r="G4320" s="80">
        <v>10</v>
      </c>
      <c r="H4320" s="280" t="s">
        <v>1394</v>
      </c>
      <c r="I4320" s="80"/>
    </row>
    <row r="4321" spans="1:9">
      <c r="A4321" s="280" t="s">
        <v>5716</v>
      </c>
      <c r="B4321" s="280" t="s">
        <v>1457</v>
      </c>
      <c r="C4321" s="280" t="s">
        <v>1187</v>
      </c>
      <c r="D4321" s="280" t="s">
        <v>1213</v>
      </c>
      <c r="E4321" s="80">
        <v>7.1648638405135707E-3</v>
      </c>
      <c r="F4321" s="80">
        <v>710199</v>
      </c>
      <c r="G4321" s="80">
        <v>10</v>
      </c>
      <c r="H4321" s="280" t="s">
        <v>1394</v>
      </c>
      <c r="I4321" s="80"/>
    </row>
    <row r="4322" spans="1:9">
      <c r="A4322" s="280" t="s">
        <v>5717</v>
      </c>
      <c r="B4322" s="280" t="s">
        <v>1457</v>
      </c>
      <c r="C4322" s="280" t="s">
        <v>1187</v>
      </c>
      <c r="D4322" s="280" t="s">
        <v>1214</v>
      </c>
      <c r="E4322" s="80">
        <v>7.2328943766830764E-3</v>
      </c>
      <c r="F4322" s="80">
        <v>710199</v>
      </c>
      <c r="G4322" s="80">
        <v>10</v>
      </c>
      <c r="H4322" s="280" t="s">
        <v>1394</v>
      </c>
      <c r="I4322" s="80"/>
    </row>
    <row r="4323" spans="1:9">
      <c r="A4323" s="280" t="s">
        <v>5718</v>
      </c>
      <c r="B4323" s="280" t="s">
        <v>1457</v>
      </c>
      <c r="C4323" s="280" t="s">
        <v>1187</v>
      </c>
      <c r="D4323" s="280" t="s">
        <v>1215</v>
      </c>
      <c r="E4323" s="80">
        <v>7.6734470134913225E-3</v>
      </c>
      <c r="F4323" s="80">
        <v>710199</v>
      </c>
      <c r="G4323" s="80">
        <v>10</v>
      </c>
      <c r="H4323" s="280" t="s">
        <v>1394</v>
      </c>
      <c r="I4323" s="80"/>
    </row>
    <row r="4324" spans="1:9">
      <c r="A4324" s="280" t="s">
        <v>5719</v>
      </c>
      <c r="B4324" s="280" t="s">
        <v>1457</v>
      </c>
      <c r="C4324" s="280" t="s">
        <v>1187</v>
      </c>
      <c r="D4324" s="280" t="s">
        <v>1216</v>
      </c>
      <c r="E4324" s="80">
        <v>9.7355334024195779E-3</v>
      </c>
      <c r="F4324" s="80">
        <v>710199</v>
      </c>
      <c r="G4324" s="80">
        <v>10</v>
      </c>
      <c r="H4324" s="280" t="s">
        <v>1394</v>
      </c>
      <c r="I4324" s="80"/>
    </row>
    <row r="4325" spans="1:9">
      <c r="A4325" s="280" t="s">
        <v>5720</v>
      </c>
      <c r="B4325" s="280" t="s">
        <v>1457</v>
      </c>
      <c r="C4325" s="280" t="s">
        <v>1187</v>
      </c>
      <c r="D4325" s="280" t="s">
        <v>1217</v>
      </c>
      <c r="E4325" s="80">
        <v>7.4142328623872603E-3</v>
      </c>
      <c r="F4325" s="80">
        <v>710199</v>
      </c>
      <c r="G4325" s="80">
        <v>10</v>
      </c>
      <c r="H4325" s="280" t="s">
        <v>1394</v>
      </c>
      <c r="I4325" s="80"/>
    </row>
    <row r="4326" spans="1:9">
      <c r="A4326" s="280" t="s">
        <v>5721</v>
      </c>
      <c r="B4326" s="280" t="s">
        <v>1457</v>
      </c>
      <c r="C4326" s="280" t="s">
        <v>1187</v>
      </c>
      <c r="D4326" s="280" t="s">
        <v>1218</v>
      </c>
      <c r="E4326" s="80">
        <v>9.0919378497013661E-3</v>
      </c>
      <c r="F4326" s="80">
        <v>710199</v>
      </c>
      <c r="G4326" s="80">
        <v>10</v>
      </c>
      <c r="H4326" s="280" t="s">
        <v>1394</v>
      </c>
      <c r="I4326" s="80"/>
    </row>
    <row r="4327" spans="1:9">
      <c r="A4327" s="280" t="s">
        <v>5722</v>
      </c>
      <c r="B4327" s="280" t="s">
        <v>1457</v>
      </c>
      <c r="C4327" s="280" t="s">
        <v>1187</v>
      </c>
      <c r="D4327" s="280" t="s">
        <v>1219</v>
      </c>
      <c r="E4327" s="80">
        <v>1563.3613800814601</v>
      </c>
      <c r="F4327" s="80">
        <v>710199</v>
      </c>
      <c r="G4327" s="80">
        <v>10</v>
      </c>
      <c r="H4327" s="280" t="s">
        <v>1394</v>
      </c>
      <c r="I4327" s="80"/>
    </row>
    <row r="4328" spans="1:9">
      <c r="A4328" s="280" t="s">
        <v>5723</v>
      </c>
      <c r="B4328" s="280" t="s">
        <v>1457</v>
      </c>
      <c r="C4328" s="280" t="s">
        <v>1187</v>
      </c>
      <c r="D4328" s="280" t="s">
        <v>1347</v>
      </c>
      <c r="E4328" s="80">
        <v>0.11653483257653798</v>
      </c>
      <c r="F4328" s="80">
        <v>710199</v>
      </c>
      <c r="G4328" s="80">
        <v>10</v>
      </c>
      <c r="H4328" s="280" t="s">
        <v>1394</v>
      </c>
      <c r="I4328" s="80"/>
    </row>
    <row r="4329" spans="1:9">
      <c r="A4329" s="280" t="s">
        <v>5724</v>
      </c>
      <c r="B4329" s="280" t="s">
        <v>1457</v>
      </c>
      <c r="C4329" s="280" t="s">
        <v>1187</v>
      </c>
      <c r="D4329" s="280" t="s">
        <v>1344</v>
      </c>
      <c r="E4329" s="80">
        <v>0.27001188515003055</v>
      </c>
      <c r="F4329" s="80">
        <v>710199</v>
      </c>
      <c r="G4329" s="80">
        <v>10</v>
      </c>
      <c r="H4329" s="280" t="s">
        <v>1394</v>
      </c>
      <c r="I4329" s="80"/>
    </row>
    <row r="4330" spans="1:9">
      <c r="A4330" s="280" t="s">
        <v>5725</v>
      </c>
      <c r="B4330" s="280" t="s">
        <v>1457</v>
      </c>
      <c r="C4330" s="280" t="s">
        <v>1188</v>
      </c>
      <c r="D4330" s="280" t="s">
        <v>1211</v>
      </c>
      <c r="E4330" s="80">
        <v>8.0025109899696555E-4</v>
      </c>
      <c r="F4330" s="80">
        <v>710199</v>
      </c>
      <c r="G4330" s="80">
        <v>10</v>
      </c>
      <c r="H4330" s="280" t="s">
        <v>1394</v>
      </c>
      <c r="I4330" s="80"/>
    </row>
    <row r="4331" spans="1:9">
      <c r="A4331" s="280" t="s">
        <v>5726</v>
      </c>
      <c r="B4331" s="280" t="s">
        <v>1457</v>
      </c>
      <c r="C4331" s="280" t="s">
        <v>1188</v>
      </c>
      <c r="D4331" s="280" t="s">
        <v>1212</v>
      </c>
      <c r="E4331" s="80">
        <v>1.4011360524729366E-2</v>
      </c>
      <c r="F4331" s="80">
        <v>710199</v>
      </c>
      <c r="G4331" s="80">
        <v>10</v>
      </c>
      <c r="H4331" s="280" t="s">
        <v>1394</v>
      </c>
      <c r="I4331" s="80"/>
    </row>
    <row r="4332" spans="1:9">
      <c r="A4332" s="280" t="s">
        <v>5727</v>
      </c>
      <c r="B4332" s="280" t="s">
        <v>1457</v>
      </c>
      <c r="C4332" s="280" t="s">
        <v>1188</v>
      </c>
      <c r="D4332" s="280" t="s">
        <v>1213</v>
      </c>
      <c r="E4332" s="80">
        <v>8.3421170166436958E-4</v>
      </c>
      <c r="F4332" s="80">
        <v>710199</v>
      </c>
      <c r="G4332" s="80">
        <v>10</v>
      </c>
      <c r="H4332" s="280" t="s">
        <v>1394</v>
      </c>
      <c r="I4332" s="80"/>
    </row>
    <row r="4333" spans="1:9">
      <c r="A4333" s="280" t="s">
        <v>5728</v>
      </c>
      <c r="B4333" s="280" t="s">
        <v>1457</v>
      </c>
      <c r="C4333" s="280" t="s">
        <v>1188</v>
      </c>
      <c r="D4333" s="280" t="s">
        <v>1214</v>
      </c>
      <c r="E4333" s="80">
        <v>8.4817566508722721E-4</v>
      </c>
      <c r="F4333" s="80">
        <v>710199</v>
      </c>
      <c r="G4333" s="80">
        <v>10</v>
      </c>
      <c r="H4333" s="280" t="s">
        <v>1394</v>
      </c>
      <c r="I4333" s="80"/>
    </row>
    <row r="4334" spans="1:9">
      <c r="A4334" s="280" t="s">
        <v>5729</v>
      </c>
      <c r="B4334" s="280" t="s">
        <v>1457</v>
      </c>
      <c r="C4334" s="280" t="s">
        <v>1188</v>
      </c>
      <c r="D4334" s="280" t="s">
        <v>1215</v>
      </c>
      <c r="E4334" s="80">
        <v>1.3808422234385711E-2</v>
      </c>
      <c r="F4334" s="80">
        <v>710199</v>
      </c>
      <c r="G4334" s="80">
        <v>10</v>
      </c>
      <c r="H4334" s="280" t="s">
        <v>1394</v>
      </c>
      <c r="I4334" s="80"/>
    </row>
    <row r="4335" spans="1:9">
      <c r="A4335" s="280" t="s">
        <v>5730</v>
      </c>
      <c r="B4335" s="280" t="s">
        <v>1457</v>
      </c>
      <c r="C4335" s="280" t="s">
        <v>1188</v>
      </c>
      <c r="D4335" s="280" t="s">
        <v>1216</v>
      </c>
      <c r="E4335" s="80">
        <v>1.3718295206427032E-2</v>
      </c>
      <c r="F4335" s="80">
        <v>710199</v>
      </c>
      <c r="G4335" s="80">
        <v>10</v>
      </c>
      <c r="H4335" s="280" t="s">
        <v>1394</v>
      </c>
      <c r="I4335" s="80"/>
    </row>
    <row r="4336" spans="1:9">
      <c r="A4336" s="280" t="s">
        <v>5731</v>
      </c>
      <c r="B4336" s="280" t="s">
        <v>1457</v>
      </c>
      <c r="C4336" s="280" t="s">
        <v>1188</v>
      </c>
      <c r="D4336" s="280" t="s">
        <v>1217</v>
      </c>
      <c r="E4336" s="80">
        <v>1.3575936981072581E-2</v>
      </c>
      <c r="F4336" s="80">
        <v>710199</v>
      </c>
      <c r="G4336" s="80">
        <v>10</v>
      </c>
      <c r="H4336" s="280" t="s">
        <v>1394</v>
      </c>
      <c r="I4336" s="80"/>
    </row>
    <row r="4337" spans="1:9">
      <c r="A4337" s="280" t="s">
        <v>5732</v>
      </c>
      <c r="B4337" s="280" t="s">
        <v>1457</v>
      </c>
      <c r="C4337" s="280" t="s">
        <v>1188</v>
      </c>
      <c r="D4337" s="280" t="s">
        <v>1218</v>
      </c>
      <c r="E4337" s="80">
        <v>1.1008599296835857E-2</v>
      </c>
      <c r="F4337" s="80">
        <v>710199</v>
      </c>
      <c r="G4337" s="80">
        <v>10</v>
      </c>
      <c r="H4337" s="280" t="s">
        <v>1394</v>
      </c>
      <c r="I4337" s="80"/>
    </row>
    <row r="4338" spans="1:9">
      <c r="A4338" s="280" t="s">
        <v>5733</v>
      </c>
      <c r="B4338" s="280" t="s">
        <v>1457</v>
      </c>
      <c r="C4338" s="280" t="s">
        <v>1188</v>
      </c>
      <c r="D4338" s="280" t="s">
        <v>1219</v>
      </c>
      <c r="E4338" s="80">
        <v>9.1295520010544352E-4</v>
      </c>
      <c r="F4338" s="80">
        <v>710199</v>
      </c>
      <c r="G4338" s="80">
        <v>10</v>
      </c>
      <c r="H4338" s="280" t="s">
        <v>1394</v>
      </c>
      <c r="I4338" s="80"/>
    </row>
    <row r="4339" spans="1:9">
      <c r="A4339" s="280" t="s">
        <v>5734</v>
      </c>
      <c r="B4339" s="280" t="s">
        <v>1457</v>
      </c>
      <c r="C4339" s="280" t="s">
        <v>1188</v>
      </c>
      <c r="D4339" s="280" t="s">
        <v>1347</v>
      </c>
      <c r="E4339" s="80">
        <v>2.3063191487947911E-2</v>
      </c>
      <c r="F4339" s="80">
        <v>710199</v>
      </c>
      <c r="G4339" s="80">
        <v>10</v>
      </c>
      <c r="H4339" s="280" t="s">
        <v>1394</v>
      </c>
      <c r="I4339" s="80"/>
    </row>
    <row r="4340" spans="1:9">
      <c r="A4340" s="280" t="s">
        <v>5735</v>
      </c>
      <c r="B4340" s="280" t="s">
        <v>1457</v>
      </c>
      <c r="C4340" s="280" t="s">
        <v>1188</v>
      </c>
      <c r="D4340" s="280" t="s">
        <v>1344</v>
      </c>
      <c r="E4340" s="80">
        <v>5.9495021555776795E-2</v>
      </c>
      <c r="F4340" s="80">
        <v>710199</v>
      </c>
      <c r="G4340" s="80">
        <v>10</v>
      </c>
      <c r="H4340" s="280" t="s">
        <v>1394</v>
      </c>
      <c r="I4340" s="80"/>
    </row>
    <row r="4341" spans="1:9">
      <c r="A4341" s="280" t="s">
        <v>5736</v>
      </c>
      <c r="B4341" s="280" t="s">
        <v>1457</v>
      </c>
      <c r="C4341" s="280" t="s">
        <v>1189</v>
      </c>
      <c r="D4341" s="280" t="s">
        <v>1211</v>
      </c>
      <c r="E4341" s="80">
        <v>9.5198306479385073E-4</v>
      </c>
      <c r="F4341" s="80">
        <v>710199</v>
      </c>
      <c r="G4341" s="80">
        <v>10</v>
      </c>
      <c r="H4341" s="280" t="s">
        <v>1394</v>
      </c>
      <c r="I4341" s="80"/>
    </row>
    <row r="4342" spans="1:9">
      <c r="A4342" s="280" t="s">
        <v>5737</v>
      </c>
      <c r="B4342" s="280" t="s">
        <v>1457</v>
      </c>
      <c r="C4342" s="280" t="s">
        <v>1189</v>
      </c>
      <c r="D4342" s="280" t="s">
        <v>1212</v>
      </c>
      <c r="E4342" s="80">
        <v>1.2075062218988505E-3</v>
      </c>
      <c r="F4342" s="80">
        <v>710199</v>
      </c>
      <c r="G4342" s="80">
        <v>10</v>
      </c>
      <c r="H4342" s="280" t="s">
        <v>1394</v>
      </c>
      <c r="I4342" s="80"/>
    </row>
    <row r="4343" spans="1:9">
      <c r="A4343" s="280" t="s">
        <v>5738</v>
      </c>
      <c r="B4343" s="280" t="s">
        <v>1457</v>
      </c>
      <c r="C4343" s="280" t="s">
        <v>1189</v>
      </c>
      <c r="D4343" s="280" t="s">
        <v>1213</v>
      </c>
      <c r="E4343" s="80">
        <v>9.6587369708868865E-4</v>
      </c>
      <c r="F4343" s="80">
        <v>710199</v>
      </c>
      <c r="G4343" s="80">
        <v>10</v>
      </c>
      <c r="H4343" s="280" t="s">
        <v>1394</v>
      </c>
      <c r="I4343" s="80"/>
    </row>
    <row r="4344" spans="1:9">
      <c r="A4344" s="280" t="s">
        <v>5739</v>
      </c>
      <c r="B4344" s="280" t="s">
        <v>1457</v>
      </c>
      <c r="C4344" s="280" t="s">
        <v>1189</v>
      </c>
      <c r="D4344" s="280" t="s">
        <v>1214</v>
      </c>
      <c r="E4344" s="80">
        <v>9.8091913794679506E-4</v>
      </c>
      <c r="F4344" s="80">
        <v>710199</v>
      </c>
      <c r="G4344" s="80">
        <v>10</v>
      </c>
      <c r="H4344" s="280" t="s">
        <v>1394</v>
      </c>
      <c r="I4344" s="80"/>
    </row>
    <row r="4345" spans="1:9">
      <c r="A4345" s="280" t="s">
        <v>5740</v>
      </c>
      <c r="B4345" s="280" t="s">
        <v>1457</v>
      </c>
      <c r="C4345" s="280" t="s">
        <v>1189</v>
      </c>
      <c r="D4345" s="280" t="s">
        <v>1215</v>
      </c>
      <c r="E4345" s="80">
        <v>1.1996395251221846E-3</v>
      </c>
      <c r="F4345" s="80">
        <v>710199</v>
      </c>
      <c r="G4345" s="80">
        <v>10</v>
      </c>
      <c r="H4345" s="280" t="s">
        <v>1394</v>
      </c>
      <c r="I4345" s="80"/>
    </row>
    <row r="4346" spans="1:9">
      <c r="A4346" s="280" t="s">
        <v>5741</v>
      </c>
      <c r="B4346" s="280" t="s">
        <v>1457</v>
      </c>
      <c r="C4346" s="280" t="s">
        <v>1189</v>
      </c>
      <c r="D4346" s="280" t="s">
        <v>1216</v>
      </c>
      <c r="E4346" s="80">
        <v>1.5616938693803675E-3</v>
      </c>
      <c r="F4346" s="80">
        <v>710199</v>
      </c>
      <c r="G4346" s="80">
        <v>10</v>
      </c>
      <c r="H4346" s="280" t="s">
        <v>1394</v>
      </c>
      <c r="I4346" s="80"/>
    </row>
    <row r="4347" spans="1:9">
      <c r="A4347" s="280" t="s">
        <v>5742</v>
      </c>
      <c r="B4347" s="280" t="s">
        <v>1457</v>
      </c>
      <c r="C4347" s="280" t="s">
        <v>1189</v>
      </c>
      <c r="D4347" s="280" t="s">
        <v>1217</v>
      </c>
      <c r="E4347" s="80">
        <v>1.1633941901428556E-3</v>
      </c>
      <c r="F4347" s="80">
        <v>710199</v>
      </c>
      <c r="G4347" s="80">
        <v>10</v>
      </c>
      <c r="H4347" s="280" t="s">
        <v>1394</v>
      </c>
      <c r="I4347" s="80"/>
    </row>
    <row r="4348" spans="1:9">
      <c r="A4348" s="280" t="s">
        <v>5743</v>
      </c>
      <c r="B4348" s="280" t="s">
        <v>1457</v>
      </c>
      <c r="C4348" s="280" t="s">
        <v>1189</v>
      </c>
      <c r="D4348" s="280" t="s">
        <v>1218</v>
      </c>
      <c r="E4348" s="80">
        <v>1.3340648106775397E-3</v>
      </c>
      <c r="F4348" s="80">
        <v>710199</v>
      </c>
      <c r="G4348" s="80">
        <v>10</v>
      </c>
      <c r="H4348" s="280" t="s">
        <v>1394</v>
      </c>
      <c r="I4348" s="80"/>
    </row>
    <row r="4349" spans="1:9">
      <c r="A4349" s="280" t="s">
        <v>5744</v>
      </c>
      <c r="B4349" s="280" t="s">
        <v>1457</v>
      </c>
      <c r="C4349" s="280" t="s">
        <v>1189</v>
      </c>
      <c r="D4349" s="280" t="s">
        <v>1219</v>
      </c>
      <c r="E4349" s="80">
        <v>59.131376066702089</v>
      </c>
      <c r="F4349" s="80">
        <v>710199</v>
      </c>
      <c r="G4349" s="80">
        <v>10</v>
      </c>
      <c r="H4349" s="280" t="s">
        <v>1394</v>
      </c>
      <c r="I4349" s="80"/>
    </row>
    <row r="4350" spans="1:9">
      <c r="A4350" s="280" t="s">
        <v>5745</v>
      </c>
      <c r="B4350" s="280" t="s">
        <v>1457</v>
      </c>
      <c r="C4350" s="280" t="s">
        <v>1189</v>
      </c>
      <c r="D4350" s="280" t="s">
        <v>1347</v>
      </c>
      <c r="E4350" s="80">
        <v>9.0427871495440335E-3</v>
      </c>
      <c r="F4350" s="80">
        <v>710199</v>
      </c>
      <c r="G4350" s="80">
        <v>10</v>
      </c>
      <c r="H4350" s="280" t="s">
        <v>1394</v>
      </c>
      <c r="I4350" s="80"/>
    </row>
    <row r="4351" spans="1:9">
      <c r="A4351" s="280" t="s">
        <v>5746</v>
      </c>
      <c r="B4351" s="280" t="s">
        <v>1457</v>
      </c>
      <c r="C4351" s="280" t="s">
        <v>1189</v>
      </c>
      <c r="D4351" s="280" t="s">
        <v>1344</v>
      </c>
      <c r="E4351" s="80">
        <v>2.3559642742203419E-2</v>
      </c>
      <c r="F4351" s="80">
        <v>710199</v>
      </c>
      <c r="G4351" s="80">
        <v>10</v>
      </c>
      <c r="H4351" s="280" t="s">
        <v>1394</v>
      </c>
      <c r="I4351" s="80"/>
    </row>
    <row r="4352" spans="1:9">
      <c r="A4352" s="280" t="s">
        <v>5747</v>
      </c>
      <c r="B4352" s="280" t="s">
        <v>5748</v>
      </c>
      <c r="C4352" s="280" t="s">
        <v>1181</v>
      </c>
      <c r="D4352" s="280" t="s">
        <v>1394</v>
      </c>
      <c r="E4352" s="80">
        <v>0</v>
      </c>
      <c r="F4352" s="80">
        <v>708876</v>
      </c>
      <c r="G4352" s="80">
        <v>1</v>
      </c>
      <c r="H4352" s="280" t="s">
        <v>1394</v>
      </c>
      <c r="I4352" s="80"/>
    </row>
    <row r="4353" spans="1:9">
      <c r="A4353" s="280" t="s">
        <v>5749</v>
      </c>
      <c r="B4353" s="280" t="s">
        <v>5750</v>
      </c>
      <c r="C4353" s="280" t="s">
        <v>1181</v>
      </c>
      <c r="D4353" s="280" t="s">
        <v>1394</v>
      </c>
      <c r="E4353" s="80">
        <v>0</v>
      </c>
      <c r="F4353" s="80">
        <v>708876</v>
      </c>
      <c r="G4353" s="80">
        <v>1</v>
      </c>
      <c r="H4353" s="280" t="s">
        <v>1394</v>
      </c>
      <c r="I4353" s="80"/>
    </row>
    <row r="4354" spans="1:9">
      <c r="A4354" s="280" t="s">
        <v>5751</v>
      </c>
      <c r="B4354" s="280" t="s">
        <v>5752</v>
      </c>
      <c r="C4354" s="280" t="s">
        <v>1181</v>
      </c>
      <c r="D4354" s="280" t="s">
        <v>1394</v>
      </c>
      <c r="E4354" s="80">
        <v>0</v>
      </c>
      <c r="F4354" s="80">
        <v>708876</v>
      </c>
      <c r="G4354" s="80">
        <v>1</v>
      </c>
      <c r="H4354" s="280" t="s">
        <v>1394</v>
      </c>
      <c r="I4354" s="80"/>
    </row>
    <row r="4355" spans="1:9">
      <c r="A4355" s="280" t="s">
        <v>5753</v>
      </c>
      <c r="B4355" s="280" t="s">
        <v>5754</v>
      </c>
      <c r="C4355" s="280" t="s">
        <v>1181</v>
      </c>
      <c r="D4355" s="280" t="s">
        <v>1394</v>
      </c>
      <c r="E4355" s="80">
        <v>0</v>
      </c>
      <c r="F4355" s="80">
        <v>708876</v>
      </c>
      <c r="G4355" s="80">
        <v>1</v>
      </c>
      <c r="H4355" s="280" t="s">
        <v>1394</v>
      </c>
      <c r="I4355" s="80"/>
    </row>
    <row r="4356" spans="1:9">
      <c r="A4356" s="280" t="s">
        <v>5755</v>
      </c>
      <c r="B4356" s="280" t="s">
        <v>5748</v>
      </c>
      <c r="C4356" s="280" t="s">
        <v>1190</v>
      </c>
      <c r="D4356" s="280" t="s">
        <v>1394</v>
      </c>
      <c r="E4356" s="80">
        <v>0</v>
      </c>
      <c r="F4356" s="80">
        <v>708876</v>
      </c>
      <c r="G4356" s="80">
        <v>1</v>
      </c>
      <c r="H4356" s="280" t="s">
        <v>1394</v>
      </c>
      <c r="I4356" s="80"/>
    </row>
    <row r="4357" spans="1:9">
      <c r="A4357" s="280" t="s">
        <v>5756</v>
      </c>
      <c r="B4357" s="280" t="s">
        <v>5750</v>
      </c>
      <c r="C4357" s="280" t="s">
        <v>1190</v>
      </c>
      <c r="D4357" s="280" t="s">
        <v>1394</v>
      </c>
      <c r="E4357" s="80">
        <v>0</v>
      </c>
      <c r="F4357" s="80">
        <v>708876</v>
      </c>
      <c r="G4357" s="80">
        <v>1</v>
      </c>
      <c r="H4357" s="280" t="s">
        <v>1394</v>
      </c>
      <c r="I4357" s="80"/>
    </row>
    <row r="4358" spans="1:9">
      <c r="A4358" s="280" t="s">
        <v>5757</v>
      </c>
      <c r="B4358" s="280" t="s">
        <v>5752</v>
      </c>
      <c r="C4358" s="280" t="s">
        <v>1190</v>
      </c>
      <c r="D4358" s="280" t="s">
        <v>1394</v>
      </c>
      <c r="E4358" s="80">
        <v>0</v>
      </c>
      <c r="F4358" s="80">
        <v>708876</v>
      </c>
      <c r="G4358" s="80">
        <v>1</v>
      </c>
      <c r="H4358" s="280" t="s">
        <v>1394</v>
      </c>
      <c r="I4358" s="80"/>
    </row>
    <row r="4359" spans="1:9">
      <c r="A4359" s="280" t="s">
        <v>5758</v>
      </c>
      <c r="B4359" s="280" t="s">
        <v>5754</v>
      </c>
      <c r="C4359" s="280" t="s">
        <v>1190</v>
      </c>
      <c r="D4359" s="280" t="s">
        <v>1394</v>
      </c>
      <c r="E4359" s="80">
        <v>0</v>
      </c>
      <c r="F4359" s="80">
        <v>708876</v>
      </c>
      <c r="G4359" s="80">
        <v>1</v>
      </c>
      <c r="H4359" s="280" t="s">
        <v>1394</v>
      </c>
      <c r="I4359" s="80"/>
    </row>
    <row r="4360" spans="1:9">
      <c r="A4360" s="280" t="s">
        <v>5759</v>
      </c>
      <c r="B4360" s="280" t="s">
        <v>5748</v>
      </c>
      <c r="C4360" s="280" t="s">
        <v>1191</v>
      </c>
      <c r="D4360" s="280" t="s">
        <v>1394</v>
      </c>
      <c r="E4360" s="80">
        <v>0</v>
      </c>
      <c r="F4360" s="80">
        <v>708876</v>
      </c>
      <c r="G4360" s="80">
        <v>1</v>
      </c>
      <c r="H4360" s="280" t="s">
        <v>1394</v>
      </c>
      <c r="I4360" s="80"/>
    </row>
    <row r="4361" spans="1:9">
      <c r="A4361" s="280" t="s">
        <v>5760</v>
      </c>
      <c r="B4361" s="280" t="s">
        <v>5750</v>
      </c>
      <c r="C4361" s="280" t="s">
        <v>1191</v>
      </c>
      <c r="D4361" s="280" t="s">
        <v>1394</v>
      </c>
      <c r="E4361" s="80">
        <v>0</v>
      </c>
      <c r="F4361" s="80">
        <v>708876</v>
      </c>
      <c r="G4361" s="80">
        <v>1</v>
      </c>
      <c r="H4361" s="280" t="s">
        <v>1394</v>
      </c>
      <c r="I4361" s="80"/>
    </row>
    <row r="4362" spans="1:9">
      <c r="A4362" s="280" t="s">
        <v>5761</v>
      </c>
      <c r="B4362" s="280" t="s">
        <v>5752</v>
      </c>
      <c r="C4362" s="280" t="s">
        <v>1191</v>
      </c>
      <c r="D4362" s="280" t="s">
        <v>1394</v>
      </c>
      <c r="E4362" s="80">
        <v>0</v>
      </c>
      <c r="F4362" s="80">
        <v>708876</v>
      </c>
      <c r="G4362" s="80">
        <v>1</v>
      </c>
      <c r="H4362" s="280" t="s">
        <v>1394</v>
      </c>
      <c r="I4362" s="80"/>
    </row>
    <row r="4363" spans="1:9">
      <c r="A4363" s="280" t="s">
        <v>5762</v>
      </c>
      <c r="B4363" s="280" t="s">
        <v>5754</v>
      </c>
      <c r="C4363" s="280" t="s">
        <v>1191</v>
      </c>
      <c r="D4363" s="280" t="s">
        <v>1394</v>
      </c>
      <c r="E4363" s="80">
        <v>0</v>
      </c>
      <c r="F4363" s="80">
        <v>708876</v>
      </c>
      <c r="G4363" s="80">
        <v>1</v>
      </c>
      <c r="H4363" s="280" t="s">
        <v>1394</v>
      </c>
      <c r="I4363" s="80"/>
    </row>
    <row r="4364" spans="1:9">
      <c r="A4364" s="280" t="s">
        <v>5763</v>
      </c>
      <c r="B4364" s="280" t="s">
        <v>5748</v>
      </c>
      <c r="C4364" s="280" t="s">
        <v>1192</v>
      </c>
      <c r="D4364" s="280" t="s">
        <v>1394</v>
      </c>
      <c r="E4364" s="80">
        <v>6317</v>
      </c>
      <c r="F4364" s="80">
        <v>708876</v>
      </c>
      <c r="G4364" s="80">
        <v>1</v>
      </c>
      <c r="H4364" s="280" t="s">
        <v>1394</v>
      </c>
      <c r="I4364" s="80"/>
    </row>
    <row r="4365" spans="1:9">
      <c r="A4365" s="280" t="s">
        <v>5764</v>
      </c>
      <c r="B4365" s="280" t="s">
        <v>5750</v>
      </c>
      <c r="C4365" s="280" t="s">
        <v>1192</v>
      </c>
      <c r="D4365" s="280" t="s">
        <v>1394</v>
      </c>
      <c r="E4365" s="80">
        <v>28070765.408207595</v>
      </c>
      <c r="F4365" s="80">
        <v>708876</v>
      </c>
      <c r="G4365" s="80">
        <v>1</v>
      </c>
      <c r="H4365" s="280" t="s">
        <v>1394</v>
      </c>
      <c r="I4365" s="80"/>
    </row>
    <row r="4366" spans="1:9">
      <c r="A4366" s="280" t="s">
        <v>5765</v>
      </c>
      <c r="B4366" s="280" t="s">
        <v>5752</v>
      </c>
      <c r="C4366" s="280" t="s">
        <v>1192</v>
      </c>
      <c r="D4366" s="280" t="s">
        <v>1394</v>
      </c>
      <c r="E4366" s="80">
        <v>8.9112905501103155E-3</v>
      </c>
      <c r="F4366" s="80">
        <v>708876</v>
      </c>
      <c r="G4366" s="80">
        <v>1</v>
      </c>
      <c r="H4366" s="280" t="s">
        <v>1394</v>
      </c>
      <c r="I4366" s="80"/>
    </row>
    <row r="4367" spans="1:9">
      <c r="A4367" s="280" t="s">
        <v>5766</v>
      </c>
      <c r="B4367" s="280" t="s">
        <v>5754</v>
      </c>
      <c r="C4367" s="280" t="s">
        <v>1192</v>
      </c>
      <c r="D4367" s="280" t="s">
        <v>1394</v>
      </c>
      <c r="E4367" s="80">
        <v>39.598978394257379</v>
      </c>
      <c r="F4367" s="80">
        <v>708876</v>
      </c>
      <c r="G4367" s="80">
        <v>1</v>
      </c>
      <c r="H4367" s="280" t="s">
        <v>1394</v>
      </c>
      <c r="I4367" s="80"/>
    </row>
    <row r="4368" spans="1:9">
      <c r="A4368" s="280" t="s">
        <v>5767</v>
      </c>
      <c r="B4368" s="280" t="s">
        <v>1457</v>
      </c>
      <c r="C4368" s="280" t="s">
        <v>1192</v>
      </c>
      <c r="D4368" s="280" t="s">
        <v>1211</v>
      </c>
      <c r="E4368" s="80">
        <v>2.7391569017542076E-2</v>
      </c>
      <c r="F4368" s="80">
        <v>708876</v>
      </c>
      <c r="G4368" s="80">
        <v>1</v>
      </c>
      <c r="H4368" s="280" t="s">
        <v>1342</v>
      </c>
      <c r="I4368" s="80"/>
    </row>
    <row r="4369" spans="1:9">
      <c r="A4369" s="280" t="s">
        <v>5768</v>
      </c>
      <c r="B4369" s="280" t="s">
        <v>1457</v>
      </c>
      <c r="C4369" s="280" t="s">
        <v>1192</v>
      </c>
      <c r="D4369" s="280" t="s">
        <v>1212</v>
      </c>
      <c r="E4369" s="80">
        <v>2.8268095947817432E-2</v>
      </c>
      <c r="F4369" s="80">
        <v>708876</v>
      </c>
      <c r="G4369" s="80">
        <v>1</v>
      </c>
      <c r="H4369" s="280" t="s">
        <v>1342</v>
      </c>
      <c r="I4369" s="80"/>
    </row>
    <row r="4370" spans="1:9">
      <c r="A4370" s="280" t="s">
        <v>5769</v>
      </c>
      <c r="B4370" s="280" t="s">
        <v>1457</v>
      </c>
      <c r="C4370" s="280" t="s">
        <v>1192</v>
      </c>
      <c r="D4370" s="280" t="s">
        <v>1213</v>
      </c>
      <c r="E4370" s="80">
        <v>2.7391569017542076E-2</v>
      </c>
      <c r="F4370" s="80">
        <v>708876</v>
      </c>
      <c r="G4370" s="80">
        <v>1</v>
      </c>
      <c r="H4370" s="280" t="s">
        <v>1342</v>
      </c>
      <c r="I4370" s="80"/>
    </row>
    <row r="4371" spans="1:9">
      <c r="A4371" s="280" t="s">
        <v>5770</v>
      </c>
      <c r="B4371" s="280" t="s">
        <v>1457</v>
      </c>
      <c r="C4371" s="280" t="s">
        <v>1192</v>
      </c>
      <c r="D4371" s="280" t="s">
        <v>1214</v>
      </c>
      <c r="E4371" s="80">
        <v>2.7391569017542076E-2</v>
      </c>
      <c r="F4371" s="80">
        <v>708876</v>
      </c>
      <c r="G4371" s="80">
        <v>1</v>
      </c>
      <c r="H4371" s="280" t="s">
        <v>1342</v>
      </c>
      <c r="I4371" s="80"/>
    </row>
    <row r="4372" spans="1:9">
      <c r="A4372" s="280" t="s">
        <v>5771</v>
      </c>
      <c r="B4372" s="280" t="s">
        <v>1457</v>
      </c>
      <c r="C4372" s="280" t="s">
        <v>1192</v>
      </c>
      <c r="D4372" s="280" t="s">
        <v>1215</v>
      </c>
      <c r="E4372" s="80">
        <v>2.7131229309879674E-2</v>
      </c>
      <c r="F4372" s="80">
        <v>708876</v>
      </c>
      <c r="G4372" s="80">
        <v>1</v>
      </c>
      <c r="H4372" s="280" t="s">
        <v>1342</v>
      </c>
      <c r="I4372" s="80"/>
    </row>
    <row r="4373" spans="1:9">
      <c r="A4373" s="280" t="s">
        <v>5772</v>
      </c>
      <c r="B4373" s="280" t="s">
        <v>1457</v>
      </c>
      <c r="C4373" s="280" t="s">
        <v>1192</v>
      </c>
      <c r="D4373" s="280" t="s">
        <v>1216</v>
      </c>
      <c r="E4373" s="80">
        <v>1.946045984646708E-2</v>
      </c>
      <c r="F4373" s="80">
        <v>708876</v>
      </c>
      <c r="G4373" s="80">
        <v>1</v>
      </c>
      <c r="H4373" s="280" t="s">
        <v>1342</v>
      </c>
      <c r="I4373" s="80"/>
    </row>
    <row r="4374" spans="1:9">
      <c r="A4374" s="280" t="s">
        <v>5773</v>
      </c>
      <c r="B4374" s="280" t="s">
        <v>1457</v>
      </c>
      <c r="C4374" s="280" t="s">
        <v>1192</v>
      </c>
      <c r="D4374" s="280" t="s">
        <v>1217</v>
      </c>
      <c r="E4374" s="80">
        <v>1.2510657976005821E-2</v>
      </c>
      <c r="F4374" s="80">
        <v>708876</v>
      </c>
      <c r="G4374" s="80">
        <v>1</v>
      </c>
      <c r="H4374" s="280" t="s">
        <v>1342</v>
      </c>
      <c r="I4374" s="80"/>
    </row>
    <row r="4375" spans="1:9">
      <c r="A4375" s="280" t="s">
        <v>5774</v>
      </c>
      <c r="B4375" s="280" t="s">
        <v>1457</v>
      </c>
      <c r="C4375" s="280" t="s">
        <v>1192</v>
      </c>
      <c r="D4375" s="280" t="s">
        <v>1218</v>
      </c>
      <c r="E4375" s="80">
        <v>6.0248555080165593E-3</v>
      </c>
      <c r="F4375" s="80">
        <v>708876</v>
      </c>
      <c r="G4375" s="80">
        <v>1</v>
      </c>
      <c r="H4375" s="280" t="s">
        <v>1342</v>
      </c>
      <c r="I4375" s="80"/>
    </row>
    <row r="4376" spans="1:9">
      <c r="A4376" s="280" t="s">
        <v>5775</v>
      </c>
      <c r="B4376" s="280" t="s">
        <v>1457</v>
      </c>
      <c r="C4376" s="280" t="s">
        <v>1192</v>
      </c>
      <c r="D4376" s="280" t="s">
        <v>1219</v>
      </c>
      <c r="E4376" s="80">
        <v>1.5316884495923857E-2</v>
      </c>
      <c r="F4376" s="80">
        <v>708876</v>
      </c>
      <c r="G4376" s="80">
        <v>1</v>
      </c>
      <c r="H4376" s="280" t="s">
        <v>1342</v>
      </c>
      <c r="I4376" s="80"/>
    </row>
    <row r="4377" spans="1:9">
      <c r="A4377" s="280" t="s">
        <v>5776</v>
      </c>
      <c r="B4377" s="280" t="s">
        <v>1457</v>
      </c>
      <c r="C4377" s="280" t="s">
        <v>1192</v>
      </c>
      <c r="D4377" s="280" t="s">
        <v>1347</v>
      </c>
      <c r="E4377" s="80">
        <v>8.5872440759586863E-3</v>
      </c>
      <c r="F4377" s="80">
        <v>708876</v>
      </c>
      <c r="G4377" s="80">
        <v>1</v>
      </c>
      <c r="H4377" s="280" t="s">
        <v>1342</v>
      </c>
      <c r="I4377" s="80"/>
    </row>
    <row r="4378" spans="1:9">
      <c r="A4378" s="280" t="s">
        <v>5777</v>
      </c>
      <c r="B4378" s="280" t="s">
        <v>1457</v>
      </c>
      <c r="C4378" s="280" t="s">
        <v>1192</v>
      </c>
      <c r="D4378" s="280" t="s">
        <v>1344</v>
      </c>
      <c r="E4378" s="80">
        <v>1.8025369792651635E-2</v>
      </c>
      <c r="F4378" s="80">
        <v>708876</v>
      </c>
      <c r="G4378" s="80">
        <v>1</v>
      </c>
      <c r="H4378" s="280" t="s">
        <v>1342</v>
      </c>
      <c r="I4378" s="80"/>
    </row>
    <row r="4379" spans="1:9">
      <c r="A4379" s="280" t="s">
        <v>5778</v>
      </c>
      <c r="B4379" s="280" t="s">
        <v>5748</v>
      </c>
      <c r="C4379" s="280" t="s">
        <v>1193</v>
      </c>
      <c r="D4379" s="280" t="s">
        <v>1394</v>
      </c>
      <c r="E4379" s="80">
        <v>0</v>
      </c>
      <c r="F4379" s="80">
        <v>708876</v>
      </c>
      <c r="G4379" s="80">
        <v>1</v>
      </c>
      <c r="H4379" s="280" t="s">
        <v>1394</v>
      </c>
      <c r="I4379" s="80"/>
    </row>
    <row r="4380" spans="1:9">
      <c r="A4380" s="280" t="s">
        <v>5779</v>
      </c>
      <c r="B4380" s="280" t="s">
        <v>5750</v>
      </c>
      <c r="C4380" s="280" t="s">
        <v>1193</v>
      </c>
      <c r="D4380" s="280" t="s">
        <v>1394</v>
      </c>
      <c r="E4380" s="80">
        <v>0</v>
      </c>
      <c r="F4380" s="80">
        <v>708876</v>
      </c>
      <c r="G4380" s="80">
        <v>1</v>
      </c>
      <c r="H4380" s="280" t="s">
        <v>1394</v>
      </c>
      <c r="I4380" s="80"/>
    </row>
    <row r="4381" spans="1:9">
      <c r="A4381" s="280" t="s">
        <v>5780</v>
      </c>
      <c r="B4381" s="280" t="s">
        <v>5752</v>
      </c>
      <c r="C4381" s="280" t="s">
        <v>1193</v>
      </c>
      <c r="D4381" s="280" t="s">
        <v>1394</v>
      </c>
      <c r="E4381" s="80">
        <v>0</v>
      </c>
      <c r="F4381" s="80">
        <v>708876</v>
      </c>
      <c r="G4381" s="80">
        <v>1</v>
      </c>
      <c r="H4381" s="280" t="s">
        <v>1394</v>
      </c>
      <c r="I4381" s="80"/>
    </row>
    <row r="4382" spans="1:9">
      <c r="A4382" s="280" t="s">
        <v>5781</v>
      </c>
      <c r="B4382" s="280" t="s">
        <v>5754</v>
      </c>
      <c r="C4382" s="280" t="s">
        <v>1193</v>
      </c>
      <c r="D4382" s="280" t="s">
        <v>1394</v>
      </c>
      <c r="E4382" s="80">
        <v>0</v>
      </c>
      <c r="F4382" s="80">
        <v>708876</v>
      </c>
      <c r="G4382" s="80">
        <v>1</v>
      </c>
      <c r="H4382" s="280" t="s">
        <v>1394</v>
      </c>
      <c r="I4382" s="80"/>
    </row>
    <row r="4383" spans="1:9">
      <c r="A4383" s="280" t="s">
        <v>5782</v>
      </c>
      <c r="B4383" s="280" t="s">
        <v>5748</v>
      </c>
      <c r="C4383" s="280" t="s">
        <v>1194</v>
      </c>
      <c r="D4383" s="280" t="s">
        <v>1394</v>
      </c>
      <c r="E4383" s="80">
        <v>6317</v>
      </c>
      <c r="F4383" s="80">
        <v>708876</v>
      </c>
      <c r="G4383" s="80">
        <v>1</v>
      </c>
      <c r="H4383" s="280" t="s">
        <v>1394</v>
      </c>
      <c r="I4383" s="80"/>
    </row>
    <row r="4384" spans="1:9">
      <c r="A4384" s="280" t="s">
        <v>5783</v>
      </c>
      <c r="B4384" s="280" t="s">
        <v>5750</v>
      </c>
      <c r="C4384" s="280" t="s">
        <v>1194</v>
      </c>
      <c r="D4384" s="280" t="s">
        <v>1394</v>
      </c>
      <c r="E4384" s="80">
        <v>28070765.408207595</v>
      </c>
      <c r="F4384" s="80">
        <v>708876</v>
      </c>
      <c r="G4384" s="80">
        <v>1</v>
      </c>
      <c r="H4384" s="280" t="s">
        <v>1394</v>
      </c>
      <c r="I4384" s="80"/>
    </row>
    <row r="4385" spans="1:9">
      <c r="A4385" s="280" t="s">
        <v>5784</v>
      </c>
      <c r="B4385" s="280" t="s">
        <v>5752</v>
      </c>
      <c r="C4385" s="280" t="s">
        <v>1194</v>
      </c>
      <c r="D4385" s="280" t="s">
        <v>1394</v>
      </c>
      <c r="E4385" s="80">
        <v>8.9112905501103155E-3</v>
      </c>
      <c r="F4385" s="80">
        <v>708876</v>
      </c>
      <c r="G4385" s="80">
        <v>1</v>
      </c>
      <c r="H4385" s="280" t="s">
        <v>1394</v>
      </c>
      <c r="I4385" s="80"/>
    </row>
    <row r="4386" spans="1:9">
      <c r="A4386" s="280" t="s">
        <v>5785</v>
      </c>
      <c r="B4386" s="280" t="s">
        <v>5754</v>
      </c>
      <c r="C4386" s="280" t="s">
        <v>1194</v>
      </c>
      <c r="D4386" s="280" t="s">
        <v>1394</v>
      </c>
      <c r="E4386" s="80">
        <v>39.598978394257379</v>
      </c>
      <c r="F4386" s="80">
        <v>708876</v>
      </c>
      <c r="G4386" s="80">
        <v>1</v>
      </c>
      <c r="H4386" s="280" t="s">
        <v>1394</v>
      </c>
      <c r="I4386" s="80"/>
    </row>
    <row r="4387" spans="1:9">
      <c r="A4387" s="280" t="s">
        <v>5786</v>
      </c>
      <c r="B4387" s="280" t="s">
        <v>1457</v>
      </c>
      <c r="C4387" s="280" t="s">
        <v>1194</v>
      </c>
      <c r="D4387" s="280" t="s">
        <v>1211</v>
      </c>
      <c r="E4387" s="80">
        <v>2.7391569017542076E-2</v>
      </c>
      <c r="F4387" s="80">
        <v>708876</v>
      </c>
      <c r="G4387" s="80">
        <v>1</v>
      </c>
      <c r="H4387" s="280" t="s">
        <v>1342</v>
      </c>
      <c r="I4387" s="80"/>
    </row>
    <row r="4388" spans="1:9">
      <c r="A4388" s="280" t="s">
        <v>5787</v>
      </c>
      <c r="B4388" s="280" t="s">
        <v>1457</v>
      </c>
      <c r="C4388" s="280" t="s">
        <v>1194</v>
      </c>
      <c r="D4388" s="280" t="s">
        <v>1212</v>
      </c>
      <c r="E4388" s="80">
        <v>2.8268095947817432E-2</v>
      </c>
      <c r="F4388" s="80">
        <v>708876</v>
      </c>
      <c r="G4388" s="80">
        <v>1</v>
      </c>
      <c r="H4388" s="280" t="s">
        <v>1342</v>
      </c>
      <c r="I4388" s="80"/>
    </row>
    <row r="4389" spans="1:9">
      <c r="A4389" s="280" t="s">
        <v>5788</v>
      </c>
      <c r="B4389" s="280" t="s">
        <v>1457</v>
      </c>
      <c r="C4389" s="280" t="s">
        <v>1194</v>
      </c>
      <c r="D4389" s="280" t="s">
        <v>1213</v>
      </c>
      <c r="E4389" s="80">
        <v>2.7391569017542076E-2</v>
      </c>
      <c r="F4389" s="80">
        <v>708876</v>
      </c>
      <c r="G4389" s="80">
        <v>1</v>
      </c>
      <c r="H4389" s="280" t="s">
        <v>1342</v>
      </c>
      <c r="I4389" s="80"/>
    </row>
    <row r="4390" spans="1:9">
      <c r="A4390" s="280" t="s">
        <v>5789</v>
      </c>
      <c r="B4390" s="280" t="s">
        <v>1457</v>
      </c>
      <c r="C4390" s="280" t="s">
        <v>1194</v>
      </c>
      <c r="D4390" s="280" t="s">
        <v>1214</v>
      </c>
      <c r="E4390" s="80">
        <v>2.7391569017542076E-2</v>
      </c>
      <c r="F4390" s="80">
        <v>708876</v>
      </c>
      <c r="G4390" s="80">
        <v>1</v>
      </c>
      <c r="H4390" s="280" t="s">
        <v>1342</v>
      </c>
      <c r="I4390" s="80"/>
    </row>
    <row r="4391" spans="1:9">
      <c r="A4391" s="280" t="s">
        <v>5790</v>
      </c>
      <c r="B4391" s="280" t="s">
        <v>1457</v>
      </c>
      <c r="C4391" s="280" t="s">
        <v>1194</v>
      </c>
      <c r="D4391" s="280" t="s">
        <v>1215</v>
      </c>
      <c r="E4391" s="80">
        <v>2.7131229309879674E-2</v>
      </c>
      <c r="F4391" s="80">
        <v>708876</v>
      </c>
      <c r="G4391" s="80">
        <v>1</v>
      </c>
      <c r="H4391" s="280" t="s">
        <v>1342</v>
      </c>
      <c r="I4391" s="80"/>
    </row>
    <row r="4392" spans="1:9">
      <c r="A4392" s="280" t="s">
        <v>5791</v>
      </c>
      <c r="B4392" s="280" t="s">
        <v>1457</v>
      </c>
      <c r="C4392" s="280" t="s">
        <v>1194</v>
      </c>
      <c r="D4392" s="280" t="s">
        <v>1216</v>
      </c>
      <c r="E4392" s="80">
        <v>1.946045984646708E-2</v>
      </c>
      <c r="F4392" s="80">
        <v>708876</v>
      </c>
      <c r="G4392" s="80">
        <v>1</v>
      </c>
      <c r="H4392" s="280" t="s">
        <v>1342</v>
      </c>
      <c r="I4392" s="80"/>
    </row>
    <row r="4393" spans="1:9">
      <c r="A4393" s="280" t="s">
        <v>5792</v>
      </c>
      <c r="B4393" s="280" t="s">
        <v>1457</v>
      </c>
      <c r="C4393" s="280" t="s">
        <v>1194</v>
      </c>
      <c r="D4393" s="280" t="s">
        <v>1217</v>
      </c>
      <c r="E4393" s="80">
        <v>1.2510657976005821E-2</v>
      </c>
      <c r="F4393" s="80">
        <v>708876</v>
      </c>
      <c r="G4393" s="80">
        <v>1</v>
      </c>
      <c r="H4393" s="280" t="s">
        <v>1342</v>
      </c>
      <c r="I4393" s="80"/>
    </row>
    <row r="4394" spans="1:9">
      <c r="A4394" s="280" t="s">
        <v>5793</v>
      </c>
      <c r="B4394" s="280" t="s">
        <v>1457</v>
      </c>
      <c r="C4394" s="280" t="s">
        <v>1194</v>
      </c>
      <c r="D4394" s="280" t="s">
        <v>1218</v>
      </c>
      <c r="E4394" s="80">
        <v>6.0248555080165593E-3</v>
      </c>
      <c r="F4394" s="80">
        <v>708876</v>
      </c>
      <c r="G4394" s="80">
        <v>1</v>
      </c>
      <c r="H4394" s="280" t="s">
        <v>1342</v>
      </c>
      <c r="I4394" s="80"/>
    </row>
    <row r="4395" spans="1:9">
      <c r="A4395" s="280" t="s">
        <v>5794</v>
      </c>
      <c r="B4395" s="280" t="s">
        <v>1457</v>
      </c>
      <c r="C4395" s="280" t="s">
        <v>1194</v>
      </c>
      <c r="D4395" s="280" t="s">
        <v>1219</v>
      </c>
      <c r="E4395" s="80">
        <v>1.5316884495923857E-2</v>
      </c>
      <c r="F4395" s="80">
        <v>708876</v>
      </c>
      <c r="G4395" s="80">
        <v>1</v>
      </c>
      <c r="H4395" s="280" t="s">
        <v>1342</v>
      </c>
      <c r="I4395" s="80"/>
    </row>
    <row r="4396" spans="1:9">
      <c r="A4396" s="280" t="s">
        <v>5795</v>
      </c>
      <c r="B4396" s="280" t="s">
        <v>1457</v>
      </c>
      <c r="C4396" s="280" t="s">
        <v>1194</v>
      </c>
      <c r="D4396" s="280" t="s">
        <v>1347</v>
      </c>
      <c r="E4396" s="80">
        <v>8.5872440759586863E-3</v>
      </c>
      <c r="F4396" s="80">
        <v>708876</v>
      </c>
      <c r="G4396" s="80">
        <v>1</v>
      </c>
      <c r="H4396" s="280" t="s">
        <v>1342</v>
      </c>
      <c r="I4396" s="80"/>
    </row>
    <row r="4397" spans="1:9">
      <c r="A4397" s="280" t="s">
        <v>5796</v>
      </c>
      <c r="B4397" s="280" t="s">
        <v>1457</v>
      </c>
      <c r="C4397" s="280" t="s">
        <v>1194</v>
      </c>
      <c r="D4397" s="280" t="s">
        <v>1344</v>
      </c>
      <c r="E4397" s="80">
        <v>1.8025369792651635E-2</v>
      </c>
      <c r="F4397" s="80">
        <v>708876</v>
      </c>
      <c r="G4397" s="80">
        <v>1</v>
      </c>
      <c r="H4397" s="280" t="s">
        <v>1342</v>
      </c>
      <c r="I4397" s="80"/>
    </row>
    <row r="4398" spans="1:9">
      <c r="A4398" s="280" t="s">
        <v>5797</v>
      </c>
      <c r="B4398" s="280" t="s">
        <v>5748</v>
      </c>
      <c r="C4398" s="280" t="s">
        <v>1195</v>
      </c>
      <c r="D4398" s="280" t="s">
        <v>1394</v>
      </c>
      <c r="E4398" s="80">
        <v>251938</v>
      </c>
      <c r="F4398" s="80">
        <v>708876</v>
      </c>
      <c r="G4398" s="80">
        <v>1</v>
      </c>
      <c r="H4398" s="280" t="s">
        <v>1394</v>
      </c>
      <c r="I4398" s="80"/>
    </row>
    <row r="4399" spans="1:9">
      <c r="A4399" s="280" t="s">
        <v>5798</v>
      </c>
      <c r="B4399" s="280" t="s">
        <v>5750</v>
      </c>
      <c r="C4399" s="280" t="s">
        <v>1195</v>
      </c>
      <c r="D4399" s="280" t="s">
        <v>1394</v>
      </c>
      <c r="E4399" s="80">
        <v>9246970784.6638565</v>
      </c>
      <c r="F4399" s="80">
        <v>708876</v>
      </c>
      <c r="G4399" s="80">
        <v>1</v>
      </c>
      <c r="H4399" s="280" t="s">
        <v>1394</v>
      </c>
      <c r="I4399" s="80"/>
    </row>
    <row r="4400" spans="1:9">
      <c r="A4400" s="280" t="s">
        <v>5799</v>
      </c>
      <c r="B4400" s="280" t="s">
        <v>5752</v>
      </c>
      <c r="C4400" s="280" t="s">
        <v>1195</v>
      </c>
      <c r="D4400" s="280" t="s">
        <v>1394</v>
      </c>
      <c r="E4400" s="80">
        <v>0.35540489450905377</v>
      </c>
      <c r="F4400" s="80">
        <v>708876</v>
      </c>
      <c r="G4400" s="80">
        <v>1</v>
      </c>
      <c r="H4400" s="280" t="s">
        <v>1394</v>
      </c>
      <c r="I4400" s="80"/>
    </row>
    <row r="4401" spans="1:9">
      <c r="A4401" s="280" t="s">
        <v>5800</v>
      </c>
      <c r="B4401" s="280" t="s">
        <v>5754</v>
      </c>
      <c r="C4401" s="280" t="s">
        <v>1195</v>
      </c>
      <c r="D4401" s="280" t="s">
        <v>1394</v>
      </c>
      <c r="E4401" s="80">
        <v>13044.553327611397</v>
      </c>
      <c r="F4401" s="80">
        <v>708876</v>
      </c>
      <c r="G4401" s="80">
        <v>1</v>
      </c>
      <c r="H4401" s="280" t="s">
        <v>1394</v>
      </c>
      <c r="I4401" s="80"/>
    </row>
    <row r="4402" spans="1:9">
      <c r="A4402" s="280" t="s">
        <v>5801</v>
      </c>
      <c r="B4402" s="280" t="s">
        <v>1457</v>
      </c>
      <c r="C4402" s="280" t="s">
        <v>1195</v>
      </c>
      <c r="D4402" s="280" t="s">
        <v>1211</v>
      </c>
      <c r="E4402" s="80">
        <v>0.20373817456074944</v>
      </c>
      <c r="F4402" s="80">
        <v>708876</v>
      </c>
      <c r="G4402" s="80">
        <v>1</v>
      </c>
      <c r="H4402" s="280" t="s">
        <v>1342</v>
      </c>
      <c r="I4402" s="80"/>
    </row>
    <row r="4403" spans="1:9">
      <c r="A4403" s="280" t="s">
        <v>5802</v>
      </c>
      <c r="B4403" s="280" t="s">
        <v>1457</v>
      </c>
      <c r="C4403" s="280" t="s">
        <v>1195</v>
      </c>
      <c r="D4403" s="280" t="s">
        <v>1212</v>
      </c>
      <c r="E4403" s="80">
        <v>0.20387520057288147</v>
      </c>
      <c r="F4403" s="80">
        <v>708876</v>
      </c>
      <c r="G4403" s="80">
        <v>1</v>
      </c>
      <c r="H4403" s="280" t="s">
        <v>1342</v>
      </c>
      <c r="I4403" s="80"/>
    </row>
    <row r="4404" spans="1:9">
      <c r="A4404" s="280" t="s">
        <v>5803</v>
      </c>
      <c r="B4404" s="280" t="s">
        <v>1457</v>
      </c>
      <c r="C4404" s="280" t="s">
        <v>1195</v>
      </c>
      <c r="D4404" s="280" t="s">
        <v>1213</v>
      </c>
      <c r="E4404" s="80">
        <v>0.20373817456074944</v>
      </c>
      <c r="F4404" s="80">
        <v>708876</v>
      </c>
      <c r="G4404" s="80">
        <v>1</v>
      </c>
      <c r="H4404" s="280" t="s">
        <v>1342</v>
      </c>
      <c r="I4404" s="80"/>
    </row>
    <row r="4405" spans="1:9">
      <c r="A4405" s="280" t="s">
        <v>5804</v>
      </c>
      <c r="B4405" s="280" t="s">
        <v>1457</v>
      </c>
      <c r="C4405" s="280" t="s">
        <v>1195</v>
      </c>
      <c r="D4405" s="280" t="s">
        <v>1214</v>
      </c>
      <c r="E4405" s="80">
        <v>0.20373817456074944</v>
      </c>
      <c r="F4405" s="80">
        <v>708876</v>
      </c>
      <c r="G4405" s="80">
        <v>1</v>
      </c>
      <c r="H4405" s="280" t="s">
        <v>1342</v>
      </c>
      <c r="I4405" s="80"/>
    </row>
    <row r="4406" spans="1:9">
      <c r="A4406" s="280" t="s">
        <v>5805</v>
      </c>
      <c r="B4406" s="280" t="s">
        <v>1457</v>
      </c>
      <c r="C4406" s="280" t="s">
        <v>1195</v>
      </c>
      <c r="D4406" s="280" t="s">
        <v>1215</v>
      </c>
      <c r="E4406" s="80">
        <v>0.18501522295880082</v>
      </c>
      <c r="F4406" s="80">
        <v>708876</v>
      </c>
      <c r="G4406" s="80">
        <v>1</v>
      </c>
      <c r="H4406" s="280" t="s">
        <v>1342</v>
      </c>
      <c r="I4406" s="80"/>
    </row>
    <row r="4407" spans="1:9">
      <c r="A4407" s="280" t="s">
        <v>5806</v>
      </c>
      <c r="B4407" s="280" t="s">
        <v>1457</v>
      </c>
      <c r="C4407" s="280" t="s">
        <v>1195</v>
      </c>
      <c r="D4407" s="280" t="s">
        <v>1216</v>
      </c>
      <c r="E4407" s="80">
        <v>0.17568336979913016</v>
      </c>
      <c r="F4407" s="80">
        <v>708876</v>
      </c>
      <c r="G4407" s="80">
        <v>1</v>
      </c>
      <c r="H4407" s="280" t="s">
        <v>1342</v>
      </c>
      <c r="I4407" s="80"/>
    </row>
    <row r="4408" spans="1:9">
      <c r="A4408" s="280" t="s">
        <v>5807</v>
      </c>
      <c r="B4408" s="280" t="s">
        <v>1457</v>
      </c>
      <c r="C4408" s="280" t="s">
        <v>1195</v>
      </c>
      <c r="D4408" s="280" t="s">
        <v>1217</v>
      </c>
      <c r="E4408" s="80">
        <v>9.58205696606962E-2</v>
      </c>
      <c r="F4408" s="80">
        <v>708876</v>
      </c>
      <c r="G4408" s="80">
        <v>1</v>
      </c>
      <c r="H4408" s="280" t="s">
        <v>1342</v>
      </c>
      <c r="I4408" s="80"/>
    </row>
    <row r="4409" spans="1:9">
      <c r="A4409" s="280" t="s">
        <v>5808</v>
      </c>
      <c r="B4409" s="280" t="s">
        <v>1457</v>
      </c>
      <c r="C4409" s="280" t="s">
        <v>1195</v>
      </c>
      <c r="D4409" s="280" t="s">
        <v>1218</v>
      </c>
      <c r="E4409" s="80">
        <v>5.683305844337265E-2</v>
      </c>
      <c r="F4409" s="80">
        <v>708876</v>
      </c>
      <c r="G4409" s="80">
        <v>1</v>
      </c>
      <c r="H4409" s="280" t="s">
        <v>1342</v>
      </c>
      <c r="I4409" s="80"/>
    </row>
    <row r="4410" spans="1:9">
      <c r="A4410" s="280" t="s">
        <v>5809</v>
      </c>
      <c r="B4410" s="280" t="s">
        <v>1457</v>
      </c>
      <c r="C4410" s="280" t="s">
        <v>1195</v>
      </c>
      <c r="D4410" s="280" t="s">
        <v>1219</v>
      </c>
      <c r="E4410" s="80">
        <v>1791.9082718936759</v>
      </c>
      <c r="F4410" s="80">
        <v>708876</v>
      </c>
      <c r="G4410" s="80">
        <v>1</v>
      </c>
      <c r="H4410" s="280" t="s">
        <v>1342</v>
      </c>
      <c r="I4410" s="80"/>
    </row>
    <row r="4411" spans="1:9">
      <c r="A4411" s="280" t="s">
        <v>5810</v>
      </c>
      <c r="B4411" s="280" t="s">
        <v>1457</v>
      </c>
      <c r="C4411" s="280" t="s">
        <v>1195</v>
      </c>
      <c r="D4411" s="280" t="s">
        <v>1347</v>
      </c>
      <c r="E4411" s="80">
        <v>7.0387004945776918E-2</v>
      </c>
      <c r="F4411" s="80">
        <v>708876</v>
      </c>
      <c r="G4411" s="80">
        <v>1</v>
      </c>
      <c r="H4411" s="280" t="s">
        <v>1342</v>
      </c>
      <c r="I4411" s="80"/>
    </row>
    <row r="4412" spans="1:9">
      <c r="A4412" s="280" t="s">
        <v>5811</v>
      </c>
      <c r="B4412" s="280" t="s">
        <v>1457</v>
      </c>
      <c r="C4412" s="280" t="s">
        <v>1195</v>
      </c>
      <c r="D4412" s="280" t="s">
        <v>1344</v>
      </c>
      <c r="E4412" s="80">
        <v>0.14855288974061007</v>
      </c>
      <c r="F4412" s="80">
        <v>708876</v>
      </c>
      <c r="G4412" s="80">
        <v>1</v>
      </c>
      <c r="H4412" s="280" t="s">
        <v>1342</v>
      </c>
      <c r="I4412" s="80"/>
    </row>
    <row r="4413" spans="1:9">
      <c r="A4413" s="280" t="s">
        <v>5812</v>
      </c>
      <c r="B4413" s="280" t="s">
        <v>5748</v>
      </c>
      <c r="C4413" s="280" t="s">
        <v>1196</v>
      </c>
      <c r="D4413" s="280" t="s">
        <v>1394</v>
      </c>
      <c r="E4413" s="80">
        <v>237831</v>
      </c>
      <c r="F4413" s="80">
        <v>708876</v>
      </c>
      <c r="G4413" s="80">
        <v>1</v>
      </c>
      <c r="H4413" s="280" t="s">
        <v>1394</v>
      </c>
      <c r="I4413" s="80"/>
    </row>
    <row r="4414" spans="1:9">
      <c r="A4414" s="280" t="s">
        <v>5813</v>
      </c>
      <c r="B4414" s="280" t="s">
        <v>5750</v>
      </c>
      <c r="C4414" s="280" t="s">
        <v>1196</v>
      </c>
      <c r="D4414" s="280" t="s">
        <v>1394</v>
      </c>
      <c r="E4414" s="80">
        <v>20133492986.552734</v>
      </c>
      <c r="F4414" s="80">
        <v>708876</v>
      </c>
      <c r="G4414" s="80">
        <v>1</v>
      </c>
      <c r="H4414" s="280" t="s">
        <v>1394</v>
      </c>
      <c r="I4414" s="80"/>
    </row>
    <row r="4415" spans="1:9">
      <c r="A4415" s="280" t="s">
        <v>5814</v>
      </c>
      <c r="B4415" s="280" t="s">
        <v>5752</v>
      </c>
      <c r="C4415" s="280" t="s">
        <v>1196</v>
      </c>
      <c r="D4415" s="280" t="s">
        <v>1394</v>
      </c>
      <c r="E4415" s="80">
        <v>0.33550437594163152</v>
      </c>
      <c r="F4415" s="80">
        <v>708876</v>
      </c>
      <c r="G4415" s="80">
        <v>1</v>
      </c>
      <c r="H4415" s="280" t="s">
        <v>1394</v>
      </c>
      <c r="I4415" s="80"/>
    </row>
    <row r="4416" spans="1:9">
      <c r="A4416" s="280" t="s">
        <v>5815</v>
      </c>
      <c r="B4416" s="280" t="s">
        <v>5754</v>
      </c>
      <c r="C4416" s="280" t="s">
        <v>1196</v>
      </c>
      <c r="D4416" s="280" t="s">
        <v>1394</v>
      </c>
      <c r="E4416" s="80">
        <v>28401.995534554328</v>
      </c>
      <c r="F4416" s="80">
        <v>708876</v>
      </c>
      <c r="G4416" s="80">
        <v>1</v>
      </c>
      <c r="H4416" s="280" t="s">
        <v>1394</v>
      </c>
      <c r="I4416" s="80"/>
    </row>
    <row r="4417" spans="1:9">
      <c r="A4417" s="280" t="s">
        <v>5816</v>
      </c>
      <c r="B4417" s="280" t="s">
        <v>1457</v>
      </c>
      <c r="C4417" s="280" t="s">
        <v>1196</v>
      </c>
      <c r="D4417" s="280" t="s">
        <v>1211</v>
      </c>
      <c r="E4417" s="80">
        <v>0.45989750362459436</v>
      </c>
      <c r="F4417" s="80">
        <v>708876</v>
      </c>
      <c r="G4417" s="80">
        <v>1</v>
      </c>
      <c r="H4417" s="280" t="s">
        <v>1342</v>
      </c>
      <c r="I4417" s="80"/>
    </row>
    <row r="4418" spans="1:9">
      <c r="A4418" s="280" t="s">
        <v>5817</v>
      </c>
      <c r="B4418" s="280" t="s">
        <v>1457</v>
      </c>
      <c r="C4418" s="280" t="s">
        <v>1196</v>
      </c>
      <c r="D4418" s="280" t="s">
        <v>1212</v>
      </c>
      <c r="E4418" s="80">
        <v>0.45991515467586308</v>
      </c>
      <c r="F4418" s="80">
        <v>708876</v>
      </c>
      <c r="G4418" s="80">
        <v>1</v>
      </c>
      <c r="H4418" s="280" t="s">
        <v>1342</v>
      </c>
      <c r="I4418" s="80"/>
    </row>
    <row r="4419" spans="1:9">
      <c r="A4419" s="280" t="s">
        <v>5818</v>
      </c>
      <c r="B4419" s="280" t="s">
        <v>1457</v>
      </c>
      <c r="C4419" s="280" t="s">
        <v>1196</v>
      </c>
      <c r="D4419" s="280" t="s">
        <v>1213</v>
      </c>
      <c r="E4419" s="80">
        <v>0.45989750362459436</v>
      </c>
      <c r="F4419" s="80">
        <v>708876</v>
      </c>
      <c r="G4419" s="80">
        <v>1</v>
      </c>
      <c r="H4419" s="280" t="s">
        <v>1342</v>
      </c>
      <c r="I4419" s="80"/>
    </row>
    <row r="4420" spans="1:9">
      <c r="A4420" s="280" t="s">
        <v>5819</v>
      </c>
      <c r="B4420" s="280" t="s">
        <v>1457</v>
      </c>
      <c r="C4420" s="280" t="s">
        <v>1196</v>
      </c>
      <c r="D4420" s="280" t="s">
        <v>1214</v>
      </c>
      <c r="E4420" s="80">
        <v>0.45991515467586308</v>
      </c>
      <c r="F4420" s="80">
        <v>708876</v>
      </c>
      <c r="G4420" s="80">
        <v>1</v>
      </c>
      <c r="H4420" s="280" t="s">
        <v>1342</v>
      </c>
      <c r="I4420" s="80"/>
    </row>
    <row r="4421" spans="1:9">
      <c r="A4421" s="280" t="s">
        <v>5820</v>
      </c>
      <c r="B4421" s="280" t="s">
        <v>1457</v>
      </c>
      <c r="C4421" s="280" t="s">
        <v>1196</v>
      </c>
      <c r="D4421" s="280" t="s">
        <v>1215</v>
      </c>
      <c r="E4421" s="80">
        <v>0.41744873569853369</v>
      </c>
      <c r="F4421" s="80">
        <v>708876</v>
      </c>
      <c r="G4421" s="80">
        <v>1</v>
      </c>
      <c r="H4421" s="280" t="s">
        <v>1342</v>
      </c>
      <c r="I4421" s="80"/>
    </row>
    <row r="4422" spans="1:9">
      <c r="A4422" s="280" t="s">
        <v>5821</v>
      </c>
      <c r="B4422" s="280" t="s">
        <v>1457</v>
      </c>
      <c r="C4422" s="280" t="s">
        <v>1196</v>
      </c>
      <c r="D4422" s="280" t="s">
        <v>1216</v>
      </c>
      <c r="E4422" s="80">
        <v>0.27061606254916415</v>
      </c>
      <c r="F4422" s="80">
        <v>708876</v>
      </c>
      <c r="G4422" s="80">
        <v>1</v>
      </c>
      <c r="H4422" s="280" t="s">
        <v>1342</v>
      </c>
      <c r="I4422" s="80"/>
    </row>
    <row r="4423" spans="1:9">
      <c r="A4423" s="280" t="s">
        <v>5822</v>
      </c>
      <c r="B4423" s="280" t="s">
        <v>1457</v>
      </c>
      <c r="C4423" s="280" t="s">
        <v>1196</v>
      </c>
      <c r="D4423" s="280" t="s">
        <v>1217</v>
      </c>
      <c r="E4423" s="80">
        <v>0.21915714373016509</v>
      </c>
      <c r="F4423" s="80">
        <v>708876</v>
      </c>
      <c r="G4423" s="80">
        <v>1</v>
      </c>
      <c r="H4423" s="280" t="s">
        <v>1342</v>
      </c>
      <c r="I4423" s="80"/>
    </row>
    <row r="4424" spans="1:9">
      <c r="A4424" s="280" t="s">
        <v>5823</v>
      </c>
      <c r="B4424" s="280" t="s">
        <v>1457</v>
      </c>
      <c r="C4424" s="280" t="s">
        <v>1196</v>
      </c>
      <c r="D4424" s="280" t="s">
        <v>1218</v>
      </c>
      <c r="E4424" s="80">
        <v>0.13482155874121166</v>
      </c>
      <c r="F4424" s="80">
        <v>708876</v>
      </c>
      <c r="G4424" s="80">
        <v>1</v>
      </c>
      <c r="H4424" s="280" t="s">
        <v>1342</v>
      </c>
      <c r="I4424" s="80"/>
    </row>
    <row r="4425" spans="1:9">
      <c r="A4425" s="280" t="s">
        <v>5824</v>
      </c>
      <c r="B4425" s="280" t="s">
        <v>1457</v>
      </c>
      <c r="C4425" s="280" t="s">
        <v>1196</v>
      </c>
      <c r="D4425" s="280" t="s">
        <v>1219</v>
      </c>
      <c r="E4425" s="80">
        <v>142.01504598557813</v>
      </c>
      <c r="F4425" s="80">
        <v>708876</v>
      </c>
      <c r="G4425" s="80">
        <v>1</v>
      </c>
      <c r="H4425" s="280" t="s">
        <v>1342</v>
      </c>
      <c r="I4425" s="80"/>
    </row>
    <row r="4426" spans="1:9">
      <c r="A4426" s="280" t="s">
        <v>5825</v>
      </c>
      <c r="B4426" s="280" t="s">
        <v>1457</v>
      </c>
      <c r="C4426" s="280" t="s">
        <v>1196</v>
      </c>
      <c r="D4426" s="280" t="s">
        <v>1347</v>
      </c>
      <c r="E4426" s="80">
        <v>0.15038725010927084</v>
      </c>
      <c r="F4426" s="80">
        <v>708876</v>
      </c>
      <c r="G4426" s="80">
        <v>1</v>
      </c>
      <c r="H4426" s="280" t="s">
        <v>1342</v>
      </c>
      <c r="I4426" s="80"/>
    </row>
    <row r="4427" spans="1:9">
      <c r="A4427" s="280" t="s">
        <v>5826</v>
      </c>
      <c r="B4427" s="280" t="s">
        <v>1457</v>
      </c>
      <c r="C4427" s="280" t="s">
        <v>1196</v>
      </c>
      <c r="D4427" s="280" t="s">
        <v>1344</v>
      </c>
      <c r="E4427" s="80">
        <v>0.33531966305605093</v>
      </c>
      <c r="F4427" s="80">
        <v>708876</v>
      </c>
      <c r="G4427" s="80">
        <v>1</v>
      </c>
      <c r="H4427" s="280" t="s">
        <v>1342</v>
      </c>
      <c r="I4427" s="80"/>
    </row>
    <row r="4428" spans="1:9">
      <c r="A4428" s="280" t="s">
        <v>5827</v>
      </c>
      <c r="B4428" s="280" t="s">
        <v>5748</v>
      </c>
      <c r="C4428" s="280" t="s">
        <v>1197</v>
      </c>
      <c r="D4428" s="280" t="s">
        <v>1394</v>
      </c>
      <c r="E4428" s="80">
        <v>127039</v>
      </c>
      <c r="F4428" s="80">
        <v>708876</v>
      </c>
      <c r="G4428" s="80">
        <v>1</v>
      </c>
      <c r="H4428" s="280" t="s">
        <v>1394</v>
      </c>
      <c r="I4428" s="80"/>
    </row>
    <row r="4429" spans="1:9">
      <c r="A4429" s="280" t="s">
        <v>5828</v>
      </c>
      <c r="B4429" s="280" t="s">
        <v>5750</v>
      </c>
      <c r="C4429" s="280" t="s">
        <v>1197</v>
      </c>
      <c r="D4429" s="280" t="s">
        <v>1394</v>
      </c>
      <c r="E4429" s="80">
        <v>22214713528.757389</v>
      </c>
      <c r="F4429" s="80">
        <v>708876</v>
      </c>
      <c r="G4429" s="80">
        <v>1</v>
      </c>
      <c r="H4429" s="280" t="s">
        <v>1394</v>
      </c>
      <c r="I4429" s="80"/>
    </row>
    <row r="4430" spans="1:9">
      <c r="A4430" s="280" t="s">
        <v>5829</v>
      </c>
      <c r="B4430" s="280" t="s">
        <v>5752</v>
      </c>
      <c r="C4430" s="280" t="s">
        <v>1197</v>
      </c>
      <c r="D4430" s="280" t="s">
        <v>1394</v>
      </c>
      <c r="E4430" s="80">
        <v>0.17921187908745675</v>
      </c>
      <c r="F4430" s="80">
        <v>708876</v>
      </c>
      <c r="G4430" s="80">
        <v>1</v>
      </c>
      <c r="H4430" s="280" t="s">
        <v>1394</v>
      </c>
      <c r="I4430" s="80"/>
    </row>
    <row r="4431" spans="1:9">
      <c r="A4431" s="280" t="s">
        <v>5830</v>
      </c>
      <c r="B4431" s="280" t="s">
        <v>5754</v>
      </c>
      <c r="C4431" s="280" t="s">
        <v>1197</v>
      </c>
      <c r="D4431" s="280" t="s">
        <v>1394</v>
      </c>
      <c r="E4431" s="80">
        <v>31337.939962359269</v>
      </c>
      <c r="F4431" s="80">
        <v>708876</v>
      </c>
      <c r="G4431" s="80">
        <v>1</v>
      </c>
      <c r="H4431" s="280" t="s">
        <v>1394</v>
      </c>
      <c r="I4431" s="80"/>
    </row>
    <row r="4432" spans="1:9">
      <c r="A4432" s="280" t="s">
        <v>5831</v>
      </c>
      <c r="B4432" s="280" t="s">
        <v>1457</v>
      </c>
      <c r="C4432" s="280" t="s">
        <v>1197</v>
      </c>
      <c r="D4432" s="280" t="s">
        <v>1211</v>
      </c>
      <c r="E4432" s="80">
        <v>1.0472865346960951</v>
      </c>
      <c r="F4432" s="80">
        <v>708876</v>
      </c>
      <c r="G4432" s="80">
        <v>1</v>
      </c>
      <c r="H4432" s="280" t="s">
        <v>1342</v>
      </c>
      <c r="I4432" s="80"/>
    </row>
    <row r="4433" spans="1:9">
      <c r="A4433" s="280" t="s">
        <v>5832</v>
      </c>
      <c r="B4433" s="280" t="s">
        <v>1457</v>
      </c>
      <c r="C4433" s="280" t="s">
        <v>1197</v>
      </c>
      <c r="D4433" s="280" t="s">
        <v>1212</v>
      </c>
      <c r="E4433" s="80">
        <v>1.0472865346960951</v>
      </c>
      <c r="F4433" s="80">
        <v>708876</v>
      </c>
      <c r="G4433" s="80">
        <v>1</v>
      </c>
      <c r="H4433" s="280" t="s">
        <v>1342</v>
      </c>
      <c r="I4433" s="80"/>
    </row>
    <row r="4434" spans="1:9">
      <c r="A4434" s="280" t="s">
        <v>5833</v>
      </c>
      <c r="B4434" s="280" t="s">
        <v>1457</v>
      </c>
      <c r="C4434" s="280" t="s">
        <v>1197</v>
      </c>
      <c r="D4434" s="280" t="s">
        <v>1213</v>
      </c>
      <c r="E4434" s="80">
        <v>1.0472865346960951</v>
      </c>
      <c r="F4434" s="80">
        <v>708876</v>
      </c>
      <c r="G4434" s="80">
        <v>1</v>
      </c>
      <c r="H4434" s="280" t="s">
        <v>1342</v>
      </c>
      <c r="I4434" s="80"/>
    </row>
    <row r="4435" spans="1:9">
      <c r="A4435" s="280" t="s">
        <v>5834</v>
      </c>
      <c r="B4435" s="280" t="s">
        <v>1457</v>
      </c>
      <c r="C4435" s="280" t="s">
        <v>1197</v>
      </c>
      <c r="D4435" s="280" t="s">
        <v>1214</v>
      </c>
      <c r="E4435" s="80">
        <v>1.0472865346960951</v>
      </c>
      <c r="F4435" s="80">
        <v>708876</v>
      </c>
      <c r="G4435" s="80">
        <v>1</v>
      </c>
      <c r="H4435" s="280" t="s">
        <v>1342</v>
      </c>
      <c r="I4435" s="80"/>
    </row>
    <row r="4436" spans="1:9">
      <c r="A4436" s="280" t="s">
        <v>5835</v>
      </c>
      <c r="B4436" s="280" t="s">
        <v>1457</v>
      </c>
      <c r="C4436" s="280" t="s">
        <v>1197</v>
      </c>
      <c r="D4436" s="280" t="s">
        <v>1215</v>
      </c>
      <c r="E4436" s="80">
        <v>0.983834555009097</v>
      </c>
      <c r="F4436" s="80">
        <v>708876</v>
      </c>
      <c r="G4436" s="80">
        <v>1</v>
      </c>
      <c r="H4436" s="280" t="s">
        <v>1342</v>
      </c>
      <c r="I4436" s="80"/>
    </row>
    <row r="4437" spans="1:9">
      <c r="A4437" s="280" t="s">
        <v>5836</v>
      </c>
      <c r="B4437" s="280" t="s">
        <v>1457</v>
      </c>
      <c r="C4437" s="280" t="s">
        <v>1197</v>
      </c>
      <c r="D4437" s="280" t="s">
        <v>1216</v>
      </c>
      <c r="E4437" s="80">
        <v>0.79402081871259578</v>
      </c>
      <c r="F4437" s="80">
        <v>708876</v>
      </c>
      <c r="G4437" s="80">
        <v>1</v>
      </c>
      <c r="H4437" s="280" t="s">
        <v>1342</v>
      </c>
      <c r="I4437" s="80"/>
    </row>
    <row r="4438" spans="1:9">
      <c r="A4438" s="280" t="s">
        <v>5837</v>
      </c>
      <c r="B4438" s="280" t="s">
        <v>1457</v>
      </c>
      <c r="C4438" s="280" t="s">
        <v>1197</v>
      </c>
      <c r="D4438" s="280" t="s">
        <v>1217</v>
      </c>
      <c r="E4438" s="80">
        <v>0.48976259646992043</v>
      </c>
      <c r="F4438" s="80">
        <v>708876</v>
      </c>
      <c r="G4438" s="80">
        <v>1</v>
      </c>
      <c r="H4438" s="280" t="s">
        <v>1342</v>
      </c>
      <c r="I4438" s="80"/>
    </row>
    <row r="4439" spans="1:9">
      <c r="A4439" s="280" t="s">
        <v>5838</v>
      </c>
      <c r="B4439" s="280" t="s">
        <v>1457</v>
      </c>
      <c r="C4439" s="280" t="s">
        <v>1197</v>
      </c>
      <c r="D4439" s="280" t="s">
        <v>1218</v>
      </c>
      <c r="E4439" s="80">
        <v>1.2460111616409999</v>
      </c>
      <c r="F4439" s="80">
        <v>708876</v>
      </c>
      <c r="G4439" s="80">
        <v>1</v>
      </c>
      <c r="H4439" s="280" t="s">
        <v>1342</v>
      </c>
      <c r="I4439" s="80"/>
    </row>
    <row r="4440" spans="1:9">
      <c r="A4440" s="280" t="s">
        <v>5839</v>
      </c>
      <c r="B4440" s="280" t="s">
        <v>1457</v>
      </c>
      <c r="C4440" s="280" t="s">
        <v>1197</v>
      </c>
      <c r="D4440" s="280" t="s">
        <v>1219</v>
      </c>
      <c r="E4440" s="80">
        <v>0.34957704161086717</v>
      </c>
      <c r="F4440" s="80">
        <v>708876</v>
      </c>
      <c r="G4440" s="80">
        <v>1</v>
      </c>
      <c r="H4440" s="280" t="s">
        <v>1342</v>
      </c>
      <c r="I4440" s="80"/>
    </row>
    <row r="4441" spans="1:9">
      <c r="A4441" s="280" t="s">
        <v>5840</v>
      </c>
      <c r="B4441" s="280" t="s">
        <v>1457</v>
      </c>
      <c r="C4441" s="280" t="s">
        <v>1197</v>
      </c>
      <c r="D4441" s="280" t="s">
        <v>1347</v>
      </c>
      <c r="E4441" s="80">
        <v>0.32847083159779678</v>
      </c>
      <c r="F4441" s="80">
        <v>708876</v>
      </c>
      <c r="G4441" s="80">
        <v>1</v>
      </c>
      <c r="H4441" s="280" t="s">
        <v>1342</v>
      </c>
      <c r="I4441" s="80"/>
    </row>
    <row r="4442" spans="1:9">
      <c r="A4442" s="280" t="s">
        <v>5841</v>
      </c>
      <c r="B4442" s="280" t="s">
        <v>1457</v>
      </c>
      <c r="C4442" s="280" t="s">
        <v>1197</v>
      </c>
      <c r="D4442" s="280" t="s">
        <v>1344</v>
      </c>
      <c r="E4442" s="80">
        <v>0.70354622249222731</v>
      </c>
      <c r="F4442" s="80">
        <v>708876</v>
      </c>
      <c r="G4442" s="80">
        <v>1</v>
      </c>
      <c r="H4442" s="280" t="s">
        <v>1342</v>
      </c>
      <c r="I4442" s="80"/>
    </row>
    <row r="4443" spans="1:9">
      <c r="A4443" s="280" t="s">
        <v>5842</v>
      </c>
      <c r="B4443" s="280" t="s">
        <v>5748</v>
      </c>
      <c r="C4443" s="280" t="s">
        <v>1198</v>
      </c>
      <c r="D4443" s="280" t="s">
        <v>1394</v>
      </c>
      <c r="E4443" s="80">
        <v>13830</v>
      </c>
      <c r="F4443" s="80">
        <v>708876</v>
      </c>
      <c r="G4443" s="80">
        <v>1</v>
      </c>
      <c r="H4443" s="280" t="s">
        <v>1394</v>
      </c>
      <c r="I4443" s="80"/>
    </row>
    <row r="4444" spans="1:9">
      <c r="A4444" s="280" t="s">
        <v>5843</v>
      </c>
      <c r="B4444" s="280" t="s">
        <v>5750</v>
      </c>
      <c r="C4444" s="280" t="s">
        <v>1198</v>
      </c>
      <c r="D4444" s="280" t="s">
        <v>1394</v>
      </c>
      <c r="E4444" s="80">
        <v>136448269.28809518</v>
      </c>
      <c r="F4444" s="80">
        <v>708876</v>
      </c>
      <c r="G4444" s="80">
        <v>1</v>
      </c>
      <c r="H4444" s="280" t="s">
        <v>1394</v>
      </c>
      <c r="I4444" s="80"/>
    </row>
    <row r="4445" spans="1:9">
      <c r="A4445" s="280" t="s">
        <v>5844</v>
      </c>
      <c r="B4445" s="280" t="s">
        <v>5752</v>
      </c>
      <c r="C4445" s="280" t="s">
        <v>1198</v>
      </c>
      <c r="D4445" s="280" t="s">
        <v>1394</v>
      </c>
      <c r="E4445" s="80">
        <v>1.9509759111607673E-2</v>
      </c>
      <c r="F4445" s="80">
        <v>708876</v>
      </c>
      <c r="G4445" s="80">
        <v>1</v>
      </c>
      <c r="H4445" s="280" t="s">
        <v>1394</v>
      </c>
      <c r="I4445" s="80"/>
    </row>
    <row r="4446" spans="1:9">
      <c r="A4446" s="280" t="s">
        <v>5845</v>
      </c>
      <c r="B4446" s="280" t="s">
        <v>5754</v>
      </c>
      <c r="C4446" s="280" t="s">
        <v>1198</v>
      </c>
      <c r="D4446" s="280" t="s">
        <v>1394</v>
      </c>
      <c r="E4446" s="80">
        <v>192.48538430994304</v>
      </c>
      <c r="F4446" s="80">
        <v>708876</v>
      </c>
      <c r="G4446" s="80">
        <v>1</v>
      </c>
      <c r="H4446" s="280" t="s">
        <v>1394</v>
      </c>
      <c r="I4446" s="80"/>
    </row>
    <row r="4447" spans="1:9">
      <c r="A4447" s="280" t="s">
        <v>5846</v>
      </c>
      <c r="B4447" s="280" t="s">
        <v>1457</v>
      </c>
      <c r="C4447" s="280" t="s">
        <v>1198</v>
      </c>
      <c r="D4447" s="280" t="s">
        <v>1211</v>
      </c>
      <c r="E4447" s="80">
        <v>4.0176568944982241E-2</v>
      </c>
      <c r="F4447" s="80">
        <v>708876</v>
      </c>
      <c r="G4447" s="80">
        <v>1</v>
      </c>
      <c r="H4447" s="280" t="s">
        <v>1342</v>
      </c>
      <c r="I4447" s="80"/>
    </row>
    <row r="4448" spans="1:9">
      <c r="A4448" s="280" t="s">
        <v>5847</v>
      </c>
      <c r="B4448" s="280" t="s">
        <v>1457</v>
      </c>
      <c r="C4448" s="280" t="s">
        <v>1198</v>
      </c>
      <c r="D4448" s="280" t="s">
        <v>1212</v>
      </c>
      <c r="E4448" s="80">
        <v>4.0176568944982241E-2</v>
      </c>
      <c r="F4448" s="80">
        <v>708876</v>
      </c>
      <c r="G4448" s="80">
        <v>1</v>
      </c>
      <c r="H4448" s="280" t="s">
        <v>1342</v>
      </c>
      <c r="I4448" s="80"/>
    </row>
    <row r="4449" spans="1:9">
      <c r="A4449" s="280" t="s">
        <v>5848</v>
      </c>
      <c r="B4449" s="280" t="s">
        <v>1457</v>
      </c>
      <c r="C4449" s="280" t="s">
        <v>1198</v>
      </c>
      <c r="D4449" s="280" t="s">
        <v>1213</v>
      </c>
      <c r="E4449" s="80">
        <v>4.0176568944982241E-2</v>
      </c>
      <c r="F4449" s="80">
        <v>708876</v>
      </c>
      <c r="G4449" s="80">
        <v>1</v>
      </c>
      <c r="H4449" s="280" t="s">
        <v>1342</v>
      </c>
      <c r="I4449" s="80"/>
    </row>
    <row r="4450" spans="1:9">
      <c r="A4450" s="280" t="s">
        <v>5849</v>
      </c>
      <c r="B4450" s="280" t="s">
        <v>1457</v>
      </c>
      <c r="C4450" s="280" t="s">
        <v>1198</v>
      </c>
      <c r="D4450" s="280" t="s">
        <v>1214</v>
      </c>
      <c r="E4450" s="80">
        <v>4.0176568944982241E-2</v>
      </c>
      <c r="F4450" s="80">
        <v>708876</v>
      </c>
      <c r="G4450" s="80">
        <v>1</v>
      </c>
      <c r="H4450" s="280" t="s">
        <v>1342</v>
      </c>
      <c r="I4450" s="80"/>
    </row>
    <row r="4451" spans="1:9">
      <c r="A4451" s="280" t="s">
        <v>5850</v>
      </c>
      <c r="B4451" s="280" t="s">
        <v>1457</v>
      </c>
      <c r="C4451" s="280" t="s">
        <v>1198</v>
      </c>
      <c r="D4451" s="280" t="s">
        <v>1215</v>
      </c>
      <c r="E4451" s="80">
        <v>3.8654863069535222E-2</v>
      </c>
      <c r="F4451" s="80">
        <v>708876</v>
      </c>
      <c r="G4451" s="80">
        <v>1</v>
      </c>
      <c r="H4451" s="280" t="s">
        <v>1342</v>
      </c>
      <c r="I4451" s="80"/>
    </row>
    <row r="4452" spans="1:9">
      <c r="A4452" s="280" t="s">
        <v>5851</v>
      </c>
      <c r="B4452" s="280" t="s">
        <v>1457</v>
      </c>
      <c r="C4452" s="280" t="s">
        <v>1198</v>
      </c>
      <c r="D4452" s="280" t="s">
        <v>1216</v>
      </c>
      <c r="E4452" s="80">
        <v>3.4584356008590174E-2</v>
      </c>
      <c r="F4452" s="80">
        <v>708876</v>
      </c>
      <c r="G4452" s="80">
        <v>1</v>
      </c>
      <c r="H4452" s="280" t="s">
        <v>1342</v>
      </c>
      <c r="I4452" s="80"/>
    </row>
    <row r="4453" spans="1:9">
      <c r="A4453" s="280" t="s">
        <v>5852</v>
      </c>
      <c r="B4453" s="280" t="s">
        <v>1457</v>
      </c>
      <c r="C4453" s="280" t="s">
        <v>1198</v>
      </c>
      <c r="D4453" s="280" t="s">
        <v>1217</v>
      </c>
      <c r="E4453" s="80">
        <v>2.6168954264409249E-2</v>
      </c>
      <c r="F4453" s="80">
        <v>708876</v>
      </c>
      <c r="G4453" s="80">
        <v>1</v>
      </c>
      <c r="H4453" s="280" t="s">
        <v>1342</v>
      </c>
      <c r="I4453" s="80"/>
    </row>
    <row r="4454" spans="1:9">
      <c r="A4454" s="280" t="s">
        <v>5853</v>
      </c>
      <c r="B4454" s="280" t="s">
        <v>1457</v>
      </c>
      <c r="C4454" s="280" t="s">
        <v>1198</v>
      </c>
      <c r="D4454" s="280" t="s">
        <v>1218</v>
      </c>
      <c r="E4454" s="80">
        <v>-1.2078406800586446E-2</v>
      </c>
      <c r="F4454" s="80">
        <v>708876</v>
      </c>
      <c r="G4454" s="80">
        <v>1</v>
      </c>
      <c r="H4454" s="280" t="s">
        <v>1342</v>
      </c>
      <c r="I4454" s="80"/>
    </row>
    <row r="4455" spans="1:9">
      <c r="A4455" s="280" t="s">
        <v>5854</v>
      </c>
      <c r="B4455" s="280" t="s">
        <v>1457</v>
      </c>
      <c r="C4455" s="280" t="s">
        <v>1198</v>
      </c>
      <c r="D4455" s="280" t="s">
        <v>1219</v>
      </c>
      <c r="E4455" s="80">
        <v>2.2868138961116415E-2</v>
      </c>
      <c r="F4455" s="80">
        <v>708876</v>
      </c>
      <c r="G4455" s="80">
        <v>1</v>
      </c>
      <c r="H4455" s="280" t="s">
        <v>1342</v>
      </c>
      <c r="I4455" s="80"/>
    </row>
    <row r="4456" spans="1:9">
      <c r="A4456" s="280" t="s">
        <v>5855</v>
      </c>
      <c r="B4456" s="280" t="s">
        <v>1457</v>
      </c>
      <c r="C4456" s="280" t="s">
        <v>1198</v>
      </c>
      <c r="D4456" s="280" t="s">
        <v>1347</v>
      </c>
      <c r="E4456" s="80">
        <v>1.9046354272248163E-2</v>
      </c>
      <c r="F4456" s="80">
        <v>708876</v>
      </c>
      <c r="G4456" s="80">
        <v>1</v>
      </c>
      <c r="H4456" s="280" t="s">
        <v>1342</v>
      </c>
      <c r="I4456" s="80"/>
    </row>
    <row r="4457" spans="1:9">
      <c r="A4457" s="280" t="s">
        <v>5856</v>
      </c>
      <c r="B4457" s="280" t="s">
        <v>1457</v>
      </c>
      <c r="C4457" s="280" t="s">
        <v>1198</v>
      </c>
      <c r="D4457" s="280" t="s">
        <v>1344</v>
      </c>
      <c r="E4457" s="80">
        <v>4.0008959187185382E-2</v>
      </c>
      <c r="F4457" s="80">
        <v>708876</v>
      </c>
      <c r="G4457" s="80">
        <v>1</v>
      </c>
      <c r="H4457" s="280" t="s">
        <v>1342</v>
      </c>
      <c r="I4457" s="80"/>
    </row>
    <row r="4458" spans="1:9">
      <c r="A4458" s="280" t="s">
        <v>5857</v>
      </c>
      <c r="B4458" s="280" t="s">
        <v>5748</v>
      </c>
      <c r="C4458" s="280" t="s">
        <v>1199</v>
      </c>
      <c r="D4458" s="280" t="s">
        <v>1394</v>
      </c>
      <c r="E4458" s="80">
        <v>321178</v>
      </c>
      <c r="F4458" s="80">
        <v>708876</v>
      </c>
      <c r="G4458" s="80">
        <v>1</v>
      </c>
      <c r="H4458" s="280" t="s">
        <v>1394</v>
      </c>
      <c r="I4458" s="80"/>
    </row>
    <row r="4459" spans="1:9">
      <c r="A4459" s="280" t="s">
        <v>5858</v>
      </c>
      <c r="B4459" s="280" t="s">
        <v>5750</v>
      </c>
      <c r="C4459" s="280" t="s">
        <v>1199</v>
      </c>
      <c r="D4459" s="280" t="s">
        <v>1394</v>
      </c>
      <c r="E4459" s="80">
        <v>1336945405.2890625</v>
      </c>
      <c r="F4459" s="80">
        <v>708876</v>
      </c>
      <c r="G4459" s="80">
        <v>1</v>
      </c>
      <c r="H4459" s="280" t="s">
        <v>1394</v>
      </c>
      <c r="I4459" s="80"/>
    </row>
    <row r="4460" spans="1:9">
      <c r="A4460" s="280" t="s">
        <v>5859</v>
      </c>
      <c r="B4460" s="280" t="s">
        <v>5752</v>
      </c>
      <c r="C4460" s="280" t="s">
        <v>1199</v>
      </c>
      <c r="D4460" s="280" t="s">
        <v>1394</v>
      </c>
      <c r="E4460" s="80">
        <v>0.45308065162313294</v>
      </c>
      <c r="F4460" s="80">
        <v>708876</v>
      </c>
      <c r="G4460" s="80">
        <v>1</v>
      </c>
      <c r="H4460" s="280" t="s">
        <v>1394</v>
      </c>
      <c r="I4460" s="80"/>
    </row>
    <row r="4461" spans="1:9">
      <c r="A4461" s="280" t="s">
        <v>5860</v>
      </c>
      <c r="B4461" s="280" t="s">
        <v>5754</v>
      </c>
      <c r="C4461" s="280" t="s">
        <v>1199</v>
      </c>
      <c r="D4461" s="280" t="s">
        <v>1394</v>
      </c>
      <c r="E4461" s="80">
        <v>1886.00743330154</v>
      </c>
      <c r="F4461" s="80">
        <v>708876</v>
      </c>
      <c r="G4461" s="80">
        <v>1</v>
      </c>
      <c r="H4461" s="280" t="s">
        <v>1394</v>
      </c>
      <c r="I4461" s="80"/>
    </row>
    <row r="4462" spans="1:9">
      <c r="A4462" s="280" t="s">
        <v>5861</v>
      </c>
      <c r="B4462" s="280" t="s">
        <v>1457</v>
      </c>
      <c r="C4462" s="280" t="s">
        <v>1199</v>
      </c>
      <c r="D4462" s="280" t="s">
        <v>1211</v>
      </c>
      <c r="E4462" s="80">
        <v>2.375566091685739E-2</v>
      </c>
      <c r="F4462" s="80">
        <v>708876</v>
      </c>
      <c r="G4462" s="80">
        <v>1</v>
      </c>
      <c r="H4462" s="280" t="s">
        <v>1342</v>
      </c>
      <c r="I4462" s="80"/>
    </row>
    <row r="4463" spans="1:9">
      <c r="A4463" s="280" t="s">
        <v>5862</v>
      </c>
      <c r="B4463" s="280" t="s">
        <v>1457</v>
      </c>
      <c r="C4463" s="280" t="s">
        <v>1199</v>
      </c>
      <c r="D4463" s="280" t="s">
        <v>1212</v>
      </c>
      <c r="E4463" s="80">
        <v>2.376601231367937E-2</v>
      </c>
      <c r="F4463" s="80">
        <v>708876</v>
      </c>
      <c r="G4463" s="80">
        <v>1</v>
      </c>
      <c r="H4463" s="280" t="s">
        <v>1342</v>
      </c>
      <c r="I4463" s="80"/>
    </row>
    <row r="4464" spans="1:9">
      <c r="A4464" s="280" t="s">
        <v>5863</v>
      </c>
      <c r="B4464" s="280" t="s">
        <v>1457</v>
      </c>
      <c r="C4464" s="280" t="s">
        <v>1199</v>
      </c>
      <c r="D4464" s="280" t="s">
        <v>1213</v>
      </c>
      <c r="E4464" s="80">
        <v>2.375566091685739E-2</v>
      </c>
      <c r="F4464" s="80">
        <v>708876</v>
      </c>
      <c r="G4464" s="80">
        <v>1</v>
      </c>
      <c r="H4464" s="280" t="s">
        <v>1342</v>
      </c>
      <c r="I4464" s="80"/>
    </row>
    <row r="4465" spans="1:9">
      <c r="A4465" s="280" t="s">
        <v>5864</v>
      </c>
      <c r="B4465" s="280" t="s">
        <v>1457</v>
      </c>
      <c r="C4465" s="280" t="s">
        <v>1199</v>
      </c>
      <c r="D4465" s="280" t="s">
        <v>1214</v>
      </c>
      <c r="E4465" s="80">
        <v>2.375566091685739E-2</v>
      </c>
      <c r="F4465" s="80">
        <v>708876</v>
      </c>
      <c r="G4465" s="80">
        <v>1</v>
      </c>
      <c r="H4465" s="280" t="s">
        <v>1342</v>
      </c>
      <c r="I4465" s="80"/>
    </row>
    <row r="4466" spans="1:9">
      <c r="A4466" s="280" t="s">
        <v>5865</v>
      </c>
      <c r="B4466" s="280" t="s">
        <v>1457</v>
      </c>
      <c r="C4466" s="280" t="s">
        <v>1199</v>
      </c>
      <c r="D4466" s="280" t="s">
        <v>1215</v>
      </c>
      <c r="E4466" s="80">
        <v>2.1802222830698541E-2</v>
      </c>
      <c r="F4466" s="80">
        <v>708876</v>
      </c>
      <c r="G4466" s="80">
        <v>1</v>
      </c>
      <c r="H4466" s="280" t="s">
        <v>1342</v>
      </c>
      <c r="I4466" s="80"/>
    </row>
    <row r="4467" spans="1:9">
      <c r="A4467" s="280" t="s">
        <v>5866</v>
      </c>
      <c r="B4467" s="280" t="s">
        <v>1457</v>
      </c>
      <c r="C4467" s="280" t="s">
        <v>1199</v>
      </c>
      <c r="D4467" s="280" t="s">
        <v>1216</v>
      </c>
      <c r="E4467" s="80">
        <v>1.8783192273242152E-2</v>
      </c>
      <c r="F4467" s="80">
        <v>708876</v>
      </c>
      <c r="G4467" s="80">
        <v>1</v>
      </c>
      <c r="H4467" s="280" t="s">
        <v>1342</v>
      </c>
      <c r="I4467" s="80"/>
    </row>
    <row r="4468" spans="1:9">
      <c r="A4468" s="280" t="s">
        <v>5867</v>
      </c>
      <c r="B4468" s="280" t="s">
        <v>1457</v>
      </c>
      <c r="C4468" s="280" t="s">
        <v>1199</v>
      </c>
      <c r="D4468" s="280" t="s">
        <v>1217</v>
      </c>
      <c r="E4468" s="80">
        <v>1.1094629000397165E-2</v>
      </c>
      <c r="F4468" s="80">
        <v>708876</v>
      </c>
      <c r="G4468" s="80">
        <v>1</v>
      </c>
      <c r="H4468" s="280" t="s">
        <v>1342</v>
      </c>
      <c r="I4468" s="80"/>
    </row>
    <row r="4469" spans="1:9">
      <c r="A4469" s="280" t="s">
        <v>5868</v>
      </c>
      <c r="B4469" s="280" t="s">
        <v>1457</v>
      </c>
      <c r="C4469" s="280" t="s">
        <v>1199</v>
      </c>
      <c r="D4469" s="280" t="s">
        <v>1218</v>
      </c>
      <c r="E4469" s="80">
        <v>7.5324387607377729E-3</v>
      </c>
      <c r="F4469" s="80">
        <v>708876</v>
      </c>
      <c r="G4469" s="80">
        <v>1</v>
      </c>
      <c r="H4469" s="280" t="s">
        <v>1342</v>
      </c>
      <c r="I4469" s="80"/>
    </row>
    <row r="4470" spans="1:9">
      <c r="A4470" s="280" t="s">
        <v>5869</v>
      </c>
      <c r="B4470" s="280" t="s">
        <v>1457</v>
      </c>
      <c r="C4470" s="280" t="s">
        <v>1199</v>
      </c>
      <c r="D4470" s="280" t="s">
        <v>1219</v>
      </c>
      <c r="E4470" s="80">
        <v>210.03003022806359</v>
      </c>
      <c r="F4470" s="80">
        <v>708876</v>
      </c>
      <c r="G4470" s="80">
        <v>1</v>
      </c>
      <c r="H4470" s="280" t="s">
        <v>1342</v>
      </c>
      <c r="I4470" s="80"/>
    </row>
    <row r="4471" spans="1:9">
      <c r="A4471" s="280" t="s">
        <v>5870</v>
      </c>
      <c r="B4471" s="280" t="s">
        <v>1457</v>
      </c>
      <c r="C4471" s="280" t="s">
        <v>1199</v>
      </c>
      <c r="D4471" s="280" t="s">
        <v>1347</v>
      </c>
      <c r="E4471" s="80">
        <v>7.9893321590249582E-3</v>
      </c>
      <c r="F4471" s="80">
        <v>708876</v>
      </c>
      <c r="G4471" s="80">
        <v>1</v>
      </c>
      <c r="H4471" s="280" t="s">
        <v>1342</v>
      </c>
      <c r="I4471" s="80"/>
    </row>
    <row r="4472" spans="1:9">
      <c r="A4472" s="280" t="s">
        <v>5871</v>
      </c>
      <c r="B4472" s="280" t="s">
        <v>1457</v>
      </c>
      <c r="C4472" s="280" t="s">
        <v>1199</v>
      </c>
      <c r="D4472" s="280" t="s">
        <v>1344</v>
      </c>
      <c r="E4472" s="80">
        <v>1.68518008703911E-2</v>
      </c>
      <c r="F4472" s="80">
        <v>708876</v>
      </c>
      <c r="G4472" s="80">
        <v>1</v>
      </c>
      <c r="H4472" s="280" t="s">
        <v>1342</v>
      </c>
      <c r="I4472" s="80"/>
    </row>
    <row r="4473" spans="1:9">
      <c r="A4473" s="280" t="s">
        <v>5872</v>
      </c>
      <c r="B4473" s="280" t="s">
        <v>5748</v>
      </c>
      <c r="C4473" s="280" t="s">
        <v>1182</v>
      </c>
      <c r="D4473" s="280" t="s">
        <v>1394</v>
      </c>
      <c r="E4473" s="80">
        <v>0</v>
      </c>
      <c r="F4473" s="80">
        <v>708876</v>
      </c>
      <c r="G4473" s="80">
        <v>1</v>
      </c>
      <c r="H4473" s="280" t="s">
        <v>1394</v>
      </c>
      <c r="I4473" s="80"/>
    </row>
    <row r="4474" spans="1:9">
      <c r="A4474" s="280" t="s">
        <v>5873</v>
      </c>
      <c r="B4474" s="280" t="s">
        <v>5750</v>
      </c>
      <c r="C4474" s="280" t="s">
        <v>1182</v>
      </c>
      <c r="D4474" s="280" t="s">
        <v>1394</v>
      </c>
      <c r="E4474" s="80">
        <v>0</v>
      </c>
      <c r="F4474" s="80">
        <v>708876</v>
      </c>
      <c r="G4474" s="80">
        <v>1</v>
      </c>
      <c r="H4474" s="280" t="s">
        <v>1394</v>
      </c>
      <c r="I4474" s="80"/>
    </row>
    <row r="4475" spans="1:9">
      <c r="A4475" s="280" t="s">
        <v>5874</v>
      </c>
      <c r="B4475" s="280" t="s">
        <v>5752</v>
      </c>
      <c r="C4475" s="280" t="s">
        <v>1182</v>
      </c>
      <c r="D4475" s="280" t="s">
        <v>1394</v>
      </c>
      <c r="E4475" s="80">
        <v>0</v>
      </c>
      <c r="F4475" s="80">
        <v>708876</v>
      </c>
      <c r="G4475" s="80">
        <v>1</v>
      </c>
      <c r="H4475" s="280" t="s">
        <v>1394</v>
      </c>
      <c r="I4475" s="80"/>
    </row>
    <row r="4476" spans="1:9">
      <c r="A4476" s="280" t="s">
        <v>5875</v>
      </c>
      <c r="B4476" s="280" t="s">
        <v>5754</v>
      </c>
      <c r="C4476" s="280" t="s">
        <v>1182</v>
      </c>
      <c r="D4476" s="280" t="s">
        <v>1394</v>
      </c>
      <c r="E4476" s="80">
        <v>0</v>
      </c>
      <c r="F4476" s="80">
        <v>708876</v>
      </c>
      <c r="G4476" s="80">
        <v>1</v>
      </c>
      <c r="H4476" s="280" t="s">
        <v>1394</v>
      </c>
      <c r="I4476" s="80"/>
    </row>
    <row r="4477" spans="1:9">
      <c r="A4477" s="280" t="s">
        <v>5876</v>
      </c>
      <c r="B4477" s="280" t="s">
        <v>5748</v>
      </c>
      <c r="C4477" s="280" t="s">
        <v>1200</v>
      </c>
      <c r="D4477" s="280" t="s">
        <v>1394</v>
      </c>
      <c r="E4477" s="80">
        <v>35159</v>
      </c>
      <c r="F4477" s="80">
        <v>708876</v>
      </c>
      <c r="G4477" s="80">
        <v>1</v>
      </c>
      <c r="H4477" s="280" t="s">
        <v>1394</v>
      </c>
      <c r="I4477" s="80"/>
    </row>
    <row r="4478" spans="1:9">
      <c r="A4478" s="280" t="s">
        <v>5877</v>
      </c>
      <c r="B4478" s="280" t="s">
        <v>5750</v>
      </c>
      <c r="C4478" s="280" t="s">
        <v>1200</v>
      </c>
      <c r="D4478" s="280" t="s">
        <v>1394</v>
      </c>
      <c r="E4478" s="80">
        <v>489489800</v>
      </c>
      <c r="F4478" s="80">
        <v>708876</v>
      </c>
      <c r="G4478" s="80">
        <v>1</v>
      </c>
      <c r="H4478" s="280" t="s">
        <v>1394</v>
      </c>
      <c r="I4478" s="80"/>
    </row>
    <row r="4479" spans="1:9">
      <c r="A4479" s="280" t="s">
        <v>5878</v>
      </c>
      <c r="B4479" s="280" t="s">
        <v>5752</v>
      </c>
      <c r="C4479" s="280" t="s">
        <v>1200</v>
      </c>
      <c r="D4479" s="280" t="s">
        <v>1394</v>
      </c>
      <c r="E4479" s="80">
        <v>4.9598237209328572E-2</v>
      </c>
      <c r="F4479" s="80">
        <v>708876</v>
      </c>
      <c r="G4479" s="80">
        <v>1</v>
      </c>
      <c r="H4479" s="280" t="s">
        <v>1394</v>
      </c>
      <c r="I4479" s="80"/>
    </row>
    <row r="4480" spans="1:9">
      <c r="A4480" s="280" t="s">
        <v>5879</v>
      </c>
      <c r="B4480" s="280" t="s">
        <v>5754</v>
      </c>
      <c r="C4480" s="280" t="s">
        <v>1200</v>
      </c>
      <c r="D4480" s="280" t="s">
        <v>1394</v>
      </c>
      <c r="E4480" s="80">
        <v>690.51540749016749</v>
      </c>
      <c r="F4480" s="80">
        <v>708876</v>
      </c>
      <c r="G4480" s="80">
        <v>1</v>
      </c>
      <c r="H4480" s="280" t="s">
        <v>1394</v>
      </c>
      <c r="I4480" s="80"/>
    </row>
    <row r="4481" spans="1:9">
      <c r="A4481" s="280" t="s">
        <v>5880</v>
      </c>
      <c r="B4481" s="280" t="s">
        <v>1457</v>
      </c>
      <c r="C4481" s="280" t="s">
        <v>1200</v>
      </c>
      <c r="D4481" s="280" t="s">
        <v>1211</v>
      </c>
      <c r="E4481" s="80">
        <v>7.9240559981980166E-2</v>
      </c>
      <c r="F4481" s="80">
        <v>708876</v>
      </c>
      <c r="G4481" s="80">
        <v>1</v>
      </c>
      <c r="H4481" s="280" t="s">
        <v>1342</v>
      </c>
      <c r="I4481" s="80"/>
    </row>
    <row r="4482" spans="1:9">
      <c r="A4482" s="280" t="s">
        <v>5881</v>
      </c>
      <c r="B4482" s="280" t="s">
        <v>1457</v>
      </c>
      <c r="C4482" s="280" t="s">
        <v>1200</v>
      </c>
      <c r="D4482" s="280" t="s">
        <v>1212</v>
      </c>
      <c r="E4482" s="80">
        <v>7.9240559981980166E-2</v>
      </c>
      <c r="F4482" s="80">
        <v>708876</v>
      </c>
      <c r="G4482" s="80">
        <v>1</v>
      </c>
      <c r="H4482" s="280" t="s">
        <v>1342</v>
      </c>
      <c r="I4482" s="80"/>
    </row>
    <row r="4483" spans="1:9">
      <c r="A4483" s="280" t="s">
        <v>5882</v>
      </c>
      <c r="B4483" s="280" t="s">
        <v>1457</v>
      </c>
      <c r="C4483" s="280" t="s">
        <v>1200</v>
      </c>
      <c r="D4483" s="280" t="s">
        <v>1213</v>
      </c>
      <c r="E4483" s="80">
        <v>7.9240559981980166E-2</v>
      </c>
      <c r="F4483" s="80">
        <v>708876</v>
      </c>
      <c r="G4483" s="80">
        <v>1</v>
      </c>
      <c r="H4483" s="280" t="s">
        <v>1342</v>
      </c>
      <c r="I4483" s="80"/>
    </row>
    <row r="4484" spans="1:9">
      <c r="A4484" s="280" t="s">
        <v>5883</v>
      </c>
      <c r="B4484" s="280" t="s">
        <v>1457</v>
      </c>
      <c r="C4484" s="280" t="s">
        <v>1200</v>
      </c>
      <c r="D4484" s="280" t="s">
        <v>1214</v>
      </c>
      <c r="E4484" s="80">
        <v>7.9240559981980166E-2</v>
      </c>
      <c r="F4484" s="80">
        <v>708876</v>
      </c>
      <c r="G4484" s="80">
        <v>1</v>
      </c>
      <c r="H4484" s="280" t="s">
        <v>1342</v>
      </c>
      <c r="I4484" s="80"/>
    </row>
    <row r="4485" spans="1:9">
      <c r="A4485" s="280" t="s">
        <v>5884</v>
      </c>
      <c r="B4485" s="280" t="s">
        <v>1457</v>
      </c>
      <c r="C4485" s="280" t="s">
        <v>1200</v>
      </c>
      <c r="D4485" s="280" t="s">
        <v>1215</v>
      </c>
      <c r="E4485" s="80">
        <v>7.0424289485577329E-2</v>
      </c>
      <c r="F4485" s="80">
        <v>708876</v>
      </c>
      <c r="G4485" s="80">
        <v>1</v>
      </c>
      <c r="H4485" s="280" t="s">
        <v>1342</v>
      </c>
      <c r="I4485" s="80"/>
    </row>
    <row r="4486" spans="1:9">
      <c r="A4486" s="280" t="s">
        <v>5885</v>
      </c>
      <c r="B4486" s="280" t="s">
        <v>1457</v>
      </c>
      <c r="C4486" s="280" t="s">
        <v>1200</v>
      </c>
      <c r="D4486" s="280" t="s">
        <v>1216</v>
      </c>
      <c r="E4486" s="80">
        <v>4.8620782770536115E-2</v>
      </c>
      <c r="F4486" s="80">
        <v>708876</v>
      </c>
      <c r="G4486" s="80">
        <v>1</v>
      </c>
      <c r="H4486" s="280" t="s">
        <v>1342</v>
      </c>
      <c r="I4486" s="80"/>
    </row>
    <row r="4487" spans="1:9">
      <c r="A4487" s="280" t="s">
        <v>5886</v>
      </c>
      <c r="B4487" s="280" t="s">
        <v>1457</v>
      </c>
      <c r="C4487" s="280" t="s">
        <v>1200</v>
      </c>
      <c r="D4487" s="280" t="s">
        <v>1217</v>
      </c>
      <c r="E4487" s="80">
        <v>3.8828146789439265E-2</v>
      </c>
      <c r="F4487" s="80">
        <v>708876</v>
      </c>
      <c r="G4487" s="80">
        <v>1</v>
      </c>
      <c r="H4487" s="280" t="s">
        <v>1342</v>
      </c>
      <c r="I4487" s="80"/>
    </row>
    <row r="4488" spans="1:9">
      <c r="A4488" s="280" t="s">
        <v>5887</v>
      </c>
      <c r="B4488" s="280" t="s">
        <v>1457</v>
      </c>
      <c r="C4488" s="280" t="s">
        <v>1200</v>
      </c>
      <c r="D4488" s="280" t="s">
        <v>1218</v>
      </c>
      <c r="E4488" s="80">
        <v>1.5487752085650546E-2</v>
      </c>
      <c r="F4488" s="80">
        <v>708876</v>
      </c>
      <c r="G4488" s="80">
        <v>1</v>
      </c>
      <c r="H4488" s="280" t="s">
        <v>1342</v>
      </c>
      <c r="I4488" s="80"/>
    </row>
    <row r="4489" spans="1:9">
      <c r="A4489" s="280" t="s">
        <v>5888</v>
      </c>
      <c r="B4489" s="280" t="s">
        <v>1457</v>
      </c>
      <c r="C4489" s="280" t="s">
        <v>1200</v>
      </c>
      <c r="D4489" s="280" t="s">
        <v>1219</v>
      </c>
      <c r="E4489" s="80">
        <v>4.196384923090201E-2</v>
      </c>
      <c r="F4489" s="80">
        <v>708876</v>
      </c>
      <c r="G4489" s="80">
        <v>1</v>
      </c>
      <c r="H4489" s="280" t="s">
        <v>1342</v>
      </c>
      <c r="I4489" s="80"/>
    </row>
    <row r="4490" spans="1:9">
      <c r="A4490" s="280" t="s">
        <v>5889</v>
      </c>
      <c r="B4490" s="280" t="s">
        <v>1457</v>
      </c>
      <c r="C4490" s="280" t="s">
        <v>1200</v>
      </c>
      <c r="D4490" s="280" t="s">
        <v>1347</v>
      </c>
      <c r="E4490" s="80">
        <v>1.9899227880071795E-2</v>
      </c>
      <c r="F4490" s="80">
        <v>708876</v>
      </c>
      <c r="G4490" s="80">
        <v>1</v>
      </c>
      <c r="H4490" s="280" t="s">
        <v>1342</v>
      </c>
      <c r="I4490" s="80"/>
    </row>
    <row r="4491" spans="1:9">
      <c r="A4491" s="280" t="s">
        <v>5890</v>
      </c>
      <c r="B4491" s="280" t="s">
        <v>1457</v>
      </c>
      <c r="C4491" s="280" t="s">
        <v>1200</v>
      </c>
      <c r="D4491" s="280" t="s">
        <v>1344</v>
      </c>
      <c r="E4491" s="80">
        <v>5.2191068919851813E-2</v>
      </c>
      <c r="F4491" s="80">
        <v>708876</v>
      </c>
      <c r="G4491" s="80">
        <v>1</v>
      </c>
      <c r="H4491" s="280" t="s">
        <v>1342</v>
      </c>
      <c r="I4491" s="80"/>
    </row>
    <row r="4492" spans="1:9">
      <c r="A4492" s="280" t="s">
        <v>5891</v>
      </c>
      <c r="B4492" s="280" t="s">
        <v>5748</v>
      </c>
      <c r="C4492" s="280" t="s">
        <v>1201</v>
      </c>
      <c r="D4492" s="280" t="s">
        <v>1394</v>
      </c>
      <c r="E4492" s="80">
        <v>695051</v>
      </c>
      <c r="F4492" s="80">
        <v>708876</v>
      </c>
      <c r="G4492" s="80">
        <v>1</v>
      </c>
      <c r="H4492" s="280" t="s">
        <v>1394</v>
      </c>
      <c r="I4492" s="80"/>
    </row>
    <row r="4493" spans="1:9">
      <c r="A4493" s="280" t="s">
        <v>5892</v>
      </c>
      <c r="B4493" s="280" t="s">
        <v>5750</v>
      </c>
      <c r="C4493" s="280" t="s">
        <v>1201</v>
      </c>
      <c r="D4493" s="280" t="s">
        <v>1394</v>
      </c>
      <c r="E4493" s="80">
        <v>90181864916</v>
      </c>
      <c r="F4493" s="80">
        <v>708876</v>
      </c>
      <c r="G4493" s="80">
        <v>1</v>
      </c>
      <c r="H4493" s="280" t="s">
        <v>1394</v>
      </c>
      <c r="I4493" s="80"/>
    </row>
    <row r="4494" spans="1:9">
      <c r="A4494" s="280" t="s">
        <v>5893</v>
      </c>
      <c r="B4494" s="280" t="s">
        <v>5752</v>
      </c>
      <c r="C4494" s="280" t="s">
        <v>1201</v>
      </c>
      <c r="D4494" s="280" t="s">
        <v>1394</v>
      </c>
      <c r="E4494" s="80">
        <v>0.98049729430817234</v>
      </c>
      <c r="F4494" s="80">
        <v>708876</v>
      </c>
      <c r="G4494" s="80">
        <v>1</v>
      </c>
      <c r="H4494" s="280" t="s">
        <v>1394</v>
      </c>
      <c r="I4494" s="80"/>
    </row>
    <row r="4495" spans="1:9">
      <c r="A4495" s="280" t="s">
        <v>5894</v>
      </c>
      <c r="B4495" s="280" t="s">
        <v>5754</v>
      </c>
      <c r="C4495" s="280" t="s">
        <v>1201</v>
      </c>
      <c r="D4495" s="280" t="s">
        <v>1394</v>
      </c>
      <c r="E4495" s="80">
        <v>127218.109959993</v>
      </c>
      <c r="F4495" s="80">
        <v>708876</v>
      </c>
      <c r="G4495" s="80">
        <v>1</v>
      </c>
      <c r="H4495" s="280" t="s">
        <v>1394</v>
      </c>
      <c r="I4495" s="80"/>
    </row>
    <row r="4496" spans="1:9">
      <c r="A4496" s="280" t="s">
        <v>5895</v>
      </c>
      <c r="B4496" s="280" t="s">
        <v>1457</v>
      </c>
      <c r="C4496" s="280" t="s">
        <v>1201</v>
      </c>
      <c r="D4496" s="280" t="s">
        <v>1211</v>
      </c>
      <c r="E4496" s="80">
        <v>0.71830515254810678</v>
      </c>
      <c r="F4496" s="80">
        <v>708876</v>
      </c>
      <c r="G4496" s="80">
        <v>1</v>
      </c>
      <c r="H4496" s="280" t="s">
        <v>1342</v>
      </c>
      <c r="I4496" s="80"/>
    </row>
    <row r="4497" spans="1:9">
      <c r="A4497" s="280" t="s">
        <v>5896</v>
      </c>
      <c r="B4497" s="280" t="s">
        <v>1457</v>
      </c>
      <c r="C4497" s="280" t="s">
        <v>1201</v>
      </c>
      <c r="D4497" s="280" t="s">
        <v>1212</v>
      </c>
      <c r="E4497" s="80">
        <v>0.71854316176075861</v>
      </c>
      <c r="F4497" s="80">
        <v>708876</v>
      </c>
      <c r="G4497" s="80">
        <v>1</v>
      </c>
      <c r="H4497" s="280" t="s">
        <v>1342</v>
      </c>
      <c r="I4497" s="80"/>
    </row>
    <row r="4498" spans="1:9">
      <c r="A4498" s="280" t="s">
        <v>5897</v>
      </c>
      <c r="B4498" s="280" t="s">
        <v>1457</v>
      </c>
      <c r="C4498" s="280" t="s">
        <v>1201</v>
      </c>
      <c r="D4498" s="280" t="s">
        <v>1213</v>
      </c>
      <c r="E4498" s="80">
        <v>0.71830515254810678</v>
      </c>
      <c r="F4498" s="80">
        <v>708876</v>
      </c>
      <c r="G4498" s="80">
        <v>1</v>
      </c>
      <c r="H4498" s="280" t="s">
        <v>1342</v>
      </c>
      <c r="I4498" s="80"/>
    </row>
    <row r="4499" spans="1:9">
      <c r="A4499" s="280" t="s">
        <v>5898</v>
      </c>
      <c r="B4499" s="280" t="s">
        <v>1457</v>
      </c>
      <c r="C4499" s="280" t="s">
        <v>1201</v>
      </c>
      <c r="D4499" s="280" t="s">
        <v>1214</v>
      </c>
      <c r="E4499" s="80">
        <v>0.7183464686001102</v>
      </c>
      <c r="F4499" s="80">
        <v>708876</v>
      </c>
      <c r="G4499" s="80">
        <v>1</v>
      </c>
      <c r="H4499" s="280" t="s">
        <v>1342</v>
      </c>
      <c r="I4499" s="80"/>
    </row>
    <row r="4500" spans="1:9">
      <c r="A4500" s="280" t="s">
        <v>5899</v>
      </c>
      <c r="B4500" s="280" t="s">
        <v>1457</v>
      </c>
      <c r="C4500" s="280" t="s">
        <v>1201</v>
      </c>
      <c r="D4500" s="280" t="s">
        <v>1215</v>
      </c>
      <c r="E4500" s="80">
        <v>0.64494856553421875</v>
      </c>
      <c r="F4500" s="80">
        <v>708876</v>
      </c>
      <c r="G4500" s="80">
        <v>1</v>
      </c>
      <c r="H4500" s="280" t="s">
        <v>1342</v>
      </c>
      <c r="I4500" s="80"/>
    </row>
    <row r="4501" spans="1:9">
      <c r="A4501" s="280" t="s">
        <v>5900</v>
      </c>
      <c r="B4501" s="280" t="s">
        <v>1457</v>
      </c>
      <c r="C4501" s="280" t="s">
        <v>1201</v>
      </c>
      <c r="D4501" s="280" t="s">
        <v>1216</v>
      </c>
      <c r="E4501" s="80">
        <v>0.56548169969399376</v>
      </c>
      <c r="F4501" s="80">
        <v>708876</v>
      </c>
      <c r="G4501" s="80">
        <v>1</v>
      </c>
      <c r="H4501" s="280" t="s">
        <v>1342</v>
      </c>
      <c r="I4501" s="80"/>
    </row>
    <row r="4502" spans="1:9">
      <c r="A4502" s="280" t="s">
        <v>5901</v>
      </c>
      <c r="B4502" s="280" t="s">
        <v>1457</v>
      </c>
      <c r="C4502" s="280" t="s">
        <v>1201</v>
      </c>
      <c r="D4502" s="280" t="s">
        <v>1217</v>
      </c>
      <c r="E4502" s="80">
        <v>0.32662751988032335</v>
      </c>
      <c r="F4502" s="80">
        <v>708876</v>
      </c>
      <c r="G4502" s="80">
        <v>1</v>
      </c>
      <c r="H4502" s="280" t="s">
        <v>1342</v>
      </c>
      <c r="I4502" s="80"/>
    </row>
    <row r="4503" spans="1:9">
      <c r="A4503" s="280" t="s">
        <v>5902</v>
      </c>
      <c r="B4503" s="280" t="s">
        <v>1457</v>
      </c>
      <c r="C4503" s="280" t="s">
        <v>1201</v>
      </c>
      <c r="D4503" s="280" t="s">
        <v>1218</v>
      </c>
      <c r="E4503" s="80">
        <v>0.23278693346423857</v>
      </c>
      <c r="F4503" s="80">
        <v>708876</v>
      </c>
      <c r="G4503" s="80">
        <v>1</v>
      </c>
      <c r="H4503" s="280" t="s">
        <v>1342</v>
      </c>
      <c r="I4503" s="80"/>
    </row>
    <row r="4504" spans="1:9">
      <c r="A4504" s="280" t="s">
        <v>5903</v>
      </c>
      <c r="B4504" s="280" t="s">
        <v>1457</v>
      </c>
      <c r="C4504" s="280" t="s">
        <v>1201</v>
      </c>
      <c r="D4504" s="280" t="s">
        <v>1219</v>
      </c>
      <c r="E4504" s="80">
        <v>4684.4343605486374</v>
      </c>
      <c r="F4504" s="80">
        <v>708876</v>
      </c>
      <c r="G4504" s="80">
        <v>1</v>
      </c>
      <c r="H4504" s="280" t="s">
        <v>1342</v>
      </c>
      <c r="I4504" s="80"/>
    </row>
    <row r="4505" spans="1:9">
      <c r="A4505" s="280" t="s">
        <v>5904</v>
      </c>
      <c r="B4505" s="280" t="s">
        <v>1457</v>
      </c>
      <c r="C4505" s="280" t="s">
        <v>1201</v>
      </c>
      <c r="D4505" s="280" t="s">
        <v>1347</v>
      </c>
      <c r="E4505" s="80">
        <v>0.2455122068385987</v>
      </c>
      <c r="F4505" s="80">
        <v>708876</v>
      </c>
      <c r="G4505" s="80">
        <v>1</v>
      </c>
      <c r="H4505" s="280" t="s">
        <v>1342</v>
      </c>
      <c r="I4505" s="80"/>
    </row>
    <row r="4506" spans="1:9">
      <c r="A4506" s="280" t="s">
        <v>5905</v>
      </c>
      <c r="B4506" s="280" t="s">
        <v>1457</v>
      </c>
      <c r="C4506" s="280" t="s">
        <v>1201</v>
      </c>
      <c r="D4506" s="280" t="s">
        <v>1344</v>
      </c>
      <c r="E4506" s="80">
        <v>0.52311949583682849</v>
      </c>
      <c r="F4506" s="80">
        <v>708876</v>
      </c>
      <c r="G4506" s="80">
        <v>1</v>
      </c>
      <c r="H4506" s="280" t="s">
        <v>1342</v>
      </c>
      <c r="I4506" s="80"/>
    </row>
    <row r="4507" spans="1:9">
      <c r="A4507" s="280" t="s">
        <v>5906</v>
      </c>
      <c r="B4507" s="280" t="s">
        <v>5748</v>
      </c>
      <c r="C4507" s="280" t="s">
        <v>1202</v>
      </c>
      <c r="D4507" s="280" t="s">
        <v>1394</v>
      </c>
      <c r="E4507" s="80">
        <v>6525</v>
      </c>
      <c r="F4507" s="80">
        <v>708876</v>
      </c>
      <c r="G4507" s="80">
        <v>1</v>
      </c>
      <c r="H4507" s="280" t="s">
        <v>1394</v>
      </c>
      <c r="I4507" s="80"/>
    </row>
    <row r="4508" spans="1:9">
      <c r="A4508" s="280" t="s">
        <v>5907</v>
      </c>
      <c r="B4508" s="280" t="s">
        <v>5750</v>
      </c>
      <c r="C4508" s="280" t="s">
        <v>1202</v>
      </c>
      <c r="D4508" s="280" t="s">
        <v>1394</v>
      </c>
      <c r="E4508" s="80">
        <v>989083336.5625</v>
      </c>
      <c r="F4508" s="80">
        <v>708876</v>
      </c>
      <c r="G4508" s="80">
        <v>1</v>
      </c>
      <c r="H4508" s="280" t="s">
        <v>1394</v>
      </c>
      <c r="I4508" s="80"/>
    </row>
    <row r="4509" spans="1:9">
      <c r="A4509" s="280" t="s">
        <v>5908</v>
      </c>
      <c r="B4509" s="280" t="s">
        <v>5752</v>
      </c>
      <c r="C4509" s="280" t="s">
        <v>1202</v>
      </c>
      <c r="D4509" s="280" t="s">
        <v>1394</v>
      </c>
      <c r="E4509" s="80">
        <v>9.2047128129602359E-3</v>
      </c>
      <c r="F4509" s="80">
        <v>708876</v>
      </c>
      <c r="G4509" s="80">
        <v>1</v>
      </c>
      <c r="H4509" s="280" t="s">
        <v>1394</v>
      </c>
      <c r="I4509" s="80"/>
    </row>
    <row r="4510" spans="1:9">
      <c r="A4510" s="280" t="s">
        <v>5909</v>
      </c>
      <c r="B4510" s="280" t="s">
        <v>5754</v>
      </c>
      <c r="C4510" s="280" t="s">
        <v>1202</v>
      </c>
      <c r="D4510" s="280" t="s">
        <v>1394</v>
      </c>
      <c r="E4510" s="80">
        <v>1395.2839940447977</v>
      </c>
      <c r="F4510" s="80">
        <v>708876</v>
      </c>
      <c r="G4510" s="80">
        <v>1</v>
      </c>
      <c r="H4510" s="280" t="s">
        <v>1394</v>
      </c>
      <c r="I4510" s="80"/>
    </row>
    <row r="4511" spans="1:9">
      <c r="A4511" s="280" t="s">
        <v>5910</v>
      </c>
      <c r="B4511" s="280" t="s">
        <v>1457</v>
      </c>
      <c r="C4511" s="280" t="s">
        <v>1202</v>
      </c>
      <c r="D4511" s="280" t="s">
        <v>1211</v>
      </c>
      <c r="E4511" s="80">
        <v>0.59141132246898376</v>
      </c>
      <c r="F4511" s="80">
        <v>708876</v>
      </c>
      <c r="G4511" s="80">
        <v>1</v>
      </c>
      <c r="H4511" s="280" t="s">
        <v>1342</v>
      </c>
      <c r="I4511" s="80"/>
    </row>
    <row r="4512" spans="1:9">
      <c r="A4512" s="280" t="s">
        <v>5911</v>
      </c>
      <c r="B4512" s="280" t="s">
        <v>1457</v>
      </c>
      <c r="C4512" s="280" t="s">
        <v>1202</v>
      </c>
      <c r="D4512" s="280" t="s">
        <v>1212</v>
      </c>
      <c r="E4512" s="80">
        <v>0.59141132246898376</v>
      </c>
      <c r="F4512" s="80">
        <v>708876</v>
      </c>
      <c r="G4512" s="80">
        <v>1</v>
      </c>
      <c r="H4512" s="280" t="s">
        <v>1342</v>
      </c>
      <c r="I4512" s="80"/>
    </row>
    <row r="4513" spans="1:9">
      <c r="A4513" s="280" t="s">
        <v>5912</v>
      </c>
      <c r="B4513" s="280" t="s">
        <v>1457</v>
      </c>
      <c r="C4513" s="280" t="s">
        <v>1202</v>
      </c>
      <c r="D4513" s="280" t="s">
        <v>1213</v>
      </c>
      <c r="E4513" s="80">
        <v>0.59141132246898376</v>
      </c>
      <c r="F4513" s="80">
        <v>708876</v>
      </c>
      <c r="G4513" s="80">
        <v>1</v>
      </c>
      <c r="H4513" s="280" t="s">
        <v>1342</v>
      </c>
      <c r="I4513" s="80"/>
    </row>
    <row r="4514" spans="1:9">
      <c r="A4514" s="280" t="s">
        <v>5913</v>
      </c>
      <c r="B4514" s="280" t="s">
        <v>1457</v>
      </c>
      <c r="C4514" s="280" t="s">
        <v>1202</v>
      </c>
      <c r="D4514" s="280" t="s">
        <v>1214</v>
      </c>
      <c r="E4514" s="80">
        <v>0.59141132246898376</v>
      </c>
      <c r="F4514" s="80">
        <v>708876</v>
      </c>
      <c r="G4514" s="80">
        <v>1</v>
      </c>
      <c r="H4514" s="280" t="s">
        <v>1342</v>
      </c>
      <c r="I4514" s="80"/>
    </row>
    <row r="4515" spans="1:9">
      <c r="A4515" s="280" t="s">
        <v>5914</v>
      </c>
      <c r="B4515" s="280" t="s">
        <v>1457</v>
      </c>
      <c r="C4515" s="280" t="s">
        <v>1202</v>
      </c>
      <c r="D4515" s="280" t="s">
        <v>1215</v>
      </c>
      <c r="E4515" s="80">
        <v>0.35511702945234891</v>
      </c>
      <c r="F4515" s="80">
        <v>708876</v>
      </c>
      <c r="G4515" s="80">
        <v>1</v>
      </c>
      <c r="H4515" s="280" t="s">
        <v>1342</v>
      </c>
      <c r="I4515" s="80"/>
    </row>
    <row r="4516" spans="1:9">
      <c r="A4516" s="280" t="s">
        <v>5915</v>
      </c>
      <c r="B4516" s="280" t="s">
        <v>1457</v>
      </c>
      <c r="C4516" s="280" t="s">
        <v>1202</v>
      </c>
      <c r="D4516" s="280" t="s">
        <v>1216</v>
      </c>
      <c r="E4516" s="80">
        <v>0.30356950055846549</v>
      </c>
      <c r="F4516" s="80">
        <v>708876</v>
      </c>
      <c r="G4516" s="80">
        <v>1</v>
      </c>
      <c r="H4516" s="280" t="s">
        <v>1342</v>
      </c>
      <c r="I4516" s="80"/>
    </row>
    <row r="4517" spans="1:9">
      <c r="A4517" s="280" t="s">
        <v>5916</v>
      </c>
      <c r="B4517" s="280" t="s">
        <v>1457</v>
      </c>
      <c r="C4517" s="280" t="s">
        <v>1202</v>
      </c>
      <c r="D4517" s="280" t="s">
        <v>1217</v>
      </c>
      <c r="E4517" s="80">
        <v>0.2545610299249888</v>
      </c>
      <c r="F4517" s="80">
        <v>708876</v>
      </c>
      <c r="G4517" s="80">
        <v>1</v>
      </c>
      <c r="H4517" s="280" t="s">
        <v>1342</v>
      </c>
      <c r="I4517" s="80"/>
    </row>
    <row r="4518" spans="1:9">
      <c r="A4518" s="280" t="s">
        <v>5917</v>
      </c>
      <c r="B4518" s="280" t="s">
        <v>1457</v>
      </c>
      <c r="C4518" s="280" t="s">
        <v>1202</v>
      </c>
      <c r="D4518" s="280" t="s">
        <v>1218</v>
      </c>
      <c r="E4518" s="80">
        <v>0.11574384967716111</v>
      </c>
      <c r="F4518" s="80">
        <v>708876</v>
      </c>
      <c r="G4518" s="80">
        <v>1</v>
      </c>
      <c r="H4518" s="280" t="s">
        <v>1342</v>
      </c>
      <c r="I4518" s="80"/>
    </row>
    <row r="4519" spans="1:9">
      <c r="A4519" s="280" t="s">
        <v>5918</v>
      </c>
      <c r="B4519" s="280" t="s">
        <v>1457</v>
      </c>
      <c r="C4519" s="280" t="s">
        <v>1202</v>
      </c>
      <c r="D4519" s="280" t="s">
        <v>1219</v>
      </c>
      <c r="E4519" s="80">
        <v>68970.218365905428</v>
      </c>
      <c r="F4519" s="80">
        <v>708876</v>
      </c>
      <c r="G4519" s="80">
        <v>1</v>
      </c>
      <c r="H4519" s="280" t="s">
        <v>1342</v>
      </c>
      <c r="I4519" s="80"/>
    </row>
    <row r="4520" spans="1:9">
      <c r="A4520" s="280" t="s">
        <v>5919</v>
      </c>
      <c r="B4520" s="280" t="s">
        <v>1457</v>
      </c>
      <c r="C4520" s="280" t="s">
        <v>1202</v>
      </c>
      <c r="D4520" s="280" t="s">
        <v>1347</v>
      </c>
      <c r="E4520" s="80">
        <v>0.26981302226521076</v>
      </c>
      <c r="F4520" s="80">
        <v>708876</v>
      </c>
      <c r="G4520" s="80">
        <v>1</v>
      </c>
      <c r="H4520" s="280" t="s">
        <v>1342</v>
      </c>
      <c r="I4520" s="80"/>
    </row>
    <row r="4521" spans="1:9">
      <c r="A4521" s="280" t="s">
        <v>5920</v>
      </c>
      <c r="B4521" s="280" t="s">
        <v>1457</v>
      </c>
      <c r="C4521" s="280" t="s">
        <v>1202</v>
      </c>
      <c r="D4521" s="280" t="s">
        <v>1344</v>
      </c>
      <c r="E4521" s="80">
        <v>0.60075033558839919</v>
      </c>
      <c r="F4521" s="80">
        <v>708876</v>
      </c>
      <c r="G4521" s="80">
        <v>1</v>
      </c>
      <c r="H4521" s="280" t="s">
        <v>1342</v>
      </c>
      <c r="I4521" s="80"/>
    </row>
    <row r="4522" spans="1:9">
      <c r="A4522" s="280" t="s">
        <v>5921</v>
      </c>
      <c r="B4522" s="280" t="s">
        <v>5748</v>
      </c>
      <c r="C4522" s="280" t="s">
        <v>1203</v>
      </c>
      <c r="D4522" s="280" t="s">
        <v>1394</v>
      </c>
      <c r="E4522" s="80">
        <v>130910</v>
      </c>
      <c r="F4522" s="80">
        <v>708876</v>
      </c>
      <c r="G4522" s="80">
        <v>1</v>
      </c>
      <c r="H4522" s="280" t="s">
        <v>1394</v>
      </c>
      <c r="I4522" s="80"/>
    </row>
    <row r="4523" spans="1:9">
      <c r="A4523" s="280" t="s">
        <v>5922</v>
      </c>
      <c r="B4523" s="280" t="s">
        <v>5750</v>
      </c>
      <c r="C4523" s="280" t="s">
        <v>1203</v>
      </c>
      <c r="D4523" s="280" t="s">
        <v>1394</v>
      </c>
      <c r="E4523" s="80">
        <v>652184063.51953125</v>
      </c>
      <c r="F4523" s="80">
        <v>708876</v>
      </c>
      <c r="G4523" s="80">
        <v>1</v>
      </c>
      <c r="H4523" s="280" t="s">
        <v>1394</v>
      </c>
      <c r="I4523" s="80"/>
    </row>
    <row r="4524" spans="1:9">
      <c r="A4524" s="280" t="s">
        <v>5923</v>
      </c>
      <c r="B4524" s="280" t="s">
        <v>5752</v>
      </c>
      <c r="C4524" s="280" t="s">
        <v>1203</v>
      </c>
      <c r="D4524" s="280" t="s">
        <v>1394</v>
      </c>
      <c r="E4524" s="80">
        <v>0.18467263668116851</v>
      </c>
      <c r="F4524" s="80">
        <v>708876</v>
      </c>
      <c r="G4524" s="80">
        <v>1</v>
      </c>
      <c r="H4524" s="280" t="s">
        <v>1394</v>
      </c>
      <c r="I4524" s="80"/>
    </row>
    <row r="4525" spans="1:9">
      <c r="A4525" s="280" t="s">
        <v>5924</v>
      </c>
      <c r="B4525" s="280" t="s">
        <v>5754</v>
      </c>
      <c r="C4525" s="280" t="s">
        <v>1203</v>
      </c>
      <c r="D4525" s="280" t="s">
        <v>1394</v>
      </c>
      <c r="E4525" s="80">
        <v>920.02559477190823</v>
      </c>
      <c r="F4525" s="80">
        <v>708876</v>
      </c>
      <c r="G4525" s="80">
        <v>1</v>
      </c>
      <c r="H4525" s="280" t="s">
        <v>1394</v>
      </c>
      <c r="I4525" s="80"/>
    </row>
    <row r="4526" spans="1:9">
      <c r="A4526" s="280" t="s">
        <v>5925</v>
      </c>
      <c r="B4526" s="280" t="s">
        <v>1457</v>
      </c>
      <c r="C4526" s="280" t="s">
        <v>1203</v>
      </c>
      <c r="D4526" s="280" t="s">
        <v>1211</v>
      </c>
      <c r="E4526" s="80">
        <v>2.8527398912153657E-2</v>
      </c>
      <c r="F4526" s="80">
        <v>708876</v>
      </c>
      <c r="G4526" s="80">
        <v>1</v>
      </c>
      <c r="H4526" s="280" t="s">
        <v>1342</v>
      </c>
      <c r="I4526" s="80"/>
    </row>
    <row r="4527" spans="1:9">
      <c r="A4527" s="280" t="s">
        <v>5926</v>
      </c>
      <c r="B4527" s="280" t="s">
        <v>1457</v>
      </c>
      <c r="C4527" s="280" t="s">
        <v>1203</v>
      </c>
      <c r="D4527" s="280" t="s">
        <v>1212</v>
      </c>
      <c r="E4527" s="80">
        <v>2.8529830964614897E-2</v>
      </c>
      <c r="F4527" s="80">
        <v>708876</v>
      </c>
      <c r="G4527" s="80">
        <v>1</v>
      </c>
      <c r="H4527" s="280" t="s">
        <v>1342</v>
      </c>
      <c r="I4527" s="80"/>
    </row>
    <row r="4528" spans="1:9">
      <c r="A4528" s="280" t="s">
        <v>5927</v>
      </c>
      <c r="B4528" s="280" t="s">
        <v>1457</v>
      </c>
      <c r="C4528" s="280" t="s">
        <v>1203</v>
      </c>
      <c r="D4528" s="280" t="s">
        <v>1213</v>
      </c>
      <c r="E4528" s="80">
        <v>2.8527398912153657E-2</v>
      </c>
      <c r="F4528" s="80">
        <v>708876</v>
      </c>
      <c r="G4528" s="80">
        <v>1</v>
      </c>
      <c r="H4528" s="280" t="s">
        <v>1342</v>
      </c>
      <c r="I4528" s="80"/>
    </row>
    <row r="4529" spans="1:9">
      <c r="A4529" s="280" t="s">
        <v>5928</v>
      </c>
      <c r="B4529" s="280" t="s">
        <v>1457</v>
      </c>
      <c r="C4529" s="280" t="s">
        <v>1203</v>
      </c>
      <c r="D4529" s="280" t="s">
        <v>1214</v>
      </c>
      <c r="E4529" s="80">
        <v>2.8527398912153657E-2</v>
      </c>
      <c r="F4529" s="80">
        <v>708876</v>
      </c>
      <c r="G4529" s="80">
        <v>1</v>
      </c>
      <c r="H4529" s="280" t="s">
        <v>1342</v>
      </c>
      <c r="I4529" s="80"/>
    </row>
    <row r="4530" spans="1:9">
      <c r="A4530" s="280" t="s">
        <v>5929</v>
      </c>
      <c r="B4530" s="280" t="s">
        <v>1457</v>
      </c>
      <c r="C4530" s="280" t="s">
        <v>1203</v>
      </c>
      <c r="D4530" s="280" t="s">
        <v>1215</v>
      </c>
      <c r="E4530" s="80">
        <v>2.3836527004337756E-2</v>
      </c>
      <c r="F4530" s="80">
        <v>708876</v>
      </c>
      <c r="G4530" s="80">
        <v>1</v>
      </c>
      <c r="H4530" s="280" t="s">
        <v>1342</v>
      </c>
      <c r="I4530" s="80"/>
    </row>
    <row r="4531" spans="1:9">
      <c r="A4531" s="280" t="s">
        <v>5930</v>
      </c>
      <c r="B4531" s="280" t="s">
        <v>1457</v>
      </c>
      <c r="C4531" s="280" t="s">
        <v>1203</v>
      </c>
      <c r="D4531" s="280" t="s">
        <v>1216</v>
      </c>
      <c r="E4531" s="80">
        <v>2.1766025715395383E-2</v>
      </c>
      <c r="F4531" s="80">
        <v>708876</v>
      </c>
      <c r="G4531" s="80">
        <v>1</v>
      </c>
      <c r="H4531" s="280" t="s">
        <v>1342</v>
      </c>
      <c r="I4531" s="80"/>
    </row>
    <row r="4532" spans="1:9">
      <c r="A4532" s="280" t="s">
        <v>5931</v>
      </c>
      <c r="B4532" s="280" t="s">
        <v>1457</v>
      </c>
      <c r="C4532" s="280" t="s">
        <v>1203</v>
      </c>
      <c r="D4532" s="280" t="s">
        <v>1217</v>
      </c>
      <c r="E4532" s="80">
        <v>1.2175426303426357E-2</v>
      </c>
      <c r="F4532" s="80">
        <v>708876</v>
      </c>
      <c r="G4532" s="80">
        <v>1</v>
      </c>
      <c r="H4532" s="280" t="s">
        <v>1342</v>
      </c>
      <c r="I4532" s="80"/>
    </row>
    <row r="4533" spans="1:9">
      <c r="A4533" s="280" t="s">
        <v>5932</v>
      </c>
      <c r="B4533" s="280" t="s">
        <v>1457</v>
      </c>
      <c r="C4533" s="280" t="s">
        <v>1203</v>
      </c>
      <c r="D4533" s="280" t="s">
        <v>1218</v>
      </c>
      <c r="E4533" s="80">
        <v>7.4526488935222424E-3</v>
      </c>
      <c r="F4533" s="80">
        <v>708876</v>
      </c>
      <c r="G4533" s="80">
        <v>1</v>
      </c>
      <c r="H4533" s="280" t="s">
        <v>1342</v>
      </c>
      <c r="I4533" s="80"/>
    </row>
    <row r="4534" spans="1:9">
      <c r="A4534" s="280" t="s">
        <v>5933</v>
      </c>
      <c r="B4534" s="280" t="s">
        <v>1457</v>
      </c>
      <c r="C4534" s="280" t="s">
        <v>1203</v>
      </c>
      <c r="D4534" s="280" t="s">
        <v>1219</v>
      </c>
      <c r="E4534" s="80">
        <v>392.62928849901158</v>
      </c>
      <c r="F4534" s="80">
        <v>708876</v>
      </c>
      <c r="G4534" s="80">
        <v>1</v>
      </c>
      <c r="H4534" s="280" t="s">
        <v>1342</v>
      </c>
      <c r="I4534" s="80"/>
    </row>
    <row r="4535" spans="1:9">
      <c r="A4535" s="280" t="s">
        <v>5934</v>
      </c>
      <c r="B4535" s="280" t="s">
        <v>1457</v>
      </c>
      <c r="C4535" s="280" t="s">
        <v>1203</v>
      </c>
      <c r="D4535" s="280" t="s">
        <v>1347</v>
      </c>
      <c r="E4535" s="80">
        <v>9.4352784805994353E-3</v>
      </c>
      <c r="F4535" s="80">
        <v>708876</v>
      </c>
      <c r="G4535" s="80">
        <v>1</v>
      </c>
      <c r="H4535" s="280" t="s">
        <v>1342</v>
      </c>
      <c r="I4535" s="80"/>
    </row>
    <row r="4536" spans="1:9">
      <c r="A4536" s="280" t="s">
        <v>5935</v>
      </c>
      <c r="B4536" s="280" t="s">
        <v>1457</v>
      </c>
      <c r="C4536" s="280" t="s">
        <v>1203</v>
      </c>
      <c r="D4536" s="280" t="s">
        <v>1344</v>
      </c>
      <c r="E4536" s="80">
        <v>2.0091240738498366E-2</v>
      </c>
      <c r="F4536" s="80">
        <v>708876</v>
      </c>
      <c r="G4536" s="80">
        <v>1</v>
      </c>
      <c r="H4536" s="280" t="s">
        <v>1342</v>
      </c>
      <c r="I4536" s="80"/>
    </row>
    <row r="4537" spans="1:9">
      <c r="A4537" s="280" t="s">
        <v>5936</v>
      </c>
      <c r="B4537" s="280" t="s">
        <v>5748</v>
      </c>
      <c r="C4537" s="280" t="s">
        <v>1204</v>
      </c>
      <c r="D4537" s="280" t="s">
        <v>1394</v>
      </c>
      <c r="E4537" s="80">
        <v>533957</v>
      </c>
      <c r="F4537" s="80">
        <v>708876</v>
      </c>
      <c r="G4537" s="80">
        <v>1</v>
      </c>
      <c r="H4537" s="280" t="s">
        <v>1394</v>
      </c>
      <c r="I4537" s="80"/>
    </row>
    <row r="4538" spans="1:9">
      <c r="A4538" s="280" t="s">
        <v>5937</v>
      </c>
      <c r="B4538" s="280" t="s">
        <v>5750</v>
      </c>
      <c r="C4538" s="280" t="s">
        <v>1204</v>
      </c>
      <c r="D4538" s="280" t="s">
        <v>1394</v>
      </c>
      <c r="E4538" s="80">
        <v>334715573829</v>
      </c>
      <c r="F4538" s="80">
        <v>708876</v>
      </c>
      <c r="G4538" s="80">
        <v>1</v>
      </c>
      <c r="H4538" s="280" t="s">
        <v>1394</v>
      </c>
      <c r="I4538" s="80"/>
    </row>
    <row r="4539" spans="1:9">
      <c r="A4539" s="280" t="s">
        <v>5938</v>
      </c>
      <c r="B4539" s="280" t="s">
        <v>5752</v>
      </c>
      <c r="C4539" s="280" t="s">
        <v>1204</v>
      </c>
      <c r="D4539" s="280" t="s">
        <v>1394</v>
      </c>
      <c r="E4539" s="80">
        <v>0.7532445730988212</v>
      </c>
      <c r="F4539" s="80">
        <v>708876</v>
      </c>
      <c r="G4539" s="80">
        <v>1</v>
      </c>
      <c r="H4539" s="280" t="s">
        <v>1394</v>
      </c>
      <c r="I4539" s="80"/>
    </row>
    <row r="4540" spans="1:9">
      <c r="A4540" s="280" t="s">
        <v>5939</v>
      </c>
      <c r="B4540" s="280" t="s">
        <v>5754</v>
      </c>
      <c r="C4540" s="280" t="s">
        <v>1204</v>
      </c>
      <c r="D4540" s="280" t="s">
        <v>1394</v>
      </c>
      <c r="E4540" s="80">
        <v>472177.88982699369</v>
      </c>
      <c r="F4540" s="80">
        <v>708876</v>
      </c>
      <c r="G4540" s="80">
        <v>1</v>
      </c>
      <c r="H4540" s="280" t="s">
        <v>1394</v>
      </c>
      <c r="I4540" s="80"/>
    </row>
    <row r="4541" spans="1:9">
      <c r="A4541" s="280" t="s">
        <v>5940</v>
      </c>
      <c r="B4541" s="280" t="s">
        <v>1457</v>
      </c>
      <c r="C4541" s="280" t="s">
        <v>1204</v>
      </c>
      <c r="D4541" s="280" t="s">
        <v>1211</v>
      </c>
      <c r="E4541" s="80">
        <v>3.5271449487973783</v>
      </c>
      <c r="F4541" s="80">
        <v>708876</v>
      </c>
      <c r="G4541" s="80">
        <v>1</v>
      </c>
      <c r="H4541" s="280" t="s">
        <v>1342</v>
      </c>
      <c r="I4541" s="80"/>
    </row>
    <row r="4542" spans="1:9">
      <c r="A4542" s="280" t="s">
        <v>5941</v>
      </c>
      <c r="B4542" s="280" t="s">
        <v>1457</v>
      </c>
      <c r="C4542" s="280" t="s">
        <v>1204</v>
      </c>
      <c r="D4542" s="280" t="s">
        <v>1212</v>
      </c>
      <c r="E4542" s="80">
        <v>3.5284138291985312</v>
      </c>
      <c r="F4542" s="80">
        <v>708876</v>
      </c>
      <c r="G4542" s="80">
        <v>1</v>
      </c>
      <c r="H4542" s="280" t="s">
        <v>1342</v>
      </c>
      <c r="I4542" s="80"/>
    </row>
    <row r="4543" spans="1:9">
      <c r="A4543" s="280" t="s">
        <v>5942</v>
      </c>
      <c r="B4543" s="280" t="s">
        <v>1457</v>
      </c>
      <c r="C4543" s="280" t="s">
        <v>1204</v>
      </c>
      <c r="D4543" s="280" t="s">
        <v>1213</v>
      </c>
      <c r="E4543" s="80">
        <v>3.5271449487973783</v>
      </c>
      <c r="F4543" s="80">
        <v>708876</v>
      </c>
      <c r="G4543" s="80">
        <v>1</v>
      </c>
      <c r="H4543" s="280" t="s">
        <v>1342</v>
      </c>
      <c r="I4543" s="80"/>
    </row>
    <row r="4544" spans="1:9">
      <c r="A4544" s="280" t="s">
        <v>5943</v>
      </c>
      <c r="B4544" s="280" t="s">
        <v>1457</v>
      </c>
      <c r="C4544" s="280" t="s">
        <v>1204</v>
      </c>
      <c r="D4544" s="280" t="s">
        <v>1214</v>
      </c>
      <c r="E4544" s="80">
        <v>3.5272765783155977</v>
      </c>
      <c r="F4544" s="80">
        <v>708876</v>
      </c>
      <c r="G4544" s="80">
        <v>1</v>
      </c>
      <c r="H4544" s="280" t="s">
        <v>1342</v>
      </c>
      <c r="I4544" s="80"/>
    </row>
    <row r="4545" spans="1:9">
      <c r="A4545" s="280" t="s">
        <v>5944</v>
      </c>
      <c r="B4545" s="280" t="s">
        <v>1457</v>
      </c>
      <c r="C4545" s="280" t="s">
        <v>1204</v>
      </c>
      <c r="D4545" s="280" t="s">
        <v>1215</v>
      </c>
      <c r="E4545" s="80">
        <v>3.0325449855405866</v>
      </c>
      <c r="F4545" s="80">
        <v>708876</v>
      </c>
      <c r="G4545" s="80">
        <v>1</v>
      </c>
      <c r="H4545" s="280" t="s">
        <v>1342</v>
      </c>
      <c r="I4545" s="80"/>
    </row>
    <row r="4546" spans="1:9">
      <c r="A4546" s="280" t="s">
        <v>5945</v>
      </c>
      <c r="B4546" s="280" t="s">
        <v>1457</v>
      </c>
      <c r="C4546" s="280" t="s">
        <v>1204</v>
      </c>
      <c r="D4546" s="280" t="s">
        <v>1216</v>
      </c>
      <c r="E4546" s="80">
        <v>2.8916594142529424</v>
      </c>
      <c r="F4546" s="80">
        <v>708876</v>
      </c>
      <c r="G4546" s="80">
        <v>1</v>
      </c>
      <c r="H4546" s="280" t="s">
        <v>1342</v>
      </c>
      <c r="I4546" s="80"/>
    </row>
    <row r="4547" spans="1:9">
      <c r="A4547" s="280" t="s">
        <v>5946</v>
      </c>
      <c r="B4547" s="280" t="s">
        <v>1457</v>
      </c>
      <c r="C4547" s="280" t="s">
        <v>1204</v>
      </c>
      <c r="D4547" s="280" t="s">
        <v>1217</v>
      </c>
      <c r="E4547" s="80">
        <v>1.6199643862098558</v>
      </c>
      <c r="F4547" s="80">
        <v>708876</v>
      </c>
      <c r="G4547" s="80">
        <v>1</v>
      </c>
      <c r="H4547" s="280" t="s">
        <v>1342</v>
      </c>
      <c r="I4547" s="80"/>
    </row>
    <row r="4548" spans="1:9">
      <c r="A4548" s="280" t="s">
        <v>5947</v>
      </c>
      <c r="B4548" s="280" t="s">
        <v>1457</v>
      </c>
      <c r="C4548" s="280" t="s">
        <v>1204</v>
      </c>
      <c r="D4548" s="280" t="s">
        <v>1218</v>
      </c>
      <c r="E4548" s="80">
        <v>0.56239073921110616</v>
      </c>
      <c r="F4548" s="80">
        <v>708876</v>
      </c>
      <c r="G4548" s="80">
        <v>1</v>
      </c>
      <c r="H4548" s="280" t="s">
        <v>1342</v>
      </c>
      <c r="I4548" s="80"/>
    </row>
    <row r="4549" spans="1:9">
      <c r="A4549" s="280" t="s">
        <v>5948</v>
      </c>
      <c r="B4549" s="280" t="s">
        <v>1457</v>
      </c>
      <c r="C4549" s="280" t="s">
        <v>1204</v>
      </c>
      <c r="D4549" s="280" t="s">
        <v>1219</v>
      </c>
      <c r="E4549" s="80">
        <v>27640.900443180719</v>
      </c>
      <c r="F4549" s="80">
        <v>708876</v>
      </c>
      <c r="G4549" s="80">
        <v>1</v>
      </c>
      <c r="H4549" s="280" t="s">
        <v>1342</v>
      </c>
      <c r="I4549" s="80"/>
    </row>
    <row r="4550" spans="1:9">
      <c r="A4550" s="280" t="s">
        <v>5949</v>
      </c>
      <c r="B4550" s="280" t="s">
        <v>1457</v>
      </c>
      <c r="C4550" s="280" t="s">
        <v>1204</v>
      </c>
      <c r="D4550" s="280" t="s">
        <v>1347</v>
      </c>
      <c r="E4550" s="80">
        <v>1.1764675626660015</v>
      </c>
      <c r="F4550" s="80">
        <v>708876</v>
      </c>
      <c r="G4550" s="80">
        <v>1</v>
      </c>
      <c r="H4550" s="280" t="s">
        <v>1342</v>
      </c>
      <c r="I4550" s="80"/>
    </row>
    <row r="4551" spans="1:9">
      <c r="A4551" s="280" t="s">
        <v>5950</v>
      </c>
      <c r="B4551" s="280" t="s">
        <v>1457</v>
      </c>
      <c r="C4551" s="280" t="s">
        <v>1204</v>
      </c>
      <c r="D4551" s="280" t="s">
        <v>1344</v>
      </c>
      <c r="E4551" s="80">
        <v>2.5214442564102715</v>
      </c>
      <c r="F4551" s="80">
        <v>708876</v>
      </c>
      <c r="G4551" s="80">
        <v>1</v>
      </c>
      <c r="H4551" s="280" t="s">
        <v>1342</v>
      </c>
      <c r="I4551" s="80"/>
    </row>
    <row r="4552" spans="1:9">
      <c r="A4552" s="280" t="s">
        <v>5951</v>
      </c>
      <c r="B4552" s="280" t="s">
        <v>5748</v>
      </c>
      <c r="C4552" s="280" t="s">
        <v>1205</v>
      </c>
      <c r="D4552" s="280" t="s">
        <v>1394</v>
      </c>
      <c r="E4552" s="80">
        <v>158371</v>
      </c>
      <c r="F4552" s="80">
        <v>708876</v>
      </c>
      <c r="G4552" s="80">
        <v>1</v>
      </c>
      <c r="H4552" s="280" t="s">
        <v>1394</v>
      </c>
      <c r="I4552" s="80"/>
    </row>
    <row r="4553" spans="1:9">
      <c r="A4553" s="280" t="s">
        <v>5952</v>
      </c>
      <c r="B4553" s="280" t="s">
        <v>5750</v>
      </c>
      <c r="C4553" s="280" t="s">
        <v>1205</v>
      </c>
      <c r="D4553" s="280" t="s">
        <v>1394</v>
      </c>
      <c r="E4553" s="80">
        <v>75886744956.75</v>
      </c>
      <c r="F4553" s="80">
        <v>708876</v>
      </c>
      <c r="G4553" s="80">
        <v>1</v>
      </c>
      <c r="H4553" s="280" t="s">
        <v>1394</v>
      </c>
      <c r="I4553" s="80"/>
    </row>
    <row r="4554" spans="1:9">
      <c r="A4554" s="280" t="s">
        <v>5953</v>
      </c>
      <c r="B4554" s="280" t="s">
        <v>5752</v>
      </c>
      <c r="C4554" s="280" t="s">
        <v>1205</v>
      </c>
      <c r="D4554" s="280" t="s">
        <v>1394</v>
      </c>
      <c r="E4554" s="80">
        <v>0.22341142879713802</v>
      </c>
      <c r="F4554" s="80">
        <v>708876</v>
      </c>
      <c r="G4554" s="80">
        <v>1</v>
      </c>
      <c r="H4554" s="280" t="s">
        <v>1394</v>
      </c>
      <c r="I4554" s="80"/>
    </row>
    <row r="4555" spans="1:9">
      <c r="A4555" s="280" t="s">
        <v>5954</v>
      </c>
      <c r="B4555" s="280" t="s">
        <v>5754</v>
      </c>
      <c r="C4555" s="280" t="s">
        <v>1205</v>
      </c>
      <c r="D4555" s="280" t="s">
        <v>1394</v>
      </c>
      <c r="E4555" s="80">
        <v>107052.21358425169</v>
      </c>
      <c r="F4555" s="80">
        <v>708876</v>
      </c>
      <c r="G4555" s="80">
        <v>1</v>
      </c>
      <c r="H4555" s="280" t="s">
        <v>1394</v>
      </c>
      <c r="I4555" s="80"/>
    </row>
    <row r="4556" spans="1:9">
      <c r="A4556" s="280" t="s">
        <v>5955</v>
      </c>
      <c r="B4556" s="280" t="s">
        <v>1457</v>
      </c>
      <c r="C4556" s="280" t="s">
        <v>1205</v>
      </c>
      <c r="D4556" s="280" t="s">
        <v>1211</v>
      </c>
      <c r="E4556" s="80">
        <v>2.9081749042224012</v>
      </c>
      <c r="F4556" s="80">
        <v>708876</v>
      </c>
      <c r="G4556" s="80">
        <v>1</v>
      </c>
      <c r="H4556" s="280" t="s">
        <v>1342</v>
      </c>
      <c r="I4556" s="80"/>
    </row>
    <row r="4557" spans="1:9">
      <c r="A4557" s="280" t="s">
        <v>5956</v>
      </c>
      <c r="B4557" s="280" t="s">
        <v>1457</v>
      </c>
      <c r="C4557" s="280" t="s">
        <v>1205</v>
      </c>
      <c r="D4557" s="280" t="s">
        <v>1212</v>
      </c>
      <c r="E4557" s="80">
        <v>2.9116364840468778</v>
      </c>
      <c r="F4557" s="80">
        <v>708876</v>
      </c>
      <c r="G4557" s="80">
        <v>1</v>
      </c>
      <c r="H4557" s="280" t="s">
        <v>1342</v>
      </c>
      <c r="I4557" s="80"/>
    </row>
    <row r="4558" spans="1:9">
      <c r="A4558" s="280" t="s">
        <v>5957</v>
      </c>
      <c r="B4558" s="280" t="s">
        <v>1457</v>
      </c>
      <c r="C4558" s="280" t="s">
        <v>1205</v>
      </c>
      <c r="D4558" s="280" t="s">
        <v>1213</v>
      </c>
      <c r="E4558" s="80">
        <v>2.9081749042224012</v>
      </c>
      <c r="F4558" s="80">
        <v>708876</v>
      </c>
      <c r="G4558" s="80">
        <v>1</v>
      </c>
      <c r="H4558" s="280" t="s">
        <v>1342</v>
      </c>
      <c r="I4558" s="80"/>
    </row>
    <row r="4559" spans="1:9">
      <c r="A4559" s="280" t="s">
        <v>5958</v>
      </c>
      <c r="B4559" s="280" t="s">
        <v>1457</v>
      </c>
      <c r="C4559" s="280" t="s">
        <v>1205</v>
      </c>
      <c r="D4559" s="280" t="s">
        <v>1214</v>
      </c>
      <c r="E4559" s="80">
        <v>2.90882559020223</v>
      </c>
      <c r="F4559" s="80">
        <v>708876</v>
      </c>
      <c r="G4559" s="80">
        <v>1</v>
      </c>
      <c r="H4559" s="280" t="s">
        <v>1342</v>
      </c>
      <c r="I4559" s="80"/>
    </row>
    <row r="4560" spans="1:9">
      <c r="A4560" s="280" t="s">
        <v>5959</v>
      </c>
      <c r="B4560" s="280" t="s">
        <v>1457</v>
      </c>
      <c r="C4560" s="280" t="s">
        <v>1205</v>
      </c>
      <c r="D4560" s="280" t="s">
        <v>1215</v>
      </c>
      <c r="E4560" s="80">
        <v>2.4820595269836017</v>
      </c>
      <c r="F4560" s="80">
        <v>708876</v>
      </c>
      <c r="G4560" s="80">
        <v>1</v>
      </c>
      <c r="H4560" s="280" t="s">
        <v>1342</v>
      </c>
      <c r="I4560" s="80"/>
    </row>
    <row r="4561" spans="1:9">
      <c r="A4561" s="280" t="s">
        <v>5960</v>
      </c>
      <c r="B4561" s="280" t="s">
        <v>1457</v>
      </c>
      <c r="C4561" s="280" t="s">
        <v>1205</v>
      </c>
      <c r="D4561" s="280" t="s">
        <v>1216</v>
      </c>
      <c r="E4561" s="80">
        <v>2.0515705040770715</v>
      </c>
      <c r="F4561" s="80">
        <v>708876</v>
      </c>
      <c r="G4561" s="80">
        <v>1</v>
      </c>
      <c r="H4561" s="280" t="s">
        <v>1342</v>
      </c>
      <c r="I4561" s="80"/>
    </row>
    <row r="4562" spans="1:9">
      <c r="A4562" s="280" t="s">
        <v>5961</v>
      </c>
      <c r="B4562" s="280" t="s">
        <v>1457</v>
      </c>
      <c r="C4562" s="280" t="s">
        <v>1205</v>
      </c>
      <c r="D4562" s="280" t="s">
        <v>1217</v>
      </c>
      <c r="E4562" s="80">
        <v>1.2422151524953966</v>
      </c>
      <c r="F4562" s="80">
        <v>708876</v>
      </c>
      <c r="G4562" s="80">
        <v>1</v>
      </c>
      <c r="H4562" s="280" t="s">
        <v>1342</v>
      </c>
      <c r="I4562" s="80"/>
    </row>
    <row r="4563" spans="1:9">
      <c r="A4563" s="280" t="s">
        <v>5962</v>
      </c>
      <c r="B4563" s="280" t="s">
        <v>1457</v>
      </c>
      <c r="C4563" s="280" t="s">
        <v>1205</v>
      </c>
      <c r="D4563" s="280" t="s">
        <v>1218</v>
      </c>
      <c r="E4563" s="80">
        <v>0.36621705848638597</v>
      </c>
      <c r="F4563" s="80">
        <v>708876</v>
      </c>
      <c r="G4563" s="80">
        <v>1</v>
      </c>
      <c r="H4563" s="280" t="s">
        <v>1342</v>
      </c>
      <c r="I4563" s="80"/>
    </row>
    <row r="4564" spans="1:9">
      <c r="A4564" s="280" t="s">
        <v>5963</v>
      </c>
      <c r="B4564" s="280" t="s">
        <v>1457</v>
      </c>
      <c r="C4564" s="280" t="s">
        <v>1205</v>
      </c>
      <c r="D4564" s="280" t="s">
        <v>1219</v>
      </c>
      <c r="E4564" s="80">
        <v>13094.665917719056</v>
      </c>
      <c r="F4564" s="80">
        <v>708876</v>
      </c>
      <c r="G4564" s="80">
        <v>1</v>
      </c>
      <c r="H4564" s="280" t="s">
        <v>1342</v>
      </c>
      <c r="I4564" s="80"/>
    </row>
    <row r="4565" spans="1:9">
      <c r="A4565" s="280" t="s">
        <v>5964</v>
      </c>
      <c r="B4565" s="280" t="s">
        <v>1457</v>
      </c>
      <c r="C4565" s="280" t="s">
        <v>1205</v>
      </c>
      <c r="D4565" s="280" t="s">
        <v>1347</v>
      </c>
      <c r="E4565" s="80">
        <v>0.91670222211831831</v>
      </c>
      <c r="F4565" s="80">
        <v>708876</v>
      </c>
      <c r="G4565" s="80">
        <v>1</v>
      </c>
      <c r="H4565" s="280" t="s">
        <v>1342</v>
      </c>
      <c r="I4565" s="80"/>
    </row>
    <row r="4566" spans="1:9">
      <c r="A4566" s="280" t="s">
        <v>5965</v>
      </c>
      <c r="B4566" s="280" t="s">
        <v>1457</v>
      </c>
      <c r="C4566" s="280" t="s">
        <v>1205</v>
      </c>
      <c r="D4566" s="280" t="s">
        <v>1344</v>
      </c>
      <c r="E4566" s="80">
        <v>1.9380368321122445</v>
      </c>
      <c r="F4566" s="80">
        <v>708876</v>
      </c>
      <c r="G4566" s="80">
        <v>1</v>
      </c>
      <c r="H4566" s="280" t="s">
        <v>1342</v>
      </c>
      <c r="I4566" s="80"/>
    </row>
    <row r="4567" spans="1:9">
      <c r="A4567" s="280" t="s">
        <v>5966</v>
      </c>
      <c r="B4567" s="280" t="s">
        <v>5748</v>
      </c>
      <c r="C4567" s="280" t="s">
        <v>1206</v>
      </c>
      <c r="D4567" s="280" t="s">
        <v>1394</v>
      </c>
      <c r="E4567" s="80">
        <v>5376</v>
      </c>
      <c r="F4567" s="80">
        <v>708876</v>
      </c>
      <c r="G4567" s="80">
        <v>1</v>
      </c>
      <c r="H4567" s="280" t="s">
        <v>1394</v>
      </c>
      <c r="I4567" s="80"/>
    </row>
    <row r="4568" spans="1:9">
      <c r="A4568" s="280" t="s">
        <v>5967</v>
      </c>
      <c r="B4568" s="280" t="s">
        <v>5750</v>
      </c>
      <c r="C4568" s="280" t="s">
        <v>1206</v>
      </c>
      <c r="D4568" s="280" t="s">
        <v>1394</v>
      </c>
      <c r="E4568" s="80">
        <v>6371093760</v>
      </c>
      <c r="F4568" s="80">
        <v>708876</v>
      </c>
      <c r="G4568" s="80">
        <v>1</v>
      </c>
      <c r="H4568" s="280" t="s">
        <v>1394</v>
      </c>
      <c r="I4568" s="80"/>
    </row>
    <row r="4569" spans="1:9">
      <c r="A4569" s="280" t="s">
        <v>5968</v>
      </c>
      <c r="B4569" s="280" t="s">
        <v>5752</v>
      </c>
      <c r="C4569" s="280" t="s">
        <v>1206</v>
      </c>
      <c r="D4569" s="280" t="s">
        <v>1394</v>
      </c>
      <c r="E4569" s="80">
        <v>7.5838369475056287E-3</v>
      </c>
      <c r="F4569" s="80">
        <v>708876</v>
      </c>
      <c r="G4569" s="80">
        <v>1</v>
      </c>
      <c r="H4569" s="280" t="s">
        <v>1394</v>
      </c>
      <c r="I4569" s="80"/>
    </row>
    <row r="4570" spans="1:9">
      <c r="A4570" s="280" t="s">
        <v>5969</v>
      </c>
      <c r="B4570" s="280" t="s">
        <v>5754</v>
      </c>
      <c r="C4570" s="280" t="s">
        <v>1206</v>
      </c>
      <c r="D4570" s="280" t="s">
        <v>1394</v>
      </c>
      <c r="E4570" s="80">
        <v>8987.5997494625299</v>
      </c>
      <c r="F4570" s="80">
        <v>708876</v>
      </c>
      <c r="G4570" s="80">
        <v>1</v>
      </c>
      <c r="H4570" s="280" t="s">
        <v>1394</v>
      </c>
      <c r="I4570" s="80"/>
    </row>
    <row r="4571" spans="1:9">
      <c r="A4571" s="280" t="s">
        <v>5970</v>
      </c>
      <c r="B4571" s="280" t="s">
        <v>1457</v>
      </c>
      <c r="C4571" s="280" t="s">
        <v>1206</v>
      </c>
      <c r="D4571" s="280" t="s">
        <v>1211</v>
      </c>
      <c r="E4571" s="80">
        <v>5.0764673125239064</v>
      </c>
      <c r="F4571" s="80">
        <v>708876</v>
      </c>
      <c r="G4571" s="80">
        <v>1</v>
      </c>
      <c r="H4571" s="280" t="s">
        <v>1342</v>
      </c>
      <c r="I4571" s="80"/>
    </row>
    <row r="4572" spans="1:9">
      <c r="A4572" s="280" t="s">
        <v>5971</v>
      </c>
      <c r="B4572" s="280" t="s">
        <v>1457</v>
      </c>
      <c r="C4572" s="280" t="s">
        <v>1206</v>
      </c>
      <c r="D4572" s="280" t="s">
        <v>1212</v>
      </c>
      <c r="E4572" s="80">
        <v>5.0764673125239064</v>
      </c>
      <c r="F4572" s="80">
        <v>708876</v>
      </c>
      <c r="G4572" s="80">
        <v>1</v>
      </c>
      <c r="H4572" s="280" t="s">
        <v>1342</v>
      </c>
      <c r="I4572" s="80"/>
    </row>
    <row r="4573" spans="1:9">
      <c r="A4573" s="280" t="s">
        <v>5972</v>
      </c>
      <c r="B4573" s="280" t="s">
        <v>1457</v>
      </c>
      <c r="C4573" s="280" t="s">
        <v>1206</v>
      </c>
      <c r="D4573" s="280" t="s">
        <v>1213</v>
      </c>
      <c r="E4573" s="80">
        <v>5.0764673125239064</v>
      </c>
      <c r="F4573" s="80">
        <v>708876</v>
      </c>
      <c r="G4573" s="80">
        <v>1</v>
      </c>
      <c r="H4573" s="280" t="s">
        <v>1342</v>
      </c>
      <c r="I4573" s="80"/>
    </row>
    <row r="4574" spans="1:9">
      <c r="A4574" s="280" t="s">
        <v>5973</v>
      </c>
      <c r="B4574" s="280" t="s">
        <v>1457</v>
      </c>
      <c r="C4574" s="280" t="s">
        <v>1206</v>
      </c>
      <c r="D4574" s="280" t="s">
        <v>1214</v>
      </c>
      <c r="E4574" s="80">
        <v>5.0764673125239064</v>
      </c>
      <c r="F4574" s="80">
        <v>708876</v>
      </c>
      <c r="G4574" s="80">
        <v>1</v>
      </c>
      <c r="H4574" s="280" t="s">
        <v>1342</v>
      </c>
      <c r="I4574" s="80"/>
    </row>
    <row r="4575" spans="1:9">
      <c r="A4575" s="280" t="s">
        <v>5974</v>
      </c>
      <c r="B4575" s="280" t="s">
        <v>1457</v>
      </c>
      <c r="C4575" s="280" t="s">
        <v>1206</v>
      </c>
      <c r="D4575" s="280" t="s">
        <v>1215</v>
      </c>
      <c r="E4575" s="80">
        <v>5.0764673125239064</v>
      </c>
      <c r="F4575" s="80">
        <v>708876</v>
      </c>
      <c r="G4575" s="80">
        <v>1</v>
      </c>
      <c r="H4575" s="280" t="s">
        <v>1342</v>
      </c>
      <c r="I4575" s="80"/>
    </row>
    <row r="4576" spans="1:9">
      <c r="A4576" s="280" t="s">
        <v>5975</v>
      </c>
      <c r="B4576" s="280" t="s">
        <v>1457</v>
      </c>
      <c r="C4576" s="280" t="s">
        <v>1206</v>
      </c>
      <c r="D4576" s="280" t="s">
        <v>1216</v>
      </c>
      <c r="E4576" s="80">
        <v>5.0131912968616961</v>
      </c>
      <c r="F4576" s="80">
        <v>708876</v>
      </c>
      <c r="G4576" s="80">
        <v>1</v>
      </c>
      <c r="H4576" s="280" t="s">
        <v>1342</v>
      </c>
      <c r="I4576" s="80"/>
    </row>
    <row r="4577" spans="1:9">
      <c r="A4577" s="280" t="s">
        <v>5976</v>
      </c>
      <c r="B4577" s="280" t="s">
        <v>1457</v>
      </c>
      <c r="C4577" s="280" t="s">
        <v>1206</v>
      </c>
      <c r="D4577" s="280" t="s">
        <v>1217</v>
      </c>
      <c r="E4577" s="80">
        <v>3.1832756330143401</v>
      </c>
      <c r="F4577" s="80">
        <v>708876</v>
      </c>
      <c r="G4577" s="80">
        <v>1</v>
      </c>
      <c r="H4577" s="280" t="s">
        <v>1342</v>
      </c>
      <c r="I4577" s="80"/>
    </row>
    <row r="4578" spans="1:9">
      <c r="A4578" s="280" t="s">
        <v>5977</v>
      </c>
      <c r="B4578" s="280" t="s">
        <v>1457</v>
      </c>
      <c r="C4578" s="280" t="s">
        <v>1206</v>
      </c>
      <c r="D4578" s="280" t="s">
        <v>1218</v>
      </c>
      <c r="E4578" s="80">
        <v>0.78266161917806387</v>
      </c>
      <c r="F4578" s="80">
        <v>708876</v>
      </c>
      <c r="G4578" s="80">
        <v>1</v>
      </c>
      <c r="H4578" s="280" t="s">
        <v>1342</v>
      </c>
      <c r="I4578" s="80"/>
    </row>
    <row r="4579" spans="1:9">
      <c r="A4579" s="280" t="s">
        <v>5978</v>
      </c>
      <c r="B4579" s="280" t="s">
        <v>1457</v>
      </c>
      <c r="C4579" s="280" t="s">
        <v>1206</v>
      </c>
      <c r="D4579" s="280" t="s">
        <v>1219</v>
      </c>
      <c r="E4579" s="80">
        <v>2.9334641479059771</v>
      </c>
      <c r="F4579" s="80">
        <v>708876</v>
      </c>
      <c r="G4579" s="80">
        <v>1</v>
      </c>
      <c r="H4579" s="280" t="s">
        <v>1342</v>
      </c>
      <c r="I4579" s="80"/>
    </row>
    <row r="4580" spans="1:9">
      <c r="A4580" s="280" t="s">
        <v>5979</v>
      </c>
      <c r="B4580" s="280" t="s">
        <v>1457</v>
      </c>
      <c r="C4580" s="280" t="s">
        <v>1206</v>
      </c>
      <c r="D4580" s="280" t="s">
        <v>1347</v>
      </c>
      <c r="E4580" s="80">
        <v>2.3842705361328278</v>
      </c>
      <c r="F4580" s="80">
        <v>708876</v>
      </c>
      <c r="G4580" s="80">
        <v>1</v>
      </c>
      <c r="H4580" s="280" t="s">
        <v>1342</v>
      </c>
      <c r="I4580" s="80"/>
    </row>
    <row r="4581" spans="1:9">
      <c r="A4581" s="280" t="s">
        <v>5980</v>
      </c>
      <c r="B4581" s="280" t="s">
        <v>1457</v>
      </c>
      <c r="C4581" s="280" t="s">
        <v>1206</v>
      </c>
      <c r="D4581" s="280" t="s">
        <v>1344</v>
      </c>
      <c r="E4581" s="80">
        <v>4.8647798336437456</v>
      </c>
      <c r="F4581" s="80">
        <v>708876</v>
      </c>
      <c r="G4581" s="80">
        <v>1</v>
      </c>
      <c r="H4581" s="280" t="s">
        <v>1342</v>
      </c>
      <c r="I4581" s="80"/>
    </row>
    <row r="4582" spans="1:9">
      <c r="A4582" s="280" t="s">
        <v>5981</v>
      </c>
      <c r="B4582" s="280" t="s">
        <v>5748</v>
      </c>
      <c r="C4582" s="280" t="s">
        <v>1207</v>
      </c>
      <c r="D4582" s="280" t="s">
        <v>1394</v>
      </c>
      <c r="E4582" s="80">
        <v>488819</v>
      </c>
      <c r="F4582" s="80">
        <v>708876</v>
      </c>
      <c r="G4582" s="80">
        <v>1</v>
      </c>
      <c r="H4582" s="280" t="s">
        <v>1394</v>
      </c>
      <c r="I4582" s="80"/>
    </row>
    <row r="4583" spans="1:9">
      <c r="A4583" s="280" t="s">
        <v>5982</v>
      </c>
      <c r="B4583" s="280" t="s">
        <v>5750</v>
      </c>
      <c r="C4583" s="280" t="s">
        <v>1207</v>
      </c>
      <c r="D4583" s="280" t="s">
        <v>1394</v>
      </c>
      <c r="E4583" s="80">
        <v>5675547880.5327148</v>
      </c>
      <c r="F4583" s="80">
        <v>708876</v>
      </c>
      <c r="G4583" s="80">
        <v>1</v>
      </c>
      <c r="H4583" s="280" t="s">
        <v>1394</v>
      </c>
      <c r="I4583" s="80"/>
    </row>
    <row r="4584" spans="1:9">
      <c r="A4584" s="280" t="s">
        <v>5983</v>
      </c>
      <c r="B4584" s="280" t="s">
        <v>5752</v>
      </c>
      <c r="C4584" s="280" t="s">
        <v>1207</v>
      </c>
      <c r="D4584" s="280" t="s">
        <v>1394</v>
      </c>
      <c r="E4584" s="80">
        <v>0.68956912069247656</v>
      </c>
      <c r="F4584" s="80">
        <v>708876</v>
      </c>
      <c r="G4584" s="80">
        <v>1</v>
      </c>
      <c r="H4584" s="280" t="s">
        <v>1394</v>
      </c>
      <c r="I4584" s="80"/>
    </row>
    <row r="4585" spans="1:9">
      <c r="A4585" s="280" t="s">
        <v>5984</v>
      </c>
      <c r="B4585" s="280" t="s">
        <v>5754</v>
      </c>
      <c r="C4585" s="280" t="s">
        <v>1207</v>
      </c>
      <c r="D4585" s="280" t="s">
        <v>1394</v>
      </c>
      <c r="E4585" s="80">
        <v>8006.4043366296992</v>
      </c>
      <c r="F4585" s="80">
        <v>708876</v>
      </c>
      <c r="G4585" s="80">
        <v>1</v>
      </c>
      <c r="H4585" s="280" t="s">
        <v>1394</v>
      </c>
      <c r="I4585" s="80"/>
    </row>
    <row r="4586" spans="1:9">
      <c r="A4586" s="280" t="s">
        <v>5985</v>
      </c>
      <c r="B4586" s="280" t="s">
        <v>1457</v>
      </c>
      <c r="C4586" s="280" t="s">
        <v>1207</v>
      </c>
      <c r="D4586" s="280" t="s">
        <v>1211</v>
      </c>
      <c r="E4586" s="80">
        <v>6.520139632016006E-2</v>
      </c>
      <c r="F4586" s="80">
        <v>708876</v>
      </c>
      <c r="G4586" s="80">
        <v>1</v>
      </c>
      <c r="H4586" s="280" t="s">
        <v>1342</v>
      </c>
      <c r="I4586" s="80"/>
    </row>
    <row r="4587" spans="1:9">
      <c r="A4587" s="280" t="s">
        <v>5986</v>
      </c>
      <c r="B4587" s="280" t="s">
        <v>1457</v>
      </c>
      <c r="C4587" s="280" t="s">
        <v>1207</v>
      </c>
      <c r="D4587" s="280" t="s">
        <v>1212</v>
      </c>
      <c r="E4587" s="80">
        <v>6.5209139995510812E-2</v>
      </c>
      <c r="F4587" s="80">
        <v>708876</v>
      </c>
      <c r="G4587" s="80">
        <v>1</v>
      </c>
      <c r="H4587" s="280" t="s">
        <v>1342</v>
      </c>
      <c r="I4587" s="80"/>
    </row>
    <row r="4588" spans="1:9">
      <c r="A4588" s="280" t="s">
        <v>5987</v>
      </c>
      <c r="B4588" s="280" t="s">
        <v>1457</v>
      </c>
      <c r="C4588" s="280" t="s">
        <v>1207</v>
      </c>
      <c r="D4588" s="280" t="s">
        <v>1213</v>
      </c>
      <c r="E4588" s="80">
        <v>6.520139632016006E-2</v>
      </c>
      <c r="F4588" s="80">
        <v>708876</v>
      </c>
      <c r="G4588" s="80">
        <v>1</v>
      </c>
      <c r="H4588" s="280" t="s">
        <v>1342</v>
      </c>
      <c r="I4588" s="80"/>
    </row>
    <row r="4589" spans="1:9">
      <c r="A4589" s="280" t="s">
        <v>5988</v>
      </c>
      <c r="B4589" s="280" t="s">
        <v>1457</v>
      </c>
      <c r="C4589" s="280" t="s">
        <v>1207</v>
      </c>
      <c r="D4589" s="280" t="s">
        <v>1214</v>
      </c>
      <c r="E4589" s="80">
        <v>6.5208339168898802E-2</v>
      </c>
      <c r="F4589" s="80">
        <v>708876</v>
      </c>
      <c r="G4589" s="80">
        <v>1</v>
      </c>
      <c r="H4589" s="280" t="s">
        <v>1342</v>
      </c>
      <c r="I4589" s="80"/>
    </row>
    <row r="4590" spans="1:9">
      <c r="A4590" s="280" t="s">
        <v>5989</v>
      </c>
      <c r="B4590" s="280" t="s">
        <v>1457</v>
      </c>
      <c r="C4590" s="280" t="s">
        <v>1207</v>
      </c>
      <c r="D4590" s="280" t="s">
        <v>1215</v>
      </c>
      <c r="E4590" s="80">
        <v>5.4236381344854777E-2</v>
      </c>
      <c r="F4590" s="80">
        <v>708876</v>
      </c>
      <c r="G4590" s="80">
        <v>1</v>
      </c>
      <c r="H4590" s="280" t="s">
        <v>1342</v>
      </c>
      <c r="I4590" s="80"/>
    </row>
    <row r="4591" spans="1:9">
      <c r="A4591" s="280" t="s">
        <v>5990</v>
      </c>
      <c r="B4591" s="280" t="s">
        <v>1457</v>
      </c>
      <c r="C4591" s="280" t="s">
        <v>1207</v>
      </c>
      <c r="D4591" s="280" t="s">
        <v>1216</v>
      </c>
      <c r="E4591" s="80">
        <v>4.7817119030041974E-2</v>
      </c>
      <c r="F4591" s="80">
        <v>708876</v>
      </c>
      <c r="G4591" s="80">
        <v>1</v>
      </c>
      <c r="H4591" s="280" t="s">
        <v>1342</v>
      </c>
      <c r="I4591" s="80"/>
    </row>
    <row r="4592" spans="1:9">
      <c r="A4592" s="280" t="s">
        <v>5991</v>
      </c>
      <c r="B4592" s="280" t="s">
        <v>1457</v>
      </c>
      <c r="C4592" s="280" t="s">
        <v>1207</v>
      </c>
      <c r="D4592" s="280" t="s">
        <v>1217</v>
      </c>
      <c r="E4592" s="80">
        <v>2.9068653499063266E-2</v>
      </c>
      <c r="F4592" s="80">
        <v>708876</v>
      </c>
      <c r="G4592" s="80">
        <v>1</v>
      </c>
      <c r="H4592" s="280" t="s">
        <v>1342</v>
      </c>
      <c r="I4592" s="80"/>
    </row>
    <row r="4593" spans="1:9">
      <c r="A4593" s="280" t="s">
        <v>5992</v>
      </c>
      <c r="B4593" s="280" t="s">
        <v>1457</v>
      </c>
      <c r="C4593" s="280" t="s">
        <v>1207</v>
      </c>
      <c r="D4593" s="280" t="s">
        <v>1218</v>
      </c>
      <c r="E4593" s="80">
        <v>1.1230616966845601E-2</v>
      </c>
      <c r="F4593" s="80">
        <v>708876</v>
      </c>
      <c r="G4593" s="80">
        <v>1</v>
      </c>
      <c r="H4593" s="280" t="s">
        <v>1342</v>
      </c>
      <c r="I4593" s="80"/>
    </row>
    <row r="4594" spans="1:9">
      <c r="A4594" s="280" t="s">
        <v>5993</v>
      </c>
      <c r="B4594" s="280" t="s">
        <v>1457</v>
      </c>
      <c r="C4594" s="280" t="s">
        <v>1207</v>
      </c>
      <c r="D4594" s="280" t="s">
        <v>1219</v>
      </c>
      <c r="E4594" s="80">
        <v>501.15255743436217</v>
      </c>
      <c r="F4594" s="80">
        <v>708876</v>
      </c>
      <c r="G4594" s="80">
        <v>1</v>
      </c>
      <c r="H4594" s="280" t="s">
        <v>1342</v>
      </c>
      <c r="I4594" s="80"/>
    </row>
    <row r="4595" spans="1:9">
      <c r="A4595" s="280" t="s">
        <v>5994</v>
      </c>
      <c r="B4595" s="280" t="s">
        <v>1457</v>
      </c>
      <c r="C4595" s="280" t="s">
        <v>1207</v>
      </c>
      <c r="D4595" s="280" t="s">
        <v>1347</v>
      </c>
      <c r="E4595" s="80">
        <v>2.1959212384459876E-2</v>
      </c>
      <c r="F4595" s="80">
        <v>708876</v>
      </c>
      <c r="G4595" s="80">
        <v>1</v>
      </c>
      <c r="H4595" s="280" t="s">
        <v>1342</v>
      </c>
      <c r="I4595" s="80"/>
    </row>
    <row r="4596" spans="1:9">
      <c r="A4596" s="280" t="s">
        <v>5995</v>
      </c>
      <c r="B4596" s="280" t="s">
        <v>1457</v>
      </c>
      <c r="C4596" s="280" t="s">
        <v>1207</v>
      </c>
      <c r="D4596" s="280" t="s">
        <v>1344</v>
      </c>
      <c r="E4596" s="80">
        <v>4.6805493110402122E-2</v>
      </c>
      <c r="F4596" s="80">
        <v>708876</v>
      </c>
      <c r="G4596" s="80">
        <v>1</v>
      </c>
      <c r="H4596" s="280" t="s">
        <v>1342</v>
      </c>
      <c r="I4596" s="80"/>
    </row>
    <row r="4597" spans="1:9">
      <c r="A4597" s="280" t="s">
        <v>5996</v>
      </c>
      <c r="B4597" s="280" t="s">
        <v>5748</v>
      </c>
      <c r="C4597" s="280" t="s">
        <v>1208</v>
      </c>
      <c r="D4597" s="280" t="s">
        <v>1394</v>
      </c>
      <c r="E4597" s="80">
        <v>495675</v>
      </c>
      <c r="F4597" s="80">
        <v>708876</v>
      </c>
      <c r="G4597" s="80">
        <v>1</v>
      </c>
      <c r="H4597" s="280" t="s">
        <v>1394</v>
      </c>
      <c r="I4597" s="80"/>
    </row>
    <row r="4598" spans="1:9">
      <c r="A4598" s="280" t="s">
        <v>5997</v>
      </c>
      <c r="B4598" s="280" t="s">
        <v>5750</v>
      </c>
      <c r="C4598" s="280" t="s">
        <v>1208</v>
      </c>
      <c r="D4598" s="280" t="s">
        <v>1394</v>
      </c>
      <c r="E4598" s="80">
        <v>5705125654.7133789</v>
      </c>
      <c r="F4598" s="80">
        <v>708876</v>
      </c>
      <c r="G4598" s="80">
        <v>1</v>
      </c>
      <c r="H4598" s="280" t="s">
        <v>1394</v>
      </c>
      <c r="I4598" s="80"/>
    </row>
    <row r="4599" spans="1:9">
      <c r="A4599" s="280" t="s">
        <v>5998</v>
      </c>
      <c r="B4599" s="280" t="s">
        <v>5752</v>
      </c>
      <c r="C4599" s="280" t="s">
        <v>1208</v>
      </c>
      <c r="D4599" s="280" t="s">
        <v>1394</v>
      </c>
      <c r="E4599" s="80">
        <v>0.69924076989487582</v>
      </c>
      <c r="F4599" s="80">
        <v>708876</v>
      </c>
      <c r="G4599" s="80">
        <v>1</v>
      </c>
      <c r="H4599" s="280" t="s">
        <v>1394</v>
      </c>
      <c r="I4599" s="80"/>
    </row>
    <row r="4600" spans="1:9">
      <c r="A4600" s="280" t="s">
        <v>5999</v>
      </c>
      <c r="B4600" s="280" t="s">
        <v>5754</v>
      </c>
      <c r="C4600" s="280" t="s">
        <v>1208</v>
      </c>
      <c r="D4600" s="280" t="s">
        <v>1394</v>
      </c>
      <c r="E4600" s="80">
        <v>8048.1292281208262</v>
      </c>
      <c r="F4600" s="80">
        <v>708876</v>
      </c>
      <c r="G4600" s="80">
        <v>1</v>
      </c>
      <c r="H4600" s="280" t="s">
        <v>1394</v>
      </c>
      <c r="I4600" s="80"/>
    </row>
    <row r="4601" spans="1:9">
      <c r="A4601" s="280" t="s">
        <v>6000</v>
      </c>
      <c r="B4601" s="280" t="s">
        <v>1457</v>
      </c>
      <c r="C4601" s="280" t="s">
        <v>1208</v>
      </c>
      <c r="D4601" s="280" t="s">
        <v>1211</v>
      </c>
      <c r="E4601" s="80">
        <v>6.70335298154425E-2</v>
      </c>
      <c r="F4601" s="80">
        <v>708876</v>
      </c>
      <c r="G4601" s="80">
        <v>1</v>
      </c>
      <c r="H4601" s="280" t="s">
        <v>1342</v>
      </c>
      <c r="I4601" s="80"/>
    </row>
    <row r="4602" spans="1:9">
      <c r="A4602" s="280" t="s">
        <v>6001</v>
      </c>
      <c r="B4602" s="280" t="s">
        <v>1457</v>
      </c>
      <c r="C4602" s="280" t="s">
        <v>1208</v>
      </c>
      <c r="D4602" s="280" t="s">
        <v>1212</v>
      </c>
      <c r="E4602" s="80">
        <v>6.7053450874934778E-2</v>
      </c>
      <c r="F4602" s="80">
        <v>708876</v>
      </c>
      <c r="G4602" s="80">
        <v>1</v>
      </c>
      <c r="H4602" s="280" t="s">
        <v>1342</v>
      </c>
      <c r="I4602" s="80"/>
    </row>
    <row r="4603" spans="1:9">
      <c r="A4603" s="280" t="s">
        <v>6002</v>
      </c>
      <c r="B4603" s="280" t="s">
        <v>1457</v>
      </c>
      <c r="C4603" s="280" t="s">
        <v>1208</v>
      </c>
      <c r="D4603" s="280" t="s">
        <v>1213</v>
      </c>
      <c r="E4603" s="80">
        <v>6.70335298154425E-2</v>
      </c>
      <c r="F4603" s="80">
        <v>708876</v>
      </c>
      <c r="G4603" s="80">
        <v>1</v>
      </c>
      <c r="H4603" s="280" t="s">
        <v>1342</v>
      </c>
      <c r="I4603" s="80"/>
    </row>
    <row r="4604" spans="1:9">
      <c r="A4604" s="280" t="s">
        <v>6003</v>
      </c>
      <c r="B4604" s="280" t="s">
        <v>1457</v>
      </c>
      <c r="C4604" s="280" t="s">
        <v>1208</v>
      </c>
      <c r="D4604" s="280" t="s">
        <v>1214</v>
      </c>
      <c r="E4604" s="80">
        <v>6.7039583505115186E-2</v>
      </c>
      <c r="F4604" s="80">
        <v>708876</v>
      </c>
      <c r="G4604" s="80">
        <v>1</v>
      </c>
      <c r="H4604" s="280" t="s">
        <v>1342</v>
      </c>
      <c r="I4604" s="80"/>
    </row>
    <row r="4605" spans="1:9">
      <c r="A4605" s="280" t="s">
        <v>6004</v>
      </c>
      <c r="B4605" s="280" t="s">
        <v>1457</v>
      </c>
      <c r="C4605" s="280" t="s">
        <v>1208</v>
      </c>
      <c r="D4605" s="280" t="s">
        <v>1215</v>
      </c>
      <c r="E4605" s="80">
        <v>5.5768631185759393E-2</v>
      </c>
      <c r="F4605" s="80">
        <v>708876</v>
      </c>
      <c r="G4605" s="80">
        <v>1</v>
      </c>
      <c r="H4605" s="280" t="s">
        <v>1342</v>
      </c>
      <c r="I4605" s="80"/>
    </row>
    <row r="4606" spans="1:9">
      <c r="A4606" s="280" t="s">
        <v>6005</v>
      </c>
      <c r="B4606" s="280" t="s">
        <v>1457</v>
      </c>
      <c r="C4606" s="280" t="s">
        <v>1208</v>
      </c>
      <c r="D4606" s="280" t="s">
        <v>1216</v>
      </c>
      <c r="E4606" s="80">
        <v>5.3314989896224109E-2</v>
      </c>
      <c r="F4606" s="80">
        <v>708876</v>
      </c>
      <c r="G4606" s="80">
        <v>1</v>
      </c>
      <c r="H4606" s="280" t="s">
        <v>1342</v>
      </c>
      <c r="I4606" s="80"/>
    </row>
    <row r="4607" spans="1:9">
      <c r="A4607" s="280" t="s">
        <v>6006</v>
      </c>
      <c r="B4607" s="280" t="s">
        <v>1457</v>
      </c>
      <c r="C4607" s="280" t="s">
        <v>1208</v>
      </c>
      <c r="D4607" s="280" t="s">
        <v>1217</v>
      </c>
      <c r="E4607" s="80">
        <v>2.9564115011052196E-2</v>
      </c>
      <c r="F4607" s="80">
        <v>708876</v>
      </c>
      <c r="G4607" s="80">
        <v>1</v>
      </c>
      <c r="H4607" s="280" t="s">
        <v>1342</v>
      </c>
      <c r="I4607" s="80"/>
    </row>
    <row r="4608" spans="1:9">
      <c r="A4608" s="280" t="s">
        <v>6007</v>
      </c>
      <c r="B4608" s="280" t="s">
        <v>1457</v>
      </c>
      <c r="C4608" s="280" t="s">
        <v>1208</v>
      </c>
      <c r="D4608" s="280" t="s">
        <v>1218</v>
      </c>
      <c r="E4608" s="80">
        <v>1.1358614289516546E-2</v>
      </c>
      <c r="F4608" s="80">
        <v>708876</v>
      </c>
      <c r="G4608" s="80">
        <v>1</v>
      </c>
      <c r="H4608" s="280" t="s">
        <v>1342</v>
      </c>
      <c r="I4608" s="80"/>
    </row>
    <row r="4609" spans="1:9">
      <c r="A4609" s="280" t="s">
        <v>6008</v>
      </c>
      <c r="B4609" s="280" t="s">
        <v>1457</v>
      </c>
      <c r="C4609" s="280" t="s">
        <v>1208</v>
      </c>
      <c r="D4609" s="280" t="s">
        <v>1219</v>
      </c>
      <c r="E4609" s="80">
        <v>599.97085820071709</v>
      </c>
      <c r="F4609" s="80">
        <v>708876</v>
      </c>
      <c r="G4609" s="80">
        <v>1</v>
      </c>
      <c r="H4609" s="280" t="s">
        <v>1342</v>
      </c>
      <c r="I4609" s="80"/>
    </row>
    <row r="4610" spans="1:9">
      <c r="A4610" s="280" t="s">
        <v>6009</v>
      </c>
      <c r="B4610" s="280" t="s">
        <v>1457</v>
      </c>
      <c r="C4610" s="280" t="s">
        <v>1208</v>
      </c>
      <c r="D4610" s="280" t="s">
        <v>1347</v>
      </c>
      <c r="E4610" s="80">
        <v>2.1616780809705305E-2</v>
      </c>
      <c r="F4610" s="80">
        <v>708876</v>
      </c>
      <c r="G4610" s="80">
        <v>1</v>
      </c>
      <c r="H4610" s="280" t="s">
        <v>1342</v>
      </c>
      <c r="I4610" s="80"/>
    </row>
    <row r="4611" spans="1:9">
      <c r="A4611" s="280" t="s">
        <v>6010</v>
      </c>
      <c r="B4611" s="280" t="s">
        <v>1457</v>
      </c>
      <c r="C4611" s="280" t="s">
        <v>1208</v>
      </c>
      <c r="D4611" s="280" t="s">
        <v>1344</v>
      </c>
      <c r="E4611" s="80">
        <v>4.630598279925692E-2</v>
      </c>
      <c r="F4611" s="80">
        <v>708876</v>
      </c>
      <c r="G4611" s="80">
        <v>1</v>
      </c>
      <c r="H4611" s="280" t="s">
        <v>1342</v>
      </c>
      <c r="I4611" s="80"/>
    </row>
    <row r="4612" spans="1:9">
      <c r="A4612" s="280" t="s">
        <v>6011</v>
      </c>
      <c r="B4612" s="280" t="s">
        <v>5748</v>
      </c>
      <c r="C4612" s="280" t="s">
        <v>1209</v>
      </c>
      <c r="D4612" s="280" t="s">
        <v>1394</v>
      </c>
      <c r="E4612" s="80">
        <v>152552</v>
      </c>
      <c r="F4612" s="80">
        <v>708876</v>
      </c>
      <c r="G4612" s="80">
        <v>1</v>
      </c>
      <c r="H4612" s="280" t="s">
        <v>1394</v>
      </c>
      <c r="I4612" s="80"/>
    </row>
    <row r="4613" spans="1:9">
      <c r="A4613" s="280" t="s">
        <v>6012</v>
      </c>
      <c r="B4613" s="280" t="s">
        <v>5750</v>
      </c>
      <c r="C4613" s="280" t="s">
        <v>1209</v>
      </c>
      <c r="D4613" s="280" t="s">
        <v>1394</v>
      </c>
      <c r="E4613" s="80">
        <v>24589722252</v>
      </c>
      <c r="F4613" s="80">
        <v>708876</v>
      </c>
      <c r="G4613" s="80">
        <v>1</v>
      </c>
      <c r="H4613" s="280" t="s">
        <v>1394</v>
      </c>
      <c r="I4613" s="80"/>
    </row>
    <row r="4614" spans="1:9">
      <c r="A4614" s="280" t="s">
        <v>6013</v>
      </c>
      <c r="B4614" s="280" t="s">
        <v>5752</v>
      </c>
      <c r="C4614" s="280" t="s">
        <v>1209</v>
      </c>
      <c r="D4614" s="280" t="s">
        <v>1394</v>
      </c>
      <c r="E4614" s="80">
        <v>0.21520265885712028</v>
      </c>
      <c r="F4614" s="80">
        <v>708876</v>
      </c>
      <c r="G4614" s="80">
        <v>1</v>
      </c>
      <c r="H4614" s="280" t="s">
        <v>1394</v>
      </c>
      <c r="I4614" s="80"/>
    </row>
    <row r="4615" spans="1:9">
      <c r="A4615" s="280" t="s">
        <v>6014</v>
      </c>
      <c r="B4615" s="280" t="s">
        <v>5754</v>
      </c>
      <c r="C4615" s="280" t="s">
        <v>1209</v>
      </c>
      <c r="D4615" s="280" t="s">
        <v>1394</v>
      </c>
      <c r="E4615" s="80">
        <v>34688.326663619591</v>
      </c>
      <c r="F4615" s="80">
        <v>708876</v>
      </c>
      <c r="G4615" s="80">
        <v>1</v>
      </c>
      <c r="H4615" s="280" t="s">
        <v>1394</v>
      </c>
      <c r="I4615" s="80"/>
    </row>
    <row r="4616" spans="1:9">
      <c r="A4616" s="280" t="s">
        <v>6015</v>
      </c>
      <c r="B4616" s="280" t="s">
        <v>1457</v>
      </c>
      <c r="C4616" s="280" t="s">
        <v>1209</v>
      </c>
      <c r="D4616" s="280" t="s">
        <v>1211</v>
      </c>
      <c r="E4616" s="80">
        <v>0.90133005443313985</v>
      </c>
      <c r="F4616" s="80">
        <v>708876</v>
      </c>
      <c r="G4616" s="80">
        <v>1</v>
      </c>
      <c r="H4616" s="280" t="s">
        <v>1342</v>
      </c>
      <c r="I4616" s="80"/>
    </row>
    <row r="4617" spans="1:9">
      <c r="A4617" s="280" t="s">
        <v>6016</v>
      </c>
      <c r="B4617" s="280" t="s">
        <v>1457</v>
      </c>
      <c r="C4617" s="280" t="s">
        <v>1209</v>
      </c>
      <c r="D4617" s="280" t="s">
        <v>1212</v>
      </c>
      <c r="E4617" s="80">
        <v>0.90137360311575776</v>
      </c>
      <c r="F4617" s="80">
        <v>708876</v>
      </c>
      <c r="G4617" s="80">
        <v>1</v>
      </c>
      <c r="H4617" s="280" t="s">
        <v>1342</v>
      </c>
      <c r="I4617" s="80"/>
    </row>
    <row r="4618" spans="1:9">
      <c r="A4618" s="280" t="s">
        <v>6017</v>
      </c>
      <c r="B4618" s="280" t="s">
        <v>1457</v>
      </c>
      <c r="C4618" s="280" t="s">
        <v>1209</v>
      </c>
      <c r="D4618" s="280" t="s">
        <v>1213</v>
      </c>
      <c r="E4618" s="80">
        <v>0.90133005443313985</v>
      </c>
      <c r="F4618" s="80">
        <v>708876</v>
      </c>
      <c r="G4618" s="80">
        <v>1</v>
      </c>
      <c r="H4618" s="280" t="s">
        <v>1342</v>
      </c>
      <c r="I4618" s="80"/>
    </row>
    <row r="4619" spans="1:9">
      <c r="A4619" s="280" t="s">
        <v>6018</v>
      </c>
      <c r="B4619" s="280" t="s">
        <v>1457</v>
      </c>
      <c r="C4619" s="280" t="s">
        <v>1209</v>
      </c>
      <c r="D4619" s="280" t="s">
        <v>1214</v>
      </c>
      <c r="E4619" s="80">
        <v>0.90133005443313985</v>
      </c>
      <c r="F4619" s="80">
        <v>708876</v>
      </c>
      <c r="G4619" s="80">
        <v>1</v>
      </c>
      <c r="H4619" s="280" t="s">
        <v>1342</v>
      </c>
      <c r="I4619" s="80"/>
    </row>
    <row r="4620" spans="1:9">
      <c r="A4620" s="280" t="s">
        <v>6019</v>
      </c>
      <c r="B4620" s="280" t="s">
        <v>1457</v>
      </c>
      <c r="C4620" s="280" t="s">
        <v>1209</v>
      </c>
      <c r="D4620" s="280" t="s">
        <v>1215</v>
      </c>
      <c r="E4620" s="80">
        <v>0.84920296984649601</v>
      </c>
      <c r="F4620" s="80">
        <v>708876</v>
      </c>
      <c r="G4620" s="80">
        <v>1</v>
      </c>
      <c r="H4620" s="280" t="s">
        <v>1342</v>
      </c>
      <c r="I4620" s="80"/>
    </row>
    <row r="4621" spans="1:9">
      <c r="A4621" s="280" t="s">
        <v>6020</v>
      </c>
      <c r="B4621" s="280" t="s">
        <v>1457</v>
      </c>
      <c r="C4621" s="280" t="s">
        <v>1209</v>
      </c>
      <c r="D4621" s="280" t="s">
        <v>1216</v>
      </c>
      <c r="E4621" s="80">
        <v>0.66262632790947262</v>
      </c>
      <c r="F4621" s="80">
        <v>708876</v>
      </c>
      <c r="G4621" s="80">
        <v>1</v>
      </c>
      <c r="H4621" s="280" t="s">
        <v>1342</v>
      </c>
      <c r="I4621" s="80"/>
    </row>
    <row r="4622" spans="1:9">
      <c r="A4622" s="280" t="s">
        <v>6021</v>
      </c>
      <c r="B4622" s="280" t="s">
        <v>1457</v>
      </c>
      <c r="C4622" s="280" t="s">
        <v>1209</v>
      </c>
      <c r="D4622" s="280" t="s">
        <v>1217</v>
      </c>
      <c r="E4622" s="80">
        <v>0.43527492241707916</v>
      </c>
      <c r="F4622" s="80">
        <v>708876</v>
      </c>
      <c r="G4622" s="80">
        <v>1</v>
      </c>
      <c r="H4622" s="280" t="s">
        <v>1342</v>
      </c>
      <c r="I4622" s="80"/>
    </row>
    <row r="4623" spans="1:9">
      <c r="A4623" s="280" t="s">
        <v>6022</v>
      </c>
      <c r="B4623" s="280" t="s">
        <v>1457</v>
      </c>
      <c r="C4623" s="280" t="s">
        <v>1209</v>
      </c>
      <c r="D4623" s="280" t="s">
        <v>1218</v>
      </c>
      <c r="E4623" s="80">
        <v>1.022741639416215</v>
      </c>
      <c r="F4623" s="80">
        <v>708876</v>
      </c>
      <c r="G4623" s="80">
        <v>1</v>
      </c>
      <c r="H4623" s="280" t="s">
        <v>1342</v>
      </c>
      <c r="I4623" s="80"/>
    </row>
    <row r="4624" spans="1:9">
      <c r="A4624" s="280" t="s">
        <v>6023</v>
      </c>
      <c r="B4624" s="280" t="s">
        <v>1457</v>
      </c>
      <c r="C4624" s="280" t="s">
        <v>1209</v>
      </c>
      <c r="D4624" s="280" t="s">
        <v>1219</v>
      </c>
      <c r="E4624" s="80">
        <v>0.35196953822571142</v>
      </c>
      <c r="F4624" s="80">
        <v>708876</v>
      </c>
      <c r="G4624" s="80">
        <v>1</v>
      </c>
      <c r="H4624" s="280" t="s">
        <v>1342</v>
      </c>
      <c r="I4624" s="80"/>
    </row>
    <row r="4625" spans="1:9">
      <c r="A4625" s="280" t="s">
        <v>6024</v>
      </c>
      <c r="B4625" s="280" t="s">
        <v>1457</v>
      </c>
      <c r="C4625" s="280" t="s">
        <v>1209</v>
      </c>
      <c r="D4625" s="280" t="s">
        <v>1347</v>
      </c>
      <c r="E4625" s="80">
        <v>0.29961892721326533</v>
      </c>
      <c r="F4625" s="80">
        <v>708876</v>
      </c>
      <c r="G4625" s="80">
        <v>1</v>
      </c>
      <c r="H4625" s="280" t="s">
        <v>1342</v>
      </c>
      <c r="I4625" s="80"/>
    </row>
    <row r="4626" spans="1:9">
      <c r="A4626" s="280" t="s">
        <v>6025</v>
      </c>
      <c r="B4626" s="280" t="s">
        <v>1457</v>
      </c>
      <c r="C4626" s="280" t="s">
        <v>1209</v>
      </c>
      <c r="D4626" s="280" t="s">
        <v>1344</v>
      </c>
      <c r="E4626" s="80">
        <v>0.64658853415531881</v>
      </c>
      <c r="F4626" s="80">
        <v>708876</v>
      </c>
      <c r="G4626" s="80">
        <v>1</v>
      </c>
      <c r="H4626" s="280" t="s">
        <v>1342</v>
      </c>
      <c r="I4626" s="80"/>
    </row>
    <row r="4627" spans="1:9">
      <c r="A4627" s="280" t="s">
        <v>6026</v>
      </c>
      <c r="B4627" s="280" t="s">
        <v>5748</v>
      </c>
      <c r="C4627" s="280" t="s">
        <v>1183</v>
      </c>
      <c r="D4627" s="280" t="s">
        <v>1394</v>
      </c>
      <c r="E4627" s="80">
        <v>708876</v>
      </c>
      <c r="F4627" s="80">
        <v>708876</v>
      </c>
      <c r="G4627" s="80">
        <v>1</v>
      </c>
      <c r="H4627" s="280" t="s">
        <v>1394</v>
      </c>
      <c r="I4627" s="80"/>
    </row>
    <row r="4628" spans="1:9">
      <c r="A4628" s="280" t="s">
        <v>6027</v>
      </c>
      <c r="B4628" s="280" t="s">
        <v>5750</v>
      </c>
      <c r="C4628" s="280" t="s">
        <v>1183</v>
      </c>
      <c r="D4628" s="280" t="s">
        <v>1394</v>
      </c>
      <c r="E4628" s="80">
        <v>56860786667.148773</v>
      </c>
      <c r="F4628" s="80">
        <v>708876</v>
      </c>
      <c r="G4628" s="80">
        <v>1</v>
      </c>
      <c r="H4628" s="280" t="s">
        <v>1394</v>
      </c>
      <c r="I4628" s="80"/>
    </row>
    <row r="4629" spans="1:9">
      <c r="A4629" s="280" t="s">
        <v>6028</v>
      </c>
      <c r="B4629" s="280" t="s">
        <v>5752</v>
      </c>
      <c r="C4629" s="280" t="s">
        <v>1183</v>
      </c>
      <c r="D4629" s="280" t="s">
        <v>1394</v>
      </c>
      <c r="E4629" s="80">
        <v>1</v>
      </c>
      <c r="F4629" s="80">
        <v>708876</v>
      </c>
      <c r="G4629" s="80">
        <v>1</v>
      </c>
      <c r="H4629" s="280" t="s">
        <v>1394</v>
      </c>
      <c r="I4629" s="80"/>
    </row>
    <row r="4630" spans="1:9">
      <c r="A4630" s="280" t="s">
        <v>6029</v>
      </c>
      <c r="B4630" s="280" t="s">
        <v>5754</v>
      </c>
      <c r="C4630" s="280" t="s">
        <v>1183</v>
      </c>
      <c r="D4630" s="280" t="s">
        <v>1394</v>
      </c>
      <c r="E4630" s="80">
        <v>80212.599477410404</v>
      </c>
      <c r="F4630" s="80">
        <v>708876</v>
      </c>
      <c r="G4630" s="80">
        <v>1</v>
      </c>
      <c r="H4630" s="280" t="s">
        <v>1394</v>
      </c>
      <c r="I4630" s="80"/>
    </row>
    <row r="4631" spans="1:9">
      <c r="A4631" s="280" t="s">
        <v>11879</v>
      </c>
      <c r="B4631" s="280" t="s">
        <v>5748</v>
      </c>
      <c r="C4631" s="280" t="s">
        <v>11768</v>
      </c>
      <c r="D4631" s="280" t="s">
        <v>1394</v>
      </c>
      <c r="E4631" s="80">
        <v>695792</v>
      </c>
      <c r="F4631" s="80">
        <v>708876</v>
      </c>
      <c r="G4631" s="80">
        <v>1</v>
      </c>
      <c r="H4631" s="280" t="s">
        <v>1394</v>
      </c>
      <c r="I4631" s="80"/>
    </row>
    <row r="4632" spans="1:9">
      <c r="A4632" s="280" t="s">
        <v>11880</v>
      </c>
      <c r="B4632" s="280" t="s">
        <v>5750</v>
      </c>
      <c r="C4632" s="280" t="s">
        <v>11768</v>
      </c>
      <c r="D4632" s="280" t="s">
        <v>1394</v>
      </c>
      <c r="E4632" s="80">
        <v>29974982883.865723</v>
      </c>
      <c r="F4632" s="80">
        <v>708876</v>
      </c>
      <c r="G4632" s="80">
        <v>1</v>
      </c>
      <c r="H4632" s="280" t="s">
        <v>1394</v>
      </c>
      <c r="I4632" s="80"/>
    </row>
    <row r="4633" spans="1:9">
      <c r="A4633" s="280" t="s">
        <v>11881</v>
      </c>
      <c r="B4633" s="280" t="s">
        <v>5752</v>
      </c>
      <c r="C4633" s="280" t="s">
        <v>11768</v>
      </c>
      <c r="D4633" s="280" t="s">
        <v>1394</v>
      </c>
      <c r="E4633" s="80">
        <v>0.98154261111957519</v>
      </c>
      <c r="F4633" s="80">
        <v>708876</v>
      </c>
      <c r="G4633" s="80">
        <v>1</v>
      </c>
      <c r="H4633" s="280" t="s">
        <v>1394</v>
      </c>
      <c r="I4633" s="80"/>
    </row>
    <row r="4634" spans="1:9">
      <c r="A4634" s="280" t="s">
        <v>11882</v>
      </c>
      <c r="B4634" s="280" t="s">
        <v>5754</v>
      </c>
      <c r="C4634" s="280" t="s">
        <v>11768</v>
      </c>
      <c r="D4634" s="280" t="s">
        <v>1394</v>
      </c>
      <c r="E4634" s="80">
        <v>42285.2274359207</v>
      </c>
      <c r="F4634" s="80">
        <v>708876</v>
      </c>
      <c r="G4634" s="80">
        <v>1</v>
      </c>
      <c r="H4634" s="280" t="s">
        <v>1394</v>
      </c>
      <c r="I4634" s="80"/>
    </row>
    <row r="4635" spans="1:9">
      <c r="A4635" s="280" t="s">
        <v>11883</v>
      </c>
      <c r="B4635" s="280" t="s">
        <v>1457</v>
      </c>
      <c r="C4635" s="280" t="s">
        <v>11768</v>
      </c>
      <c r="D4635" s="280" t="s">
        <v>1211</v>
      </c>
      <c r="E4635" s="80">
        <v>0.23464523521667566</v>
      </c>
      <c r="F4635" s="80">
        <v>708876</v>
      </c>
      <c r="G4635" s="80">
        <v>1</v>
      </c>
      <c r="H4635" s="280" t="s">
        <v>1342</v>
      </c>
      <c r="I4635" s="80"/>
    </row>
    <row r="4636" spans="1:9">
      <c r="A4636" s="280" t="s">
        <v>11884</v>
      </c>
      <c r="B4636" s="280" t="s">
        <v>1457</v>
      </c>
      <c r="C4636" s="280" t="s">
        <v>11768</v>
      </c>
      <c r="D4636" s="280" t="s">
        <v>1212</v>
      </c>
      <c r="E4636" s="80">
        <v>0.2347644770020787</v>
      </c>
      <c r="F4636" s="80">
        <v>708876</v>
      </c>
      <c r="G4636" s="80">
        <v>1</v>
      </c>
      <c r="H4636" s="280" t="s">
        <v>1342</v>
      </c>
      <c r="I4636" s="80"/>
    </row>
    <row r="4637" spans="1:9">
      <c r="A4637" s="280" t="s">
        <v>11885</v>
      </c>
      <c r="B4637" s="280" t="s">
        <v>1457</v>
      </c>
      <c r="C4637" s="280" t="s">
        <v>11768</v>
      </c>
      <c r="D4637" s="280" t="s">
        <v>1213</v>
      </c>
      <c r="E4637" s="80">
        <v>0.23464523521667566</v>
      </c>
      <c r="F4637" s="80">
        <v>708876</v>
      </c>
      <c r="G4637" s="80">
        <v>1</v>
      </c>
      <c r="H4637" s="280" t="s">
        <v>1342</v>
      </c>
      <c r="I4637" s="80"/>
    </row>
    <row r="4638" spans="1:9">
      <c r="A4638" s="280" t="s">
        <v>11886</v>
      </c>
      <c r="B4638" s="280" t="s">
        <v>1457</v>
      </c>
      <c r="C4638" s="280" t="s">
        <v>11768</v>
      </c>
      <c r="D4638" s="280" t="s">
        <v>1214</v>
      </c>
      <c r="E4638" s="80">
        <v>0.234654010817618</v>
      </c>
      <c r="F4638" s="80">
        <v>708876</v>
      </c>
      <c r="G4638" s="80">
        <v>1</v>
      </c>
      <c r="H4638" s="280" t="s">
        <v>1342</v>
      </c>
      <c r="I4638" s="80"/>
    </row>
    <row r="4639" spans="1:9">
      <c r="A4639" s="280" t="s">
        <v>11887</v>
      </c>
      <c r="B4639" s="280" t="s">
        <v>1457</v>
      </c>
      <c r="C4639" s="280" t="s">
        <v>11768</v>
      </c>
      <c r="D4639" s="280" t="s">
        <v>1215</v>
      </c>
      <c r="E4639" s="80">
        <v>0.21096940846848106</v>
      </c>
      <c r="F4639" s="80">
        <v>708876</v>
      </c>
      <c r="G4639" s="80">
        <v>1</v>
      </c>
      <c r="H4639" s="280" t="s">
        <v>1342</v>
      </c>
      <c r="I4639" s="80"/>
    </row>
    <row r="4640" spans="1:9">
      <c r="A4640" s="280" t="s">
        <v>11888</v>
      </c>
      <c r="B4640" s="280" t="s">
        <v>1457</v>
      </c>
      <c r="C4640" s="280" t="s">
        <v>11768</v>
      </c>
      <c r="D4640" s="280" t="s">
        <v>1216</v>
      </c>
      <c r="E4640" s="80">
        <v>0.19219058913381246</v>
      </c>
      <c r="F4640" s="80">
        <v>708876</v>
      </c>
      <c r="G4640" s="80">
        <v>1</v>
      </c>
      <c r="H4640" s="280" t="s">
        <v>1342</v>
      </c>
      <c r="I4640" s="80"/>
    </row>
    <row r="4641" spans="1:9">
      <c r="A4641" s="280" t="s">
        <v>11889</v>
      </c>
      <c r="B4641" s="280" t="s">
        <v>1457</v>
      </c>
      <c r="C4641" s="280" t="s">
        <v>11768</v>
      </c>
      <c r="D4641" s="280" t="s">
        <v>1217</v>
      </c>
      <c r="E4641" s="80">
        <v>0.10792786226498353</v>
      </c>
      <c r="F4641" s="80">
        <v>708876</v>
      </c>
      <c r="G4641" s="80">
        <v>1</v>
      </c>
      <c r="H4641" s="280" t="s">
        <v>1342</v>
      </c>
      <c r="I4641" s="80"/>
    </row>
    <row r="4642" spans="1:9">
      <c r="A4642" s="280" t="s">
        <v>11890</v>
      </c>
      <c r="B4642" s="280" t="s">
        <v>1457</v>
      </c>
      <c r="C4642" s="280" t="s">
        <v>11768</v>
      </c>
      <c r="D4642" s="280" t="s">
        <v>1218</v>
      </c>
      <c r="E4642" s="80">
        <v>6.5043825288966628E-2</v>
      </c>
      <c r="F4642" s="80">
        <v>708876</v>
      </c>
      <c r="G4642" s="80">
        <v>1</v>
      </c>
      <c r="H4642" s="280" t="s">
        <v>1342</v>
      </c>
      <c r="I4642" s="80"/>
    </row>
    <row r="4643" spans="1:9">
      <c r="A4643" s="280" t="s">
        <v>11891</v>
      </c>
      <c r="B4643" s="280" t="s">
        <v>1457</v>
      </c>
      <c r="C4643" s="280" t="s">
        <v>11768</v>
      </c>
      <c r="D4643" s="280" t="s">
        <v>1219</v>
      </c>
      <c r="E4643" s="80">
        <v>1548.5632480630318</v>
      </c>
      <c r="F4643" s="80">
        <v>708876</v>
      </c>
      <c r="G4643" s="80">
        <v>1</v>
      </c>
      <c r="H4643" s="280" t="s">
        <v>1342</v>
      </c>
      <c r="I4643" s="80"/>
    </row>
    <row r="4644" spans="1:9">
      <c r="A4644" s="280" t="s">
        <v>11892</v>
      </c>
      <c r="B4644" s="280" t="s">
        <v>1457</v>
      </c>
      <c r="C4644" s="280" t="s">
        <v>11768</v>
      </c>
      <c r="D4644" s="280" t="s">
        <v>1347</v>
      </c>
      <c r="E4644" s="80">
        <v>8.1287825254332258E-2</v>
      </c>
      <c r="F4644" s="80">
        <v>708876</v>
      </c>
      <c r="G4644" s="80">
        <v>1</v>
      </c>
      <c r="H4644" s="280" t="s">
        <v>1342</v>
      </c>
      <c r="I4644" s="80"/>
    </row>
    <row r="4645" spans="1:9">
      <c r="A4645" s="280" t="s">
        <v>11893</v>
      </c>
      <c r="B4645" s="280" t="s">
        <v>1457</v>
      </c>
      <c r="C4645" s="280" t="s">
        <v>11768</v>
      </c>
      <c r="D4645" s="280" t="s">
        <v>1344</v>
      </c>
      <c r="E4645" s="80">
        <v>0.1735508892208753</v>
      </c>
      <c r="F4645" s="80">
        <v>708876</v>
      </c>
      <c r="G4645" s="80">
        <v>1</v>
      </c>
      <c r="H4645" s="280" t="s">
        <v>1342</v>
      </c>
      <c r="I4645" s="80"/>
    </row>
    <row r="4646" spans="1:9">
      <c r="A4646" s="280" t="s">
        <v>6045</v>
      </c>
      <c r="B4646" s="280" t="s">
        <v>5752</v>
      </c>
      <c r="C4646" s="280" t="s">
        <v>1211</v>
      </c>
      <c r="D4646" s="280" t="s">
        <v>1394</v>
      </c>
      <c r="E4646" s="80">
        <v>1</v>
      </c>
      <c r="F4646" s="80">
        <v>708876</v>
      </c>
      <c r="G4646" s="80">
        <v>1</v>
      </c>
      <c r="H4646" s="280" t="s">
        <v>1394</v>
      </c>
      <c r="I4646" s="80"/>
    </row>
    <row r="4647" spans="1:9">
      <c r="A4647" s="280" t="s">
        <v>6046</v>
      </c>
      <c r="B4647" s="280" t="s">
        <v>5754</v>
      </c>
      <c r="C4647" s="280" t="s">
        <v>1211</v>
      </c>
      <c r="D4647" s="280" t="s">
        <v>1394</v>
      </c>
      <c r="E4647" s="80">
        <v>211886.73589589304</v>
      </c>
      <c r="F4647" s="80">
        <v>708876</v>
      </c>
      <c r="G4647" s="80">
        <v>1</v>
      </c>
      <c r="H4647" s="280" t="s">
        <v>1394</v>
      </c>
      <c r="I4647" s="80"/>
    </row>
    <row r="4648" spans="1:9">
      <c r="A4648" s="280" t="s">
        <v>6047</v>
      </c>
      <c r="B4648" s="280" t="s">
        <v>1457</v>
      </c>
      <c r="C4648" s="280" t="s">
        <v>1211</v>
      </c>
      <c r="D4648" s="280" t="s">
        <v>1211</v>
      </c>
      <c r="E4648" s="80">
        <v>1</v>
      </c>
      <c r="F4648" s="80">
        <v>708876</v>
      </c>
      <c r="G4648" s="80">
        <v>1</v>
      </c>
      <c r="H4648" s="280" t="s">
        <v>1342</v>
      </c>
      <c r="I4648" s="80"/>
    </row>
    <row r="4649" spans="1:9">
      <c r="A4649" s="280" t="s">
        <v>6048</v>
      </c>
      <c r="B4649" s="280" t="s">
        <v>1457</v>
      </c>
      <c r="C4649" s="280" t="s">
        <v>1211</v>
      </c>
      <c r="D4649" s="280" t="s">
        <v>1212</v>
      </c>
      <c r="E4649" s="80">
        <v>1.0003537752537466</v>
      </c>
      <c r="F4649" s="80">
        <v>708876</v>
      </c>
      <c r="G4649" s="80">
        <v>1</v>
      </c>
      <c r="H4649" s="280" t="s">
        <v>1342</v>
      </c>
      <c r="I4649" s="80"/>
    </row>
    <row r="4650" spans="1:9">
      <c r="A4650" s="280" t="s">
        <v>6049</v>
      </c>
      <c r="B4650" s="280" t="s">
        <v>1457</v>
      </c>
      <c r="C4650" s="280" t="s">
        <v>1211</v>
      </c>
      <c r="D4650" s="280" t="s">
        <v>1213</v>
      </c>
      <c r="E4650" s="80">
        <v>1</v>
      </c>
      <c r="F4650" s="80">
        <v>708876</v>
      </c>
      <c r="G4650" s="80">
        <v>1</v>
      </c>
      <c r="H4650" s="280" t="s">
        <v>1342</v>
      </c>
      <c r="I4650" s="80"/>
    </row>
    <row r="4651" spans="1:9">
      <c r="A4651" s="280" t="s">
        <v>6050</v>
      </c>
      <c r="B4651" s="280" t="s">
        <v>1457</v>
      </c>
      <c r="C4651" s="280" t="s">
        <v>1211</v>
      </c>
      <c r="D4651" s="280" t="s">
        <v>1214</v>
      </c>
      <c r="E4651" s="80">
        <v>1.0001018700374573</v>
      </c>
      <c r="F4651" s="80">
        <v>708876</v>
      </c>
      <c r="G4651" s="80">
        <v>1</v>
      </c>
      <c r="H4651" s="280" t="s">
        <v>1342</v>
      </c>
      <c r="I4651" s="80"/>
    </row>
    <row r="4652" spans="1:9">
      <c r="A4652" s="280" t="s">
        <v>6051</v>
      </c>
      <c r="B4652" s="280" t="s">
        <v>1457</v>
      </c>
      <c r="C4652" s="280" t="s">
        <v>1211</v>
      </c>
      <c r="D4652" s="280" t="s">
        <v>1215</v>
      </c>
      <c r="E4652" s="80">
        <v>0.92067079133500773</v>
      </c>
      <c r="F4652" s="80">
        <v>708876</v>
      </c>
      <c r="G4652" s="80">
        <v>1</v>
      </c>
      <c r="H4652" s="280" t="s">
        <v>1342</v>
      </c>
      <c r="I4652" s="80"/>
    </row>
    <row r="4653" spans="1:9">
      <c r="A4653" s="280" t="s">
        <v>6052</v>
      </c>
      <c r="B4653" s="280" t="s">
        <v>1457</v>
      </c>
      <c r="C4653" s="280" t="s">
        <v>1211</v>
      </c>
      <c r="D4653" s="280" t="s">
        <v>1216</v>
      </c>
      <c r="E4653" s="80">
        <v>0.91208664534377648</v>
      </c>
      <c r="F4653" s="80">
        <v>708876</v>
      </c>
      <c r="G4653" s="80">
        <v>1</v>
      </c>
      <c r="H4653" s="280" t="s">
        <v>1342</v>
      </c>
      <c r="I4653" s="80"/>
    </row>
    <row r="4654" spans="1:9">
      <c r="A4654" s="280" t="s">
        <v>6053</v>
      </c>
      <c r="B4654" s="280" t="s">
        <v>1457</v>
      </c>
      <c r="C4654" s="280" t="s">
        <v>1211</v>
      </c>
      <c r="D4654" s="280" t="s">
        <v>1217</v>
      </c>
      <c r="E4654" s="80">
        <v>0.52396896888112898</v>
      </c>
      <c r="F4654" s="80">
        <v>708876</v>
      </c>
      <c r="G4654" s="80">
        <v>1</v>
      </c>
      <c r="H4654" s="280" t="s">
        <v>1342</v>
      </c>
      <c r="I4654" s="80"/>
    </row>
    <row r="4655" spans="1:9">
      <c r="A4655" s="280" t="s">
        <v>6054</v>
      </c>
      <c r="B4655" s="280" t="s">
        <v>1457</v>
      </c>
      <c r="C4655" s="280" t="s">
        <v>1211</v>
      </c>
      <c r="D4655" s="280" t="s">
        <v>1218</v>
      </c>
      <c r="E4655" s="80">
        <v>0.38937264059799309</v>
      </c>
      <c r="F4655" s="80">
        <v>708876</v>
      </c>
      <c r="G4655" s="80">
        <v>1</v>
      </c>
      <c r="H4655" s="280" t="s">
        <v>1342</v>
      </c>
      <c r="I4655" s="80"/>
    </row>
    <row r="4656" spans="1:9">
      <c r="A4656" s="280" t="s">
        <v>6055</v>
      </c>
      <c r="B4656" s="280" t="s">
        <v>1457</v>
      </c>
      <c r="C4656" s="280" t="s">
        <v>1211</v>
      </c>
      <c r="D4656" s="280" t="s">
        <v>1219</v>
      </c>
      <c r="E4656" s="80">
        <v>9375.3566978942472</v>
      </c>
      <c r="F4656" s="80">
        <v>708876</v>
      </c>
      <c r="G4656" s="80">
        <v>1</v>
      </c>
      <c r="H4656" s="280" t="s">
        <v>1342</v>
      </c>
      <c r="I4656" s="80"/>
    </row>
    <row r="4657" spans="1:9">
      <c r="A4657" s="280" t="s">
        <v>6056</v>
      </c>
      <c r="B4657" s="280" t="s">
        <v>1457</v>
      </c>
      <c r="C4657" s="280" t="s">
        <v>1211</v>
      </c>
      <c r="D4657" s="280" t="s">
        <v>1347</v>
      </c>
      <c r="E4657" s="80">
        <v>0.3989704156148578</v>
      </c>
      <c r="F4657" s="80">
        <v>708876</v>
      </c>
      <c r="G4657" s="80">
        <v>1</v>
      </c>
      <c r="H4657" s="280" t="s">
        <v>1342</v>
      </c>
      <c r="I4657" s="80"/>
    </row>
    <row r="4658" spans="1:9">
      <c r="A4658" s="280" t="s">
        <v>6057</v>
      </c>
      <c r="B4658" s="280" t="s">
        <v>1393</v>
      </c>
      <c r="C4658" s="280" t="s">
        <v>1211</v>
      </c>
      <c r="D4658" s="280" t="s">
        <v>1347</v>
      </c>
      <c r="E4658" s="80">
        <v>1</v>
      </c>
      <c r="F4658" s="80">
        <v>708876</v>
      </c>
      <c r="G4658" s="80">
        <v>1</v>
      </c>
      <c r="H4658" s="280" t="s">
        <v>1394</v>
      </c>
      <c r="I4658" s="80"/>
    </row>
    <row r="4659" spans="1:9">
      <c r="A4659" s="280" t="s">
        <v>6058</v>
      </c>
      <c r="B4659" s="280" t="s">
        <v>1415</v>
      </c>
      <c r="C4659" s="280" t="s">
        <v>1211</v>
      </c>
      <c r="D4659" s="280" t="s">
        <v>1347</v>
      </c>
      <c r="E4659" s="80">
        <v>0.60102958471066104</v>
      </c>
      <c r="F4659" s="80">
        <v>708876</v>
      </c>
      <c r="G4659" s="80">
        <v>1</v>
      </c>
      <c r="H4659" s="280" t="s">
        <v>1394</v>
      </c>
      <c r="I4659" s="80"/>
    </row>
    <row r="4660" spans="1:9">
      <c r="A4660" s="280" t="s">
        <v>6059</v>
      </c>
      <c r="B4660" s="280" t="s">
        <v>1436</v>
      </c>
      <c r="C4660" s="280" t="s">
        <v>1211</v>
      </c>
      <c r="D4660" s="280" t="s">
        <v>1347</v>
      </c>
      <c r="E4660" s="80">
        <v>0.37991898542037145</v>
      </c>
      <c r="F4660" s="80">
        <v>708876</v>
      </c>
      <c r="G4660" s="80">
        <v>1</v>
      </c>
      <c r="H4660" s="280" t="s">
        <v>1394</v>
      </c>
      <c r="I4660" s="80"/>
    </row>
    <row r="4661" spans="1:9">
      <c r="A4661" s="280" t="s">
        <v>6060</v>
      </c>
      <c r="B4661" s="280" t="s">
        <v>1457</v>
      </c>
      <c r="C4661" s="280" t="s">
        <v>1211</v>
      </c>
      <c r="D4661" s="280" t="s">
        <v>1344</v>
      </c>
      <c r="E4661" s="80">
        <v>0.85308235833835977</v>
      </c>
      <c r="F4661" s="80">
        <v>708876</v>
      </c>
      <c r="G4661" s="80">
        <v>1</v>
      </c>
      <c r="H4661" s="280" t="s">
        <v>1342</v>
      </c>
      <c r="I4661" s="80"/>
    </row>
    <row r="4662" spans="1:9">
      <c r="A4662" s="280" t="s">
        <v>6061</v>
      </c>
      <c r="B4662" s="280" t="s">
        <v>1393</v>
      </c>
      <c r="C4662" s="280" t="s">
        <v>1211</v>
      </c>
      <c r="D4662" s="280" t="s">
        <v>1344</v>
      </c>
      <c r="E4662" s="80">
        <v>0.64293755184263535</v>
      </c>
      <c r="F4662" s="80">
        <v>708876</v>
      </c>
      <c r="G4662" s="80">
        <v>1</v>
      </c>
      <c r="H4662" s="280" t="s">
        <v>1394</v>
      </c>
      <c r="I4662" s="80"/>
    </row>
    <row r="4663" spans="1:9">
      <c r="A4663" s="280" t="s">
        <v>6062</v>
      </c>
      <c r="B4663" s="280" t="s">
        <v>1415</v>
      </c>
      <c r="C4663" s="280" t="s">
        <v>1211</v>
      </c>
      <c r="D4663" s="280" t="s">
        <v>1344</v>
      </c>
      <c r="E4663" s="80">
        <v>0.19384927606839325</v>
      </c>
      <c r="F4663" s="80">
        <v>708876</v>
      </c>
      <c r="G4663" s="80">
        <v>1</v>
      </c>
      <c r="H4663" s="280" t="s">
        <v>1394</v>
      </c>
      <c r="I4663" s="80"/>
    </row>
    <row r="4664" spans="1:9">
      <c r="A4664" s="280" t="s">
        <v>6063</v>
      </c>
      <c r="B4664" s="280" t="s">
        <v>1436</v>
      </c>
      <c r="C4664" s="280" t="s">
        <v>1211</v>
      </c>
      <c r="D4664" s="280" t="s">
        <v>1344</v>
      </c>
      <c r="E4664" s="80">
        <v>8.5929625383488834E-2</v>
      </c>
      <c r="F4664" s="80">
        <v>708876</v>
      </c>
      <c r="G4664" s="80">
        <v>1</v>
      </c>
      <c r="H4664" s="280" t="s">
        <v>1394</v>
      </c>
      <c r="I4664" s="80"/>
    </row>
    <row r="4665" spans="1:9">
      <c r="A4665" s="280" t="s">
        <v>6064</v>
      </c>
      <c r="B4665" s="280" t="s">
        <v>5752</v>
      </c>
      <c r="C4665" s="280" t="s">
        <v>1212</v>
      </c>
      <c r="D4665" s="280" t="s">
        <v>1394</v>
      </c>
      <c r="E4665" s="80">
        <v>1</v>
      </c>
      <c r="F4665" s="80">
        <v>708876</v>
      </c>
      <c r="G4665" s="80">
        <v>1</v>
      </c>
      <c r="H4665" s="280" t="s">
        <v>1394</v>
      </c>
      <c r="I4665" s="80"/>
    </row>
    <row r="4666" spans="1:9">
      <c r="A4666" s="280" t="s">
        <v>6065</v>
      </c>
      <c r="B4666" s="280" t="s">
        <v>5754</v>
      </c>
      <c r="C4666" s="280" t="s">
        <v>1212</v>
      </c>
      <c r="D4666" s="280" t="s">
        <v>1394</v>
      </c>
      <c r="E4666" s="80">
        <v>211818.91276873084</v>
      </c>
      <c r="F4666" s="80">
        <v>708876</v>
      </c>
      <c r="G4666" s="80">
        <v>1</v>
      </c>
      <c r="H4666" s="280" t="s">
        <v>1394</v>
      </c>
      <c r="I4666" s="80"/>
    </row>
    <row r="4667" spans="1:9">
      <c r="A4667" s="280" t="s">
        <v>6066</v>
      </c>
      <c r="B4667" s="280" t="s">
        <v>1457</v>
      </c>
      <c r="C4667" s="280" t="s">
        <v>1212</v>
      </c>
      <c r="D4667" s="280" t="s">
        <v>1211</v>
      </c>
      <c r="E4667" s="80">
        <v>0.99965891650426941</v>
      </c>
      <c r="F4667" s="80">
        <v>708876</v>
      </c>
      <c r="G4667" s="80">
        <v>1</v>
      </c>
      <c r="H4667" s="280" t="s">
        <v>1342</v>
      </c>
      <c r="I4667" s="80"/>
    </row>
    <row r="4668" spans="1:9">
      <c r="A4668" s="280" t="s">
        <v>6067</v>
      </c>
      <c r="B4668" s="280" t="s">
        <v>1457</v>
      </c>
      <c r="C4668" s="280" t="s">
        <v>1212</v>
      </c>
      <c r="D4668" s="280" t="s">
        <v>1212</v>
      </c>
      <c r="E4668" s="80">
        <v>1</v>
      </c>
      <c r="F4668" s="80">
        <v>708876</v>
      </c>
      <c r="G4668" s="80">
        <v>1</v>
      </c>
      <c r="H4668" s="280" t="s">
        <v>1342</v>
      </c>
      <c r="I4668" s="80"/>
    </row>
    <row r="4669" spans="1:9">
      <c r="A4669" s="280" t="s">
        <v>6068</v>
      </c>
      <c r="B4669" s="280" t="s">
        <v>1457</v>
      </c>
      <c r="C4669" s="280" t="s">
        <v>1212</v>
      </c>
      <c r="D4669" s="280" t="s">
        <v>1213</v>
      </c>
      <c r="E4669" s="80">
        <v>0.99965891650426941</v>
      </c>
      <c r="F4669" s="80">
        <v>708876</v>
      </c>
      <c r="G4669" s="80">
        <v>1</v>
      </c>
      <c r="H4669" s="280" t="s">
        <v>1342</v>
      </c>
      <c r="I4669" s="80"/>
    </row>
    <row r="4670" spans="1:9">
      <c r="A4670" s="280" t="s">
        <v>6069</v>
      </c>
      <c r="B4670" s="280" t="s">
        <v>1457</v>
      </c>
      <c r="C4670" s="280" t="s">
        <v>1212</v>
      </c>
      <c r="D4670" s="280" t="s">
        <v>1214</v>
      </c>
      <c r="E4670" s="80">
        <v>0.9997559057698614</v>
      </c>
      <c r="F4670" s="80">
        <v>708876</v>
      </c>
      <c r="G4670" s="80">
        <v>1</v>
      </c>
      <c r="H4670" s="280" t="s">
        <v>1342</v>
      </c>
      <c r="I4670" s="80"/>
    </row>
    <row r="4671" spans="1:9">
      <c r="A4671" s="280" t="s">
        <v>6070</v>
      </c>
      <c r="B4671" s="280" t="s">
        <v>1457</v>
      </c>
      <c r="C4671" s="280" t="s">
        <v>1212</v>
      </c>
      <c r="D4671" s="280" t="s">
        <v>1215</v>
      </c>
      <c r="E4671" s="80">
        <v>0.92033581532907238</v>
      </c>
      <c r="F4671" s="80">
        <v>708876</v>
      </c>
      <c r="G4671" s="80">
        <v>1</v>
      </c>
      <c r="H4671" s="280" t="s">
        <v>1342</v>
      </c>
      <c r="I4671" s="80"/>
    </row>
    <row r="4672" spans="1:9">
      <c r="A4672" s="280" t="s">
        <v>6071</v>
      </c>
      <c r="B4672" s="280" t="s">
        <v>1457</v>
      </c>
      <c r="C4672" s="280" t="s">
        <v>1212</v>
      </c>
      <c r="D4672" s="280" t="s">
        <v>1216</v>
      </c>
      <c r="E4672" s="80">
        <v>0.91181848209299654</v>
      </c>
      <c r="F4672" s="80">
        <v>708876</v>
      </c>
      <c r="G4672" s="80">
        <v>1</v>
      </c>
      <c r="H4672" s="280" t="s">
        <v>1342</v>
      </c>
      <c r="I4672" s="80"/>
    </row>
    <row r="4673" spans="1:9">
      <c r="A4673" s="280" t="s">
        <v>6072</v>
      </c>
      <c r="B4673" s="280" t="s">
        <v>1457</v>
      </c>
      <c r="C4673" s="280" t="s">
        <v>1212</v>
      </c>
      <c r="D4673" s="280" t="s">
        <v>1217</v>
      </c>
      <c r="E4673" s="80">
        <v>0.52379379385026725</v>
      </c>
      <c r="F4673" s="80">
        <v>708876</v>
      </c>
      <c r="G4673" s="80">
        <v>1</v>
      </c>
      <c r="H4673" s="280" t="s">
        <v>1342</v>
      </c>
      <c r="I4673" s="80"/>
    </row>
    <row r="4674" spans="1:9">
      <c r="A4674" s="280" t="s">
        <v>6073</v>
      </c>
      <c r="B4674" s="280" t="s">
        <v>1457</v>
      </c>
      <c r="C4674" s="280" t="s">
        <v>1212</v>
      </c>
      <c r="D4674" s="280" t="s">
        <v>1218</v>
      </c>
      <c r="E4674" s="80">
        <v>0.3892986372033726</v>
      </c>
      <c r="F4674" s="80">
        <v>708876</v>
      </c>
      <c r="G4674" s="80">
        <v>1</v>
      </c>
      <c r="H4674" s="280" t="s">
        <v>1342</v>
      </c>
      <c r="I4674" s="80"/>
    </row>
    <row r="4675" spans="1:9">
      <c r="A4675" s="280" t="s">
        <v>6074</v>
      </c>
      <c r="B4675" s="280" t="s">
        <v>1457</v>
      </c>
      <c r="C4675" s="280" t="s">
        <v>1212</v>
      </c>
      <c r="D4675" s="280" t="s">
        <v>1219</v>
      </c>
      <c r="E4675" s="80">
        <v>9336.153811756385</v>
      </c>
      <c r="F4675" s="80">
        <v>708876</v>
      </c>
      <c r="G4675" s="80">
        <v>1</v>
      </c>
      <c r="H4675" s="280" t="s">
        <v>1342</v>
      </c>
      <c r="I4675" s="80"/>
    </row>
    <row r="4676" spans="1:9">
      <c r="A4676" s="280" t="s">
        <v>6075</v>
      </c>
      <c r="B4676" s="280" t="s">
        <v>1457</v>
      </c>
      <c r="C4676" s="280" t="s">
        <v>1212</v>
      </c>
      <c r="D4676" s="280" t="s">
        <v>1347</v>
      </c>
      <c r="E4676" s="80">
        <v>0.39883710875451256</v>
      </c>
      <c r="F4676" s="80">
        <v>708876</v>
      </c>
      <c r="G4676" s="80">
        <v>1</v>
      </c>
      <c r="H4676" s="280" t="s">
        <v>1342</v>
      </c>
      <c r="I4676" s="80"/>
    </row>
    <row r="4677" spans="1:9">
      <c r="A4677" s="280" t="s">
        <v>6076</v>
      </c>
      <c r="B4677" s="280" t="s">
        <v>1393</v>
      </c>
      <c r="C4677" s="280" t="s">
        <v>1212</v>
      </c>
      <c r="D4677" s="280" t="s">
        <v>1347</v>
      </c>
      <c r="E4677" s="80">
        <v>1</v>
      </c>
      <c r="F4677" s="80">
        <v>708876</v>
      </c>
      <c r="G4677" s="80">
        <v>1</v>
      </c>
      <c r="H4677" s="280" t="s">
        <v>1394</v>
      </c>
      <c r="I4677" s="80"/>
    </row>
    <row r="4678" spans="1:9">
      <c r="A4678" s="280" t="s">
        <v>6077</v>
      </c>
      <c r="B4678" s="280" t="s">
        <v>1415</v>
      </c>
      <c r="C4678" s="280" t="s">
        <v>1212</v>
      </c>
      <c r="D4678" s="280" t="s">
        <v>1347</v>
      </c>
      <c r="E4678" s="80">
        <v>0.60116289154452951</v>
      </c>
      <c r="F4678" s="80">
        <v>708876</v>
      </c>
      <c r="G4678" s="80">
        <v>1</v>
      </c>
      <c r="H4678" s="280" t="s">
        <v>1394</v>
      </c>
      <c r="I4678" s="80"/>
    </row>
    <row r="4679" spans="1:9">
      <c r="A4679" s="280" t="s">
        <v>6078</v>
      </c>
      <c r="B4679" s="280" t="s">
        <v>1436</v>
      </c>
      <c r="C4679" s="280" t="s">
        <v>1212</v>
      </c>
      <c r="D4679" s="280" t="s">
        <v>1347</v>
      </c>
      <c r="E4679" s="80">
        <v>0.38007029103840806</v>
      </c>
      <c r="F4679" s="80">
        <v>708876</v>
      </c>
      <c r="G4679" s="80">
        <v>1</v>
      </c>
      <c r="H4679" s="280" t="s">
        <v>1394</v>
      </c>
      <c r="I4679" s="80"/>
    </row>
    <row r="4680" spans="1:9">
      <c r="A4680" s="280" t="s">
        <v>6079</v>
      </c>
      <c r="B4680" s="280" t="s">
        <v>1457</v>
      </c>
      <c r="C4680" s="280" t="s">
        <v>1212</v>
      </c>
      <c r="D4680" s="280" t="s">
        <v>1344</v>
      </c>
      <c r="E4680" s="80">
        <v>0.852805870156082</v>
      </c>
      <c r="F4680" s="80">
        <v>708876</v>
      </c>
      <c r="G4680" s="80">
        <v>1</v>
      </c>
      <c r="H4680" s="280" t="s">
        <v>1342</v>
      </c>
      <c r="I4680" s="80"/>
    </row>
    <row r="4681" spans="1:9">
      <c r="A4681" s="280" t="s">
        <v>6080</v>
      </c>
      <c r="B4681" s="280" t="s">
        <v>1393</v>
      </c>
      <c r="C4681" s="280" t="s">
        <v>1212</v>
      </c>
      <c r="D4681" s="280" t="s">
        <v>1344</v>
      </c>
      <c r="E4681" s="80">
        <v>0.64293755184263535</v>
      </c>
      <c r="F4681" s="80">
        <v>708876</v>
      </c>
      <c r="G4681" s="80">
        <v>1</v>
      </c>
      <c r="H4681" s="280" t="s">
        <v>1394</v>
      </c>
      <c r="I4681" s="80"/>
    </row>
    <row r="4682" spans="1:9">
      <c r="A4682" s="280" t="s">
        <v>6081</v>
      </c>
      <c r="B4682" s="280" t="s">
        <v>1415</v>
      </c>
      <c r="C4682" s="280" t="s">
        <v>1212</v>
      </c>
      <c r="D4682" s="280" t="s">
        <v>1344</v>
      </c>
      <c r="E4682" s="80">
        <v>0.1939641328901488</v>
      </c>
      <c r="F4682" s="80">
        <v>708876</v>
      </c>
      <c r="G4682" s="80">
        <v>1</v>
      </c>
      <c r="H4682" s="280" t="s">
        <v>1394</v>
      </c>
      <c r="I4682" s="80"/>
    </row>
    <row r="4683" spans="1:9">
      <c r="A4683" s="280" t="s">
        <v>6082</v>
      </c>
      <c r="B4683" s="280" t="s">
        <v>1436</v>
      </c>
      <c r="C4683" s="280" t="s">
        <v>1212</v>
      </c>
      <c r="D4683" s="280" t="s">
        <v>1344</v>
      </c>
      <c r="E4683" s="80">
        <v>8.6031054154529468E-2</v>
      </c>
      <c r="F4683" s="80">
        <v>708876</v>
      </c>
      <c r="G4683" s="80">
        <v>1</v>
      </c>
      <c r="H4683" s="280" t="s">
        <v>1394</v>
      </c>
      <c r="I4683" s="80"/>
    </row>
    <row r="4684" spans="1:9">
      <c r="A4684" s="280" t="s">
        <v>6083</v>
      </c>
      <c r="B4684" s="280" t="s">
        <v>5752</v>
      </c>
      <c r="C4684" s="280" t="s">
        <v>1213</v>
      </c>
      <c r="D4684" s="280" t="s">
        <v>1394</v>
      </c>
      <c r="E4684" s="80">
        <v>1</v>
      </c>
      <c r="F4684" s="80">
        <v>708876</v>
      </c>
      <c r="G4684" s="80">
        <v>1</v>
      </c>
      <c r="H4684" s="280" t="s">
        <v>1394</v>
      </c>
      <c r="I4684" s="80"/>
    </row>
    <row r="4685" spans="1:9">
      <c r="A4685" s="280" t="s">
        <v>6084</v>
      </c>
      <c r="B4685" s="280" t="s">
        <v>5754</v>
      </c>
      <c r="C4685" s="280" t="s">
        <v>1213</v>
      </c>
      <c r="D4685" s="280" t="s">
        <v>1394</v>
      </c>
      <c r="E4685" s="80">
        <v>211886.73589589304</v>
      </c>
      <c r="F4685" s="80">
        <v>708876</v>
      </c>
      <c r="G4685" s="80">
        <v>1</v>
      </c>
      <c r="H4685" s="280" t="s">
        <v>1394</v>
      </c>
      <c r="I4685" s="80"/>
    </row>
    <row r="4686" spans="1:9">
      <c r="A4686" s="280" t="s">
        <v>6085</v>
      </c>
      <c r="B4686" s="280" t="s">
        <v>1457</v>
      </c>
      <c r="C4686" s="280" t="s">
        <v>1213</v>
      </c>
      <c r="D4686" s="280" t="s">
        <v>1211</v>
      </c>
      <c r="E4686" s="80">
        <v>1</v>
      </c>
      <c r="F4686" s="80">
        <v>708876</v>
      </c>
      <c r="G4686" s="80">
        <v>1</v>
      </c>
      <c r="H4686" s="280" t="s">
        <v>1342</v>
      </c>
      <c r="I4686" s="80"/>
    </row>
    <row r="4687" spans="1:9">
      <c r="A4687" s="280" t="s">
        <v>6086</v>
      </c>
      <c r="B4687" s="280" t="s">
        <v>1457</v>
      </c>
      <c r="C4687" s="280" t="s">
        <v>1213</v>
      </c>
      <c r="D4687" s="280" t="s">
        <v>1212</v>
      </c>
      <c r="E4687" s="80">
        <v>1.0003537752537466</v>
      </c>
      <c r="F4687" s="80">
        <v>708876</v>
      </c>
      <c r="G4687" s="80">
        <v>1</v>
      </c>
      <c r="H4687" s="280" t="s">
        <v>1342</v>
      </c>
      <c r="I4687" s="80"/>
    </row>
    <row r="4688" spans="1:9">
      <c r="A4688" s="280" t="s">
        <v>6087</v>
      </c>
      <c r="B4688" s="280" t="s">
        <v>1457</v>
      </c>
      <c r="C4688" s="280" t="s">
        <v>1213</v>
      </c>
      <c r="D4688" s="280" t="s">
        <v>1213</v>
      </c>
      <c r="E4688" s="80">
        <v>1</v>
      </c>
      <c r="F4688" s="80">
        <v>708876</v>
      </c>
      <c r="G4688" s="80">
        <v>1</v>
      </c>
      <c r="H4688" s="280" t="s">
        <v>1342</v>
      </c>
      <c r="I4688" s="80"/>
    </row>
    <row r="4689" spans="1:9">
      <c r="A4689" s="280" t="s">
        <v>6088</v>
      </c>
      <c r="B4689" s="280" t="s">
        <v>1457</v>
      </c>
      <c r="C4689" s="280" t="s">
        <v>1213</v>
      </c>
      <c r="D4689" s="280" t="s">
        <v>1214</v>
      </c>
      <c r="E4689" s="80">
        <v>1.0001018700374573</v>
      </c>
      <c r="F4689" s="80">
        <v>708876</v>
      </c>
      <c r="G4689" s="80">
        <v>1</v>
      </c>
      <c r="H4689" s="280" t="s">
        <v>1342</v>
      </c>
      <c r="I4689" s="80"/>
    </row>
    <row r="4690" spans="1:9">
      <c r="A4690" s="280" t="s">
        <v>6089</v>
      </c>
      <c r="B4690" s="280" t="s">
        <v>1457</v>
      </c>
      <c r="C4690" s="280" t="s">
        <v>1213</v>
      </c>
      <c r="D4690" s="280" t="s">
        <v>1215</v>
      </c>
      <c r="E4690" s="80">
        <v>0.92067079133500773</v>
      </c>
      <c r="F4690" s="80">
        <v>708876</v>
      </c>
      <c r="G4690" s="80">
        <v>1</v>
      </c>
      <c r="H4690" s="280" t="s">
        <v>1342</v>
      </c>
      <c r="I4690" s="80"/>
    </row>
    <row r="4691" spans="1:9">
      <c r="A4691" s="280" t="s">
        <v>6090</v>
      </c>
      <c r="B4691" s="280" t="s">
        <v>1457</v>
      </c>
      <c r="C4691" s="280" t="s">
        <v>1213</v>
      </c>
      <c r="D4691" s="280" t="s">
        <v>1216</v>
      </c>
      <c r="E4691" s="80">
        <v>0.91208664534377648</v>
      </c>
      <c r="F4691" s="80">
        <v>708876</v>
      </c>
      <c r="G4691" s="80">
        <v>1</v>
      </c>
      <c r="H4691" s="280" t="s">
        <v>1342</v>
      </c>
      <c r="I4691" s="80"/>
    </row>
    <row r="4692" spans="1:9">
      <c r="A4692" s="280" t="s">
        <v>6091</v>
      </c>
      <c r="B4692" s="280" t="s">
        <v>1457</v>
      </c>
      <c r="C4692" s="280" t="s">
        <v>1213</v>
      </c>
      <c r="D4692" s="280" t="s">
        <v>1217</v>
      </c>
      <c r="E4692" s="80">
        <v>0.52396896888112898</v>
      </c>
      <c r="F4692" s="80">
        <v>708876</v>
      </c>
      <c r="G4692" s="80">
        <v>1</v>
      </c>
      <c r="H4692" s="280" t="s">
        <v>1342</v>
      </c>
      <c r="I4692" s="80"/>
    </row>
    <row r="4693" spans="1:9">
      <c r="A4693" s="280" t="s">
        <v>6092</v>
      </c>
      <c r="B4693" s="280" t="s">
        <v>1457</v>
      </c>
      <c r="C4693" s="280" t="s">
        <v>1213</v>
      </c>
      <c r="D4693" s="280" t="s">
        <v>1218</v>
      </c>
      <c r="E4693" s="80">
        <v>0.38937264059799309</v>
      </c>
      <c r="F4693" s="80">
        <v>708876</v>
      </c>
      <c r="G4693" s="80">
        <v>1</v>
      </c>
      <c r="H4693" s="280" t="s">
        <v>1342</v>
      </c>
      <c r="I4693" s="80"/>
    </row>
    <row r="4694" spans="1:9">
      <c r="A4694" s="280" t="s">
        <v>6093</v>
      </c>
      <c r="B4694" s="280" t="s">
        <v>1457</v>
      </c>
      <c r="C4694" s="280" t="s">
        <v>1213</v>
      </c>
      <c r="D4694" s="280" t="s">
        <v>1219</v>
      </c>
      <c r="E4694" s="80">
        <v>9375.3566978942472</v>
      </c>
      <c r="F4694" s="80">
        <v>708876</v>
      </c>
      <c r="G4694" s="80">
        <v>1</v>
      </c>
      <c r="H4694" s="280" t="s">
        <v>1342</v>
      </c>
      <c r="I4694" s="80"/>
    </row>
    <row r="4695" spans="1:9">
      <c r="A4695" s="280" t="s">
        <v>6094</v>
      </c>
      <c r="B4695" s="280" t="s">
        <v>1457</v>
      </c>
      <c r="C4695" s="280" t="s">
        <v>1213</v>
      </c>
      <c r="D4695" s="280" t="s">
        <v>1347</v>
      </c>
      <c r="E4695" s="80">
        <v>0.3989704156148578</v>
      </c>
      <c r="F4695" s="80">
        <v>708876</v>
      </c>
      <c r="G4695" s="80">
        <v>1</v>
      </c>
      <c r="H4695" s="280" t="s">
        <v>1342</v>
      </c>
      <c r="I4695" s="80"/>
    </row>
    <row r="4696" spans="1:9">
      <c r="A4696" s="280" t="s">
        <v>6095</v>
      </c>
      <c r="B4696" s="280" t="s">
        <v>1393</v>
      </c>
      <c r="C4696" s="280" t="s">
        <v>1213</v>
      </c>
      <c r="D4696" s="280" t="s">
        <v>1347</v>
      </c>
      <c r="E4696" s="80">
        <v>1</v>
      </c>
      <c r="F4696" s="80">
        <v>708876</v>
      </c>
      <c r="G4696" s="80">
        <v>1</v>
      </c>
      <c r="H4696" s="280" t="s">
        <v>1394</v>
      </c>
      <c r="I4696" s="80"/>
    </row>
    <row r="4697" spans="1:9">
      <c r="A4697" s="280" t="s">
        <v>6096</v>
      </c>
      <c r="B4697" s="280" t="s">
        <v>1415</v>
      </c>
      <c r="C4697" s="280" t="s">
        <v>1213</v>
      </c>
      <c r="D4697" s="280" t="s">
        <v>1347</v>
      </c>
      <c r="E4697" s="80">
        <v>0.60102958471066104</v>
      </c>
      <c r="F4697" s="80">
        <v>708876</v>
      </c>
      <c r="G4697" s="80">
        <v>1</v>
      </c>
      <c r="H4697" s="280" t="s">
        <v>1394</v>
      </c>
      <c r="I4697" s="80"/>
    </row>
    <row r="4698" spans="1:9">
      <c r="A4698" s="280" t="s">
        <v>6097</v>
      </c>
      <c r="B4698" s="280" t="s">
        <v>1436</v>
      </c>
      <c r="C4698" s="280" t="s">
        <v>1213</v>
      </c>
      <c r="D4698" s="280" t="s">
        <v>1347</v>
      </c>
      <c r="E4698" s="80">
        <v>0.37991898542037145</v>
      </c>
      <c r="F4698" s="80">
        <v>708876</v>
      </c>
      <c r="G4698" s="80">
        <v>1</v>
      </c>
      <c r="H4698" s="280" t="s">
        <v>1394</v>
      </c>
      <c r="I4698" s="80"/>
    </row>
    <row r="4699" spans="1:9">
      <c r="A4699" s="280" t="s">
        <v>6098</v>
      </c>
      <c r="B4699" s="280" t="s">
        <v>1457</v>
      </c>
      <c r="C4699" s="280" t="s">
        <v>1213</v>
      </c>
      <c r="D4699" s="280" t="s">
        <v>1344</v>
      </c>
      <c r="E4699" s="80">
        <v>0.85308235833835977</v>
      </c>
      <c r="F4699" s="80">
        <v>708876</v>
      </c>
      <c r="G4699" s="80">
        <v>1</v>
      </c>
      <c r="H4699" s="280" t="s">
        <v>1342</v>
      </c>
      <c r="I4699" s="80"/>
    </row>
    <row r="4700" spans="1:9">
      <c r="A4700" s="280" t="s">
        <v>6099</v>
      </c>
      <c r="B4700" s="280" t="s">
        <v>1393</v>
      </c>
      <c r="C4700" s="280" t="s">
        <v>1213</v>
      </c>
      <c r="D4700" s="280" t="s">
        <v>1344</v>
      </c>
      <c r="E4700" s="80">
        <v>0.64293755184263535</v>
      </c>
      <c r="F4700" s="80">
        <v>708876</v>
      </c>
      <c r="G4700" s="80">
        <v>1</v>
      </c>
      <c r="H4700" s="280" t="s">
        <v>1394</v>
      </c>
      <c r="I4700" s="80"/>
    </row>
    <row r="4701" spans="1:9">
      <c r="A4701" s="280" t="s">
        <v>6100</v>
      </c>
      <c r="B4701" s="280" t="s">
        <v>1415</v>
      </c>
      <c r="C4701" s="280" t="s">
        <v>1213</v>
      </c>
      <c r="D4701" s="280" t="s">
        <v>1344</v>
      </c>
      <c r="E4701" s="80">
        <v>0.19384927606839325</v>
      </c>
      <c r="F4701" s="80">
        <v>708876</v>
      </c>
      <c r="G4701" s="80">
        <v>1</v>
      </c>
      <c r="H4701" s="280" t="s">
        <v>1394</v>
      </c>
      <c r="I4701" s="80"/>
    </row>
    <row r="4702" spans="1:9">
      <c r="A4702" s="280" t="s">
        <v>6101</v>
      </c>
      <c r="B4702" s="280" t="s">
        <v>1436</v>
      </c>
      <c r="C4702" s="280" t="s">
        <v>1213</v>
      </c>
      <c r="D4702" s="280" t="s">
        <v>1344</v>
      </c>
      <c r="E4702" s="80">
        <v>8.5929625383488834E-2</v>
      </c>
      <c r="F4702" s="80">
        <v>708876</v>
      </c>
      <c r="G4702" s="80">
        <v>1</v>
      </c>
      <c r="H4702" s="280" t="s">
        <v>1394</v>
      </c>
      <c r="I4702" s="80"/>
    </row>
    <row r="4703" spans="1:9">
      <c r="A4703" s="280" t="s">
        <v>6102</v>
      </c>
      <c r="B4703" s="280" t="s">
        <v>5752</v>
      </c>
      <c r="C4703" s="280" t="s">
        <v>1214</v>
      </c>
      <c r="D4703" s="280" t="s">
        <v>1394</v>
      </c>
      <c r="E4703" s="80">
        <v>1</v>
      </c>
      <c r="F4703" s="80">
        <v>708876</v>
      </c>
      <c r="G4703" s="80">
        <v>1</v>
      </c>
      <c r="H4703" s="280" t="s">
        <v>1394</v>
      </c>
      <c r="I4703" s="80"/>
    </row>
    <row r="4704" spans="1:9">
      <c r="A4704" s="280" t="s">
        <v>6103</v>
      </c>
      <c r="B4704" s="280" t="s">
        <v>5754</v>
      </c>
      <c r="C4704" s="280" t="s">
        <v>1214</v>
      </c>
      <c r="D4704" s="280" t="s">
        <v>1394</v>
      </c>
      <c r="E4704" s="80">
        <v>211858.51174712507</v>
      </c>
      <c r="F4704" s="80">
        <v>708876</v>
      </c>
      <c r="G4704" s="80">
        <v>1</v>
      </c>
      <c r="H4704" s="280" t="s">
        <v>1394</v>
      </c>
      <c r="I4704" s="80"/>
    </row>
    <row r="4705" spans="1:9">
      <c r="A4705" s="280" t="s">
        <v>6104</v>
      </c>
      <c r="B4705" s="280" t="s">
        <v>1457</v>
      </c>
      <c r="C4705" s="280" t="s">
        <v>1214</v>
      </c>
      <c r="D4705" s="280" t="s">
        <v>1211</v>
      </c>
      <c r="E4705" s="80">
        <v>0.99990301073440824</v>
      </c>
      <c r="F4705" s="80">
        <v>708876</v>
      </c>
      <c r="G4705" s="80">
        <v>1</v>
      </c>
      <c r="H4705" s="280" t="s">
        <v>1342</v>
      </c>
      <c r="I4705" s="80"/>
    </row>
    <row r="4706" spans="1:9">
      <c r="A4706" s="280" t="s">
        <v>6105</v>
      </c>
      <c r="B4706" s="280" t="s">
        <v>1457</v>
      </c>
      <c r="C4706" s="280" t="s">
        <v>1214</v>
      </c>
      <c r="D4706" s="280" t="s">
        <v>1212</v>
      </c>
      <c r="E4706" s="80">
        <v>1.0002519052162893</v>
      </c>
      <c r="F4706" s="80">
        <v>708876</v>
      </c>
      <c r="G4706" s="80">
        <v>1</v>
      </c>
      <c r="H4706" s="280" t="s">
        <v>1342</v>
      </c>
      <c r="I4706" s="80"/>
    </row>
    <row r="4707" spans="1:9">
      <c r="A4707" s="280" t="s">
        <v>6106</v>
      </c>
      <c r="B4707" s="280" t="s">
        <v>1457</v>
      </c>
      <c r="C4707" s="280" t="s">
        <v>1214</v>
      </c>
      <c r="D4707" s="280" t="s">
        <v>1213</v>
      </c>
      <c r="E4707" s="80">
        <v>0.99990301073440824</v>
      </c>
      <c r="F4707" s="80">
        <v>708876</v>
      </c>
      <c r="G4707" s="80">
        <v>1</v>
      </c>
      <c r="H4707" s="280" t="s">
        <v>1342</v>
      </c>
      <c r="I4707" s="80"/>
    </row>
    <row r="4708" spans="1:9">
      <c r="A4708" s="280" t="s">
        <v>6107</v>
      </c>
      <c r="B4708" s="280" t="s">
        <v>1457</v>
      </c>
      <c r="C4708" s="280" t="s">
        <v>1214</v>
      </c>
      <c r="D4708" s="280" t="s">
        <v>1214</v>
      </c>
      <c r="E4708" s="80">
        <v>1</v>
      </c>
      <c r="F4708" s="80">
        <v>708876</v>
      </c>
      <c r="G4708" s="80">
        <v>1</v>
      </c>
      <c r="H4708" s="280" t="s">
        <v>1342</v>
      </c>
      <c r="I4708" s="80"/>
    </row>
    <row r="4709" spans="1:9">
      <c r="A4709" s="280" t="s">
        <v>6108</v>
      </c>
      <c r="B4709" s="280" t="s">
        <v>1457</v>
      </c>
      <c r="C4709" s="280" t="s">
        <v>1214</v>
      </c>
      <c r="D4709" s="280" t="s">
        <v>1215</v>
      </c>
      <c r="E4709" s="80">
        <v>0.92057758959643443</v>
      </c>
      <c r="F4709" s="80">
        <v>708876</v>
      </c>
      <c r="G4709" s="80">
        <v>1</v>
      </c>
      <c r="H4709" s="280" t="s">
        <v>1342</v>
      </c>
      <c r="I4709" s="80"/>
    </row>
    <row r="4710" spans="1:9">
      <c r="A4710" s="280" t="s">
        <v>6109</v>
      </c>
      <c r="B4710" s="280" t="s">
        <v>1457</v>
      </c>
      <c r="C4710" s="280" t="s">
        <v>1214</v>
      </c>
      <c r="D4710" s="280" t="s">
        <v>1216</v>
      </c>
      <c r="E4710" s="80">
        <v>0.91199189990492724</v>
      </c>
      <c r="F4710" s="80">
        <v>708876</v>
      </c>
      <c r="G4710" s="80">
        <v>1</v>
      </c>
      <c r="H4710" s="280" t="s">
        <v>1342</v>
      </c>
      <c r="I4710" s="80"/>
    </row>
    <row r="4711" spans="1:9">
      <c r="A4711" s="280" t="s">
        <v>6110</v>
      </c>
      <c r="B4711" s="280" t="s">
        <v>1457</v>
      </c>
      <c r="C4711" s="280" t="s">
        <v>1214</v>
      </c>
      <c r="D4711" s="280" t="s">
        <v>1217</v>
      </c>
      <c r="E4711" s="80">
        <v>0.52390527995846448</v>
      </c>
      <c r="F4711" s="80">
        <v>708876</v>
      </c>
      <c r="G4711" s="80">
        <v>1</v>
      </c>
      <c r="H4711" s="280" t="s">
        <v>1342</v>
      </c>
      <c r="I4711" s="80"/>
    </row>
    <row r="4712" spans="1:9">
      <c r="A4712" s="280" t="s">
        <v>6111</v>
      </c>
      <c r="B4712" s="280" t="s">
        <v>1457</v>
      </c>
      <c r="C4712" s="280" t="s">
        <v>1214</v>
      </c>
      <c r="D4712" s="280" t="s">
        <v>1218</v>
      </c>
      <c r="E4712" s="80">
        <v>0.389352326441327</v>
      </c>
      <c r="F4712" s="80">
        <v>708876</v>
      </c>
      <c r="G4712" s="80">
        <v>1</v>
      </c>
      <c r="H4712" s="280" t="s">
        <v>1342</v>
      </c>
      <c r="I4712" s="80"/>
    </row>
    <row r="4713" spans="1:9">
      <c r="A4713" s="280" t="s">
        <v>6112</v>
      </c>
      <c r="B4713" s="280" t="s">
        <v>1457</v>
      </c>
      <c r="C4713" s="280" t="s">
        <v>1214</v>
      </c>
      <c r="D4713" s="280" t="s">
        <v>1219</v>
      </c>
      <c r="E4713" s="80">
        <v>9336.1539482495937</v>
      </c>
      <c r="F4713" s="80">
        <v>708876</v>
      </c>
      <c r="G4713" s="80">
        <v>1</v>
      </c>
      <c r="H4713" s="280" t="s">
        <v>1342</v>
      </c>
      <c r="I4713" s="80"/>
    </row>
    <row r="4714" spans="1:9">
      <c r="A4714" s="280" t="s">
        <v>6113</v>
      </c>
      <c r="B4714" s="280" t="s">
        <v>1457</v>
      </c>
      <c r="C4714" s="280" t="s">
        <v>1214</v>
      </c>
      <c r="D4714" s="280" t="s">
        <v>1347</v>
      </c>
      <c r="E4714" s="80">
        <v>0.39891363218149817</v>
      </c>
      <c r="F4714" s="80">
        <v>708876</v>
      </c>
      <c r="G4714" s="80">
        <v>1</v>
      </c>
      <c r="H4714" s="280" t="s">
        <v>1342</v>
      </c>
      <c r="I4714" s="80"/>
    </row>
    <row r="4715" spans="1:9">
      <c r="A4715" s="280" t="s">
        <v>6114</v>
      </c>
      <c r="B4715" s="280" t="s">
        <v>1393</v>
      </c>
      <c r="C4715" s="280" t="s">
        <v>1214</v>
      </c>
      <c r="D4715" s="280" t="s">
        <v>1347</v>
      </c>
      <c r="E4715" s="80">
        <v>1</v>
      </c>
      <c r="F4715" s="80">
        <v>708876</v>
      </c>
      <c r="G4715" s="80">
        <v>1</v>
      </c>
      <c r="H4715" s="280" t="s">
        <v>1394</v>
      </c>
      <c r="I4715" s="80"/>
    </row>
    <row r="4716" spans="1:9">
      <c r="A4716" s="280" t="s">
        <v>6115</v>
      </c>
      <c r="B4716" s="280" t="s">
        <v>1415</v>
      </c>
      <c r="C4716" s="280" t="s">
        <v>1214</v>
      </c>
      <c r="D4716" s="280" t="s">
        <v>1347</v>
      </c>
      <c r="E4716" s="80">
        <v>0.60108636818486794</v>
      </c>
      <c r="F4716" s="80">
        <v>708876</v>
      </c>
      <c r="G4716" s="80">
        <v>1</v>
      </c>
      <c r="H4716" s="280" t="s">
        <v>1394</v>
      </c>
      <c r="I4716" s="80"/>
    </row>
    <row r="4717" spans="1:9">
      <c r="A4717" s="280" t="s">
        <v>6116</v>
      </c>
      <c r="B4717" s="280" t="s">
        <v>1436</v>
      </c>
      <c r="C4717" s="280" t="s">
        <v>1214</v>
      </c>
      <c r="D4717" s="280" t="s">
        <v>1347</v>
      </c>
      <c r="E4717" s="80">
        <v>0.37996765610783767</v>
      </c>
      <c r="F4717" s="80">
        <v>708876</v>
      </c>
      <c r="G4717" s="80">
        <v>1</v>
      </c>
      <c r="H4717" s="280" t="s">
        <v>1394</v>
      </c>
      <c r="I4717" s="80"/>
    </row>
    <row r="4718" spans="1:9">
      <c r="A4718" s="280" t="s">
        <v>6117</v>
      </c>
      <c r="B4718" s="280" t="s">
        <v>1457</v>
      </c>
      <c r="C4718" s="280" t="s">
        <v>1214</v>
      </c>
      <c r="D4718" s="280" t="s">
        <v>1344</v>
      </c>
      <c r="E4718" s="80">
        <v>0.8529664994635775</v>
      </c>
      <c r="F4718" s="80">
        <v>708876</v>
      </c>
      <c r="G4718" s="80">
        <v>1</v>
      </c>
      <c r="H4718" s="280" t="s">
        <v>1342</v>
      </c>
      <c r="I4718" s="80"/>
    </row>
    <row r="4719" spans="1:9">
      <c r="A4719" s="280" t="s">
        <v>6118</v>
      </c>
      <c r="B4719" s="280" t="s">
        <v>1393</v>
      </c>
      <c r="C4719" s="280" t="s">
        <v>1214</v>
      </c>
      <c r="D4719" s="280" t="s">
        <v>1344</v>
      </c>
      <c r="E4719" s="80">
        <v>0.64293755184263535</v>
      </c>
      <c r="F4719" s="80">
        <v>708876</v>
      </c>
      <c r="G4719" s="80">
        <v>1</v>
      </c>
      <c r="H4719" s="280" t="s">
        <v>1394</v>
      </c>
      <c r="I4719" s="80"/>
    </row>
    <row r="4720" spans="1:9">
      <c r="A4720" s="280" t="s">
        <v>6119</v>
      </c>
      <c r="B4720" s="280" t="s">
        <v>1415</v>
      </c>
      <c r="C4720" s="280" t="s">
        <v>1214</v>
      </c>
      <c r="D4720" s="280" t="s">
        <v>1344</v>
      </c>
      <c r="E4720" s="80">
        <v>0.19384927606839325</v>
      </c>
      <c r="F4720" s="80">
        <v>708876</v>
      </c>
      <c r="G4720" s="80">
        <v>1</v>
      </c>
      <c r="H4720" s="280" t="s">
        <v>1394</v>
      </c>
      <c r="I4720" s="80"/>
    </row>
    <row r="4721" spans="1:9">
      <c r="A4721" s="280" t="s">
        <v>6120</v>
      </c>
      <c r="B4721" s="280" t="s">
        <v>1436</v>
      </c>
      <c r="C4721" s="280" t="s">
        <v>1214</v>
      </c>
      <c r="D4721" s="280" t="s">
        <v>1344</v>
      </c>
      <c r="E4721" s="80">
        <v>8.5929625383488834E-2</v>
      </c>
      <c r="F4721" s="80">
        <v>708876</v>
      </c>
      <c r="G4721" s="80">
        <v>1</v>
      </c>
      <c r="H4721" s="280" t="s">
        <v>1394</v>
      </c>
      <c r="I4721" s="80"/>
    </row>
    <row r="4722" spans="1:9">
      <c r="A4722" s="280" t="s">
        <v>6121</v>
      </c>
      <c r="B4722" s="280" t="s">
        <v>5752</v>
      </c>
      <c r="C4722" s="280" t="s">
        <v>1215</v>
      </c>
      <c r="D4722" s="280" t="s">
        <v>1394</v>
      </c>
      <c r="E4722" s="80">
        <v>1</v>
      </c>
      <c r="F4722" s="80">
        <v>708876</v>
      </c>
      <c r="G4722" s="80">
        <v>1</v>
      </c>
      <c r="H4722" s="280" t="s">
        <v>1394</v>
      </c>
      <c r="I4722" s="80"/>
    </row>
    <row r="4723" spans="1:9">
      <c r="A4723" s="280" t="s">
        <v>6122</v>
      </c>
      <c r="B4723" s="280" t="s">
        <v>5754</v>
      </c>
      <c r="C4723" s="280" t="s">
        <v>1215</v>
      </c>
      <c r="D4723" s="280" t="s">
        <v>1394</v>
      </c>
      <c r="E4723" s="80">
        <v>229268.73032752614</v>
      </c>
      <c r="F4723" s="80">
        <v>708876</v>
      </c>
      <c r="G4723" s="80">
        <v>1</v>
      </c>
      <c r="H4723" s="280" t="s">
        <v>1394</v>
      </c>
      <c r="I4723" s="80"/>
    </row>
    <row r="4724" spans="1:9">
      <c r="A4724" s="280" t="s">
        <v>6123</v>
      </c>
      <c r="B4724" s="280" t="s">
        <v>1457</v>
      </c>
      <c r="C4724" s="280" t="s">
        <v>1215</v>
      </c>
      <c r="D4724" s="280" t="s">
        <v>1211</v>
      </c>
      <c r="E4724" s="80">
        <v>1.096936134407265</v>
      </c>
      <c r="F4724" s="80">
        <v>708876</v>
      </c>
      <c r="G4724" s="80">
        <v>1</v>
      </c>
      <c r="H4724" s="280" t="s">
        <v>1342</v>
      </c>
      <c r="I4724" s="80"/>
    </row>
    <row r="4725" spans="1:9">
      <c r="A4725" s="280" t="s">
        <v>6124</v>
      </c>
      <c r="B4725" s="280" t="s">
        <v>1457</v>
      </c>
      <c r="C4725" s="280" t="s">
        <v>1215</v>
      </c>
      <c r="D4725" s="280" t="s">
        <v>1212</v>
      </c>
      <c r="E4725" s="80">
        <v>1.0972964873193747</v>
      </c>
      <c r="F4725" s="80">
        <v>708876</v>
      </c>
      <c r="G4725" s="80">
        <v>1</v>
      </c>
      <c r="H4725" s="280" t="s">
        <v>1342</v>
      </c>
      <c r="I4725" s="80"/>
    </row>
    <row r="4726" spans="1:9">
      <c r="A4726" s="280" t="s">
        <v>6125</v>
      </c>
      <c r="B4726" s="280" t="s">
        <v>1457</v>
      </c>
      <c r="C4726" s="280" t="s">
        <v>1215</v>
      </c>
      <c r="D4726" s="280" t="s">
        <v>1213</v>
      </c>
      <c r="E4726" s="80">
        <v>1.096936134407265</v>
      </c>
      <c r="F4726" s="80">
        <v>708876</v>
      </c>
      <c r="G4726" s="80">
        <v>1</v>
      </c>
      <c r="H4726" s="280" t="s">
        <v>1342</v>
      </c>
      <c r="I4726" s="80"/>
    </row>
    <row r="4727" spans="1:9">
      <c r="A4727" s="280" t="s">
        <v>6126</v>
      </c>
      <c r="B4727" s="280" t="s">
        <v>1457</v>
      </c>
      <c r="C4727" s="280" t="s">
        <v>1215</v>
      </c>
      <c r="D4727" s="280" t="s">
        <v>1214</v>
      </c>
      <c r="E4727" s="80">
        <v>1.097042144233584</v>
      </c>
      <c r="F4727" s="80">
        <v>708876</v>
      </c>
      <c r="G4727" s="80">
        <v>1</v>
      </c>
      <c r="H4727" s="280" t="s">
        <v>1342</v>
      </c>
      <c r="I4727" s="80"/>
    </row>
    <row r="4728" spans="1:9">
      <c r="A4728" s="280" t="s">
        <v>6127</v>
      </c>
      <c r="B4728" s="280" t="s">
        <v>1457</v>
      </c>
      <c r="C4728" s="280" t="s">
        <v>1215</v>
      </c>
      <c r="D4728" s="280" t="s">
        <v>1215</v>
      </c>
      <c r="E4728" s="80">
        <v>1</v>
      </c>
      <c r="F4728" s="80">
        <v>708876</v>
      </c>
      <c r="G4728" s="80">
        <v>1</v>
      </c>
      <c r="H4728" s="280" t="s">
        <v>1342</v>
      </c>
      <c r="I4728" s="80"/>
    </row>
    <row r="4729" spans="1:9">
      <c r="A4729" s="280" t="s">
        <v>6128</v>
      </c>
      <c r="B4729" s="280" t="s">
        <v>1457</v>
      </c>
      <c r="C4729" s="280" t="s">
        <v>1215</v>
      </c>
      <c r="D4729" s="280" t="s">
        <v>1216</v>
      </c>
      <c r="E4729" s="80">
        <v>0.98486597546997778</v>
      </c>
      <c r="F4729" s="80">
        <v>708876</v>
      </c>
      <c r="G4729" s="80">
        <v>1</v>
      </c>
      <c r="H4729" s="280" t="s">
        <v>1342</v>
      </c>
      <c r="I4729" s="80"/>
    </row>
    <row r="4730" spans="1:9">
      <c r="A4730" s="280" t="s">
        <v>6129</v>
      </c>
      <c r="B4730" s="280" t="s">
        <v>1457</v>
      </c>
      <c r="C4730" s="280" t="s">
        <v>1215</v>
      </c>
      <c r="D4730" s="280" t="s">
        <v>1217</v>
      </c>
      <c r="E4730" s="80">
        <v>0.56685423539875024</v>
      </c>
      <c r="F4730" s="80">
        <v>708876</v>
      </c>
      <c r="G4730" s="80">
        <v>1</v>
      </c>
      <c r="H4730" s="280" t="s">
        <v>1342</v>
      </c>
      <c r="I4730" s="80"/>
    </row>
    <row r="4731" spans="1:9">
      <c r="A4731" s="280" t="s">
        <v>6130</v>
      </c>
      <c r="B4731" s="280" t="s">
        <v>1457</v>
      </c>
      <c r="C4731" s="280" t="s">
        <v>1215</v>
      </c>
      <c r="D4731" s="280" t="s">
        <v>1218</v>
      </c>
      <c r="E4731" s="80">
        <v>0.40605071896691947</v>
      </c>
      <c r="F4731" s="80">
        <v>708876</v>
      </c>
      <c r="G4731" s="80">
        <v>1</v>
      </c>
      <c r="H4731" s="280" t="s">
        <v>1342</v>
      </c>
      <c r="I4731" s="80"/>
    </row>
    <row r="4732" spans="1:9">
      <c r="A4732" s="280" t="s">
        <v>6131</v>
      </c>
      <c r="B4732" s="280" t="s">
        <v>1457</v>
      </c>
      <c r="C4732" s="280" t="s">
        <v>1215</v>
      </c>
      <c r="D4732" s="280" t="s">
        <v>1219</v>
      </c>
      <c r="E4732" s="80">
        <v>10736.108277627258</v>
      </c>
      <c r="F4732" s="80">
        <v>708876</v>
      </c>
      <c r="G4732" s="80">
        <v>1</v>
      </c>
      <c r="H4732" s="280" t="s">
        <v>1342</v>
      </c>
      <c r="I4732" s="80"/>
    </row>
    <row r="4733" spans="1:9">
      <c r="A4733" s="280" t="s">
        <v>6132</v>
      </c>
      <c r="B4733" s="280" t="s">
        <v>1457</v>
      </c>
      <c r="C4733" s="280" t="s">
        <v>1215</v>
      </c>
      <c r="D4733" s="280" t="s">
        <v>1347</v>
      </c>
      <c r="E4733" s="80">
        <v>0.43157838936873916</v>
      </c>
      <c r="F4733" s="80">
        <v>708876</v>
      </c>
      <c r="G4733" s="80">
        <v>1</v>
      </c>
      <c r="H4733" s="280" t="s">
        <v>1342</v>
      </c>
      <c r="I4733" s="80"/>
    </row>
    <row r="4734" spans="1:9">
      <c r="A4734" s="280" t="s">
        <v>6133</v>
      </c>
      <c r="B4734" s="280" t="s">
        <v>1393</v>
      </c>
      <c r="C4734" s="280" t="s">
        <v>1215</v>
      </c>
      <c r="D4734" s="280" t="s">
        <v>1347</v>
      </c>
      <c r="E4734" s="80">
        <v>1</v>
      </c>
      <c r="F4734" s="80">
        <v>708876</v>
      </c>
      <c r="G4734" s="80">
        <v>1</v>
      </c>
      <c r="H4734" s="280" t="s">
        <v>1394</v>
      </c>
      <c r="I4734" s="80"/>
    </row>
    <row r="4735" spans="1:9">
      <c r="A4735" s="280" t="s">
        <v>6134</v>
      </c>
      <c r="B4735" s="280" t="s">
        <v>1415</v>
      </c>
      <c r="C4735" s="280" t="s">
        <v>1215</v>
      </c>
      <c r="D4735" s="280" t="s">
        <v>1347</v>
      </c>
      <c r="E4735" s="80">
        <v>0.56842161236430533</v>
      </c>
      <c r="F4735" s="80">
        <v>708876</v>
      </c>
      <c r="G4735" s="80">
        <v>1</v>
      </c>
      <c r="H4735" s="280" t="s">
        <v>1394</v>
      </c>
      <c r="I4735" s="80"/>
    </row>
    <row r="4736" spans="1:9">
      <c r="A4736" s="280" t="s">
        <v>6135</v>
      </c>
      <c r="B4736" s="280" t="s">
        <v>1436</v>
      </c>
      <c r="C4736" s="280" t="s">
        <v>1215</v>
      </c>
      <c r="D4736" s="280" t="s">
        <v>1347</v>
      </c>
      <c r="E4736" s="80">
        <v>0.34318024251723217</v>
      </c>
      <c r="F4736" s="80">
        <v>708876</v>
      </c>
      <c r="G4736" s="80">
        <v>1</v>
      </c>
      <c r="H4736" s="280" t="s">
        <v>1394</v>
      </c>
      <c r="I4736" s="80"/>
    </row>
    <row r="4737" spans="1:9">
      <c r="A4737" s="280" t="s">
        <v>6136</v>
      </c>
      <c r="B4737" s="280" t="s">
        <v>1457</v>
      </c>
      <c r="C4737" s="280" t="s">
        <v>1215</v>
      </c>
      <c r="D4737" s="280" t="s">
        <v>1344</v>
      </c>
      <c r="E4737" s="80">
        <v>0.9229902582584717</v>
      </c>
      <c r="F4737" s="80">
        <v>708876</v>
      </c>
      <c r="G4737" s="80">
        <v>1</v>
      </c>
      <c r="H4737" s="280" t="s">
        <v>1342</v>
      </c>
      <c r="I4737" s="80"/>
    </row>
    <row r="4738" spans="1:9">
      <c r="A4738" s="280" t="s">
        <v>6137</v>
      </c>
      <c r="B4738" s="280" t="s">
        <v>1393</v>
      </c>
      <c r="C4738" s="280" t="s">
        <v>1215</v>
      </c>
      <c r="D4738" s="280" t="s">
        <v>1344</v>
      </c>
      <c r="E4738" s="80">
        <v>0.56687488361857363</v>
      </c>
      <c r="F4738" s="80">
        <v>708876</v>
      </c>
      <c r="G4738" s="80">
        <v>1</v>
      </c>
      <c r="H4738" s="280" t="s">
        <v>1394</v>
      </c>
      <c r="I4738" s="80"/>
    </row>
    <row r="4739" spans="1:9">
      <c r="A4739" s="280" t="s">
        <v>6138</v>
      </c>
      <c r="B4739" s="280" t="s">
        <v>1415</v>
      </c>
      <c r="C4739" s="280" t="s">
        <v>1215</v>
      </c>
      <c r="D4739" s="280" t="s">
        <v>1344</v>
      </c>
      <c r="E4739" s="80">
        <v>0.15537435460770016</v>
      </c>
      <c r="F4739" s="80">
        <v>708876</v>
      </c>
      <c r="G4739" s="80">
        <v>1</v>
      </c>
      <c r="H4739" s="280" t="s">
        <v>1394</v>
      </c>
      <c r="I4739" s="80"/>
    </row>
    <row r="4740" spans="1:9">
      <c r="A4740" s="280" t="s">
        <v>6139</v>
      </c>
      <c r="B4740" s="280" t="s">
        <v>1436</v>
      </c>
      <c r="C4740" s="280" t="s">
        <v>1215</v>
      </c>
      <c r="D4740" s="280" t="s">
        <v>1344</v>
      </c>
      <c r="E4740" s="80">
        <v>6.305702853158604E-2</v>
      </c>
      <c r="F4740" s="80">
        <v>708876</v>
      </c>
      <c r="G4740" s="80">
        <v>1</v>
      </c>
      <c r="H4740" s="280" t="s">
        <v>1394</v>
      </c>
      <c r="I4740" s="80"/>
    </row>
    <row r="4741" spans="1:9">
      <c r="A4741" s="280" t="s">
        <v>6140</v>
      </c>
      <c r="B4741" s="280" t="s">
        <v>5752</v>
      </c>
      <c r="C4741" s="280" t="s">
        <v>1216</v>
      </c>
      <c r="D4741" s="280" t="s">
        <v>1394</v>
      </c>
      <c r="E4741" s="80">
        <v>0.98287852882591598</v>
      </c>
      <c r="F4741" s="80">
        <v>708876</v>
      </c>
      <c r="G4741" s="80">
        <v>1</v>
      </c>
      <c r="H4741" s="280" t="s">
        <v>1394</v>
      </c>
      <c r="I4741" s="80"/>
    </row>
    <row r="4742" spans="1:9">
      <c r="A4742" s="280" t="s">
        <v>6141</v>
      </c>
      <c r="B4742" s="280" t="s">
        <v>5754</v>
      </c>
      <c r="C4742" s="280" t="s">
        <v>1216</v>
      </c>
      <c r="D4742" s="280" t="s">
        <v>1394</v>
      </c>
      <c r="E4742" s="80">
        <v>273716.24137139699</v>
      </c>
      <c r="F4742" s="80">
        <v>708876</v>
      </c>
      <c r="G4742" s="80">
        <v>1</v>
      </c>
      <c r="H4742" s="280" t="s">
        <v>1394</v>
      </c>
      <c r="I4742" s="80"/>
    </row>
    <row r="4743" spans="1:9">
      <c r="A4743" s="280" t="s">
        <v>6142</v>
      </c>
      <c r="B4743" s="280" t="s">
        <v>1457</v>
      </c>
      <c r="C4743" s="280" t="s">
        <v>1216</v>
      </c>
      <c r="D4743" s="280" t="s">
        <v>1211</v>
      </c>
      <c r="E4743" s="80">
        <v>1.4264784645615982</v>
      </c>
      <c r="F4743" s="80">
        <v>708876</v>
      </c>
      <c r="G4743" s="80">
        <v>1</v>
      </c>
      <c r="H4743" s="280" t="s">
        <v>1342</v>
      </c>
      <c r="I4743" s="80"/>
    </row>
    <row r="4744" spans="1:9">
      <c r="A4744" s="280" t="s">
        <v>6143</v>
      </c>
      <c r="B4744" s="280" t="s">
        <v>1457</v>
      </c>
      <c r="C4744" s="280" t="s">
        <v>1216</v>
      </c>
      <c r="D4744" s="280" t="s">
        <v>1212</v>
      </c>
      <c r="E4744" s="80">
        <v>1.4269479278819039</v>
      </c>
      <c r="F4744" s="80">
        <v>708876</v>
      </c>
      <c r="G4744" s="80">
        <v>1</v>
      </c>
      <c r="H4744" s="280" t="s">
        <v>1342</v>
      </c>
      <c r="I4744" s="80"/>
    </row>
    <row r="4745" spans="1:9">
      <c r="A4745" s="280" t="s">
        <v>6144</v>
      </c>
      <c r="B4745" s="280" t="s">
        <v>1457</v>
      </c>
      <c r="C4745" s="280" t="s">
        <v>1216</v>
      </c>
      <c r="D4745" s="280" t="s">
        <v>1213</v>
      </c>
      <c r="E4745" s="80">
        <v>1.4264784645615982</v>
      </c>
      <c r="F4745" s="80">
        <v>708876</v>
      </c>
      <c r="G4745" s="80">
        <v>1</v>
      </c>
      <c r="H4745" s="280" t="s">
        <v>1342</v>
      </c>
      <c r="I4745" s="80"/>
    </row>
    <row r="4746" spans="1:9">
      <c r="A4746" s="280" t="s">
        <v>6145</v>
      </c>
      <c r="B4746" s="280" t="s">
        <v>1457</v>
      </c>
      <c r="C4746" s="280" t="s">
        <v>1216</v>
      </c>
      <c r="D4746" s="280" t="s">
        <v>1214</v>
      </c>
      <c r="E4746" s="80">
        <v>1.4265845637292909</v>
      </c>
      <c r="F4746" s="80">
        <v>708876</v>
      </c>
      <c r="G4746" s="80">
        <v>1</v>
      </c>
      <c r="H4746" s="280" t="s">
        <v>1342</v>
      </c>
      <c r="I4746" s="80"/>
    </row>
    <row r="4747" spans="1:9">
      <c r="A4747" s="280" t="s">
        <v>6146</v>
      </c>
      <c r="B4747" s="280" t="s">
        <v>1457</v>
      </c>
      <c r="C4747" s="280" t="s">
        <v>1216</v>
      </c>
      <c r="D4747" s="280" t="s">
        <v>1215</v>
      </c>
      <c r="E4747" s="80">
        <v>1.2891390596820567</v>
      </c>
      <c r="F4747" s="80">
        <v>708876</v>
      </c>
      <c r="G4747" s="80">
        <v>1</v>
      </c>
      <c r="H4747" s="280" t="s">
        <v>1342</v>
      </c>
      <c r="I4747" s="80"/>
    </row>
    <row r="4748" spans="1:9">
      <c r="A4748" s="280" t="s">
        <v>6147</v>
      </c>
      <c r="B4748" s="280" t="s">
        <v>1457</v>
      </c>
      <c r="C4748" s="280" t="s">
        <v>1216</v>
      </c>
      <c r="D4748" s="280" t="s">
        <v>1216</v>
      </c>
      <c r="E4748" s="80">
        <v>1</v>
      </c>
      <c r="F4748" s="80">
        <v>708876</v>
      </c>
      <c r="G4748" s="80">
        <v>1</v>
      </c>
      <c r="H4748" s="280" t="s">
        <v>1342</v>
      </c>
      <c r="I4748" s="80"/>
    </row>
    <row r="4749" spans="1:9">
      <c r="A4749" s="280" t="s">
        <v>6148</v>
      </c>
      <c r="B4749" s="280" t="s">
        <v>1457</v>
      </c>
      <c r="C4749" s="280" t="s">
        <v>1216</v>
      </c>
      <c r="D4749" s="280" t="s">
        <v>1217</v>
      </c>
      <c r="E4749" s="80">
        <v>0.69475108509661532</v>
      </c>
      <c r="F4749" s="80">
        <v>708876</v>
      </c>
      <c r="G4749" s="80">
        <v>1</v>
      </c>
      <c r="H4749" s="280" t="s">
        <v>1342</v>
      </c>
      <c r="I4749" s="80"/>
    </row>
    <row r="4750" spans="1:9">
      <c r="A4750" s="280" t="s">
        <v>6149</v>
      </c>
      <c r="B4750" s="280" t="s">
        <v>1457</v>
      </c>
      <c r="C4750" s="280" t="s">
        <v>1216</v>
      </c>
      <c r="D4750" s="280" t="s">
        <v>1218</v>
      </c>
      <c r="E4750" s="80">
        <v>0.38542764923222439</v>
      </c>
      <c r="F4750" s="80">
        <v>708876</v>
      </c>
      <c r="G4750" s="80">
        <v>1</v>
      </c>
      <c r="H4750" s="280" t="s">
        <v>1342</v>
      </c>
      <c r="I4750" s="80"/>
    </row>
    <row r="4751" spans="1:9">
      <c r="A4751" s="280" t="s">
        <v>6150</v>
      </c>
      <c r="B4751" s="280" t="s">
        <v>1457</v>
      </c>
      <c r="C4751" s="280" t="s">
        <v>1216</v>
      </c>
      <c r="D4751" s="280" t="s">
        <v>1219</v>
      </c>
      <c r="E4751" s="80">
        <v>10846.844205557276</v>
      </c>
      <c r="F4751" s="80">
        <v>708876</v>
      </c>
      <c r="G4751" s="80">
        <v>1</v>
      </c>
      <c r="H4751" s="280" t="s">
        <v>1342</v>
      </c>
      <c r="I4751" s="80"/>
    </row>
    <row r="4752" spans="1:9">
      <c r="A4752" s="280" t="s">
        <v>6151</v>
      </c>
      <c r="B4752" s="280" t="s">
        <v>1457</v>
      </c>
      <c r="C4752" s="280" t="s">
        <v>1216</v>
      </c>
      <c r="D4752" s="280" t="s">
        <v>1347</v>
      </c>
      <c r="E4752" s="80">
        <v>0.52976129459720278</v>
      </c>
      <c r="F4752" s="80">
        <v>708876</v>
      </c>
      <c r="G4752" s="80">
        <v>1</v>
      </c>
      <c r="H4752" s="280" t="s">
        <v>1342</v>
      </c>
      <c r="I4752" s="80"/>
    </row>
    <row r="4753" spans="1:9">
      <c r="A4753" s="280" t="s">
        <v>6152</v>
      </c>
      <c r="B4753" s="280" t="s">
        <v>1393</v>
      </c>
      <c r="C4753" s="280" t="s">
        <v>1216</v>
      </c>
      <c r="D4753" s="280" t="s">
        <v>1347</v>
      </c>
      <c r="E4753" s="80">
        <v>0.97537086881203483</v>
      </c>
      <c r="F4753" s="80">
        <v>708876</v>
      </c>
      <c r="G4753" s="80">
        <v>1</v>
      </c>
      <c r="H4753" s="280" t="s">
        <v>1394</v>
      </c>
      <c r="I4753" s="80"/>
    </row>
    <row r="4754" spans="1:9">
      <c r="A4754" s="280" t="s">
        <v>6153</v>
      </c>
      <c r="B4754" s="280" t="s">
        <v>1415</v>
      </c>
      <c r="C4754" s="280" t="s">
        <v>1216</v>
      </c>
      <c r="D4754" s="280" t="s">
        <v>1347</v>
      </c>
      <c r="E4754" s="80">
        <v>0.48588309803242036</v>
      </c>
      <c r="F4754" s="80">
        <v>708876</v>
      </c>
      <c r="G4754" s="80">
        <v>1</v>
      </c>
      <c r="H4754" s="280" t="s">
        <v>1394</v>
      </c>
      <c r="I4754" s="80"/>
    </row>
    <row r="4755" spans="1:9">
      <c r="A4755" s="280" t="s">
        <v>6154</v>
      </c>
      <c r="B4755" s="280" t="s">
        <v>1436</v>
      </c>
      <c r="C4755" s="280" t="s">
        <v>1216</v>
      </c>
      <c r="D4755" s="280" t="s">
        <v>1347</v>
      </c>
      <c r="E4755" s="80">
        <v>0.29167981418868666</v>
      </c>
      <c r="F4755" s="80">
        <v>708876</v>
      </c>
      <c r="G4755" s="80">
        <v>1</v>
      </c>
      <c r="H4755" s="280" t="s">
        <v>1394</v>
      </c>
      <c r="I4755" s="80"/>
    </row>
    <row r="4756" spans="1:9">
      <c r="A4756" s="280" t="s">
        <v>6155</v>
      </c>
      <c r="B4756" s="280" t="s">
        <v>1457</v>
      </c>
      <c r="C4756" s="280" t="s">
        <v>1216</v>
      </c>
      <c r="D4756" s="280" t="s">
        <v>1344</v>
      </c>
      <c r="E4756" s="80">
        <v>1.1309468332539041</v>
      </c>
      <c r="F4756" s="80">
        <v>708876</v>
      </c>
      <c r="G4756" s="80">
        <v>1</v>
      </c>
      <c r="H4756" s="280" t="s">
        <v>1342</v>
      </c>
      <c r="I4756" s="80"/>
    </row>
    <row r="4757" spans="1:9">
      <c r="A4757" s="280" t="s">
        <v>6156</v>
      </c>
      <c r="B4757" s="280" t="s">
        <v>1393</v>
      </c>
      <c r="C4757" s="280" t="s">
        <v>1216</v>
      </c>
      <c r="D4757" s="280" t="s">
        <v>1344</v>
      </c>
      <c r="E4757" s="80">
        <v>0.35142676575310772</v>
      </c>
      <c r="F4757" s="80">
        <v>708876</v>
      </c>
      <c r="G4757" s="80">
        <v>1</v>
      </c>
      <c r="H4757" s="280" t="s">
        <v>1394</v>
      </c>
      <c r="I4757" s="80"/>
    </row>
    <row r="4758" spans="1:9">
      <c r="A4758" s="280" t="s">
        <v>6157</v>
      </c>
      <c r="B4758" s="280" t="s">
        <v>1415</v>
      </c>
      <c r="C4758" s="280" t="s">
        <v>1216</v>
      </c>
      <c r="D4758" s="280" t="s">
        <v>1344</v>
      </c>
      <c r="E4758" s="80">
        <v>0.1364802128596771</v>
      </c>
      <c r="F4758" s="80">
        <v>708876</v>
      </c>
      <c r="G4758" s="80">
        <v>1</v>
      </c>
      <c r="H4758" s="280" t="s">
        <v>1394</v>
      </c>
      <c r="I4758" s="80"/>
    </row>
    <row r="4759" spans="1:9">
      <c r="A4759" s="280" t="s">
        <v>6158</v>
      </c>
      <c r="B4759" s="280" t="s">
        <v>1436</v>
      </c>
      <c r="C4759" s="280" t="s">
        <v>1216</v>
      </c>
      <c r="D4759" s="280" t="s">
        <v>1344</v>
      </c>
      <c r="E4759" s="80">
        <v>0.1075664125379642</v>
      </c>
      <c r="F4759" s="80">
        <v>708876</v>
      </c>
      <c r="G4759" s="80">
        <v>1</v>
      </c>
      <c r="H4759" s="280" t="s">
        <v>1394</v>
      </c>
      <c r="I4759" s="80"/>
    </row>
    <row r="4760" spans="1:9">
      <c r="A4760" s="280" t="s">
        <v>6159</v>
      </c>
      <c r="B4760" s="280" t="s">
        <v>5752</v>
      </c>
      <c r="C4760" s="280" t="s">
        <v>1217</v>
      </c>
      <c r="D4760" s="280" t="s">
        <v>1394</v>
      </c>
      <c r="E4760" s="80">
        <v>1</v>
      </c>
      <c r="F4760" s="80">
        <v>708876</v>
      </c>
      <c r="G4760" s="80">
        <v>1</v>
      </c>
      <c r="H4760" s="280" t="s">
        <v>1394</v>
      </c>
      <c r="I4760" s="80"/>
    </row>
    <row r="4761" spans="1:9">
      <c r="A4761" s="280" t="s">
        <v>6160</v>
      </c>
      <c r="B4761" s="280" t="s">
        <v>5754</v>
      </c>
      <c r="C4761" s="280" t="s">
        <v>1217</v>
      </c>
      <c r="D4761" s="280" t="s">
        <v>1394</v>
      </c>
      <c r="E4761" s="80">
        <v>401348.5905642315</v>
      </c>
      <c r="F4761" s="80">
        <v>708876</v>
      </c>
      <c r="G4761" s="80">
        <v>1</v>
      </c>
      <c r="H4761" s="280" t="s">
        <v>1394</v>
      </c>
      <c r="I4761" s="80"/>
    </row>
    <row r="4762" spans="1:9">
      <c r="A4762" s="280" t="s">
        <v>6161</v>
      </c>
      <c r="B4762" s="280" t="s">
        <v>1457</v>
      </c>
      <c r="C4762" s="280" t="s">
        <v>1217</v>
      </c>
      <c r="D4762" s="280" t="s">
        <v>1211</v>
      </c>
      <c r="E4762" s="80">
        <v>2.0462401122481797</v>
      </c>
      <c r="F4762" s="80">
        <v>708876</v>
      </c>
      <c r="G4762" s="80">
        <v>1</v>
      </c>
      <c r="H4762" s="280" t="s">
        <v>1342</v>
      </c>
      <c r="I4762" s="80"/>
    </row>
    <row r="4763" spans="1:9">
      <c r="A4763" s="280" t="s">
        <v>6162</v>
      </c>
      <c r="B4763" s="280" t="s">
        <v>1457</v>
      </c>
      <c r="C4763" s="280" t="s">
        <v>1217</v>
      </c>
      <c r="D4763" s="280" t="s">
        <v>1212</v>
      </c>
      <c r="E4763" s="80">
        <v>2.0469555634603314</v>
      </c>
      <c r="F4763" s="80">
        <v>708876</v>
      </c>
      <c r="G4763" s="80">
        <v>1</v>
      </c>
      <c r="H4763" s="280" t="s">
        <v>1342</v>
      </c>
      <c r="I4763" s="80"/>
    </row>
    <row r="4764" spans="1:9">
      <c r="A4764" s="280" t="s">
        <v>6163</v>
      </c>
      <c r="B4764" s="280" t="s">
        <v>1457</v>
      </c>
      <c r="C4764" s="280" t="s">
        <v>1217</v>
      </c>
      <c r="D4764" s="280" t="s">
        <v>1213</v>
      </c>
      <c r="E4764" s="80">
        <v>2.0462401122481797</v>
      </c>
      <c r="F4764" s="80">
        <v>708876</v>
      </c>
      <c r="G4764" s="80">
        <v>1</v>
      </c>
      <c r="H4764" s="280" t="s">
        <v>1342</v>
      </c>
      <c r="I4764" s="80"/>
    </row>
    <row r="4765" spans="1:9">
      <c r="A4765" s="280" t="s">
        <v>6164</v>
      </c>
      <c r="B4765" s="280" t="s">
        <v>1457</v>
      </c>
      <c r="C4765" s="280" t="s">
        <v>1217</v>
      </c>
      <c r="D4765" s="280" t="s">
        <v>1214</v>
      </c>
      <c r="E4765" s="80">
        <v>2.0463952459779629</v>
      </c>
      <c r="F4765" s="80">
        <v>708876</v>
      </c>
      <c r="G4765" s="80">
        <v>1</v>
      </c>
      <c r="H4765" s="280" t="s">
        <v>1342</v>
      </c>
      <c r="I4765" s="80"/>
    </row>
    <row r="4766" spans="1:9">
      <c r="A4766" s="280" t="s">
        <v>6165</v>
      </c>
      <c r="B4766" s="280" t="s">
        <v>1457</v>
      </c>
      <c r="C4766" s="280" t="s">
        <v>1217</v>
      </c>
      <c r="D4766" s="280" t="s">
        <v>1215</v>
      </c>
      <c r="E4766" s="80">
        <v>1.8528168734709132</v>
      </c>
      <c r="F4766" s="80">
        <v>708876</v>
      </c>
      <c r="G4766" s="80">
        <v>1</v>
      </c>
      <c r="H4766" s="280" t="s">
        <v>1342</v>
      </c>
      <c r="I4766" s="80"/>
    </row>
    <row r="4767" spans="1:9">
      <c r="A4767" s="280" t="s">
        <v>6166</v>
      </c>
      <c r="B4767" s="280" t="s">
        <v>1457</v>
      </c>
      <c r="C4767" s="280" t="s">
        <v>1217</v>
      </c>
      <c r="D4767" s="280" t="s">
        <v>1216</v>
      </c>
      <c r="E4767" s="80">
        <v>1.7388843108036163</v>
      </c>
      <c r="F4767" s="80">
        <v>708876</v>
      </c>
      <c r="G4767" s="80">
        <v>1</v>
      </c>
      <c r="H4767" s="280" t="s">
        <v>1342</v>
      </c>
      <c r="I4767" s="80"/>
    </row>
    <row r="4768" spans="1:9">
      <c r="A4768" s="280" t="s">
        <v>6167</v>
      </c>
      <c r="B4768" s="280" t="s">
        <v>1457</v>
      </c>
      <c r="C4768" s="280" t="s">
        <v>1217</v>
      </c>
      <c r="D4768" s="280" t="s">
        <v>1217</v>
      </c>
      <c r="E4768" s="80">
        <v>1</v>
      </c>
      <c r="F4768" s="80">
        <v>708876</v>
      </c>
      <c r="G4768" s="80">
        <v>1</v>
      </c>
      <c r="H4768" s="280" t="s">
        <v>1342</v>
      </c>
      <c r="I4768" s="80"/>
    </row>
    <row r="4769" spans="1:9">
      <c r="A4769" s="280" t="s">
        <v>6168</v>
      </c>
      <c r="B4769" s="280" t="s">
        <v>1457</v>
      </c>
      <c r="C4769" s="280" t="s">
        <v>1217</v>
      </c>
      <c r="D4769" s="280" t="s">
        <v>1218</v>
      </c>
      <c r="E4769" s="80">
        <v>0.7023219309540496</v>
      </c>
      <c r="F4769" s="80">
        <v>708876</v>
      </c>
      <c r="G4769" s="80">
        <v>1</v>
      </c>
      <c r="H4769" s="280" t="s">
        <v>1342</v>
      </c>
      <c r="I4769" s="80"/>
    </row>
    <row r="4770" spans="1:9">
      <c r="A4770" s="280" t="s">
        <v>6169</v>
      </c>
      <c r="B4770" s="280" t="s">
        <v>1457</v>
      </c>
      <c r="C4770" s="280" t="s">
        <v>1217</v>
      </c>
      <c r="D4770" s="280" t="s">
        <v>1219</v>
      </c>
      <c r="E4770" s="80">
        <v>16944.326931786134</v>
      </c>
      <c r="F4770" s="80">
        <v>708876</v>
      </c>
      <c r="G4770" s="80">
        <v>1</v>
      </c>
      <c r="H4770" s="280" t="s">
        <v>1342</v>
      </c>
      <c r="I4770" s="80"/>
    </row>
    <row r="4771" spans="1:9">
      <c r="A4771" s="280" t="s">
        <v>6170</v>
      </c>
      <c r="B4771" s="280" t="s">
        <v>1457</v>
      </c>
      <c r="C4771" s="280" t="s">
        <v>1217</v>
      </c>
      <c r="D4771" s="280" t="s">
        <v>1347</v>
      </c>
      <c r="E4771" s="80">
        <v>0.75669668659130551</v>
      </c>
      <c r="F4771" s="80">
        <v>708876</v>
      </c>
      <c r="G4771" s="80">
        <v>1</v>
      </c>
      <c r="H4771" s="280" t="s">
        <v>1342</v>
      </c>
      <c r="I4771" s="80"/>
    </row>
    <row r="4772" spans="1:9">
      <c r="A4772" s="280" t="s">
        <v>6171</v>
      </c>
      <c r="B4772" s="280" t="s">
        <v>1393</v>
      </c>
      <c r="C4772" s="280" t="s">
        <v>1217</v>
      </c>
      <c r="D4772" s="280" t="s">
        <v>1347</v>
      </c>
      <c r="E4772" s="80">
        <v>0.92487402592272838</v>
      </c>
      <c r="F4772" s="80">
        <v>708876</v>
      </c>
      <c r="G4772" s="80">
        <v>1</v>
      </c>
      <c r="H4772" s="280" t="s">
        <v>1394</v>
      </c>
      <c r="I4772" s="80"/>
    </row>
    <row r="4773" spans="1:9">
      <c r="A4773" s="280" t="s">
        <v>6172</v>
      </c>
      <c r="B4773" s="280" t="s">
        <v>1415</v>
      </c>
      <c r="C4773" s="280" t="s">
        <v>1217</v>
      </c>
      <c r="D4773" s="280" t="s">
        <v>1347</v>
      </c>
      <c r="E4773" s="80">
        <v>0.25568595741384365</v>
      </c>
      <c r="F4773" s="80">
        <v>708876</v>
      </c>
      <c r="G4773" s="80">
        <v>1</v>
      </c>
      <c r="H4773" s="280" t="s">
        <v>1394</v>
      </c>
      <c r="I4773" s="80"/>
    </row>
    <row r="4774" spans="1:9">
      <c r="A4774" s="280" t="s">
        <v>6173</v>
      </c>
      <c r="B4774" s="280" t="s">
        <v>1436</v>
      </c>
      <c r="C4774" s="280" t="s">
        <v>1217</v>
      </c>
      <c r="D4774" s="280" t="s">
        <v>1347</v>
      </c>
      <c r="E4774" s="80">
        <v>9.5892794745893656E-2</v>
      </c>
      <c r="F4774" s="80">
        <v>708876</v>
      </c>
      <c r="G4774" s="80">
        <v>1</v>
      </c>
      <c r="H4774" s="280" t="s">
        <v>1394</v>
      </c>
      <c r="I4774" s="80"/>
    </row>
    <row r="4775" spans="1:9">
      <c r="A4775" s="280" t="s">
        <v>6174</v>
      </c>
      <c r="B4775" s="280" t="s">
        <v>1457</v>
      </c>
      <c r="C4775" s="280" t="s">
        <v>1217</v>
      </c>
      <c r="D4775" s="280" t="s">
        <v>1344</v>
      </c>
      <c r="E4775" s="80">
        <v>1.6164789114301947</v>
      </c>
      <c r="F4775" s="80">
        <v>708876</v>
      </c>
      <c r="G4775" s="80">
        <v>1</v>
      </c>
      <c r="H4775" s="280" t="s">
        <v>1342</v>
      </c>
      <c r="I4775" s="80"/>
    </row>
    <row r="4776" spans="1:9">
      <c r="A4776" s="280" t="s">
        <v>6175</v>
      </c>
      <c r="B4776" s="280" t="s">
        <v>1393</v>
      </c>
      <c r="C4776" s="280" t="s">
        <v>1217</v>
      </c>
      <c r="D4776" s="280" t="s">
        <v>1344</v>
      </c>
      <c r="E4776" s="80">
        <v>3.704456068480242E-2</v>
      </c>
      <c r="F4776" s="80">
        <v>708876</v>
      </c>
      <c r="G4776" s="80">
        <v>1</v>
      </c>
      <c r="H4776" s="280" t="s">
        <v>1394</v>
      </c>
      <c r="I4776" s="80"/>
    </row>
    <row r="4777" spans="1:9">
      <c r="A4777" s="280" t="s">
        <v>6176</v>
      </c>
      <c r="B4777" s="280" t="s">
        <v>1415</v>
      </c>
      <c r="C4777" s="280" t="s">
        <v>1217</v>
      </c>
      <c r="D4777" s="280" t="s">
        <v>1344</v>
      </c>
      <c r="E4777" s="80">
        <v>4.1900512387266801E-3</v>
      </c>
      <c r="F4777" s="80">
        <v>708876</v>
      </c>
      <c r="G4777" s="80">
        <v>1</v>
      </c>
      <c r="H4777" s="280" t="s">
        <v>1394</v>
      </c>
      <c r="I4777" s="80"/>
    </row>
    <row r="4778" spans="1:9">
      <c r="A4778" s="280" t="s">
        <v>6177</v>
      </c>
      <c r="B4778" s="280" t="s">
        <v>1436</v>
      </c>
      <c r="C4778" s="280" t="s">
        <v>1217</v>
      </c>
      <c r="D4778" s="280" t="s">
        <v>1344</v>
      </c>
      <c r="E4778" s="80">
        <v>8.5592972149946365E-4</v>
      </c>
      <c r="F4778" s="80">
        <v>708876</v>
      </c>
      <c r="G4778" s="80">
        <v>1</v>
      </c>
      <c r="H4778" s="280" t="s">
        <v>1394</v>
      </c>
      <c r="I4778" s="80"/>
    </row>
    <row r="4779" spans="1:9">
      <c r="A4779" s="280" t="s">
        <v>6178</v>
      </c>
      <c r="B4779" s="280" t="s">
        <v>5752</v>
      </c>
      <c r="C4779" s="280" t="s">
        <v>1218</v>
      </c>
      <c r="D4779" s="280" t="s">
        <v>1394</v>
      </c>
      <c r="E4779" s="80">
        <v>0.99336978540675658</v>
      </c>
      <c r="F4779" s="80">
        <v>708876</v>
      </c>
      <c r="G4779" s="80">
        <v>1</v>
      </c>
      <c r="H4779" s="280" t="s">
        <v>1394</v>
      </c>
      <c r="I4779" s="80"/>
    </row>
    <row r="4780" spans="1:9">
      <c r="A4780" s="280" t="s">
        <v>6179</v>
      </c>
      <c r="B4780" s="280" t="s">
        <v>5754</v>
      </c>
      <c r="C4780" s="280" t="s">
        <v>1218</v>
      </c>
      <c r="D4780" s="280" t="s">
        <v>1394</v>
      </c>
      <c r="E4780" s="80">
        <v>937898.90603612119</v>
      </c>
      <c r="F4780" s="80">
        <v>708876</v>
      </c>
      <c r="G4780" s="80">
        <v>1</v>
      </c>
      <c r="H4780" s="280" t="s">
        <v>1394</v>
      </c>
      <c r="I4780" s="80"/>
    </row>
    <row r="4781" spans="1:9">
      <c r="A4781" s="280" t="s">
        <v>6180</v>
      </c>
      <c r="B4781" s="280" t="s">
        <v>1457</v>
      </c>
      <c r="C4781" s="280" t="s">
        <v>1218</v>
      </c>
      <c r="D4781" s="280" t="s">
        <v>1211</v>
      </c>
      <c r="E4781" s="80">
        <v>5.2001781102564557</v>
      </c>
      <c r="F4781" s="80">
        <v>708876</v>
      </c>
      <c r="G4781" s="80">
        <v>1</v>
      </c>
      <c r="H4781" s="280" t="s">
        <v>1342</v>
      </c>
      <c r="I4781" s="80"/>
    </row>
    <row r="4782" spans="1:9">
      <c r="A4782" s="280" t="s">
        <v>6181</v>
      </c>
      <c r="B4782" s="280" t="s">
        <v>1457</v>
      </c>
      <c r="C4782" s="280" t="s">
        <v>1218</v>
      </c>
      <c r="D4782" s="280" t="s">
        <v>1212</v>
      </c>
      <c r="E4782" s="80">
        <v>5.2026577237262854</v>
      </c>
      <c r="F4782" s="80">
        <v>708876</v>
      </c>
      <c r="G4782" s="80">
        <v>1</v>
      </c>
      <c r="H4782" s="280" t="s">
        <v>1342</v>
      </c>
      <c r="I4782" s="80"/>
    </row>
    <row r="4783" spans="1:9">
      <c r="A4783" s="280" t="s">
        <v>6182</v>
      </c>
      <c r="B4783" s="280" t="s">
        <v>1457</v>
      </c>
      <c r="C4783" s="280" t="s">
        <v>1218</v>
      </c>
      <c r="D4783" s="280" t="s">
        <v>1213</v>
      </c>
      <c r="E4783" s="80">
        <v>5.2001781102564557</v>
      </c>
      <c r="F4783" s="80">
        <v>708876</v>
      </c>
      <c r="G4783" s="80">
        <v>1</v>
      </c>
      <c r="H4783" s="280" t="s">
        <v>1342</v>
      </c>
      <c r="I4783" s="80"/>
    </row>
    <row r="4784" spans="1:9">
      <c r="A4784" s="280" t="s">
        <v>6183</v>
      </c>
      <c r="B4784" s="280" t="s">
        <v>1457</v>
      </c>
      <c r="C4784" s="280" t="s">
        <v>1218</v>
      </c>
      <c r="D4784" s="280" t="s">
        <v>1214</v>
      </c>
      <c r="E4784" s="80">
        <v>5.2006677316582568</v>
      </c>
      <c r="F4784" s="80">
        <v>708876</v>
      </c>
      <c r="G4784" s="80">
        <v>1</v>
      </c>
      <c r="H4784" s="280" t="s">
        <v>1342</v>
      </c>
      <c r="I4784" s="80"/>
    </row>
    <row r="4785" spans="1:9">
      <c r="A4785" s="280" t="s">
        <v>6184</v>
      </c>
      <c r="B4785" s="280" t="s">
        <v>1457</v>
      </c>
      <c r="C4785" s="280" t="s">
        <v>1218</v>
      </c>
      <c r="D4785" s="280" t="s">
        <v>1215</v>
      </c>
      <c r="E4785" s="80">
        <v>4.5455815405374667</v>
      </c>
      <c r="F4785" s="80">
        <v>708876</v>
      </c>
      <c r="G4785" s="80">
        <v>1</v>
      </c>
      <c r="H4785" s="280" t="s">
        <v>1342</v>
      </c>
      <c r="I4785" s="80"/>
    </row>
    <row r="4786" spans="1:9">
      <c r="A4786" s="280" t="s">
        <v>6185</v>
      </c>
      <c r="B4786" s="280" t="s">
        <v>1457</v>
      </c>
      <c r="C4786" s="280" t="s">
        <v>1218</v>
      </c>
      <c r="D4786" s="280" t="s">
        <v>1216</v>
      </c>
      <c r="E4786" s="80">
        <v>4.0502200430976645</v>
      </c>
      <c r="F4786" s="80">
        <v>708876</v>
      </c>
      <c r="G4786" s="80">
        <v>1</v>
      </c>
      <c r="H4786" s="280" t="s">
        <v>1342</v>
      </c>
      <c r="I4786" s="80"/>
    </row>
    <row r="4787" spans="1:9">
      <c r="A4787" s="280" t="s">
        <v>6186</v>
      </c>
      <c r="B4787" s="280" t="s">
        <v>1457</v>
      </c>
      <c r="C4787" s="280" t="s">
        <v>1218</v>
      </c>
      <c r="D4787" s="280" t="s">
        <v>1217</v>
      </c>
      <c r="E4787" s="80">
        <v>2.4162945182623057</v>
      </c>
      <c r="F4787" s="80">
        <v>708876</v>
      </c>
      <c r="G4787" s="80">
        <v>1</v>
      </c>
      <c r="H4787" s="280" t="s">
        <v>1342</v>
      </c>
      <c r="I4787" s="80"/>
    </row>
    <row r="4788" spans="1:9">
      <c r="A4788" s="280" t="s">
        <v>6187</v>
      </c>
      <c r="B4788" s="280" t="s">
        <v>1457</v>
      </c>
      <c r="C4788" s="280" t="s">
        <v>1218</v>
      </c>
      <c r="D4788" s="280" t="s">
        <v>1218</v>
      </c>
      <c r="E4788" s="80">
        <v>1</v>
      </c>
      <c r="F4788" s="80">
        <v>708876</v>
      </c>
      <c r="G4788" s="80">
        <v>1</v>
      </c>
      <c r="H4788" s="280" t="s">
        <v>1342</v>
      </c>
      <c r="I4788" s="80"/>
    </row>
    <row r="4789" spans="1:9">
      <c r="A4789" s="280" t="s">
        <v>6188</v>
      </c>
      <c r="B4789" s="280" t="s">
        <v>1457</v>
      </c>
      <c r="C4789" s="280" t="s">
        <v>1218</v>
      </c>
      <c r="D4789" s="280" t="s">
        <v>1219</v>
      </c>
      <c r="E4789" s="80">
        <v>38411.26723613518</v>
      </c>
      <c r="F4789" s="80">
        <v>708876</v>
      </c>
      <c r="G4789" s="80">
        <v>1</v>
      </c>
      <c r="H4789" s="280" t="s">
        <v>1342</v>
      </c>
      <c r="I4789" s="80"/>
    </row>
    <row r="4790" spans="1:9">
      <c r="A4790" s="280" t="s">
        <v>6189</v>
      </c>
      <c r="B4790" s="280" t="s">
        <v>1457</v>
      </c>
      <c r="C4790" s="280" t="s">
        <v>1218</v>
      </c>
      <c r="D4790" s="280" t="s">
        <v>1347</v>
      </c>
      <c r="E4790" s="80">
        <v>1.783098924651686</v>
      </c>
      <c r="F4790" s="80">
        <v>708876</v>
      </c>
      <c r="G4790" s="80">
        <v>1</v>
      </c>
      <c r="H4790" s="280" t="s">
        <v>1342</v>
      </c>
      <c r="I4790" s="80"/>
    </row>
    <row r="4791" spans="1:9">
      <c r="A4791" s="280" t="s">
        <v>6190</v>
      </c>
      <c r="B4791" s="280" t="s">
        <v>1393</v>
      </c>
      <c r="C4791" s="280" t="s">
        <v>1218</v>
      </c>
      <c r="D4791" s="280" t="s">
        <v>1347</v>
      </c>
      <c r="E4791" s="80">
        <v>0.23709506317042756</v>
      </c>
      <c r="F4791" s="80">
        <v>708876</v>
      </c>
      <c r="G4791" s="80">
        <v>1</v>
      </c>
      <c r="H4791" s="280" t="s">
        <v>1394</v>
      </c>
      <c r="I4791" s="80"/>
    </row>
    <row r="4792" spans="1:9">
      <c r="A4792" s="280" t="s">
        <v>6191</v>
      </c>
      <c r="B4792" s="280" t="s">
        <v>1415</v>
      </c>
      <c r="C4792" s="280" t="s">
        <v>1218</v>
      </c>
      <c r="D4792" s="280" t="s">
        <v>1347</v>
      </c>
      <c r="E4792" s="80">
        <v>0.10067533073784578</v>
      </c>
      <c r="F4792" s="80">
        <v>708876</v>
      </c>
      <c r="G4792" s="80">
        <v>1</v>
      </c>
      <c r="H4792" s="280" t="s">
        <v>1394</v>
      </c>
      <c r="I4792" s="80"/>
    </row>
    <row r="4793" spans="1:9">
      <c r="A4793" s="280" t="s">
        <v>6192</v>
      </c>
      <c r="B4793" s="280" t="s">
        <v>1436</v>
      </c>
      <c r="C4793" s="280" t="s">
        <v>1218</v>
      </c>
      <c r="D4793" s="280" t="s">
        <v>1347</v>
      </c>
      <c r="E4793" s="80">
        <v>6.1247926305574338E-2</v>
      </c>
      <c r="F4793" s="80">
        <v>708876</v>
      </c>
      <c r="G4793" s="80">
        <v>1</v>
      </c>
      <c r="H4793" s="280" t="s">
        <v>1394</v>
      </c>
      <c r="I4793" s="80"/>
    </row>
    <row r="4794" spans="1:9">
      <c r="A4794" s="280" t="s">
        <v>6193</v>
      </c>
      <c r="B4794" s="280" t="s">
        <v>1457</v>
      </c>
      <c r="C4794" s="280" t="s">
        <v>1218</v>
      </c>
      <c r="D4794" s="280" t="s">
        <v>1344</v>
      </c>
      <c r="E4794" s="80">
        <v>3.8085003801569166</v>
      </c>
      <c r="F4794" s="80">
        <v>708876</v>
      </c>
      <c r="G4794" s="80">
        <v>1</v>
      </c>
      <c r="H4794" s="280" t="s">
        <v>1342</v>
      </c>
      <c r="I4794" s="80"/>
    </row>
    <row r="4795" spans="1:9">
      <c r="A4795" s="280" t="s">
        <v>6194</v>
      </c>
      <c r="B4795" s="280" t="s">
        <v>1393</v>
      </c>
      <c r="C4795" s="280" t="s">
        <v>1218</v>
      </c>
      <c r="D4795" s="280" t="s">
        <v>1344</v>
      </c>
      <c r="E4795" s="80">
        <v>5.5517467088743305E-2</v>
      </c>
      <c r="F4795" s="80">
        <v>708876</v>
      </c>
      <c r="G4795" s="80">
        <v>1</v>
      </c>
      <c r="H4795" s="280" t="s">
        <v>1394</v>
      </c>
      <c r="I4795" s="80"/>
    </row>
    <row r="4796" spans="1:9">
      <c r="A4796" s="280" t="s">
        <v>6195</v>
      </c>
      <c r="B4796" s="280" t="s">
        <v>1415</v>
      </c>
      <c r="C4796" s="280" t="s">
        <v>1218</v>
      </c>
      <c r="D4796" s="280" t="s">
        <v>1344</v>
      </c>
      <c r="E4796" s="80">
        <v>2.9324965832427108E-2</v>
      </c>
      <c r="F4796" s="80">
        <v>708876</v>
      </c>
      <c r="G4796" s="80">
        <v>1</v>
      </c>
      <c r="H4796" s="280" t="s">
        <v>1394</v>
      </c>
      <c r="I4796" s="80"/>
    </row>
    <row r="4797" spans="1:9">
      <c r="A4797" s="280" t="s">
        <v>6196</v>
      </c>
      <c r="B4797" s="280" t="s">
        <v>1436</v>
      </c>
      <c r="C4797" s="280" t="s">
        <v>1218</v>
      </c>
      <c r="D4797" s="280" t="s">
        <v>1344</v>
      </c>
      <c r="E4797" s="80">
        <v>3.5520501418144064E-2</v>
      </c>
      <c r="F4797" s="80">
        <v>708876</v>
      </c>
      <c r="G4797" s="80">
        <v>1</v>
      </c>
      <c r="H4797" s="280" t="s">
        <v>1394</v>
      </c>
      <c r="I4797" s="80"/>
    </row>
    <row r="4798" spans="1:9">
      <c r="A4798" s="280" t="s">
        <v>6197</v>
      </c>
      <c r="B4798" s="280" t="s">
        <v>5752</v>
      </c>
      <c r="C4798" s="280" t="s">
        <v>1219</v>
      </c>
      <c r="D4798" s="280" t="s">
        <v>1394</v>
      </c>
      <c r="E4798" s="80">
        <v>1</v>
      </c>
      <c r="F4798" s="80">
        <v>708876</v>
      </c>
      <c r="G4798" s="80">
        <v>1</v>
      </c>
      <c r="H4798" s="280" t="s">
        <v>1394</v>
      </c>
      <c r="I4798" s="80"/>
    </row>
    <row r="4799" spans="1:9">
      <c r="A4799" s="280" t="s">
        <v>6198</v>
      </c>
      <c r="B4799" s="280" t="s">
        <v>5754</v>
      </c>
      <c r="C4799" s="280" t="s">
        <v>1219</v>
      </c>
      <c r="D4799" s="280" t="s">
        <v>1394</v>
      </c>
      <c r="E4799" s="80">
        <v>360535.14451155782</v>
      </c>
      <c r="F4799" s="80">
        <v>708876</v>
      </c>
      <c r="G4799" s="80">
        <v>1</v>
      </c>
      <c r="H4799" s="280" t="s">
        <v>1394</v>
      </c>
      <c r="I4799" s="80"/>
    </row>
    <row r="4800" spans="1:9">
      <c r="A4800" s="280" t="s">
        <v>6199</v>
      </c>
      <c r="B4800" s="280" t="s">
        <v>1457</v>
      </c>
      <c r="C4800" s="280" t="s">
        <v>1219</v>
      </c>
      <c r="D4800" s="280" t="s">
        <v>1211</v>
      </c>
      <c r="E4800" s="80">
        <v>1.8405862342253168</v>
      </c>
      <c r="F4800" s="80">
        <v>708876</v>
      </c>
      <c r="G4800" s="80">
        <v>1</v>
      </c>
      <c r="H4800" s="280" t="s">
        <v>1342</v>
      </c>
      <c r="I4800" s="80"/>
    </row>
    <row r="4801" spans="1:9">
      <c r="A4801" s="280" t="s">
        <v>6200</v>
      </c>
      <c r="B4801" s="280" t="s">
        <v>1457</v>
      </c>
      <c r="C4801" s="280" t="s">
        <v>1219</v>
      </c>
      <c r="D4801" s="280" t="s">
        <v>1212</v>
      </c>
      <c r="E4801" s="80">
        <v>1.8410431731797394</v>
      </c>
      <c r="F4801" s="80">
        <v>708876</v>
      </c>
      <c r="G4801" s="80">
        <v>1</v>
      </c>
      <c r="H4801" s="280" t="s">
        <v>1342</v>
      </c>
      <c r="I4801" s="80"/>
    </row>
    <row r="4802" spans="1:9">
      <c r="A4802" s="280" t="s">
        <v>6201</v>
      </c>
      <c r="B4802" s="280" t="s">
        <v>1457</v>
      </c>
      <c r="C4802" s="280" t="s">
        <v>1219</v>
      </c>
      <c r="D4802" s="280" t="s">
        <v>1213</v>
      </c>
      <c r="E4802" s="80">
        <v>1.8405862342253168</v>
      </c>
      <c r="F4802" s="80">
        <v>708876</v>
      </c>
      <c r="G4802" s="80">
        <v>1</v>
      </c>
      <c r="H4802" s="280" t="s">
        <v>1342</v>
      </c>
      <c r="I4802" s="80"/>
    </row>
    <row r="4803" spans="1:9">
      <c r="A4803" s="280" t="s">
        <v>6202</v>
      </c>
      <c r="B4803" s="280" t="s">
        <v>1457</v>
      </c>
      <c r="C4803" s="280" t="s">
        <v>1219</v>
      </c>
      <c r="D4803" s="280" t="s">
        <v>1214</v>
      </c>
      <c r="E4803" s="80">
        <v>1.8405862344773476</v>
      </c>
      <c r="F4803" s="80">
        <v>708876</v>
      </c>
      <c r="G4803" s="80">
        <v>1</v>
      </c>
      <c r="H4803" s="280" t="s">
        <v>1342</v>
      </c>
      <c r="I4803" s="80"/>
    </row>
    <row r="4804" spans="1:9">
      <c r="A4804" s="280" t="s">
        <v>6203</v>
      </c>
      <c r="B4804" s="280" t="s">
        <v>1457</v>
      </c>
      <c r="C4804" s="280" t="s">
        <v>1219</v>
      </c>
      <c r="D4804" s="280" t="s">
        <v>1215</v>
      </c>
      <c r="E4804" s="80">
        <v>1.6835204068813527</v>
      </c>
      <c r="F4804" s="80">
        <v>708876</v>
      </c>
      <c r="G4804" s="80">
        <v>1</v>
      </c>
      <c r="H4804" s="280" t="s">
        <v>1342</v>
      </c>
      <c r="I4804" s="80"/>
    </row>
    <row r="4805" spans="1:9">
      <c r="A4805" s="280" t="s">
        <v>6204</v>
      </c>
      <c r="B4805" s="280" t="s">
        <v>1457</v>
      </c>
      <c r="C4805" s="280" t="s">
        <v>1219</v>
      </c>
      <c r="D4805" s="280" t="s">
        <v>1216</v>
      </c>
      <c r="E4805" s="80">
        <v>1.5415063822532049</v>
      </c>
      <c r="F4805" s="80">
        <v>708876</v>
      </c>
      <c r="G4805" s="80">
        <v>1</v>
      </c>
      <c r="H4805" s="280" t="s">
        <v>1342</v>
      </c>
      <c r="I4805" s="80"/>
    </row>
    <row r="4806" spans="1:9">
      <c r="A4806" s="280" t="s">
        <v>6205</v>
      </c>
      <c r="B4806" s="280" t="s">
        <v>1457</v>
      </c>
      <c r="C4806" s="280" t="s">
        <v>1219</v>
      </c>
      <c r="D4806" s="280" t="s">
        <v>1217</v>
      </c>
      <c r="E4806" s="80">
        <v>0.918670715700316</v>
      </c>
      <c r="F4806" s="80">
        <v>708876</v>
      </c>
      <c r="G4806" s="80">
        <v>1</v>
      </c>
      <c r="H4806" s="280" t="s">
        <v>1342</v>
      </c>
      <c r="I4806" s="80"/>
    </row>
    <row r="4807" spans="1:9">
      <c r="A4807" s="280" t="s">
        <v>6206</v>
      </c>
      <c r="B4807" s="280" t="s">
        <v>1457</v>
      </c>
      <c r="C4807" s="280" t="s">
        <v>1219</v>
      </c>
      <c r="D4807" s="280" t="s">
        <v>1218</v>
      </c>
      <c r="E4807" s="80">
        <v>0.76740048308387354</v>
      </c>
      <c r="F4807" s="80">
        <v>708876</v>
      </c>
      <c r="G4807" s="80">
        <v>1</v>
      </c>
      <c r="H4807" s="280" t="s">
        <v>1342</v>
      </c>
      <c r="I4807" s="80"/>
    </row>
    <row r="4808" spans="1:9">
      <c r="A4808" s="280" t="s">
        <v>6207</v>
      </c>
      <c r="B4808" s="280" t="s">
        <v>1457</v>
      </c>
      <c r="C4808" s="280" t="s">
        <v>1219</v>
      </c>
      <c r="D4808" s="280" t="s">
        <v>1219</v>
      </c>
      <c r="E4808" s="80">
        <v>1</v>
      </c>
      <c r="F4808" s="80">
        <v>708876</v>
      </c>
      <c r="G4808" s="80">
        <v>1</v>
      </c>
      <c r="H4808" s="280" t="s">
        <v>1342</v>
      </c>
      <c r="I4808" s="80"/>
    </row>
    <row r="4809" spans="1:9">
      <c r="A4809" s="280" t="s">
        <v>6208</v>
      </c>
      <c r="B4809" s="280" t="s">
        <v>1457</v>
      </c>
      <c r="C4809" s="280" t="s">
        <v>1219</v>
      </c>
      <c r="D4809" s="280" t="s">
        <v>1347</v>
      </c>
      <c r="E4809" s="80">
        <v>0.67880812432766136</v>
      </c>
      <c r="F4809" s="80">
        <v>708876</v>
      </c>
      <c r="G4809" s="80">
        <v>1</v>
      </c>
      <c r="H4809" s="280" t="s">
        <v>1342</v>
      </c>
      <c r="I4809" s="80"/>
    </row>
    <row r="4810" spans="1:9">
      <c r="A4810" s="280" t="s">
        <v>6209</v>
      </c>
      <c r="B4810" s="280" t="s">
        <v>1393</v>
      </c>
      <c r="C4810" s="280" t="s">
        <v>1219</v>
      </c>
      <c r="D4810" s="280" t="s">
        <v>1347</v>
      </c>
      <c r="E4810" s="80">
        <v>0.89381922931514113</v>
      </c>
      <c r="F4810" s="80">
        <v>708876</v>
      </c>
      <c r="G4810" s="80">
        <v>1</v>
      </c>
      <c r="H4810" s="280" t="s">
        <v>1394</v>
      </c>
      <c r="I4810" s="80"/>
    </row>
    <row r="4811" spans="1:9">
      <c r="A4811" s="280" t="s">
        <v>6210</v>
      </c>
      <c r="B4811" s="280" t="s">
        <v>1415</v>
      </c>
      <c r="C4811" s="280" t="s">
        <v>1219</v>
      </c>
      <c r="D4811" s="280" t="s">
        <v>1347</v>
      </c>
      <c r="E4811" s="80">
        <v>0.33844058620428225</v>
      </c>
      <c r="F4811" s="80">
        <v>708876</v>
      </c>
      <c r="G4811" s="80">
        <v>1</v>
      </c>
      <c r="H4811" s="280" t="s">
        <v>1394</v>
      </c>
      <c r="I4811" s="80"/>
    </row>
    <row r="4812" spans="1:9">
      <c r="A4812" s="280" t="s">
        <v>6211</v>
      </c>
      <c r="B4812" s="280" t="s">
        <v>1436</v>
      </c>
      <c r="C4812" s="280" t="s">
        <v>1219</v>
      </c>
      <c r="D4812" s="280" t="s">
        <v>1347</v>
      </c>
      <c r="E4812" s="80">
        <v>0.16869960525938768</v>
      </c>
      <c r="F4812" s="80">
        <v>708876</v>
      </c>
      <c r="G4812" s="80">
        <v>1</v>
      </c>
      <c r="H4812" s="280" t="s">
        <v>1394</v>
      </c>
      <c r="I4812" s="80"/>
    </row>
    <row r="4813" spans="1:9">
      <c r="A4813" s="280" t="s">
        <v>6212</v>
      </c>
      <c r="B4813" s="280" t="s">
        <v>1457</v>
      </c>
      <c r="C4813" s="280" t="s">
        <v>1219</v>
      </c>
      <c r="D4813" s="280" t="s">
        <v>1344</v>
      </c>
      <c r="E4813" s="80">
        <v>1.4515235088639282</v>
      </c>
      <c r="F4813" s="80">
        <v>708876</v>
      </c>
      <c r="G4813" s="80">
        <v>1</v>
      </c>
      <c r="H4813" s="280" t="s">
        <v>1342</v>
      </c>
      <c r="I4813" s="80"/>
    </row>
    <row r="4814" spans="1:9">
      <c r="A4814" s="280" t="s">
        <v>6213</v>
      </c>
      <c r="B4814" s="280" t="s">
        <v>1393</v>
      </c>
      <c r="C4814" s="280" t="s">
        <v>1219</v>
      </c>
      <c r="D4814" s="280" t="s">
        <v>1344</v>
      </c>
      <c r="E4814" s="80">
        <v>0.1813434225449867</v>
      </c>
      <c r="F4814" s="80">
        <v>708876</v>
      </c>
      <c r="G4814" s="80">
        <v>1</v>
      </c>
      <c r="H4814" s="280" t="s">
        <v>1394</v>
      </c>
      <c r="I4814" s="80"/>
    </row>
    <row r="4815" spans="1:9">
      <c r="A4815" s="280" t="s">
        <v>6214</v>
      </c>
      <c r="B4815" s="280" t="s">
        <v>1415</v>
      </c>
      <c r="C4815" s="280" t="s">
        <v>1219</v>
      </c>
      <c r="D4815" s="280" t="s">
        <v>1344</v>
      </c>
      <c r="E4815" s="80">
        <v>5.3233398531795054E-2</v>
      </c>
      <c r="F4815" s="80">
        <v>708876</v>
      </c>
      <c r="G4815" s="80">
        <v>1</v>
      </c>
      <c r="H4815" s="280" t="s">
        <v>1394</v>
      </c>
      <c r="I4815" s="80"/>
    </row>
    <row r="4816" spans="1:9">
      <c r="A4816" s="280" t="s">
        <v>6215</v>
      </c>
      <c r="B4816" s="280" t="s">
        <v>1436</v>
      </c>
      <c r="C4816" s="280" t="s">
        <v>1219</v>
      </c>
      <c r="D4816" s="280" t="s">
        <v>1344</v>
      </c>
      <c r="E4816" s="80">
        <v>3.5309596802313561E-2</v>
      </c>
      <c r="F4816" s="80">
        <v>708876</v>
      </c>
      <c r="G4816" s="80">
        <v>1</v>
      </c>
      <c r="H4816" s="280" t="s">
        <v>1394</v>
      </c>
      <c r="I4816" s="80"/>
    </row>
    <row r="4817" spans="1:9">
      <c r="A4817" s="280" t="s">
        <v>6216</v>
      </c>
      <c r="B4817" s="280" t="s">
        <v>1457</v>
      </c>
      <c r="C4817" s="280" t="s">
        <v>1183</v>
      </c>
      <c r="D4817" s="280" t="s">
        <v>1211</v>
      </c>
      <c r="E4817" s="80">
        <v>0.39909887072024502</v>
      </c>
      <c r="F4817" s="80">
        <v>708876</v>
      </c>
      <c r="G4817" s="80">
        <v>1</v>
      </c>
      <c r="H4817" s="280" t="s">
        <v>1342</v>
      </c>
      <c r="I4817" s="80"/>
    </row>
    <row r="4818" spans="1:9">
      <c r="A4818" s="280" t="s">
        <v>6217</v>
      </c>
      <c r="B4818" s="280" t="s">
        <v>1457</v>
      </c>
      <c r="C4818" s="280" t="s">
        <v>1183</v>
      </c>
      <c r="D4818" s="280" t="s">
        <v>1212</v>
      </c>
      <c r="E4818" s="80">
        <v>0.39923261622617606</v>
      </c>
      <c r="F4818" s="80">
        <v>708876</v>
      </c>
      <c r="G4818" s="80">
        <v>1</v>
      </c>
      <c r="H4818" s="280" t="s">
        <v>1342</v>
      </c>
      <c r="I4818" s="80"/>
    </row>
    <row r="4819" spans="1:9">
      <c r="A4819" s="280" t="s">
        <v>6218</v>
      </c>
      <c r="B4819" s="280" t="s">
        <v>1457</v>
      </c>
      <c r="C4819" s="280" t="s">
        <v>1183</v>
      </c>
      <c r="D4819" s="280" t="s">
        <v>1213</v>
      </c>
      <c r="E4819" s="80">
        <v>0.39909887072024502</v>
      </c>
      <c r="F4819" s="80">
        <v>708876</v>
      </c>
      <c r="G4819" s="80">
        <v>1</v>
      </c>
      <c r="H4819" s="280" t="s">
        <v>1342</v>
      </c>
      <c r="I4819" s="80"/>
    </row>
    <row r="4820" spans="1:9">
      <c r="A4820" s="280" t="s">
        <v>6219</v>
      </c>
      <c r="B4820" s="280" t="s">
        <v>1457</v>
      </c>
      <c r="C4820" s="280" t="s">
        <v>1183</v>
      </c>
      <c r="D4820" s="280" t="s">
        <v>1214</v>
      </c>
      <c r="E4820" s="80">
        <v>0.39914004575537848</v>
      </c>
      <c r="F4820" s="80">
        <v>708876</v>
      </c>
      <c r="G4820" s="80">
        <v>1</v>
      </c>
      <c r="H4820" s="280" t="s">
        <v>1342</v>
      </c>
      <c r="I4820" s="80"/>
    </row>
    <row r="4821" spans="1:9">
      <c r="A4821" s="280" t="s">
        <v>6220</v>
      </c>
      <c r="B4821" s="280" t="s">
        <v>1457</v>
      </c>
      <c r="C4821" s="280" t="s">
        <v>1183</v>
      </c>
      <c r="D4821" s="280" t="s">
        <v>1215</v>
      </c>
      <c r="E4821" s="80">
        <v>0.36610902906800757</v>
      </c>
      <c r="F4821" s="80">
        <v>708876</v>
      </c>
      <c r="G4821" s="80">
        <v>1</v>
      </c>
      <c r="H4821" s="280" t="s">
        <v>1342</v>
      </c>
      <c r="I4821" s="80"/>
    </row>
    <row r="4822" spans="1:9">
      <c r="A4822" s="280" t="s">
        <v>6221</v>
      </c>
      <c r="B4822" s="280" t="s">
        <v>1457</v>
      </c>
      <c r="C4822" s="280" t="s">
        <v>1183</v>
      </c>
      <c r="D4822" s="280" t="s">
        <v>1216</v>
      </c>
      <c r="E4822" s="80">
        <v>0.52059057217632898</v>
      </c>
      <c r="F4822" s="80">
        <v>708876</v>
      </c>
      <c r="G4822" s="80">
        <v>1</v>
      </c>
      <c r="H4822" s="280" t="s">
        <v>1342</v>
      </c>
      <c r="I4822" s="80"/>
    </row>
    <row r="4823" spans="1:9">
      <c r="A4823" s="280" t="s">
        <v>6222</v>
      </c>
      <c r="B4823" s="280" t="s">
        <v>1457</v>
      </c>
      <c r="C4823" s="280" t="s">
        <v>1183</v>
      </c>
      <c r="D4823" s="280" t="s">
        <v>1217</v>
      </c>
      <c r="E4823" s="80">
        <v>0.20465366517509986</v>
      </c>
      <c r="F4823" s="80">
        <v>708876</v>
      </c>
      <c r="G4823" s="80">
        <v>1</v>
      </c>
      <c r="H4823" s="280" t="s">
        <v>1342</v>
      </c>
      <c r="I4823" s="80"/>
    </row>
    <row r="4824" spans="1:9">
      <c r="A4824" s="280" t="s">
        <v>6223</v>
      </c>
      <c r="B4824" s="280" t="s">
        <v>1457</v>
      </c>
      <c r="C4824" s="280" t="s">
        <v>1183</v>
      </c>
      <c r="D4824" s="280" t="s">
        <v>1218</v>
      </c>
      <c r="E4824" s="80">
        <v>0.24747632859513119</v>
      </c>
      <c r="F4824" s="80">
        <v>708876</v>
      </c>
      <c r="G4824" s="80">
        <v>1</v>
      </c>
      <c r="H4824" s="280" t="s">
        <v>1342</v>
      </c>
      <c r="I4824" s="80"/>
    </row>
    <row r="4825" spans="1:9">
      <c r="A4825" s="280" t="s">
        <v>6224</v>
      </c>
      <c r="B4825" s="280" t="s">
        <v>1457</v>
      </c>
      <c r="C4825" s="280" t="s">
        <v>1183</v>
      </c>
      <c r="D4825" s="280" t="s">
        <v>1219</v>
      </c>
      <c r="E4825" s="80">
        <v>4602.6888786570553</v>
      </c>
      <c r="F4825" s="80">
        <v>708876</v>
      </c>
      <c r="G4825" s="80">
        <v>1</v>
      </c>
      <c r="H4825" s="280" t="s">
        <v>1342</v>
      </c>
      <c r="I4825" s="80"/>
    </row>
    <row r="4826" spans="1:9">
      <c r="A4826" s="280" t="s">
        <v>6225</v>
      </c>
      <c r="B4826" s="280" t="s">
        <v>1457</v>
      </c>
      <c r="C4826" s="280" t="s">
        <v>1183</v>
      </c>
      <c r="D4826" s="280" t="s">
        <v>1347</v>
      </c>
      <c r="E4826" s="80">
        <v>0.15060998955304331</v>
      </c>
      <c r="F4826" s="80">
        <v>708876</v>
      </c>
      <c r="G4826" s="80">
        <v>1</v>
      </c>
      <c r="H4826" s="280" t="s">
        <v>1342</v>
      </c>
      <c r="I4826" s="80"/>
    </row>
    <row r="4827" spans="1:9">
      <c r="A4827" s="280" t="s">
        <v>6226</v>
      </c>
      <c r="B4827" s="280" t="s">
        <v>1457</v>
      </c>
      <c r="C4827" s="280" t="s">
        <v>1183</v>
      </c>
      <c r="D4827" s="280" t="s">
        <v>1344</v>
      </c>
      <c r="E4827" s="80">
        <v>0.32268563955565926</v>
      </c>
      <c r="F4827" s="80">
        <v>708876</v>
      </c>
      <c r="G4827" s="80">
        <v>1</v>
      </c>
      <c r="H4827" s="280" t="s">
        <v>1342</v>
      </c>
      <c r="I4827" s="80"/>
    </row>
    <row r="4828" spans="1:9">
      <c r="A4828" s="280" t="s">
        <v>6227</v>
      </c>
      <c r="B4828" s="280" t="s">
        <v>5748</v>
      </c>
      <c r="C4828" s="280" t="s">
        <v>1184</v>
      </c>
      <c r="D4828" s="280" t="s">
        <v>1394</v>
      </c>
      <c r="E4828" s="80">
        <v>708876</v>
      </c>
      <c r="F4828" s="80">
        <v>708876</v>
      </c>
      <c r="G4828" s="80">
        <v>1</v>
      </c>
      <c r="H4828" s="280" t="s">
        <v>1394</v>
      </c>
      <c r="I4828" s="80"/>
    </row>
    <row r="4829" spans="1:9">
      <c r="A4829" s="280" t="s">
        <v>6228</v>
      </c>
      <c r="B4829" s="280" t="s">
        <v>5750</v>
      </c>
      <c r="C4829" s="280" t="s">
        <v>1184</v>
      </c>
      <c r="D4829" s="280" t="s">
        <v>1394</v>
      </c>
      <c r="E4829" s="80">
        <v>3639739615.405283</v>
      </c>
      <c r="F4829" s="80">
        <v>708876</v>
      </c>
      <c r="G4829" s="80">
        <v>1</v>
      </c>
      <c r="H4829" s="280" t="s">
        <v>1394</v>
      </c>
      <c r="I4829" s="80"/>
    </row>
    <row r="4830" spans="1:9">
      <c r="A4830" s="280" t="s">
        <v>6229</v>
      </c>
      <c r="B4830" s="280" t="s">
        <v>5752</v>
      </c>
      <c r="C4830" s="280" t="s">
        <v>1184</v>
      </c>
      <c r="D4830" s="280" t="s">
        <v>1394</v>
      </c>
      <c r="E4830" s="80">
        <v>1</v>
      </c>
      <c r="F4830" s="80">
        <v>708876</v>
      </c>
      <c r="G4830" s="80">
        <v>1</v>
      </c>
      <c r="H4830" s="280" t="s">
        <v>1394</v>
      </c>
      <c r="I4830" s="80"/>
    </row>
    <row r="4831" spans="1:9">
      <c r="A4831" s="280" t="s">
        <v>6230</v>
      </c>
      <c r="B4831" s="280" t="s">
        <v>5754</v>
      </c>
      <c r="C4831" s="280" t="s">
        <v>1184</v>
      </c>
      <c r="D4831" s="280" t="s">
        <v>1394</v>
      </c>
      <c r="E4831" s="80">
        <v>5134.5222795034433</v>
      </c>
      <c r="F4831" s="80">
        <v>708876</v>
      </c>
      <c r="G4831" s="80">
        <v>1</v>
      </c>
      <c r="H4831" s="280" t="s">
        <v>1394</v>
      </c>
      <c r="I4831" s="80"/>
    </row>
    <row r="4832" spans="1:9">
      <c r="A4832" s="280" t="s">
        <v>6231</v>
      </c>
      <c r="B4832" s="280" t="s">
        <v>1393</v>
      </c>
      <c r="C4832" s="280" t="s">
        <v>1383</v>
      </c>
      <c r="D4832" s="280" t="s">
        <v>1347</v>
      </c>
      <c r="E4832" s="80">
        <v>0.82793041378181798</v>
      </c>
      <c r="F4832" s="80">
        <v>708876</v>
      </c>
      <c r="G4832" s="80">
        <v>1</v>
      </c>
      <c r="H4832" s="280" t="s">
        <v>1394</v>
      </c>
      <c r="I4832" s="80"/>
    </row>
    <row r="4833" spans="1:9">
      <c r="A4833" s="280" t="s">
        <v>6232</v>
      </c>
      <c r="B4833" s="280" t="s">
        <v>1415</v>
      </c>
      <c r="C4833" s="280" t="s">
        <v>1383</v>
      </c>
      <c r="D4833" s="280" t="s">
        <v>1347</v>
      </c>
      <c r="E4833" s="80">
        <v>0.27115507353350371</v>
      </c>
      <c r="F4833" s="80">
        <v>708876</v>
      </c>
      <c r="G4833" s="80">
        <v>1</v>
      </c>
      <c r="H4833" s="280" t="s">
        <v>1394</v>
      </c>
      <c r="I4833" s="80"/>
    </row>
    <row r="4834" spans="1:9">
      <c r="A4834" s="280" t="s">
        <v>6233</v>
      </c>
      <c r="B4834" s="280" t="s">
        <v>1436</v>
      </c>
      <c r="C4834" s="280" t="s">
        <v>1383</v>
      </c>
      <c r="D4834" s="280" t="s">
        <v>1347</v>
      </c>
      <c r="E4834" s="80">
        <v>0.1244482873855334</v>
      </c>
      <c r="F4834" s="80">
        <v>708876</v>
      </c>
      <c r="G4834" s="80">
        <v>1</v>
      </c>
      <c r="H4834" s="280" t="s">
        <v>1394</v>
      </c>
      <c r="I4834" s="80"/>
    </row>
    <row r="4835" spans="1:9">
      <c r="A4835" s="280" t="s">
        <v>6234</v>
      </c>
      <c r="B4835" s="280" t="s">
        <v>1393</v>
      </c>
      <c r="C4835" s="280" t="s">
        <v>1383</v>
      </c>
      <c r="D4835" s="280" t="s">
        <v>1344</v>
      </c>
      <c r="E4835" s="80">
        <v>9.0108848374045675E-2</v>
      </c>
      <c r="F4835" s="80">
        <v>708876</v>
      </c>
      <c r="G4835" s="80">
        <v>1</v>
      </c>
      <c r="H4835" s="280" t="s">
        <v>1394</v>
      </c>
      <c r="I4835" s="80"/>
    </row>
    <row r="4836" spans="1:9">
      <c r="A4836" s="280" t="s">
        <v>6235</v>
      </c>
      <c r="B4836" s="280" t="s">
        <v>1415</v>
      </c>
      <c r="C4836" s="280" t="s">
        <v>1383</v>
      </c>
      <c r="D4836" s="280" t="s">
        <v>1344</v>
      </c>
      <c r="E4836" s="80">
        <v>3.3633436079033727E-2</v>
      </c>
      <c r="F4836" s="80">
        <v>708876</v>
      </c>
      <c r="G4836" s="80">
        <v>1</v>
      </c>
      <c r="H4836" s="280" t="s">
        <v>1394</v>
      </c>
      <c r="I4836" s="80"/>
    </row>
    <row r="4837" spans="1:9">
      <c r="A4837" s="280" t="s">
        <v>6236</v>
      </c>
      <c r="B4837" s="280" t="s">
        <v>1436</v>
      </c>
      <c r="C4837" s="280" t="s">
        <v>1383</v>
      </c>
      <c r="D4837" s="280" t="s">
        <v>1344</v>
      </c>
      <c r="E4837" s="80">
        <v>2.2715085193820518E-2</v>
      </c>
      <c r="F4837" s="80">
        <v>708876</v>
      </c>
      <c r="G4837" s="80">
        <v>1</v>
      </c>
      <c r="H4837" s="280" t="s">
        <v>1394</v>
      </c>
      <c r="I4837" s="80"/>
    </row>
    <row r="4838" spans="1:9">
      <c r="A4838" s="280" t="s">
        <v>6237</v>
      </c>
      <c r="B4838" s="280" t="s">
        <v>1457</v>
      </c>
      <c r="C4838" s="280" t="s">
        <v>1184</v>
      </c>
      <c r="D4838" s="280" t="s">
        <v>1211</v>
      </c>
      <c r="E4838" s="80">
        <v>2.6900823538276313E-2</v>
      </c>
      <c r="F4838" s="80">
        <v>708876</v>
      </c>
      <c r="G4838" s="80">
        <v>1</v>
      </c>
      <c r="H4838" s="280" t="s">
        <v>1342</v>
      </c>
      <c r="I4838" s="80"/>
    </row>
    <row r="4839" spans="1:9">
      <c r="A4839" s="280" t="s">
        <v>6238</v>
      </c>
      <c r="B4839" s="280" t="s">
        <v>1457</v>
      </c>
      <c r="C4839" s="280" t="s">
        <v>1184</v>
      </c>
      <c r="D4839" s="280" t="s">
        <v>1212</v>
      </c>
      <c r="E4839" s="80">
        <v>2.6904062933498091E-2</v>
      </c>
      <c r="F4839" s="80">
        <v>708876</v>
      </c>
      <c r="G4839" s="80">
        <v>1</v>
      </c>
      <c r="H4839" s="280" t="s">
        <v>1342</v>
      </c>
      <c r="I4839" s="80"/>
    </row>
    <row r="4840" spans="1:9">
      <c r="A4840" s="280" t="s">
        <v>6239</v>
      </c>
      <c r="B4840" s="280" t="s">
        <v>1457</v>
      </c>
      <c r="C4840" s="280" t="s">
        <v>1184</v>
      </c>
      <c r="D4840" s="280" t="s">
        <v>1213</v>
      </c>
      <c r="E4840" s="80">
        <v>2.6900823538276313E-2</v>
      </c>
      <c r="F4840" s="80">
        <v>708876</v>
      </c>
      <c r="G4840" s="80">
        <v>1</v>
      </c>
      <c r="H4840" s="280" t="s">
        <v>1342</v>
      </c>
      <c r="I4840" s="80"/>
    </row>
    <row r="4841" spans="1:9">
      <c r="A4841" s="280" t="s">
        <v>6240</v>
      </c>
      <c r="B4841" s="280" t="s">
        <v>1457</v>
      </c>
      <c r="C4841" s="280" t="s">
        <v>1184</v>
      </c>
      <c r="D4841" s="280" t="s">
        <v>1214</v>
      </c>
      <c r="E4841" s="80">
        <v>2.6901886012811373E-2</v>
      </c>
      <c r="F4841" s="80">
        <v>708876</v>
      </c>
      <c r="G4841" s="80">
        <v>1</v>
      </c>
      <c r="H4841" s="280" t="s">
        <v>1342</v>
      </c>
      <c r="I4841" s="80"/>
    </row>
    <row r="4842" spans="1:9">
      <c r="A4842" s="280" t="s">
        <v>6241</v>
      </c>
      <c r="B4842" s="280" t="s">
        <v>1457</v>
      </c>
      <c r="C4842" s="280" t="s">
        <v>1184</v>
      </c>
      <c r="D4842" s="280" t="s">
        <v>1215</v>
      </c>
      <c r="E4842" s="80">
        <v>2.4386023399691086E-2</v>
      </c>
      <c r="F4842" s="80">
        <v>708876</v>
      </c>
      <c r="G4842" s="80">
        <v>1</v>
      </c>
      <c r="H4842" s="280" t="s">
        <v>1342</v>
      </c>
      <c r="I4842" s="80"/>
    </row>
    <row r="4843" spans="1:9">
      <c r="A4843" s="280" t="s">
        <v>6242</v>
      </c>
      <c r="B4843" s="280" t="s">
        <v>1457</v>
      </c>
      <c r="C4843" s="280" t="s">
        <v>1184</v>
      </c>
      <c r="D4843" s="280" t="s">
        <v>1216</v>
      </c>
      <c r="E4843" s="80">
        <v>2.9650485936275714E-2</v>
      </c>
      <c r="F4843" s="80">
        <v>708876</v>
      </c>
      <c r="G4843" s="80">
        <v>1</v>
      </c>
      <c r="H4843" s="280" t="s">
        <v>1342</v>
      </c>
      <c r="I4843" s="80"/>
    </row>
    <row r="4844" spans="1:9">
      <c r="A4844" s="280" t="s">
        <v>6243</v>
      </c>
      <c r="B4844" s="280" t="s">
        <v>1457</v>
      </c>
      <c r="C4844" s="280" t="s">
        <v>1184</v>
      </c>
      <c r="D4844" s="280" t="s">
        <v>1217</v>
      </c>
      <c r="E4844" s="80">
        <v>1.3215706140375786E-2</v>
      </c>
      <c r="F4844" s="80">
        <v>708876</v>
      </c>
      <c r="G4844" s="80">
        <v>1</v>
      </c>
      <c r="H4844" s="280" t="s">
        <v>1342</v>
      </c>
      <c r="I4844" s="80"/>
    </row>
    <row r="4845" spans="1:9">
      <c r="A4845" s="280" t="s">
        <v>6244</v>
      </c>
      <c r="B4845" s="280" t="s">
        <v>1457</v>
      </c>
      <c r="C4845" s="280" t="s">
        <v>1184</v>
      </c>
      <c r="D4845" s="280" t="s">
        <v>1218</v>
      </c>
      <c r="E4845" s="80">
        <v>1.0779844782350228E-2</v>
      </c>
      <c r="F4845" s="80">
        <v>708876</v>
      </c>
      <c r="G4845" s="80">
        <v>1</v>
      </c>
      <c r="H4845" s="280" t="s">
        <v>1342</v>
      </c>
      <c r="I4845" s="80"/>
    </row>
    <row r="4846" spans="1:9">
      <c r="A4846" s="280" t="s">
        <v>6245</v>
      </c>
      <c r="B4846" s="280" t="s">
        <v>1457</v>
      </c>
      <c r="C4846" s="280" t="s">
        <v>1184</v>
      </c>
      <c r="D4846" s="280" t="s">
        <v>1219</v>
      </c>
      <c r="E4846" s="80">
        <v>160.53059735679079</v>
      </c>
      <c r="F4846" s="80">
        <v>708876</v>
      </c>
      <c r="G4846" s="80">
        <v>1</v>
      </c>
      <c r="H4846" s="280" t="s">
        <v>1342</v>
      </c>
      <c r="I4846" s="80"/>
    </row>
    <row r="4847" spans="1:9">
      <c r="A4847" s="280" t="s">
        <v>6246</v>
      </c>
      <c r="B4847" s="280" t="s">
        <v>1457</v>
      </c>
      <c r="C4847" s="280" t="s">
        <v>1184</v>
      </c>
      <c r="D4847" s="280" t="s">
        <v>1347</v>
      </c>
      <c r="E4847" s="80">
        <v>9.7673769951205584E-3</v>
      </c>
      <c r="F4847" s="80">
        <v>708876</v>
      </c>
      <c r="G4847" s="80">
        <v>1</v>
      </c>
      <c r="H4847" s="280" t="s">
        <v>1342</v>
      </c>
      <c r="I4847" s="80"/>
    </row>
    <row r="4848" spans="1:9">
      <c r="A4848" s="280" t="s">
        <v>6247</v>
      </c>
      <c r="B4848" s="280" t="s">
        <v>1457</v>
      </c>
      <c r="C4848" s="280" t="s">
        <v>1184</v>
      </c>
      <c r="D4848" s="280" t="s">
        <v>1344</v>
      </c>
      <c r="E4848" s="80">
        <v>2.0732981666074839E-2</v>
      </c>
      <c r="F4848" s="80">
        <v>708876</v>
      </c>
      <c r="G4848" s="80">
        <v>1</v>
      </c>
      <c r="H4848" s="280" t="s">
        <v>1342</v>
      </c>
      <c r="I4848" s="80"/>
    </row>
    <row r="4849" spans="1:9">
      <c r="A4849" s="280" t="s">
        <v>6248</v>
      </c>
      <c r="B4849" s="280" t="s">
        <v>5748</v>
      </c>
      <c r="C4849" s="280" t="s">
        <v>1185</v>
      </c>
      <c r="D4849" s="280" t="s">
        <v>1394</v>
      </c>
      <c r="E4849" s="80">
        <v>1435</v>
      </c>
      <c r="F4849" s="80">
        <v>708876</v>
      </c>
      <c r="G4849" s="80">
        <v>1</v>
      </c>
      <c r="H4849" s="280" t="s">
        <v>1394</v>
      </c>
      <c r="I4849" s="80"/>
    </row>
    <row r="4850" spans="1:9">
      <c r="A4850" s="280" t="s">
        <v>6249</v>
      </c>
      <c r="B4850" s="280" t="s">
        <v>5750</v>
      </c>
      <c r="C4850" s="280" t="s">
        <v>1185</v>
      </c>
      <c r="D4850" s="280" t="s">
        <v>1394</v>
      </c>
      <c r="E4850" s="80">
        <v>20007421.682044759</v>
      </c>
      <c r="F4850" s="80">
        <v>708876</v>
      </c>
      <c r="G4850" s="80">
        <v>1</v>
      </c>
      <c r="H4850" s="280" t="s">
        <v>1394</v>
      </c>
      <c r="I4850" s="80"/>
    </row>
    <row r="4851" spans="1:9">
      <c r="A4851" s="280" t="s">
        <v>6250</v>
      </c>
      <c r="B4851" s="280" t="s">
        <v>5752</v>
      </c>
      <c r="C4851" s="280" t="s">
        <v>1185</v>
      </c>
      <c r="D4851" s="280" t="s">
        <v>1394</v>
      </c>
      <c r="E4851" s="80">
        <v>2.0243314768732474E-3</v>
      </c>
      <c r="F4851" s="80">
        <v>708876</v>
      </c>
      <c r="G4851" s="80">
        <v>1</v>
      </c>
      <c r="H4851" s="280" t="s">
        <v>1394</v>
      </c>
      <c r="I4851" s="80"/>
    </row>
    <row r="4852" spans="1:9">
      <c r="A4852" s="280" t="s">
        <v>6251</v>
      </c>
      <c r="B4852" s="280" t="s">
        <v>5754</v>
      </c>
      <c r="C4852" s="280" t="s">
        <v>1185</v>
      </c>
      <c r="D4852" s="280" t="s">
        <v>1394</v>
      </c>
      <c r="E4852" s="80">
        <v>28.224148767971773</v>
      </c>
      <c r="F4852" s="80">
        <v>708876</v>
      </c>
      <c r="G4852" s="80">
        <v>1</v>
      </c>
      <c r="H4852" s="280" t="s">
        <v>1394</v>
      </c>
      <c r="I4852" s="80"/>
    </row>
    <row r="4853" spans="1:9">
      <c r="A4853" s="280" t="s">
        <v>6252</v>
      </c>
      <c r="B4853" s="280" t="s">
        <v>1457</v>
      </c>
      <c r="C4853" s="280" t="s">
        <v>1185</v>
      </c>
      <c r="D4853" s="280" t="s">
        <v>1211</v>
      </c>
      <c r="E4853" s="80">
        <v>4.7911750965610393E-2</v>
      </c>
      <c r="F4853" s="80">
        <v>708876</v>
      </c>
      <c r="G4853" s="80">
        <v>1</v>
      </c>
      <c r="H4853" s="280" t="s">
        <v>1342</v>
      </c>
      <c r="I4853" s="80"/>
    </row>
    <row r="4854" spans="1:9">
      <c r="A4854" s="280" t="s">
        <v>6253</v>
      </c>
      <c r="B4854" s="280" t="s">
        <v>1457</v>
      </c>
      <c r="C4854" s="280" t="s">
        <v>1185</v>
      </c>
      <c r="D4854" s="280" t="s">
        <v>1212</v>
      </c>
      <c r="E4854" s="80">
        <v>5.0322804649886831E-2</v>
      </c>
      <c r="F4854" s="80">
        <v>708876</v>
      </c>
      <c r="G4854" s="80">
        <v>1</v>
      </c>
      <c r="H4854" s="280" t="s">
        <v>1342</v>
      </c>
      <c r="I4854" s="80"/>
    </row>
    <row r="4855" spans="1:9">
      <c r="A4855" s="280" t="s">
        <v>6254</v>
      </c>
      <c r="B4855" s="280" t="s">
        <v>1457</v>
      </c>
      <c r="C4855" s="280" t="s">
        <v>1185</v>
      </c>
      <c r="D4855" s="280" t="s">
        <v>1213</v>
      </c>
      <c r="E4855" s="80">
        <v>4.7911750965610393E-2</v>
      </c>
      <c r="F4855" s="80">
        <v>708876</v>
      </c>
      <c r="G4855" s="80">
        <v>1</v>
      </c>
      <c r="H4855" s="280" t="s">
        <v>1342</v>
      </c>
      <c r="I4855" s="80"/>
    </row>
    <row r="4856" spans="1:9">
      <c r="A4856" s="280" t="s">
        <v>6255</v>
      </c>
      <c r="B4856" s="280" t="s">
        <v>1457</v>
      </c>
      <c r="C4856" s="280" t="s">
        <v>1185</v>
      </c>
      <c r="D4856" s="280" t="s">
        <v>1214</v>
      </c>
      <c r="E4856" s="80">
        <v>5.0322804649886831E-2</v>
      </c>
      <c r="F4856" s="80">
        <v>708876</v>
      </c>
      <c r="G4856" s="80">
        <v>1</v>
      </c>
      <c r="H4856" s="280" t="s">
        <v>1342</v>
      </c>
      <c r="I4856" s="80"/>
    </row>
    <row r="4857" spans="1:9">
      <c r="A4857" s="280" t="s">
        <v>6256</v>
      </c>
      <c r="B4857" s="280" t="s">
        <v>1457</v>
      </c>
      <c r="C4857" s="280" t="s">
        <v>1185</v>
      </c>
      <c r="D4857" s="280" t="s">
        <v>1215</v>
      </c>
      <c r="E4857" s="80">
        <v>4.6040749569950551E-2</v>
      </c>
      <c r="F4857" s="80">
        <v>708876</v>
      </c>
      <c r="G4857" s="80">
        <v>1</v>
      </c>
      <c r="H4857" s="280" t="s">
        <v>1342</v>
      </c>
      <c r="I4857" s="80"/>
    </row>
    <row r="4858" spans="1:9">
      <c r="A4858" s="280" t="s">
        <v>6257</v>
      </c>
      <c r="B4858" s="280" t="s">
        <v>1457</v>
      </c>
      <c r="C4858" s="280" t="s">
        <v>1185</v>
      </c>
      <c r="D4858" s="280" t="s">
        <v>1216</v>
      </c>
      <c r="E4858" s="80">
        <v>4.68033224458171E-2</v>
      </c>
      <c r="F4858" s="80">
        <v>708876</v>
      </c>
      <c r="G4858" s="80">
        <v>1</v>
      </c>
      <c r="H4858" s="280" t="s">
        <v>1342</v>
      </c>
      <c r="I4858" s="80"/>
    </row>
    <row r="4859" spans="1:9">
      <c r="A4859" s="280" t="s">
        <v>6258</v>
      </c>
      <c r="B4859" s="280" t="s">
        <v>1457</v>
      </c>
      <c r="C4859" s="280" t="s">
        <v>1185</v>
      </c>
      <c r="D4859" s="280" t="s">
        <v>1217</v>
      </c>
      <c r="E4859" s="80">
        <v>3.1461706440885168E-2</v>
      </c>
      <c r="F4859" s="80">
        <v>708876</v>
      </c>
      <c r="G4859" s="80">
        <v>1</v>
      </c>
      <c r="H4859" s="280" t="s">
        <v>1342</v>
      </c>
      <c r="I4859" s="80"/>
    </row>
    <row r="4860" spans="1:9">
      <c r="A4860" s="280" t="s">
        <v>6259</v>
      </c>
      <c r="B4860" s="280" t="s">
        <v>1457</v>
      </c>
      <c r="C4860" s="280" t="s">
        <v>1185</v>
      </c>
      <c r="D4860" s="280" t="s">
        <v>1218</v>
      </c>
      <c r="E4860" s="80">
        <v>1.0034995206157502E-2</v>
      </c>
      <c r="F4860" s="80">
        <v>708876</v>
      </c>
      <c r="G4860" s="80">
        <v>1</v>
      </c>
      <c r="H4860" s="280" t="s">
        <v>1342</v>
      </c>
      <c r="I4860" s="80"/>
    </row>
    <row r="4861" spans="1:9">
      <c r="A4861" s="280" t="s">
        <v>6260</v>
      </c>
      <c r="B4861" s="280" t="s">
        <v>1457</v>
      </c>
      <c r="C4861" s="280" t="s">
        <v>1185</v>
      </c>
      <c r="D4861" s="280" t="s">
        <v>1219</v>
      </c>
      <c r="E4861" s="80">
        <v>19365.775858609326</v>
      </c>
      <c r="F4861" s="80">
        <v>708876</v>
      </c>
      <c r="G4861" s="80">
        <v>1</v>
      </c>
      <c r="H4861" s="280" t="s">
        <v>1342</v>
      </c>
      <c r="I4861" s="80"/>
    </row>
    <row r="4862" spans="1:9">
      <c r="A4862" s="280" t="s">
        <v>6261</v>
      </c>
      <c r="B4862" s="280" t="s">
        <v>1457</v>
      </c>
      <c r="C4862" s="280" t="s">
        <v>1185</v>
      </c>
      <c r="D4862" s="280" t="s">
        <v>1347</v>
      </c>
      <c r="E4862" s="80">
        <v>2.8050462094942552E-2</v>
      </c>
      <c r="F4862" s="80">
        <v>708876</v>
      </c>
      <c r="G4862" s="80">
        <v>1</v>
      </c>
      <c r="H4862" s="280" t="s">
        <v>1342</v>
      </c>
      <c r="I4862" s="80"/>
    </row>
    <row r="4863" spans="1:9">
      <c r="A4863" s="280" t="s">
        <v>6262</v>
      </c>
      <c r="B4863" s="280" t="s">
        <v>1457</v>
      </c>
      <c r="C4863" s="280" t="s">
        <v>1185</v>
      </c>
      <c r="D4863" s="280" t="s">
        <v>1344</v>
      </c>
      <c r="E4863" s="80">
        <v>5.7233153811981144E-2</v>
      </c>
      <c r="F4863" s="80">
        <v>708876</v>
      </c>
      <c r="G4863" s="80">
        <v>1</v>
      </c>
      <c r="H4863" s="280" t="s">
        <v>1342</v>
      </c>
      <c r="I4863" s="80"/>
    </row>
    <row r="4864" spans="1:9">
      <c r="A4864" s="280" t="s">
        <v>6263</v>
      </c>
      <c r="B4864" s="280" t="s">
        <v>5748</v>
      </c>
      <c r="C4864" s="280" t="s">
        <v>1186</v>
      </c>
      <c r="D4864" s="280" t="s">
        <v>1394</v>
      </c>
      <c r="E4864" s="80">
        <v>0</v>
      </c>
      <c r="F4864" s="80">
        <v>708876</v>
      </c>
      <c r="G4864" s="80">
        <v>1</v>
      </c>
      <c r="H4864" s="280" t="s">
        <v>1394</v>
      </c>
      <c r="I4864" s="80"/>
    </row>
    <row r="4865" spans="1:9">
      <c r="A4865" s="280" t="s">
        <v>6264</v>
      </c>
      <c r="B4865" s="280" t="s">
        <v>5750</v>
      </c>
      <c r="C4865" s="280" t="s">
        <v>1186</v>
      </c>
      <c r="D4865" s="280" t="s">
        <v>1394</v>
      </c>
      <c r="E4865" s="80">
        <v>0</v>
      </c>
      <c r="F4865" s="80">
        <v>708876</v>
      </c>
      <c r="G4865" s="80">
        <v>1</v>
      </c>
      <c r="H4865" s="280" t="s">
        <v>1394</v>
      </c>
      <c r="I4865" s="80"/>
    </row>
    <row r="4866" spans="1:9">
      <c r="A4866" s="280" t="s">
        <v>6265</v>
      </c>
      <c r="B4866" s="280" t="s">
        <v>5752</v>
      </c>
      <c r="C4866" s="280" t="s">
        <v>1186</v>
      </c>
      <c r="D4866" s="280" t="s">
        <v>1394</v>
      </c>
      <c r="E4866" s="80">
        <v>0</v>
      </c>
      <c r="F4866" s="80">
        <v>708876</v>
      </c>
      <c r="G4866" s="80">
        <v>1</v>
      </c>
      <c r="H4866" s="280" t="s">
        <v>1394</v>
      </c>
      <c r="I4866" s="80"/>
    </row>
    <row r="4867" spans="1:9">
      <c r="A4867" s="280" t="s">
        <v>6266</v>
      </c>
      <c r="B4867" s="280" t="s">
        <v>5754</v>
      </c>
      <c r="C4867" s="280" t="s">
        <v>1186</v>
      </c>
      <c r="D4867" s="280" t="s">
        <v>1394</v>
      </c>
      <c r="E4867" s="80">
        <v>0</v>
      </c>
      <c r="F4867" s="80">
        <v>708876</v>
      </c>
      <c r="G4867" s="80">
        <v>1</v>
      </c>
      <c r="H4867" s="280" t="s">
        <v>1394</v>
      </c>
      <c r="I4867" s="80"/>
    </row>
    <row r="4868" spans="1:9">
      <c r="A4868" s="280" t="s">
        <v>6267</v>
      </c>
      <c r="B4868" s="280" t="s">
        <v>5748</v>
      </c>
      <c r="C4868" s="280" t="s">
        <v>1187</v>
      </c>
      <c r="D4868" s="280" t="s">
        <v>1394</v>
      </c>
      <c r="E4868" s="80">
        <v>6317</v>
      </c>
      <c r="F4868" s="80">
        <v>708876</v>
      </c>
      <c r="G4868" s="80">
        <v>1</v>
      </c>
      <c r="H4868" s="280" t="s">
        <v>1394</v>
      </c>
      <c r="I4868" s="80"/>
    </row>
    <row r="4869" spans="1:9">
      <c r="A4869" s="280" t="s">
        <v>6268</v>
      </c>
      <c r="B4869" s="280" t="s">
        <v>5750</v>
      </c>
      <c r="C4869" s="280" t="s">
        <v>1187</v>
      </c>
      <c r="D4869" s="280" t="s">
        <v>1394</v>
      </c>
      <c r="E4869" s="80">
        <v>28070765.408207595</v>
      </c>
      <c r="F4869" s="80">
        <v>708876</v>
      </c>
      <c r="G4869" s="80">
        <v>1</v>
      </c>
      <c r="H4869" s="280" t="s">
        <v>1394</v>
      </c>
      <c r="I4869" s="80"/>
    </row>
    <row r="4870" spans="1:9">
      <c r="A4870" s="280" t="s">
        <v>6269</v>
      </c>
      <c r="B4870" s="280" t="s">
        <v>5752</v>
      </c>
      <c r="C4870" s="280" t="s">
        <v>1187</v>
      </c>
      <c r="D4870" s="280" t="s">
        <v>1394</v>
      </c>
      <c r="E4870" s="80">
        <v>8.9112905501103155E-3</v>
      </c>
      <c r="F4870" s="80">
        <v>708876</v>
      </c>
      <c r="G4870" s="80">
        <v>1</v>
      </c>
      <c r="H4870" s="280" t="s">
        <v>1394</v>
      </c>
      <c r="I4870" s="80"/>
    </row>
    <row r="4871" spans="1:9">
      <c r="A4871" s="280" t="s">
        <v>6270</v>
      </c>
      <c r="B4871" s="280" t="s">
        <v>5754</v>
      </c>
      <c r="C4871" s="280" t="s">
        <v>1187</v>
      </c>
      <c r="D4871" s="280" t="s">
        <v>1394</v>
      </c>
      <c r="E4871" s="80">
        <v>39.598978394257379</v>
      </c>
      <c r="F4871" s="80">
        <v>708876</v>
      </c>
      <c r="G4871" s="80">
        <v>1</v>
      </c>
      <c r="H4871" s="280" t="s">
        <v>1394</v>
      </c>
      <c r="I4871" s="80"/>
    </row>
    <row r="4872" spans="1:9">
      <c r="A4872" s="280" t="s">
        <v>6271</v>
      </c>
      <c r="B4872" s="280" t="s">
        <v>1457</v>
      </c>
      <c r="C4872" s="280" t="s">
        <v>1187</v>
      </c>
      <c r="D4872" s="280" t="s">
        <v>1211</v>
      </c>
      <c r="E4872" s="80">
        <v>2.7391569017542076E-2</v>
      </c>
      <c r="F4872" s="80">
        <v>708876</v>
      </c>
      <c r="G4872" s="80">
        <v>1</v>
      </c>
      <c r="H4872" s="280" t="s">
        <v>1342</v>
      </c>
      <c r="I4872" s="80"/>
    </row>
    <row r="4873" spans="1:9">
      <c r="A4873" s="280" t="s">
        <v>6272</v>
      </c>
      <c r="B4873" s="280" t="s">
        <v>1457</v>
      </c>
      <c r="C4873" s="280" t="s">
        <v>1187</v>
      </c>
      <c r="D4873" s="280" t="s">
        <v>1212</v>
      </c>
      <c r="E4873" s="80">
        <v>2.8268095947817432E-2</v>
      </c>
      <c r="F4873" s="80">
        <v>708876</v>
      </c>
      <c r="G4873" s="80">
        <v>1</v>
      </c>
      <c r="H4873" s="280" t="s">
        <v>1342</v>
      </c>
      <c r="I4873" s="80"/>
    </row>
    <row r="4874" spans="1:9">
      <c r="A4874" s="280" t="s">
        <v>6273</v>
      </c>
      <c r="B4874" s="280" t="s">
        <v>1457</v>
      </c>
      <c r="C4874" s="280" t="s">
        <v>1187</v>
      </c>
      <c r="D4874" s="280" t="s">
        <v>1213</v>
      </c>
      <c r="E4874" s="80">
        <v>2.7391569017542076E-2</v>
      </c>
      <c r="F4874" s="80">
        <v>708876</v>
      </c>
      <c r="G4874" s="80">
        <v>1</v>
      </c>
      <c r="H4874" s="280" t="s">
        <v>1342</v>
      </c>
      <c r="I4874" s="80"/>
    </row>
    <row r="4875" spans="1:9">
      <c r="A4875" s="280" t="s">
        <v>6274</v>
      </c>
      <c r="B4875" s="280" t="s">
        <v>1457</v>
      </c>
      <c r="C4875" s="280" t="s">
        <v>1187</v>
      </c>
      <c r="D4875" s="280" t="s">
        <v>1214</v>
      </c>
      <c r="E4875" s="80">
        <v>2.7391569017542076E-2</v>
      </c>
      <c r="F4875" s="80">
        <v>708876</v>
      </c>
      <c r="G4875" s="80">
        <v>1</v>
      </c>
      <c r="H4875" s="280" t="s">
        <v>1342</v>
      </c>
      <c r="I4875" s="80"/>
    </row>
    <row r="4876" spans="1:9">
      <c r="A4876" s="280" t="s">
        <v>6275</v>
      </c>
      <c r="B4876" s="280" t="s">
        <v>1457</v>
      </c>
      <c r="C4876" s="280" t="s">
        <v>1187</v>
      </c>
      <c r="D4876" s="280" t="s">
        <v>1215</v>
      </c>
      <c r="E4876" s="80">
        <v>2.7131229309879674E-2</v>
      </c>
      <c r="F4876" s="80">
        <v>708876</v>
      </c>
      <c r="G4876" s="80">
        <v>1</v>
      </c>
      <c r="H4876" s="280" t="s">
        <v>1342</v>
      </c>
      <c r="I4876" s="80"/>
    </row>
    <row r="4877" spans="1:9">
      <c r="A4877" s="280" t="s">
        <v>6276</v>
      </c>
      <c r="B4877" s="280" t="s">
        <v>1457</v>
      </c>
      <c r="C4877" s="280" t="s">
        <v>1187</v>
      </c>
      <c r="D4877" s="280" t="s">
        <v>1216</v>
      </c>
      <c r="E4877" s="80">
        <v>1.946045984646708E-2</v>
      </c>
      <c r="F4877" s="80">
        <v>708876</v>
      </c>
      <c r="G4877" s="80">
        <v>1</v>
      </c>
      <c r="H4877" s="280" t="s">
        <v>1342</v>
      </c>
      <c r="I4877" s="80"/>
    </row>
    <row r="4878" spans="1:9">
      <c r="A4878" s="280" t="s">
        <v>6277</v>
      </c>
      <c r="B4878" s="280" t="s">
        <v>1457</v>
      </c>
      <c r="C4878" s="280" t="s">
        <v>1187</v>
      </c>
      <c r="D4878" s="280" t="s">
        <v>1217</v>
      </c>
      <c r="E4878" s="80">
        <v>1.2510657976005821E-2</v>
      </c>
      <c r="F4878" s="80">
        <v>708876</v>
      </c>
      <c r="G4878" s="80">
        <v>1</v>
      </c>
      <c r="H4878" s="280" t="s">
        <v>1342</v>
      </c>
      <c r="I4878" s="80"/>
    </row>
    <row r="4879" spans="1:9">
      <c r="A4879" s="280" t="s">
        <v>6278</v>
      </c>
      <c r="B4879" s="280" t="s">
        <v>1457</v>
      </c>
      <c r="C4879" s="280" t="s">
        <v>1187</v>
      </c>
      <c r="D4879" s="280" t="s">
        <v>1218</v>
      </c>
      <c r="E4879" s="80">
        <v>6.0248555080165593E-3</v>
      </c>
      <c r="F4879" s="80">
        <v>708876</v>
      </c>
      <c r="G4879" s="80">
        <v>1</v>
      </c>
      <c r="H4879" s="280" t="s">
        <v>1342</v>
      </c>
      <c r="I4879" s="80"/>
    </row>
    <row r="4880" spans="1:9">
      <c r="A4880" s="280" t="s">
        <v>6279</v>
      </c>
      <c r="B4880" s="280" t="s">
        <v>1457</v>
      </c>
      <c r="C4880" s="280" t="s">
        <v>1187</v>
      </c>
      <c r="D4880" s="280" t="s">
        <v>1219</v>
      </c>
      <c r="E4880" s="80">
        <v>1.5316884495923857E-2</v>
      </c>
      <c r="F4880" s="80">
        <v>708876</v>
      </c>
      <c r="G4880" s="80">
        <v>1</v>
      </c>
      <c r="H4880" s="280" t="s">
        <v>1342</v>
      </c>
      <c r="I4880" s="80"/>
    </row>
    <row r="4881" spans="1:9">
      <c r="A4881" s="280" t="s">
        <v>6280</v>
      </c>
      <c r="B4881" s="280" t="s">
        <v>1457</v>
      </c>
      <c r="C4881" s="280" t="s">
        <v>1187</v>
      </c>
      <c r="D4881" s="280" t="s">
        <v>1347</v>
      </c>
      <c r="E4881" s="80">
        <v>8.5872440759586863E-3</v>
      </c>
      <c r="F4881" s="80">
        <v>708876</v>
      </c>
      <c r="G4881" s="80">
        <v>1</v>
      </c>
      <c r="H4881" s="280" t="s">
        <v>1342</v>
      </c>
      <c r="I4881" s="80"/>
    </row>
    <row r="4882" spans="1:9">
      <c r="A4882" s="280" t="s">
        <v>6281</v>
      </c>
      <c r="B4882" s="280" t="s">
        <v>1457</v>
      </c>
      <c r="C4882" s="280" t="s">
        <v>1187</v>
      </c>
      <c r="D4882" s="280" t="s">
        <v>1344</v>
      </c>
      <c r="E4882" s="80">
        <v>1.8025369792651635E-2</v>
      </c>
      <c r="F4882" s="80">
        <v>708876</v>
      </c>
      <c r="G4882" s="80">
        <v>1</v>
      </c>
      <c r="H4882" s="280" t="s">
        <v>1342</v>
      </c>
      <c r="I4882" s="80"/>
    </row>
    <row r="4883" spans="1:9">
      <c r="A4883" s="280" t="s">
        <v>6282</v>
      </c>
      <c r="B4883" s="280" t="s">
        <v>5748</v>
      </c>
      <c r="C4883" s="280" t="s">
        <v>1188</v>
      </c>
      <c r="D4883" s="280" t="s">
        <v>1394</v>
      </c>
      <c r="E4883" s="80">
        <v>0</v>
      </c>
      <c r="F4883" s="80">
        <v>708876</v>
      </c>
      <c r="G4883" s="80">
        <v>1</v>
      </c>
      <c r="H4883" s="280" t="s">
        <v>1394</v>
      </c>
      <c r="I4883" s="80"/>
    </row>
    <row r="4884" spans="1:9">
      <c r="A4884" s="280" t="s">
        <v>6283</v>
      </c>
      <c r="B4884" s="280" t="s">
        <v>5750</v>
      </c>
      <c r="C4884" s="280" t="s">
        <v>1188</v>
      </c>
      <c r="D4884" s="280" t="s">
        <v>1394</v>
      </c>
      <c r="E4884" s="80">
        <v>0</v>
      </c>
      <c r="F4884" s="80">
        <v>708876</v>
      </c>
      <c r="G4884" s="80">
        <v>1</v>
      </c>
      <c r="H4884" s="280" t="s">
        <v>1394</v>
      </c>
      <c r="I4884" s="80"/>
    </row>
    <row r="4885" spans="1:9">
      <c r="A4885" s="280" t="s">
        <v>6284</v>
      </c>
      <c r="B4885" s="280" t="s">
        <v>5752</v>
      </c>
      <c r="C4885" s="280" t="s">
        <v>1188</v>
      </c>
      <c r="D4885" s="280" t="s">
        <v>1394</v>
      </c>
      <c r="E4885" s="80">
        <v>0</v>
      </c>
      <c r="F4885" s="80">
        <v>708876</v>
      </c>
      <c r="G4885" s="80">
        <v>1</v>
      </c>
      <c r="H4885" s="280" t="s">
        <v>1394</v>
      </c>
      <c r="I4885" s="80"/>
    </row>
    <row r="4886" spans="1:9">
      <c r="A4886" s="280" t="s">
        <v>6285</v>
      </c>
      <c r="B4886" s="280" t="s">
        <v>5754</v>
      </c>
      <c r="C4886" s="280" t="s">
        <v>1188</v>
      </c>
      <c r="D4886" s="280" t="s">
        <v>1394</v>
      </c>
      <c r="E4886" s="80">
        <v>0</v>
      </c>
      <c r="F4886" s="80">
        <v>708876</v>
      </c>
      <c r="G4886" s="80">
        <v>1</v>
      </c>
      <c r="H4886" s="280" t="s">
        <v>1394</v>
      </c>
      <c r="I4886" s="80"/>
    </row>
    <row r="4887" spans="1:9">
      <c r="A4887" s="280" t="s">
        <v>6286</v>
      </c>
      <c r="B4887" s="280" t="s">
        <v>5748</v>
      </c>
      <c r="C4887" s="280" t="s">
        <v>1189</v>
      </c>
      <c r="D4887" s="280" t="s">
        <v>1394</v>
      </c>
      <c r="E4887" s="80">
        <v>0</v>
      </c>
      <c r="F4887" s="80">
        <v>708876</v>
      </c>
      <c r="G4887" s="80">
        <v>1</v>
      </c>
      <c r="H4887" s="280" t="s">
        <v>1394</v>
      </c>
      <c r="I4887" s="80"/>
    </row>
    <row r="4888" spans="1:9">
      <c r="A4888" s="280" t="s">
        <v>6287</v>
      </c>
      <c r="B4888" s="280" t="s">
        <v>5750</v>
      </c>
      <c r="C4888" s="280" t="s">
        <v>1189</v>
      </c>
      <c r="D4888" s="280" t="s">
        <v>1394</v>
      </c>
      <c r="E4888" s="80">
        <v>0</v>
      </c>
      <c r="F4888" s="80">
        <v>708876</v>
      </c>
      <c r="G4888" s="80">
        <v>1</v>
      </c>
      <c r="H4888" s="280" t="s">
        <v>1394</v>
      </c>
      <c r="I4888" s="80"/>
    </row>
    <row r="4889" spans="1:9">
      <c r="A4889" s="280" t="s">
        <v>6288</v>
      </c>
      <c r="B4889" s="280" t="s">
        <v>5752</v>
      </c>
      <c r="C4889" s="280" t="s">
        <v>1189</v>
      </c>
      <c r="D4889" s="280" t="s">
        <v>1394</v>
      </c>
      <c r="E4889" s="80">
        <v>0</v>
      </c>
      <c r="F4889" s="80">
        <v>708876</v>
      </c>
      <c r="G4889" s="80">
        <v>1</v>
      </c>
      <c r="H4889" s="280" t="s">
        <v>1394</v>
      </c>
      <c r="I4889" s="80"/>
    </row>
    <row r="4890" spans="1:9">
      <c r="A4890" s="280" t="s">
        <v>6289</v>
      </c>
      <c r="B4890" s="280" t="s">
        <v>5754</v>
      </c>
      <c r="C4890" s="280" t="s">
        <v>1189</v>
      </c>
      <c r="D4890" s="280" t="s">
        <v>1394</v>
      </c>
      <c r="E4890" s="80">
        <v>0</v>
      </c>
      <c r="F4890" s="80">
        <v>708876</v>
      </c>
      <c r="G4890" s="80">
        <v>1</v>
      </c>
      <c r="H4890" s="280" t="s">
        <v>1394</v>
      </c>
      <c r="I4890" s="80"/>
    </row>
    <row r="4891" spans="1:9">
      <c r="A4891" s="280" t="s">
        <v>6290</v>
      </c>
      <c r="B4891" s="280" t="s">
        <v>5748</v>
      </c>
      <c r="C4891" s="280" t="s">
        <v>1181</v>
      </c>
      <c r="D4891" s="280" t="s">
        <v>1394</v>
      </c>
      <c r="E4891" s="80">
        <v>0</v>
      </c>
      <c r="F4891" s="80">
        <v>707367</v>
      </c>
      <c r="G4891" s="80">
        <v>2</v>
      </c>
      <c r="H4891" s="280" t="s">
        <v>1394</v>
      </c>
      <c r="I4891" s="80"/>
    </row>
    <row r="4892" spans="1:9">
      <c r="A4892" s="280" t="s">
        <v>6291</v>
      </c>
      <c r="B4892" s="280" t="s">
        <v>5750</v>
      </c>
      <c r="C4892" s="280" t="s">
        <v>1181</v>
      </c>
      <c r="D4892" s="280" t="s">
        <v>1394</v>
      </c>
      <c r="E4892" s="80">
        <v>0</v>
      </c>
      <c r="F4892" s="80">
        <v>707367</v>
      </c>
      <c r="G4892" s="80">
        <v>2</v>
      </c>
      <c r="H4892" s="280" t="s">
        <v>1394</v>
      </c>
      <c r="I4892" s="80"/>
    </row>
    <row r="4893" spans="1:9">
      <c r="A4893" s="280" t="s">
        <v>6292</v>
      </c>
      <c r="B4893" s="280" t="s">
        <v>5752</v>
      </c>
      <c r="C4893" s="280" t="s">
        <v>1181</v>
      </c>
      <c r="D4893" s="280" t="s">
        <v>1394</v>
      </c>
      <c r="E4893" s="80">
        <v>0</v>
      </c>
      <c r="F4893" s="80">
        <v>707367</v>
      </c>
      <c r="G4893" s="80">
        <v>2</v>
      </c>
      <c r="H4893" s="280" t="s">
        <v>1394</v>
      </c>
      <c r="I4893" s="80"/>
    </row>
    <row r="4894" spans="1:9">
      <c r="A4894" s="280" t="s">
        <v>6293</v>
      </c>
      <c r="B4894" s="280" t="s">
        <v>5754</v>
      </c>
      <c r="C4894" s="280" t="s">
        <v>1181</v>
      </c>
      <c r="D4894" s="280" t="s">
        <v>1394</v>
      </c>
      <c r="E4894" s="80">
        <v>0</v>
      </c>
      <c r="F4894" s="80">
        <v>707367</v>
      </c>
      <c r="G4894" s="80">
        <v>2</v>
      </c>
      <c r="H4894" s="280" t="s">
        <v>1394</v>
      </c>
      <c r="I4894" s="80"/>
    </row>
    <row r="4895" spans="1:9">
      <c r="A4895" s="280" t="s">
        <v>6294</v>
      </c>
      <c r="B4895" s="280" t="s">
        <v>5748</v>
      </c>
      <c r="C4895" s="280" t="s">
        <v>1190</v>
      </c>
      <c r="D4895" s="280" t="s">
        <v>1394</v>
      </c>
      <c r="E4895" s="80">
        <v>230</v>
      </c>
      <c r="F4895" s="80">
        <v>707367</v>
      </c>
      <c r="G4895" s="80">
        <v>2</v>
      </c>
      <c r="H4895" s="280" t="s">
        <v>1394</v>
      </c>
      <c r="I4895" s="80"/>
    </row>
    <row r="4896" spans="1:9">
      <c r="A4896" s="280" t="s">
        <v>6295</v>
      </c>
      <c r="B4896" s="280" t="s">
        <v>5750</v>
      </c>
      <c r="C4896" s="280" t="s">
        <v>1190</v>
      </c>
      <c r="D4896" s="280" t="s">
        <v>1394</v>
      </c>
      <c r="E4896" s="80">
        <v>907870.91128615884</v>
      </c>
      <c r="F4896" s="80">
        <v>707367</v>
      </c>
      <c r="G4896" s="80">
        <v>2</v>
      </c>
      <c r="H4896" s="280" t="s">
        <v>1394</v>
      </c>
      <c r="I4896" s="80"/>
    </row>
    <row r="4897" spans="1:9">
      <c r="A4897" s="280" t="s">
        <v>6296</v>
      </c>
      <c r="B4897" s="280" t="s">
        <v>5752</v>
      </c>
      <c r="C4897" s="280" t="s">
        <v>1190</v>
      </c>
      <c r="D4897" s="280" t="s">
        <v>1394</v>
      </c>
      <c r="E4897" s="80">
        <v>3.2514946272585519E-4</v>
      </c>
      <c r="F4897" s="80">
        <v>707367</v>
      </c>
      <c r="G4897" s="80">
        <v>2</v>
      </c>
      <c r="H4897" s="280" t="s">
        <v>1394</v>
      </c>
      <c r="I4897" s="80"/>
    </row>
    <row r="4898" spans="1:9">
      <c r="A4898" s="280" t="s">
        <v>6297</v>
      </c>
      <c r="B4898" s="280" t="s">
        <v>5754</v>
      </c>
      <c r="C4898" s="280" t="s">
        <v>1190</v>
      </c>
      <c r="D4898" s="280" t="s">
        <v>1394</v>
      </c>
      <c r="E4898" s="80">
        <v>1.2834510392570742</v>
      </c>
      <c r="F4898" s="80">
        <v>707367</v>
      </c>
      <c r="G4898" s="80">
        <v>2</v>
      </c>
      <c r="H4898" s="280" t="s">
        <v>1394</v>
      </c>
      <c r="I4898" s="80"/>
    </row>
    <row r="4899" spans="1:9">
      <c r="A4899" s="280" t="s">
        <v>6298</v>
      </c>
      <c r="B4899" s="280" t="s">
        <v>1457</v>
      </c>
      <c r="C4899" s="280" t="s">
        <v>1190</v>
      </c>
      <c r="D4899" s="280" t="s">
        <v>1211</v>
      </c>
      <c r="E4899" s="80">
        <v>9.5049504950495065E-3</v>
      </c>
      <c r="F4899" s="80">
        <v>707367</v>
      </c>
      <c r="G4899" s="80">
        <v>2</v>
      </c>
      <c r="H4899" s="280" t="s">
        <v>1342</v>
      </c>
      <c r="I4899" s="80"/>
    </row>
    <row r="4900" spans="1:9">
      <c r="A4900" s="280" t="s">
        <v>6299</v>
      </c>
      <c r="B4900" s="280" t="s">
        <v>1457</v>
      </c>
      <c r="C4900" s="280" t="s">
        <v>1190</v>
      </c>
      <c r="D4900" s="280" t="s">
        <v>1212</v>
      </c>
      <c r="E4900" s="80">
        <v>9.5961615353858457E-3</v>
      </c>
      <c r="F4900" s="80">
        <v>707367</v>
      </c>
      <c r="G4900" s="80">
        <v>2</v>
      </c>
      <c r="H4900" s="280" t="s">
        <v>1342</v>
      </c>
      <c r="I4900" s="80"/>
    </row>
    <row r="4901" spans="1:9">
      <c r="A4901" s="280" t="s">
        <v>6300</v>
      </c>
      <c r="B4901" s="280" t="s">
        <v>1457</v>
      </c>
      <c r="C4901" s="280" t="s">
        <v>1190</v>
      </c>
      <c r="D4901" s="280" t="s">
        <v>1213</v>
      </c>
      <c r="E4901" s="80">
        <v>9.5961615353858457E-3</v>
      </c>
      <c r="F4901" s="80">
        <v>707367</v>
      </c>
      <c r="G4901" s="80">
        <v>2</v>
      </c>
      <c r="H4901" s="280" t="s">
        <v>1342</v>
      </c>
      <c r="I4901" s="80"/>
    </row>
    <row r="4902" spans="1:9">
      <c r="A4902" s="280" t="s">
        <v>6301</v>
      </c>
      <c r="B4902" s="280" t="s">
        <v>1457</v>
      </c>
      <c r="C4902" s="280" t="s">
        <v>1190</v>
      </c>
      <c r="D4902" s="280" t="s">
        <v>1214</v>
      </c>
      <c r="E4902" s="80">
        <v>9.5961615353858457E-3</v>
      </c>
      <c r="F4902" s="80">
        <v>707367</v>
      </c>
      <c r="G4902" s="80">
        <v>2</v>
      </c>
      <c r="H4902" s="280" t="s">
        <v>1342</v>
      </c>
      <c r="I4902" s="80"/>
    </row>
    <row r="4903" spans="1:9">
      <c r="A4903" s="280" t="s">
        <v>6302</v>
      </c>
      <c r="B4903" s="280" t="s">
        <v>1457</v>
      </c>
      <c r="C4903" s="280" t="s">
        <v>1190</v>
      </c>
      <c r="D4903" s="280" t="s">
        <v>1215</v>
      </c>
      <c r="E4903" s="80">
        <v>9.5961615353858457E-3</v>
      </c>
      <c r="F4903" s="80">
        <v>707367</v>
      </c>
      <c r="G4903" s="80">
        <v>2</v>
      </c>
      <c r="H4903" s="280" t="s">
        <v>1342</v>
      </c>
      <c r="I4903" s="80"/>
    </row>
    <row r="4904" spans="1:9">
      <c r="A4904" s="280" t="s">
        <v>6303</v>
      </c>
      <c r="B4904" s="280" t="s">
        <v>1457</v>
      </c>
      <c r="C4904" s="280" t="s">
        <v>1190</v>
      </c>
      <c r="D4904" s="280" t="s">
        <v>1216</v>
      </c>
      <c r="E4904" s="80">
        <v>1.0078373006974737E-2</v>
      </c>
      <c r="F4904" s="80">
        <v>707367</v>
      </c>
      <c r="G4904" s="80">
        <v>2</v>
      </c>
      <c r="H4904" s="280" t="s">
        <v>1342</v>
      </c>
      <c r="I4904" s="80"/>
    </row>
    <row r="4905" spans="1:9">
      <c r="A4905" s="280" t="s">
        <v>6304</v>
      </c>
      <c r="B4905" s="280" t="s">
        <v>1457</v>
      </c>
      <c r="C4905" s="280" t="s">
        <v>1190</v>
      </c>
      <c r="D4905" s="280" t="s">
        <v>1217</v>
      </c>
      <c r="E4905" s="80">
        <v>6.4257885880198524E-3</v>
      </c>
      <c r="F4905" s="80">
        <v>707367</v>
      </c>
      <c r="G4905" s="80">
        <v>2</v>
      </c>
      <c r="H4905" s="280" t="s">
        <v>1342</v>
      </c>
      <c r="I4905" s="80"/>
    </row>
    <row r="4906" spans="1:9">
      <c r="A4906" s="280" t="s">
        <v>6305</v>
      </c>
      <c r="B4906" s="280" t="s">
        <v>1457</v>
      </c>
      <c r="C4906" s="280" t="s">
        <v>1190</v>
      </c>
      <c r="D4906" s="280" t="s">
        <v>1218</v>
      </c>
      <c r="E4906" s="80">
        <v>9.4881457105241273E-3</v>
      </c>
      <c r="F4906" s="80">
        <v>707367</v>
      </c>
      <c r="G4906" s="80">
        <v>2</v>
      </c>
      <c r="H4906" s="280" t="s">
        <v>1342</v>
      </c>
      <c r="I4906" s="80"/>
    </row>
    <row r="4907" spans="1:9">
      <c r="A4907" s="280" t="s">
        <v>6306</v>
      </c>
      <c r="B4907" s="280" t="s">
        <v>1457</v>
      </c>
      <c r="C4907" s="280" t="s">
        <v>1190</v>
      </c>
      <c r="D4907" s="280" t="s">
        <v>1219</v>
      </c>
      <c r="E4907" s="80">
        <v>4.5014418377684641E-3</v>
      </c>
      <c r="F4907" s="80">
        <v>707367</v>
      </c>
      <c r="G4907" s="80">
        <v>2</v>
      </c>
      <c r="H4907" s="280" t="s">
        <v>1342</v>
      </c>
      <c r="I4907" s="80"/>
    </row>
    <row r="4908" spans="1:9">
      <c r="A4908" s="280" t="s">
        <v>6307</v>
      </c>
      <c r="B4908" s="280" t="s">
        <v>1457</v>
      </c>
      <c r="C4908" s="280" t="s">
        <v>1190</v>
      </c>
      <c r="D4908" s="280" t="s">
        <v>1347</v>
      </c>
      <c r="E4908" s="80">
        <v>5.6418996670815763E-3</v>
      </c>
      <c r="F4908" s="80">
        <v>707367</v>
      </c>
      <c r="G4908" s="80">
        <v>2</v>
      </c>
      <c r="H4908" s="280" t="s">
        <v>1342</v>
      </c>
      <c r="I4908" s="80"/>
    </row>
    <row r="4909" spans="1:9">
      <c r="A4909" s="280" t="s">
        <v>6308</v>
      </c>
      <c r="B4909" s="280" t="s">
        <v>1457</v>
      </c>
      <c r="C4909" s="280" t="s">
        <v>1190</v>
      </c>
      <c r="D4909" s="280" t="s">
        <v>1344</v>
      </c>
      <c r="E4909" s="80">
        <v>1.4797396971287971E-2</v>
      </c>
      <c r="F4909" s="80">
        <v>707367</v>
      </c>
      <c r="G4909" s="80">
        <v>2</v>
      </c>
      <c r="H4909" s="280" t="s">
        <v>1342</v>
      </c>
      <c r="I4909" s="80"/>
    </row>
    <row r="4910" spans="1:9">
      <c r="A4910" s="280" t="s">
        <v>6309</v>
      </c>
      <c r="B4910" s="280" t="s">
        <v>5748</v>
      </c>
      <c r="C4910" s="280" t="s">
        <v>1191</v>
      </c>
      <c r="D4910" s="280" t="s">
        <v>1394</v>
      </c>
      <c r="E4910" s="80">
        <v>230</v>
      </c>
      <c r="F4910" s="80">
        <v>707367</v>
      </c>
      <c r="G4910" s="80">
        <v>2</v>
      </c>
      <c r="H4910" s="280" t="s">
        <v>1394</v>
      </c>
      <c r="I4910" s="80"/>
    </row>
    <row r="4911" spans="1:9">
      <c r="A4911" s="280" t="s">
        <v>6310</v>
      </c>
      <c r="B4911" s="280" t="s">
        <v>5750</v>
      </c>
      <c r="C4911" s="280" t="s">
        <v>1191</v>
      </c>
      <c r="D4911" s="280" t="s">
        <v>1394</v>
      </c>
      <c r="E4911" s="80">
        <v>907870.91128615884</v>
      </c>
      <c r="F4911" s="80">
        <v>707367</v>
      </c>
      <c r="G4911" s="80">
        <v>2</v>
      </c>
      <c r="H4911" s="280" t="s">
        <v>1394</v>
      </c>
      <c r="I4911" s="80"/>
    </row>
    <row r="4912" spans="1:9">
      <c r="A4912" s="280" t="s">
        <v>6311</v>
      </c>
      <c r="B4912" s="280" t="s">
        <v>5752</v>
      </c>
      <c r="C4912" s="280" t="s">
        <v>1191</v>
      </c>
      <c r="D4912" s="280" t="s">
        <v>1394</v>
      </c>
      <c r="E4912" s="80">
        <v>3.2514946272585519E-4</v>
      </c>
      <c r="F4912" s="80">
        <v>707367</v>
      </c>
      <c r="G4912" s="80">
        <v>2</v>
      </c>
      <c r="H4912" s="280" t="s">
        <v>1394</v>
      </c>
      <c r="I4912" s="80"/>
    </row>
    <row r="4913" spans="1:9">
      <c r="A4913" s="280" t="s">
        <v>6312</v>
      </c>
      <c r="B4913" s="280" t="s">
        <v>5754</v>
      </c>
      <c r="C4913" s="280" t="s">
        <v>1191</v>
      </c>
      <c r="D4913" s="280" t="s">
        <v>1394</v>
      </c>
      <c r="E4913" s="80">
        <v>1.2834510392570742</v>
      </c>
      <c r="F4913" s="80">
        <v>707367</v>
      </c>
      <c r="G4913" s="80">
        <v>2</v>
      </c>
      <c r="H4913" s="280" t="s">
        <v>1394</v>
      </c>
      <c r="I4913" s="80"/>
    </row>
    <row r="4914" spans="1:9">
      <c r="A4914" s="280" t="s">
        <v>6313</v>
      </c>
      <c r="B4914" s="280" t="s">
        <v>1457</v>
      </c>
      <c r="C4914" s="280" t="s">
        <v>1191</v>
      </c>
      <c r="D4914" s="280" t="s">
        <v>1211</v>
      </c>
      <c r="E4914" s="80">
        <v>9.5049504950495065E-3</v>
      </c>
      <c r="F4914" s="80">
        <v>707367</v>
      </c>
      <c r="G4914" s="80">
        <v>2</v>
      </c>
      <c r="H4914" s="280" t="s">
        <v>1342</v>
      </c>
      <c r="I4914" s="80"/>
    </row>
    <row r="4915" spans="1:9">
      <c r="A4915" s="280" t="s">
        <v>6314</v>
      </c>
      <c r="B4915" s="280" t="s">
        <v>1457</v>
      </c>
      <c r="C4915" s="280" t="s">
        <v>1191</v>
      </c>
      <c r="D4915" s="280" t="s">
        <v>1212</v>
      </c>
      <c r="E4915" s="80">
        <v>9.5961615353858457E-3</v>
      </c>
      <c r="F4915" s="80">
        <v>707367</v>
      </c>
      <c r="G4915" s="80">
        <v>2</v>
      </c>
      <c r="H4915" s="280" t="s">
        <v>1342</v>
      </c>
      <c r="I4915" s="80"/>
    </row>
    <row r="4916" spans="1:9">
      <c r="A4916" s="280" t="s">
        <v>6315</v>
      </c>
      <c r="B4916" s="280" t="s">
        <v>1457</v>
      </c>
      <c r="C4916" s="280" t="s">
        <v>1191</v>
      </c>
      <c r="D4916" s="280" t="s">
        <v>1213</v>
      </c>
      <c r="E4916" s="80">
        <v>9.5961615353858457E-3</v>
      </c>
      <c r="F4916" s="80">
        <v>707367</v>
      </c>
      <c r="G4916" s="80">
        <v>2</v>
      </c>
      <c r="H4916" s="280" t="s">
        <v>1342</v>
      </c>
      <c r="I4916" s="80"/>
    </row>
    <row r="4917" spans="1:9">
      <c r="A4917" s="280" t="s">
        <v>6316</v>
      </c>
      <c r="B4917" s="280" t="s">
        <v>1457</v>
      </c>
      <c r="C4917" s="280" t="s">
        <v>1191</v>
      </c>
      <c r="D4917" s="280" t="s">
        <v>1214</v>
      </c>
      <c r="E4917" s="80">
        <v>9.5961615353858457E-3</v>
      </c>
      <c r="F4917" s="80">
        <v>707367</v>
      </c>
      <c r="G4917" s="80">
        <v>2</v>
      </c>
      <c r="H4917" s="280" t="s">
        <v>1342</v>
      </c>
      <c r="I4917" s="80"/>
    </row>
    <row r="4918" spans="1:9">
      <c r="A4918" s="280" t="s">
        <v>6317</v>
      </c>
      <c r="B4918" s="280" t="s">
        <v>1457</v>
      </c>
      <c r="C4918" s="280" t="s">
        <v>1191</v>
      </c>
      <c r="D4918" s="280" t="s">
        <v>1215</v>
      </c>
      <c r="E4918" s="80">
        <v>9.5961615353858457E-3</v>
      </c>
      <c r="F4918" s="80">
        <v>707367</v>
      </c>
      <c r="G4918" s="80">
        <v>2</v>
      </c>
      <c r="H4918" s="280" t="s">
        <v>1342</v>
      </c>
      <c r="I4918" s="80"/>
    </row>
    <row r="4919" spans="1:9">
      <c r="A4919" s="280" t="s">
        <v>6318</v>
      </c>
      <c r="B4919" s="280" t="s">
        <v>1457</v>
      </c>
      <c r="C4919" s="280" t="s">
        <v>1191</v>
      </c>
      <c r="D4919" s="280" t="s">
        <v>1216</v>
      </c>
      <c r="E4919" s="80">
        <v>1.0078373006974737E-2</v>
      </c>
      <c r="F4919" s="80">
        <v>707367</v>
      </c>
      <c r="G4919" s="80">
        <v>2</v>
      </c>
      <c r="H4919" s="280" t="s">
        <v>1342</v>
      </c>
      <c r="I4919" s="80"/>
    </row>
    <row r="4920" spans="1:9">
      <c r="A4920" s="280" t="s">
        <v>6319</v>
      </c>
      <c r="B4920" s="280" t="s">
        <v>1457</v>
      </c>
      <c r="C4920" s="280" t="s">
        <v>1191</v>
      </c>
      <c r="D4920" s="280" t="s">
        <v>1217</v>
      </c>
      <c r="E4920" s="80">
        <v>6.4257885880198524E-3</v>
      </c>
      <c r="F4920" s="80">
        <v>707367</v>
      </c>
      <c r="G4920" s="80">
        <v>2</v>
      </c>
      <c r="H4920" s="280" t="s">
        <v>1342</v>
      </c>
      <c r="I4920" s="80"/>
    </row>
    <row r="4921" spans="1:9">
      <c r="A4921" s="280" t="s">
        <v>6320</v>
      </c>
      <c r="B4921" s="280" t="s">
        <v>1457</v>
      </c>
      <c r="C4921" s="280" t="s">
        <v>1191</v>
      </c>
      <c r="D4921" s="280" t="s">
        <v>1218</v>
      </c>
      <c r="E4921" s="80">
        <v>9.4881457105241273E-3</v>
      </c>
      <c r="F4921" s="80">
        <v>707367</v>
      </c>
      <c r="G4921" s="80">
        <v>2</v>
      </c>
      <c r="H4921" s="280" t="s">
        <v>1342</v>
      </c>
      <c r="I4921" s="80"/>
    </row>
    <row r="4922" spans="1:9">
      <c r="A4922" s="280" t="s">
        <v>6321</v>
      </c>
      <c r="B4922" s="280" t="s">
        <v>1457</v>
      </c>
      <c r="C4922" s="280" t="s">
        <v>1191</v>
      </c>
      <c r="D4922" s="280" t="s">
        <v>1219</v>
      </c>
      <c r="E4922" s="80">
        <v>4.5014418377684641E-3</v>
      </c>
      <c r="F4922" s="80">
        <v>707367</v>
      </c>
      <c r="G4922" s="80">
        <v>2</v>
      </c>
      <c r="H4922" s="280" t="s">
        <v>1342</v>
      </c>
      <c r="I4922" s="80"/>
    </row>
    <row r="4923" spans="1:9">
      <c r="A4923" s="280" t="s">
        <v>6322</v>
      </c>
      <c r="B4923" s="280" t="s">
        <v>1457</v>
      </c>
      <c r="C4923" s="280" t="s">
        <v>1191</v>
      </c>
      <c r="D4923" s="280" t="s">
        <v>1347</v>
      </c>
      <c r="E4923" s="80">
        <v>5.6418996670815763E-3</v>
      </c>
      <c r="F4923" s="80">
        <v>707367</v>
      </c>
      <c r="G4923" s="80">
        <v>2</v>
      </c>
      <c r="H4923" s="280" t="s">
        <v>1342</v>
      </c>
      <c r="I4923" s="80"/>
    </row>
    <row r="4924" spans="1:9">
      <c r="A4924" s="280" t="s">
        <v>6323</v>
      </c>
      <c r="B4924" s="280" t="s">
        <v>1457</v>
      </c>
      <c r="C4924" s="280" t="s">
        <v>1191</v>
      </c>
      <c r="D4924" s="280" t="s">
        <v>1344</v>
      </c>
      <c r="E4924" s="80">
        <v>1.4797396971287971E-2</v>
      </c>
      <c r="F4924" s="80">
        <v>707367</v>
      </c>
      <c r="G4924" s="80">
        <v>2</v>
      </c>
      <c r="H4924" s="280" t="s">
        <v>1342</v>
      </c>
      <c r="I4924" s="80"/>
    </row>
    <row r="4925" spans="1:9">
      <c r="A4925" s="280" t="s">
        <v>6324</v>
      </c>
      <c r="B4925" s="280" t="s">
        <v>5748</v>
      </c>
      <c r="C4925" s="280" t="s">
        <v>1192</v>
      </c>
      <c r="D4925" s="280" t="s">
        <v>1394</v>
      </c>
      <c r="E4925" s="80">
        <v>12512</v>
      </c>
      <c r="F4925" s="80">
        <v>707367</v>
      </c>
      <c r="G4925" s="80">
        <v>2</v>
      </c>
      <c r="H4925" s="280" t="s">
        <v>1394</v>
      </c>
      <c r="I4925" s="80"/>
    </row>
    <row r="4926" spans="1:9">
      <c r="A4926" s="280" t="s">
        <v>6325</v>
      </c>
      <c r="B4926" s="280" t="s">
        <v>5750</v>
      </c>
      <c r="C4926" s="280" t="s">
        <v>1192</v>
      </c>
      <c r="D4926" s="280" t="s">
        <v>1394</v>
      </c>
      <c r="E4926" s="80">
        <v>111561814.01084623</v>
      </c>
      <c r="F4926" s="80">
        <v>707367</v>
      </c>
      <c r="G4926" s="80">
        <v>2</v>
      </c>
      <c r="H4926" s="280" t="s">
        <v>1394</v>
      </c>
      <c r="I4926" s="80"/>
    </row>
    <row r="4927" spans="1:9">
      <c r="A4927" s="280" t="s">
        <v>6326</v>
      </c>
      <c r="B4927" s="280" t="s">
        <v>5752</v>
      </c>
      <c r="C4927" s="280" t="s">
        <v>1192</v>
      </c>
      <c r="D4927" s="280" t="s">
        <v>1394</v>
      </c>
      <c r="E4927" s="80">
        <v>1.7688130772286523E-2</v>
      </c>
      <c r="F4927" s="80">
        <v>707367</v>
      </c>
      <c r="G4927" s="80">
        <v>2</v>
      </c>
      <c r="H4927" s="280" t="s">
        <v>1394</v>
      </c>
      <c r="I4927" s="80"/>
    </row>
    <row r="4928" spans="1:9">
      <c r="A4928" s="280" t="s">
        <v>6327</v>
      </c>
      <c r="B4928" s="280" t="s">
        <v>5754</v>
      </c>
      <c r="C4928" s="280" t="s">
        <v>1192</v>
      </c>
      <c r="D4928" s="280" t="s">
        <v>1394</v>
      </c>
      <c r="E4928" s="80">
        <v>157.71419081021057</v>
      </c>
      <c r="F4928" s="80">
        <v>707367</v>
      </c>
      <c r="G4928" s="80">
        <v>2</v>
      </c>
      <c r="H4928" s="280" t="s">
        <v>1394</v>
      </c>
      <c r="I4928" s="80"/>
    </row>
    <row r="4929" spans="1:9">
      <c r="A4929" s="280" t="s">
        <v>6328</v>
      </c>
      <c r="B4929" s="280" t="s">
        <v>1457</v>
      </c>
      <c r="C4929" s="280" t="s">
        <v>1192</v>
      </c>
      <c r="D4929" s="280" t="s">
        <v>1211</v>
      </c>
      <c r="E4929" s="80">
        <v>2.2480311648978211E-2</v>
      </c>
      <c r="F4929" s="80">
        <v>707367</v>
      </c>
      <c r="G4929" s="80">
        <v>2</v>
      </c>
      <c r="H4929" s="280" t="s">
        <v>1342</v>
      </c>
      <c r="I4929" s="80"/>
    </row>
    <row r="4930" spans="1:9">
      <c r="A4930" s="280" t="s">
        <v>6329</v>
      </c>
      <c r="B4930" s="280" t="s">
        <v>1457</v>
      </c>
      <c r="C4930" s="280" t="s">
        <v>1192</v>
      </c>
      <c r="D4930" s="280" t="s">
        <v>1212</v>
      </c>
      <c r="E4930" s="80">
        <v>2.3084864919308931E-2</v>
      </c>
      <c r="F4930" s="80">
        <v>707367</v>
      </c>
      <c r="G4930" s="80">
        <v>2</v>
      </c>
      <c r="H4930" s="280" t="s">
        <v>1342</v>
      </c>
      <c r="I4930" s="80"/>
    </row>
    <row r="4931" spans="1:9">
      <c r="A4931" s="280" t="s">
        <v>6330</v>
      </c>
      <c r="B4931" s="280" t="s">
        <v>1457</v>
      </c>
      <c r="C4931" s="280" t="s">
        <v>1192</v>
      </c>
      <c r="D4931" s="280" t="s">
        <v>1213</v>
      </c>
      <c r="E4931" s="80">
        <v>2.2481988322513805E-2</v>
      </c>
      <c r="F4931" s="80">
        <v>707367</v>
      </c>
      <c r="G4931" s="80">
        <v>2</v>
      </c>
      <c r="H4931" s="280" t="s">
        <v>1342</v>
      </c>
      <c r="I4931" s="80"/>
    </row>
    <row r="4932" spans="1:9">
      <c r="A4932" s="280" t="s">
        <v>6331</v>
      </c>
      <c r="B4932" s="280" t="s">
        <v>1457</v>
      </c>
      <c r="C4932" s="280" t="s">
        <v>1192</v>
      </c>
      <c r="D4932" s="280" t="s">
        <v>1214</v>
      </c>
      <c r="E4932" s="80">
        <v>2.2481988322513805E-2</v>
      </c>
      <c r="F4932" s="80">
        <v>707367</v>
      </c>
      <c r="G4932" s="80">
        <v>2</v>
      </c>
      <c r="H4932" s="280" t="s">
        <v>1342</v>
      </c>
      <c r="I4932" s="80"/>
    </row>
    <row r="4933" spans="1:9">
      <c r="A4933" s="280" t="s">
        <v>6332</v>
      </c>
      <c r="B4933" s="280" t="s">
        <v>1457</v>
      </c>
      <c r="C4933" s="280" t="s">
        <v>1192</v>
      </c>
      <c r="D4933" s="280" t="s">
        <v>1215</v>
      </c>
      <c r="E4933" s="80">
        <v>2.2843917365890174E-2</v>
      </c>
      <c r="F4933" s="80">
        <v>707367</v>
      </c>
      <c r="G4933" s="80">
        <v>2</v>
      </c>
      <c r="H4933" s="280" t="s">
        <v>1342</v>
      </c>
      <c r="I4933" s="80"/>
    </row>
    <row r="4934" spans="1:9">
      <c r="A4934" s="280" t="s">
        <v>6333</v>
      </c>
      <c r="B4934" s="280" t="s">
        <v>1457</v>
      </c>
      <c r="C4934" s="280" t="s">
        <v>1192</v>
      </c>
      <c r="D4934" s="280" t="s">
        <v>1216</v>
      </c>
      <c r="E4934" s="80">
        <v>2.5277513090586044E-2</v>
      </c>
      <c r="F4934" s="80">
        <v>707367</v>
      </c>
      <c r="G4934" s="80">
        <v>2</v>
      </c>
      <c r="H4934" s="280" t="s">
        <v>1342</v>
      </c>
      <c r="I4934" s="80"/>
    </row>
    <row r="4935" spans="1:9">
      <c r="A4935" s="280" t="s">
        <v>6334</v>
      </c>
      <c r="B4935" s="280" t="s">
        <v>1457</v>
      </c>
      <c r="C4935" s="280" t="s">
        <v>1192</v>
      </c>
      <c r="D4935" s="280" t="s">
        <v>1217</v>
      </c>
      <c r="E4935" s="80">
        <v>1.6291581399965453E-2</v>
      </c>
      <c r="F4935" s="80">
        <v>707367</v>
      </c>
      <c r="G4935" s="80">
        <v>2</v>
      </c>
      <c r="H4935" s="280" t="s">
        <v>1342</v>
      </c>
      <c r="I4935" s="80"/>
    </row>
    <row r="4936" spans="1:9">
      <c r="A4936" s="280" t="s">
        <v>6335</v>
      </c>
      <c r="B4936" s="280" t="s">
        <v>1457</v>
      </c>
      <c r="C4936" s="280" t="s">
        <v>1192</v>
      </c>
      <c r="D4936" s="280" t="s">
        <v>1218</v>
      </c>
      <c r="E4936" s="80">
        <v>1.4864577544261817E-2</v>
      </c>
      <c r="F4936" s="80">
        <v>707367</v>
      </c>
      <c r="G4936" s="80">
        <v>2</v>
      </c>
      <c r="H4936" s="280" t="s">
        <v>1342</v>
      </c>
      <c r="I4936" s="80"/>
    </row>
    <row r="4937" spans="1:9">
      <c r="A4937" s="280" t="s">
        <v>6336</v>
      </c>
      <c r="B4937" s="280" t="s">
        <v>1457</v>
      </c>
      <c r="C4937" s="280" t="s">
        <v>1192</v>
      </c>
      <c r="D4937" s="280" t="s">
        <v>1219</v>
      </c>
      <c r="E4937" s="80">
        <v>1.9090142694205239E-2</v>
      </c>
      <c r="F4937" s="80">
        <v>707367</v>
      </c>
      <c r="G4937" s="80">
        <v>2</v>
      </c>
      <c r="H4937" s="280" t="s">
        <v>1342</v>
      </c>
      <c r="I4937" s="80"/>
    </row>
    <row r="4938" spans="1:9">
      <c r="A4938" s="280" t="s">
        <v>6337</v>
      </c>
      <c r="B4938" s="280" t="s">
        <v>1457</v>
      </c>
      <c r="C4938" s="280" t="s">
        <v>1192</v>
      </c>
      <c r="D4938" s="280" t="s">
        <v>1347</v>
      </c>
      <c r="E4938" s="80">
        <v>1.4183114654858915E-2</v>
      </c>
      <c r="F4938" s="80">
        <v>707367</v>
      </c>
      <c r="G4938" s="80">
        <v>2</v>
      </c>
      <c r="H4938" s="280" t="s">
        <v>1342</v>
      </c>
      <c r="I4938" s="80"/>
    </row>
    <row r="4939" spans="1:9">
      <c r="A4939" s="280" t="s">
        <v>6338</v>
      </c>
      <c r="B4939" s="280" t="s">
        <v>1457</v>
      </c>
      <c r="C4939" s="280" t="s">
        <v>1192</v>
      </c>
      <c r="D4939" s="280" t="s">
        <v>1344</v>
      </c>
      <c r="E4939" s="80">
        <v>3.4305176843204561E-2</v>
      </c>
      <c r="F4939" s="80">
        <v>707367</v>
      </c>
      <c r="G4939" s="80">
        <v>2</v>
      </c>
      <c r="H4939" s="280" t="s">
        <v>1342</v>
      </c>
      <c r="I4939" s="80"/>
    </row>
    <row r="4940" spans="1:9">
      <c r="A4940" s="280" t="s">
        <v>6339</v>
      </c>
      <c r="B4940" s="280" t="s">
        <v>5748</v>
      </c>
      <c r="C4940" s="280" t="s">
        <v>1193</v>
      </c>
      <c r="D4940" s="280" t="s">
        <v>1394</v>
      </c>
      <c r="E4940" s="80">
        <v>0</v>
      </c>
      <c r="F4940" s="80">
        <v>707367</v>
      </c>
      <c r="G4940" s="80">
        <v>2</v>
      </c>
      <c r="H4940" s="280" t="s">
        <v>1394</v>
      </c>
      <c r="I4940" s="80"/>
    </row>
    <row r="4941" spans="1:9">
      <c r="A4941" s="280" t="s">
        <v>6340</v>
      </c>
      <c r="B4941" s="280" t="s">
        <v>5750</v>
      </c>
      <c r="C4941" s="280" t="s">
        <v>1193</v>
      </c>
      <c r="D4941" s="280" t="s">
        <v>1394</v>
      </c>
      <c r="E4941" s="80">
        <v>0</v>
      </c>
      <c r="F4941" s="80">
        <v>707367</v>
      </c>
      <c r="G4941" s="80">
        <v>2</v>
      </c>
      <c r="H4941" s="280" t="s">
        <v>1394</v>
      </c>
      <c r="I4941" s="80"/>
    </row>
    <row r="4942" spans="1:9">
      <c r="A4942" s="280" t="s">
        <v>6341</v>
      </c>
      <c r="B4942" s="280" t="s">
        <v>5752</v>
      </c>
      <c r="C4942" s="280" t="s">
        <v>1193</v>
      </c>
      <c r="D4942" s="280" t="s">
        <v>1394</v>
      </c>
      <c r="E4942" s="80">
        <v>0</v>
      </c>
      <c r="F4942" s="80">
        <v>707367</v>
      </c>
      <c r="G4942" s="80">
        <v>2</v>
      </c>
      <c r="H4942" s="280" t="s">
        <v>1394</v>
      </c>
      <c r="I4942" s="80"/>
    </row>
    <row r="4943" spans="1:9">
      <c r="A4943" s="280" t="s">
        <v>6342</v>
      </c>
      <c r="B4943" s="280" t="s">
        <v>5754</v>
      </c>
      <c r="C4943" s="280" t="s">
        <v>1193</v>
      </c>
      <c r="D4943" s="280" t="s">
        <v>1394</v>
      </c>
      <c r="E4943" s="80">
        <v>0</v>
      </c>
      <c r="F4943" s="80">
        <v>707367</v>
      </c>
      <c r="G4943" s="80">
        <v>2</v>
      </c>
      <c r="H4943" s="280" t="s">
        <v>1394</v>
      </c>
      <c r="I4943" s="80"/>
    </row>
    <row r="4944" spans="1:9">
      <c r="A4944" s="280" t="s">
        <v>6343</v>
      </c>
      <c r="B4944" s="280" t="s">
        <v>5748</v>
      </c>
      <c r="C4944" s="280" t="s">
        <v>1194</v>
      </c>
      <c r="D4944" s="280" t="s">
        <v>1394</v>
      </c>
      <c r="E4944" s="80">
        <v>12282</v>
      </c>
      <c r="F4944" s="80">
        <v>707367</v>
      </c>
      <c r="G4944" s="80">
        <v>2</v>
      </c>
      <c r="H4944" s="280" t="s">
        <v>1394</v>
      </c>
      <c r="I4944" s="80"/>
    </row>
    <row r="4945" spans="1:9">
      <c r="A4945" s="280" t="s">
        <v>6344</v>
      </c>
      <c r="B4945" s="280" t="s">
        <v>5750</v>
      </c>
      <c r="C4945" s="280" t="s">
        <v>1194</v>
      </c>
      <c r="D4945" s="280" t="s">
        <v>1394</v>
      </c>
      <c r="E4945" s="80">
        <v>110653943.09956007</v>
      </c>
      <c r="F4945" s="80">
        <v>707367</v>
      </c>
      <c r="G4945" s="80">
        <v>2</v>
      </c>
      <c r="H4945" s="280" t="s">
        <v>1394</v>
      </c>
      <c r="I4945" s="80"/>
    </row>
    <row r="4946" spans="1:9">
      <c r="A4946" s="280" t="s">
        <v>6345</v>
      </c>
      <c r="B4946" s="280" t="s">
        <v>5752</v>
      </c>
      <c r="C4946" s="280" t="s">
        <v>1194</v>
      </c>
      <c r="D4946" s="280" t="s">
        <v>1394</v>
      </c>
      <c r="E4946" s="80">
        <v>1.7362981309560665E-2</v>
      </c>
      <c r="F4946" s="80">
        <v>707367</v>
      </c>
      <c r="G4946" s="80">
        <v>2</v>
      </c>
      <c r="H4946" s="280" t="s">
        <v>1394</v>
      </c>
      <c r="I4946" s="80"/>
    </row>
    <row r="4947" spans="1:9">
      <c r="A4947" s="280" t="s">
        <v>6346</v>
      </c>
      <c r="B4947" s="280" t="s">
        <v>5754</v>
      </c>
      <c r="C4947" s="280" t="s">
        <v>1194</v>
      </c>
      <c r="D4947" s="280" t="s">
        <v>1394</v>
      </c>
      <c r="E4947" s="80">
        <v>156.43073977095349</v>
      </c>
      <c r="F4947" s="80">
        <v>707367</v>
      </c>
      <c r="G4947" s="80">
        <v>2</v>
      </c>
      <c r="H4947" s="280" t="s">
        <v>1394</v>
      </c>
      <c r="I4947" s="80"/>
    </row>
    <row r="4948" spans="1:9">
      <c r="A4948" s="280" t="s">
        <v>6347</v>
      </c>
      <c r="B4948" s="280" t="s">
        <v>1457</v>
      </c>
      <c r="C4948" s="280" t="s">
        <v>1194</v>
      </c>
      <c r="D4948" s="280" t="s">
        <v>1211</v>
      </c>
      <c r="E4948" s="80">
        <v>2.2723295940250285E-2</v>
      </c>
      <c r="F4948" s="80">
        <v>707367</v>
      </c>
      <c r="G4948" s="80">
        <v>2</v>
      </c>
      <c r="H4948" s="280" t="s">
        <v>1342</v>
      </c>
      <c r="I4948" s="80"/>
    </row>
    <row r="4949" spans="1:9">
      <c r="A4949" s="280" t="s">
        <v>6348</v>
      </c>
      <c r="B4949" s="280" t="s">
        <v>1457</v>
      </c>
      <c r="C4949" s="280" t="s">
        <v>1194</v>
      </c>
      <c r="D4949" s="280" t="s">
        <v>1212</v>
      </c>
      <c r="E4949" s="80">
        <v>2.3337462360955435E-2</v>
      </c>
      <c r="F4949" s="80">
        <v>707367</v>
      </c>
      <c r="G4949" s="80">
        <v>2</v>
      </c>
      <c r="H4949" s="280" t="s">
        <v>1342</v>
      </c>
      <c r="I4949" s="80"/>
    </row>
    <row r="4950" spans="1:9">
      <c r="A4950" s="280" t="s">
        <v>6349</v>
      </c>
      <c r="B4950" s="280" t="s">
        <v>1457</v>
      </c>
      <c r="C4950" s="280" t="s">
        <v>1194</v>
      </c>
      <c r="D4950" s="280" t="s">
        <v>1213</v>
      </c>
      <c r="E4950" s="80">
        <v>2.2723295940250285E-2</v>
      </c>
      <c r="F4950" s="80">
        <v>707367</v>
      </c>
      <c r="G4950" s="80">
        <v>2</v>
      </c>
      <c r="H4950" s="280" t="s">
        <v>1342</v>
      </c>
      <c r="I4950" s="80"/>
    </row>
    <row r="4951" spans="1:9">
      <c r="A4951" s="280" t="s">
        <v>6350</v>
      </c>
      <c r="B4951" s="280" t="s">
        <v>1457</v>
      </c>
      <c r="C4951" s="280" t="s">
        <v>1194</v>
      </c>
      <c r="D4951" s="280" t="s">
        <v>1214</v>
      </c>
      <c r="E4951" s="80">
        <v>2.2723295940250285E-2</v>
      </c>
      <c r="F4951" s="80">
        <v>707367</v>
      </c>
      <c r="G4951" s="80">
        <v>2</v>
      </c>
      <c r="H4951" s="280" t="s">
        <v>1342</v>
      </c>
      <c r="I4951" s="80"/>
    </row>
    <row r="4952" spans="1:9">
      <c r="A4952" s="280" t="s">
        <v>6351</v>
      </c>
      <c r="B4952" s="280" t="s">
        <v>1457</v>
      </c>
      <c r="C4952" s="280" t="s">
        <v>1194</v>
      </c>
      <c r="D4952" s="280" t="s">
        <v>1215</v>
      </c>
      <c r="E4952" s="80">
        <v>2.3092002681068157E-2</v>
      </c>
      <c r="F4952" s="80">
        <v>707367</v>
      </c>
      <c r="G4952" s="80">
        <v>2</v>
      </c>
      <c r="H4952" s="280" t="s">
        <v>1342</v>
      </c>
      <c r="I4952" s="80"/>
    </row>
    <row r="4953" spans="1:9">
      <c r="A4953" s="280" t="s">
        <v>6352</v>
      </c>
      <c r="B4953" s="280" t="s">
        <v>1457</v>
      </c>
      <c r="C4953" s="280" t="s">
        <v>1194</v>
      </c>
      <c r="D4953" s="280" t="s">
        <v>1216</v>
      </c>
      <c r="E4953" s="80">
        <v>2.5562141182039439E-2</v>
      </c>
      <c r="F4953" s="80">
        <v>707367</v>
      </c>
      <c r="G4953" s="80">
        <v>2</v>
      </c>
      <c r="H4953" s="280" t="s">
        <v>1342</v>
      </c>
      <c r="I4953" s="80"/>
    </row>
    <row r="4954" spans="1:9">
      <c r="A4954" s="280" t="s">
        <v>6353</v>
      </c>
      <c r="B4954" s="280" t="s">
        <v>1457</v>
      </c>
      <c r="C4954" s="280" t="s">
        <v>1194</v>
      </c>
      <c r="D4954" s="280" t="s">
        <v>1217</v>
      </c>
      <c r="E4954" s="80">
        <v>1.6476334074346455E-2</v>
      </c>
      <c r="F4954" s="80">
        <v>707367</v>
      </c>
      <c r="G4954" s="80">
        <v>2</v>
      </c>
      <c r="H4954" s="280" t="s">
        <v>1342</v>
      </c>
      <c r="I4954" s="80"/>
    </row>
    <row r="4955" spans="1:9">
      <c r="A4955" s="280" t="s">
        <v>6354</v>
      </c>
      <c r="B4955" s="280" t="s">
        <v>1457</v>
      </c>
      <c r="C4955" s="280" t="s">
        <v>1194</v>
      </c>
      <c r="D4955" s="280" t="s">
        <v>1218</v>
      </c>
      <c r="E4955" s="80">
        <v>1.4965259788339302E-2</v>
      </c>
      <c r="F4955" s="80">
        <v>707367</v>
      </c>
      <c r="G4955" s="80">
        <v>2</v>
      </c>
      <c r="H4955" s="280" t="s">
        <v>1342</v>
      </c>
      <c r="I4955" s="80"/>
    </row>
    <row r="4956" spans="1:9">
      <c r="A4956" s="280" t="s">
        <v>6355</v>
      </c>
      <c r="B4956" s="280" t="s">
        <v>1457</v>
      </c>
      <c r="C4956" s="280" t="s">
        <v>1194</v>
      </c>
      <c r="D4956" s="280" t="s">
        <v>1219</v>
      </c>
      <c r="E4956" s="80">
        <v>1.9363339339456862E-2</v>
      </c>
      <c r="F4956" s="80">
        <v>707367</v>
      </c>
      <c r="G4956" s="80">
        <v>2</v>
      </c>
      <c r="H4956" s="280" t="s">
        <v>1342</v>
      </c>
      <c r="I4956" s="80"/>
    </row>
    <row r="4957" spans="1:9">
      <c r="A4957" s="280" t="s">
        <v>6356</v>
      </c>
      <c r="B4957" s="280" t="s">
        <v>1457</v>
      </c>
      <c r="C4957" s="280" t="s">
        <v>1194</v>
      </c>
      <c r="D4957" s="280" t="s">
        <v>1347</v>
      </c>
      <c r="E4957" s="80">
        <v>1.4343062501071974E-2</v>
      </c>
      <c r="F4957" s="80">
        <v>707367</v>
      </c>
      <c r="G4957" s="80">
        <v>2</v>
      </c>
      <c r="H4957" s="280" t="s">
        <v>1342</v>
      </c>
      <c r="I4957" s="80"/>
    </row>
    <row r="4958" spans="1:9">
      <c r="A4958" s="280" t="s">
        <v>6357</v>
      </c>
      <c r="B4958" s="280" t="s">
        <v>1457</v>
      </c>
      <c r="C4958" s="280" t="s">
        <v>1194</v>
      </c>
      <c r="D4958" s="280" t="s">
        <v>1344</v>
      </c>
      <c r="E4958" s="80">
        <v>3.467049107301573E-2</v>
      </c>
      <c r="F4958" s="80">
        <v>707367</v>
      </c>
      <c r="G4958" s="80">
        <v>2</v>
      </c>
      <c r="H4958" s="280" t="s">
        <v>1342</v>
      </c>
      <c r="I4958" s="80"/>
    </row>
    <row r="4959" spans="1:9">
      <c r="A4959" s="280" t="s">
        <v>6358</v>
      </c>
      <c r="B4959" s="280" t="s">
        <v>5748</v>
      </c>
      <c r="C4959" s="280" t="s">
        <v>1195</v>
      </c>
      <c r="D4959" s="280" t="s">
        <v>1394</v>
      </c>
      <c r="E4959" s="80">
        <v>167456</v>
      </c>
      <c r="F4959" s="80">
        <v>707367</v>
      </c>
      <c r="G4959" s="80">
        <v>2</v>
      </c>
      <c r="H4959" s="280" t="s">
        <v>1394</v>
      </c>
      <c r="I4959" s="80"/>
    </row>
    <row r="4960" spans="1:9">
      <c r="A4960" s="280" t="s">
        <v>6359</v>
      </c>
      <c r="B4960" s="280" t="s">
        <v>5750</v>
      </c>
      <c r="C4960" s="280" t="s">
        <v>1195</v>
      </c>
      <c r="D4960" s="280" t="s">
        <v>1394</v>
      </c>
      <c r="E4960" s="80">
        <v>6559713187.4006796</v>
      </c>
      <c r="F4960" s="80">
        <v>707367</v>
      </c>
      <c r="G4960" s="80">
        <v>2</v>
      </c>
      <c r="H4960" s="280" t="s">
        <v>1394</v>
      </c>
      <c r="I4960" s="80"/>
    </row>
    <row r="4961" spans="1:9">
      <c r="A4961" s="280" t="s">
        <v>6360</v>
      </c>
      <c r="B4961" s="280" t="s">
        <v>5752</v>
      </c>
      <c r="C4961" s="280" t="s">
        <v>1195</v>
      </c>
      <c r="D4961" s="280" t="s">
        <v>1394</v>
      </c>
      <c r="E4961" s="80">
        <v>0.23673142795748175</v>
      </c>
      <c r="F4961" s="80">
        <v>707367</v>
      </c>
      <c r="G4961" s="80">
        <v>2</v>
      </c>
      <c r="H4961" s="280" t="s">
        <v>1394</v>
      </c>
      <c r="I4961" s="80"/>
    </row>
    <row r="4962" spans="1:9">
      <c r="A4962" s="280" t="s">
        <v>6361</v>
      </c>
      <c r="B4962" s="280" t="s">
        <v>5754</v>
      </c>
      <c r="C4962" s="280" t="s">
        <v>1195</v>
      </c>
      <c r="D4962" s="280" t="s">
        <v>1394</v>
      </c>
      <c r="E4962" s="80">
        <v>9273.4226892132083</v>
      </c>
      <c r="F4962" s="80">
        <v>707367</v>
      </c>
      <c r="G4962" s="80">
        <v>2</v>
      </c>
      <c r="H4962" s="280" t="s">
        <v>1394</v>
      </c>
      <c r="I4962" s="80"/>
    </row>
    <row r="4963" spans="1:9">
      <c r="A4963" s="280" t="s">
        <v>6362</v>
      </c>
      <c r="B4963" s="280" t="s">
        <v>1457</v>
      </c>
      <c r="C4963" s="280" t="s">
        <v>1195</v>
      </c>
      <c r="D4963" s="280" t="s">
        <v>1211</v>
      </c>
      <c r="E4963" s="80">
        <v>9.8817225972967659E-2</v>
      </c>
      <c r="F4963" s="80">
        <v>707367</v>
      </c>
      <c r="G4963" s="80">
        <v>2</v>
      </c>
      <c r="H4963" s="280" t="s">
        <v>1342</v>
      </c>
      <c r="I4963" s="80"/>
    </row>
    <row r="4964" spans="1:9">
      <c r="A4964" s="280" t="s">
        <v>6363</v>
      </c>
      <c r="B4964" s="280" t="s">
        <v>1457</v>
      </c>
      <c r="C4964" s="280" t="s">
        <v>1195</v>
      </c>
      <c r="D4964" s="280" t="s">
        <v>1212</v>
      </c>
      <c r="E4964" s="80">
        <v>9.910684419018688E-2</v>
      </c>
      <c r="F4964" s="80">
        <v>707367</v>
      </c>
      <c r="G4964" s="80">
        <v>2</v>
      </c>
      <c r="H4964" s="280" t="s">
        <v>1342</v>
      </c>
      <c r="I4964" s="80"/>
    </row>
    <row r="4965" spans="1:9">
      <c r="A4965" s="280" t="s">
        <v>6364</v>
      </c>
      <c r="B4965" s="280" t="s">
        <v>1457</v>
      </c>
      <c r="C4965" s="280" t="s">
        <v>1195</v>
      </c>
      <c r="D4965" s="280" t="s">
        <v>1213</v>
      </c>
      <c r="E4965" s="80">
        <v>9.8817225972967659E-2</v>
      </c>
      <c r="F4965" s="80">
        <v>707367</v>
      </c>
      <c r="G4965" s="80">
        <v>2</v>
      </c>
      <c r="H4965" s="280" t="s">
        <v>1342</v>
      </c>
      <c r="I4965" s="80"/>
    </row>
    <row r="4966" spans="1:9">
      <c r="A4966" s="280" t="s">
        <v>6365</v>
      </c>
      <c r="B4966" s="280" t="s">
        <v>1457</v>
      </c>
      <c r="C4966" s="280" t="s">
        <v>1195</v>
      </c>
      <c r="D4966" s="280" t="s">
        <v>1214</v>
      </c>
      <c r="E4966" s="80">
        <v>9.9054410406287513E-2</v>
      </c>
      <c r="F4966" s="80">
        <v>707367</v>
      </c>
      <c r="G4966" s="80">
        <v>2</v>
      </c>
      <c r="H4966" s="280" t="s">
        <v>1342</v>
      </c>
      <c r="I4966" s="80"/>
    </row>
    <row r="4967" spans="1:9">
      <c r="A4967" s="280" t="s">
        <v>6366</v>
      </c>
      <c r="B4967" s="280" t="s">
        <v>1457</v>
      </c>
      <c r="C4967" s="280" t="s">
        <v>1195</v>
      </c>
      <c r="D4967" s="280" t="s">
        <v>1215</v>
      </c>
      <c r="E4967" s="80">
        <v>9.448562278008403E-2</v>
      </c>
      <c r="F4967" s="80">
        <v>707367</v>
      </c>
      <c r="G4967" s="80">
        <v>2</v>
      </c>
      <c r="H4967" s="280" t="s">
        <v>1342</v>
      </c>
      <c r="I4967" s="80"/>
    </row>
    <row r="4968" spans="1:9">
      <c r="A4968" s="280" t="s">
        <v>6367</v>
      </c>
      <c r="B4968" s="280" t="s">
        <v>1457</v>
      </c>
      <c r="C4968" s="280" t="s">
        <v>1195</v>
      </c>
      <c r="D4968" s="280" t="s">
        <v>1216</v>
      </c>
      <c r="E4968" s="80">
        <v>7.3651293106049093E-2</v>
      </c>
      <c r="F4968" s="80">
        <v>707367</v>
      </c>
      <c r="G4968" s="80">
        <v>2</v>
      </c>
      <c r="H4968" s="280" t="s">
        <v>1342</v>
      </c>
      <c r="I4968" s="80"/>
    </row>
    <row r="4969" spans="1:9">
      <c r="A4969" s="280" t="s">
        <v>6368</v>
      </c>
      <c r="B4969" s="280" t="s">
        <v>1457</v>
      </c>
      <c r="C4969" s="280" t="s">
        <v>1195</v>
      </c>
      <c r="D4969" s="280" t="s">
        <v>1217</v>
      </c>
      <c r="E4969" s="80">
        <v>6.8257462286375012E-2</v>
      </c>
      <c r="F4969" s="80">
        <v>707367</v>
      </c>
      <c r="G4969" s="80">
        <v>2</v>
      </c>
      <c r="H4969" s="280" t="s">
        <v>1342</v>
      </c>
      <c r="I4969" s="80"/>
    </row>
    <row r="4970" spans="1:9">
      <c r="A4970" s="280" t="s">
        <v>6369</v>
      </c>
      <c r="B4970" s="280" t="s">
        <v>1457</v>
      </c>
      <c r="C4970" s="280" t="s">
        <v>1195</v>
      </c>
      <c r="D4970" s="280" t="s">
        <v>1218</v>
      </c>
      <c r="E4970" s="80">
        <v>4.2376418168410097E-2</v>
      </c>
      <c r="F4970" s="80">
        <v>707367</v>
      </c>
      <c r="G4970" s="80">
        <v>2</v>
      </c>
      <c r="H4970" s="280" t="s">
        <v>1342</v>
      </c>
      <c r="I4970" s="80"/>
    </row>
    <row r="4971" spans="1:9">
      <c r="A4971" s="280" t="s">
        <v>6370</v>
      </c>
      <c r="B4971" s="280" t="s">
        <v>1457</v>
      </c>
      <c r="C4971" s="280" t="s">
        <v>1195</v>
      </c>
      <c r="D4971" s="280" t="s">
        <v>1219</v>
      </c>
      <c r="E4971" s="80">
        <v>6787.5994003104397</v>
      </c>
      <c r="F4971" s="80">
        <v>707367</v>
      </c>
      <c r="G4971" s="80">
        <v>2</v>
      </c>
      <c r="H4971" s="280" t="s">
        <v>1342</v>
      </c>
      <c r="I4971" s="80"/>
    </row>
    <row r="4972" spans="1:9">
      <c r="A4972" s="280" t="s">
        <v>6371</v>
      </c>
      <c r="B4972" s="280" t="s">
        <v>1457</v>
      </c>
      <c r="C4972" s="280" t="s">
        <v>1195</v>
      </c>
      <c r="D4972" s="280" t="s">
        <v>1347</v>
      </c>
      <c r="E4972" s="80">
        <v>7.597816184195795E-2</v>
      </c>
      <c r="F4972" s="80">
        <v>707367</v>
      </c>
      <c r="G4972" s="80">
        <v>2</v>
      </c>
      <c r="H4972" s="280" t="s">
        <v>1342</v>
      </c>
      <c r="I4972" s="80"/>
    </row>
    <row r="4973" spans="1:9">
      <c r="A4973" s="280" t="s">
        <v>6372</v>
      </c>
      <c r="B4973" s="280" t="s">
        <v>1457</v>
      </c>
      <c r="C4973" s="280" t="s">
        <v>1195</v>
      </c>
      <c r="D4973" s="280" t="s">
        <v>1344</v>
      </c>
      <c r="E4973" s="80">
        <v>0.15907059495744325</v>
      </c>
      <c r="F4973" s="80">
        <v>707367</v>
      </c>
      <c r="G4973" s="80">
        <v>2</v>
      </c>
      <c r="H4973" s="280" t="s">
        <v>1342</v>
      </c>
      <c r="I4973" s="80"/>
    </row>
    <row r="4974" spans="1:9">
      <c r="A4974" s="280" t="s">
        <v>6373</v>
      </c>
      <c r="B4974" s="280" t="s">
        <v>5748</v>
      </c>
      <c r="C4974" s="280" t="s">
        <v>1196</v>
      </c>
      <c r="D4974" s="280" t="s">
        <v>1394</v>
      </c>
      <c r="E4974" s="80">
        <v>251819</v>
      </c>
      <c r="F4974" s="80">
        <v>707367</v>
      </c>
      <c r="G4974" s="80">
        <v>2</v>
      </c>
      <c r="H4974" s="280" t="s">
        <v>1394</v>
      </c>
      <c r="I4974" s="80"/>
    </row>
    <row r="4975" spans="1:9">
      <c r="A4975" s="280" t="s">
        <v>6374</v>
      </c>
      <c r="B4975" s="280" t="s">
        <v>5750</v>
      </c>
      <c r="C4975" s="280" t="s">
        <v>1196</v>
      </c>
      <c r="D4975" s="280" t="s">
        <v>1394</v>
      </c>
      <c r="E4975" s="80">
        <v>26628045332.086914</v>
      </c>
      <c r="F4975" s="80">
        <v>707367</v>
      </c>
      <c r="G4975" s="80">
        <v>2</v>
      </c>
      <c r="H4975" s="280" t="s">
        <v>1394</v>
      </c>
      <c r="I4975" s="80"/>
    </row>
    <row r="4976" spans="1:9">
      <c r="A4976" s="280" t="s">
        <v>6375</v>
      </c>
      <c r="B4976" s="280" t="s">
        <v>5752</v>
      </c>
      <c r="C4976" s="280" t="s">
        <v>1196</v>
      </c>
      <c r="D4976" s="280" t="s">
        <v>1394</v>
      </c>
      <c r="E4976" s="80">
        <v>0.35599483719200925</v>
      </c>
      <c r="F4976" s="80">
        <v>707367</v>
      </c>
      <c r="G4976" s="80">
        <v>2</v>
      </c>
      <c r="H4976" s="280" t="s">
        <v>1394</v>
      </c>
      <c r="I4976" s="80"/>
    </row>
    <row r="4977" spans="1:9">
      <c r="A4977" s="280" t="s">
        <v>6376</v>
      </c>
      <c r="B4977" s="280" t="s">
        <v>5754</v>
      </c>
      <c r="C4977" s="280" t="s">
        <v>1196</v>
      </c>
      <c r="D4977" s="280" t="s">
        <v>1394</v>
      </c>
      <c r="E4977" s="80">
        <v>37643.889709425115</v>
      </c>
      <c r="F4977" s="80">
        <v>707367</v>
      </c>
      <c r="G4977" s="80">
        <v>2</v>
      </c>
      <c r="H4977" s="280" t="s">
        <v>1394</v>
      </c>
      <c r="I4977" s="80"/>
    </row>
    <row r="4978" spans="1:9">
      <c r="A4978" s="280" t="s">
        <v>6377</v>
      </c>
      <c r="B4978" s="280" t="s">
        <v>1457</v>
      </c>
      <c r="C4978" s="280" t="s">
        <v>1196</v>
      </c>
      <c r="D4978" s="280" t="s">
        <v>1211</v>
      </c>
      <c r="E4978" s="80">
        <v>0.26439043228900938</v>
      </c>
      <c r="F4978" s="80">
        <v>707367</v>
      </c>
      <c r="G4978" s="80">
        <v>2</v>
      </c>
      <c r="H4978" s="280" t="s">
        <v>1342</v>
      </c>
      <c r="I4978" s="80"/>
    </row>
    <row r="4979" spans="1:9">
      <c r="A4979" s="280" t="s">
        <v>6378</v>
      </c>
      <c r="B4979" s="280" t="s">
        <v>1457</v>
      </c>
      <c r="C4979" s="280" t="s">
        <v>1196</v>
      </c>
      <c r="D4979" s="280" t="s">
        <v>1212</v>
      </c>
      <c r="E4979" s="80">
        <v>0.26502335504716484</v>
      </c>
      <c r="F4979" s="80">
        <v>707367</v>
      </c>
      <c r="G4979" s="80">
        <v>2</v>
      </c>
      <c r="H4979" s="280" t="s">
        <v>1342</v>
      </c>
      <c r="I4979" s="80"/>
    </row>
    <row r="4980" spans="1:9">
      <c r="A4980" s="280" t="s">
        <v>6379</v>
      </c>
      <c r="B4980" s="280" t="s">
        <v>1457</v>
      </c>
      <c r="C4980" s="280" t="s">
        <v>1196</v>
      </c>
      <c r="D4980" s="280" t="s">
        <v>1213</v>
      </c>
      <c r="E4980" s="80">
        <v>0.26439190753488312</v>
      </c>
      <c r="F4980" s="80">
        <v>707367</v>
      </c>
      <c r="G4980" s="80">
        <v>2</v>
      </c>
      <c r="H4980" s="280" t="s">
        <v>1342</v>
      </c>
      <c r="I4980" s="80"/>
    </row>
    <row r="4981" spans="1:9">
      <c r="A4981" s="280" t="s">
        <v>6380</v>
      </c>
      <c r="B4981" s="280" t="s">
        <v>1457</v>
      </c>
      <c r="C4981" s="280" t="s">
        <v>1196</v>
      </c>
      <c r="D4981" s="280" t="s">
        <v>1214</v>
      </c>
      <c r="E4981" s="80">
        <v>0.265010015556363</v>
      </c>
      <c r="F4981" s="80">
        <v>707367</v>
      </c>
      <c r="G4981" s="80">
        <v>2</v>
      </c>
      <c r="H4981" s="280" t="s">
        <v>1342</v>
      </c>
      <c r="I4981" s="80"/>
    </row>
    <row r="4982" spans="1:9">
      <c r="A4982" s="280" t="s">
        <v>6381</v>
      </c>
      <c r="B4982" s="280" t="s">
        <v>1457</v>
      </c>
      <c r="C4982" s="280" t="s">
        <v>1196</v>
      </c>
      <c r="D4982" s="280" t="s">
        <v>1215</v>
      </c>
      <c r="E4982" s="80">
        <v>0.25833743187081204</v>
      </c>
      <c r="F4982" s="80">
        <v>707367</v>
      </c>
      <c r="G4982" s="80">
        <v>2</v>
      </c>
      <c r="H4982" s="280" t="s">
        <v>1342</v>
      </c>
      <c r="I4982" s="80"/>
    </row>
    <row r="4983" spans="1:9">
      <c r="A4983" s="280" t="s">
        <v>6382</v>
      </c>
      <c r="B4983" s="280" t="s">
        <v>1457</v>
      </c>
      <c r="C4983" s="280" t="s">
        <v>1196</v>
      </c>
      <c r="D4983" s="280" t="s">
        <v>1216</v>
      </c>
      <c r="E4983" s="80">
        <v>0.2462343154825723</v>
      </c>
      <c r="F4983" s="80">
        <v>707367</v>
      </c>
      <c r="G4983" s="80">
        <v>2</v>
      </c>
      <c r="H4983" s="280" t="s">
        <v>1342</v>
      </c>
      <c r="I4983" s="80"/>
    </row>
    <row r="4984" spans="1:9">
      <c r="A4984" s="280" t="s">
        <v>6383</v>
      </c>
      <c r="B4984" s="280" t="s">
        <v>1457</v>
      </c>
      <c r="C4984" s="280" t="s">
        <v>1196</v>
      </c>
      <c r="D4984" s="280" t="s">
        <v>1217</v>
      </c>
      <c r="E4984" s="80">
        <v>0.18336847505760928</v>
      </c>
      <c r="F4984" s="80">
        <v>707367</v>
      </c>
      <c r="G4984" s="80">
        <v>2</v>
      </c>
      <c r="H4984" s="280" t="s">
        <v>1342</v>
      </c>
      <c r="I4984" s="80"/>
    </row>
    <row r="4985" spans="1:9">
      <c r="A4985" s="280" t="s">
        <v>6384</v>
      </c>
      <c r="B4985" s="280" t="s">
        <v>1457</v>
      </c>
      <c r="C4985" s="280" t="s">
        <v>1196</v>
      </c>
      <c r="D4985" s="280" t="s">
        <v>1218</v>
      </c>
      <c r="E4985" s="80">
        <v>0.10694890165898924</v>
      </c>
      <c r="F4985" s="80">
        <v>707367</v>
      </c>
      <c r="G4985" s="80">
        <v>2</v>
      </c>
      <c r="H4985" s="280" t="s">
        <v>1342</v>
      </c>
      <c r="I4985" s="80"/>
    </row>
    <row r="4986" spans="1:9">
      <c r="A4986" s="280" t="s">
        <v>6385</v>
      </c>
      <c r="B4986" s="280" t="s">
        <v>1457</v>
      </c>
      <c r="C4986" s="280" t="s">
        <v>1196</v>
      </c>
      <c r="D4986" s="280" t="s">
        <v>1219</v>
      </c>
      <c r="E4986" s="80">
        <v>4478.4131087863516</v>
      </c>
      <c r="F4986" s="80">
        <v>707367</v>
      </c>
      <c r="G4986" s="80">
        <v>2</v>
      </c>
      <c r="H4986" s="280" t="s">
        <v>1342</v>
      </c>
      <c r="I4986" s="80"/>
    </row>
    <row r="4987" spans="1:9">
      <c r="A4987" s="280" t="s">
        <v>6386</v>
      </c>
      <c r="B4987" s="280" t="s">
        <v>1457</v>
      </c>
      <c r="C4987" s="280" t="s">
        <v>1196</v>
      </c>
      <c r="D4987" s="280" t="s">
        <v>1347</v>
      </c>
      <c r="E4987" s="80">
        <v>0.18604197625335311</v>
      </c>
      <c r="F4987" s="80">
        <v>707367</v>
      </c>
      <c r="G4987" s="80">
        <v>2</v>
      </c>
      <c r="H4987" s="280" t="s">
        <v>1342</v>
      </c>
      <c r="I4987" s="80"/>
    </row>
    <row r="4988" spans="1:9">
      <c r="A4988" s="280" t="s">
        <v>6387</v>
      </c>
      <c r="B4988" s="280" t="s">
        <v>1457</v>
      </c>
      <c r="C4988" s="280" t="s">
        <v>1196</v>
      </c>
      <c r="D4988" s="280" t="s">
        <v>1344</v>
      </c>
      <c r="E4988" s="80">
        <v>0.41774516685962065</v>
      </c>
      <c r="F4988" s="80">
        <v>707367</v>
      </c>
      <c r="G4988" s="80">
        <v>2</v>
      </c>
      <c r="H4988" s="280" t="s">
        <v>1342</v>
      </c>
      <c r="I4988" s="80"/>
    </row>
    <row r="4989" spans="1:9">
      <c r="A4989" s="280" t="s">
        <v>6388</v>
      </c>
      <c r="B4989" s="280" t="s">
        <v>5748</v>
      </c>
      <c r="C4989" s="280" t="s">
        <v>1197</v>
      </c>
      <c r="D4989" s="280" t="s">
        <v>1394</v>
      </c>
      <c r="E4989" s="80">
        <v>91136</v>
      </c>
      <c r="F4989" s="80">
        <v>707367</v>
      </c>
      <c r="G4989" s="80">
        <v>2</v>
      </c>
      <c r="H4989" s="280" t="s">
        <v>1394</v>
      </c>
      <c r="I4989" s="80"/>
    </row>
    <row r="4990" spans="1:9">
      <c r="A4990" s="280" t="s">
        <v>6389</v>
      </c>
      <c r="B4990" s="280" t="s">
        <v>5750</v>
      </c>
      <c r="C4990" s="280" t="s">
        <v>1197</v>
      </c>
      <c r="D4990" s="280" t="s">
        <v>1394</v>
      </c>
      <c r="E4990" s="80">
        <v>14488984314.142851</v>
      </c>
      <c r="F4990" s="80">
        <v>707367</v>
      </c>
      <c r="G4990" s="80">
        <v>2</v>
      </c>
      <c r="H4990" s="280" t="s">
        <v>1394</v>
      </c>
      <c r="I4990" s="80"/>
    </row>
    <row r="4991" spans="1:9">
      <c r="A4991" s="280" t="s">
        <v>6390</v>
      </c>
      <c r="B4991" s="280" t="s">
        <v>5752</v>
      </c>
      <c r="C4991" s="280" t="s">
        <v>1197</v>
      </c>
      <c r="D4991" s="280" t="s">
        <v>1394</v>
      </c>
      <c r="E4991" s="80">
        <v>0.12883835406514582</v>
      </c>
      <c r="F4991" s="80">
        <v>707367</v>
      </c>
      <c r="G4991" s="80">
        <v>2</v>
      </c>
      <c r="H4991" s="280" t="s">
        <v>1394</v>
      </c>
      <c r="I4991" s="80"/>
    </row>
    <row r="4992" spans="1:9">
      <c r="A4992" s="280" t="s">
        <v>6391</v>
      </c>
      <c r="B4992" s="280" t="s">
        <v>5754</v>
      </c>
      <c r="C4992" s="280" t="s">
        <v>1197</v>
      </c>
      <c r="D4992" s="280" t="s">
        <v>1394</v>
      </c>
      <c r="E4992" s="80">
        <v>20482.980283421268</v>
      </c>
      <c r="F4992" s="80">
        <v>707367</v>
      </c>
      <c r="G4992" s="80">
        <v>2</v>
      </c>
      <c r="H4992" s="280" t="s">
        <v>1394</v>
      </c>
      <c r="I4992" s="80"/>
    </row>
    <row r="4993" spans="1:9">
      <c r="A4993" s="280" t="s">
        <v>6392</v>
      </c>
      <c r="B4993" s="280" t="s">
        <v>1457</v>
      </c>
      <c r="C4993" s="280" t="s">
        <v>1197</v>
      </c>
      <c r="D4993" s="280" t="s">
        <v>1211</v>
      </c>
      <c r="E4993" s="80">
        <v>0.40285704869114192</v>
      </c>
      <c r="F4993" s="80">
        <v>707367</v>
      </c>
      <c r="G4993" s="80">
        <v>2</v>
      </c>
      <c r="H4993" s="280" t="s">
        <v>1342</v>
      </c>
      <c r="I4993" s="80"/>
    </row>
    <row r="4994" spans="1:9">
      <c r="A4994" s="280" t="s">
        <v>6393</v>
      </c>
      <c r="B4994" s="280" t="s">
        <v>1457</v>
      </c>
      <c r="C4994" s="280" t="s">
        <v>1197</v>
      </c>
      <c r="D4994" s="280" t="s">
        <v>1212</v>
      </c>
      <c r="E4994" s="80">
        <v>0.40318358275139365</v>
      </c>
      <c r="F4994" s="80">
        <v>707367</v>
      </c>
      <c r="G4994" s="80">
        <v>2</v>
      </c>
      <c r="H4994" s="280" t="s">
        <v>1342</v>
      </c>
      <c r="I4994" s="80"/>
    </row>
    <row r="4995" spans="1:9">
      <c r="A4995" s="280" t="s">
        <v>6394</v>
      </c>
      <c r="B4995" s="280" t="s">
        <v>1457</v>
      </c>
      <c r="C4995" s="280" t="s">
        <v>1197</v>
      </c>
      <c r="D4995" s="280" t="s">
        <v>1213</v>
      </c>
      <c r="E4995" s="80">
        <v>0.40288582236356191</v>
      </c>
      <c r="F4995" s="80">
        <v>707367</v>
      </c>
      <c r="G4995" s="80">
        <v>2</v>
      </c>
      <c r="H4995" s="280" t="s">
        <v>1342</v>
      </c>
      <c r="I4995" s="80"/>
    </row>
    <row r="4996" spans="1:9">
      <c r="A4996" s="280" t="s">
        <v>6395</v>
      </c>
      <c r="B4996" s="280" t="s">
        <v>1457</v>
      </c>
      <c r="C4996" s="280" t="s">
        <v>1197</v>
      </c>
      <c r="D4996" s="280" t="s">
        <v>1214</v>
      </c>
      <c r="E4996" s="80">
        <v>0.40309373949192273</v>
      </c>
      <c r="F4996" s="80">
        <v>707367</v>
      </c>
      <c r="G4996" s="80">
        <v>2</v>
      </c>
      <c r="H4996" s="280" t="s">
        <v>1342</v>
      </c>
      <c r="I4996" s="80"/>
    </row>
    <row r="4997" spans="1:9">
      <c r="A4997" s="280" t="s">
        <v>6396</v>
      </c>
      <c r="B4997" s="280" t="s">
        <v>1457</v>
      </c>
      <c r="C4997" s="280" t="s">
        <v>1197</v>
      </c>
      <c r="D4997" s="280" t="s">
        <v>1215</v>
      </c>
      <c r="E4997" s="80">
        <v>0.39721069942785198</v>
      </c>
      <c r="F4997" s="80">
        <v>707367</v>
      </c>
      <c r="G4997" s="80">
        <v>2</v>
      </c>
      <c r="H4997" s="280" t="s">
        <v>1342</v>
      </c>
      <c r="I4997" s="80"/>
    </row>
    <row r="4998" spans="1:9">
      <c r="A4998" s="280" t="s">
        <v>6397</v>
      </c>
      <c r="B4998" s="280" t="s">
        <v>1457</v>
      </c>
      <c r="C4998" s="280" t="s">
        <v>1197</v>
      </c>
      <c r="D4998" s="280" t="s">
        <v>1216</v>
      </c>
      <c r="E4998" s="80">
        <v>0.31702323321187686</v>
      </c>
      <c r="F4998" s="80">
        <v>707367</v>
      </c>
      <c r="G4998" s="80">
        <v>2</v>
      </c>
      <c r="H4998" s="280" t="s">
        <v>1342</v>
      </c>
      <c r="I4998" s="80"/>
    </row>
    <row r="4999" spans="1:9">
      <c r="A4999" s="280" t="s">
        <v>6398</v>
      </c>
      <c r="B4999" s="280" t="s">
        <v>1457</v>
      </c>
      <c r="C4999" s="280" t="s">
        <v>1197</v>
      </c>
      <c r="D4999" s="280" t="s">
        <v>1217</v>
      </c>
      <c r="E4999" s="80">
        <v>0.27869061906400788</v>
      </c>
      <c r="F4999" s="80">
        <v>707367</v>
      </c>
      <c r="G4999" s="80">
        <v>2</v>
      </c>
      <c r="H4999" s="280" t="s">
        <v>1342</v>
      </c>
      <c r="I4999" s="80"/>
    </row>
    <row r="5000" spans="1:9">
      <c r="A5000" s="280" t="s">
        <v>6399</v>
      </c>
      <c r="B5000" s="280" t="s">
        <v>1457</v>
      </c>
      <c r="C5000" s="280" t="s">
        <v>1197</v>
      </c>
      <c r="D5000" s="280" t="s">
        <v>1218</v>
      </c>
      <c r="E5000" s="80">
        <v>-0.14785739933616718</v>
      </c>
      <c r="F5000" s="80">
        <v>707367</v>
      </c>
      <c r="G5000" s="80">
        <v>2</v>
      </c>
      <c r="H5000" s="280" t="s">
        <v>1342</v>
      </c>
      <c r="I5000" s="80"/>
    </row>
    <row r="5001" spans="1:9">
      <c r="A5001" s="280" t="s">
        <v>6400</v>
      </c>
      <c r="B5001" s="280" t="s">
        <v>1457</v>
      </c>
      <c r="C5001" s="280" t="s">
        <v>1197</v>
      </c>
      <c r="D5001" s="280" t="s">
        <v>1219</v>
      </c>
      <c r="E5001" s="80">
        <v>10208.518669861847</v>
      </c>
      <c r="F5001" s="80">
        <v>707367</v>
      </c>
      <c r="G5001" s="80">
        <v>2</v>
      </c>
      <c r="H5001" s="280" t="s">
        <v>1342</v>
      </c>
      <c r="I5001" s="80"/>
    </row>
    <row r="5002" spans="1:9">
      <c r="A5002" s="280" t="s">
        <v>6401</v>
      </c>
      <c r="B5002" s="280" t="s">
        <v>1457</v>
      </c>
      <c r="C5002" s="280" t="s">
        <v>1197</v>
      </c>
      <c r="D5002" s="280" t="s">
        <v>1347</v>
      </c>
      <c r="E5002" s="80">
        <v>0.29264557629508453</v>
      </c>
      <c r="F5002" s="80">
        <v>707367</v>
      </c>
      <c r="G5002" s="80">
        <v>2</v>
      </c>
      <c r="H5002" s="280" t="s">
        <v>1342</v>
      </c>
      <c r="I5002" s="80"/>
    </row>
    <row r="5003" spans="1:9">
      <c r="A5003" s="280" t="s">
        <v>6402</v>
      </c>
      <c r="B5003" s="280" t="s">
        <v>1457</v>
      </c>
      <c r="C5003" s="280" t="s">
        <v>1197</v>
      </c>
      <c r="D5003" s="280" t="s">
        <v>1344</v>
      </c>
      <c r="E5003" s="80">
        <v>0.6359797801749193</v>
      </c>
      <c r="F5003" s="80">
        <v>707367</v>
      </c>
      <c r="G5003" s="80">
        <v>2</v>
      </c>
      <c r="H5003" s="280" t="s">
        <v>1342</v>
      </c>
      <c r="I5003" s="80"/>
    </row>
    <row r="5004" spans="1:9">
      <c r="A5004" s="280" t="s">
        <v>6403</v>
      </c>
      <c r="B5004" s="280" t="s">
        <v>5748</v>
      </c>
      <c r="C5004" s="280" t="s">
        <v>1198</v>
      </c>
      <c r="D5004" s="280" t="s">
        <v>1394</v>
      </c>
      <c r="E5004" s="80">
        <v>13927</v>
      </c>
      <c r="F5004" s="80">
        <v>707367</v>
      </c>
      <c r="G5004" s="80">
        <v>2</v>
      </c>
      <c r="H5004" s="280" t="s">
        <v>1394</v>
      </c>
      <c r="I5004" s="80"/>
    </row>
    <row r="5005" spans="1:9">
      <c r="A5005" s="280" t="s">
        <v>6404</v>
      </c>
      <c r="B5005" s="280" t="s">
        <v>5750</v>
      </c>
      <c r="C5005" s="280" t="s">
        <v>1198</v>
      </c>
      <c r="D5005" s="280" t="s">
        <v>1394</v>
      </c>
      <c r="E5005" s="80">
        <v>250060221.39819863</v>
      </c>
      <c r="F5005" s="80">
        <v>707367</v>
      </c>
      <c r="G5005" s="80">
        <v>2</v>
      </c>
      <c r="H5005" s="280" t="s">
        <v>1394</v>
      </c>
      <c r="I5005" s="80"/>
    </row>
    <row r="5006" spans="1:9">
      <c r="A5006" s="280" t="s">
        <v>6405</v>
      </c>
      <c r="B5006" s="280" t="s">
        <v>5752</v>
      </c>
      <c r="C5006" s="280" t="s">
        <v>1198</v>
      </c>
      <c r="D5006" s="280" t="s">
        <v>1394</v>
      </c>
      <c r="E5006" s="80">
        <v>1.9688506814708632E-2</v>
      </c>
      <c r="F5006" s="80">
        <v>707367</v>
      </c>
      <c r="G5006" s="80">
        <v>2</v>
      </c>
      <c r="H5006" s="280" t="s">
        <v>1394</v>
      </c>
      <c r="I5006" s="80"/>
    </row>
    <row r="5007" spans="1:9">
      <c r="A5007" s="280" t="s">
        <v>6406</v>
      </c>
      <c r="B5007" s="280" t="s">
        <v>5754</v>
      </c>
      <c r="C5007" s="280" t="s">
        <v>1198</v>
      </c>
      <c r="D5007" s="280" t="s">
        <v>1394</v>
      </c>
      <c r="E5007" s="80">
        <v>353.50846363796819</v>
      </c>
      <c r="F5007" s="80">
        <v>707367</v>
      </c>
      <c r="G5007" s="80">
        <v>2</v>
      </c>
      <c r="H5007" s="280" t="s">
        <v>1394</v>
      </c>
      <c r="I5007" s="80"/>
    </row>
    <row r="5008" spans="1:9">
      <c r="A5008" s="280" t="s">
        <v>6407</v>
      </c>
      <c r="B5008" s="280" t="s">
        <v>1457</v>
      </c>
      <c r="C5008" s="280" t="s">
        <v>1198</v>
      </c>
      <c r="D5008" s="280" t="s">
        <v>1211</v>
      </c>
      <c r="E5008" s="80">
        <v>4.6148734725904299E-2</v>
      </c>
      <c r="F5008" s="80">
        <v>707367</v>
      </c>
      <c r="G5008" s="80">
        <v>2</v>
      </c>
      <c r="H5008" s="280" t="s">
        <v>1342</v>
      </c>
      <c r="I5008" s="80"/>
    </row>
    <row r="5009" spans="1:9">
      <c r="A5009" s="280" t="s">
        <v>6408</v>
      </c>
      <c r="B5009" s="280" t="s">
        <v>1457</v>
      </c>
      <c r="C5009" s="280" t="s">
        <v>1198</v>
      </c>
      <c r="D5009" s="280" t="s">
        <v>1212</v>
      </c>
      <c r="E5009" s="80">
        <v>4.6148734725904299E-2</v>
      </c>
      <c r="F5009" s="80">
        <v>707367</v>
      </c>
      <c r="G5009" s="80">
        <v>2</v>
      </c>
      <c r="H5009" s="280" t="s">
        <v>1342</v>
      </c>
      <c r="I5009" s="80"/>
    </row>
    <row r="5010" spans="1:9">
      <c r="A5010" s="280" t="s">
        <v>6409</v>
      </c>
      <c r="B5010" s="280" t="s">
        <v>1457</v>
      </c>
      <c r="C5010" s="280" t="s">
        <v>1198</v>
      </c>
      <c r="D5010" s="280" t="s">
        <v>1213</v>
      </c>
      <c r="E5010" s="80">
        <v>4.6148734725904299E-2</v>
      </c>
      <c r="F5010" s="80">
        <v>707367</v>
      </c>
      <c r="G5010" s="80">
        <v>2</v>
      </c>
      <c r="H5010" s="280" t="s">
        <v>1342</v>
      </c>
      <c r="I5010" s="80"/>
    </row>
    <row r="5011" spans="1:9">
      <c r="A5011" s="280" t="s">
        <v>6410</v>
      </c>
      <c r="B5011" s="280" t="s">
        <v>1457</v>
      </c>
      <c r="C5011" s="280" t="s">
        <v>1198</v>
      </c>
      <c r="D5011" s="280" t="s">
        <v>1214</v>
      </c>
      <c r="E5011" s="80">
        <v>4.6148734725904299E-2</v>
      </c>
      <c r="F5011" s="80">
        <v>707367</v>
      </c>
      <c r="G5011" s="80">
        <v>2</v>
      </c>
      <c r="H5011" s="280" t="s">
        <v>1342</v>
      </c>
      <c r="I5011" s="80"/>
    </row>
    <row r="5012" spans="1:9">
      <c r="A5012" s="280" t="s">
        <v>6411</v>
      </c>
      <c r="B5012" s="280" t="s">
        <v>1457</v>
      </c>
      <c r="C5012" s="280" t="s">
        <v>1198</v>
      </c>
      <c r="D5012" s="280" t="s">
        <v>1215</v>
      </c>
      <c r="E5012" s="80">
        <v>4.4742999770933788E-2</v>
      </c>
      <c r="F5012" s="80">
        <v>707367</v>
      </c>
      <c r="G5012" s="80">
        <v>2</v>
      </c>
      <c r="H5012" s="280" t="s">
        <v>1342</v>
      </c>
      <c r="I5012" s="80"/>
    </row>
    <row r="5013" spans="1:9">
      <c r="A5013" s="280" t="s">
        <v>6412</v>
      </c>
      <c r="B5013" s="280" t="s">
        <v>1457</v>
      </c>
      <c r="C5013" s="280" t="s">
        <v>1198</v>
      </c>
      <c r="D5013" s="280" t="s">
        <v>1216</v>
      </c>
      <c r="E5013" s="80">
        <v>4.3138447681698777E-2</v>
      </c>
      <c r="F5013" s="80">
        <v>707367</v>
      </c>
      <c r="G5013" s="80">
        <v>2</v>
      </c>
      <c r="H5013" s="280" t="s">
        <v>1342</v>
      </c>
      <c r="I5013" s="80"/>
    </row>
    <row r="5014" spans="1:9">
      <c r="A5014" s="280" t="s">
        <v>6413</v>
      </c>
      <c r="B5014" s="280" t="s">
        <v>1457</v>
      </c>
      <c r="C5014" s="280" t="s">
        <v>1198</v>
      </c>
      <c r="D5014" s="280" t="s">
        <v>1217</v>
      </c>
      <c r="E5014" s="80">
        <v>3.2955120562401553E-2</v>
      </c>
      <c r="F5014" s="80">
        <v>707367</v>
      </c>
      <c r="G5014" s="80">
        <v>2</v>
      </c>
      <c r="H5014" s="280" t="s">
        <v>1342</v>
      </c>
      <c r="I5014" s="80"/>
    </row>
    <row r="5015" spans="1:9">
      <c r="A5015" s="280" t="s">
        <v>6414</v>
      </c>
      <c r="B5015" s="280" t="s">
        <v>1457</v>
      </c>
      <c r="C5015" s="280" t="s">
        <v>1198</v>
      </c>
      <c r="D5015" s="280" t="s">
        <v>1218</v>
      </c>
      <c r="E5015" s="80">
        <v>2.8156545934354939E-2</v>
      </c>
      <c r="F5015" s="80">
        <v>707367</v>
      </c>
      <c r="G5015" s="80">
        <v>2</v>
      </c>
      <c r="H5015" s="280" t="s">
        <v>1342</v>
      </c>
      <c r="I5015" s="80"/>
    </row>
    <row r="5016" spans="1:9">
      <c r="A5016" s="280" t="s">
        <v>6415</v>
      </c>
      <c r="B5016" s="280" t="s">
        <v>1457</v>
      </c>
      <c r="C5016" s="280" t="s">
        <v>1198</v>
      </c>
      <c r="D5016" s="280" t="s">
        <v>1219</v>
      </c>
      <c r="E5016" s="80">
        <v>3.332512815799548E-2</v>
      </c>
      <c r="F5016" s="80">
        <v>707367</v>
      </c>
      <c r="G5016" s="80">
        <v>2</v>
      </c>
      <c r="H5016" s="280" t="s">
        <v>1342</v>
      </c>
      <c r="I5016" s="80"/>
    </row>
    <row r="5017" spans="1:9">
      <c r="A5017" s="280" t="s">
        <v>6416</v>
      </c>
      <c r="B5017" s="280" t="s">
        <v>1457</v>
      </c>
      <c r="C5017" s="280" t="s">
        <v>1198</v>
      </c>
      <c r="D5017" s="280" t="s">
        <v>1347</v>
      </c>
      <c r="E5017" s="80">
        <v>3.3672718389269461E-2</v>
      </c>
      <c r="F5017" s="80">
        <v>707367</v>
      </c>
      <c r="G5017" s="80">
        <v>2</v>
      </c>
      <c r="H5017" s="280" t="s">
        <v>1342</v>
      </c>
      <c r="I5017" s="80"/>
    </row>
    <row r="5018" spans="1:9">
      <c r="A5018" s="280" t="s">
        <v>6417</v>
      </c>
      <c r="B5018" s="280" t="s">
        <v>1457</v>
      </c>
      <c r="C5018" s="280" t="s">
        <v>1198</v>
      </c>
      <c r="D5018" s="280" t="s">
        <v>1344</v>
      </c>
      <c r="E5018" s="80">
        <v>7.2206407977901038E-2</v>
      </c>
      <c r="F5018" s="80">
        <v>707367</v>
      </c>
      <c r="G5018" s="80">
        <v>2</v>
      </c>
      <c r="H5018" s="280" t="s">
        <v>1342</v>
      </c>
      <c r="I5018" s="80"/>
    </row>
    <row r="5019" spans="1:9">
      <c r="A5019" s="280" t="s">
        <v>6418</v>
      </c>
      <c r="B5019" s="280" t="s">
        <v>5748</v>
      </c>
      <c r="C5019" s="280" t="s">
        <v>1199</v>
      </c>
      <c r="D5019" s="280" t="s">
        <v>1394</v>
      </c>
      <c r="E5019" s="80">
        <v>226040</v>
      </c>
      <c r="F5019" s="80">
        <v>707367</v>
      </c>
      <c r="G5019" s="80">
        <v>2</v>
      </c>
      <c r="H5019" s="280" t="s">
        <v>1394</v>
      </c>
      <c r="I5019" s="80"/>
    </row>
    <row r="5020" spans="1:9">
      <c r="A5020" s="280" t="s">
        <v>6419</v>
      </c>
      <c r="B5020" s="280" t="s">
        <v>5750</v>
      </c>
      <c r="C5020" s="280" t="s">
        <v>1199</v>
      </c>
      <c r="D5020" s="280" t="s">
        <v>1394</v>
      </c>
      <c r="E5020" s="80">
        <v>951748995.62109375</v>
      </c>
      <c r="F5020" s="80">
        <v>707367</v>
      </c>
      <c r="G5020" s="80">
        <v>2</v>
      </c>
      <c r="H5020" s="280" t="s">
        <v>1394</v>
      </c>
      <c r="I5020" s="80"/>
    </row>
    <row r="5021" spans="1:9">
      <c r="A5021" s="280" t="s">
        <v>6420</v>
      </c>
      <c r="B5021" s="280" t="s">
        <v>5752</v>
      </c>
      <c r="C5021" s="280" t="s">
        <v>1199</v>
      </c>
      <c r="D5021" s="280" t="s">
        <v>1394</v>
      </c>
      <c r="E5021" s="80">
        <v>0.31955123719370565</v>
      </c>
      <c r="F5021" s="80">
        <v>707367</v>
      </c>
      <c r="G5021" s="80">
        <v>2</v>
      </c>
      <c r="H5021" s="280" t="s">
        <v>1394</v>
      </c>
      <c r="I5021" s="80"/>
    </row>
    <row r="5022" spans="1:9">
      <c r="A5022" s="280" t="s">
        <v>6421</v>
      </c>
      <c r="B5022" s="280" t="s">
        <v>5754</v>
      </c>
      <c r="C5022" s="280" t="s">
        <v>1199</v>
      </c>
      <c r="D5022" s="280" t="s">
        <v>1394</v>
      </c>
      <c r="E5022" s="80">
        <v>1345.481193809004</v>
      </c>
      <c r="F5022" s="80">
        <v>707367</v>
      </c>
      <c r="G5022" s="80">
        <v>2</v>
      </c>
      <c r="H5022" s="280" t="s">
        <v>1394</v>
      </c>
      <c r="I5022" s="80"/>
    </row>
    <row r="5023" spans="1:9">
      <c r="A5023" s="280" t="s">
        <v>6422</v>
      </c>
      <c r="B5023" s="280" t="s">
        <v>1457</v>
      </c>
      <c r="C5023" s="280" t="s">
        <v>1199</v>
      </c>
      <c r="D5023" s="280" t="s">
        <v>1211</v>
      </c>
      <c r="E5023" s="80">
        <v>1.0663664551495032E-2</v>
      </c>
      <c r="F5023" s="80">
        <v>707367</v>
      </c>
      <c r="G5023" s="80">
        <v>2</v>
      </c>
      <c r="H5023" s="280" t="s">
        <v>1342</v>
      </c>
      <c r="I5023" s="80"/>
    </row>
    <row r="5024" spans="1:9">
      <c r="A5024" s="280" t="s">
        <v>6423</v>
      </c>
      <c r="B5024" s="280" t="s">
        <v>1457</v>
      </c>
      <c r="C5024" s="280" t="s">
        <v>1199</v>
      </c>
      <c r="D5024" s="280" t="s">
        <v>1212</v>
      </c>
      <c r="E5024" s="80">
        <v>1.0683008967016997E-2</v>
      </c>
      <c r="F5024" s="80">
        <v>707367</v>
      </c>
      <c r="G5024" s="80">
        <v>2</v>
      </c>
      <c r="H5024" s="280" t="s">
        <v>1342</v>
      </c>
      <c r="I5024" s="80"/>
    </row>
    <row r="5025" spans="1:9">
      <c r="A5025" s="280" t="s">
        <v>6424</v>
      </c>
      <c r="B5025" s="280" t="s">
        <v>1457</v>
      </c>
      <c r="C5025" s="280" t="s">
        <v>1199</v>
      </c>
      <c r="D5025" s="280" t="s">
        <v>1213</v>
      </c>
      <c r="E5025" s="80">
        <v>1.0663664551495032E-2</v>
      </c>
      <c r="F5025" s="80">
        <v>707367</v>
      </c>
      <c r="G5025" s="80">
        <v>2</v>
      </c>
      <c r="H5025" s="280" t="s">
        <v>1342</v>
      </c>
      <c r="I5025" s="80"/>
    </row>
    <row r="5026" spans="1:9">
      <c r="A5026" s="280" t="s">
        <v>6425</v>
      </c>
      <c r="B5026" s="280" t="s">
        <v>1457</v>
      </c>
      <c r="C5026" s="280" t="s">
        <v>1199</v>
      </c>
      <c r="D5026" s="280" t="s">
        <v>1214</v>
      </c>
      <c r="E5026" s="80">
        <v>1.0677224677499209E-2</v>
      </c>
      <c r="F5026" s="80">
        <v>707367</v>
      </c>
      <c r="G5026" s="80">
        <v>2</v>
      </c>
      <c r="H5026" s="280" t="s">
        <v>1342</v>
      </c>
      <c r="I5026" s="80"/>
    </row>
    <row r="5027" spans="1:9">
      <c r="A5027" s="280" t="s">
        <v>6426</v>
      </c>
      <c r="B5027" s="280" t="s">
        <v>1457</v>
      </c>
      <c r="C5027" s="280" t="s">
        <v>1199</v>
      </c>
      <c r="D5027" s="280" t="s">
        <v>1215</v>
      </c>
      <c r="E5027" s="80">
        <v>1.0270113382592845E-2</v>
      </c>
      <c r="F5027" s="80">
        <v>707367</v>
      </c>
      <c r="G5027" s="80">
        <v>2</v>
      </c>
      <c r="H5027" s="280" t="s">
        <v>1342</v>
      </c>
      <c r="I5027" s="80"/>
    </row>
    <row r="5028" spans="1:9">
      <c r="A5028" s="280" t="s">
        <v>6427</v>
      </c>
      <c r="B5028" s="280" t="s">
        <v>1457</v>
      </c>
      <c r="C5028" s="280" t="s">
        <v>1199</v>
      </c>
      <c r="D5028" s="280" t="s">
        <v>1216</v>
      </c>
      <c r="E5028" s="80">
        <v>9.6921102630867367E-3</v>
      </c>
      <c r="F5028" s="80">
        <v>707367</v>
      </c>
      <c r="G5028" s="80">
        <v>2</v>
      </c>
      <c r="H5028" s="280" t="s">
        <v>1342</v>
      </c>
      <c r="I5028" s="80"/>
    </row>
    <row r="5029" spans="1:9">
      <c r="A5029" s="280" t="s">
        <v>6428</v>
      </c>
      <c r="B5029" s="280" t="s">
        <v>1457</v>
      </c>
      <c r="C5029" s="280" t="s">
        <v>1199</v>
      </c>
      <c r="D5029" s="280" t="s">
        <v>1217</v>
      </c>
      <c r="E5029" s="80">
        <v>7.3277268097120228E-3</v>
      </c>
      <c r="F5029" s="80">
        <v>707367</v>
      </c>
      <c r="G5029" s="80">
        <v>2</v>
      </c>
      <c r="H5029" s="280" t="s">
        <v>1342</v>
      </c>
      <c r="I5029" s="80"/>
    </row>
    <row r="5030" spans="1:9">
      <c r="A5030" s="280" t="s">
        <v>6429</v>
      </c>
      <c r="B5030" s="280" t="s">
        <v>1457</v>
      </c>
      <c r="C5030" s="280" t="s">
        <v>1199</v>
      </c>
      <c r="D5030" s="280" t="s">
        <v>1218</v>
      </c>
      <c r="E5030" s="80">
        <v>5.0365488878975377E-3</v>
      </c>
      <c r="F5030" s="80">
        <v>707367</v>
      </c>
      <c r="G5030" s="80">
        <v>2</v>
      </c>
      <c r="H5030" s="280" t="s">
        <v>1342</v>
      </c>
      <c r="I5030" s="80"/>
    </row>
    <row r="5031" spans="1:9">
      <c r="A5031" s="280" t="s">
        <v>6430</v>
      </c>
      <c r="B5031" s="280" t="s">
        <v>1457</v>
      </c>
      <c r="C5031" s="280" t="s">
        <v>1199</v>
      </c>
      <c r="D5031" s="280" t="s">
        <v>1219</v>
      </c>
      <c r="E5031" s="80">
        <v>410.78079987309803</v>
      </c>
      <c r="F5031" s="80">
        <v>707367</v>
      </c>
      <c r="G5031" s="80">
        <v>2</v>
      </c>
      <c r="H5031" s="280" t="s">
        <v>1342</v>
      </c>
      <c r="I5031" s="80"/>
    </row>
    <row r="5032" spans="1:9">
      <c r="A5032" s="280" t="s">
        <v>6431</v>
      </c>
      <c r="B5032" s="280" t="s">
        <v>1457</v>
      </c>
      <c r="C5032" s="280" t="s">
        <v>1199</v>
      </c>
      <c r="D5032" s="280" t="s">
        <v>1347</v>
      </c>
      <c r="E5032" s="80">
        <v>8.0408282880162166E-3</v>
      </c>
      <c r="F5032" s="80">
        <v>707367</v>
      </c>
      <c r="G5032" s="80">
        <v>2</v>
      </c>
      <c r="H5032" s="280" t="s">
        <v>1342</v>
      </c>
      <c r="I5032" s="80"/>
    </row>
    <row r="5033" spans="1:9">
      <c r="A5033" s="280" t="s">
        <v>6432</v>
      </c>
      <c r="B5033" s="280" t="s">
        <v>1457</v>
      </c>
      <c r="C5033" s="280" t="s">
        <v>1199</v>
      </c>
      <c r="D5033" s="280" t="s">
        <v>1344</v>
      </c>
      <c r="E5033" s="80">
        <v>1.7021000492107242E-2</v>
      </c>
      <c r="F5033" s="80">
        <v>707367</v>
      </c>
      <c r="G5033" s="80">
        <v>2</v>
      </c>
      <c r="H5033" s="280" t="s">
        <v>1342</v>
      </c>
      <c r="I5033" s="80"/>
    </row>
    <row r="5034" spans="1:9">
      <c r="A5034" s="280" t="s">
        <v>6433</v>
      </c>
      <c r="B5034" s="280" t="s">
        <v>5748</v>
      </c>
      <c r="C5034" s="280" t="s">
        <v>1182</v>
      </c>
      <c r="D5034" s="280" t="s">
        <v>1394</v>
      </c>
      <c r="E5034" s="80">
        <v>0</v>
      </c>
      <c r="F5034" s="80">
        <v>707367</v>
      </c>
      <c r="G5034" s="80">
        <v>2</v>
      </c>
      <c r="H5034" s="280" t="s">
        <v>1394</v>
      </c>
      <c r="I5034" s="80"/>
    </row>
    <row r="5035" spans="1:9">
      <c r="A5035" s="280" t="s">
        <v>6434</v>
      </c>
      <c r="B5035" s="280" t="s">
        <v>5750</v>
      </c>
      <c r="C5035" s="280" t="s">
        <v>1182</v>
      </c>
      <c r="D5035" s="280" t="s">
        <v>1394</v>
      </c>
      <c r="E5035" s="80">
        <v>0</v>
      </c>
      <c r="F5035" s="80">
        <v>707367</v>
      </c>
      <c r="G5035" s="80">
        <v>2</v>
      </c>
      <c r="H5035" s="280" t="s">
        <v>1394</v>
      </c>
      <c r="I5035" s="80"/>
    </row>
    <row r="5036" spans="1:9">
      <c r="A5036" s="280" t="s">
        <v>6435</v>
      </c>
      <c r="B5036" s="280" t="s">
        <v>5752</v>
      </c>
      <c r="C5036" s="280" t="s">
        <v>1182</v>
      </c>
      <c r="D5036" s="280" t="s">
        <v>1394</v>
      </c>
      <c r="E5036" s="80">
        <v>0</v>
      </c>
      <c r="F5036" s="80">
        <v>707367</v>
      </c>
      <c r="G5036" s="80">
        <v>2</v>
      </c>
      <c r="H5036" s="280" t="s">
        <v>1394</v>
      </c>
      <c r="I5036" s="80"/>
    </row>
    <row r="5037" spans="1:9">
      <c r="A5037" s="280" t="s">
        <v>6436</v>
      </c>
      <c r="B5037" s="280" t="s">
        <v>5754</v>
      </c>
      <c r="C5037" s="280" t="s">
        <v>1182</v>
      </c>
      <c r="D5037" s="280" t="s">
        <v>1394</v>
      </c>
      <c r="E5037" s="80">
        <v>0</v>
      </c>
      <c r="F5037" s="80">
        <v>707367</v>
      </c>
      <c r="G5037" s="80">
        <v>2</v>
      </c>
      <c r="H5037" s="280" t="s">
        <v>1394</v>
      </c>
      <c r="I5037" s="80"/>
    </row>
    <row r="5038" spans="1:9">
      <c r="A5038" s="280" t="s">
        <v>6437</v>
      </c>
      <c r="B5038" s="280" t="s">
        <v>5748</v>
      </c>
      <c r="C5038" s="280" t="s">
        <v>1200</v>
      </c>
      <c r="D5038" s="280" t="s">
        <v>1394</v>
      </c>
      <c r="E5038" s="80">
        <v>115788</v>
      </c>
      <c r="F5038" s="80">
        <v>707367</v>
      </c>
      <c r="G5038" s="80">
        <v>2</v>
      </c>
      <c r="H5038" s="280" t="s">
        <v>1394</v>
      </c>
      <c r="I5038" s="80"/>
    </row>
    <row r="5039" spans="1:9">
      <c r="A5039" s="280" t="s">
        <v>6438</v>
      </c>
      <c r="B5039" s="280" t="s">
        <v>5750</v>
      </c>
      <c r="C5039" s="280" t="s">
        <v>1200</v>
      </c>
      <c r="D5039" s="280" t="s">
        <v>1394</v>
      </c>
      <c r="E5039" s="80">
        <v>1478872800</v>
      </c>
      <c r="F5039" s="80">
        <v>707367</v>
      </c>
      <c r="G5039" s="80">
        <v>2</v>
      </c>
      <c r="H5039" s="280" t="s">
        <v>1394</v>
      </c>
      <c r="I5039" s="80"/>
    </row>
    <row r="5040" spans="1:9">
      <c r="A5040" s="280" t="s">
        <v>6439</v>
      </c>
      <c r="B5040" s="280" t="s">
        <v>5752</v>
      </c>
      <c r="C5040" s="280" t="s">
        <v>1200</v>
      </c>
      <c r="D5040" s="280" t="s">
        <v>1394</v>
      </c>
      <c r="E5040" s="80">
        <v>0.16368872169609269</v>
      </c>
      <c r="F5040" s="80">
        <v>707367</v>
      </c>
      <c r="G5040" s="80">
        <v>2</v>
      </c>
      <c r="H5040" s="280" t="s">
        <v>1394</v>
      </c>
      <c r="I5040" s="80"/>
    </row>
    <row r="5041" spans="1:9">
      <c r="A5041" s="280" t="s">
        <v>6440</v>
      </c>
      <c r="B5041" s="280" t="s">
        <v>5754</v>
      </c>
      <c r="C5041" s="280" t="s">
        <v>1200</v>
      </c>
      <c r="D5041" s="280" t="s">
        <v>1394</v>
      </c>
      <c r="E5041" s="80">
        <v>2090.672592869048</v>
      </c>
      <c r="F5041" s="80">
        <v>707367</v>
      </c>
      <c r="G5041" s="80">
        <v>2</v>
      </c>
      <c r="H5041" s="280" t="s">
        <v>1394</v>
      </c>
      <c r="I5041" s="80"/>
    </row>
    <row r="5042" spans="1:9">
      <c r="A5042" s="280" t="s">
        <v>6441</v>
      </c>
      <c r="B5042" s="280" t="s">
        <v>1457</v>
      </c>
      <c r="C5042" s="280" t="s">
        <v>1200</v>
      </c>
      <c r="D5042" s="280" t="s">
        <v>1211</v>
      </c>
      <c r="E5042" s="80">
        <v>3.136730792306907E-2</v>
      </c>
      <c r="F5042" s="80">
        <v>707367</v>
      </c>
      <c r="G5042" s="80">
        <v>2</v>
      </c>
      <c r="H5042" s="280" t="s">
        <v>1342</v>
      </c>
      <c r="I5042" s="80"/>
    </row>
    <row r="5043" spans="1:9">
      <c r="A5043" s="280" t="s">
        <v>6442</v>
      </c>
      <c r="B5043" s="280" t="s">
        <v>1457</v>
      </c>
      <c r="C5043" s="280" t="s">
        <v>1200</v>
      </c>
      <c r="D5043" s="280" t="s">
        <v>1212</v>
      </c>
      <c r="E5043" s="80">
        <v>3.1598716798496775E-2</v>
      </c>
      <c r="F5043" s="80">
        <v>707367</v>
      </c>
      <c r="G5043" s="80">
        <v>2</v>
      </c>
      <c r="H5043" s="280" t="s">
        <v>1342</v>
      </c>
      <c r="I5043" s="80"/>
    </row>
    <row r="5044" spans="1:9">
      <c r="A5044" s="280" t="s">
        <v>6443</v>
      </c>
      <c r="B5044" s="280" t="s">
        <v>1457</v>
      </c>
      <c r="C5044" s="280" t="s">
        <v>1200</v>
      </c>
      <c r="D5044" s="280" t="s">
        <v>1213</v>
      </c>
      <c r="E5044" s="80">
        <v>3.136730792306907E-2</v>
      </c>
      <c r="F5044" s="80">
        <v>707367</v>
      </c>
      <c r="G5044" s="80">
        <v>2</v>
      </c>
      <c r="H5044" s="280" t="s">
        <v>1342</v>
      </c>
      <c r="I5044" s="80"/>
    </row>
    <row r="5045" spans="1:9">
      <c r="A5045" s="280" t="s">
        <v>6444</v>
      </c>
      <c r="B5045" s="280" t="s">
        <v>1457</v>
      </c>
      <c r="C5045" s="280" t="s">
        <v>1200</v>
      </c>
      <c r="D5045" s="280" t="s">
        <v>1214</v>
      </c>
      <c r="E5045" s="80">
        <v>3.1573249209265242E-2</v>
      </c>
      <c r="F5045" s="80">
        <v>707367</v>
      </c>
      <c r="G5045" s="80">
        <v>2</v>
      </c>
      <c r="H5045" s="280" t="s">
        <v>1342</v>
      </c>
      <c r="I5045" s="80"/>
    </row>
    <row r="5046" spans="1:9">
      <c r="A5046" s="280" t="s">
        <v>6445</v>
      </c>
      <c r="B5046" s="280" t="s">
        <v>1457</v>
      </c>
      <c r="C5046" s="280" t="s">
        <v>1200</v>
      </c>
      <c r="D5046" s="280" t="s">
        <v>1215</v>
      </c>
      <c r="E5046" s="80">
        <v>3.0192633721751336E-2</v>
      </c>
      <c r="F5046" s="80">
        <v>707367</v>
      </c>
      <c r="G5046" s="80">
        <v>2</v>
      </c>
      <c r="H5046" s="280" t="s">
        <v>1342</v>
      </c>
      <c r="I5046" s="80"/>
    </row>
    <row r="5047" spans="1:9">
      <c r="A5047" s="280" t="s">
        <v>6446</v>
      </c>
      <c r="B5047" s="280" t="s">
        <v>1457</v>
      </c>
      <c r="C5047" s="280" t="s">
        <v>1200</v>
      </c>
      <c r="D5047" s="280" t="s">
        <v>1216</v>
      </c>
      <c r="E5047" s="80">
        <v>3.5303433738218017E-2</v>
      </c>
      <c r="F5047" s="80">
        <v>707367</v>
      </c>
      <c r="G5047" s="80">
        <v>2</v>
      </c>
      <c r="H5047" s="280" t="s">
        <v>1342</v>
      </c>
      <c r="I5047" s="80"/>
    </row>
    <row r="5048" spans="1:9">
      <c r="A5048" s="280" t="s">
        <v>6447</v>
      </c>
      <c r="B5048" s="280" t="s">
        <v>1457</v>
      </c>
      <c r="C5048" s="280" t="s">
        <v>1200</v>
      </c>
      <c r="D5048" s="280" t="s">
        <v>1217</v>
      </c>
      <c r="E5048" s="80">
        <v>2.2119387115472452E-2</v>
      </c>
      <c r="F5048" s="80">
        <v>707367</v>
      </c>
      <c r="G5048" s="80">
        <v>2</v>
      </c>
      <c r="H5048" s="280" t="s">
        <v>1342</v>
      </c>
      <c r="I5048" s="80"/>
    </row>
    <row r="5049" spans="1:9">
      <c r="A5049" s="280" t="s">
        <v>6448</v>
      </c>
      <c r="B5049" s="280" t="s">
        <v>1457</v>
      </c>
      <c r="C5049" s="280" t="s">
        <v>1200</v>
      </c>
      <c r="D5049" s="280" t="s">
        <v>1218</v>
      </c>
      <c r="E5049" s="80">
        <v>1.921744523419737E-3</v>
      </c>
      <c r="F5049" s="80">
        <v>707367</v>
      </c>
      <c r="G5049" s="80">
        <v>2</v>
      </c>
      <c r="H5049" s="280" t="s">
        <v>1342</v>
      </c>
      <c r="I5049" s="80"/>
    </row>
    <row r="5050" spans="1:9">
      <c r="A5050" s="280" t="s">
        <v>6449</v>
      </c>
      <c r="B5050" s="280" t="s">
        <v>1457</v>
      </c>
      <c r="C5050" s="280" t="s">
        <v>1200</v>
      </c>
      <c r="D5050" s="280" t="s">
        <v>1219</v>
      </c>
      <c r="E5050" s="80">
        <v>2.7623483599930897E-2</v>
      </c>
      <c r="F5050" s="80">
        <v>707367</v>
      </c>
      <c r="G5050" s="80">
        <v>2</v>
      </c>
      <c r="H5050" s="280" t="s">
        <v>1342</v>
      </c>
      <c r="I5050" s="80"/>
    </row>
    <row r="5051" spans="1:9">
      <c r="A5051" s="280" t="s">
        <v>6450</v>
      </c>
      <c r="B5051" s="280" t="s">
        <v>1457</v>
      </c>
      <c r="C5051" s="280" t="s">
        <v>1200</v>
      </c>
      <c r="D5051" s="280" t="s">
        <v>1347</v>
      </c>
      <c r="E5051" s="80">
        <v>1.8255610545775753E-2</v>
      </c>
      <c r="F5051" s="80">
        <v>707367</v>
      </c>
      <c r="G5051" s="80">
        <v>2</v>
      </c>
      <c r="H5051" s="280" t="s">
        <v>1342</v>
      </c>
      <c r="I5051" s="80"/>
    </row>
    <row r="5052" spans="1:9">
      <c r="A5052" s="280" t="s">
        <v>6451</v>
      </c>
      <c r="B5052" s="280" t="s">
        <v>1457</v>
      </c>
      <c r="C5052" s="280" t="s">
        <v>1200</v>
      </c>
      <c r="D5052" s="280" t="s">
        <v>1344</v>
      </c>
      <c r="E5052" s="80">
        <v>4.7880241078234152E-2</v>
      </c>
      <c r="F5052" s="80">
        <v>707367</v>
      </c>
      <c r="G5052" s="80">
        <v>2</v>
      </c>
      <c r="H5052" s="280" t="s">
        <v>1342</v>
      </c>
      <c r="I5052" s="80"/>
    </row>
    <row r="5053" spans="1:9">
      <c r="A5053" s="280" t="s">
        <v>6452</v>
      </c>
      <c r="B5053" s="280" t="s">
        <v>5748</v>
      </c>
      <c r="C5053" s="280" t="s">
        <v>1201</v>
      </c>
      <c r="D5053" s="280" t="s">
        <v>1394</v>
      </c>
      <c r="E5053" s="80">
        <v>676888</v>
      </c>
      <c r="F5053" s="80">
        <v>707367</v>
      </c>
      <c r="G5053" s="80">
        <v>2</v>
      </c>
      <c r="H5053" s="280" t="s">
        <v>1394</v>
      </c>
      <c r="I5053" s="80"/>
    </row>
    <row r="5054" spans="1:9">
      <c r="A5054" s="280" t="s">
        <v>6453</v>
      </c>
      <c r="B5054" s="280" t="s">
        <v>5750</v>
      </c>
      <c r="C5054" s="280" t="s">
        <v>1201</v>
      </c>
      <c r="D5054" s="280" t="s">
        <v>1394</v>
      </c>
      <c r="E5054" s="80">
        <v>85912710974</v>
      </c>
      <c r="F5054" s="80">
        <v>707367</v>
      </c>
      <c r="G5054" s="80">
        <v>2</v>
      </c>
      <c r="H5054" s="280" t="s">
        <v>1394</v>
      </c>
      <c r="I5054" s="80"/>
    </row>
    <row r="5055" spans="1:9">
      <c r="A5055" s="280" t="s">
        <v>6454</v>
      </c>
      <c r="B5055" s="280" t="s">
        <v>5752</v>
      </c>
      <c r="C5055" s="280" t="s">
        <v>1201</v>
      </c>
      <c r="D5055" s="280" t="s">
        <v>1394</v>
      </c>
      <c r="E5055" s="80">
        <v>0.95691204141555941</v>
      </c>
      <c r="F5055" s="80">
        <v>707367</v>
      </c>
      <c r="G5055" s="80">
        <v>2</v>
      </c>
      <c r="H5055" s="280" t="s">
        <v>1394</v>
      </c>
      <c r="I5055" s="80"/>
    </row>
    <row r="5056" spans="1:9">
      <c r="A5056" s="280" t="s">
        <v>6455</v>
      </c>
      <c r="B5056" s="280" t="s">
        <v>5754</v>
      </c>
      <c r="C5056" s="280" t="s">
        <v>1201</v>
      </c>
      <c r="D5056" s="280" t="s">
        <v>1394</v>
      </c>
      <c r="E5056" s="80">
        <v>121454.2252805121</v>
      </c>
      <c r="F5056" s="80">
        <v>707367</v>
      </c>
      <c r="G5056" s="80">
        <v>2</v>
      </c>
      <c r="H5056" s="280" t="s">
        <v>1394</v>
      </c>
      <c r="I5056" s="80"/>
    </row>
    <row r="5057" spans="1:9">
      <c r="A5057" s="280" t="s">
        <v>6456</v>
      </c>
      <c r="B5057" s="280" t="s">
        <v>1457</v>
      </c>
      <c r="C5057" s="280" t="s">
        <v>1201</v>
      </c>
      <c r="D5057" s="280" t="s">
        <v>1211</v>
      </c>
      <c r="E5057" s="80">
        <v>0.31732268619816134</v>
      </c>
      <c r="F5057" s="80">
        <v>707367</v>
      </c>
      <c r="G5057" s="80">
        <v>2</v>
      </c>
      <c r="H5057" s="280" t="s">
        <v>1342</v>
      </c>
      <c r="I5057" s="80"/>
    </row>
    <row r="5058" spans="1:9">
      <c r="A5058" s="280" t="s">
        <v>6457</v>
      </c>
      <c r="B5058" s="280" t="s">
        <v>1457</v>
      </c>
      <c r="C5058" s="280" t="s">
        <v>1201</v>
      </c>
      <c r="D5058" s="280" t="s">
        <v>1212</v>
      </c>
      <c r="E5058" s="80">
        <v>0.31849357946249818</v>
      </c>
      <c r="F5058" s="80">
        <v>707367</v>
      </c>
      <c r="G5058" s="80">
        <v>2</v>
      </c>
      <c r="H5058" s="280" t="s">
        <v>1342</v>
      </c>
      <c r="I5058" s="80"/>
    </row>
    <row r="5059" spans="1:9">
      <c r="A5059" s="280" t="s">
        <v>6458</v>
      </c>
      <c r="B5059" s="280" t="s">
        <v>1457</v>
      </c>
      <c r="C5059" s="280" t="s">
        <v>1201</v>
      </c>
      <c r="D5059" s="280" t="s">
        <v>1213</v>
      </c>
      <c r="E5059" s="80">
        <v>0.31732359480938249</v>
      </c>
      <c r="F5059" s="80">
        <v>707367</v>
      </c>
      <c r="G5059" s="80">
        <v>2</v>
      </c>
      <c r="H5059" s="280" t="s">
        <v>1342</v>
      </c>
      <c r="I5059" s="80"/>
    </row>
    <row r="5060" spans="1:9">
      <c r="A5060" s="280" t="s">
        <v>6459</v>
      </c>
      <c r="B5060" s="280" t="s">
        <v>1457</v>
      </c>
      <c r="C5060" s="280" t="s">
        <v>1201</v>
      </c>
      <c r="D5060" s="280" t="s">
        <v>1214</v>
      </c>
      <c r="E5060" s="80">
        <v>0.31835722184888521</v>
      </c>
      <c r="F5060" s="80">
        <v>707367</v>
      </c>
      <c r="G5060" s="80">
        <v>2</v>
      </c>
      <c r="H5060" s="280" t="s">
        <v>1342</v>
      </c>
      <c r="I5060" s="80"/>
    </row>
    <row r="5061" spans="1:9">
      <c r="A5061" s="280" t="s">
        <v>6460</v>
      </c>
      <c r="B5061" s="280" t="s">
        <v>1457</v>
      </c>
      <c r="C5061" s="280" t="s">
        <v>1201</v>
      </c>
      <c r="D5061" s="280" t="s">
        <v>1215</v>
      </c>
      <c r="E5061" s="80">
        <v>0.3077214906415508</v>
      </c>
      <c r="F5061" s="80">
        <v>707367</v>
      </c>
      <c r="G5061" s="80">
        <v>2</v>
      </c>
      <c r="H5061" s="280" t="s">
        <v>1342</v>
      </c>
      <c r="I5061" s="80"/>
    </row>
    <row r="5062" spans="1:9">
      <c r="A5062" s="280" t="s">
        <v>6461</v>
      </c>
      <c r="B5062" s="280" t="s">
        <v>1457</v>
      </c>
      <c r="C5062" s="280" t="s">
        <v>1201</v>
      </c>
      <c r="D5062" s="280" t="s">
        <v>1216</v>
      </c>
      <c r="E5062" s="80">
        <v>0.30949601548388772</v>
      </c>
      <c r="F5062" s="80">
        <v>707367</v>
      </c>
      <c r="G5062" s="80">
        <v>2</v>
      </c>
      <c r="H5062" s="280" t="s">
        <v>1342</v>
      </c>
      <c r="I5062" s="80"/>
    </row>
    <row r="5063" spans="1:9">
      <c r="A5063" s="280" t="s">
        <v>6462</v>
      </c>
      <c r="B5063" s="280" t="s">
        <v>1457</v>
      </c>
      <c r="C5063" s="280" t="s">
        <v>1201</v>
      </c>
      <c r="D5063" s="280" t="s">
        <v>1217</v>
      </c>
      <c r="E5063" s="80">
        <v>0.21368456863108543</v>
      </c>
      <c r="F5063" s="80">
        <v>707367</v>
      </c>
      <c r="G5063" s="80">
        <v>2</v>
      </c>
      <c r="H5063" s="280" t="s">
        <v>1342</v>
      </c>
      <c r="I5063" s="80"/>
    </row>
    <row r="5064" spans="1:9">
      <c r="A5064" s="280" t="s">
        <v>6463</v>
      </c>
      <c r="B5064" s="280" t="s">
        <v>1457</v>
      </c>
      <c r="C5064" s="280" t="s">
        <v>1201</v>
      </c>
      <c r="D5064" s="280" t="s">
        <v>1218</v>
      </c>
      <c r="E5064" s="80">
        <v>0.15201821906519258</v>
      </c>
      <c r="F5064" s="80">
        <v>707367</v>
      </c>
      <c r="G5064" s="80">
        <v>2</v>
      </c>
      <c r="H5064" s="280" t="s">
        <v>1342</v>
      </c>
      <c r="I5064" s="80"/>
    </row>
    <row r="5065" spans="1:9">
      <c r="A5065" s="280" t="s">
        <v>6464</v>
      </c>
      <c r="B5065" s="280" t="s">
        <v>1457</v>
      </c>
      <c r="C5065" s="280" t="s">
        <v>1201</v>
      </c>
      <c r="D5065" s="280" t="s">
        <v>1219</v>
      </c>
      <c r="E5065" s="80">
        <v>15410.425370808092</v>
      </c>
      <c r="F5065" s="80">
        <v>707367</v>
      </c>
      <c r="G5065" s="80">
        <v>2</v>
      </c>
      <c r="H5065" s="280" t="s">
        <v>1342</v>
      </c>
      <c r="I5065" s="80"/>
    </row>
    <row r="5066" spans="1:9">
      <c r="A5066" s="280" t="s">
        <v>6465</v>
      </c>
      <c r="B5066" s="280" t="s">
        <v>1457</v>
      </c>
      <c r="C5066" s="280" t="s">
        <v>1201</v>
      </c>
      <c r="D5066" s="280" t="s">
        <v>1347</v>
      </c>
      <c r="E5066" s="80">
        <v>0.2319582427560182</v>
      </c>
      <c r="F5066" s="80">
        <v>707367</v>
      </c>
      <c r="G5066" s="80">
        <v>2</v>
      </c>
      <c r="H5066" s="280" t="s">
        <v>1342</v>
      </c>
      <c r="I5066" s="80"/>
    </row>
    <row r="5067" spans="1:9">
      <c r="A5067" s="280" t="s">
        <v>6466</v>
      </c>
      <c r="B5067" s="280" t="s">
        <v>1457</v>
      </c>
      <c r="C5067" s="280" t="s">
        <v>1201</v>
      </c>
      <c r="D5067" s="280" t="s">
        <v>1344</v>
      </c>
      <c r="E5067" s="80">
        <v>0.50670953282029774</v>
      </c>
      <c r="F5067" s="80">
        <v>707367</v>
      </c>
      <c r="G5067" s="80">
        <v>2</v>
      </c>
      <c r="H5067" s="280" t="s">
        <v>1342</v>
      </c>
      <c r="I5067" s="80"/>
    </row>
    <row r="5068" spans="1:9">
      <c r="A5068" s="280" t="s">
        <v>6467</v>
      </c>
      <c r="B5068" s="280" t="s">
        <v>5748</v>
      </c>
      <c r="C5068" s="280" t="s">
        <v>1202</v>
      </c>
      <c r="D5068" s="280" t="s">
        <v>1394</v>
      </c>
      <c r="E5068" s="80">
        <v>5587</v>
      </c>
      <c r="F5068" s="80">
        <v>707367</v>
      </c>
      <c r="G5068" s="80">
        <v>2</v>
      </c>
      <c r="H5068" s="280" t="s">
        <v>1394</v>
      </c>
      <c r="I5068" s="80"/>
    </row>
    <row r="5069" spans="1:9">
      <c r="A5069" s="280" t="s">
        <v>6468</v>
      </c>
      <c r="B5069" s="280" t="s">
        <v>5750</v>
      </c>
      <c r="C5069" s="280" t="s">
        <v>1202</v>
      </c>
      <c r="D5069" s="280" t="s">
        <v>1394</v>
      </c>
      <c r="E5069" s="80">
        <v>838050000</v>
      </c>
      <c r="F5069" s="80">
        <v>707367</v>
      </c>
      <c r="G5069" s="80">
        <v>2</v>
      </c>
      <c r="H5069" s="280" t="s">
        <v>1394</v>
      </c>
      <c r="I5069" s="80"/>
    </row>
    <row r="5070" spans="1:9">
      <c r="A5070" s="280" t="s">
        <v>6469</v>
      </c>
      <c r="B5070" s="280" t="s">
        <v>5752</v>
      </c>
      <c r="C5070" s="280" t="s">
        <v>1202</v>
      </c>
      <c r="D5070" s="280" t="s">
        <v>1394</v>
      </c>
      <c r="E5070" s="80">
        <v>7.8983045576058817E-3</v>
      </c>
      <c r="F5070" s="80">
        <v>707367</v>
      </c>
      <c r="G5070" s="80">
        <v>2</v>
      </c>
      <c r="H5070" s="280" t="s">
        <v>1394</v>
      </c>
      <c r="I5070" s="80"/>
    </row>
    <row r="5071" spans="1:9">
      <c r="A5071" s="280" t="s">
        <v>6470</v>
      </c>
      <c r="B5071" s="280" t="s">
        <v>5754</v>
      </c>
      <c r="C5071" s="280" t="s">
        <v>1202</v>
      </c>
      <c r="D5071" s="280" t="s">
        <v>1394</v>
      </c>
      <c r="E5071" s="80">
        <v>1184.7456836408824</v>
      </c>
      <c r="F5071" s="80">
        <v>707367</v>
      </c>
      <c r="G5071" s="80">
        <v>2</v>
      </c>
      <c r="H5071" s="280" t="s">
        <v>1394</v>
      </c>
      <c r="I5071" s="80"/>
    </row>
    <row r="5072" spans="1:9">
      <c r="A5072" s="280" t="s">
        <v>6471</v>
      </c>
      <c r="B5072" s="280" t="s">
        <v>1457</v>
      </c>
      <c r="C5072" s="280" t="s">
        <v>1202</v>
      </c>
      <c r="D5072" s="280" t="s">
        <v>1211</v>
      </c>
      <c r="E5072" s="80">
        <v>0.35139703059373339</v>
      </c>
      <c r="F5072" s="80">
        <v>707367</v>
      </c>
      <c r="G5072" s="80">
        <v>2</v>
      </c>
      <c r="H5072" s="280" t="s">
        <v>1342</v>
      </c>
      <c r="I5072" s="80"/>
    </row>
    <row r="5073" spans="1:9">
      <c r="A5073" s="280" t="s">
        <v>6472</v>
      </c>
      <c r="B5073" s="280" t="s">
        <v>1457</v>
      </c>
      <c r="C5073" s="280" t="s">
        <v>1202</v>
      </c>
      <c r="D5073" s="280" t="s">
        <v>1212</v>
      </c>
      <c r="E5073" s="80">
        <v>0.35139703059373339</v>
      </c>
      <c r="F5073" s="80">
        <v>707367</v>
      </c>
      <c r="G5073" s="80">
        <v>2</v>
      </c>
      <c r="H5073" s="280" t="s">
        <v>1342</v>
      </c>
      <c r="I5073" s="80"/>
    </row>
    <row r="5074" spans="1:9">
      <c r="A5074" s="280" t="s">
        <v>6473</v>
      </c>
      <c r="B5074" s="280" t="s">
        <v>1457</v>
      </c>
      <c r="C5074" s="280" t="s">
        <v>1202</v>
      </c>
      <c r="D5074" s="280" t="s">
        <v>1213</v>
      </c>
      <c r="E5074" s="80">
        <v>0.35139703059373339</v>
      </c>
      <c r="F5074" s="80">
        <v>707367</v>
      </c>
      <c r="G5074" s="80">
        <v>2</v>
      </c>
      <c r="H5074" s="280" t="s">
        <v>1342</v>
      </c>
      <c r="I5074" s="80"/>
    </row>
    <row r="5075" spans="1:9">
      <c r="A5075" s="280" t="s">
        <v>6474</v>
      </c>
      <c r="B5075" s="280" t="s">
        <v>1457</v>
      </c>
      <c r="C5075" s="280" t="s">
        <v>1202</v>
      </c>
      <c r="D5075" s="280" t="s">
        <v>1214</v>
      </c>
      <c r="E5075" s="80">
        <v>0.35139703059373339</v>
      </c>
      <c r="F5075" s="80">
        <v>707367</v>
      </c>
      <c r="G5075" s="80">
        <v>2</v>
      </c>
      <c r="H5075" s="280" t="s">
        <v>1342</v>
      </c>
      <c r="I5075" s="80"/>
    </row>
    <row r="5076" spans="1:9">
      <c r="A5076" s="280" t="s">
        <v>6475</v>
      </c>
      <c r="B5076" s="280" t="s">
        <v>1457</v>
      </c>
      <c r="C5076" s="280" t="s">
        <v>1202</v>
      </c>
      <c r="D5076" s="280" t="s">
        <v>1215</v>
      </c>
      <c r="E5076" s="80">
        <v>0.25387024458484697</v>
      </c>
      <c r="F5076" s="80">
        <v>707367</v>
      </c>
      <c r="G5076" s="80">
        <v>2</v>
      </c>
      <c r="H5076" s="280" t="s">
        <v>1342</v>
      </c>
      <c r="I5076" s="80"/>
    </row>
    <row r="5077" spans="1:9">
      <c r="A5077" s="280" t="s">
        <v>6476</v>
      </c>
      <c r="B5077" s="280" t="s">
        <v>1457</v>
      </c>
      <c r="C5077" s="280" t="s">
        <v>1202</v>
      </c>
      <c r="D5077" s="280" t="s">
        <v>1216</v>
      </c>
      <c r="E5077" s="80">
        <v>0.27486590302193054</v>
      </c>
      <c r="F5077" s="80">
        <v>707367</v>
      </c>
      <c r="G5077" s="80">
        <v>2</v>
      </c>
      <c r="H5077" s="280" t="s">
        <v>1342</v>
      </c>
      <c r="I5077" s="80"/>
    </row>
    <row r="5078" spans="1:9">
      <c r="A5078" s="280" t="s">
        <v>6477</v>
      </c>
      <c r="B5078" s="280" t="s">
        <v>1457</v>
      </c>
      <c r="C5078" s="280" t="s">
        <v>1202</v>
      </c>
      <c r="D5078" s="280" t="s">
        <v>1217</v>
      </c>
      <c r="E5078" s="80">
        <v>0.19969568160968856</v>
      </c>
      <c r="F5078" s="80">
        <v>707367</v>
      </c>
      <c r="G5078" s="80">
        <v>2</v>
      </c>
      <c r="H5078" s="280" t="s">
        <v>1342</v>
      </c>
      <c r="I5078" s="80"/>
    </row>
    <row r="5079" spans="1:9">
      <c r="A5079" s="280" t="s">
        <v>6478</v>
      </c>
      <c r="B5079" s="280" t="s">
        <v>1457</v>
      </c>
      <c r="C5079" s="280" t="s">
        <v>1202</v>
      </c>
      <c r="D5079" s="280" t="s">
        <v>1218</v>
      </c>
      <c r="E5079" s="80">
        <v>9.1348348307902519E-2</v>
      </c>
      <c r="F5079" s="80">
        <v>707367</v>
      </c>
      <c r="G5079" s="80">
        <v>2</v>
      </c>
      <c r="H5079" s="280" t="s">
        <v>1342</v>
      </c>
      <c r="I5079" s="80"/>
    </row>
    <row r="5080" spans="1:9">
      <c r="A5080" s="280" t="s">
        <v>6479</v>
      </c>
      <c r="B5080" s="280" t="s">
        <v>1457</v>
      </c>
      <c r="C5080" s="280" t="s">
        <v>1202</v>
      </c>
      <c r="D5080" s="280" t="s">
        <v>1219</v>
      </c>
      <c r="E5080" s="80">
        <v>0.24528238041714717</v>
      </c>
      <c r="F5080" s="80">
        <v>707367</v>
      </c>
      <c r="G5080" s="80">
        <v>2</v>
      </c>
      <c r="H5080" s="280" t="s">
        <v>1342</v>
      </c>
      <c r="I5080" s="80"/>
    </row>
    <row r="5081" spans="1:9">
      <c r="A5081" s="280" t="s">
        <v>6480</v>
      </c>
      <c r="B5081" s="280" t="s">
        <v>1457</v>
      </c>
      <c r="C5081" s="280" t="s">
        <v>1202</v>
      </c>
      <c r="D5081" s="280" t="s">
        <v>1347</v>
      </c>
      <c r="E5081" s="80">
        <v>0.25986465611192916</v>
      </c>
      <c r="F5081" s="80">
        <v>707367</v>
      </c>
      <c r="G5081" s="80">
        <v>2</v>
      </c>
      <c r="H5081" s="280" t="s">
        <v>1342</v>
      </c>
      <c r="I5081" s="80"/>
    </row>
    <row r="5082" spans="1:9">
      <c r="A5082" s="280" t="s">
        <v>6481</v>
      </c>
      <c r="B5082" s="280" t="s">
        <v>1457</v>
      </c>
      <c r="C5082" s="280" t="s">
        <v>1202</v>
      </c>
      <c r="D5082" s="280" t="s">
        <v>1344</v>
      </c>
      <c r="E5082" s="80">
        <v>0.59011496369358907</v>
      </c>
      <c r="F5082" s="80">
        <v>707367</v>
      </c>
      <c r="G5082" s="80">
        <v>2</v>
      </c>
      <c r="H5082" s="280" t="s">
        <v>1342</v>
      </c>
      <c r="I5082" s="80"/>
    </row>
    <row r="5083" spans="1:9">
      <c r="A5083" s="280" t="s">
        <v>6482</v>
      </c>
      <c r="B5083" s="280" t="s">
        <v>5748</v>
      </c>
      <c r="C5083" s="280" t="s">
        <v>1203</v>
      </c>
      <c r="D5083" s="280" t="s">
        <v>1394</v>
      </c>
      <c r="E5083" s="80">
        <v>146044</v>
      </c>
      <c r="F5083" s="80">
        <v>707367</v>
      </c>
      <c r="G5083" s="80">
        <v>2</v>
      </c>
      <c r="H5083" s="280" t="s">
        <v>1394</v>
      </c>
      <c r="I5083" s="80"/>
    </row>
    <row r="5084" spans="1:9">
      <c r="A5084" s="280" t="s">
        <v>6483</v>
      </c>
      <c r="B5084" s="280" t="s">
        <v>5750</v>
      </c>
      <c r="C5084" s="280" t="s">
        <v>1203</v>
      </c>
      <c r="D5084" s="280" t="s">
        <v>1394</v>
      </c>
      <c r="E5084" s="80">
        <v>764975481.67382813</v>
      </c>
      <c r="F5084" s="80">
        <v>707367</v>
      </c>
      <c r="G5084" s="80">
        <v>2</v>
      </c>
      <c r="H5084" s="280" t="s">
        <v>1394</v>
      </c>
      <c r="I5084" s="80"/>
    </row>
    <row r="5085" spans="1:9">
      <c r="A5085" s="280" t="s">
        <v>6484</v>
      </c>
      <c r="B5085" s="280" t="s">
        <v>5752</v>
      </c>
      <c r="C5085" s="280" t="s">
        <v>1203</v>
      </c>
      <c r="D5085" s="280" t="s">
        <v>1394</v>
      </c>
      <c r="E5085" s="80">
        <v>0.20646142667102085</v>
      </c>
      <c r="F5085" s="80">
        <v>707367</v>
      </c>
      <c r="G5085" s="80">
        <v>2</v>
      </c>
      <c r="H5085" s="280" t="s">
        <v>1394</v>
      </c>
      <c r="I5085" s="80"/>
    </row>
    <row r="5086" spans="1:9">
      <c r="A5086" s="280" t="s">
        <v>6485</v>
      </c>
      <c r="B5086" s="280" t="s">
        <v>5754</v>
      </c>
      <c r="C5086" s="280" t="s">
        <v>1203</v>
      </c>
      <c r="D5086" s="280" t="s">
        <v>1394</v>
      </c>
      <c r="E5086" s="80">
        <v>1081.4407254986847</v>
      </c>
      <c r="F5086" s="80">
        <v>707367</v>
      </c>
      <c r="G5086" s="80">
        <v>2</v>
      </c>
      <c r="H5086" s="280" t="s">
        <v>1394</v>
      </c>
      <c r="I5086" s="80"/>
    </row>
    <row r="5087" spans="1:9">
      <c r="A5087" s="280" t="s">
        <v>6486</v>
      </c>
      <c r="B5087" s="280" t="s">
        <v>1457</v>
      </c>
      <c r="C5087" s="280" t="s">
        <v>1203</v>
      </c>
      <c r="D5087" s="280" t="s">
        <v>1211</v>
      </c>
      <c r="E5087" s="80">
        <v>1.3300004895134863E-2</v>
      </c>
      <c r="F5087" s="80">
        <v>707367</v>
      </c>
      <c r="G5087" s="80">
        <v>2</v>
      </c>
      <c r="H5087" s="280" t="s">
        <v>1342</v>
      </c>
      <c r="I5087" s="80"/>
    </row>
    <row r="5088" spans="1:9">
      <c r="A5088" s="280" t="s">
        <v>6487</v>
      </c>
      <c r="B5088" s="280" t="s">
        <v>1457</v>
      </c>
      <c r="C5088" s="280" t="s">
        <v>1203</v>
      </c>
      <c r="D5088" s="280" t="s">
        <v>1212</v>
      </c>
      <c r="E5088" s="80">
        <v>1.3342292895671883E-2</v>
      </c>
      <c r="F5088" s="80">
        <v>707367</v>
      </c>
      <c r="G5088" s="80">
        <v>2</v>
      </c>
      <c r="H5088" s="280" t="s">
        <v>1342</v>
      </c>
      <c r="I5088" s="80"/>
    </row>
    <row r="5089" spans="1:9">
      <c r="A5089" s="280" t="s">
        <v>6488</v>
      </c>
      <c r="B5089" s="280" t="s">
        <v>1457</v>
      </c>
      <c r="C5089" s="280" t="s">
        <v>1203</v>
      </c>
      <c r="D5089" s="280" t="s">
        <v>1213</v>
      </c>
      <c r="E5089" s="80">
        <v>1.3300004895134863E-2</v>
      </c>
      <c r="F5089" s="80">
        <v>707367</v>
      </c>
      <c r="G5089" s="80">
        <v>2</v>
      </c>
      <c r="H5089" s="280" t="s">
        <v>1342</v>
      </c>
      <c r="I5089" s="80"/>
    </row>
    <row r="5090" spans="1:9">
      <c r="A5090" s="280" t="s">
        <v>6489</v>
      </c>
      <c r="B5090" s="280" t="s">
        <v>1457</v>
      </c>
      <c r="C5090" s="280" t="s">
        <v>1203</v>
      </c>
      <c r="D5090" s="280" t="s">
        <v>1214</v>
      </c>
      <c r="E5090" s="80">
        <v>1.3335935771733401E-2</v>
      </c>
      <c r="F5090" s="80">
        <v>707367</v>
      </c>
      <c r="G5090" s="80">
        <v>2</v>
      </c>
      <c r="H5090" s="280" t="s">
        <v>1342</v>
      </c>
      <c r="I5090" s="80"/>
    </row>
    <row r="5091" spans="1:9">
      <c r="A5091" s="280" t="s">
        <v>6490</v>
      </c>
      <c r="B5091" s="280" t="s">
        <v>1457</v>
      </c>
      <c r="C5091" s="280" t="s">
        <v>1203</v>
      </c>
      <c r="D5091" s="280" t="s">
        <v>1215</v>
      </c>
      <c r="E5091" s="80">
        <v>1.2624224910042142E-2</v>
      </c>
      <c r="F5091" s="80">
        <v>707367</v>
      </c>
      <c r="G5091" s="80">
        <v>2</v>
      </c>
      <c r="H5091" s="280" t="s">
        <v>1342</v>
      </c>
      <c r="I5091" s="80"/>
    </row>
    <row r="5092" spans="1:9">
      <c r="A5092" s="280" t="s">
        <v>6491</v>
      </c>
      <c r="B5092" s="280" t="s">
        <v>1457</v>
      </c>
      <c r="C5092" s="280" t="s">
        <v>1203</v>
      </c>
      <c r="D5092" s="280" t="s">
        <v>1216</v>
      </c>
      <c r="E5092" s="80">
        <v>1.0638940085404787E-2</v>
      </c>
      <c r="F5092" s="80">
        <v>707367</v>
      </c>
      <c r="G5092" s="80">
        <v>2</v>
      </c>
      <c r="H5092" s="280" t="s">
        <v>1342</v>
      </c>
      <c r="I5092" s="80"/>
    </row>
    <row r="5093" spans="1:9">
      <c r="A5093" s="280" t="s">
        <v>6492</v>
      </c>
      <c r="B5093" s="280" t="s">
        <v>1457</v>
      </c>
      <c r="C5093" s="280" t="s">
        <v>1203</v>
      </c>
      <c r="D5093" s="280" t="s">
        <v>1217</v>
      </c>
      <c r="E5093" s="80">
        <v>8.9811992401875925E-3</v>
      </c>
      <c r="F5093" s="80">
        <v>707367</v>
      </c>
      <c r="G5093" s="80">
        <v>2</v>
      </c>
      <c r="H5093" s="280" t="s">
        <v>1342</v>
      </c>
      <c r="I5093" s="80"/>
    </row>
    <row r="5094" spans="1:9">
      <c r="A5094" s="280" t="s">
        <v>6493</v>
      </c>
      <c r="B5094" s="280" t="s">
        <v>1457</v>
      </c>
      <c r="C5094" s="280" t="s">
        <v>1203</v>
      </c>
      <c r="D5094" s="280" t="s">
        <v>1218</v>
      </c>
      <c r="E5094" s="80">
        <v>6.2898275592617034E-3</v>
      </c>
      <c r="F5094" s="80">
        <v>707367</v>
      </c>
      <c r="G5094" s="80">
        <v>2</v>
      </c>
      <c r="H5094" s="280" t="s">
        <v>1342</v>
      </c>
      <c r="I5094" s="80"/>
    </row>
    <row r="5095" spans="1:9">
      <c r="A5095" s="280" t="s">
        <v>6494</v>
      </c>
      <c r="B5095" s="280" t="s">
        <v>1457</v>
      </c>
      <c r="C5095" s="280" t="s">
        <v>1203</v>
      </c>
      <c r="D5095" s="280" t="s">
        <v>1219</v>
      </c>
      <c r="E5095" s="80">
        <v>1072.7862598972183</v>
      </c>
      <c r="F5095" s="80">
        <v>707367</v>
      </c>
      <c r="G5095" s="80">
        <v>2</v>
      </c>
      <c r="H5095" s="280" t="s">
        <v>1342</v>
      </c>
      <c r="I5095" s="80"/>
    </row>
    <row r="5096" spans="1:9">
      <c r="A5096" s="280" t="s">
        <v>6495</v>
      </c>
      <c r="B5096" s="280" t="s">
        <v>1457</v>
      </c>
      <c r="C5096" s="280" t="s">
        <v>1203</v>
      </c>
      <c r="D5096" s="280" t="s">
        <v>1347</v>
      </c>
      <c r="E5096" s="80">
        <v>9.1478143312866359E-3</v>
      </c>
      <c r="F5096" s="80">
        <v>707367</v>
      </c>
      <c r="G5096" s="80">
        <v>2</v>
      </c>
      <c r="H5096" s="280" t="s">
        <v>1342</v>
      </c>
      <c r="I5096" s="80"/>
    </row>
    <row r="5097" spans="1:9">
      <c r="A5097" s="280" t="s">
        <v>6496</v>
      </c>
      <c r="B5097" s="280" t="s">
        <v>1457</v>
      </c>
      <c r="C5097" s="280" t="s">
        <v>1203</v>
      </c>
      <c r="D5097" s="280" t="s">
        <v>1344</v>
      </c>
      <c r="E5097" s="80">
        <v>2.06515971944807E-2</v>
      </c>
      <c r="F5097" s="80">
        <v>707367</v>
      </c>
      <c r="G5097" s="80">
        <v>2</v>
      </c>
      <c r="H5097" s="280" t="s">
        <v>1342</v>
      </c>
      <c r="I5097" s="80"/>
    </row>
    <row r="5098" spans="1:9">
      <c r="A5098" s="280" t="s">
        <v>6497</v>
      </c>
      <c r="B5098" s="280" t="s">
        <v>5748</v>
      </c>
      <c r="C5098" s="280" t="s">
        <v>1204</v>
      </c>
      <c r="D5098" s="280" t="s">
        <v>1394</v>
      </c>
      <c r="E5098" s="80">
        <v>509529</v>
      </c>
      <c r="F5098" s="80">
        <v>707367</v>
      </c>
      <c r="G5098" s="80">
        <v>2</v>
      </c>
      <c r="H5098" s="280" t="s">
        <v>1394</v>
      </c>
      <c r="I5098" s="80"/>
    </row>
    <row r="5099" spans="1:9">
      <c r="A5099" s="280" t="s">
        <v>6498</v>
      </c>
      <c r="B5099" s="280" t="s">
        <v>5750</v>
      </c>
      <c r="C5099" s="280" t="s">
        <v>1204</v>
      </c>
      <c r="D5099" s="280" t="s">
        <v>1394</v>
      </c>
      <c r="E5099" s="80">
        <v>266502056978.5</v>
      </c>
      <c r="F5099" s="80">
        <v>707367</v>
      </c>
      <c r="G5099" s="80">
        <v>2</v>
      </c>
      <c r="H5099" s="280" t="s">
        <v>1394</v>
      </c>
      <c r="I5099" s="80"/>
    </row>
    <row r="5100" spans="1:9">
      <c r="A5100" s="280" t="s">
        <v>6499</v>
      </c>
      <c r="B5100" s="280" t="s">
        <v>5752</v>
      </c>
      <c r="C5100" s="280" t="s">
        <v>1204</v>
      </c>
      <c r="D5100" s="280" t="s">
        <v>1394</v>
      </c>
      <c r="E5100" s="80">
        <v>0.72031774170974894</v>
      </c>
      <c r="F5100" s="80">
        <v>707367</v>
      </c>
      <c r="G5100" s="80">
        <v>2</v>
      </c>
      <c r="H5100" s="280" t="s">
        <v>1394</v>
      </c>
      <c r="I5100" s="80"/>
    </row>
    <row r="5101" spans="1:9">
      <c r="A5101" s="280" t="s">
        <v>6500</v>
      </c>
      <c r="B5101" s="280" t="s">
        <v>5754</v>
      </c>
      <c r="C5101" s="280" t="s">
        <v>1204</v>
      </c>
      <c r="D5101" s="280" t="s">
        <v>1394</v>
      </c>
      <c r="E5101" s="80">
        <v>376752.17670388921</v>
      </c>
      <c r="F5101" s="80">
        <v>707367</v>
      </c>
      <c r="G5101" s="80">
        <v>2</v>
      </c>
      <c r="H5101" s="280" t="s">
        <v>1394</v>
      </c>
      <c r="I5101" s="80"/>
    </row>
    <row r="5102" spans="1:9">
      <c r="A5102" s="280" t="s">
        <v>6501</v>
      </c>
      <c r="B5102" s="280" t="s">
        <v>1457</v>
      </c>
      <c r="C5102" s="280" t="s">
        <v>1204</v>
      </c>
      <c r="D5102" s="280" t="s">
        <v>1211</v>
      </c>
      <c r="E5102" s="80">
        <v>1.3252609669407136</v>
      </c>
      <c r="F5102" s="80">
        <v>707367</v>
      </c>
      <c r="G5102" s="80">
        <v>2</v>
      </c>
      <c r="H5102" s="280" t="s">
        <v>1342</v>
      </c>
      <c r="I5102" s="80"/>
    </row>
    <row r="5103" spans="1:9">
      <c r="A5103" s="280" t="s">
        <v>6502</v>
      </c>
      <c r="B5103" s="280" t="s">
        <v>1457</v>
      </c>
      <c r="C5103" s="280" t="s">
        <v>1204</v>
      </c>
      <c r="D5103" s="280" t="s">
        <v>1212</v>
      </c>
      <c r="E5103" s="80">
        <v>1.3310221125811348</v>
      </c>
      <c r="F5103" s="80">
        <v>707367</v>
      </c>
      <c r="G5103" s="80">
        <v>2</v>
      </c>
      <c r="H5103" s="280" t="s">
        <v>1342</v>
      </c>
      <c r="I5103" s="80"/>
    </row>
    <row r="5104" spans="1:9">
      <c r="A5104" s="280" t="s">
        <v>6503</v>
      </c>
      <c r="B5104" s="280" t="s">
        <v>1457</v>
      </c>
      <c r="C5104" s="280" t="s">
        <v>1204</v>
      </c>
      <c r="D5104" s="280" t="s">
        <v>1213</v>
      </c>
      <c r="E5104" s="80">
        <v>1.3252609669407136</v>
      </c>
      <c r="F5104" s="80">
        <v>707367</v>
      </c>
      <c r="G5104" s="80">
        <v>2</v>
      </c>
      <c r="H5104" s="280" t="s">
        <v>1342</v>
      </c>
      <c r="I5104" s="80"/>
    </row>
    <row r="5105" spans="1:9">
      <c r="A5105" s="280" t="s">
        <v>6504</v>
      </c>
      <c r="B5105" s="280" t="s">
        <v>1457</v>
      </c>
      <c r="C5105" s="280" t="s">
        <v>1204</v>
      </c>
      <c r="D5105" s="280" t="s">
        <v>1214</v>
      </c>
      <c r="E5105" s="80">
        <v>1.3306270676680199</v>
      </c>
      <c r="F5105" s="80">
        <v>707367</v>
      </c>
      <c r="G5105" s="80">
        <v>2</v>
      </c>
      <c r="H5105" s="280" t="s">
        <v>1342</v>
      </c>
      <c r="I5105" s="80"/>
    </row>
    <row r="5106" spans="1:9">
      <c r="A5106" s="280" t="s">
        <v>6505</v>
      </c>
      <c r="B5106" s="280" t="s">
        <v>1457</v>
      </c>
      <c r="C5106" s="280" t="s">
        <v>1204</v>
      </c>
      <c r="D5106" s="280" t="s">
        <v>1215</v>
      </c>
      <c r="E5106" s="80">
        <v>1.2597206757788435</v>
      </c>
      <c r="F5106" s="80">
        <v>707367</v>
      </c>
      <c r="G5106" s="80">
        <v>2</v>
      </c>
      <c r="H5106" s="280" t="s">
        <v>1342</v>
      </c>
      <c r="I5106" s="80"/>
    </row>
    <row r="5107" spans="1:9">
      <c r="A5107" s="280" t="s">
        <v>6506</v>
      </c>
      <c r="B5107" s="280" t="s">
        <v>1457</v>
      </c>
      <c r="C5107" s="280" t="s">
        <v>1204</v>
      </c>
      <c r="D5107" s="280" t="s">
        <v>1216</v>
      </c>
      <c r="E5107" s="80">
        <v>1.1624600794118809</v>
      </c>
      <c r="F5107" s="80">
        <v>707367</v>
      </c>
      <c r="G5107" s="80">
        <v>2</v>
      </c>
      <c r="H5107" s="280" t="s">
        <v>1342</v>
      </c>
      <c r="I5107" s="80"/>
    </row>
    <row r="5108" spans="1:9">
      <c r="A5108" s="280" t="s">
        <v>6507</v>
      </c>
      <c r="B5108" s="280" t="s">
        <v>1457</v>
      </c>
      <c r="C5108" s="280" t="s">
        <v>1204</v>
      </c>
      <c r="D5108" s="280" t="s">
        <v>1217</v>
      </c>
      <c r="E5108" s="80">
        <v>0.90580182914021701</v>
      </c>
      <c r="F5108" s="80">
        <v>707367</v>
      </c>
      <c r="G5108" s="80">
        <v>2</v>
      </c>
      <c r="H5108" s="280" t="s">
        <v>1342</v>
      </c>
      <c r="I5108" s="80"/>
    </row>
    <row r="5109" spans="1:9">
      <c r="A5109" s="280" t="s">
        <v>6508</v>
      </c>
      <c r="B5109" s="280" t="s">
        <v>1457</v>
      </c>
      <c r="C5109" s="280" t="s">
        <v>1204</v>
      </c>
      <c r="D5109" s="280" t="s">
        <v>1218</v>
      </c>
      <c r="E5109" s="80">
        <v>0.45160997992988267</v>
      </c>
      <c r="F5109" s="80">
        <v>707367</v>
      </c>
      <c r="G5109" s="80">
        <v>2</v>
      </c>
      <c r="H5109" s="280" t="s">
        <v>1342</v>
      </c>
      <c r="I5109" s="80"/>
    </row>
    <row r="5110" spans="1:9">
      <c r="A5110" s="280" t="s">
        <v>6509</v>
      </c>
      <c r="B5110" s="280" t="s">
        <v>1457</v>
      </c>
      <c r="C5110" s="280" t="s">
        <v>1204</v>
      </c>
      <c r="D5110" s="280" t="s">
        <v>1219</v>
      </c>
      <c r="E5110" s="80">
        <v>70636.405455477041</v>
      </c>
      <c r="F5110" s="80">
        <v>707367</v>
      </c>
      <c r="G5110" s="80">
        <v>2</v>
      </c>
      <c r="H5110" s="280" t="s">
        <v>1342</v>
      </c>
      <c r="I5110" s="80"/>
    </row>
    <row r="5111" spans="1:9">
      <c r="A5111" s="280" t="s">
        <v>6510</v>
      </c>
      <c r="B5111" s="280" t="s">
        <v>1457</v>
      </c>
      <c r="C5111" s="280" t="s">
        <v>1204</v>
      </c>
      <c r="D5111" s="280" t="s">
        <v>1347</v>
      </c>
      <c r="E5111" s="80">
        <v>0.94727361462964976</v>
      </c>
      <c r="F5111" s="80">
        <v>707367</v>
      </c>
      <c r="G5111" s="80">
        <v>2</v>
      </c>
      <c r="H5111" s="280" t="s">
        <v>1342</v>
      </c>
      <c r="I5111" s="80"/>
    </row>
    <row r="5112" spans="1:9">
      <c r="A5112" s="280" t="s">
        <v>6511</v>
      </c>
      <c r="B5112" s="280" t="s">
        <v>1457</v>
      </c>
      <c r="C5112" s="280" t="s">
        <v>1204</v>
      </c>
      <c r="D5112" s="280" t="s">
        <v>1344</v>
      </c>
      <c r="E5112" s="80">
        <v>2.0828356900934679</v>
      </c>
      <c r="F5112" s="80">
        <v>707367</v>
      </c>
      <c r="G5112" s="80">
        <v>2</v>
      </c>
      <c r="H5112" s="280" t="s">
        <v>1342</v>
      </c>
      <c r="I5112" s="80"/>
    </row>
    <row r="5113" spans="1:9">
      <c r="A5113" s="280" t="s">
        <v>6512</v>
      </c>
      <c r="B5113" s="280" t="s">
        <v>5748</v>
      </c>
      <c r="C5113" s="280" t="s">
        <v>1205</v>
      </c>
      <c r="D5113" s="280" t="s">
        <v>1394</v>
      </c>
      <c r="E5113" s="80">
        <v>152115</v>
      </c>
      <c r="F5113" s="80">
        <v>707367</v>
      </c>
      <c r="G5113" s="80">
        <v>2</v>
      </c>
      <c r="H5113" s="280" t="s">
        <v>1394</v>
      </c>
      <c r="I5113" s="80"/>
    </row>
    <row r="5114" spans="1:9">
      <c r="A5114" s="280" t="s">
        <v>6513</v>
      </c>
      <c r="B5114" s="280" t="s">
        <v>5750</v>
      </c>
      <c r="C5114" s="280" t="s">
        <v>1205</v>
      </c>
      <c r="D5114" s="280" t="s">
        <v>1394</v>
      </c>
      <c r="E5114" s="80">
        <v>75810335805.75</v>
      </c>
      <c r="F5114" s="80">
        <v>707367</v>
      </c>
      <c r="G5114" s="80">
        <v>2</v>
      </c>
      <c r="H5114" s="280" t="s">
        <v>1394</v>
      </c>
      <c r="I5114" s="80"/>
    </row>
    <row r="5115" spans="1:9">
      <c r="A5115" s="280" t="s">
        <v>6514</v>
      </c>
      <c r="B5115" s="280" t="s">
        <v>5752</v>
      </c>
      <c r="C5115" s="280" t="s">
        <v>1205</v>
      </c>
      <c r="D5115" s="280" t="s">
        <v>1394</v>
      </c>
      <c r="E5115" s="80">
        <v>0.21504395879366722</v>
      </c>
      <c r="F5115" s="80">
        <v>707367</v>
      </c>
      <c r="G5115" s="80">
        <v>2</v>
      </c>
      <c r="H5115" s="280" t="s">
        <v>1394</v>
      </c>
      <c r="I5115" s="80"/>
    </row>
    <row r="5116" spans="1:9">
      <c r="A5116" s="280" t="s">
        <v>6515</v>
      </c>
      <c r="B5116" s="280" t="s">
        <v>5754</v>
      </c>
      <c r="C5116" s="280" t="s">
        <v>1205</v>
      </c>
      <c r="D5116" s="280" t="s">
        <v>1394</v>
      </c>
      <c r="E5116" s="80">
        <v>107172.56502741858</v>
      </c>
      <c r="F5116" s="80">
        <v>707367</v>
      </c>
      <c r="G5116" s="80">
        <v>2</v>
      </c>
      <c r="H5116" s="280" t="s">
        <v>1394</v>
      </c>
      <c r="I5116" s="80"/>
    </row>
    <row r="5117" spans="1:9">
      <c r="A5117" s="280" t="s">
        <v>6516</v>
      </c>
      <c r="B5117" s="280" t="s">
        <v>1457</v>
      </c>
      <c r="C5117" s="280" t="s">
        <v>1205</v>
      </c>
      <c r="D5117" s="280" t="s">
        <v>1211</v>
      </c>
      <c r="E5117" s="80">
        <v>1.2191341901516002</v>
      </c>
      <c r="F5117" s="80">
        <v>707367</v>
      </c>
      <c r="G5117" s="80">
        <v>2</v>
      </c>
      <c r="H5117" s="280" t="s">
        <v>1342</v>
      </c>
      <c r="I5117" s="80"/>
    </row>
    <row r="5118" spans="1:9">
      <c r="A5118" s="280" t="s">
        <v>6517</v>
      </c>
      <c r="B5118" s="280" t="s">
        <v>1457</v>
      </c>
      <c r="C5118" s="280" t="s">
        <v>1205</v>
      </c>
      <c r="D5118" s="280" t="s">
        <v>1212</v>
      </c>
      <c r="E5118" s="80">
        <v>1.2278097900525629</v>
      </c>
      <c r="F5118" s="80">
        <v>707367</v>
      </c>
      <c r="G5118" s="80">
        <v>2</v>
      </c>
      <c r="H5118" s="280" t="s">
        <v>1342</v>
      </c>
      <c r="I5118" s="80"/>
    </row>
    <row r="5119" spans="1:9">
      <c r="A5119" s="280" t="s">
        <v>6518</v>
      </c>
      <c r="B5119" s="280" t="s">
        <v>1457</v>
      </c>
      <c r="C5119" s="280" t="s">
        <v>1205</v>
      </c>
      <c r="D5119" s="280" t="s">
        <v>1213</v>
      </c>
      <c r="E5119" s="80">
        <v>1.2191341901516002</v>
      </c>
      <c r="F5119" s="80">
        <v>707367</v>
      </c>
      <c r="G5119" s="80">
        <v>2</v>
      </c>
      <c r="H5119" s="280" t="s">
        <v>1342</v>
      </c>
      <c r="I5119" s="80"/>
    </row>
    <row r="5120" spans="1:9">
      <c r="A5120" s="280" t="s">
        <v>6519</v>
      </c>
      <c r="B5120" s="280" t="s">
        <v>1457</v>
      </c>
      <c r="C5120" s="280" t="s">
        <v>1205</v>
      </c>
      <c r="D5120" s="280" t="s">
        <v>1214</v>
      </c>
      <c r="E5120" s="80">
        <v>1.2270980861482546</v>
      </c>
      <c r="F5120" s="80">
        <v>707367</v>
      </c>
      <c r="G5120" s="80">
        <v>2</v>
      </c>
      <c r="H5120" s="280" t="s">
        <v>1342</v>
      </c>
      <c r="I5120" s="80"/>
    </row>
    <row r="5121" spans="1:9">
      <c r="A5121" s="280" t="s">
        <v>6520</v>
      </c>
      <c r="B5121" s="280" t="s">
        <v>1457</v>
      </c>
      <c r="C5121" s="280" t="s">
        <v>1205</v>
      </c>
      <c r="D5121" s="280" t="s">
        <v>1215</v>
      </c>
      <c r="E5121" s="80">
        <v>1.171373897530513</v>
      </c>
      <c r="F5121" s="80">
        <v>707367</v>
      </c>
      <c r="G5121" s="80">
        <v>2</v>
      </c>
      <c r="H5121" s="280" t="s">
        <v>1342</v>
      </c>
      <c r="I5121" s="80"/>
    </row>
    <row r="5122" spans="1:9">
      <c r="A5122" s="280" t="s">
        <v>6521</v>
      </c>
      <c r="B5122" s="280" t="s">
        <v>1457</v>
      </c>
      <c r="C5122" s="280" t="s">
        <v>1205</v>
      </c>
      <c r="D5122" s="280" t="s">
        <v>1216</v>
      </c>
      <c r="E5122" s="80">
        <v>0.65243490245134905</v>
      </c>
      <c r="F5122" s="80">
        <v>707367</v>
      </c>
      <c r="G5122" s="80">
        <v>2</v>
      </c>
      <c r="H5122" s="280" t="s">
        <v>1342</v>
      </c>
      <c r="I5122" s="80"/>
    </row>
    <row r="5123" spans="1:9">
      <c r="A5123" s="280" t="s">
        <v>6522</v>
      </c>
      <c r="B5123" s="280" t="s">
        <v>1457</v>
      </c>
      <c r="C5123" s="280" t="s">
        <v>1205</v>
      </c>
      <c r="D5123" s="280" t="s">
        <v>1217</v>
      </c>
      <c r="E5123" s="80">
        <v>0.84168249844287479</v>
      </c>
      <c r="F5123" s="80">
        <v>707367</v>
      </c>
      <c r="G5123" s="80">
        <v>2</v>
      </c>
      <c r="H5123" s="280" t="s">
        <v>1342</v>
      </c>
      <c r="I5123" s="80"/>
    </row>
    <row r="5124" spans="1:9">
      <c r="A5124" s="280" t="s">
        <v>6523</v>
      </c>
      <c r="B5124" s="280" t="s">
        <v>1457</v>
      </c>
      <c r="C5124" s="280" t="s">
        <v>1205</v>
      </c>
      <c r="D5124" s="280" t="s">
        <v>1218</v>
      </c>
      <c r="E5124" s="80">
        <v>0.37922033757883783</v>
      </c>
      <c r="F5124" s="80">
        <v>707367</v>
      </c>
      <c r="G5124" s="80">
        <v>2</v>
      </c>
      <c r="H5124" s="280" t="s">
        <v>1342</v>
      </c>
      <c r="I5124" s="80"/>
    </row>
    <row r="5125" spans="1:9">
      <c r="A5125" s="280" t="s">
        <v>6524</v>
      </c>
      <c r="B5125" s="280" t="s">
        <v>1457</v>
      </c>
      <c r="C5125" s="280" t="s">
        <v>1205</v>
      </c>
      <c r="D5125" s="280" t="s">
        <v>1219</v>
      </c>
      <c r="E5125" s="80">
        <v>25317.312689891754</v>
      </c>
      <c r="F5125" s="80">
        <v>707367</v>
      </c>
      <c r="G5125" s="80">
        <v>2</v>
      </c>
      <c r="H5125" s="280" t="s">
        <v>1342</v>
      </c>
      <c r="I5125" s="80"/>
    </row>
    <row r="5126" spans="1:9">
      <c r="A5126" s="280" t="s">
        <v>6525</v>
      </c>
      <c r="B5126" s="280" t="s">
        <v>1457</v>
      </c>
      <c r="C5126" s="280" t="s">
        <v>1205</v>
      </c>
      <c r="D5126" s="280" t="s">
        <v>1347</v>
      </c>
      <c r="E5126" s="80">
        <v>0.85673276774513296</v>
      </c>
      <c r="F5126" s="80">
        <v>707367</v>
      </c>
      <c r="G5126" s="80">
        <v>2</v>
      </c>
      <c r="H5126" s="280" t="s">
        <v>1342</v>
      </c>
      <c r="I5126" s="80"/>
    </row>
    <row r="5127" spans="1:9">
      <c r="A5127" s="280" t="s">
        <v>6526</v>
      </c>
      <c r="B5127" s="280" t="s">
        <v>1457</v>
      </c>
      <c r="C5127" s="280" t="s">
        <v>1205</v>
      </c>
      <c r="D5127" s="280" t="s">
        <v>1344</v>
      </c>
      <c r="E5127" s="80">
        <v>1.9565807522411747</v>
      </c>
      <c r="F5127" s="80">
        <v>707367</v>
      </c>
      <c r="G5127" s="80">
        <v>2</v>
      </c>
      <c r="H5127" s="280" t="s">
        <v>1342</v>
      </c>
      <c r="I5127" s="80"/>
    </row>
    <row r="5128" spans="1:9">
      <c r="A5128" s="280" t="s">
        <v>6527</v>
      </c>
      <c r="B5128" s="280" t="s">
        <v>5748</v>
      </c>
      <c r="C5128" s="280" t="s">
        <v>1206</v>
      </c>
      <c r="D5128" s="280" t="s">
        <v>1394</v>
      </c>
      <c r="E5128" s="80">
        <v>8880</v>
      </c>
      <c r="F5128" s="80">
        <v>707367</v>
      </c>
      <c r="G5128" s="80">
        <v>2</v>
      </c>
      <c r="H5128" s="280" t="s">
        <v>1394</v>
      </c>
      <c r="I5128" s="80"/>
    </row>
    <row r="5129" spans="1:9">
      <c r="A5129" s="280" t="s">
        <v>6528</v>
      </c>
      <c r="B5129" s="280" t="s">
        <v>5750</v>
      </c>
      <c r="C5129" s="280" t="s">
        <v>1206</v>
      </c>
      <c r="D5129" s="280" t="s">
        <v>1394</v>
      </c>
      <c r="E5129" s="80">
        <v>16223937600</v>
      </c>
      <c r="F5129" s="80">
        <v>707367</v>
      </c>
      <c r="G5129" s="80">
        <v>2</v>
      </c>
      <c r="H5129" s="280" t="s">
        <v>1394</v>
      </c>
      <c r="I5129" s="80"/>
    </row>
    <row r="5130" spans="1:9">
      <c r="A5130" s="280" t="s">
        <v>6529</v>
      </c>
      <c r="B5130" s="280" t="s">
        <v>5752</v>
      </c>
      <c r="C5130" s="280" t="s">
        <v>1206</v>
      </c>
      <c r="D5130" s="280" t="s">
        <v>1394</v>
      </c>
      <c r="E5130" s="80">
        <v>1.2553596647850409E-2</v>
      </c>
      <c r="F5130" s="80">
        <v>707367</v>
      </c>
      <c r="G5130" s="80">
        <v>2</v>
      </c>
      <c r="H5130" s="280" t="s">
        <v>1394</v>
      </c>
      <c r="I5130" s="80"/>
    </row>
    <row r="5131" spans="1:9">
      <c r="A5131" s="280" t="s">
        <v>6530</v>
      </c>
      <c r="B5131" s="280" t="s">
        <v>5754</v>
      </c>
      <c r="C5131" s="280" t="s">
        <v>1206</v>
      </c>
      <c r="D5131" s="280" t="s">
        <v>1394</v>
      </c>
      <c r="E5131" s="80">
        <v>22935.672147555655</v>
      </c>
      <c r="F5131" s="80">
        <v>707367</v>
      </c>
      <c r="G5131" s="80">
        <v>2</v>
      </c>
      <c r="H5131" s="280" t="s">
        <v>1394</v>
      </c>
      <c r="I5131" s="80"/>
    </row>
    <row r="5132" spans="1:9">
      <c r="A5132" s="280" t="s">
        <v>6531</v>
      </c>
      <c r="B5132" s="280" t="s">
        <v>1457</v>
      </c>
      <c r="C5132" s="280" t="s">
        <v>1206</v>
      </c>
      <c r="D5132" s="280" t="s">
        <v>1211</v>
      </c>
      <c r="E5132" s="80">
        <v>4.5633677947349804</v>
      </c>
      <c r="F5132" s="80">
        <v>707367</v>
      </c>
      <c r="G5132" s="80">
        <v>2</v>
      </c>
      <c r="H5132" s="280" t="s">
        <v>1342</v>
      </c>
      <c r="I5132" s="80"/>
    </row>
    <row r="5133" spans="1:9">
      <c r="A5133" s="280" t="s">
        <v>6532</v>
      </c>
      <c r="B5133" s="280" t="s">
        <v>1457</v>
      </c>
      <c r="C5133" s="280" t="s">
        <v>1206</v>
      </c>
      <c r="D5133" s="280" t="s">
        <v>1212</v>
      </c>
      <c r="E5133" s="80">
        <v>4.5633677947349804</v>
      </c>
      <c r="F5133" s="80">
        <v>707367</v>
      </c>
      <c r="G5133" s="80">
        <v>2</v>
      </c>
      <c r="H5133" s="280" t="s">
        <v>1342</v>
      </c>
      <c r="I5133" s="80"/>
    </row>
    <row r="5134" spans="1:9">
      <c r="A5134" s="280" t="s">
        <v>6533</v>
      </c>
      <c r="B5134" s="280" t="s">
        <v>1457</v>
      </c>
      <c r="C5134" s="280" t="s">
        <v>1206</v>
      </c>
      <c r="D5134" s="280" t="s">
        <v>1213</v>
      </c>
      <c r="E5134" s="80">
        <v>4.5633677947349804</v>
      </c>
      <c r="F5134" s="80">
        <v>707367</v>
      </c>
      <c r="G5134" s="80">
        <v>2</v>
      </c>
      <c r="H5134" s="280" t="s">
        <v>1342</v>
      </c>
      <c r="I5134" s="80"/>
    </row>
    <row r="5135" spans="1:9">
      <c r="A5135" s="280" t="s">
        <v>6534</v>
      </c>
      <c r="B5135" s="280" t="s">
        <v>1457</v>
      </c>
      <c r="C5135" s="280" t="s">
        <v>1206</v>
      </c>
      <c r="D5135" s="280" t="s">
        <v>1214</v>
      </c>
      <c r="E5135" s="80">
        <v>4.5633677947349804</v>
      </c>
      <c r="F5135" s="80">
        <v>707367</v>
      </c>
      <c r="G5135" s="80">
        <v>2</v>
      </c>
      <c r="H5135" s="280" t="s">
        <v>1342</v>
      </c>
      <c r="I5135" s="80"/>
    </row>
    <row r="5136" spans="1:9">
      <c r="A5136" s="280" t="s">
        <v>6535</v>
      </c>
      <c r="B5136" s="280" t="s">
        <v>1457</v>
      </c>
      <c r="C5136" s="280" t="s">
        <v>1206</v>
      </c>
      <c r="D5136" s="280" t="s">
        <v>1215</v>
      </c>
      <c r="E5136" s="80">
        <v>4.3852375976697875</v>
      </c>
      <c r="F5136" s="80">
        <v>707367</v>
      </c>
      <c r="G5136" s="80">
        <v>2</v>
      </c>
      <c r="H5136" s="280" t="s">
        <v>1342</v>
      </c>
      <c r="I5136" s="80"/>
    </row>
    <row r="5137" spans="1:9">
      <c r="A5137" s="280" t="s">
        <v>6536</v>
      </c>
      <c r="B5137" s="280" t="s">
        <v>1457</v>
      </c>
      <c r="C5137" s="280" t="s">
        <v>1206</v>
      </c>
      <c r="D5137" s="280" t="s">
        <v>1216</v>
      </c>
      <c r="E5137" s="80">
        <v>4.4237296623566209</v>
      </c>
      <c r="F5137" s="80">
        <v>707367</v>
      </c>
      <c r="G5137" s="80">
        <v>2</v>
      </c>
      <c r="H5137" s="280" t="s">
        <v>1342</v>
      </c>
      <c r="I5137" s="80"/>
    </row>
    <row r="5138" spans="1:9">
      <c r="A5138" s="280" t="s">
        <v>6537</v>
      </c>
      <c r="B5138" s="280" t="s">
        <v>1457</v>
      </c>
      <c r="C5138" s="280" t="s">
        <v>1206</v>
      </c>
      <c r="D5138" s="280" t="s">
        <v>1217</v>
      </c>
      <c r="E5138" s="80">
        <v>3.2246054758424769</v>
      </c>
      <c r="F5138" s="80">
        <v>707367</v>
      </c>
      <c r="G5138" s="80">
        <v>2</v>
      </c>
      <c r="H5138" s="280" t="s">
        <v>1342</v>
      </c>
      <c r="I5138" s="80"/>
    </row>
    <row r="5139" spans="1:9">
      <c r="A5139" s="280" t="s">
        <v>6538</v>
      </c>
      <c r="B5139" s="280" t="s">
        <v>1457</v>
      </c>
      <c r="C5139" s="280" t="s">
        <v>1206</v>
      </c>
      <c r="D5139" s="280" t="s">
        <v>1218</v>
      </c>
      <c r="E5139" s="80">
        <v>0.60897225916137765</v>
      </c>
      <c r="F5139" s="80">
        <v>707367</v>
      </c>
      <c r="G5139" s="80">
        <v>2</v>
      </c>
      <c r="H5139" s="280" t="s">
        <v>1342</v>
      </c>
      <c r="I5139" s="80"/>
    </row>
    <row r="5140" spans="1:9">
      <c r="A5140" s="280" t="s">
        <v>6539</v>
      </c>
      <c r="B5140" s="280" t="s">
        <v>1457</v>
      </c>
      <c r="C5140" s="280" t="s">
        <v>1206</v>
      </c>
      <c r="D5140" s="280" t="s">
        <v>1219</v>
      </c>
      <c r="E5140" s="80">
        <v>3.5724550149447345</v>
      </c>
      <c r="F5140" s="80">
        <v>707367</v>
      </c>
      <c r="G5140" s="80">
        <v>2</v>
      </c>
      <c r="H5140" s="280" t="s">
        <v>1342</v>
      </c>
      <c r="I5140" s="80"/>
    </row>
    <row r="5141" spans="1:9">
      <c r="A5141" s="280" t="s">
        <v>6540</v>
      </c>
      <c r="B5141" s="280" t="s">
        <v>1457</v>
      </c>
      <c r="C5141" s="280" t="s">
        <v>1206</v>
      </c>
      <c r="D5141" s="280" t="s">
        <v>1347</v>
      </c>
      <c r="E5141" s="80">
        <v>2.6113939574120182</v>
      </c>
      <c r="F5141" s="80">
        <v>707367</v>
      </c>
      <c r="G5141" s="80">
        <v>2</v>
      </c>
      <c r="H5141" s="280" t="s">
        <v>1342</v>
      </c>
      <c r="I5141" s="80"/>
    </row>
    <row r="5142" spans="1:9">
      <c r="A5142" s="280" t="s">
        <v>6541</v>
      </c>
      <c r="B5142" s="280" t="s">
        <v>1457</v>
      </c>
      <c r="C5142" s="280" t="s">
        <v>1206</v>
      </c>
      <c r="D5142" s="280" t="s">
        <v>1344</v>
      </c>
      <c r="E5142" s="80">
        <v>6.849081925669342</v>
      </c>
      <c r="F5142" s="80">
        <v>707367</v>
      </c>
      <c r="G5142" s="80">
        <v>2</v>
      </c>
      <c r="H5142" s="280" t="s">
        <v>1342</v>
      </c>
      <c r="I5142" s="80"/>
    </row>
    <row r="5143" spans="1:9">
      <c r="A5143" s="280" t="s">
        <v>6542</v>
      </c>
      <c r="B5143" s="280" t="s">
        <v>5748</v>
      </c>
      <c r="C5143" s="280" t="s">
        <v>1207</v>
      </c>
      <c r="D5143" s="280" t="s">
        <v>1394</v>
      </c>
      <c r="E5143" s="80">
        <v>464894</v>
      </c>
      <c r="F5143" s="80">
        <v>707367</v>
      </c>
      <c r="G5143" s="80">
        <v>2</v>
      </c>
      <c r="H5143" s="280" t="s">
        <v>1394</v>
      </c>
      <c r="I5143" s="80"/>
    </row>
    <row r="5144" spans="1:9">
      <c r="A5144" s="280" t="s">
        <v>6543</v>
      </c>
      <c r="B5144" s="280" t="s">
        <v>5750</v>
      </c>
      <c r="C5144" s="280" t="s">
        <v>1207</v>
      </c>
      <c r="D5144" s="280" t="s">
        <v>1394</v>
      </c>
      <c r="E5144" s="80">
        <v>4399208735.8510742</v>
      </c>
      <c r="F5144" s="80">
        <v>707367</v>
      </c>
      <c r="G5144" s="80">
        <v>2</v>
      </c>
      <c r="H5144" s="280" t="s">
        <v>1394</v>
      </c>
      <c r="I5144" s="80"/>
    </row>
    <row r="5145" spans="1:9">
      <c r="A5145" s="280" t="s">
        <v>6544</v>
      </c>
      <c r="B5145" s="280" t="s">
        <v>5752</v>
      </c>
      <c r="C5145" s="280" t="s">
        <v>1207</v>
      </c>
      <c r="D5145" s="280" t="s">
        <v>1394</v>
      </c>
      <c r="E5145" s="80">
        <v>0.65721754054119008</v>
      </c>
      <c r="F5145" s="80">
        <v>707367</v>
      </c>
      <c r="G5145" s="80">
        <v>2</v>
      </c>
      <c r="H5145" s="280" t="s">
        <v>1394</v>
      </c>
      <c r="I5145" s="80"/>
    </row>
    <row r="5146" spans="1:9">
      <c r="A5146" s="280" t="s">
        <v>6545</v>
      </c>
      <c r="B5146" s="280" t="s">
        <v>5754</v>
      </c>
      <c r="C5146" s="280" t="s">
        <v>1207</v>
      </c>
      <c r="D5146" s="280" t="s">
        <v>1394</v>
      </c>
      <c r="E5146" s="80">
        <v>6219.131986438545</v>
      </c>
      <c r="F5146" s="80">
        <v>707367</v>
      </c>
      <c r="G5146" s="80">
        <v>2</v>
      </c>
      <c r="H5146" s="280" t="s">
        <v>1394</v>
      </c>
      <c r="I5146" s="80"/>
    </row>
    <row r="5147" spans="1:9">
      <c r="A5147" s="280" t="s">
        <v>6546</v>
      </c>
      <c r="B5147" s="280" t="s">
        <v>1457</v>
      </c>
      <c r="C5147" s="280" t="s">
        <v>1207</v>
      </c>
      <c r="D5147" s="280" t="s">
        <v>1211</v>
      </c>
      <c r="E5147" s="80">
        <v>2.4179252814215527E-2</v>
      </c>
      <c r="F5147" s="80">
        <v>707367</v>
      </c>
      <c r="G5147" s="80">
        <v>2</v>
      </c>
      <c r="H5147" s="280" t="s">
        <v>1342</v>
      </c>
      <c r="I5147" s="80"/>
    </row>
    <row r="5148" spans="1:9">
      <c r="A5148" s="280" t="s">
        <v>6547</v>
      </c>
      <c r="B5148" s="280" t="s">
        <v>1457</v>
      </c>
      <c r="C5148" s="280" t="s">
        <v>1207</v>
      </c>
      <c r="D5148" s="280" t="s">
        <v>1212</v>
      </c>
      <c r="E5148" s="80">
        <v>2.4273852337702895E-2</v>
      </c>
      <c r="F5148" s="80">
        <v>707367</v>
      </c>
      <c r="G5148" s="80">
        <v>2</v>
      </c>
      <c r="H5148" s="280" t="s">
        <v>1342</v>
      </c>
      <c r="I5148" s="80"/>
    </row>
    <row r="5149" spans="1:9">
      <c r="A5149" s="280" t="s">
        <v>6548</v>
      </c>
      <c r="B5149" s="280" t="s">
        <v>1457</v>
      </c>
      <c r="C5149" s="280" t="s">
        <v>1207</v>
      </c>
      <c r="D5149" s="280" t="s">
        <v>1213</v>
      </c>
      <c r="E5149" s="80">
        <v>2.4179252814215527E-2</v>
      </c>
      <c r="F5149" s="80">
        <v>707367</v>
      </c>
      <c r="G5149" s="80">
        <v>2</v>
      </c>
      <c r="H5149" s="280" t="s">
        <v>1342</v>
      </c>
      <c r="I5149" s="80"/>
    </row>
    <row r="5150" spans="1:9">
      <c r="A5150" s="280" t="s">
        <v>6549</v>
      </c>
      <c r="B5150" s="280" t="s">
        <v>1457</v>
      </c>
      <c r="C5150" s="280" t="s">
        <v>1207</v>
      </c>
      <c r="D5150" s="280" t="s">
        <v>1214</v>
      </c>
      <c r="E5150" s="80">
        <v>2.4270074824272115E-2</v>
      </c>
      <c r="F5150" s="80">
        <v>707367</v>
      </c>
      <c r="G5150" s="80">
        <v>2</v>
      </c>
      <c r="H5150" s="280" t="s">
        <v>1342</v>
      </c>
      <c r="I5150" s="80"/>
    </row>
    <row r="5151" spans="1:9">
      <c r="A5151" s="280" t="s">
        <v>6550</v>
      </c>
      <c r="B5151" s="280" t="s">
        <v>1457</v>
      </c>
      <c r="C5151" s="280" t="s">
        <v>1207</v>
      </c>
      <c r="D5151" s="280" t="s">
        <v>1215</v>
      </c>
      <c r="E5151" s="80">
        <v>2.2526263687843055E-2</v>
      </c>
      <c r="F5151" s="80">
        <v>707367</v>
      </c>
      <c r="G5151" s="80">
        <v>2</v>
      </c>
      <c r="H5151" s="280" t="s">
        <v>1342</v>
      </c>
      <c r="I5151" s="80"/>
    </row>
    <row r="5152" spans="1:9">
      <c r="A5152" s="280" t="s">
        <v>6551</v>
      </c>
      <c r="B5152" s="280" t="s">
        <v>1457</v>
      </c>
      <c r="C5152" s="280" t="s">
        <v>1207</v>
      </c>
      <c r="D5152" s="280" t="s">
        <v>1216</v>
      </c>
      <c r="E5152" s="80">
        <v>2.1749707986477958E-2</v>
      </c>
      <c r="F5152" s="80">
        <v>707367</v>
      </c>
      <c r="G5152" s="80">
        <v>2</v>
      </c>
      <c r="H5152" s="280" t="s">
        <v>1342</v>
      </c>
      <c r="I5152" s="80"/>
    </row>
    <row r="5153" spans="1:9">
      <c r="A5153" s="280" t="s">
        <v>6552</v>
      </c>
      <c r="B5153" s="280" t="s">
        <v>1457</v>
      </c>
      <c r="C5153" s="280" t="s">
        <v>1207</v>
      </c>
      <c r="D5153" s="280" t="s">
        <v>1217</v>
      </c>
      <c r="E5153" s="80">
        <v>1.6392383995138107E-2</v>
      </c>
      <c r="F5153" s="80">
        <v>707367</v>
      </c>
      <c r="G5153" s="80">
        <v>2</v>
      </c>
      <c r="H5153" s="280" t="s">
        <v>1342</v>
      </c>
      <c r="I5153" s="80"/>
    </row>
    <row r="5154" spans="1:9">
      <c r="A5154" s="280" t="s">
        <v>6553</v>
      </c>
      <c r="B5154" s="280" t="s">
        <v>1457</v>
      </c>
      <c r="C5154" s="280" t="s">
        <v>1207</v>
      </c>
      <c r="D5154" s="280" t="s">
        <v>1218</v>
      </c>
      <c r="E5154" s="80">
        <v>9.0292660745052919E-3</v>
      </c>
      <c r="F5154" s="80">
        <v>707367</v>
      </c>
      <c r="G5154" s="80">
        <v>2</v>
      </c>
      <c r="H5154" s="280" t="s">
        <v>1342</v>
      </c>
      <c r="I5154" s="80"/>
    </row>
    <row r="5155" spans="1:9">
      <c r="A5155" s="280" t="s">
        <v>6554</v>
      </c>
      <c r="B5155" s="280" t="s">
        <v>1457</v>
      </c>
      <c r="C5155" s="280" t="s">
        <v>1207</v>
      </c>
      <c r="D5155" s="280" t="s">
        <v>1219</v>
      </c>
      <c r="E5155" s="80">
        <v>1221.1819958907085</v>
      </c>
      <c r="F5155" s="80">
        <v>707367</v>
      </c>
      <c r="G5155" s="80">
        <v>2</v>
      </c>
      <c r="H5155" s="280" t="s">
        <v>1342</v>
      </c>
      <c r="I5155" s="80"/>
    </row>
    <row r="5156" spans="1:9">
      <c r="A5156" s="280" t="s">
        <v>6555</v>
      </c>
      <c r="B5156" s="280" t="s">
        <v>1457</v>
      </c>
      <c r="C5156" s="280" t="s">
        <v>1207</v>
      </c>
      <c r="D5156" s="280" t="s">
        <v>1347</v>
      </c>
      <c r="E5156" s="80">
        <v>1.7326795546290456E-2</v>
      </c>
      <c r="F5156" s="80">
        <v>707367</v>
      </c>
      <c r="G5156" s="80">
        <v>2</v>
      </c>
      <c r="H5156" s="280" t="s">
        <v>1342</v>
      </c>
      <c r="I5156" s="80"/>
    </row>
    <row r="5157" spans="1:9">
      <c r="A5157" s="280" t="s">
        <v>6556</v>
      </c>
      <c r="B5157" s="280" t="s">
        <v>1457</v>
      </c>
      <c r="C5157" s="280" t="s">
        <v>1207</v>
      </c>
      <c r="D5157" s="280" t="s">
        <v>1344</v>
      </c>
      <c r="E5157" s="80">
        <v>3.7798200137330408E-2</v>
      </c>
      <c r="F5157" s="80">
        <v>707367</v>
      </c>
      <c r="G5157" s="80">
        <v>2</v>
      </c>
      <c r="H5157" s="280" t="s">
        <v>1342</v>
      </c>
      <c r="I5157" s="80"/>
    </row>
    <row r="5158" spans="1:9">
      <c r="A5158" s="280" t="s">
        <v>6557</v>
      </c>
      <c r="B5158" s="280" t="s">
        <v>5748</v>
      </c>
      <c r="C5158" s="280" t="s">
        <v>1208</v>
      </c>
      <c r="D5158" s="280" t="s">
        <v>1394</v>
      </c>
      <c r="E5158" s="80">
        <v>467660</v>
      </c>
      <c r="F5158" s="80">
        <v>707367</v>
      </c>
      <c r="G5158" s="80">
        <v>2</v>
      </c>
      <c r="H5158" s="280" t="s">
        <v>1394</v>
      </c>
      <c r="I5158" s="80"/>
    </row>
    <row r="5159" spans="1:9">
      <c r="A5159" s="280" t="s">
        <v>6558</v>
      </c>
      <c r="B5159" s="280" t="s">
        <v>5750</v>
      </c>
      <c r="C5159" s="280" t="s">
        <v>1208</v>
      </c>
      <c r="D5159" s="280" t="s">
        <v>1394</v>
      </c>
      <c r="E5159" s="80">
        <v>5255460995.4448242</v>
      </c>
      <c r="F5159" s="80">
        <v>707367</v>
      </c>
      <c r="G5159" s="80">
        <v>2</v>
      </c>
      <c r="H5159" s="280" t="s">
        <v>1394</v>
      </c>
      <c r="I5159" s="80"/>
    </row>
    <row r="5160" spans="1:9">
      <c r="A5160" s="280" t="s">
        <v>6559</v>
      </c>
      <c r="B5160" s="280" t="s">
        <v>5752</v>
      </c>
      <c r="C5160" s="280" t="s">
        <v>1208</v>
      </c>
      <c r="D5160" s="280" t="s">
        <v>1394</v>
      </c>
      <c r="E5160" s="80">
        <v>0.66112781625379757</v>
      </c>
      <c r="F5160" s="80">
        <v>707367</v>
      </c>
      <c r="G5160" s="80">
        <v>2</v>
      </c>
      <c r="H5160" s="280" t="s">
        <v>1394</v>
      </c>
      <c r="I5160" s="80"/>
    </row>
    <row r="5161" spans="1:9">
      <c r="A5161" s="280" t="s">
        <v>6560</v>
      </c>
      <c r="B5161" s="280" t="s">
        <v>5754</v>
      </c>
      <c r="C5161" s="280" t="s">
        <v>1208</v>
      </c>
      <c r="D5161" s="280" t="s">
        <v>1394</v>
      </c>
      <c r="E5161" s="80">
        <v>7429.6100828068375</v>
      </c>
      <c r="F5161" s="80">
        <v>707367</v>
      </c>
      <c r="G5161" s="80">
        <v>2</v>
      </c>
      <c r="H5161" s="280" t="s">
        <v>1394</v>
      </c>
      <c r="I5161" s="80"/>
    </row>
    <row r="5162" spans="1:9">
      <c r="A5162" s="280" t="s">
        <v>6561</v>
      </c>
      <c r="B5162" s="280" t="s">
        <v>1457</v>
      </c>
      <c r="C5162" s="280" t="s">
        <v>1208</v>
      </c>
      <c r="D5162" s="280" t="s">
        <v>1211</v>
      </c>
      <c r="E5162" s="80">
        <v>2.8138318679778229E-2</v>
      </c>
      <c r="F5162" s="80">
        <v>707367</v>
      </c>
      <c r="G5162" s="80">
        <v>2</v>
      </c>
      <c r="H5162" s="280" t="s">
        <v>1342</v>
      </c>
      <c r="I5162" s="80"/>
    </row>
    <row r="5163" spans="1:9">
      <c r="A5163" s="280" t="s">
        <v>6562</v>
      </c>
      <c r="B5163" s="280" t="s">
        <v>1457</v>
      </c>
      <c r="C5163" s="280" t="s">
        <v>1208</v>
      </c>
      <c r="D5163" s="280" t="s">
        <v>1212</v>
      </c>
      <c r="E5163" s="80">
        <v>2.8256042671096982E-2</v>
      </c>
      <c r="F5163" s="80">
        <v>707367</v>
      </c>
      <c r="G5163" s="80">
        <v>2</v>
      </c>
      <c r="H5163" s="280" t="s">
        <v>1342</v>
      </c>
      <c r="I5163" s="80"/>
    </row>
    <row r="5164" spans="1:9">
      <c r="A5164" s="280" t="s">
        <v>6563</v>
      </c>
      <c r="B5164" s="280" t="s">
        <v>1457</v>
      </c>
      <c r="C5164" s="280" t="s">
        <v>1208</v>
      </c>
      <c r="D5164" s="280" t="s">
        <v>1213</v>
      </c>
      <c r="E5164" s="80">
        <v>2.8138318679778229E-2</v>
      </c>
      <c r="F5164" s="80">
        <v>707367</v>
      </c>
      <c r="G5164" s="80">
        <v>2</v>
      </c>
      <c r="H5164" s="280" t="s">
        <v>1342</v>
      </c>
      <c r="I5164" s="80"/>
    </row>
    <row r="5165" spans="1:9">
      <c r="A5165" s="280" t="s">
        <v>6564</v>
      </c>
      <c r="B5165" s="280" t="s">
        <v>1457</v>
      </c>
      <c r="C5165" s="280" t="s">
        <v>1208</v>
      </c>
      <c r="D5165" s="280" t="s">
        <v>1214</v>
      </c>
      <c r="E5165" s="80">
        <v>2.8253294004362398E-2</v>
      </c>
      <c r="F5165" s="80">
        <v>707367</v>
      </c>
      <c r="G5165" s="80">
        <v>2</v>
      </c>
      <c r="H5165" s="280" t="s">
        <v>1342</v>
      </c>
      <c r="I5165" s="80"/>
    </row>
    <row r="5166" spans="1:9">
      <c r="A5166" s="280" t="s">
        <v>6565</v>
      </c>
      <c r="B5166" s="280" t="s">
        <v>1457</v>
      </c>
      <c r="C5166" s="280" t="s">
        <v>1208</v>
      </c>
      <c r="D5166" s="280" t="s">
        <v>1215</v>
      </c>
      <c r="E5166" s="80">
        <v>2.6575418045243306E-2</v>
      </c>
      <c r="F5166" s="80">
        <v>707367</v>
      </c>
      <c r="G5166" s="80">
        <v>2</v>
      </c>
      <c r="H5166" s="280" t="s">
        <v>1342</v>
      </c>
      <c r="I5166" s="80"/>
    </row>
    <row r="5167" spans="1:9">
      <c r="A5167" s="280" t="s">
        <v>6566</v>
      </c>
      <c r="B5167" s="280" t="s">
        <v>1457</v>
      </c>
      <c r="C5167" s="280" t="s">
        <v>1208</v>
      </c>
      <c r="D5167" s="280" t="s">
        <v>1216</v>
      </c>
      <c r="E5167" s="80">
        <v>2.6170356096585128E-2</v>
      </c>
      <c r="F5167" s="80">
        <v>707367</v>
      </c>
      <c r="G5167" s="80">
        <v>2</v>
      </c>
      <c r="H5167" s="280" t="s">
        <v>1342</v>
      </c>
      <c r="I5167" s="80"/>
    </row>
    <row r="5168" spans="1:9">
      <c r="A5168" s="280" t="s">
        <v>6567</v>
      </c>
      <c r="B5168" s="280" t="s">
        <v>1457</v>
      </c>
      <c r="C5168" s="280" t="s">
        <v>1208</v>
      </c>
      <c r="D5168" s="280" t="s">
        <v>1217</v>
      </c>
      <c r="E5168" s="80">
        <v>1.9180327031000925E-2</v>
      </c>
      <c r="F5168" s="80">
        <v>707367</v>
      </c>
      <c r="G5168" s="80">
        <v>2</v>
      </c>
      <c r="H5168" s="280" t="s">
        <v>1342</v>
      </c>
      <c r="I5168" s="80"/>
    </row>
    <row r="5169" spans="1:9">
      <c r="A5169" s="280" t="s">
        <v>6568</v>
      </c>
      <c r="B5169" s="280" t="s">
        <v>1457</v>
      </c>
      <c r="C5169" s="280" t="s">
        <v>1208</v>
      </c>
      <c r="D5169" s="280" t="s">
        <v>1218</v>
      </c>
      <c r="E5169" s="80">
        <v>1.0312287362421723E-2</v>
      </c>
      <c r="F5169" s="80">
        <v>707367</v>
      </c>
      <c r="G5169" s="80">
        <v>2</v>
      </c>
      <c r="H5169" s="280" t="s">
        <v>1342</v>
      </c>
      <c r="I5169" s="80"/>
    </row>
    <row r="5170" spans="1:9">
      <c r="A5170" s="280" t="s">
        <v>6569</v>
      </c>
      <c r="B5170" s="280" t="s">
        <v>1457</v>
      </c>
      <c r="C5170" s="280" t="s">
        <v>1208</v>
      </c>
      <c r="D5170" s="280" t="s">
        <v>1219</v>
      </c>
      <c r="E5170" s="80">
        <v>1537.7420772913115</v>
      </c>
      <c r="F5170" s="80">
        <v>707367</v>
      </c>
      <c r="G5170" s="80">
        <v>2</v>
      </c>
      <c r="H5170" s="280" t="s">
        <v>1342</v>
      </c>
      <c r="I5170" s="80"/>
    </row>
    <row r="5171" spans="1:9">
      <c r="A5171" s="280" t="s">
        <v>6570</v>
      </c>
      <c r="B5171" s="280" t="s">
        <v>1457</v>
      </c>
      <c r="C5171" s="280" t="s">
        <v>1208</v>
      </c>
      <c r="D5171" s="280" t="s">
        <v>1347</v>
      </c>
      <c r="E5171" s="80">
        <v>2.0118058037543123E-2</v>
      </c>
      <c r="F5171" s="80">
        <v>707367</v>
      </c>
      <c r="G5171" s="80">
        <v>2</v>
      </c>
      <c r="H5171" s="280" t="s">
        <v>1342</v>
      </c>
      <c r="I5171" s="80"/>
    </row>
    <row r="5172" spans="1:9">
      <c r="A5172" s="280" t="s">
        <v>6571</v>
      </c>
      <c r="B5172" s="280" t="s">
        <v>1457</v>
      </c>
      <c r="C5172" s="280" t="s">
        <v>1208</v>
      </c>
      <c r="D5172" s="280" t="s">
        <v>1344</v>
      </c>
      <c r="E5172" s="80">
        <v>4.4607592825736959E-2</v>
      </c>
      <c r="F5172" s="80">
        <v>707367</v>
      </c>
      <c r="G5172" s="80">
        <v>2</v>
      </c>
      <c r="H5172" s="280" t="s">
        <v>1342</v>
      </c>
      <c r="I5172" s="80"/>
    </row>
    <row r="5173" spans="1:9">
      <c r="A5173" s="280" t="s">
        <v>6572</v>
      </c>
      <c r="B5173" s="280" t="s">
        <v>5748</v>
      </c>
      <c r="C5173" s="280" t="s">
        <v>1209</v>
      </c>
      <c r="D5173" s="280" t="s">
        <v>1394</v>
      </c>
      <c r="E5173" s="80">
        <v>142806</v>
      </c>
      <c r="F5173" s="80">
        <v>707367</v>
      </c>
      <c r="G5173" s="80">
        <v>2</v>
      </c>
      <c r="H5173" s="280" t="s">
        <v>1394</v>
      </c>
      <c r="I5173" s="80"/>
    </row>
    <row r="5174" spans="1:9">
      <c r="A5174" s="280" t="s">
        <v>6573</v>
      </c>
      <c r="B5174" s="280" t="s">
        <v>5750</v>
      </c>
      <c r="C5174" s="280" t="s">
        <v>1209</v>
      </c>
      <c r="D5174" s="280" t="s">
        <v>1394</v>
      </c>
      <c r="E5174" s="80">
        <v>19409800632</v>
      </c>
      <c r="F5174" s="80">
        <v>707367</v>
      </c>
      <c r="G5174" s="80">
        <v>2</v>
      </c>
      <c r="H5174" s="280" t="s">
        <v>1394</v>
      </c>
      <c r="I5174" s="80"/>
    </row>
    <row r="5175" spans="1:9">
      <c r="A5175" s="280" t="s">
        <v>6574</v>
      </c>
      <c r="B5175" s="280" t="s">
        <v>5752</v>
      </c>
      <c r="C5175" s="280" t="s">
        <v>1209</v>
      </c>
      <c r="D5175" s="280" t="s">
        <v>1394</v>
      </c>
      <c r="E5175" s="80">
        <v>0.20188388771316729</v>
      </c>
      <c r="F5175" s="80">
        <v>707367</v>
      </c>
      <c r="G5175" s="80">
        <v>2</v>
      </c>
      <c r="H5175" s="280" t="s">
        <v>1394</v>
      </c>
      <c r="I5175" s="80"/>
    </row>
    <row r="5176" spans="1:9">
      <c r="A5176" s="280" t="s">
        <v>6575</v>
      </c>
      <c r="B5176" s="280" t="s">
        <v>5754</v>
      </c>
      <c r="C5176" s="280" t="s">
        <v>1209</v>
      </c>
      <c r="D5176" s="280" t="s">
        <v>1394</v>
      </c>
      <c r="E5176" s="80">
        <v>27439.505422220715</v>
      </c>
      <c r="F5176" s="80">
        <v>707367</v>
      </c>
      <c r="G5176" s="80">
        <v>2</v>
      </c>
      <c r="H5176" s="280" t="s">
        <v>1394</v>
      </c>
      <c r="I5176" s="80"/>
    </row>
    <row r="5177" spans="1:9">
      <c r="A5177" s="280" t="s">
        <v>6576</v>
      </c>
      <c r="B5177" s="280" t="s">
        <v>1457</v>
      </c>
      <c r="C5177" s="280" t="s">
        <v>1209</v>
      </c>
      <c r="D5177" s="280" t="s">
        <v>1211</v>
      </c>
      <c r="E5177" s="80">
        <v>0.34176983550211398</v>
      </c>
      <c r="F5177" s="80">
        <v>707367</v>
      </c>
      <c r="G5177" s="80">
        <v>2</v>
      </c>
      <c r="H5177" s="280" t="s">
        <v>1342</v>
      </c>
      <c r="I5177" s="80"/>
    </row>
    <row r="5178" spans="1:9">
      <c r="A5178" s="280" t="s">
        <v>6577</v>
      </c>
      <c r="B5178" s="280" t="s">
        <v>1457</v>
      </c>
      <c r="C5178" s="280" t="s">
        <v>1209</v>
      </c>
      <c r="D5178" s="280" t="s">
        <v>1212</v>
      </c>
      <c r="E5178" s="80">
        <v>0.34215485975880966</v>
      </c>
      <c r="F5178" s="80">
        <v>707367</v>
      </c>
      <c r="G5178" s="80">
        <v>2</v>
      </c>
      <c r="H5178" s="280" t="s">
        <v>1342</v>
      </c>
      <c r="I5178" s="80"/>
    </row>
    <row r="5179" spans="1:9">
      <c r="A5179" s="280" t="s">
        <v>6578</v>
      </c>
      <c r="B5179" s="280" t="s">
        <v>1457</v>
      </c>
      <c r="C5179" s="280" t="s">
        <v>1209</v>
      </c>
      <c r="D5179" s="280" t="s">
        <v>1213</v>
      </c>
      <c r="E5179" s="80">
        <v>0.34178651894825784</v>
      </c>
      <c r="F5179" s="80">
        <v>707367</v>
      </c>
      <c r="G5179" s="80">
        <v>2</v>
      </c>
      <c r="H5179" s="280" t="s">
        <v>1342</v>
      </c>
      <c r="I5179" s="80"/>
    </row>
    <row r="5180" spans="1:9">
      <c r="A5180" s="280" t="s">
        <v>6579</v>
      </c>
      <c r="B5180" s="280" t="s">
        <v>1457</v>
      </c>
      <c r="C5180" s="280" t="s">
        <v>1209</v>
      </c>
      <c r="D5180" s="280" t="s">
        <v>1214</v>
      </c>
      <c r="E5180" s="80">
        <v>0.34210276716670357</v>
      </c>
      <c r="F5180" s="80">
        <v>707367</v>
      </c>
      <c r="G5180" s="80">
        <v>2</v>
      </c>
      <c r="H5180" s="280" t="s">
        <v>1342</v>
      </c>
      <c r="I5180" s="80"/>
    </row>
    <row r="5181" spans="1:9">
      <c r="A5181" s="280" t="s">
        <v>6580</v>
      </c>
      <c r="B5181" s="280" t="s">
        <v>1457</v>
      </c>
      <c r="C5181" s="280" t="s">
        <v>1209</v>
      </c>
      <c r="D5181" s="280" t="s">
        <v>1215</v>
      </c>
      <c r="E5181" s="80">
        <v>0.33689842904169504</v>
      </c>
      <c r="F5181" s="80">
        <v>707367</v>
      </c>
      <c r="G5181" s="80">
        <v>2</v>
      </c>
      <c r="H5181" s="280" t="s">
        <v>1342</v>
      </c>
      <c r="I5181" s="80"/>
    </row>
    <row r="5182" spans="1:9">
      <c r="A5182" s="280" t="s">
        <v>6581</v>
      </c>
      <c r="B5182" s="280" t="s">
        <v>1457</v>
      </c>
      <c r="C5182" s="280" t="s">
        <v>1209</v>
      </c>
      <c r="D5182" s="280" t="s">
        <v>1216</v>
      </c>
      <c r="E5182" s="80">
        <v>0.28065215136385241</v>
      </c>
      <c r="F5182" s="80">
        <v>707367</v>
      </c>
      <c r="G5182" s="80">
        <v>2</v>
      </c>
      <c r="H5182" s="280" t="s">
        <v>1342</v>
      </c>
      <c r="I5182" s="80"/>
    </row>
    <row r="5183" spans="1:9">
      <c r="A5183" s="280" t="s">
        <v>6582</v>
      </c>
      <c r="B5183" s="280" t="s">
        <v>1457</v>
      </c>
      <c r="C5183" s="280" t="s">
        <v>1209</v>
      </c>
      <c r="D5183" s="280" t="s">
        <v>1217</v>
      </c>
      <c r="E5183" s="80">
        <v>0.23844180016012492</v>
      </c>
      <c r="F5183" s="80">
        <v>707367</v>
      </c>
      <c r="G5183" s="80">
        <v>2</v>
      </c>
      <c r="H5183" s="280" t="s">
        <v>1342</v>
      </c>
      <c r="I5183" s="80"/>
    </row>
    <row r="5184" spans="1:9">
      <c r="A5184" s="280" t="s">
        <v>6583</v>
      </c>
      <c r="B5184" s="280" t="s">
        <v>1457</v>
      </c>
      <c r="C5184" s="280" t="s">
        <v>1209</v>
      </c>
      <c r="D5184" s="280" t="s">
        <v>1218</v>
      </c>
      <c r="E5184" s="80">
        <v>-6.1266499247424319E-2</v>
      </c>
      <c r="F5184" s="80">
        <v>707367</v>
      </c>
      <c r="G5184" s="80">
        <v>2</v>
      </c>
      <c r="H5184" s="280" t="s">
        <v>1342</v>
      </c>
      <c r="I5184" s="80"/>
    </row>
    <row r="5185" spans="1:9">
      <c r="A5185" s="280" t="s">
        <v>6584</v>
      </c>
      <c r="B5185" s="280" t="s">
        <v>1457</v>
      </c>
      <c r="C5185" s="280" t="s">
        <v>1209</v>
      </c>
      <c r="D5185" s="280" t="s">
        <v>1219</v>
      </c>
      <c r="E5185" s="80">
        <v>9130.542241807716</v>
      </c>
      <c r="F5185" s="80">
        <v>707367</v>
      </c>
      <c r="G5185" s="80">
        <v>2</v>
      </c>
      <c r="H5185" s="280" t="s">
        <v>1342</v>
      </c>
      <c r="I5185" s="80"/>
    </row>
    <row r="5186" spans="1:9">
      <c r="A5186" s="280" t="s">
        <v>6585</v>
      </c>
      <c r="B5186" s="280" t="s">
        <v>1457</v>
      </c>
      <c r="C5186" s="280" t="s">
        <v>1209</v>
      </c>
      <c r="D5186" s="280" t="s">
        <v>1347</v>
      </c>
      <c r="E5186" s="80">
        <v>0.25056947379155398</v>
      </c>
      <c r="F5186" s="80">
        <v>707367</v>
      </c>
      <c r="G5186" s="80">
        <v>2</v>
      </c>
      <c r="H5186" s="280" t="s">
        <v>1342</v>
      </c>
      <c r="I5186" s="80"/>
    </row>
    <row r="5187" spans="1:9">
      <c r="A5187" s="280" t="s">
        <v>6586</v>
      </c>
      <c r="B5187" s="280" t="s">
        <v>1457</v>
      </c>
      <c r="C5187" s="280" t="s">
        <v>1209</v>
      </c>
      <c r="D5187" s="280" t="s">
        <v>1344</v>
      </c>
      <c r="E5187" s="80">
        <v>0.54394577964017554</v>
      </c>
      <c r="F5187" s="80">
        <v>707367</v>
      </c>
      <c r="G5187" s="80">
        <v>2</v>
      </c>
      <c r="H5187" s="280" t="s">
        <v>1342</v>
      </c>
      <c r="I5187" s="80"/>
    </row>
    <row r="5188" spans="1:9">
      <c r="A5188" s="280" t="s">
        <v>6587</v>
      </c>
      <c r="B5188" s="280" t="s">
        <v>5748</v>
      </c>
      <c r="C5188" s="280" t="s">
        <v>1183</v>
      </c>
      <c r="D5188" s="280" t="s">
        <v>1394</v>
      </c>
      <c r="E5188" s="80">
        <v>707367</v>
      </c>
      <c r="F5188" s="80">
        <v>707367</v>
      </c>
      <c r="G5188" s="80">
        <v>2</v>
      </c>
      <c r="H5188" s="280" t="s">
        <v>1394</v>
      </c>
      <c r="I5188" s="80"/>
    </row>
    <row r="5189" spans="1:9">
      <c r="A5189" s="280" t="s">
        <v>6588</v>
      </c>
      <c r="B5189" s="280" t="s">
        <v>5750</v>
      </c>
      <c r="C5189" s="280" t="s">
        <v>1183</v>
      </c>
      <c r="D5189" s="280" t="s">
        <v>1394</v>
      </c>
      <c r="E5189" s="80">
        <v>92977976433.247009</v>
      </c>
      <c r="F5189" s="80">
        <v>707367</v>
      </c>
      <c r="G5189" s="80">
        <v>2</v>
      </c>
      <c r="H5189" s="280" t="s">
        <v>1394</v>
      </c>
      <c r="I5189" s="80"/>
    </row>
    <row r="5190" spans="1:9">
      <c r="A5190" s="280" t="s">
        <v>6589</v>
      </c>
      <c r="B5190" s="280" t="s">
        <v>5752</v>
      </c>
      <c r="C5190" s="280" t="s">
        <v>1183</v>
      </c>
      <c r="D5190" s="280" t="s">
        <v>1394</v>
      </c>
      <c r="E5190" s="80">
        <v>1</v>
      </c>
      <c r="F5190" s="80">
        <v>707367</v>
      </c>
      <c r="G5190" s="80">
        <v>2</v>
      </c>
      <c r="H5190" s="280" t="s">
        <v>1394</v>
      </c>
      <c r="I5190" s="80"/>
    </row>
    <row r="5191" spans="1:9">
      <c r="A5191" s="280" t="s">
        <v>6590</v>
      </c>
      <c r="B5191" s="280" t="s">
        <v>5754</v>
      </c>
      <c r="C5191" s="280" t="s">
        <v>1183</v>
      </c>
      <c r="D5191" s="280" t="s">
        <v>1394</v>
      </c>
      <c r="E5191" s="80">
        <v>131442.34383742386</v>
      </c>
      <c r="F5191" s="80">
        <v>707367</v>
      </c>
      <c r="G5191" s="80">
        <v>2</v>
      </c>
      <c r="H5191" s="280" t="s">
        <v>1394</v>
      </c>
      <c r="I5191" s="80"/>
    </row>
    <row r="5192" spans="1:9">
      <c r="A5192" s="280" t="s">
        <v>11894</v>
      </c>
      <c r="B5192" s="280" t="s">
        <v>5748</v>
      </c>
      <c r="C5192" s="280" t="s">
        <v>11768</v>
      </c>
      <c r="D5192" s="280" t="s">
        <v>1394</v>
      </c>
      <c r="E5192" s="80">
        <v>697872</v>
      </c>
      <c r="F5192" s="80">
        <v>707367</v>
      </c>
      <c r="G5192" s="80">
        <v>2</v>
      </c>
      <c r="H5192" s="280" t="s">
        <v>1394</v>
      </c>
      <c r="I5192" s="80"/>
    </row>
    <row r="5193" spans="1:9">
      <c r="A5193" s="280" t="s">
        <v>11895</v>
      </c>
      <c r="B5193" s="280" t="s">
        <v>5750</v>
      </c>
      <c r="C5193" s="280" t="s">
        <v>11768</v>
      </c>
      <c r="D5193" s="280" t="s">
        <v>1394</v>
      </c>
      <c r="E5193" s="80">
        <v>29332359661.025635</v>
      </c>
      <c r="F5193" s="80">
        <v>707367</v>
      </c>
      <c r="G5193" s="80">
        <v>2</v>
      </c>
      <c r="H5193" s="280" t="s">
        <v>1394</v>
      </c>
      <c r="I5193" s="80"/>
    </row>
    <row r="5194" spans="1:9">
      <c r="A5194" s="280" t="s">
        <v>11896</v>
      </c>
      <c r="B5194" s="280" t="s">
        <v>5752</v>
      </c>
      <c r="C5194" s="280" t="s">
        <v>11768</v>
      </c>
      <c r="D5194" s="280" t="s">
        <v>1394</v>
      </c>
      <c r="E5194" s="80">
        <v>0.98657698196268695</v>
      </c>
      <c r="F5194" s="80">
        <v>707367</v>
      </c>
      <c r="G5194" s="80">
        <v>2</v>
      </c>
      <c r="H5194" s="280" t="s">
        <v>1394</v>
      </c>
      <c r="I5194" s="80"/>
    </row>
    <row r="5195" spans="1:9">
      <c r="A5195" s="280" t="s">
        <v>11897</v>
      </c>
      <c r="B5195" s="280" t="s">
        <v>5754</v>
      </c>
      <c r="C5195" s="280" t="s">
        <v>11768</v>
      </c>
      <c r="D5195" s="280" t="s">
        <v>1394</v>
      </c>
      <c r="E5195" s="80">
        <v>41466.960801147965</v>
      </c>
      <c r="F5195" s="80">
        <v>707367</v>
      </c>
      <c r="G5195" s="80">
        <v>2</v>
      </c>
      <c r="H5195" s="280" t="s">
        <v>1394</v>
      </c>
      <c r="I5195" s="80"/>
    </row>
    <row r="5196" spans="1:9">
      <c r="A5196" s="280" t="s">
        <v>11898</v>
      </c>
      <c r="B5196" s="280" t="s">
        <v>1457</v>
      </c>
      <c r="C5196" s="280" t="s">
        <v>11768</v>
      </c>
      <c r="D5196" s="280" t="s">
        <v>1211</v>
      </c>
      <c r="E5196" s="80">
        <v>0.10578936230223411</v>
      </c>
      <c r="F5196" s="80">
        <v>707367</v>
      </c>
      <c r="G5196" s="80">
        <v>2</v>
      </c>
      <c r="H5196" s="280" t="s">
        <v>1342</v>
      </c>
      <c r="I5196" s="80"/>
    </row>
    <row r="5197" spans="1:9">
      <c r="A5197" s="280" t="s">
        <v>11899</v>
      </c>
      <c r="B5197" s="280" t="s">
        <v>1457</v>
      </c>
      <c r="C5197" s="280" t="s">
        <v>11768</v>
      </c>
      <c r="D5197" s="280" t="s">
        <v>1212</v>
      </c>
      <c r="E5197" s="80">
        <v>0.10640551056156855</v>
      </c>
      <c r="F5197" s="80">
        <v>707367</v>
      </c>
      <c r="G5197" s="80">
        <v>2</v>
      </c>
      <c r="H5197" s="280" t="s">
        <v>1342</v>
      </c>
      <c r="I5197" s="80"/>
    </row>
    <row r="5198" spans="1:9">
      <c r="A5198" s="280" t="s">
        <v>11900</v>
      </c>
      <c r="B5198" s="280" t="s">
        <v>1457</v>
      </c>
      <c r="C5198" s="280" t="s">
        <v>11768</v>
      </c>
      <c r="D5198" s="280" t="s">
        <v>1213</v>
      </c>
      <c r="E5198" s="80">
        <v>0.10579002657153827</v>
      </c>
      <c r="F5198" s="80">
        <v>707367</v>
      </c>
      <c r="G5198" s="80">
        <v>2</v>
      </c>
      <c r="H5198" s="280" t="s">
        <v>1342</v>
      </c>
      <c r="I5198" s="80"/>
    </row>
    <row r="5199" spans="1:9">
      <c r="A5199" s="280" t="s">
        <v>11901</v>
      </c>
      <c r="B5199" s="280" t="s">
        <v>1457</v>
      </c>
      <c r="C5199" s="280" t="s">
        <v>11768</v>
      </c>
      <c r="D5199" s="280" t="s">
        <v>1214</v>
      </c>
      <c r="E5199" s="80">
        <v>0.10637052798657461</v>
      </c>
      <c r="F5199" s="80">
        <v>707367</v>
      </c>
      <c r="G5199" s="80">
        <v>2</v>
      </c>
      <c r="H5199" s="280" t="s">
        <v>1342</v>
      </c>
      <c r="I5199" s="80"/>
    </row>
    <row r="5200" spans="1:9">
      <c r="A5200" s="280" t="s">
        <v>11902</v>
      </c>
      <c r="B5200" s="280" t="s">
        <v>1457</v>
      </c>
      <c r="C5200" s="280" t="s">
        <v>11768</v>
      </c>
      <c r="D5200" s="280" t="s">
        <v>1215</v>
      </c>
      <c r="E5200" s="80">
        <v>0.10271631866064883</v>
      </c>
      <c r="F5200" s="80">
        <v>707367</v>
      </c>
      <c r="G5200" s="80">
        <v>2</v>
      </c>
      <c r="H5200" s="280" t="s">
        <v>1342</v>
      </c>
      <c r="I5200" s="80"/>
    </row>
    <row r="5201" spans="1:9">
      <c r="A5201" s="280" t="s">
        <v>11903</v>
      </c>
      <c r="B5201" s="280" t="s">
        <v>1457</v>
      </c>
      <c r="C5201" s="280" t="s">
        <v>11768</v>
      </c>
      <c r="D5201" s="280" t="s">
        <v>1216</v>
      </c>
      <c r="E5201" s="80">
        <v>0.1033848531211408</v>
      </c>
      <c r="F5201" s="80">
        <v>707367</v>
      </c>
      <c r="G5201" s="80">
        <v>2</v>
      </c>
      <c r="H5201" s="280" t="s">
        <v>1342</v>
      </c>
      <c r="I5201" s="80"/>
    </row>
    <row r="5202" spans="1:9">
      <c r="A5202" s="280" t="s">
        <v>11904</v>
      </c>
      <c r="B5202" s="280" t="s">
        <v>1457</v>
      </c>
      <c r="C5202" s="280" t="s">
        <v>11768</v>
      </c>
      <c r="D5202" s="280" t="s">
        <v>1217</v>
      </c>
      <c r="E5202" s="80">
        <v>7.1348737132703857E-2</v>
      </c>
      <c r="F5202" s="80">
        <v>707367</v>
      </c>
      <c r="G5202" s="80">
        <v>2</v>
      </c>
      <c r="H5202" s="280" t="s">
        <v>1342</v>
      </c>
      <c r="I5202" s="80"/>
    </row>
    <row r="5203" spans="1:9">
      <c r="A5203" s="280" t="s">
        <v>11905</v>
      </c>
      <c r="B5203" s="280" t="s">
        <v>1457</v>
      </c>
      <c r="C5203" s="280" t="s">
        <v>11768</v>
      </c>
      <c r="D5203" s="280" t="s">
        <v>1218</v>
      </c>
      <c r="E5203" s="80">
        <v>4.6996312950931526E-2</v>
      </c>
      <c r="F5203" s="80">
        <v>707367</v>
      </c>
      <c r="G5203" s="80">
        <v>2</v>
      </c>
      <c r="H5203" s="280" t="s">
        <v>1342</v>
      </c>
      <c r="I5203" s="80"/>
    </row>
    <row r="5204" spans="1:9">
      <c r="A5204" s="280" t="s">
        <v>11906</v>
      </c>
      <c r="B5204" s="280" t="s">
        <v>1457</v>
      </c>
      <c r="C5204" s="280" t="s">
        <v>11768</v>
      </c>
      <c r="D5204" s="280" t="s">
        <v>1219</v>
      </c>
      <c r="E5204" s="80">
        <v>4928.7272433031903</v>
      </c>
      <c r="F5204" s="80">
        <v>707367</v>
      </c>
      <c r="G5204" s="80">
        <v>2</v>
      </c>
      <c r="H5204" s="280" t="s">
        <v>1342</v>
      </c>
      <c r="I5204" s="80"/>
    </row>
    <row r="5205" spans="1:9">
      <c r="A5205" s="280" t="s">
        <v>11907</v>
      </c>
      <c r="B5205" s="280" t="s">
        <v>1457</v>
      </c>
      <c r="C5205" s="280" t="s">
        <v>11768</v>
      </c>
      <c r="D5205" s="280" t="s">
        <v>1347</v>
      </c>
      <c r="E5205" s="80">
        <v>7.5807739129694574E-2</v>
      </c>
      <c r="F5205" s="80">
        <v>707367</v>
      </c>
      <c r="G5205" s="80">
        <v>2</v>
      </c>
      <c r="H5205" s="280" t="s">
        <v>1342</v>
      </c>
      <c r="I5205" s="80"/>
    </row>
    <row r="5206" spans="1:9">
      <c r="A5206" s="280" t="s">
        <v>11908</v>
      </c>
      <c r="B5206" s="280" t="s">
        <v>1457</v>
      </c>
      <c r="C5206" s="280" t="s">
        <v>11768</v>
      </c>
      <c r="D5206" s="280" t="s">
        <v>1344</v>
      </c>
      <c r="E5206" s="80">
        <v>0.16718387733484955</v>
      </c>
      <c r="F5206" s="80">
        <v>707367</v>
      </c>
      <c r="G5206" s="80">
        <v>2</v>
      </c>
      <c r="H5206" s="280" t="s">
        <v>1342</v>
      </c>
      <c r="I5206" s="80"/>
    </row>
    <row r="5207" spans="1:9">
      <c r="A5207" s="280" t="s">
        <v>6606</v>
      </c>
      <c r="B5207" s="280" t="s">
        <v>5752</v>
      </c>
      <c r="C5207" s="280" t="s">
        <v>1211</v>
      </c>
      <c r="D5207" s="280" t="s">
        <v>1394</v>
      </c>
      <c r="E5207" s="80">
        <v>1</v>
      </c>
      <c r="F5207" s="80">
        <v>707367</v>
      </c>
      <c r="G5207" s="80">
        <v>2</v>
      </c>
      <c r="H5207" s="280" t="s">
        <v>1394</v>
      </c>
      <c r="I5207" s="80"/>
    </row>
    <row r="5208" spans="1:9">
      <c r="A5208" s="280" t="s">
        <v>6607</v>
      </c>
      <c r="B5208" s="280" t="s">
        <v>5754</v>
      </c>
      <c r="C5208" s="280" t="s">
        <v>1211</v>
      </c>
      <c r="D5208" s="280" t="s">
        <v>1394</v>
      </c>
      <c r="E5208" s="80">
        <v>405135.79136160971</v>
      </c>
      <c r="F5208" s="80">
        <v>707367</v>
      </c>
      <c r="G5208" s="80">
        <v>2</v>
      </c>
      <c r="H5208" s="280" t="s">
        <v>1394</v>
      </c>
      <c r="I5208" s="80"/>
    </row>
    <row r="5209" spans="1:9">
      <c r="A5209" s="280" t="s">
        <v>6608</v>
      </c>
      <c r="B5209" s="280" t="s">
        <v>1457</v>
      </c>
      <c r="C5209" s="280" t="s">
        <v>1211</v>
      </c>
      <c r="D5209" s="280" t="s">
        <v>1211</v>
      </c>
      <c r="E5209" s="80">
        <v>1</v>
      </c>
      <c r="F5209" s="80">
        <v>707367</v>
      </c>
      <c r="G5209" s="80">
        <v>2</v>
      </c>
      <c r="H5209" s="280" t="s">
        <v>1342</v>
      </c>
      <c r="I5209" s="80"/>
    </row>
    <row r="5210" spans="1:9">
      <c r="A5210" s="280" t="s">
        <v>6609</v>
      </c>
      <c r="B5210" s="280" t="s">
        <v>1457</v>
      </c>
      <c r="C5210" s="280" t="s">
        <v>1211</v>
      </c>
      <c r="D5210" s="280" t="s">
        <v>1212</v>
      </c>
      <c r="E5210" s="80">
        <v>1.0045557551737097</v>
      </c>
      <c r="F5210" s="80">
        <v>707367</v>
      </c>
      <c r="G5210" s="80">
        <v>2</v>
      </c>
      <c r="H5210" s="280" t="s">
        <v>1342</v>
      </c>
      <c r="I5210" s="80"/>
    </row>
    <row r="5211" spans="1:9">
      <c r="A5211" s="280" t="s">
        <v>6610</v>
      </c>
      <c r="B5211" s="280" t="s">
        <v>1457</v>
      </c>
      <c r="C5211" s="280" t="s">
        <v>1211</v>
      </c>
      <c r="D5211" s="280" t="s">
        <v>1213</v>
      </c>
      <c r="E5211" s="80">
        <v>1.0000031201867674</v>
      </c>
      <c r="F5211" s="80">
        <v>707367</v>
      </c>
      <c r="G5211" s="80">
        <v>2</v>
      </c>
      <c r="H5211" s="280" t="s">
        <v>1342</v>
      </c>
      <c r="I5211" s="80"/>
    </row>
    <row r="5212" spans="1:9">
      <c r="A5212" s="280" t="s">
        <v>6611</v>
      </c>
      <c r="B5212" s="280" t="s">
        <v>1457</v>
      </c>
      <c r="C5212" s="280" t="s">
        <v>1211</v>
      </c>
      <c r="D5212" s="280" t="s">
        <v>1214</v>
      </c>
      <c r="E5212" s="80">
        <v>1.0041505472509238</v>
      </c>
      <c r="F5212" s="80">
        <v>707367</v>
      </c>
      <c r="G5212" s="80">
        <v>2</v>
      </c>
      <c r="H5212" s="280" t="s">
        <v>1342</v>
      </c>
      <c r="I5212" s="80"/>
    </row>
    <row r="5213" spans="1:9">
      <c r="A5213" s="280" t="s">
        <v>6612</v>
      </c>
      <c r="B5213" s="280" t="s">
        <v>1457</v>
      </c>
      <c r="C5213" s="280" t="s">
        <v>1211</v>
      </c>
      <c r="D5213" s="280" t="s">
        <v>1215</v>
      </c>
      <c r="E5213" s="80">
        <v>0.97003004334274645</v>
      </c>
      <c r="F5213" s="80">
        <v>707367</v>
      </c>
      <c r="G5213" s="80">
        <v>2</v>
      </c>
      <c r="H5213" s="280" t="s">
        <v>1342</v>
      </c>
      <c r="I5213" s="80"/>
    </row>
    <row r="5214" spans="1:9">
      <c r="A5214" s="280" t="s">
        <v>6613</v>
      </c>
      <c r="B5214" s="280" t="s">
        <v>1457</v>
      </c>
      <c r="C5214" s="280" t="s">
        <v>1211</v>
      </c>
      <c r="D5214" s="280" t="s">
        <v>1216</v>
      </c>
      <c r="E5214" s="80">
        <v>0.99483022266739041</v>
      </c>
      <c r="F5214" s="80">
        <v>707367</v>
      </c>
      <c r="G5214" s="80">
        <v>2</v>
      </c>
      <c r="H5214" s="280" t="s">
        <v>1342</v>
      </c>
      <c r="I5214" s="80"/>
    </row>
    <row r="5215" spans="1:9">
      <c r="A5215" s="280" t="s">
        <v>6614</v>
      </c>
      <c r="B5215" s="280" t="s">
        <v>1457</v>
      </c>
      <c r="C5215" s="280" t="s">
        <v>1211</v>
      </c>
      <c r="D5215" s="280" t="s">
        <v>1217</v>
      </c>
      <c r="E5215" s="80">
        <v>0.69728485182655542</v>
      </c>
      <c r="F5215" s="80">
        <v>707367</v>
      </c>
      <c r="G5215" s="80">
        <v>2</v>
      </c>
      <c r="H5215" s="280" t="s">
        <v>1342</v>
      </c>
      <c r="I5215" s="80"/>
    </row>
    <row r="5216" spans="1:9">
      <c r="A5216" s="280" t="s">
        <v>6615</v>
      </c>
      <c r="B5216" s="280" t="s">
        <v>1457</v>
      </c>
      <c r="C5216" s="280" t="s">
        <v>1211</v>
      </c>
      <c r="D5216" s="280" t="s">
        <v>1218</v>
      </c>
      <c r="E5216" s="80">
        <v>0.4159828085275874</v>
      </c>
      <c r="F5216" s="80">
        <v>707367</v>
      </c>
      <c r="G5216" s="80">
        <v>2</v>
      </c>
      <c r="H5216" s="280" t="s">
        <v>1342</v>
      </c>
      <c r="I5216" s="80"/>
    </row>
    <row r="5217" spans="1:9">
      <c r="A5217" s="280" t="s">
        <v>6616</v>
      </c>
      <c r="B5217" s="280" t="s">
        <v>1457</v>
      </c>
      <c r="C5217" s="280" t="s">
        <v>1211</v>
      </c>
      <c r="D5217" s="280" t="s">
        <v>1219</v>
      </c>
      <c r="E5217" s="80">
        <v>55851.260104990281</v>
      </c>
      <c r="F5217" s="80">
        <v>707367</v>
      </c>
      <c r="G5217" s="80">
        <v>2</v>
      </c>
      <c r="H5217" s="280" t="s">
        <v>1342</v>
      </c>
      <c r="I5217" s="80"/>
    </row>
    <row r="5218" spans="1:9">
      <c r="A5218" s="280" t="s">
        <v>6617</v>
      </c>
      <c r="B5218" s="280" t="s">
        <v>1457</v>
      </c>
      <c r="C5218" s="280" t="s">
        <v>1211</v>
      </c>
      <c r="D5218" s="280" t="s">
        <v>1347</v>
      </c>
      <c r="E5218" s="80">
        <v>0.73460083774173068</v>
      </c>
      <c r="F5218" s="80">
        <v>707367</v>
      </c>
      <c r="G5218" s="80">
        <v>2</v>
      </c>
      <c r="H5218" s="280" t="s">
        <v>1342</v>
      </c>
      <c r="I5218" s="80"/>
    </row>
    <row r="5219" spans="1:9">
      <c r="A5219" s="280" t="s">
        <v>6618</v>
      </c>
      <c r="B5219" s="280" t="s">
        <v>1393</v>
      </c>
      <c r="C5219" s="280" t="s">
        <v>1211</v>
      </c>
      <c r="D5219" s="280" t="s">
        <v>1347</v>
      </c>
      <c r="E5219" s="80">
        <v>1</v>
      </c>
      <c r="F5219" s="80">
        <v>707367</v>
      </c>
      <c r="G5219" s="80">
        <v>2</v>
      </c>
      <c r="H5219" s="280" t="s">
        <v>1394</v>
      </c>
      <c r="I5219" s="80"/>
    </row>
    <row r="5220" spans="1:9">
      <c r="A5220" s="280" t="s">
        <v>6619</v>
      </c>
      <c r="B5220" s="280" t="s">
        <v>1415</v>
      </c>
      <c r="C5220" s="280" t="s">
        <v>1211</v>
      </c>
      <c r="D5220" s="280" t="s">
        <v>1347</v>
      </c>
      <c r="E5220" s="80">
        <v>0.26539916208568515</v>
      </c>
      <c r="F5220" s="80">
        <v>707367</v>
      </c>
      <c r="G5220" s="80">
        <v>2</v>
      </c>
      <c r="H5220" s="280" t="s">
        <v>1394</v>
      </c>
      <c r="I5220" s="80"/>
    </row>
    <row r="5221" spans="1:9">
      <c r="A5221" s="280" t="s">
        <v>6620</v>
      </c>
      <c r="B5221" s="280" t="s">
        <v>1436</v>
      </c>
      <c r="C5221" s="280" t="s">
        <v>1211</v>
      </c>
      <c r="D5221" s="280" t="s">
        <v>1347</v>
      </c>
      <c r="E5221" s="80">
        <v>9.1130905228797771E-2</v>
      </c>
      <c r="F5221" s="80">
        <v>707367</v>
      </c>
      <c r="G5221" s="80">
        <v>2</v>
      </c>
      <c r="H5221" s="280" t="s">
        <v>1394</v>
      </c>
      <c r="I5221" s="80"/>
    </row>
    <row r="5222" spans="1:9">
      <c r="A5222" s="280" t="s">
        <v>6621</v>
      </c>
      <c r="B5222" s="280" t="s">
        <v>1457</v>
      </c>
      <c r="C5222" s="280" t="s">
        <v>1211</v>
      </c>
      <c r="D5222" s="280" t="s">
        <v>1344</v>
      </c>
      <c r="E5222" s="80">
        <v>1.6138568626703493</v>
      </c>
      <c r="F5222" s="80">
        <v>707367</v>
      </c>
      <c r="G5222" s="80">
        <v>2</v>
      </c>
      <c r="H5222" s="280" t="s">
        <v>1342</v>
      </c>
      <c r="I5222" s="80"/>
    </row>
    <row r="5223" spans="1:9">
      <c r="A5223" s="280" t="s">
        <v>6622</v>
      </c>
      <c r="B5223" s="280" t="s">
        <v>1393</v>
      </c>
      <c r="C5223" s="280" t="s">
        <v>1211</v>
      </c>
      <c r="D5223" s="280" t="s">
        <v>1344</v>
      </c>
      <c r="E5223" s="80">
        <v>0</v>
      </c>
      <c r="F5223" s="80">
        <v>707367</v>
      </c>
      <c r="G5223" s="80">
        <v>2</v>
      </c>
      <c r="H5223" s="280" t="s">
        <v>1394</v>
      </c>
      <c r="I5223" s="80"/>
    </row>
    <row r="5224" spans="1:9">
      <c r="A5224" s="280" t="s">
        <v>6623</v>
      </c>
      <c r="B5224" s="280" t="s">
        <v>1415</v>
      </c>
      <c r="C5224" s="280" t="s">
        <v>1211</v>
      </c>
      <c r="D5224" s="280" t="s">
        <v>1344</v>
      </c>
      <c r="E5224" s="80">
        <v>0</v>
      </c>
      <c r="F5224" s="80">
        <v>707367</v>
      </c>
      <c r="G5224" s="80">
        <v>2</v>
      </c>
      <c r="H5224" s="280" t="s">
        <v>1394</v>
      </c>
      <c r="I5224" s="80"/>
    </row>
    <row r="5225" spans="1:9">
      <c r="A5225" s="280" t="s">
        <v>6624</v>
      </c>
      <c r="B5225" s="280" t="s">
        <v>1436</v>
      </c>
      <c r="C5225" s="280" t="s">
        <v>1211</v>
      </c>
      <c r="D5225" s="280" t="s">
        <v>1344</v>
      </c>
      <c r="E5225" s="80">
        <v>0</v>
      </c>
      <c r="F5225" s="80">
        <v>707367</v>
      </c>
      <c r="G5225" s="80">
        <v>2</v>
      </c>
      <c r="H5225" s="280" t="s">
        <v>1394</v>
      </c>
      <c r="I5225" s="80"/>
    </row>
    <row r="5226" spans="1:9">
      <c r="A5226" s="280" t="s">
        <v>6625</v>
      </c>
      <c r="B5226" s="280" t="s">
        <v>5752</v>
      </c>
      <c r="C5226" s="280" t="s">
        <v>1212</v>
      </c>
      <c r="D5226" s="280" t="s">
        <v>1394</v>
      </c>
      <c r="E5226" s="80">
        <v>1</v>
      </c>
      <c r="F5226" s="80">
        <v>707367</v>
      </c>
      <c r="G5226" s="80">
        <v>2</v>
      </c>
      <c r="H5226" s="280" t="s">
        <v>1394</v>
      </c>
      <c r="I5226" s="80"/>
    </row>
    <row r="5227" spans="1:9">
      <c r="A5227" s="280" t="s">
        <v>6626</v>
      </c>
      <c r="B5227" s="280" t="s">
        <v>5754</v>
      </c>
      <c r="C5227" s="280" t="s">
        <v>1212</v>
      </c>
      <c r="D5227" s="280" t="s">
        <v>1394</v>
      </c>
      <c r="E5227" s="80">
        <v>403307.20723218913</v>
      </c>
      <c r="F5227" s="80">
        <v>707367</v>
      </c>
      <c r="G5227" s="80">
        <v>2</v>
      </c>
      <c r="H5227" s="280" t="s">
        <v>1394</v>
      </c>
      <c r="I5227" s="80"/>
    </row>
    <row r="5228" spans="1:9">
      <c r="A5228" s="280" t="s">
        <v>6627</v>
      </c>
      <c r="B5228" s="280" t="s">
        <v>1457</v>
      </c>
      <c r="C5228" s="280" t="s">
        <v>1212</v>
      </c>
      <c r="D5228" s="280" t="s">
        <v>1211</v>
      </c>
      <c r="E5228" s="80">
        <v>0.99581082369120588</v>
      </c>
      <c r="F5228" s="80">
        <v>707367</v>
      </c>
      <c r="G5228" s="80">
        <v>2</v>
      </c>
      <c r="H5228" s="280" t="s">
        <v>1342</v>
      </c>
      <c r="I5228" s="80"/>
    </row>
    <row r="5229" spans="1:9">
      <c r="A5229" s="280" t="s">
        <v>6628</v>
      </c>
      <c r="B5229" s="280" t="s">
        <v>1457</v>
      </c>
      <c r="C5229" s="280" t="s">
        <v>1212</v>
      </c>
      <c r="D5229" s="280" t="s">
        <v>1212</v>
      </c>
      <c r="E5229" s="80">
        <v>1</v>
      </c>
      <c r="F5229" s="80">
        <v>707367</v>
      </c>
      <c r="G5229" s="80">
        <v>2</v>
      </c>
      <c r="H5229" s="280" t="s">
        <v>1342</v>
      </c>
      <c r="I5229" s="80"/>
    </row>
    <row r="5230" spans="1:9">
      <c r="A5230" s="280" t="s">
        <v>6629</v>
      </c>
      <c r="B5230" s="280" t="s">
        <v>1457</v>
      </c>
      <c r="C5230" s="280" t="s">
        <v>1212</v>
      </c>
      <c r="D5230" s="280" t="s">
        <v>1213</v>
      </c>
      <c r="E5230" s="80">
        <v>0.99581391422075261</v>
      </c>
      <c r="F5230" s="80">
        <v>707367</v>
      </c>
      <c r="G5230" s="80">
        <v>2</v>
      </c>
      <c r="H5230" s="280" t="s">
        <v>1342</v>
      </c>
      <c r="I5230" s="80"/>
    </row>
    <row r="5231" spans="1:9">
      <c r="A5231" s="280" t="s">
        <v>6630</v>
      </c>
      <c r="B5231" s="280" t="s">
        <v>1457</v>
      </c>
      <c r="C5231" s="280" t="s">
        <v>1212</v>
      </c>
      <c r="D5231" s="280" t="s">
        <v>1214</v>
      </c>
      <c r="E5231" s="80">
        <v>0.99960545583729787</v>
      </c>
      <c r="F5231" s="80">
        <v>707367</v>
      </c>
      <c r="G5231" s="80">
        <v>2</v>
      </c>
      <c r="H5231" s="280" t="s">
        <v>1342</v>
      </c>
      <c r="I5231" s="80"/>
    </row>
    <row r="5232" spans="1:9">
      <c r="A5232" s="280" t="s">
        <v>6631</v>
      </c>
      <c r="B5232" s="280" t="s">
        <v>1457</v>
      </c>
      <c r="C5232" s="280" t="s">
        <v>1212</v>
      </c>
      <c r="D5232" s="280" t="s">
        <v>1215</v>
      </c>
      <c r="E5232" s="80">
        <v>0.96562045177336497</v>
      </c>
      <c r="F5232" s="80">
        <v>707367</v>
      </c>
      <c r="G5232" s="80">
        <v>2</v>
      </c>
      <c r="H5232" s="280" t="s">
        <v>1342</v>
      </c>
      <c r="I5232" s="80"/>
    </row>
    <row r="5233" spans="1:9">
      <c r="A5233" s="280" t="s">
        <v>6632</v>
      </c>
      <c r="B5233" s="280" t="s">
        <v>1457</v>
      </c>
      <c r="C5233" s="280" t="s">
        <v>1212</v>
      </c>
      <c r="D5233" s="280" t="s">
        <v>1216</v>
      </c>
      <c r="E5233" s="80">
        <v>0.99001958722496897</v>
      </c>
      <c r="F5233" s="80">
        <v>707367</v>
      </c>
      <c r="G5233" s="80">
        <v>2</v>
      </c>
      <c r="H5233" s="280" t="s">
        <v>1342</v>
      </c>
      <c r="I5233" s="80"/>
    </row>
    <row r="5234" spans="1:9">
      <c r="A5234" s="280" t="s">
        <v>6633</v>
      </c>
      <c r="B5234" s="280" t="s">
        <v>1457</v>
      </c>
      <c r="C5234" s="280" t="s">
        <v>1212</v>
      </c>
      <c r="D5234" s="280" t="s">
        <v>1217</v>
      </c>
      <c r="E5234" s="80">
        <v>0.69413809576537633</v>
      </c>
      <c r="F5234" s="80">
        <v>707367</v>
      </c>
      <c r="G5234" s="80">
        <v>2</v>
      </c>
      <c r="H5234" s="280" t="s">
        <v>1342</v>
      </c>
      <c r="I5234" s="80"/>
    </row>
    <row r="5235" spans="1:9">
      <c r="A5235" s="280" t="s">
        <v>6634</v>
      </c>
      <c r="B5235" s="280" t="s">
        <v>1457</v>
      </c>
      <c r="C5235" s="280" t="s">
        <v>1212</v>
      </c>
      <c r="D5235" s="280" t="s">
        <v>1218</v>
      </c>
      <c r="E5235" s="80">
        <v>0.41426841377534268</v>
      </c>
      <c r="F5235" s="80">
        <v>707367</v>
      </c>
      <c r="G5235" s="80">
        <v>2</v>
      </c>
      <c r="H5235" s="280" t="s">
        <v>1342</v>
      </c>
      <c r="I5235" s="80"/>
    </row>
    <row r="5236" spans="1:9">
      <c r="A5236" s="280" t="s">
        <v>6635</v>
      </c>
      <c r="B5236" s="280" t="s">
        <v>1457</v>
      </c>
      <c r="C5236" s="280" t="s">
        <v>1212</v>
      </c>
      <c r="D5236" s="280" t="s">
        <v>1219</v>
      </c>
      <c r="E5236" s="80">
        <v>55589.98295311672</v>
      </c>
      <c r="F5236" s="80">
        <v>707367</v>
      </c>
      <c r="G5236" s="80">
        <v>2</v>
      </c>
      <c r="H5236" s="280" t="s">
        <v>1342</v>
      </c>
      <c r="I5236" s="80"/>
    </row>
    <row r="5237" spans="1:9">
      <c r="A5237" s="280" t="s">
        <v>6636</v>
      </c>
      <c r="B5237" s="280" t="s">
        <v>1457</v>
      </c>
      <c r="C5237" s="280" t="s">
        <v>1212</v>
      </c>
      <c r="D5237" s="280" t="s">
        <v>1347</v>
      </c>
      <c r="E5237" s="80">
        <v>0.7315103985027559</v>
      </c>
      <c r="F5237" s="80">
        <v>707367</v>
      </c>
      <c r="G5237" s="80">
        <v>2</v>
      </c>
      <c r="H5237" s="280" t="s">
        <v>1342</v>
      </c>
      <c r="I5237" s="80"/>
    </row>
    <row r="5238" spans="1:9">
      <c r="A5238" s="280" t="s">
        <v>6637</v>
      </c>
      <c r="B5238" s="280" t="s">
        <v>1393</v>
      </c>
      <c r="C5238" s="280" t="s">
        <v>1212</v>
      </c>
      <c r="D5238" s="280" t="s">
        <v>1347</v>
      </c>
      <c r="E5238" s="80">
        <v>1</v>
      </c>
      <c r="F5238" s="80">
        <v>707367</v>
      </c>
      <c r="G5238" s="80">
        <v>2</v>
      </c>
      <c r="H5238" s="280" t="s">
        <v>1394</v>
      </c>
      <c r="I5238" s="80"/>
    </row>
    <row r="5239" spans="1:9">
      <c r="A5239" s="280" t="s">
        <v>6638</v>
      </c>
      <c r="B5239" s="280" t="s">
        <v>1415</v>
      </c>
      <c r="C5239" s="280" t="s">
        <v>1212</v>
      </c>
      <c r="D5239" s="280" t="s">
        <v>1347</v>
      </c>
      <c r="E5239" s="80">
        <v>0.26848960123356264</v>
      </c>
      <c r="F5239" s="80">
        <v>707367</v>
      </c>
      <c r="G5239" s="80">
        <v>2</v>
      </c>
      <c r="H5239" s="280" t="s">
        <v>1394</v>
      </c>
      <c r="I5239" s="80"/>
    </row>
    <row r="5240" spans="1:9">
      <c r="A5240" s="280" t="s">
        <v>6639</v>
      </c>
      <c r="B5240" s="280" t="s">
        <v>1436</v>
      </c>
      <c r="C5240" s="280" t="s">
        <v>1212</v>
      </c>
      <c r="D5240" s="280" t="s">
        <v>1347</v>
      </c>
      <c r="E5240" s="80">
        <v>9.2754082579492705E-2</v>
      </c>
      <c r="F5240" s="80">
        <v>707367</v>
      </c>
      <c r="G5240" s="80">
        <v>2</v>
      </c>
      <c r="H5240" s="280" t="s">
        <v>1394</v>
      </c>
      <c r="I5240" s="80"/>
    </row>
    <row r="5241" spans="1:9">
      <c r="A5241" s="280" t="s">
        <v>6640</v>
      </c>
      <c r="B5241" s="280" t="s">
        <v>1457</v>
      </c>
      <c r="C5241" s="280" t="s">
        <v>1212</v>
      </c>
      <c r="D5241" s="280" t="s">
        <v>1344</v>
      </c>
      <c r="E5241" s="80">
        <v>1.606710388479333</v>
      </c>
      <c r="F5241" s="80">
        <v>707367</v>
      </c>
      <c r="G5241" s="80">
        <v>2</v>
      </c>
      <c r="H5241" s="280" t="s">
        <v>1342</v>
      </c>
      <c r="I5241" s="80"/>
    </row>
    <row r="5242" spans="1:9">
      <c r="A5242" s="280" t="s">
        <v>6641</v>
      </c>
      <c r="B5242" s="280" t="s">
        <v>1393</v>
      </c>
      <c r="C5242" s="280" t="s">
        <v>1212</v>
      </c>
      <c r="D5242" s="280" t="s">
        <v>1344</v>
      </c>
      <c r="E5242" s="80">
        <v>0</v>
      </c>
      <c r="F5242" s="80">
        <v>707367</v>
      </c>
      <c r="G5242" s="80">
        <v>2</v>
      </c>
      <c r="H5242" s="280" t="s">
        <v>1394</v>
      </c>
      <c r="I5242" s="80"/>
    </row>
    <row r="5243" spans="1:9">
      <c r="A5243" s="280" t="s">
        <v>6642</v>
      </c>
      <c r="B5243" s="280" t="s">
        <v>1415</v>
      </c>
      <c r="C5243" s="280" t="s">
        <v>1212</v>
      </c>
      <c r="D5243" s="280" t="s">
        <v>1344</v>
      </c>
      <c r="E5243" s="80">
        <v>0</v>
      </c>
      <c r="F5243" s="80">
        <v>707367</v>
      </c>
      <c r="G5243" s="80">
        <v>2</v>
      </c>
      <c r="H5243" s="280" t="s">
        <v>1394</v>
      </c>
      <c r="I5243" s="80"/>
    </row>
    <row r="5244" spans="1:9">
      <c r="A5244" s="280" t="s">
        <v>6643</v>
      </c>
      <c r="B5244" s="280" t="s">
        <v>1436</v>
      </c>
      <c r="C5244" s="280" t="s">
        <v>1212</v>
      </c>
      <c r="D5244" s="280" t="s">
        <v>1344</v>
      </c>
      <c r="E5244" s="80">
        <v>0</v>
      </c>
      <c r="F5244" s="80">
        <v>707367</v>
      </c>
      <c r="G5244" s="80">
        <v>2</v>
      </c>
      <c r="H5244" s="280" t="s">
        <v>1394</v>
      </c>
      <c r="I5244" s="80"/>
    </row>
    <row r="5245" spans="1:9">
      <c r="A5245" s="280" t="s">
        <v>6644</v>
      </c>
      <c r="B5245" s="280" t="s">
        <v>5752</v>
      </c>
      <c r="C5245" s="280" t="s">
        <v>1213</v>
      </c>
      <c r="D5245" s="280" t="s">
        <v>1394</v>
      </c>
      <c r="E5245" s="80">
        <v>1</v>
      </c>
      <c r="F5245" s="80">
        <v>707367</v>
      </c>
      <c r="G5245" s="80">
        <v>2</v>
      </c>
      <c r="H5245" s="280" t="s">
        <v>1394</v>
      </c>
      <c r="I5245" s="80"/>
    </row>
    <row r="5246" spans="1:9">
      <c r="A5246" s="280" t="s">
        <v>6645</v>
      </c>
      <c r="B5246" s="280" t="s">
        <v>5754</v>
      </c>
      <c r="C5246" s="280" t="s">
        <v>1213</v>
      </c>
      <c r="D5246" s="280" t="s">
        <v>1394</v>
      </c>
      <c r="E5246" s="80">
        <v>405134.50791057042</v>
      </c>
      <c r="F5246" s="80">
        <v>707367</v>
      </c>
      <c r="G5246" s="80">
        <v>2</v>
      </c>
      <c r="H5246" s="280" t="s">
        <v>1394</v>
      </c>
      <c r="I5246" s="80"/>
    </row>
    <row r="5247" spans="1:9">
      <c r="A5247" s="280" t="s">
        <v>6646</v>
      </c>
      <c r="B5247" s="280" t="s">
        <v>1457</v>
      </c>
      <c r="C5247" s="280" t="s">
        <v>1213</v>
      </c>
      <c r="D5247" s="280" t="s">
        <v>1211</v>
      </c>
      <c r="E5247" s="80">
        <v>0.99999690947045328</v>
      </c>
      <c r="F5247" s="80">
        <v>707367</v>
      </c>
      <c r="G5247" s="80">
        <v>2</v>
      </c>
      <c r="H5247" s="280" t="s">
        <v>1342</v>
      </c>
      <c r="I5247" s="80"/>
    </row>
    <row r="5248" spans="1:9">
      <c r="A5248" s="280" t="s">
        <v>6647</v>
      </c>
      <c r="B5248" s="280" t="s">
        <v>1457</v>
      </c>
      <c r="C5248" s="280" t="s">
        <v>1213</v>
      </c>
      <c r="D5248" s="280" t="s">
        <v>1212</v>
      </c>
      <c r="E5248" s="80">
        <v>1.0045526349869422</v>
      </c>
      <c r="F5248" s="80">
        <v>707367</v>
      </c>
      <c r="G5248" s="80">
        <v>2</v>
      </c>
      <c r="H5248" s="280" t="s">
        <v>1342</v>
      </c>
      <c r="I5248" s="80"/>
    </row>
    <row r="5249" spans="1:9">
      <c r="A5249" s="280" t="s">
        <v>6648</v>
      </c>
      <c r="B5249" s="280" t="s">
        <v>1457</v>
      </c>
      <c r="C5249" s="280" t="s">
        <v>1213</v>
      </c>
      <c r="D5249" s="280" t="s">
        <v>1213</v>
      </c>
      <c r="E5249" s="80">
        <v>1</v>
      </c>
      <c r="F5249" s="80">
        <v>707367</v>
      </c>
      <c r="G5249" s="80">
        <v>2</v>
      </c>
      <c r="H5249" s="280" t="s">
        <v>1342</v>
      </c>
      <c r="I5249" s="80"/>
    </row>
    <row r="5250" spans="1:9">
      <c r="A5250" s="280" t="s">
        <v>6649</v>
      </c>
      <c r="B5250" s="280" t="s">
        <v>1457</v>
      </c>
      <c r="C5250" s="280" t="s">
        <v>1213</v>
      </c>
      <c r="D5250" s="280" t="s">
        <v>1214</v>
      </c>
      <c r="E5250" s="80">
        <v>1.0041474270641564</v>
      </c>
      <c r="F5250" s="80">
        <v>707367</v>
      </c>
      <c r="G5250" s="80">
        <v>2</v>
      </c>
      <c r="H5250" s="280" t="s">
        <v>1342</v>
      </c>
      <c r="I5250" s="80"/>
    </row>
    <row r="5251" spans="1:9">
      <c r="A5251" s="280" t="s">
        <v>6650</v>
      </c>
      <c r="B5251" s="280" t="s">
        <v>1457</v>
      </c>
      <c r="C5251" s="280" t="s">
        <v>1213</v>
      </c>
      <c r="D5251" s="280" t="s">
        <v>1215</v>
      </c>
      <c r="E5251" s="80">
        <v>0.97002692315597894</v>
      </c>
      <c r="F5251" s="80">
        <v>707367</v>
      </c>
      <c r="G5251" s="80">
        <v>2</v>
      </c>
      <c r="H5251" s="280" t="s">
        <v>1342</v>
      </c>
      <c r="I5251" s="80"/>
    </row>
    <row r="5252" spans="1:9">
      <c r="A5252" s="280" t="s">
        <v>6651</v>
      </c>
      <c r="B5252" s="280" t="s">
        <v>1457</v>
      </c>
      <c r="C5252" s="280" t="s">
        <v>1213</v>
      </c>
      <c r="D5252" s="280" t="s">
        <v>1216</v>
      </c>
      <c r="E5252" s="80">
        <v>0.99482694568982211</v>
      </c>
      <c r="F5252" s="80">
        <v>707367</v>
      </c>
      <c r="G5252" s="80">
        <v>2</v>
      </c>
      <c r="H5252" s="280" t="s">
        <v>1342</v>
      </c>
      <c r="I5252" s="80"/>
    </row>
    <row r="5253" spans="1:9">
      <c r="A5253" s="280" t="s">
        <v>6652</v>
      </c>
      <c r="B5253" s="280" t="s">
        <v>1457</v>
      </c>
      <c r="C5253" s="280" t="s">
        <v>1213</v>
      </c>
      <c r="D5253" s="280" t="s">
        <v>1217</v>
      </c>
      <c r="E5253" s="80">
        <v>0.69728276248484844</v>
      </c>
      <c r="F5253" s="80">
        <v>707367</v>
      </c>
      <c r="G5253" s="80">
        <v>2</v>
      </c>
      <c r="H5253" s="280" t="s">
        <v>1342</v>
      </c>
      <c r="I5253" s="80"/>
    </row>
    <row r="5254" spans="1:9">
      <c r="A5254" s="280" t="s">
        <v>6653</v>
      </c>
      <c r="B5254" s="280" t="s">
        <v>1457</v>
      </c>
      <c r="C5254" s="280" t="s">
        <v>1213</v>
      </c>
      <c r="D5254" s="280" t="s">
        <v>1218</v>
      </c>
      <c r="E5254" s="80">
        <v>0.41597972346210738</v>
      </c>
      <c r="F5254" s="80">
        <v>707367</v>
      </c>
      <c r="G5254" s="80">
        <v>2</v>
      </c>
      <c r="H5254" s="280" t="s">
        <v>1342</v>
      </c>
      <c r="I5254" s="80"/>
    </row>
    <row r="5255" spans="1:9">
      <c r="A5255" s="280" t="s">
        <v>6654</v>
      </c>
      <c r="B5255" s="280" t="s">
        <v>1457</v>
      </c>
      <c r="C5255" s="280" t="s">
        <v>1213</v>
      </c>
      <c r="D5255" s="280" t="s">
        <v>1219</v>
      </c>
      <c r="E5255" s="80">
        <v>55851.260103526642</v>
      </c>
      <c r="F5255" s="80">
        <v>707367</v>
      </c>
      <c r="G5255" s="80">
        <v>2</v>
      </c>
      <c r="H5255" s="280" t="s">
        <v>1342</v>
      </c>
      <c r="I5255" s="80"/>
    </row>
    <row r="5256" spans="1:9">
      <c r="A5256" s="280" t="s">
        <v>6655</v>
      </c>
      <c r="B5256" s="280" t="s">
        <v>1457</v>
      </c>
      <c r="C5256" s="280" t="s">
        <v>1213</v>
      </c>
      <c r="D5256" s="280" t="s">
        <v>1347</v>
      </c>
      <c r="E5256" s="80">
        <v>0.73459900328108518</v>
      </c>
      <c r="F5256" s="80">
        <v>707367</v>
      </c>
      <c r="G5256" s="80">
        <v>2</v>
      </c>
      <c r="H5256" s="280" t="s">
        <v>1342</v>
      </c>
      <c r="I5256" s="80"/>
    </row>
    <row r="5257" spans="1:9">
      <c r="A5257" s="280" t="s">
        <v>6656</v>
      </c>
      <c r="B5257" s="280" t="s">
        <v>1393</v>
      </c>
      <c r="C5257" s="280" t="s">
        <v>1213</v>
      </c>
      <c r="D5257" s="280" t="s">
        <v>1347</v>
      </c>
      <c r="E5257" s="80">
        <v>1</v>
      </c>
      <c r="F5257" s="80">
        <v>707367</v>
      </c>
      <c r="G5257" s="80">
        <v>2</v>
      </c>
      <c r="H5257" s="280" t="s">
        <v>1394</v>
      </c>
      <c r="I5257" s="80"/>
    </row>
    <row r="5258" spans="1:9">
      <c r="A5258" s="280" t="s">
        <v>6657</v>
      </c>
      <c r="B5258" s="280" t="s">
        <v>1415</v>
      </c>
      <c r="C5258" s="280" t="s">
        <v>1213</v>
      </c>
      <c r="D5258" s="280" t="s">
        <v>1347</v>
      </c>
      <c r="E5258" s="80">
        <v>0.26540099653917221</v>
      </c>
      <c r="F5258" s="80">
        <v>707367</v>
      </c>
      <c r="G5258" s="80">
        <v>2</v>
      </c>
      <c r="H5258" s="280" t="s">
        <v>1394</v>
      </c>
      <c r="I5258" s="80"/>
    </row>
    <row r="5259" spans="1:9">
      <c r="A5259" s="280" t="s">
        <v>6658</v>
      </c>
      <c r="B5259" s="280" t="s">
        <v>1436</v>
      </c>
      <c r="C5259" s="280" t="s">
        <v>1213</v>
      </c>
      <c r="D5259" s="280" t="s">
        <v>1347</v>
      </c>
      <c r="E5259" s="80">
        <v>9.1132406717009506E-2</v>
      </c>
      <c r="F5259" s="80">
        <v>707367</v>
      </c>
      <c r="G5259" s="80">
        <v>2</v>
      </c>
      <c r="H5259" s="280" t="s">
        <v>1394</v>
      </c>
      <c r="I5259" s="80"/>
    </row>
    <row r="5260" spans="1:9">
      <c r="A5260" s="280" t="s">
        <v>6659</v>
      </c>
      <c r="B5260" s="280" t="s">
        <v>1457</v>
      </c>
      <c r="C5260" s="280" t="s">
        <v>1213</v>
      </c>
      <c r="D5260" s="280" t="s">
        <v>1344</v>
      </c>
      <c r="E5260" s="80">
        <v>1.6138520513046741</v>
      </c>
      <c r="F5260" s="80">
        <v>707367</v>
      </c>
      <c r="G5260" s="80">
        <v>2</v>
      </c>
      <c r="H5260" s="280" t="s">
        <v>1342</v>
      </c>
      <c r="I5260" s="80"/>
    </row>
    <row r="5261" spans="1:9">
      <c r="A5261" s="280" t="s">
        <v>6660</v>
      </c>
      <c r="B5261" s="280" t="s">
        <v>1393</v>
      </c>
      <c r="C5261" s="280" t="s">
        <v>1213</v>
      </c>
      <c r="D5261" s="280" t="s">
        <v>1344</v>
      </c>
      <c r="E5261" s="80">
        <v>0</v>
      </c>
      <c r="F5261" s="80">
        <v>707367</v>
      </c>
      <c r="G5261" s="80">
        <v>2</v>
      </c>
      <c r="H5261" s="280" t="s">
        <v>1394</v>
      </c>
      <c r="I5261" s="80"/>
    </row>
    <row r="5262" spans="1:9">
      <c r="A5262" s="280" t="s">
        <v>6661</v>
      </c>
      <c r="B5262" s="280" t="s">
        <v>1415</v>
      </c>
      <c r="C5262" s="280" t="s">
        <v>1213</v>
      </c>
      <c r="D5262" s="280" t="s">
        <v>1344</v>
      </c>
      <c r="E5262" s="80">
        <v>0</v>
      </c>
      <c r="F5262" s="80">
        <v>707367</v>
      </c>
      <c r="G5262" s="80">
        <v>2</v>
      </c>
      <c r="H5262" s="280" t="s">
        <v>1394</v>
      </c>
      <c r="I5262" s="80"/>
    </row>
    <row r="5263" spans="1:9">
      <c r="A5263" s="280" t="s">
        <v>6662</v>
      </c>
      <c r="B5263" s="280" t="s">
        <v>1436</v>
      </c>
      <c r="C5263" s="280" t="s">
        <v>1213</v>
      </c>
      <c r="D5263" s="280" t="s">
        <v>1344</v>
      </c>
      <c r="E5263" s="80">
        <v>0</v>
      </c>
      <c r="F5263" s="80">
        <v>707367</v>
      </c>
      <c r="G5263" s="80">
        <v>2</v>
      </c>
      <c r="H5263" s="280" t="s">
        <v>1394</v>
      </c>
      <c r="I5263" s="80"/>
    </row>
    <row r="5264" spans="1:9">
      <c r="A5264" s="280" t="s">
        <v>6663</v>
      </c>
      <c r="B5264" s="280" t="s">
        <v>5752</v>
      </c>
      <c r="C5264" s="280" t="s">
        <v>1214</v>
      </c>
      <c r="D5264" s="280" t="s">
        <v>1394</v>
      </c>
      <c r="E5264" s="80">
        <v>1</v>
      </c>
      <c r="F5264" s="80">
        <v>707367</v>
      </c>
      <c r="G5264" s="80">
        <v>2</v>
      </c>
      <c r="H5264" s="280" t="s">
        <v>1394</v>
      </c>
      <c r="I5264" s="80"/>
    </row>
    <row r="5265" spans="1:9">
      <c r="A5265" s="280" t="s">
        <v>6664</v>
      </c>
      <c r="B5265" s="280" t="s">
        <v>5754</v>
      </c>
      <c r="C5265" s="280" t="s">
        <v>1214</v>
      </c>
      <c r="D5265" s="280" t="s">
        <v>1394</v>
      </c>
      <c r="E5265" s="80">
        <v>403463.63797196007</v>
      </c>
      <c r="F5265" s="80">
        <v>707367</v>
      </c>
      <c r="G5265" s="80">
        <v>2</v>
      </c>
      <c r="H5265" s="280" t="s">
        <v>1394</v>
      </c>
      <c r="I5265" s="80"/>
    </row>
    <row r="5266" spans="1:9">
      <c r="A5266" s="280" t="s">
        <v>6665</v>
      </c>
      <c r="B5266" s="280" t="s">
        <v>1457</v>
      </c>
      <c r="C5266" s="280" t="s">
        <v>1214</v>
      </c>
      <c r="D5266" s="280" t="s">
        <v>1211</v>
      </c>
      <c r="E5266" s="80">
        <v>0.99620536785390812</v>
      </c>
      <c r="F5266" s="80">
        <v>707367</v>
      </c>
      <c r="G5266" s="80">
        <v>2</v>
      </c>
      <c r="H5266" s="280" t="s">
        <v>1342</v>
      </c>
      <c r="I5266" s="80"/>
    </row>
    <row r="5267" spans="1:9">
      <c r="A5267" s="280" t="s">
        <v>6666</v>
      </c>
      <c r="B5267" s="280" t="s">
        <v>1457</v>
      </c>
      <c r="C5267" s="280" t="s">
        <v>1214</v>
      </c>
      <c r="D5267" s="280" t="s">
        <v>1212</v>
      </c>
      <c r="E5267" s="80">
        <v>1.0004052079227859</v>
      </c>
      <c r="F5267" s="80">
        <v>707367</v>
      </c>
      <c r="G5267" s="80">
        <v>2</v>
      </c>
      <c r="H5267" s="280" t="s">
        <v>1342</v>
      </c>
      <c r="I5267" s="80"/>
    </row>
    <row r="5268" spans="1:9">
      <c r="A5268" s="280" t="s">
        <v>6667</v>
      </c>
      <c r="B5268" s="280" t="s">
        <v>1457</v>
      </c>
      <c r="C5268" s="280" t="s">
        <v>1214</v>
      </c>
      <c r="D5268" s="280" t="s">
        <v>1213</v>
      </c>
      <c r="E5268" s="80">
        <v>0.99620845838345473</v>
      </c>
      <c r="F5268" s="80">
        <v>707367</v>
      </c>
      <c r="G5268" s="80">
        <v>2</v>
      </c>
      <c r="H5268" s="280" t="s">
        <v>1342</v>
      </c>
      <c r="I5268" s="80"/>
    </row>
    <row r="5269" spans="1:9">
      <c r="A5269" s="280" t="s">
        <v>6668</v>
      </c>
      <c r="B5269" s="280" t="s">
        <v>1457</v>
      </c>
      <c r="C5269" s="280" t="s">
        <v>1214</v>
      </c>
      <c r="D5269" s="280" t="s">
        <v>1214</v>
      </c>
      <c r="E5269" s="80">
        <v>1</v>
      </c>
      <c r="F5269" s="80">
        <v>707367</v>
      </c>
      <c r="G5269" s="80">
        <v>2</v>
      </c>
      <c r="H5269" s="280" t="s">
        <v>1342</v>
      </c>
      <c r="I5269" s="80"/>
    </row>
    <row r="5270" spans="1:9">
      <c r="A5270" s="280" t="s">
        <v>6669</v>
      </c>
      <c r="B5270" s="280" t="s">
        <v>1457</v>
      </c>
      <c r="C5270" s="280" t="s">
        <v>1214</v>
      </c>
      <c r="D5270" s="280" t="s">
        <v>1215</v>
      </c>
      <c r="E5270" s="80">
        <v>0.96602139778431673</v>
      </c>
      <c r="F5270" s="80">
        <v>707367</v>
      </c>
      <c r="G5270" s="80">
        <v>2</v>
      </c>
      <c r="H5270" s="280" t="s">
        <v>1342</v>
      </c>
      <c r="I5270" s="80"/>
    </row>
    <row r="5271" spans="1:9">
      <c r="A5271" s="280" t="s">
        <v>6670</v>
      </c>
      <c r="B5271" s="280" t="s">
        <v>1457</v>
      </c>
      <c r="C5271" s="280" t="s">
        <v>1214</v>
      </c>
      <c r="D5271" s="280" t="s">
        <v>1216</v>
      </c>
      <c r="E5271" s="80">
        <v>0.99046342220454509</v>
      </c>
      <c r="F5271" s="80">
        <v>707367</v>
      </c>
      <c r="G5271" s="80">
        <v>2</v>
      </c>
      <c r="H5271" s="280" t="s">
        <v>1342</v>
      </c>
      <c r="I5271" s="80"/>
    </row>
    <row r="5272" spans="1:9">
      <c r="A5272" s="280" t="s">
        <v>6671</v>
      </c>
      <c r="B5272" s="280" t="s">
        <v>1457</v>
      </c>
      <c r="C5272" s="280" t="s">
        <v>1214</v>
      </c>
      <c r="D5272" s="280" t="s">
        <v>1217</v>
      </c>
      <c r="E5272" s="80">
        <v>0.69442417404595924</v>
      </c>
      <c r="F5272" s="80">
        <v>707367</v>
      </c>
      <c r="G5272" s="80">
        <v>2</v>
      </c>
      <c r="H5272" s="280" t="s">
        <v>1342</v>
      </c>
      <c r="I5272" s="80"/>
    </row>
    <row r="5273" spans="1:9">
      <c r="A5273" s="280" t="s">
        <v>6672</v>
      </c>
      <c r="B5273" s="280" t="s">
        <v>1457</v>
      </c>
      <c r="C5273" s="280" t="s">
        <v>1214</v>
      </c>
      <c r="D5273" s="280" t="s">
        <v>1218</v>
      </c>
      <c r="E5273" s="80">
        <v>0.41452825530134035</v>
      </c>
      <c r="F5273" s="80">
        <v>707367</v>
      </c>
      <c r="G5273" s="80">
        <v>2</v>
      </c>
      <c r="H5273" s="280" t="s">
        <v>1342</v>
      </c>
      <c r="I5273" s="80"/>
    </row>
    <row r="5274" spans="1:9">
      <c r="A5274" s="280" t="s">
        <v>6673</v>
      </c>
      <c r="B5274" s="280" t="s">
        <v>1457</v>
      </c>
      <c r="C5274" s="280" t="s">
        <v>1214</v>
      </c>
      <c r="D5274" s="280" t="s">
        <v>1219</v>
      </c>
      <c r="E5274" s="80">
        <v>55589.983289322015</v>
      </c>
      <c r="F5274" s="80">
        <v>707367</v>
      </c>
      <c r="G5274" s="80">
        <v>2</v>
      </c>
      <c r="H5274" s="280" t="s">
        <v>1342</v>
      </c>
      <c r="I5274" s="80"/>
    </row>
    <row r="5275" spans="1:9">
      <c r="A5275" s="280" t="s">
        <v>6674</v>
      </c>
      <c r="B5275" s="280" t="s">
        <v>1457</v>
      </c>
      <c r="C5275" s="280" t="s">
        <v>1214</v>
      </c>
      <c r="D5275" s="280" t="s">
        <v>1347</v>
      </c>
      <c r="E5275" s="80">
        <v>0.73175943682888378</v>
      </c>
      <c r="F5275" s="80">
        <v>707367</v>
      </c>
      <c r="G5275" s="80">
        <v>2</v>
      </c>
      <c r="H5275" s="280" t="s">
        <v>1342</v>
      </c>
      <c r="I5275" s="80"/>
    </row>
    <row r="5276" spans="1:9">
      <c r="A5276" s="280" t="s">
        <v>6675</v>
      </c>
      <c r="B5276" s="280" t="s">
        <v>1393</v>
      </c>
      <c r="C5276" s="280" t="s">
        <v>1214</v>
      </c>
      <c r="D5276" s="280" t="s">
        <v>1347</v>
      </c>
      <c r="E5276" s="80">
        <v>1</v>
      </c>
      <c r="F5276" s="80">
        <v>707367</v>
      </c>
      <c r="G5276" s="80">
        <v>2</v>
      </c>
      <c r="H5276" s="280" t="s">
        <v>1394</v>
      </c>
      <c r="I5276" s="80"/>
    </row>
    <row r="5277" spans="1:9">
      <c r="A5277" s="280" t="s">
        <v>6676</v>
      </c>
      <c r="B5277" s="280" t="s">
        <v>1415</v>
      </c>
      <c r="C5277" s="280" t="s">
        <v>1214</v>
      </c>
      <c r="D5277" s="280" t="s">
        <v>1347</v>
      </c>
      <c r="E5277" s="80">
        <v>0.2682405629433432</v>
      </c>
      <c r="F5277" s="80">
        <v>707367</v>
      </c>
      <c r="G5277" s="80">
        <v>2</v>
      </c>
      <c r="H5277" s="280" t="s">
        <v>1394</v>
      </c>
      <c r="I5277" s="80"/>
    </row>
    <row r="5278" spans="1:9">
      <c r="A5278" s="280" t="s">
        <v>6677</v>
      </c>
      <c r="B5278" s="280" t="s">
        <v>1436</v>
      </c>
      <c r="C5278" s="280" t="s">
        <v>1214</v>
      </c>
      <c r="D5278" s="280" t="s">
        <v>1347</v>
      </c>
      <c r="E5278" s="80">
        <v>9.2575506445615616E-2</v>
      </c>
      <c r="F5278" s="80">
        <v>707367</v>
      </c>
      <c r="G5278" s="80">
        <v>2</v>
      </c>
      <c r="H5278" s="280" t="s">
        <v>1394</v>
      </c>
      <c r="I5278" s="80"/>
    </row>
    <row r="5279" spans="1:9">
      <c r="A5279" s="280" t="s">
        <v>6678</v>
      </c>
      <c r="B5279" s="280" t="s">
        <v>1457</v>
      </c>
      <c r="C5279" s="280" t="s">
        <v>1214</v>
      </c>
      <c r="D5279" s="280" t="s">
        <v>1344</v>
      </c>
      <c r="E5279" s="80">
        <v>1.6073123715678272</v>
      </c>
      <c r="F5279" s="80">
        <v>707367</v>
      </c>
      <c r="G5279" s="80">
        <v>2</v>
      </c>
      <c r="H5279" s="280" t="s">
        <v>1342</v>
      </c>
      <c r="I5279" s="80"/>
    </row>
    <row r="5280" spans="1:9">
      <c r="A5280" s="280" t="s">
        <v>6679</v>
      </c>
      <c r="B5280" s="280" t="s">
        <v>1393</v>
      </c>
      <c r="C5280" s="280" t="s">
        <v>1214</v>
      </c>
      <c r="D5280" s="280" t="s">
        <v>1344</v>
      </c>
      <c r="E5280" s="80">
        <v>0</v>
      </c>
      <c r="F5280" s="80">
        <v>707367</v>
      </c>
      <c r="G5280" s="80">
        <v>2</v>
      </c>
      <c r="H5280" s="280" t="s">
        <v>1394</v>
      </c>
      <c r="I5280" s="80"/>
    </row>
    <row r="5281" spans="1:9">
      <c r="A5281" s="280" t="s">
        <v>6680</v>
      </c>
      <c r="B5281" s="280" t="s">
        <v>1415</v>
      </c>
      <c r="C5281" s="280" t="s">
        <v>1214</v>
      </c>
      <c r="D5281" s="280" t="s">
        <v>1344</v>
      </c>
      <c r="E5281" s="80">
        <v>0</v>
      </c>
      <c r="F5281" s="80">
        <v>707367</v>
      </c>
      <c r="G5281" s="80">
        <v>2</v>
      </c>
      <c r="H5281" s="280" t="s">
        <v>1394</v>
      </c>
      <c r="I5281" s="80"/>
    </row>
    <row r="5282" spans="1:9">
      <c r="A5282" s="280" t="s">
        <v>6681</v>
      </c>
      <c r="B5282" s="280" t="s">
        <v>1436</v>
      </c>
      <c r="C5282" s="280" t="s">
        <v>1214</v>
      </c>
      <c r="D5282" s="280" t="s">
        <v>1344</v>
      </c>
      <c r="E5282" s="80">
        <v>0</v>
      </c>
      <c r="F5282" s="80">
        <v>707367</v>
      </c>
      <c r="G5282" s="80">
        <v>2</v>
      </c>
      <c r="H5282" s="280" t="s">
        <v>1394</v>
      </c>
      <c r="I5282" s="80"/>
    </row>
    <row r="5283" spans="1:9">
      <c r="A5283" s="280" t="s">
        <v>6682</v>
      </c>
      <c r="B5283" s="280" t="s">
        <v>5752</v>
      </c>
      <c r="C5283" s="280" t="s">
        <v>1215</v>
      </c>
      <c r="D5283" s="280" t="s">
        <v>1394</v>
      </c>
      <c r="E5283" s="80">
        <v>1</v>
      </c>
      <c r="F5283" s="80">
        <v>707367</v>
      </c>
      <c r="G5283" s="80">
        <v>2</v>
      </c>
      <c r="H5283" s="280" t="s">
        <v>1394</v>
      </c>
      <c r="I5283" s="80"/>
    </row>
    <row r="5284" spans="1:9">
      <c r="A5284" s="280" t="s">
        <v>6683</v>
      </c>
      <c r="B5284" s="280" t="s">
        <v>5754</v>
      </c>
      <c r="C5284" s="280" t="s">
        <v>1215</v>
      </c>
      <c r="D5284" s="280" t="s">
        <v>1394</v>
      </c>
      <c r="E5284" s="80">
        <v>418140.69498507539</v>
      </c>
      <c r="F5284" s="80">
        <v>707367</v>
      </c>
      <c r="G5284" s="80">
        <v>2</v>
      </c>
      <c r="H5284" s="280" t="s">
        <v>1394</v>
      </c>
      <c r="I5284" s="80"/>
    </row>
    <row r="5285" spans="1:9">
      <c r="A5285" s="280" t="s">
        <v>6684</v>
      </c>
      <c r="B5285" s="280" t="s">
        <v>1457</v>
      </c>
      <c r="C5285" s="280" t="s">
        <v>1215</v>
      </c>
      <c r="D5285" s="280" t="s">
        <v>1211</v>
      </c>
      <c r="E5285" s="80">
        <v>1.0330803187079711</v>
      </c>
      <c r="F5285" s="80">
        <v>707367</v>
      </c>
      <c r="G5285" s="80">
        <v>2</v>
      </c>
      <c r="H5285" s="280" t="s">
        <v>1342</v>
      </c>
      <c r="I5285" s="80"/>
    </row>
    <row r="5286" spans="1:9">
      <c r="A5286" s="280" t="s">
        <v>6685</v>
      </c>
      <c r="B5286" s="280" t="s">
        <v>1457</v>
      </c>
      <c r="C5286" s="280" t="s">
        <v>1215</v>
      </c>
      <c r="D5286" s="280" t="s">
        <v>1212</v>
      </c>
      <c r="E5286" s="80">
        <v>1.0374094980882294</v>
      </c>
      <c r="F5286" s="80">
        <v>707367</v>
      </c>
      <c r="G5286" s="80">
        <v>2</v>
      </c>
      <c r="H5286" s="280" t="s">
        <v>1342</v>
      </c>
      <c r="I5286" s="80"/>
    </row>
    <row r="5287" spans="1:9">
      <c r="A5287" s="280" t="s">
        <v>6686</v>
      </c>
      <c r="B5287" s="280" t="s">
        <v>1457</v>
      </c>
      <c r="C5287" s="280" t="s">
        <v>1215</v>
      </c>
      <c r="D5287" s="280" t="s">
        <v>1213</v>
      </c>
      <c r="E5287" s="80">
        <v>1.0330834092375178</v>
      </c>
      <c r="F5287" s="80">
        <v>707367</v>
      </c>
      <c r="G5287" s="80">
        <v>2</v>
      </c>
      <c r="H5287" s="280" t="s">
        <v>1342</v>
      </c>
      <c r="I5287" s="80"/>
    </row>
    <row r="5288" spans="1:9">
      <c r="A5288" s="280" t="s">
        <v>6687</v>
      </c>
      <c r="B5288" s="280" t="s">
        <v>1457</v>
      </c>
      <c r="C5288" s="280" t="s">
        <v>1215</v>
      </c>
      <c r="D5288" s="280" t="s">
        <v>1214</v>
      </c>
      <c r="E5288" s="80">
        <v>1.0370106540574049</v>
      </c>
      <c r="F5288" s="80">
        <v>707367</v>
      </c>
      <c r="G5288" s="80">
        <v>2</v>
      </c>
      <c r="H5288" s="280" t="s">
        <v>1342</v>
      </c>
      <c r="I5288" s="80"/>
    </row>
    <row r="5289" spans="1:9">
      <c r="A5289" s="280" t="s">
        <v>6688</v>
      </c>
      <c r="B5289" s="280" t="s">
        <v>1457</v>
      </c>
      <c r="C5289" s="280" t="s">
        <v>1215</v>
      </c>
      <c r="D5289" s="280" t="s">
        <v>1215</v>
      </c>
      <c r="E5289" s="80">
        <v>1</v>
      </c>
      <c r="F5289" s="80">
        <v>707367</v>
      </c>
      <c r="G5289" s="80">
        <v>2</v>
      </c>
      <c r="H5289" s="280" t="s">
        <v>1342</v>
      </c>
      <c r="I5289" s="80"/>
    </row>
    <row r="5290" spans="1:9">
      <c r="A5290" s="280" t="s">
        <v>6689</v>
      </c>
      <c r="B5290" s="280" t="s">
        <v>1457</v>
      </c>
      <c r="C5290" s="280" t="s">
        <v>1215</v>
      </c>
      <c r="D5290" s="280" t="s">
        <v>1216</v>
      </c>
      <c r="E5290" s="80">
        <v>1.0237868018066192</v>
      </c>
      <c r="F5290" s="80">
        <v>707367</v>
      </c>
      <c r="G5290" s="80">
        <v>2</v>
      </c>
      <c r="H5290" s="280" t="s">
        <v>1342</v>
      </c>
      <c r="I5290" s="80"/>
    </row>
    <row r="5291" spans="1:9">
      <c r="A5291" s="280" t="s">
        <v>6690</v>
      </c>
      <c r="B5291" s="280" t="s">
        <v>1457</v>
      </c>
      <c r="C5291" s="280" t="s">
        <v>1215</v>
      </c>
      <c r="D5291" s="280" t="s">
        <v>1217</v>
      </c>
      <c r="E5291" s="80">
        <v>0.71916936309549917</v>
      </c>
      <c r="F5291" s="80">
        <v>707367</v>
      </c>
      <c r="G5291" s="80">
        <v>2</v>
      </c>
      <c r="H5291" s="280" t="s">
        <v>1342</v>
      </c>
      <c r="I5291" s="80"/>
    </row>
    <row r="5292" spans="1:9">
      <c r="A5292" s="280" t="s">
        <v>6691</v>
      </c>
      <c r="B5292" s="280" t="s">
        <v>1457</v>
      </c>
      <c r="C5292" s="280" t="s">
        <v>1215</v>
      </c>
      <c r="D5292" s="280" t="s">
        <v>1218</v>
      </c>
      <c r="E5292" s="80">
        <v>0.42774184291799056</v>
      </c>
      <c r="F5292" s="80">
        <v>707367</v>
      </c>
      <c r="G5292" s="80">
        <v>2</v>
      </c>
      <c r="H5292" s="280" t="s">
        <v>1342</v>
      </c>
      <c r="I5292" s="80"/>
    </row>
    <row r="5293" spans="1:9">
      <c r="A5293" s="280" t="s">
        <v>6692</v>
      </c>
      <c r="B5293" s="280" t="s">
        <v>1457</v>
      </c>
      <c r="C5293" s="280" t="s">
        <v>1215</v>
      </c>
      <c r="D5293" s="280" t="s">
        <v>1219</v>
      </c>
      <c r="E5293" s="80">
        <v>57409.211179845312</v>
      </c>
      <c r="F5293" s="80">
        <v>707367</v>
      </c>
      <c r="G5293" s="80">
        <v>2</v>
      </c>
      <c r="H5293" s="280" t="s">
        <v>1342</v>
      </c>
      <c r="I5293" s="80"/>
    </row>
    <row r="5294" spans="1:9">
      <c r="A5294" s="280" t="s">
        <v>6693</v>
      </c>
      <c r="B5294" s="280" t="s">
        <v>1457</v>
      </c>
      <c r="C5294" s="280" t="s">
        <v>1215</v>
      </c>
      <c r="D5294" s="280" t="s">
        <v>1347</v>
      </c>
      <c r="E5294" s="80">
        <v>0.75825097043250644</v>
      </c>
      <c r="F5294" s="80">
        <v>707367</v>
      </c>
      <c r="G5294" s="80">
        <v>2</v>
      </c>
      <c r="H5294" s="280" t="s">
        <v>1342</v>
      </c>
      <c r="I5294" s="80"/>
    </row>
    <row r="5295" spans="1:9">
      <c r="A5295" s="280" t="s">
        <v>6694</v>
      </c>
      <c r="B5295" s="280" t="s">
        <v>1393</v>
      </c>
      <c r="C5295" s="280" t="s">
        <v>1215</v>
      </c>
      <c r="D5295" s="280" t="s">
        <v>1347</v>
      </c>
      <c r="E5295" s="80">
        <v>0.98443240920201258</v>
      </c>
      <c r="F5295" s="80">
        <v>707367</v>
      </c>
      <c r="G5295" s="80">
        <v>2</v>
      </c>
      <c r="H5295" s="280" t="s">
        <v>1394</v>
      </c>
      <c r="I5295" s="80"/>
    </row>
    <row r="5296" spans="1:9">
      <c r="A5296" s="280" t="s">
        <v>6695</v>
      </c>
      <c r="B5296" s="280" t="s">
        <v>1415</v>
      </c>
      <c r="C5296" s="280" t="s">
        <v>1215</v>
      </c>
      <c r="D5296" s="280" t="s">
        <v>1347</v>
      </c>
      <c r="E5296" s="80">
        <v>0.24286754604849758</v>
      </c>
      <c r="F5296" s="80">
        <v>707367</v>
      </c>
      <c r="G5296" s="80">
        <v>2</v>
      </c>
      <c r="H5296" s="280" t="s">
        <v>1394</v>
      </c>
      <c r="I5296" s="80"/>
    </row>
    <row r="5297" spans="1:9">
      <c r="A5297" s="280" t="s">
        <v>6696</v>
      </c>
      <c r="B5297" s="280" t="s">
        <v>1436</v>
      </c>
      <c r="C5297" s="280" t="s">
        <v>1215</v>
      </c>
      <c r="D5297" s="280" t="s">
        <v>1347</v>
      </c>
      <c r="E5297" s="80">
        <v>8.0661973888523614E-2</v>
      </c>
      <c r="F5297" s="80">
        <v>707367</v>
      </c>
      <c r="G5297" s="80">
        <v>2</v>
      </c>
      <c r="H5297" s="280" t="s">
        <v>1394</v>
      </c>
      <c r="I5297" s="80"/>
    </row>
    <row r="5298" spans="1:9">
      <c r="A5298" s="280" t="s">
        <v>6697</v>
      </c>
      <c r="B5298" s="280" t="s">
        <v>1457</v>
      </c>
      <c r="C5298" s="280" t="s">
        <v>1215</v>
      </c>
      <c r="D5298" s="280" t="s">
        <v>1344</v>
      </c>
      <c r="E5298" s="80">
        <v>1.6657042567509435</v>
      </c>
      <c r="F5298" s="80">
        <v>707367</v>
      </c>
      <c r="G5298" s="80">
        <v>2</v>
      </c>
      <c r="H5298" s="280" t="s">
        <v>1342</v>
      </c>
      <c r="I5298" s="80"/>
    </row>
    <row r="5299" spans="1:9">
      <c r="A5299" s="280" t="s">
        <v>6698</v>
      </c>
      <c r="B5299" s="280" t="s">
        <v>1393</v>
      </c>
      <c r="C5299" s="280" t="s">
        <v>1215</v>
      </c>
      <c r="D5299" s="280" t="s">
        <v>1344</v>
      </c>
      <c r="E5299" s="80">
        <v>0</v>
      </c>
      <c r="F5299" s="80">
        <v>707367</v>
      </c>
      <c r="G5299" s="80">
        <v>2</v>
      </c>
      <c r="H5299" s="280" t="s">
        <v>1394</v>
      </c>
      <c r="I5299" s="80"/>
    </row>
    <row r="5300" spans="1:9">
      <c r="A5300" s="280" t="s">
        <v>6699</v>
      </c>
      <c r="B5300" s="280" t="s">
        <v>1415</v>
      </c>
      <c r="C5300" s="280" t="s">
        <v>1215</v>
      </c>
      <c r="D5300" s="280" t="s">
        <v>1344</v>
      </c>
      <c r="E5300" s="80">
        <v>0</v>
      </c>
      <c r="F5300" s="80">
        <v>707367</v>
      </c>
      <c r="G5300" s="80">
        <v>2</v>
      </c>
      <c r="H5300" s="280" t="s">
        <v>1394</v>
      </c>
      <c r="I5300" s="80"/>
    </row>
    <row r="5301" spans="1:9">
      <c r="A5301" s="280" t="s">
        <v>6700</v>
      </c>
      <c r="B5301" s="280" t="s">
        <v>1436</v>
      </c>
      <c r="C5301" s="280" t="s">
        <v>1215</v>
      </c>
      <c r="D5301" s="280" t="s">
        <v>1344</v>
      </c>
      <c r="E5301" s="80">
        <v>0</v>
      </c>
      <c r="F5301" s="80">
        <v>707367</v>
      </c>
      <c r="G5301" s="80">
        <v>2</v>
      </c>
      <c r="H5301" s="280" t="s">
        <v>1394</v>
      </c>
      <c r="I5301" s="80"/>
    </row>
    <row r="5302" spans="1:9">
      <c r="A5302" s="280" t="s">
        <v>6701</v>
      </c>
      <c r="B5302" s="280" t="s">
        <v>5752</v>
      </c>
      <c r="C5302" s="280" t="s">
        <v>1216</v>
      </c>
      <c r="D5302" s="280" t="s">
        <v>1394</v>
      </c>
      <c r="E5302" s="80">
        <v>0.97815843826471971</v>
      </c>
      <c r="F5302" s="80">
        <v>707367</v>
      </c>
      <c r="G5302" s="80">
        <v>2</v>
      </c>
      <c r="H5302" s="280" t="s">
        <v>1394</v>
      </c>
      <c r="I5302" s="80"/>
    </row>
    <row r="5303" spans="1:9">
      <c r="A5303" s="280" t="s">
        <v>6702</v>
      </c>
      <c r="B5303" s="280" t="s">
        <v>5754</v>
      </c>
      <c r="C5303" s="280" t="s">
        <v>1216</v>
      </c>
      <c r="D5303" s="280" t="s">
        <v>1394</v>
      </c>
      <c r="E5303" s="80">
        <v>402348.06867023371</v>
      </c>
      <c r="F5303" s="80">
        <v>707367</v>
      </c>
      <c r="G5303" s="80">
        <v>2</v>
      </c>
      <c r="H5303" s="280" t="s">
        <v>1394</v>
      </c>
      <c r="I5303" s="80"/>
    </row>
    <row r="5304" spans="1:9">
      <c r="A5304" s="280" t="s">
        <v>6703</v>
      </c>
      <c r="B5304" s="280" t="s">
        <v>1457</v>
      </c>
      <c r="C5304" s="280" t="s">
        <v>1216</v>
      </c>
      <c r="D5304" s="280" t="s">
        <v>1211</v>
      </c>
      <c r="E5304" s="80">
        <v>1.0264216383533109</v>
      </c>
      <c r="F5304" s="80">
        <v>707367</v>
      </c>
      <c r="G5304" s="80">
        <v>2</v>
      </c>
      <c r="H5304" s="280" t="s">
        <v>1342</v>
      </c>
      <c r="I5304" s="80"/>
    </row>
    <row r="5305" spans="1:9">
      <c r="A5305" s="280" t="s">
        <v>6704</v>
      </c>
      <c r="B5305" s="280" t="s">
        <v>1457</v>
      </c>
      <c r="C5305" s="280" t="s">
        <v>1216</v>
      </c>
      <c r="D5305" s="280" t="s">
        <v>1212</v>
      </c>
      <c r="E5305" s="80">
        <v>1.0307038869406964</v>
      </c>
      <c r="F5305" s="80">
        <v>707367</v>
      </c>
      <c r="G5305" s="80">
        <v>2</v>
      </c>
      <c r="H5305" s="280" t="s">
        <v>1342</v>
      </c>
      <c r="I5305" s="80"/>
    </row>
    <row r="5306" spans="1:9">
      <c r="A5306" s="280" t="s">
        <v>6705</v>
      </c>
      <c r="B5306" s="280" t="s">
        <v>1457</v>
      </c>
      <c r="C5306" s="280" t="s">
        <v>1216</v>
      </c>
      <c r="D5306" s="280" t="s">
        <v>1213</v>
      </c>
      <c r="E5306" s="80">
        <v>1.0264246467203126</v>
      </c>
      <c r="F5306" s="80">
        <v>707367</v>
      </c>
      <c r="G5306" s="80">
        <v>2</v>
      </c>
      <c r="H5306" s="280" t="s">
        <v>1342</v>
      </c>
      <c r="I5306" s="80"/>
    </row>
    <row r="5307" spans="1:9">
      <c r="A5307" s="280" t="s">
        <v>6706</v>
      </c>
      <c r="B5307" s="280" t="s">
        <v>1457</v>
      </c>
      <c r="C5307" s="280" t="s">
        <v>1216</v>
      </c>
      <c r="D5307" s="280" t="s">
        <v>1214</v>
      </c>
      <c r="E5307" s="80">
        <v>1.0302377723256793</v>
      </c>
      <c r="F5307" s="80">
        <v>707367</v>
      </c>
      <c r="G5307" s="80">
        <v>2</v>
      </c>
      <c r="H5307" s="280" t="s">
        <v>1342</v>
      </c>
      <c r="I5307" s="80"/>
    </row>
    <row r="5308" spans="1:9">
      <c r="A5308" s="280" t="s">
        <v>6707</v>
      </c>
      <c r="B5308" s="280" t="s">
        <v>1457</v>
      </c>
      <c r="C5308" s="280" t="s">
        <v>1216</v>
      </c>
      <c r="D5308" s="280" t="s">
        <v>1215</v>
      </c>
      <c r="E5308" s="80">
        <v>0.99412026178699675</v>
      </c>
      <c r="F5308" s="80">
        <v>707367</v>
      </c>
      <c r="G5308" s="80">
        <v>2</v>
      </c>
      <c r="H5308" s="280" t="s">
        <v>1342</v>
      </c>
      <c r="I5308" s="80"/>
    </row>
    <row r="5309" spans="1:9">
      <c r="A5309" s="280" t="s">
        <v>6708</v>
      </c>
      <c r="B5309" s="280" t="s">
        <v>1457</v>
      </c>
      <c r="C5309" s="280" t="s">
        <v>1216</v>
      </c>
      <c r="D5309" s="280" t="s">
        <v>1216</v>
      </c>
      <c r="E5309" s="80">
        <v>1</v>
      </c>
      <c r="F5309" s="80">
        <v>707367</v>
      </c>
      <c r="G5309" s="80">
        <v>2</v>
      </c>
      <c r="H5309" s="280" t="s">
        <v>1342</v>
      </c>
      <c r="I5309" s="80"/>
    </row>
    <row r="5310" spans="1:9">
      <c r="A5310" s="280" t="s">
        <v>6709</v>
      </c>
      <c r="B5310" s="280" t="s">
        <v>1457</v>
      </c>
      <c r="C5310" s="280" t="s">
        <v>1216</v>
      </c>
      <c r="D5310" s="280" t="s">
        <v>1217</v>
      </c>
      <c r="E5310" s="80">
        <v>0.70726139660554999</v>
      </c>
      <c r="F5310" s="80">
        <v>707367</v>
      </c>
      <c r="G5310" s="80">
        <v>2</v>
      </c>
      <c r="H5310" s="280" t="s">
        <v>1342</v>
      </c>
      <c r="I5310" s="80"/>
    </row>
    <row r="5311" spans="1:9">
      <c r="A5311" s="280" t="s">
        <v>6710</v>
      </c>
      <c r="B5311" s="280" t="s">
        <v>1457</v>
      </c>
      <c r="C5311" s="280" t="s">
        <v>1216</v>
      </c>
      <c r="D5311" s="280" t="s">
        <v>1218</v>
      </c>
      <c r="E5311" s="80">
        <v>0.49440739791876753</v>
      </c>
      <c r="F5311" s="80">
        <v>707367</v>
      </c>
      <c r="G5311" s="80">
        <v>2</v>
      </c>
      <c r="H5311" s="280" t="s">
        <v>1342</v>
      </c>
      <c r="I5311" s="80"/>
    </row>
    <row r="5312" spans="1:9">
      <c r="A5312" s="280" t="s">
        <v>6711</v>
      </c>
      <c r="B5312" s="280" t="s">
        <v>1457</v>
      </c>
      <c r="C5312" s="280" t="s">
        <v>1216</v>
      </c>
      <c r="D5312" s="280" t="s">
        <v>1219</v>
      </c>
      <c r="E5312" s="80">
        <v>54897.412155756036</v>
      </c>
      <c r="F5312" s="80">
        <v>707367</v>
      </c>
      <c r="G5312" s="80">
        <v>2</v>
      </c>
      <c r="H5312" s="280" t="s">
        <v>1342</v>
      </c>
      <c r="I5312" s="80"/>
    </row>
    <row r="5313" spans="1:9">
      <c r="A5313" s="280" t="s">
        <v>6712</v>
      </c>
      <c r="B5313" s="280" t="s">
        <v>1457</v>
      </c>
      <c r="C5313" s="280" t="s">
        <v>1216</v>
      </c>
      <c r="D5313" s="280" t="s">
        <v>1347</v>
      </c>
      <c r="E5313" s="80">
        <v>0.75197161939477808</v>
      </c>
      <c r="F5313" s="80">
        <v>707367</v>
      </c>
      <c r="G5313" s="80">
        <v>2</v>
      </c>
      <c r="H5313" s="280" t="s">
        <v>1342</v>
      </c>
      <c r="I5313" s="80"/>
    </row>
    <row r="5314" spans="1:9">
      <c r="A5314" s="280" t="s">
        <v>6713</v>
      </c>
      <c r="B5314" s="280" t="s">
        <v>1393</v>
      </c>
      <c r="C5314" s="280" t="s">
        <v>1216</v>
      </c>
      <c r="D5314" s="280" t="s">
        <v>1347</v>
      </c>
      <c r="E5314" s="80">
        <v>0.86144250438598347</v>
      </c>
      <c r="F5314" s="80">
        <v>707367</v>
      </c>
      <c r="G5314" s="80">
        <v>2</v>
      </c>
      <c r="H5314" s="280" t="s">
        <v>1394</v>
      </c>
      <c r="I5314" s="80"/>
    </row>
    <row r="5315" spans="1:9">
      <c r="A5315" s="280" t="s">
        <v>6714</v>
      </c>
      <c r="B5315" s="280" t="s">
        <v>1415</v>
      </c>
      <c r="C5315" s="280" t="s">
        <v>1216</v>
      </c>
      <c r="D5315" s="280" t="s">
        <v>1347</v>
      </c>
      <c r="E5315" s="80">
        <v>0.28688714838362456</v>
      </c>
      <c r="F5315" s="80">
        <v>707367</v>
      </c>
      <c r="G5315" s="80">
        <v>2</v>
      </c>
      <c r="H5315" s="280" t="s">
        <v>1394</v>
      </c>
      <c r="I5315" s="80"/>
    </row>
    <row r="5316" spans="1:9">
      <c r="A5316" s="280" t="s">
        <v>6715</v>
      </c>
      <c r="B5316" s="280" t="s">
        <v>1436</v>
      </c>
      <c r="C5316" s="280" t="s">
        <v>1216</v>
      </c>
      <c r="D5316" s="280" t="s">
        <v>1347</v>
      </c>
      <c r="E5316" s="80">
        <v>0.14631611011329862</v>
      </c>
      <c r="F5316" s="80">
        <v>707367</v>
      </c>
      <c r="G5316" s="80">
        <v>2</v>
      </c>
      <c r="H5316" s="280" t="s">
        <v>1394</v>
      </c>
      <c r="I5316" s="80"/>
    </row>
    <row r="5317" spans="1:9">
      <c r="A5317" s="280" t="s">
        <v>6716</v>
      </c>
      <c r="B5317" s="280" t="s">
        <v>1457</v>
      </c>
      <c r="C5317" s="280" t="s">
        <v>1216</v>
      </c>
      <c r="D5317" s="280" t="s">
        <v>1344</v>
      </c>
      <c r="E5317" s="80">
        <v>1.6492460422649335</v>
      </c>
      <c r="F5317" s="80">
        <v>707367</v>
      </c>
      <c r="G5317" s="80">
        <v>2</v>
      </c>
      <c r="H5317" s="280" t="s">
        <v>1342</v>
      </c>
      <c r="I5317" s="80"/>
    </row>
    <row r="5318" spans="1:9">
      <c r="A5318" s="280" t="s">
        <v>6717</v>
      </c>
      <c r="B5318" s="280" t="s">
        <v>1393</v>
      </c>
      <c r="C5318" s="280" t="s">
        <v>1216</v>
      </c>
      <c r="D5318" s="280" t="s">
        <v>1344</v>
      </c>
      <c r="E5318" s="80">
        <v>0.1025987924231693</v>
      </c>
      <c r="F5318" s="80">
        <v>707367</v>
      </c>
      <c r="G5318" s="80">
        <v>2</v>
      </c>
      <c r="H5318" s="280" t="s">
        <v>1394</v>
      </c>
      <c r="I5318" s="80"/>
    </row>
    <row r="5319" spans="1:9">
      <c r="A5319" s="280" t="s">
        <v>6718</v>
      </c>
      <c r="B5319" s="280" t="s">
        <v>1415</v>
      </c>
      <c r="C5319" s="280" t="s">
        <v>1216</v>
      </c>
      <c r="D5319" s="280" t="s">
        <v>1344</v>
      </c>
      <c r="E5319" s="80">
        <v>5.3672000041594274E-2</v>
      </c>
      <c r="F5319" s="80">
        <v>707367</v>
      </c>
      <c r="G5319" s="80">
        <v>2</v>
      </c>
      <c r="H5319" s="280" t="s">
        <v>1394</v>
      </c>
      <c r="I5319" s="80"/>
    </row>
    <row r="5320" spans="1:9">
      <c r="A5320" s="280" t="s">
        <v>6719</v>
      </c>
      <c r="B5320" s="280" t="s">
        <v>1436</v>
      </c>
      <c r="C5320" s="280" t="s">
        <v>1216</v>
      </c>
      <c r="D5320" s="280" t="s">
        <v>1344</v>
      </c>
      <c r="E5320" s="80">
        <v>6.2383844560975635E-2</v>
      </c>
      <c r="F5320" s="80">
        <v>707367</v>
      </c>
      <c r="G5320" s="80">
        <v>2</v>
      </c>
      <c r="H5320" s="280" t="s">
        <v>1394</v>
      </c>
      <c r="I5320" s="80"/>
    </row>
    <row r="5321" spans="1:9">
      <c r="A5321" s="280" t="s">
        <v>6720</v>
      </c>
      <c r="B5321" s="280" t="s">
        <v>5752</v>
      </c>
      <c r="C5321" s="280" t="s">
        <v>1217</v>
      </c>
      <c r="D5321" s="280" t="s">
        <v>1394</v>
      </c>
      <c r="E5321" s="80">
        <v>1</v>
      </c>
      <c r="F5321" s="80">
        <v>707367</v>
      </c>
      <c r="G5321" s="80">
        <v>2</v>
      </c>
      <c r="H5321" s="280" t="s">
        <v>1394</v>
      </c>
      <c r="I5321" s="80"/>
    </row>
    <row r="5322" spans="1:9">
      <c r="A5322" s="280" t="s">
        <v>6721</v>
      </c>
      <c r="B5322" s="280" t="s">
        <v>5754</v>
      </c>
      <c r="C5322" s="280" t="s">
        <v>1217</v>
      </c>
      <c r="D5322" s="280" t="s">
        <v>1394</v>
      </c>
      <c r="E5322" s="80">
        <v>584498.03485341347</v>
      </c>
      <c r="F5322" s="80">
        <v>707367</v>
      </c>
      <c r="G5322" s="80">
        <v>2</v>
      </c>
      <c r="H5322" s="280" t="s">
        <v>1394</v>
      </c>
      <c r="I5322" s="80"/>
    </row>
    <row r="5323" spans="1:9">
      <c r="A5323" s="280" t="s">
        <v>6722</v>
      </c>
      <c r="B5323" s="280" t="s">
        <v>1457</v>
      </c>
      <c r="C5323" s="280" t="s">
        <v>1217</v>
      </c>
      <c r="D5323" s="280" t="s">
        <v>1211</v>
      </c>
      <c r="E5323" s="80">
        <v>1.4496416296666419</v>
      </c>
      <c r="F5323" s="80">
        <v>707367</v>
      </c>
      <c r="G5323" s="80">
        <v>2</v>
      </c>
      <c r="H5323" s="280" t="s">
        <v>1342</v>
      </c>
      <c r="I5323" s="80"/>
    </row>
    <row r="5324" spans="1:9">
      <c r="A5324" s="280" t="s">
        <v>6723</v>
      </c>
      <c r="B5324" s="280" t="s">
        <v>1457</v>
      </c>
      <c r="C5324" s="280" t="s">
        <v>1217</v>
      </c>
      <c r="D5324" s="280" t="s">
        <v>1212</v>
      </c>
      <c r="E5324" s="80">
        <v>1.4557431891558126</v>
      </c>
      <c r="F5324" s="80">
        <v>707367</v>
      </c>
      <c r="G5324" s="80">
        <v>2</v>
      </c>
      <c r="H5324" s="280" t="s">
        <v>1342</v>
      </c>
      <c r="I5324" s="80"/>
    </row>
    <row r="5325" spans="1:9">
      <c r="A5325" s="280" t="s">
        <v>6724</v>
      </c>
      <c r="B5325" s="280" t="s">
        <v>1457</v>
      </c>
      <c r="C5325" s="280" t="s">
        <v>1217</v>
      </c>
      <c r="D5325" s="280" t="s">
        <v>1213</v>
      </c>
      <c r="E5325" s="80">
        <v>1.4496462450100125</v>
      </c>
      <c r="F5325" s="80">
        <v>707367</v>
      </c>
      <c r="G5325" s="80">
        <v>2</v>
      </c>
      <c r="H5325" s="280" t="s">
        <v>1342</v>
      </c>
      <c r="I5325" s="80"/>
    </row>
    <row r="5326" spans="1:9">
      <c r="A5326" s="280" t="s">
        <v>6725</v>
      </c>
      <c r="B5326" s="280" t="s">
        <v>1457</v>
      </c>
      <c r="C5326" s="280" t="s">
        <v>1217</v>
      </c>
      <c r="D5326" s="280" t="s">
        <v>1214</v>
      </c>
      <c r="E5326" s="80">
        <v>1.4551733327453269</v>
      </c>
      <c r="F5326" s="80">
        <v>707367</v>
      </c>
      <c r="G5326" s="80">
        <v>2</v>
      </c>
      <c r="H5326" s="280" t="s">
        <v>1342</v>
      </c>
      <c r="I5326" s="80"/>
    </row>
    <row r="5327" spans="1:9">
      <c r="A5327" s="280" t="s">
        <v>6726</v>
      </c>
      <c r="B5327" s="280" t="s">
        <v>1457</v>
      </c>
      <c r="C5327" s="280" t="s">
        <v>1217</v>
      </c>
      <c r="D5327" s="280" t="s">
        <v>1215</v>
      </c>
      <c r="E5327" s="80">
        <v>1.4040239765158649</v>
      </c>
      <c r="F5327" s="80">
        <v>707367</v>
      </c>
      <c r="G5327" s="80">
        <v>2</v>
      </c>
      <c r="H5327" s="280" t="s">
        <v>1342</v>
      </c>
      <c r="I5327" s="80"/>
    </row>
    <row r="5328" spans="1:9">
      <c r="A5328" s="280" t="s">
        <v>6727</v>
      </c>
      <c r="B5328" s="280" t="s">
        <v>1457</v>
      </c>
      <c r="C5328" s="280" t="s">
        <v>1217</v>
      </c>
      <c r="D5328" s="280" t="s">
        <v>1216</v>
      </c>
      <c r="E5328" s="80">
        <v>1.4308202819318774</v>
      </c>
      <c r="F5328" s="80">
        <v>707367</v>
      </c>
      <c r="G5328" s="80">
        <v>2</v>
      </c>
      <c r="H5328" s="280" t="s">
        <v>1342</v>
      </c>
      <c r="I5328" s="80"/>
    </row>
    <row r="5329" spans="1:9">
      <c r="A5329" s="280" t="s">
        <v>6728</v>
      </c>
      <c r="B5329" s="280" t="s">
        <v>1457</v>
      </c>
      <c r="C5329" s="280" t="s">
        <v>1217</v>
      </c>
      <c r="D5329" s="280" t="s">
        <v>1217</v>
      </c>
      <c r="E5329" s="80">
        <v>1</v>
      </c>
      <c r="F5329" s="80">
        <v>707367</v>
      </c>
      <c r="G5329" s="80">
        <v>2</v>
      </c>
      <c r="H5329" s="280" t="s">
        <v>1342</v>
      </c>
      <c r="I5329" s="80"/>
    </row>
    <row r="5330" spans="1:9">
      <c r="A5330" s="280" t="s">
        <v>6729</v>
      </c>
      <c r="B5330" s="280" t="s">
        <v>1457</v>
      </c>
      <c r="C5330" s="280" t="s">
        <v>1217</v>
      </c>
      <c r="D5330" s="280" t="s">
        <v>1218</v>
      </c>
      <c r="E5330" s="80">
        <v>0.62149939118330499</v>
      </c>
      <c r="F5330" s="80">
        <v>707367</v>
      </c>
      <c r="G5330" s="80">
        <v>2</v>
      </c>
      <c r="H5330" s="280" t="s">
        <v>1342</v>
      </c>
      <c r="I5330" s="80"/>
    </row>
    <row r="5331" spans="1:9">
      <c r="A5331" s="280" t="s">
        <v>6730</v>
      </c>
      <c r="B5331" s="280" t="s">
        <v>1457</v>
      </c>
      <c r="C5331" s="280" t="s">
        <v>1217</v>
      </c>
      <c r="D5331" s="280" t="s">
        <v>1219</v>
      </c>
      <c r="E5331" s="80">
        <v>77149.471663590331</v>
      </c>
      <c r="F5331" s="80">
        <v>707367</v>
      </c>
      <c r="G5331" s="80">
        <v>2</v>
      </c>
      <c r="H5331" s="280" t="s">
        <v>1342</v>
      </c>
      <c r="I5331" s="80"/>
    </row>
    <row r="5332" spans="1:9">
      <c r="A5332" s="280" t="s">
        <v>6731</v>
      </c>
      <c r="B5332" s="280" t="s">
        <v>1457</v>
      </c>
      <c r="C5332" s="280" t="s">
        <v>1217</v>
      </c>
      <c r="D5332" s="280" t="s">
        <v>1347</v>
      </c>
      <c r="E5332" s="80">
        <v>1.06056247069284</v>
      </c>
      <c r="F5332" s="80">
        <v>707367</v>
      </c>
      <c r="G5332" s="80">
        <v>2</v>
      </c>
      <c r="H5332" s="280" t="s">
        <v>1342</v>
      </c>
      <c r="I5332" s="80"/>
    </row>
    <row r="5333" spans="1:9">
      <c r="A5333" s="280" t="s">
        <v>6732</v>
      </c>
      <c r="B5333" s="280" t="s">
        <v>1393</v>
      </c>
      <c r="C5333" s="280" t="s">
        <v>1217</v>
      </c>
      <c r="D5333" s="280" t="s">
        <v>1347</v>
      </c>
      <c r="E5333" s="80">
        <v>0.37850790325248423</v>
      </c>
      <c r="F5333" s="80">
        <v>707367</v>
      </c>
      <c r="G5333" s="80">
        <v>2</v>
      </c>
      <c r="H5333" s="280" t="s">
        <v>1394</v>
      </c>
      <c r="I5333" s="80"/>
    </row>
    <row r="5334" spans="1:9">
      <c r="A5334" s="280" t="s">
        <v>6733</v>
      </c>
      <c r="B5334" s="280" t="s">
        <v>1415</v>
      </c>
      <c r="C5334" s="280" t="s">
        <v>1217</v>
      </c>
      <c r="D5334" s="280" t="s">
        <v>1347</v>
      </c>
      <c r="E5334" s="80">
        <v>6.3678351283370904E-2</v>
      </c>
      <c r="F5334" s="80">
        <v>707367</v>
      </c>
      <c r="G5334" s="80">
        <v>2</v>
      </c>
      <c r="H5334" s="280" t="s">
        <v>1394</v>
      </c>
      <c r="I5334" s="80"/>
    </row>
    <row r="5335" spans="1:9">
      <c r="A5335" s="280" t="s">
        <v>6734</v>
      </c>
      <c r="B5335" s="280" t="s">
        <v>1436</v>
      </c>
      <c r="C5335" s="280" t="s">
        <v>1217</v>
      </c>
      <c r="D5335" s="280" t="s">
        <v>1347</v>
      </c>
      <c r="E5335" s="80">
        <v>1.3573835046738767E-2</v>
      </c>
      <c r="F5335" s="80">
        <v>707367</v>
      </c>
      <c r="G5335" s="80">
        <v>2</v>
      </c>
      <c r="H5335" s="280" t="s">
        <v>1394</v>
      </c>
      <c r="I5335" s="80"/>
    </row>
    <row r="5336" spans="1:9">
      <c r="A5336" s="280" t="s">
        <v>6735</v>
      </c>
      <c r="B5336" s="280" t="s">
        <v>1457</v>
      </c>
      <c r="C5336" s="280" t="s">
        <v>1217</v>
      </c>
      <c r="D5336" s="280" t="s">
        <v>1344</v>
      </c>
      <c r="E5336" s="80">
        <v>2.3287970125626996</v>
      </c>
      <c r="F5336" s="80">
        <v>707367</v>
      </c>
      <c r="G5336" s="80">
        <v>2</v>
      </c>
      <c r="H5336" s="280" t="s">
        <v>1342</v>
      </c>
      <c r="I5336" s="80"/>
    </row>
    <row r="5337" spans="1:9">
      <c r="A5337" s="280" t="s">
        <v>6736</v>
      </c>
      <c r="B5337" s="280" t="s">
        <v>1393</v>
      </c>
      <c r="C5337" s="280" t="s">
        <v>1217</v>
      </c>
      <c r="D5337" s="280" t="s">
        <v>1344</v>
      </c>
      <c r="E5337" s="80">
        <v>0</v>
      </c>
      <c r="F5337" s="80">
        <v>707367</v>
      </c>
      <c r="G5337" s="80">
        <v>2</v>
      </c>
      <c r="H5337" s="280" t="s">
        <v>1394</v>
      </c>
      <c r="I5337" s="80"/>
    </row>
    <row r="5338" spans="1:9">
      <c r="A5338" s="280" t="s">
        <v>6737</v>
      </c>
      <c r="B5338" s="280" t="s">
        <v>1415</v>
      </c>
      <c r="C5338" s="280" t="s">
        <v>1217</v>
      </c>
      <c r="D5338" s="280" t="s">
        <v>1344</v>
      </c>
      <c r="E5338" s="80">
        <v>0</v>
      </c>
      <c r="F5338" s="80">
        <v>707367</v>
      </c>
      <c r="G5338" s="80">
        <v>2</v>
      </c>
      <c r="H5338" s="280" t="s">
        <v>1394</v>
      </c>
      <c r="I5338" s="80"/>
    </row>
    <row r="5339" spans="1:9">
      <c r="A5339" s="280" t="s">
        <v>6738</v>
      </c>
      <c r="B5339" s="280" t="s">
        <v>1436</v>
      </c>
      <c r="C5339" s="280" t="s">
        <v>1217</v>
      </c>
      <c r="D5339" s="280" t="s">
        <v>1344</v>
      </c>
      <c r="E5339" s="80">
        <v>0</v>
      </c>
      <c r="F5339" s="80">
        <v>707367</v>
      </c>
      <c r="G5339" s="80">
        <v>2</v>
      </c>
      <c r="H5339" s="280" t="s">
        <v>1394</v>
      </c>
      <c r="I5339" s="80"/>
    </row>
    <row r="5340" spans="1:9">
      <c r="A5340" s="280" t="s">
        <v>6739</v>
      </c>
      <c r="B5340" s="280" t="s">
        <v>5752</v>
      </c>
      <c r="C5340" s="280" t="s">
        <v>1218</v>
      </c>
      <c r="D5340" s="280" t="s">
        <v>1394</v>
      </c>
      <c r="E5340" s="80">
        <v>0.99150935794290662</v>
      </c>
      <c r="F5340" s="80">
        <v>707367</v>
      </c>
      <c r="G5340" s="80">
        <v>2</v>
      </c>
      <c r="H5340" s="280" t="s">
        <v>1394</v>
      </c>
      <c r="I5340" s="80"/>
    </row>
    <row r="5341" spans="1:9">
      <c r="A5341" s="280" t="s">
        <v>6740</v>
      </c>
      <c r="B5341" s="280" t="s">
        <v>5754</v>
      </c>
      <c r="C5341" s="280" t="s">
        <v>1218</v>
      </c>
      <c r="D5341" s="280" t="s">
        <v>1394</v>
      </c>
      <c r="E5341" s="80">
        <v>992573.9150524498</v>
      </c>
      <c r="F5341" s="80">
        <v>707367</v>
      </c>
      <c r="G5341" s="80">
        <v>2</v>
      </c>
      <c r="H5341" s="280" t="s">
        <v>1394</v>
      </c>
      <c r="I5341" s="80"/>
    </row>
    <row r="5342" spans="1:9">
      <c r="A5342" s="280" t="s">
        <v>6741</v>
      </c>
      <c r="B5342" s="280" t="s">
        <v>1457</v>
      </c>
      <c r="C5342" s="280" t="s">
        <v>1218</v>
      </c>
      <c r="D5342" s="280" t="s">
        <v>1211</v>
      </c>
      <c r="E5342" s="80">
        <v>2.5029634002435306</v>
      </c>
      <c r="F5342" s="80">
        <v>707367</v>
      </c>
      <c r="G5342" s="80">
        <v>2</v>
      </c>
      <c r="H5342" s="280" t="s">
        <v>1342</v>
      </c>
      <c r="I5342" s="80"/>
    </row>
    <row r="5343" spans="1:9">
      <c r="A5343" s="280" t="s">
        <v>6742</v>
      </c>
      <c r="B5343" s="280" t="s">
        <v>1457</v>
      </c>
      <c r="C5343" s="280" t="s">
        <v>1218</v>
      </c>
      <c r="D5343" s="280" t="s">
        <v>1212</v>
      </c>
      <c r="E5343" s="80">
        <v>2.5155693329665731</v>
      </c>
      <c r="F5343" s="80">
        <v>707367</v>
      </c>
      <c r="G5343" s="80">
        <v>2</v>
      </c>
      <c r="H5343" s="280" t="s">
        <v>1342</v>
      </c>
      <c r="I5343" s="80"/>
    </row>
    <row r="5344" spans="1:9">
      <c r="A5344" s="280" t="s">
        <v>6743</v>
      </c>
      <c r="B5344" s="280" t="s">
        <v>1457</v>
      </c>
      <c r="C5344" s="280" t="s">
        <v>1218</v>
      </c>
      <c r="D5344" s="280" t="s">
        <v>1213</v>
      </c>
      <c r="E5344" s="80">
        <v>2.5029665527231453</v>
      </c>
      <c r="F5344" s="80">
        <v>707367</v>
      </c>
      <c r="G5344" s="80">
        <v>2</v>
      </c>
      <c r="H5344" s="280" t="s">
        <v>1342</v>
      </c>
      <c r="I5344" s="80"/>
    </row>
    <row r="5345" spans="1:9">
      <c r="A5345" s="280" t="s">
        <v>6744</v>
      </c>
      <c r="B5345" s="280" t="s">
        <v>1457</v>
      </c>
      <c r="C5345" s="280" t="s">
        <v>1218</v>
      </c>
      <c r="D5345" s="280" t="s">
        <v>1214</v>
      </c>
      <c r="E5345" s="80">
        <v>2.5146077979920975</v>
      </c>
      <c r="F5345" s="80">
        <v>707367</v>
      </c>
      <c r="G5345" s="80">
        <v>2</v>
      </c>
      <c r="H5345" s="280" t="s">
        <v>1342</v>
      </c>
      <c r="I5345" s="80"/>
    </row>
    <row r="5346" spans="1:9">
      <c r="A5346" s="280" t="s">
        <v>6745</v>
      </c>
      <c r="B5346" s="280" t="s">
        <v>1457</v>
      </c>
      <c r="C5346" s="280" t="s">
        <v>1218</v>
      </c>
      <c r="D5346" s="280" t="s">
        <v>1215</v>
      </c>
      <c r="E5346" s="80">
        <v>2.4051084567153009</v>
      </c>
      <c r="F5346" s="80">
        <v>707367</v>
      </c>
      <c r="G5346" s="80">
        <v>2</v>
      </c>
      <c r="H5346" s="280" t="s">
        <v>1342</v>
      </c>
      <c r="I5346" s="80"/>
    </row>
    <row r="5347" spans="1:9">
      <c r="A5347" s="280" t="s">
        <v>6746</v>
      </c>
      <c r="B5347" s="280" t="s">
        <v>1457</v>
      </c>
      <c r="C5347" s="280" t="s">
        <v>1218</v>
      </c>
      <c r="D5347" s="280" t="s">
        <v>1216</v>
      </c>
      <c r="E5347" s="80">
        <v>2.2336860694161129</v>
      </c>
      <c r="F5347" s="80">
        <v>707367</v>
      </c>
      <c r="G5347" s="80">
        <v>2</v>
      </c>
      <c r="H5347" s="280" t="s">
        <v>1342</v>
      </c>
      <c r="I5347" s="80"/>
    </row>
    <row r="5348" spans="1:9">
      <c r="A5348" s="280" t="s">
        <v>6747</v>
      </c>
      <c r="B5348" s="280" t="s">
        <v>1457</v>
      </c>
      <c r="C5348" s="280" t="s">
        <v>1218</v>
      </c>
      <c r="D5348" s="280" t="s">
        <v>1217</v>
      </c>
      <c r="E5348" s="80">
        <v>1.7221072114404066</v>
      </c>
      <c r="F5348" s="80">
        <v>707367</v>
      </c>
      <c r="G5348" s="80">
        <v>2</v>
      </c>
      <c r="H5348" s="280" t="s">
        <v>1342</v>
      </c>
      <c r="I5348" s="80"/>
    </row>
    <row r="5349" spans="1:9">
      <c r="A5349" s="280" t="s">
        <v>6748</v>
      </c>
      <c r="B5349" s="280" t="s">
        <v>1457</v>
      </c>
      <c r="C5349" s="280" t="s">
        <v>1218</v>
      </c>
      <c r="D5349" s="280" t="s">
        <v>1218</v>
      </c>
      <c r="E5349" s="80">
        <v>1</v>
      </c>
      <c r="F5349" s="80">
        <v>707367</v>
      </c>
      <c r="G5349" s="80">
        <v>2</v>
      </c>
      <c r="H5349" s="280" t="s">
        <v>1342</v>
      </c>
      <c r="I5349" s="80"/>
    </row>
    <row r="5350" spans="1:9">
      <c r="A5350" s="280" t="s">
        <v>6749</v>
      </c>
      <c r="B5350" s="280" t="s">
        <v>1457</v>
      </c>
      <c r="C5350" s="280" t="s">
        <v>1218</v>
      </c>
      <c r="D5350" s="280" t="s">
        <v>1219</v>
      </c>
      <c r="E5350" s="80">
        <v>123405.85077770594</v>
      </c>
      <c r="F5350" s="80">
        <v>707367</v>
      </c>
      <c r="G5350" s="80">
        <v>2</v>
      </c>
      <c r="H5350" s="280" t="s">
        <v>1342</v>
      </c>
      <c r="I5350" s="80"/>
    </row>
    <row r="5351" spans="1:9">
      <c r="A5351" s="280" t="s">
        <v>6750</v>
      </c>
      <c r="B5351" s="280" t="s">
        <v>1457</v>
      </c>
      <c r="C5351" s="280" t="s">
        <v>1218</v>
      </c>
      <c r="D5351" s="280" t="s">
        <v>1347</v>
      </c>
      <c r="E5351" s="80">
        <v>1.7970785612397291</v>
      </c>
      <c r="F5351" s="80">
        <v>707367</v>
      </c>
      <c r="G5351" s="80">
        <v>2</v>
      </c>
      <c r="H5351" s="280" t="s">
        <v>1342</v>
      </c>
      <c r="I5351" s="80"/>
    </row>
    <row r="5352" spans="1:9">
      <c r="A5352" s="280" t="s">
        <v>6751</v>
      </c>
      <c r="B5352" s="280" t="s">
        <v>1393</v>
      </c>
      <c r="C5352" s="280" t="s">
        <v>1218</v>
      </c>
      <c r="D5352" s="280" t="s">
        <v>1347</v>
      </c>
      <c r="E5352" s="80">
        <v>0.17056209859945404</v>
      </c>
      <c r="F5352" s="80">
        <v>707367</v>
      </c>
      <c r="G5352" s="80">
        <v>2</v>
      </c>
      <c r="H5352" s="280" t="s">
        <v>1394</v>
      </c>
      <c r="I5352" s="80"/>
    </row>
    <row r="5353" spans="1:9">
      <c r="A5353" s="280" t="s">
        <v>6752</v>
      </c>
      <c r="B5353" s="280" t="s">
        <v>1415</v>
      </c>
      <c r="C5353" s="280" t="s">
        <v>1218</v>
      </c>
      <c r="D5353" s="280" t="s">
        <v>1347</v>
      </c>
      <c r="E5353" s="80">
        <v>5.3159718163828841E-2</v>
      </c>
      <c r="F5353" s="80">
        <v>707367</v>
      </c>
      <c r="G5353" s="80">
        <v>2</v>
      </c>
      <c r="H5353" s="280" t="s">
        <v>1394</v>
      </c>
      <c r="I5353" s="80"/>
    </row>
    <row r="5354" spans="1:9">
      <c r="A5354" s="280" t="s">
        <v>6753</v>
      </c>
      <c r="B5354" s="280" t="s">
        <v>1436</v>
      </c>
      <c r="C5354" s="280" t="s">
        <v>1218</v>
      </c>
      <c r="D5354" s="280" t="s">
        <v>1347</v>
      </c>
      <c r="E5354" s="80">
        <v>3.247644187284239E-2</v>
      </c>
      <c r="F5354" s="80">
        <v>707367</v>
      </c>
      <c r="G5354" s="80">
        <v>2</v>
      </c>
      <c r="H5354" s="280" t="s">
        <v>1394</v>
      </c>
      <c r="I5354" s="80"/>
    </row>
    <row r="5355" spans="1:9">
      <c r="A5355" s="280" t="s">
        <v>6754</v>
      </c>
      <c r="B5355" s="280" t="s">
        <v>1457</v>
      </c>
      <c r="C5355" s="280" t="s">
        <v>1218</v>
      </c>
      <c r="D5355" s="280" t="s">
        <v>1344</v>
      </c>
      <c r="E5355" s="80">
        <v>3.9795945871435139</v>
      </c>
      <c r="F5355" s="80">
        <v>707367</v>
      </c>
      <c r="G5355" s="80">
        <v>2</v>
      </c>
      <c r="H5355" s="280" t="s">
        <v>1342</v>
      </c>
      <c r="I5355" s="80"/>
    </row>
    <row r="5356" spans="1:9">
      <c r="A5356" s="280" t="s">
        <v>6755</v>
      </c>
      <c r="B5356" s="280" t="s">
        <v>1393</v>
      </c>
      <c r="C5356" s="280" t="s">
        <v>1218</v>
      </c>
      <c r="D5356" s="280" t="s">
        <v>1344</v>
      </c>
      <c r="E5356" s="80">
        <v>2.3810836524745995E-2</v>
      </c>
      <c r="F5356" s="80">
        <v>707367</v>
      </c>
      <c r="G5356" s="80">
        <v>2</v>
      </c>
      <c r="H5356" s="280" t="s">
        <v>1394</v>
      </c>
      <c r="I5356" s="80"/>
    </row>
    <row r="5357" spans="1:9">
      <c r="A5357" s="280" t="s">
        <v>6756</v>
      </c>
      <c r="B5357" s="280" t="s">
        <v>1415</v>
      </c>
      <c r="C5357" s="280" t="s">
        <v>1218</v>
      </c>
      <c r="D5357" s="280" t="s">
        <v>1344</v>
      </c>
      <c r="E5357" s="80">
        <v>1.9722995004247269E-2</v>
      </c>
      <c r="F5357" s="80">
        <v>707367</v>
      </c>
      <c r="G5357" s="80">
        <v>2</v>
      </c>
      <c r="H5357" s="280" t="s">
        <v>1394</v>
      </c>
      <c r="I5357" s="80"/>
    </row>
    <row r="5358" spans="1:9">
      <c r="A5358" s="280" t="s">
        <v>6757</v>
      </c>
      <c r="B5358" s="280" t="s">
        <v>1436</v>
      </c>
      <c r="C5358" s="280" t="s">
        <v>1218</v>
      </c>
      <c r="D5358" s="280" t="s">
        <v>1344</v>
      </c>
      <c r="E5358" s="80">
        <v>2.6353718877095793E-2</v>
      </c>
      <c r="F5358" s="80">
        <v>707367</v>
      </c>
      <c r="G5358" s="80">
        <v>2</v>
      </c>
      <c r="H5358" s="280" t="s">
        <v>1394</v>
      </c>
      <c r="I5358" s="80"/>
    </row>
    <row r="5359" spans="1:9">
      <c r="A5359" s="280" t="s">
        <v>6758</v>
      </c>
      <c r="B5359" s="280" t="s">
        <v>5752</v>
      </c>
      <c r="C5359" s="280" t="s">
        <v>1219</v>
      </c>
      <c r="D5359" s="280" t="s">
        <v>1394</v>
      </c>
      <c r="E5359" s="80">
        <v>1</v>
      </c>
      <c r="F5359" s="80">
        <v>707367</v>
      </c>
      <c r="G5359" s="80">
        <v>2</v>
      </c>
      <c r="H5359" s="280" t="s">
        <v>1394</v>
      </c>
      <c r="I5359" s="80"/>
    </row>
    <row r="5360" spans="1:9">
      <c r="A5360" s="280" t="s">
        <v>6759</v>
      </c>
      <c r="B5360" s="280" t="s">
        <v>5754</v>
      </c>
      <c r="C5360" s="280" t="s">
        <v>1219</v>
      </c>
      <c r="D5360" s="280" t="s">
        <v>1394</v>
      </c>
      <c r="E5360" s="80">
        <v>476090.58211577928</v>
      </c>
      <c r="F5360" s="80">
        <v>707367</v>
      </c>
      <c r="G5360" s="80">
        <v>2</v>
      </c>
      <c r="H5360" s="280" t="s">
        <v>1394</v>
      </c>
      <c r="I5360" s="80"/>
    </row>
    <row r="5361" spans="1:9">
      <c r="A5361" s="280" t="s">
        <v>6760</v>
      </c>
      <c r="B5361" s="280" t="s">
        <v>1457</v>
      </c>
      <c r="C5361" s="280" t="s">
        <v>1219</v>
      </c>
      <c r="D5361" s="280" t="s">
        <v>1211</v>
      </c>
      <c r="E5361" s="80">
        <v>1.1852715604404467</v>
      </c>
      <c r="F5361" s="80">
        <v>707367</v>
      </c>
      <c r="G5361" s="80">
        <v>2</v>
      </c>
      <c r="H5361" s="280" t="s">
        <v>1342</v>
      </c>
      <c r="I5361" s="80"/>
    </row>
    <row r="5362" spans="1:9">
      <c r="A5362" s="280" t="s">
        <v>6761</v>
      </c>
      <c r="B5362" s="280" t="s">
        <v>1457</v>
      </c>
      <c r="C5362" s="280" t="s">
        <v>1219</v>
      </c>
      <c r="D5362" s="280" t="s">
        <v>1212</v>
      </c>
      <c r="E5362" s="80">
        <v>1.189709303392698</v>
      </c>
      <c r="F5362" s="80">
        <v>707367</v>
      </c>
      <c r="G5362" s="80">
        <v>2</v>
      </c>
      <c r="H5362" s="280" t="s">
        <v>1342</v>
      </c>
      <c r="I5362" s="80"/>
    </row>
    <row r="5363" spans="1:9">
      <c r="A5363" s="280" t="s">
        <v>6762</v>
      </c>
      <c r="B5363" s="280" t="s">
        <v>1457</v>
      </c>
      <c r="C5363" s="280" t="s">
        <v>1219</v>
      </c>
      <c r="D5363" s="280" t="s">
        <v>1213</v>
      </c>
      <c r="E5363" s="80">
        <v>1.1852781488229758</v>
      </c>
      <c r="F5363" s="80">
        <v>707367</v>
      </c>
      <c r="G5363" s="80">
        <v>2</v>
      </c>
      <c r="H5363" s="280" t="s">
        <v>1342</v>
      </c>
      <c r="I5363" s="80"/>
    </row>
    <row r="5364" spans="1:9">
      <c r="A5364" s="280" t="s">
        <v>6763</v>
      </c>
      <c r="B5364" s="280" t="s">
        <v>1457</v>
      </c>
      <c r="C5364" s="280" t="s">
        <v>1219</v>
      </c>
      <c r="D5364" s="280" t="s">
        <v>1214</v>
      </c>
      <c r="E5364" s="80">
        <v>1.1892191491017994</v>
      </c>
      <c r="F5364" s="80">
        <v>707367</v>
      </c>
      <c r="G5364" s="80">
        <v>2</v>
      </c>
      <c r="H5364" s="280" t="s">
        <v>1342</v>
      </c>
      <c r="I5364" s="80"/>
    </row>
    <row r="5365" spans="1:9">
      <c r="A5365" s="280" t="s">
        <v>6764</v>
      </c>
      <c r="B5365" s="280" t="s">
        <v>1457</v>
      </c>
      <c r="C5365" s="280" t="s">
        <v>1219</v>
      </c>
      <c r="D5365" s="280" t="s">
        <v>1215</v>
      </c>
      <c r="E5365" s="80">
        <v>1.1482055969638996</v>
      </c>
      <c r="F5365" s="80">
        <v>707367</v>
      </c>
      <c r="G5365" s="80">
        <v>2</v>
      </c>
      <c r="H5365" s="280" t="s">
        <v>1342</v>
      </c>
      <c r="I5365" s="80"/>
    </row>
    <row r="5366" spans="1:9">
      <c r="A5366" s="280" t="s">
        <v>6765</v>
      </c>
      <c r="B5366" s="280" t="s">
        <v>1457</v>
      </c>
      <c r="C5366" s="280" t="s">
        <v>1219</v>
      </c>
      <c r="D5366" s="280" t="s">
        <v>1216</v>
      </c>
      <c r="E5366" s="80">
        <v>1.0544968759385185</v>
      </c>
      <c r="F5366" s="80">
        <v>707367</v>
      </c>
      <c r="G5366" s="80">
        <v>2</v>
      </c>
      <c r="H5366" s="280" t="s">
        <v>1342</v>
      </c>
      <c r="I5366" s="80"/>
    </row>
    <row r="5367" spans="1:9">
      <c r="A5367" s="280" t="s">
        <v>6766</v>
      </c>
      <c r="B5367" s="280" t="s">
        <v>1457</v>
      </c>
      <c r="C5367" s="280" t="s">
        <v>1219</v>
      </c>
      <c r="D5367" s="280" t="s">
        <v>1217</v>
      </c>
      <c r="E5367" s="80">
        <v>0.82100666843644754</v>
      </c>
      <c r="F5367" s="80">
        <v>707367</v>
      </c>
      <c r="G5367" s="80">
        <v>2</v>
      </c>
      <c r="H5367" s="280" t="s">
        <v>1342</v>
      </c>
      <c r="I5367" s="80"/>
    </row>
    <row r="5368" spans="1:9">
      <c r="A5368" s="280" t="s">
        <v>6767</v>
      </c>
      <c r="B5368" s="280" t="s">
        <v>1457</v>
      </c>
      <c r="C5368" s="280" t="s">
        <v>1219</v>
      </c>
      <c r="D5368" s="280" t="s">
        <v>1218</v>
      </c>
      <c r="E5368" s="80">
        <v>0.4604823939142082</v>
      </c>
      <c r="F5368" s="80">
        <v>707367</v>
      </c>
      <c r="G5368" s="80">
        <v>2</v>
      </c>
      <c r="H5368" s="280" t="s">
        <v>1342</v>
      </c>
      <c r="I5368" s="80"/>
    </row>
    <row r="5369" spans="1:9">
      <c r="A5369" s="280" t="s">
        <v>6768</v>
      </c>
      <c r="B5369" s="280" t="s">
        <v>1457</v>
      </c>
      <c r="C5369" s="280" t="s">
        <v>1219</v>
      </c>
      <c r="D5369" s="280" t="s">
        <v>1219</v>
      </c>
      <c r="E5369" s="80">
        <v>1</v>
      </c>
      <c r="F5369" s="80">
        <v>707367</v>
      </c>
      <c r="G5369" s="80">
        <v>2</v>
      </c>
      <c r="H5369" s="280" t="s">
        <v>1342</v>
      </c>
      <c r="I5369" s="80"/>
    </row>
    <row r="5370" spans="1:9">
      <c r="A5370" s="280" t="s">
        <v>6769</v>
      </c>
      <c r="B5370" s="280" t="s">
        <v>1457</v>
      </c>
      <c r="C5370" s="280" t="s">
        <v>1219</v>
      </c>
      <c r="D5370" s="280" t="s">
        <v>1347</v>
      </c>
      <c r="E5370" s="80">
        <v>0.8608579991597648</v>
      </c>
      <c r="F5370" s="80">
        <v>707367</v>
      </c>
      <c r="G5370" s="80">
        <v>2</v>
      </c>
      <c r="H5370" s="280" t="s">
        <v>1342</v>
      </c>
      <c r="I5370" s="80"/>
    </row>
    <row r="5371" spans="1:9">
      <c r="A5371" s="280" t="s">
        <v>6770</v>
      </c>
      <c r="B5371" s="280" t="s">
        <v>1393</v>
      </c>
      <c r="C5371" s="280" t="s">
        <v>1219</v>
      </c>
      <c r="D5371" s="280" t="s">
        <v>1347</v>
      </c>
      <c r="E5371" s="80">
        <v>0.63945872510309354</v>
      </c>
      <c r="F5371" s="80">
        <v>707367</v>
      </c>
      <c r="G5371" s="80">
        <v>2</v>
      </c>
      <c r="H5371" s="280" t="s">
        <v>1394</v>
      </c>
      <c r="I5371" s="80"/>
    </row>
    <row r="5372" spans="1:9">
      <c r="A5372" s="280" t="s">
        <v>6771</v>
      </c>
      <c r="B5372" s="280" t="s">
        <v>1415</v>
      </c>
      <c r="C5372" s="280" t="s">
        <v>1219</v>
      </c>
      <c r="D5372" s="280" t="s">
        <v>1347</v>
      </c>
      <c r="E5372" s="80">
        <v>0.2203218442754378</v>
      </c>
      <c r="F5372" s="80">
        <v>707367</v>
      </c>
      <c r="G5372" s="80">
        <v>2</v>
      </c>
      <c r="H5372" s="280" t="s">
        <v>1394</v>
      </c>
      <c r="I5372" s="80"/>
    </row>
    <row r="5373" spans="1:9">
      <c r="A5373" s="280" t="s">
        <v>6772</v>
      </c>
      <c r="B5373" s="280" t="s">
        <v>1436</v>
      </c>
      <c r="C5373" s="280" t="s">
        <v>1219</v>
      </c>
      <c r="D5373" s="280" t="s">
        <v>1347</v>
      </c>
      <c r="E5373" s="80">
        <v>0.13555290237423698</v>
      </c>
      <c r="F5373" s="80">
        <v>707367</v>
      </c>
      <c r="G5373" s="80">
        <v>2</v>
      </c>
      <c r="H5373" s="280" t="s">
        <v>1394</v>
      </c>
      <c r="I5373" s="80"/>
    </row>
    <row r="5374" spans="1:9">
      <c r="A5374" s="280" t="s">
        <v>6773</v>
      </c>
      <c r="B5374" s="280" t="s">
        <v>1457</v>
      </c>
      <c r="C5374" s="280" t="s">
        <v>1219</v>
      </c>
      <c r="D5374" s="280" t="s">
        <v>1344</v>
      </c>
      <c r="E5374" s="80">
        <v>1.8950378612063985</v>
      </c>
      <c r="F5374" s="80">
        <v>707367</v>
      </c>
      <c r="G5374" s="80">
        <v>2</v>
      </c>
      <c r="H5374" s="280" t="s">
        <v>1342</v>
      </c>
      <c r="I5374" s="80"/>
    </row>
    <row r="5375" spans="1:9">
      <c r="A5375" s="280" t="s">
        <v>6774</v>
      </c>
      <c r="B5375" s="280" t="s">
        <v>1393</v>
      </c>
      <c r="C5375" s="280" t="s">
        <v>1219</v>
      </c>
      <c r="D5375" s="280" t="s">
        <v>1344</v>
      </c>
      <c r="E5375" s="80">
        <v>9.4482779094868713E-2</v>
      </c>
      <c r="F5375" s="80">
        <v>707367</v>
      </c>
      <c r="G5375" s="80">
        <v>2</v>
      </c>
      <c r="H5375" s="280" t="s">
        <v>1394</v>
      </c>
      <c r="I5375" s="80"/>
    </row>
    <row r="5376" spans="1:9">
      <c r="A5376" s="280" t="s">
        <v>6775</v>
      </c>
      <c r="B5376" s="280" t="s">
        <v>1415</v>
      </c>
      <c r="C5376" s="280" t="s">
        <v>1219</v>
      </c>
      <c r="D5376" s="280" t="s">
        <v>1344</v>
      </c>
      <c r="E5376" s="80">
        <v>9.4482499479418863E-2</v>
      </c>
      <c r="F5376" s="80">
        <v>707367</v>
      </c>
      <c r="G5376" s="80">
        <v>2</v>
      </c>
      <c r="H5376" s="280" t="s">
        <v>1394</v>
      </c>
      <c r="I5376" s="80"/>
    </row>
    <row r="5377" spans="1:9">
      <c r="A5377" s="280" t="s">
        <v>6776</v>
      </c>
      <c r="B5377" s="280" t="s">
        <v>1436</v>
      </c>
      <c r="C5377" s="280" t="s">
        <v>1219</v>
      </c>
      <c r="D5377" s="280" t="s">
        <v>1344</v>
      </c>
      <c r="E5377" s="80">
        <v>9.4482224512994276E-2</v>
      </c>
      <c r="F5377" s="80">
        <v>707367</v>
      </c>
      <c r="G5377" s="80">
        <v>2</v>
      </c>
      <c r="H5377" s="280" t="s">
        <v>1394</v>
      </c>
      <c r="I5377" s="80"/>
    </row>
    <row r="5378" spans="1:9">
      <c r="A5378" s="280" t="s">
        <v>6777</v>
      </c>
      <c r="B5378" s="280" t="s">
        <v>1457</v>
      </c>
      <c r="C5378" s="280" t="s">
        <v>1183</v>
      </c>
      <c r="D5378" s="280" t="s">
        <v>1211</v>
      </c>
      <c r="E5378" s="80">
        <v>0.3244778559500936</v>
      </c>
      <c r="F5378" s="80">
        <v>707367</v>
      </c>
      <c r="G5378" s="80">
        <v>2</v>
      </c>
      <c r="H5378" s="280" t="s">
        <v>1342</v>
      </c>
      <c r="I5378" s="80"/>
    </row>
    <row r="5379" spans="1:9">
      <c r="A5379" s="280" t="s">
        <v>6778</v>
      </c>
      <c r="B5379" s="280" t="s">
        <v>1457</v>
      </c>
      <c r="C5379" s="280" t="s">
        <v>1183</v>
      </c>
      <c r="D5379" s="280" t="s">
        <v>1212</v>
      </c>
      <c r="E5379" s="80">
        <v>0.32570857487447585</v>
      </c>
      <c r="F5379" s="80">
        <v>707367</v>
      </c>
      <c r="G5379" s="80">
        <v>2</v>
      </c>
      <c r="H5379" s="280" t="s">
        <v>1342</v>
      </c>
      <c r="I5379" s="80"/>
    </row>
    <row r="5380" spans="1:9">
      <c r="A5380" s="280" t="s">
        <v>6779</v>
      </c>
      <c r="B5380" s="280" t="s">
        <v>1457</v>
      </c>
      <c r="C5380" s="280" t="s">
        <v>1183</v>
      </c>
      <c r="D5380" s="280" t="s">
        <v>1213</v>
      </c>
      <c r="E5380" s="80">
        <v>0.32447872022213925</v>
      </c>
      <c r="F5380" s="80">
        <v>707367</v>
      </c>
      <c r="G5380" s="80">
        <v>2</v>
      </c>
      <c r="H5380" s="280" t="s">
        <v>1342</v>
      </c>
      <c r="I5380" s="80"/>
    </row>
    <row r="5381" spans="1:9">
      <c r="A5381" s="280" t="s">
        <v>6780</v>
      </c>
      <c r="B5381" s="280" t="s">
        <v>1457</v>
      </c>
      <c r="C5381" s="280" t="s">
        <v>1183</v>
      </c>
      <c r="D5381" s="280" t="s">
        <v>1214</v>
      </c>
      <c r="E5381" s="80">
        <v>0.325634812623258</v>
      </c>
      <c r="F5381" s="80">
        <v>707367</v>
      </c>
      <c r="G5381" s="80">
        <v>2</v>
      </c>
      <c r="H5381" s="280" t="s">
        <v>1342</v>
      </c>
      <c r="I5381" s="80"/>
    </row>
    <row r="5382" spans="1:9">
      <c r="A5382" s="280" t="s">
        <v>6781</v>
      </c>
      <c r="B5382" s="280" t="s">
        <v>1457</v>
      </c>
      <c r="C5382" s="280" t="s">
        <v>1183</v>
      </c>
      <c r="D5382" s="280" t="s">
        <v>1215</v>
      </c>
      <c r="E5382" s="80">
        <v>0.31410226369109367</v>
      </c>
      <c r="F5382" s="80">
        <v>707367</v>
      </c>
      <c r="G5382" s="80">
        <v>2</v>
      </c>
      <c r="H5382" s="280" t="s">
        <v>1342</v>
      </c>
      <c r="I5382" s="80"/>
    </row>
    <row r="5383" spans="1:9">
      <c r="A5383" s="280" t="s">
        <v>6782</v>
      </c>
      <c r="B5383" s="280" t="s">
        <v>1457</v>
      </c>
      <c r="C5383" s="280" t="s">
        <v>1183</v>
      </c>
      <c r="D5383" s="280" t="s">
        <v>1216</v>
      </c>
      <c r="E5383" s="80">
        <v>0.30921801204476135</v>
      </c>
      <c r="F5383" s="80">
        <v>707367</v>
      </c>
      <c r="G5383" s="80">
        <v>2</v>
      </c>
      <c r="H5383" s="280" t="s">
        <v>1342</v>
      </c>
      <c r="I5383" s="80"/>
    </row>
    <row r="5384" spans="1:9">
      <c r="A5384" s="280" t="s">
        <v>6783</v>
      </c>
      <c r="B5384" s="280" t="s">
        <v>1457</v>
      </c>
      <c r="C5384" s="280" t="s">
        <v>1183</v>
      </c>
      <c r="D5384" s="280" t="s">
        <v>1217</v>
      </c>
      <c r="E5384" s="80">
        <v>0.22613105696856176</v>
      </c>
      <c r="F5384" s="80">
        <v>707367</v>
      </c>
      <c r="G5384" s="80">
        <v>2</v>
      </c>
      <c r="H5384" s="280" t="s">
        <v>1342</v>
      </c>
      <c r="I5384" s="80"/>
    </row>
    <row r="5385" spans="1:9">
      <c r="A5385" s="280" t="s">
        <v>6784</v>
      </c>
      <c r="B5385" s="280" t="s">
        <v>1457</v>
      </c>
      <c r="C5385" s="280" t="s">
        <v>1183</v>
      </c>
      <c r="D5385" s="280" t="s">
        <v>1218</v>
      </c>
      <c r="E5385" s="80">
        <v>6.6438489607430234E-2</v>
      </c>
      <c r="F5385" s="80">
        <v>707367</v>
      </c>
      <c r="G5385" s="80">
        <v>2</v>
      </c>
      <c r="H5385" s="280" t="s">
        <v>1342</v>
      </c>
      <c r="I5385" s="80"/>
    </row>
    <row r="5386" spans="1:9">
      <c r="A5386" s="280" t="s">
        <v>6785</v>
      </c>
      <c r="B5386" s="280" t="s">
        <v>1457</v>
      </c>
      <c r="C5386" s="280" t="s">
        <v>1183</v>
      </c>
      <c r="D5386" s="280" t="s">
        <v>1219</v>
      </c>
      <c r="E5386" s="80">
        <v>18011.310940056181</v>
      </c>
      <c r="F5386" s="80">
        <v>707367</v>
      </c>
      <c r="G5386" s="80">
        <v>2</v>
      </c>
      <c r="H5386" s="280" t="s">
        <v>1342</v>
      </c>
      <c r="I5386" s="80"/>
    </row>
    <row r="5387" spans="1:9">
      <c r="A5387" s="280" t="s">
        <v>6786</v>
      </c>
      <c r="B5387" s="280" t="s">
        <v>1457</v>
      </c>
      <c r="C5387" s="280" t="s">
        <v>1183</v>
      </c>
      <c r="D5387" s="280" t="s">
        <v>1347</v>
      </c>
      <c r="E5387" s="80">
        <v>0.23802167036623531</v>
      </c>
      <c r="F5387" s="80">
        <v>707367</v>
      </c>
      <c r="G5387" s="80">
        <v>2</v>
      </c>
      <c r="H5387" s="280" t="s">
        <v>1342</v>
      </c>
      <c r="I5387" s="80"/>
    </row>
    <row r="5388" spans="1:9">
      <c r="A5388" s="280" t="s">
        <v>6787</v>
      </c>
      <c r="B5388" s="280" t="s">
        <v>1457</v>
      </c>
      <c r="C5388" s="280" t="s">
        <v>1183</v>
      </c>
      <c r="D5388" s="280" t="s">
        <v>1344</v>
      </c>
      <c r="E5388" s="80">
        <v>0.52340907321727825</v>
      </c>
      <c r="F5388" s="80">
        <v>707367</v>
      </c>
      <c r="G5388" s="80">
        <v>2</v>
      </c>
      <c r="H5388" s="280" t="s">
        <v>1342</v>
      </c>
      <c r="I5388" s="80"/>
    </row>
    <row r="5389" spans="1:9">
      <c r="A5389" s="280" t="s">
        <v>6788</v>
      </c>
      <c r="B5389" s="280" t="s">
        <v>5748</v>
      </c>
      <c r="C5389" s="280" t="s">
        <v>1184</v>
      </c>
      <c r="D5389" s="280" t="s">
        <v>1394</v>
      </c>
      <c r="E5389" s="80">
        <v>707367</v>
      </c>
      <c r="F5389" s="80">
        <v>707367</v>
      </c>
      <c r="G5389" s="80">
        <v>2</v>
      </c>
      <c r="H5389" s="280" t="s">
        <v>1394</v>
      </c>
      <c r="I5389" s="80"/>
    </row>
    <row r="5390" spans="1:9">
      <c r="A5390" s="280" t="s">
        <v>6789</v>
      </c>
      <c r="B5390" s="280" t="s">
        <v>5750</v>
      </c>
      <c r="C5390" s="280" t="s">
        <v>1184</v>
      </c>
      <c r="D5390" s="280" t="s">
        <v>1394</v>
      </c>
      <c r="E5390" s="80">
        <v>6536539034.824749</v>
      </c>
      <c r="F5390" s="80">
        <v>707367</v>
      </c>
      <c r="G5390" s="80">
        <v>2</v>
      </c>
      <c r="H5390" s="280" t="s">
        <v>1394</v>
      </c>
      <c r="I5390" s="80"/>
    </row>
    <row r="5391" spans="1:9">
      <c r="A5391" s="280" t="s">
        <v>6790</v>
      </c>
      <c r="B5391" s="280" t="s">
        <v>5752</v>
      </c>
      <c r="C5391" s="280" t="s">
        <v>1184</v>
      </c>
      <c r="D5391" s="280" t="s">
        <v>1394</v>
      </c>
      <c r="E5391" s="80">
        <v>1</v>
      </c>
      <c r="F5391" s="80">
        <v>707367</v>
      </c>
      <c r="G5391" s="80">
        <v>2</v>
      </c>
      <c r="H5391" s="280" t="s">
        <v>1394</v>
      </c>
      <c r="I5391" s="80"/>
    </row>
    <row r="5392" spans="1:9">
      <c r="A5392" s="280" t="s">
        <v>6791</v>
      </c>
      <c r="B5392" s="280" t="s">
        <v>5754</v>
      </c>
      <c r="C5392" s="280" t="s">
        <v>1184</v>
      </c>
      <c r="D5392" s="280" t="s">
        <v>1394</v>
      </c>
      <c r="E5392" s="80">
        <v>9240.6615446080305</v>
      </c>
      <c r="F5392" s="80">
        <v>707367</v>
      </c>
      <c r="G5392" s="80">
        <v>2</v>
      </c>
      <c r="H5392" s="280" t="s">
        <v>1394</v>
      </c>
      <c r="I5392" s="80"/>
    </row>
    <row r="5393" spans="1:9">
      <c r="A5393" s="280" t="s">
        <v>6792</v>
      </c>
      <c r="B5393" s="280" t="s">
        <v>1393</v>
      </c>
      <c r="C5393" s="280" t="s">
        <v>1383</v>
      </c>
      <c r="D5393" s="280" t="s">
        <v>1347</v>
      </c>
      <c r="E5393" s="80">
        <v>0.53235731946782927</v>
      </c>
      <c r="F5393" s="80">
        <v>707367</v>
      </c>
      <c r="G5393" s="80">
        <v>2</v>
      </c>
      <c r="H5393" s="280" t="s">
        <v>1394</v>
      </c>
      <c r="I5393" s="80"/>
    </row>
    <row r="5394" spans="1:9">
      <c r="A5394" s="280" t="s">
        <v>6793</v>
      </c>
      <c r="B5394" s="280" t="s">
        <v>1415</v>
      </c>
      <c r="C5394" s="280" t="s">
        <v>1383</v>
      </c>
      <c r="D5394" s="280" t="s">
        <v>1347</v>
      </c>
      <c r="E5394" s="80">
        <v>0.18062598824770401</v>
      </c>
      <c r="F5394" s="80">
        <v>707367</v>
      </c>
      <c r="G5394" s="80">
        <v>2</v>
      </c>
      <c r="H5394" s="280" t="s">
        <v>1394</v>
      </c>
      <c r="I5394" s="80"/>
    </row>
    <row r="5395" spans="1:9">
      <c r="A5395" s="280" t="s">
        <v>6794</v>
      </c>
      <c r="B5395" s="280" t="s">
        <v>1436</v>
      </c>
      <c r="C5395" s="280" t="s">
        <v>1383</v>
      </c>
      <c r="D5395" s="280" t="s">
        <v>1347</v>
      </c>
      <c r="E5395" s="80">
        <v>0.10853565484033832</v>
      </c>
      <c r="F5395" s="80">
        <v>707367</v>
      </c>
      <c r="G5395" s="80">
        <v>2</v>
      </c>
      <c r="H5395" s="280" t="s">
        <v>1394</v>
      </c>
      <c r="I5395" s="80"/>
    </row>
    <row r="5396" spans="1:9">
      <c r="A5396" s="280" t="s">
        <v>6795</v>
      </c>
      <c r="B5396" s="280" t="s">
        <v>1393</v>
      </c>
      <c r="C5396" s="280" t="s">
        <v>1383</v>
      </c>
      <c r="D5396" s="280" t="s">
        <v>1344</v>
      </c>
      <c r="E5396" s="80">
        <v>9.4482779094868713E-2</v>
      </c>
      <c r="F5396" s="80">
        <v>707367</v>
      </c>
      <c r="G5396" s="80">
        <v>2</v>
      </c>
      <c r="H5396" s="280" t="s">
        <v>1394</v>
      </c>
      <c r="I5396" s="80"/>
    </row>
    <row r="5397" spans="1:9">
      <c r="A5397" s="280" t="s">
        <v>6796</v>
      </c>
      <c r="B5397" s="280" t="s">
        <v>1415</v>
      </c>
      <c r="C5397" s="280" t="s">
        <v>1383</v>
      </c>
      <c r="D5397" s="280" t="s">
        <v>1344</v>
      </c>
      <c r="E5397" s="80">
        <v>8.0167119028339187E-2</v>
      </c>
      <c r="F5397" s="80">
        <v>707367</v>
      </c>
      <c r="G5397" s="80">
        <v>2</v>
      </c>
      <c r="H5397" s="280" t="s">
        <v>1394</v>
      </c>
      <c r="I5397" s="80"/>
    </row>
    <row r="5398" spans="1:9">
      <c r="A5398" s="280" t="s">
        <v>6797</v>
      </c>
      <c r="B5398" s="280" t="s">
        <v>1436</v>
      </c>
      <c r="C5398" s="280" t="s">
        <v>1383</v>
      </c>
      <c r="D5398" s="280" t="s">
        <v>1344</v>
      </c>
      <c r="E5398" s="80">
        <v>6.8807830902538142E-2</v>
      </c>
      <c r="F5398" s="80">
        <v>707367</v>
      </c>
      <c r="G5398" s="80">
        <v>2</v>
      </c>
      <c r="H5398" s="280" t="s">
        <v>1394</v>
      </c>
      <c r="I5398" s="80"/>
    </row>
    <row r="5399" spans="1:9">
      <c r="A5399" s="280" t="s">
        <v>6798</v>
      </c>
      <c r="B5399" s="280" t="s">
        <v>1457</v>
      </c>
      <c r="C5399" s="280" t="s">
        <v>1184</v>
      </c>
      <c r="D5399" s="280" t="s">
        <v>1211</v>
      </c>
      <c r="E5399" s="80">
        <v>2.2792008843946148E-2</v>
      </c>
      <c r="F5399" s="80">
        <v>707367</v>
      </c>
      <c r="G5399" s="80">
        <v>2</v>
      </c>
      <c r="H5399" s="280" t="s">
        <v>1342</v>
      </c>
      <c r="I5399" s="80"/>
    </row>
    <row r="5400" spans="1:9">
      <c r="A5400" s="280" t="s">
        <v>6799</v>
      </c>
      <c r="B5400" s="280" t="s">
        <v>1457</v>
      </c>
      <c r="C5400" s="280" t="s">
        <v>1184</v>
      </c>
      <c r="D5400" s="280" t="s">
        <v>1212</v>
      </c>
      <c r="E5400" s="80">
        <v>2.2866254128100817E-2</v>
      </c>
      <c r="F5400" s="80">
        <v>707367</v>
      </c>
      <c r="G5400" s="80">
        <v>2</v>
      </c>
      <c r="H5400" s="280" t="s">
        <v>1342</v>
      </c>
      <c r="I5400" s="80"/>
    </row>
    <row r="5401" spans="1:9">
      <c r="A5401" s="280" t="s">
        <v>6800</v>
      </c>
      <c r="B5401" s="280" t="s">
        <v>1457</v>
      </c>
      <c r="C5401" s="280" t="s">
        <v>1184</v>
      </c>
      <c r="D5401" s="280" t="s">
        <v>1213</v>
      </c>
      <c r="E5401" s="80">
        <v>2.2792161902897515E-2</v>
      </c>
      <c r="F5401" s="80">
        <v>707367</v>
      </c>
      <c r="G5401" s="80">
        <v>2</v>
      </c>
      <c r="H5401" s="280" t="s">
        <v>1342</v>
      </c>
      <c r="I5401" s="80"/>
    </row>
    <row r="5402" spans="1:9">
      <c r="A5402" s="280" t="s">
        <v>6801</v>
      </c>
      <c r="B5402" s="280" t="s">
        <v>1457</v>
      </c>
      <c r="C5402" s="280" t="s">
        <v>1184</v>
      </c>
      <c r="D5402" s="280" t="s">
        <v>1214</v>
      </c>
      <c r="E5402" s="80">
        <v>2.2860606915969087E-2</v>
      </c>
      <c r="F5402" s="80">
        <v>707367</v>
      </c>
      <c r="G5402" s="80">
        <v>2</v>
      </c>
      <c r="H5402" s="280" t="s">
        <v>1342</v>
      </c>
      <c r="I5402" s="80"/>
    </row>
    <row r="5403" spans="1:9">
      <c r="A5403" s="280" t="s">
        <v>6802</v>
      </c>
      <c r="B5403" s="280" t="s">
        <v>1457</v>
      </c>
      <c r="C5403" s="280" t="s">
        <v>1184</v>
      </c>
      <c r="D5403" s="280" t="s">
        <v>1215</v>
      </c>
      <c r="E5403" s="80">
        <v>2.2076202617962531E-2</v>
      </c>
      <c r="F5403" s="80">
        <v>707367</v>
      </c>
      <c r="G5403" s="80">
        <v>2</v>
      </c>
      <c r="H5403" s="280" t="s">
        <v>1342</v>
      </c>
      <c r="I5403" s="80"/>
    </row>
    <row r="5404" spans="1:9">
      <c r="A5404" s="280" t="s">
        <v>6803</v>
      </c>
      <c r="B5404" s="280" t="s">
        <v>1457</v>
      </c>
      <c r="C5404" s="280" t="s">
        <v>1184</v>
      </c>
      <c r="D5404" s="280" t="s">
        <v>1216</v>
      </c>
      <c r="E5404" s="80">
        <v>1.9605153514205283E-2</v>
      </c>
      <c r="F5404" s="80">
        <v>707367</v>
      </c>
      <c r="G5404" s="80">
        <v>2</v>
      </c>
      <c r="H5404" s="280" t="s">
        <v>1342</v>
      </c>
      <c r="I5404" s="80"/>
    </row>
    <row r="5405" spans="1:9">
      <c r="A5405" s="280" t="s">
        <v>6804</v>
      </c>
      <c r="B5405" s="280" t="s">
        <v>1457</v>
      </c>
      <c r="C5405" s="280" t="s">
        <v>1184</v>
      </c>
      <c r="D5405" s="280" t="s">
        <v>1217</v>
      </c>
      <c r="E5405" s="80">
        <v>1.5929206668679786E-2</v>
      </c>
      <c r="F5405" s="80">
        <v>707367</v>
      </c>
      <c r="G5405" s="80">
        <v>2</v>
      </c>
      <c r="H5405" s="280" t="s">
        <v>1342</v>
      </c>
      <c r="I5405" s="80"/>
    </row>
    <row r="5406" spans="1:9">
      <c r="A5406" s="280" t="s">
        <v>6805</v>
      </c>
      <c r="B5406" s="280" t="s">
        <v>1457</v>
      </c>
      <c r="C5406" s="280" t="s">
        <v>1184</v>
      </c>
      <c r="D5406" s="280" t="s">
        <v>1218</v>
      </c>
      <c r="E5406" s="80">
        <v>1.6012266540370726E-3</v>
      </c>
      <c r="F5406" s="80">
        <v>707367</v>
      </c>
      <c r="G5406" s="80">
        <v>2</v>
      </c>
      <c r="H5406" s="280" t="s">
        <v>1342</v>
      </c>
      <c r="I5406" s="80"/>
    </row>
    <row r="5407" spans="1:9">
      <c r="A5407" s="280" t="s">
        <v>6806</v>
      </c>
      <c r="B5407" s="280" t="s">
        <v>1457</v>
      </c>
      <c r="C5407" s="280" t="s">
        <v>1184</v>
      </c>
      <c r="D5407" s="280" t="s">
        <v>1219</v>
      </c>
      <c r="E5407" s="80">
        <v>1265.7148528010446</v>
      </c>
      <c r="F5407" s="80">
        <v>707367</v>
      </c>
      <c r="G5407" s="80">
        <v>2</v>
      </c>
      <c r="H5407" s="280" t="s">
        <v>1342</v>
      </c>
      <c r="I5407" s="80"/>
    </row>
    <row r="5408" spans="1:9">
      <c r="A5408" s="280" t="s">
        <v>6807</v>
      </c>
      <c r="B5408" s="280" t="s">
        <v>1457</v>
      </c>
      <c r="C5408" s="280" t="s">
        <v>1184</v>
      </c>
      <c r="D5408" s="280" t="s">
        <v>1347</v>
      </c>
      <c r="E5408" s="80">
        <v>1.677003374011489E-2</v>
      </c>
      <c r="F5408" s="80">
        <v>707367</v>
      </c>
      <c r="G5408" s="80">
        <v>2</v>
      </c>
      <c r="H5408" s="280" t="s">
        <v>1342</v>
      </c>
      <c r="I5408" s="80"/>
    </row>
    <row r="5409" spans="1:9">
      <c r="A5409" s="280" t="s">
        <v>6808</v>
      </c>
      <c r="B5409" s="280" t="s">
        <v>1457</v>
      </c>
      <c r="C5409" s="280" t="s">
        <v>1184</v>
      </c>
      <c r="D5409" s="280" t="s">
        <v>1344</v>
      </c>
      <c r="E5409" s="80">
        <v>3.681910884592722E-2</v>
      </c>
      <c r="F5409" s="80">
        <v>707367</v>
      </c>
      <c r="G5409" s="80">
        <v>2</v>
      </c>
      <c r="H5409" s="280" t="s">
        <v>1342</v>
      </c>
      <c r="I5409" s="80"/>
    </row>
    <row r="5410" spans="1:9">
      <c r="A5410" s="280" t="s">
        <v>6809</v>
      </c>
      <c r="B5410" s="280" t="s">
        <v>5748</v>
      </c>
      <c r="C5410" s="280" t="s">
        <v>1185</v>
      </c>
      <c r="D5410" s="280" t="s">
        <v>1394</v>
      </c>
      <c r="E5410" s="80">
        <v>33837</v>
      </c>
      <c r="F5410" s="80">
        <v>707367</v>
      </c>
      <c r="G5410" s="80">
        <v>2</v>
      </c>
      <c r="H5410" s="280" t="s">
        <v>1394</v>
      </c>
      <c r="I5410" s="80"/>
    </row>
    <row r="5411" spans="1:9">
      <c r="A5411" s="280" t="s">
        <v>6810</v>
      </c>
      <c r="B5411" s="280" t="s">
        <v>5750</v>
      </c>
      <c r="C5411" s="280" t="s">
        <v>1185</v>
      </c>
      <c r="D5411" s="280" t="s">
        <v>1394</v>
      </c>
      <c r="E5411" s="80">
        <v>1181918255.8649826</v>
      </c>
      <c r="F5411" s="80">
        <v>707367</v>
      </c>
      <c r="G5411" s="80">
        <v>2</v>
      </c>
      <c r="H5411" s="280" t="s">
        <v>1394</v>
      </c>
      <c r="I5411" s="80"/>
    </row>
    <row r="5412" spans="1:9">
      <c r="A5412" s="280" t="s">
        <v>6811</v>
      </c>
      <c r="B5412" s="280" t="s">
        <v>5752</v>
      </c>
      <c r="C5412" s="280" t="s">
        <v>1185</v>
      </c>
      <c r="D5412" s="280" t="s">
        <v>1394</v>
      </c>
      <c r="E5412" s="80">
        <v>4.7835140740238091E-2</v>
      </c>
      <c r="F5412" s="80">
        <v>707367</v>
      </c>
      <c r="G5412" s="80">
        <v>2</v>
      </c>
      <c r="H5412" s="280" t="s">
        <v>1394</v>
      </c>
      <c r="I5412" s="80"/>
    </row>
    <row r="5413" spans="1:9">
      <c r="A5413" s="280" t="s">
        <v>6812</v>
      </c>
      <c r="B5413" s="280" t="s">
        <v>5754</v>
      </c>
      <c r="C5413" s="280" t="s">
        <v>1185</v>
      </c>
      <c r="D5413" s="280" t="s">
        <v>1394</v>
      </c>
      <c r="E5413" s="80">
        <v>1670.8699386103431</v>
      </c>
      <c r="F5413" s="80">
        <v>707367</v>
      </c>
      <c r="G5413" s="80">
        <v>2</v>
      </c>
      <c r="H5413" s="280" t="s">
        <v>1394</v>
      </c>
      <c r="I5413" s="80"/>
    </row>
    <row r="5414" spans="1:9">
      <c r="A5414" s="280" t="s">
        <v>6813</v>
      </c>
      <c r="B5414" s="280" t="s">
        <v>1457</v>
      </c>
      <c r="C5414" s="280" t="s">
        <v>1185</v>
      </c>
      <c r="D5414" s="280" t="s">
        <v>1211</v>
      </c>
      <c r="E5414" s="80">
        <v>7.9262683413740598E-2</v>
      </c>
      <c r="F5414" s="80">
        <v>707367</v>
      </c>
      <c r="G5414" s="80">
        <v>2</v>
      </c>
      <c r="H5414" s="280" t="s">
        <v>1342</v>
      </c>
      <c r="I5414" s="80"/>
    </row>
    <row r="5415" spans="1:9">
      <c r="A5415" s="280" t="s">
        <v>6814</v>
      </c>
      <c r="B5415" s="280" t="s">
        <v>1457</v>
      </c>
      <c r="C5415" s="280" t="s">
        <v>1185</v>
      </c>
      <c r="D5415" s="280" t="s">
        <v>1212</v>
      </c>
      <c r="E5415" s="80">
        <v>8.6702516183205472E-2</v>
      </c>
      <c r="F5415" s="80">
        <v>707367</v>
      </c>
      <c r="G5415" s="80">
        <v>2</v>
      </c>
      <c r="H5415" s="280" t="s">
        <v>1342</v>
      </c>
      <c r="I5415" s="80"/>
    </row>
    <row r="5416" spans="1:9">
      <c r="A5416" s="280" t="s">
        <v>6815</v>
      </c>
      <c r="B5416" s="280" t="s">
        <v>1457</v>
      </c>
      <c r="C5416" s="280" t="s">
        <v>1185</v>
      </c>
      <c r="D5416" s="280" t="s">
        <v>1213</v>
      </c>
      <c r="E5416" s="80">
        <v>7.9262683413740598E-2</v>
      </c>
      <c r="F5416" s="80">
        <v>707367</v>
      </c>
      <c r="G5416" s="80">
        <v>2</v>
      </c>
      <c r="H5416" s="280" t="s">
        <v>1342</v>
      </c>
      <c r="I5416" s="80"/>
    </row>
    <row r="5417" spans="1:9">
      <c r="A5417" s="280" t="s">
        <v>6816</v>
      </c>
      <c r="B5417" s="280" t="s">
        <v>1457</v>
      </c>
      <c r="C5417" s="280" t="s">
        <v>1185</v>
      </c>
      <c r="D5417" s="280" t="s">
        <v>1214</v>
      </c>
      <c r="E5417" s="80">
        <v>8.6702516183205472E-2</v>
      </c>
      <c r="F5417" s="80">
        <v>707367</v>
      </c>
      <c r="G5417" s="80">
        <v>2</v>
      </c>
      <c r="H5417" s="280" t="s">
        <v>1342</v>
      </c>
      <c r="I5417" s="80"/>
    </row>
    <row r="5418" spans="1:9">
      <c r="A5418" s="280" t="s">
        <v>6817</v>
      </c>
      <c r="B5418" s="280" t="s">
        <v>1457</v>
      </c>
      <c r="C5418" s="280" t="s">
        <v>1185</v>
      </c>
      <c r="D5418" s="280" t="s">
        <v>1215</v>
      </c>
      <c r="E5418" s="80">
        <v>8.3736042367130351E-2</v>
      </c>
      <c r="F5418" s="80">
        <v>707367</v>
      </c>
      <c r="G5418" s="80">
        <v>2</v>
      </c>
      <c r="H5418" s="280" t="s">
        <v>1342</v>
      </c>
      <c r="I5418" s="80"/>
    </row>
    <row r="5419" spans="1:9">
      <c r="A5419" s="280" t="s">
        <v>6818</v>
      </c>
      <c r="B5419" s="280" t="s">
        <v>1457</v>
      </c>
      <c r="C5419" s="280" t="s">
        <v>1185</v>
      </c>
      <c r="D5419" s="280" t="s">
        <v>1216</v>
      </c>
      <c r="E5419" s="80">
        <v>9.1220040701301991E-2</v>
      </c>
      <c r="F5419" s="80">
        <v>707367</v>
      </c>
      <c r="G5419" s="80">
        <v>2</v>
      </c>
      <c r="H5419" s="280" t="s">
        <v>1342</v>
      </c>
      <c r="I5419" s="80"/>
    </row>
    <row r="5420" spans="1:9">
      <c r="A5420" s="280" t="s">
        <v>6819</v>
      </c>
      <c r="B5420" s="280" t="s">
        <v>1457</v>
      </c>
      <c r="C5420" s="280" t="s">
        <v>1185</v>
      </c>
      <c r="D5420" s="280" t="s">
        <v>1217</v>
      </c>
      <c r="E5420" s="80">
        <v>5.975917274733826E-2</v>
      </c>
      <c r="F5420" s="80">
        <v>707367</v>
      </c>
      <c r="G5420" s="80">
        <v>2</v>
      </c>
      <c r="H5420" s="280" t="s">
        <v>1342</v>
      </c>
      <c r="I5420" s="80"/>
    </row>
    <row r="5421" spans="1:9">
      <c r="A5421" s="280" t="s">
        <v>6820</v>
      </c>
      <c r="B5421" s="280" t="s">
        <v>1457</v>
      </c>
      <c r="C5421" s="280" t="s">
        <v>1185</v>
      </c>
      <c r="D5421" s="280" t="s">
        <v>1218</v>
      </c>
      <c r="E5421" s="80">
        <v>3.0343135575769196E-2</v>
      </c>
      <c r="F5421" s="80">
        <v>707367</v>
      </c>
      <c r="G5421" s="80">
        <v>2</v>
      </c>
      <c r="H5421" s="280" t="s">
        <v>1342</v>
      </c>
      <c r="I5421" s="80"/>
    </row>
    <row r="5422" spans="1:9">
      <c r="A5422" s="280" t="s">
        <v>6821</v>
      </c>
      <c r="B5422" s="280" t="s">
        <v>1457</v>
      </c>
      <c r="C5422" s="280" t="s">
        <v>1185</v>
      </c>
      <c r="D5422" s="280" t="s">
        <v>1219</v>
      </c>
      <c r="E5422" s="80">
        <v>5462.0266641099215</v>
      </c>
      <c r="F5422" s="80">
        <v>707367</v>
      </c>
      <c r="G5422" s="80">
        <v>2</v>
      </c>
      <c r="H5422" s="280" t="s">
        <v>1342</v>
      </c>
      <c r="I5422" s="80"/>
    </row>
    <row r="5423" spans="1:9">
      <c r="A5423" s="280" t="s">
        <v>6822</v>
      </c>
      <c r="B5423" s="280" t="s">
        <v>1457</v>
      </c>
      <c r="C5423" s="280" t="s">
        <v>1185</v>
      </c>
      <c r="D5423" s="280" t="s">
        <v>1347</v>
      </c>
      <c r="E5423" s="80">
        <v>5.9361515577453776E-2</v>
      </c>
      <c r="F5423" s="80">
        <v>707367</v>
      </c>
      <c r="G5423" s="80">
        <v>2</v>
      </c>
      <c r="H5423" s="280" t="s">
        <v>1342</v>
      </c>
      <c r="I5423" s="80"/>
    </row>
    <row r="5424" spans="1:9">
      <c r="A5424" s="280" t="s">
        <v>6823</v>
      </c>
      <c r="B5424" s="280" t="s">
        <v>1457</v>
      </c>
      <c r="C5424" s="280" t="s">
        <v>1185</v>
      </c>
      <c r="D5424" s="280" t="s">
        <v>1344</v>
      </c>
      <c r="E5424" s="80">
        <v>0.13671287751320391</v>
      </c>
      <c r="F5424" s="80">
        <v>707367</v>
      </c>
      <c r="G5424" s="80">
        <v>2</v>
      </c>
      <c r="H5424" s="280" t="s">
        <v>1342</v>
      </c>
      <c r="I5424" s="80"/>
    </row>
    <row r="5425" spans="1:9">
      <c r="A5425" s="280" t="s">
        <v>6824</v>
      </c>
      <c r="B5425" s="280" t="s">
        <v>5748</v>
      </c>
      <c r="C5425" s="280" t="s">
        <v>1186</v>
      </c>
      <c r="D5425" s="280" t="s">
        <v>1394</v>
      </c>
      <c r="E5425" s="80">
        <v>0</v>
      </c>
      <c r="F5425" s="80">
        <v>707367</v>
      </c>
      <c r="G5425" s="80">
        <v>2</v>
      </c>
      <c r="H5425" s="280" t="s">
        <v>1394</v>
      </c>
      <c r="I5425" s="80"/>
    </row>
    <row r="5426" spans="1:9">
      <c r="A5426" s="280" t="s">
        <v>6825</v>
      </c>
      <c r="B5426" s="280" t="s">
        <v>5750</v>
      </c>
      <c r="C5426" s="280" t="s">
        <v>1186</v>
      </c>
      <c r="D5426" s="280" t="s">
        <v>1394</v>
      </c>
      <c r="E5426" s="80">
        <v>0</v>
      </c>
      <c r="F5426" s="80">
        <v>707367</v>
      </c>
      <c r="G5426" s="80">
        <v>2</v>
      </c>
      <c r="H5426" s="280" t="s">
        <v>1394</v>
      </c>
      <c r="I5426" s="80"/>
    </row>
    <row r="5427" spans="1:9">
      <c r="A5427" s="280" t="s">
        <v>6826</v>
      </c>
      <c r="B5427" s="280" t="s">
        <v>5752</v>
      </c>
      <c r="C5427" s="280" t="s">
        <v>1186</v>
      </c>
      <c r="D5427" s="280" t="s">
        <v>1394</v>
      </c>
      <c r="E5427" s="80">
        <v>0</v>
      </c>
      <c r="F5427" s="80">
        <v>707367</v>
      </c>
      <c r="G5427" s="80">
        <v>2</v>
      </c>
      <c r="H5427" s="280" t="s">
        <v>1394</v>
      </c>
      <c r="I5427" s="80"/>
    </row>
    <row r="5428" spans="1:9">
      <c r="A5428" s="280" t="s">
        <v>6827</v>
      </c>
      <c r="B5428" s="280" t="s">
        <v>5754</v>
      </c>
      <c r="C5428" s="280" t="s">
        <v>1186</v>
      </c>
      <c r="D5428" s="280" t="s">
        <v>1394</v>
      </c>
      <c r="E5428" s="80">
        <v>0</v>
      </c>
      <c r="F5428" s="80">
        <v>707367</v>
      </c>
      <c r="G5428" s="80">
        <v>2</v>
      </c>
      <c r="H5428" s="280" t="s">
        <v>1394</v>
      </c>
      <c r="I5428" s="80"/>
    </row>
    <row r="5429" spans="1:9">
      <c r="A5429" s="280" t="s">
        <v>6828</v>
      </c>
      <c r="B5429" s="280" t="s">
        <v>5748</v>
      </c>
      <c r="C5429" s="280" t="s">
        <v>1187</v>
      </c>
      <c r="D5429" s="280" t="s">
        <v>1394</v>
      </c>
      <c r="E5429" s="80">
        <v>12282</v>
      </c>
      <c r="F5429" s="80">
        <v>707367</v>
      </c>
      <c r="G5429" s="80">
        <v>2</v>
      </c>
      <c r="H5429" s="280" t="s">
        <v>1394</v>
      </c>
      <c r="I5429" s="80"/>
    </row>
    <row r="5430" spans="1:9">
      <c r="A5430" s="280" t="s">
        <v>6829</v>
      </c>
      <c r="B5430" s="280" t="s">
        <v>5750</v>
      </c>
      <c r="C5430" s="280" t="s">
        <v>1187</v>
      </c>
      <c r="D5430" s="280" t="s">
        <v>1394</v>
      </c>
      <c r="E5430" s="80">
        <v>110653943.09956007</v>
      </c>
      <c r="F5430" s="80">
        <v>707367</v>
      </c>
      <c r="G5430" s="80">
        <v>2</v>
      </c>
      <c r="H5430" s="280" t="s">
        <v>1394</v>
      </c>
      <c r="I5430" s="80"/>
    </row>
    <row r="5431" spans="1:9">
      <c r="A5431" s="280" t="s">
        <v>6830</v>
      </c>
      <c r="B5431" s="280" t="s">
        <v>5752</v>
      </c>
      <c r="C5431" s="280" t="s">
        <v>1187</v>
      </c>
      <c r="D5431" s="280" t="s">
        <v>1394</v>
      </c>
      <c r="E5431" s="80">
        <v>1.7362981309560665E-2</v>
      </c>
      <c r="F5431" s="80">
        <v>707367</v>
      </c>
      <c r="G5431" s="80">
        <v>2</v>
      </c>
      <c r="H5431" s="280" t="s">
        <v>1394</v>
      </c>
      <c r="I5431" s="80"/>
    </row>
    <row r="5432" spans="1:9">
      <c r="A5432" s="280" t="s">
        <v>6831</v>
      </c>
      <c r="B5432" s="280" t="s">
        <v>5754</v>
      </c>
      <c r="C5432" s="280" t="s">
        <v>1187</v>
      </c>
      <c r="D5432" s="280" t="s">
        <v>1394</v>
      </c>
      <c r="E5432" s="80">
        <v>156.43073977095349</v>
      </c>
      <c r="F5432" s="80">
        <v>707367</v>
      </c>
      <c r="G5432" s="80">
        <v>2</v>
      </c>
      <c r="H5432" s="280" t="s">
        <v>1394</v>
      </c>
      <c r="I5432" s="80"/>
    </row>
    <row r="5433" spans="1:9">
      <c r="A5433" s="280" t="s">
        <v>6832</v>
      </c>
      <c r="B5433" s="280" t="s">
        <v>1457</v>
      </c>
      <c r="C5433" s="280" t="s">
        <v>1187</v>
      </c>
      <c r="D5433" s="280" t="s">
        <v>1211</v>
      </c>
      <c r="E5433" s="80">
        <v>2.2723295940250285E-2</v>
      </c>
      <c r="F5433" s="80">
        <v>707367</v>
      </c>
      <c r="G5433" s="80">
        <v>2</v>
      </c>
      <c r="H5433" s="280" t="s">
        <v>1342</v>
      </c>
      <c r="I5433" s="80"/>
    </row>
    <row r="5434" spans="1:9">
      <c r="A5434" s="280" t="s">
        <v>6833</v>
      </c>
      <c r="B5434" s="280" t="s">
        <v>1457</v>
      </c>
      <c r="C5434" s="280" t="s">
        <v>1187</v>
      </c>
      <c r="D5434" s="280" t="s">
        <v>1212</v>
      </c>
      <c r="E5434" s="80">
        <v>2.3337462360955435E-2</v>
      </c>
      <c r="F5434" s="80">
        <v>707367</v>
      </c>
      <c r="G5434" s="80">
        <v>2</v>
      </c>
      <c r="H5434" s="280" t="s">
        <v>1342</v>
      </c>
      <c r="I5434" s="80"/>
    </row>
    <row r="5435" spans="1:9">
      <c r="A5435" s="280" t="s">
        <v>6834</v>
      </c>
      <c r="B5435" s="280" t="s">
        <v>1457</v>
      </c>
      <c r="C5435" s="280" t="s">
        <v>1187</v>
      </c>
      <c r="D5435" s="280" t="s">
        <v>1213</v>
      </c>
      <c r="E5435" s="80">
        <v>2.2723295940250285E-2</v>
      </c>
      <c r="F5435" s="80">
        <v>707367</v>
      </c>
      <c r="G5435" s="80">
        <v>2</v>
      </c>
      <c r="H5435" s="280" t="s">
        <v>1342</v>
      </c>
      <c r="I5435" s="80"/>
    </row>
    <row r="5436" spans="1:9">
      <c r="A5436" s="280" t="s">
        <v>6835</v>
      </c>
      <c r="B5436" s="280" t="s">
        <v>1457</v>
      </c>
      <c r="C5436" s="280" t="s">
        <v>1187</v>
      </c>
      <c r="D5436" s="280" t="s">
        <v>1214</v>
      </c>
      <c r="E5436" s="80">
        <v>2.2723295940250285E-2</v>
      </c>
      <c r="F5436" s="80">
        <v>707367</v>
      </c>
      <c r="G5436" s="80">
        <v>2</v>
      </c>
      <c r="H5436" s="280" t="s">
        <v>1342</v>
      </c>
      <c r="I5436" s="80"/>
    </row>
    <row r="5437" spans="1:9">
      <c r="A5437" s="280" t="s">
        <v>6836</v>
      </c>
      <c r="B5437" s="280" t="s">
        <v>1457</v>
      </c>
      <c r="C5437" s="280" t="s">
        <v>1187</v>
      </c>
      <c r="D5437" s="280" t="s">
        <v>1215</v>
      </c>
      <c r="E5437" s="80">
        <v>2.3092002681068157E-2</v>
      </c>
      <c r="F5437" s="80">
        <v>707367</v>
      </c>
      <c r="G5437" s="80">
        <v>2</v>
      </c>
      <c r="H5437" s="280" t="s">
        <v>1342</v>
      </c>
      <c r="I5437" s="80"/>
    </row>
    <row r="5438" spans="1:9">
      <c r="A5438" s="280" t="s">
        <v>6837</v>
      </c>
      <c r="B5438" s="280" t="s">
        <v>1457</v>
      </c>
      <c r="C5438" s="280" t="s">
        <v>1187</v>
      </c>
      <c r="D5438" s="280" t="s">
        <v>1216</v>
      </c>
      <c r="E5438" s="80">
        <v>2.5562141182039439E-2</v>
      </c>
      <c r="F5438" s="80">
        <v>707367</v>
      </c>
      <c r="G5438" s="80">
        <v>2</v>
      </c>
      <c r="H5438" s="280" t="s">
        <v>1342</v>
      </c>
      <c r="I5438" s="80"/>
    </row>
    <row r="5439" spans="1:9">
      <c r="A5439" s="280" t="s">
        <v>6838</v>
      </c>
      <c r="B5439" s="280" t="s">
        <v>1457</v>
      </c>
      <c r="C5439" s="280" t="s">
        <v>1187</v>
      </c>
      <c r="D5439" s="280" t="s">
        <v>1217</v>
      </c>
      <c r="E5439" s="80">
        <v>1.6476334074346455E-2</v>
      </c>
      <c r="F5439" s="80">
        <v>707367</v>
      </c>
      <c r="G5439" s="80">
        <v>2</v>
      </c>
      <c r="H5439" s="280" t="s">
        <v>1342</v>
      </c>
      <c r="I5439" s="80"/>
    </row>
    <row r="5440" spans="1:9">
      <c r="A5440" s="280" t="s">
        <v>6839</v>
      </c>
      <c r="B5440" s="280" t="s">
        <v>1457</v>
      </c>
      <c r="C5440" s="280" t="s">
        <v>1187</v>
      </c>
      <c r="D5440" s="280" t="s">
        <v>1218</v>
      </c>
      <c r="E5440" s="80">
        <v>1.4965259788339302E-2</v>
      </c>
      <c r="F5440" s="80">
        <v>707367</v>
      </c>
      <c r="G5440" s="80">
        <v>2</v>
      </c>
      <c r="H5440" s="280" t="s">
        <v>1342</v>
      </c>
      <c r="I5440" s="80"/>
    </row>
    <row r="5441" spans="1:9">
      <c r="A5441" s="280" t="s">
        <v>6840</v>
      </c>
      <c r="B5441" s="280" t="s">
        <v>1457</v>
      </c>
      <c r="C5441" s="280" t="s">
        <v>1187</v>
      </c>
      <c r="D5441" s="280" t="s">
        <v>1219</v>
      </c>
      <c r="E5441" s="80">
        <v>1.9363339339456862E-2</v>
      </c>
      <c r="F5441" s="80">
        <v>707367</v>
      </c>
      <c r="G5441" s="80">
        <v>2</v>
      </c>
      <c r="H5441" s="280" t="s">
        <v>1342</v>
      </c>
      <c r="I5441" s="80"/>
    </row>
    <row r="5442" spans="1:9">
      <c r="A5442" s="280" t="s">
        <v>6841</v>
      </c>
      <c r="B5442" s="280" t="s">
        <v>1457</v>
      </c>
      <c r="C5442" s="280" t="s">
        <v>1187</v>
      </c>
      <c r="D5442" s="280" t="s">
        <v>1347</v>
      </c>
      <c r="E5442" s="80">
        <v>1.4343062501071974E-2</v>
      </c>
      <c r="F5442" s="80">
        <v>707367</v>
      </c>
      <c r="G5442" s="80">
        <v>2</v>
      </c>
      <c r="H5442" s="280" t="s">
        <v>1342</v>
      </c>
      <c r="I5442" s="80"/>
    </row>
    <row r="5443" spans="1:9">
      <c r="A5443" s="280" t="s">
        <v>6842</v>
      </c>
      <c r="B5443" s="280" t="s">
        <v>1457</v>
      </c>
      <c r="C5443" s="280" t="s">
        <v>1187</v>
      </c>
      <c r="D5443" s="280" t="s">
        <v>1344</v>
      </c>
      <c r="E5443" s="80">
        <v>3.467049107301573E-2</v>
      </c>
      <c r="F5443" s="80">
        <v>707367</v>
      </c>
      <c r="G5443" s="80">
        <v>2</v>
      </c>
      <c r="H5443" s="280" t="s">
        <v>1342</v>
      </c>
      <c r="I5443" s="80"/>
    </row>
    <row r="5444" spans="1:9">
      <c r="A5444" s="280" t="s">
        <v>6843</v>
      </c>
      <c r="B5444" s="280" t="s">
        <v>5748</v>
      </c>
      <c r="C5444" s="280" t="s">
        <v>1188</v>
      </c>
      <c r="D5444" s="280" t="s">
        <v>1394</v>
      </c>
      <c r="E5444" s="80">
        <v>0</v>
      </c>
      <c r="F5444" s="80">
        <v>707367</v>
      </c>
      <c r="G5444" s="80">
        <v>2</v>
      </c>
      <c r="H5444" s="280" t="s">
        <v>1394</v>
      </c>
      <c r="I5444" s="80"/>
    </row>
    <row r="5445" spans="1:9">
      <c r="A5445" s="280" t="s">
        <v>6844</v>
      </c>
      <c r="B5445" s="280" t="s">
        <v>5750</v>
      </c>
      <c r="C5445" s="280" t="s">
        <v>1188</v>
      </c>
      <c r="D5445" s="280" t="s">
        <v>1394</v>
      </c>
      <c r="E5445" s="80">
        <v>0</v>
      </c>
      <c r="F5445" s="80">
        <v>707367</v>
      </c>
      <c r="G5445" s="80">
        <v>2</v>
      </c>
      <c r="H5445" s="280" t="s">
        <v>1394</v>
      </c>
      <c r="I5445" s="80"/>
    </row>
    <row r="5446" spans="1:9">
      <c r="A5446" s="280" t="s">
        <v>6845</v>
      </c>
      <c r="B5446" s="280" t="s">
        <v>5752</v>
      </c>
      <c r="C5446" s="280" t="s">
        <v>1188</v>
      </c>
      <c r="D5446" s="280" t="s">
        <v>1394</v>
      </c>
      <c r="E5446" s="80">
        <v>0</v>
      </c>
      <c r="F5446" s="80">
        <v>707367</v>
      </c>
      <c r="G5446" s="80">
        <v>2</v>
      </c>
      <c r="H5446" s="280" t="s">
        <v>1394</v>
      </c>
      <c r="I5446" s="80"/>
    </row>
    <row r="5447" spans="1:9">
      <c r="A5447" s="280" t="s">
        <v>6846</v>
      </c>
      <c r="B5447" s="280" t="s">
        <v>5754</v>
      </c>
      <c r="C5447" s="280" t="s">
        <v>1188</v>
      </c>
      <c r="D5447" s="280" t="s">
        <v>1394</v>
      </c>
      <c r="E5447" s="80">
        <v>0</v>
      </c>
      <c r="F5447" s="80">
        <v>707367</v>
      </c>
      <c r="G5447" s="80">
        <v>2</v>
      </c>
      <c r="H5447" s="280" t="s">
        <v>1394</v>
      </c>
      <c r="I5447" s="80"/>
    </row>
    <row r="5448" spans="1:9">
      <c r="A5448" s="280" t="s">
        <v>6847</v>
      </c>
      <c r="B5448" s="280" t="s">
        <v>5748</v>
      </c>
      <c r="C5448" s="280" t="s">
        <v>1189</v>
      </c>
      <c r="D5448" s="280" t="s">
        <v>1394</v>
      </c>
      <c r="E5448" s="80">
        <v>230</v>
      </c>
      <c r="F5448" s="80">
        <v>707367</v>
      </c>
      <c r="G5448" s="80">
        <v>2</v>
      </c>
      <c r="H5448" s="280" t="s">
        <v>1394</v>
      </c>
      <c r="I5448" s="80"/>
    </row>
    <row r="5449" spans="1:9">
      <c r="A5449" s="280" t="s">
        <v>6848</v>
      </c>
      <c r="B5449" s="280" t="s">
        <v>5750</v>
      </c>
      <c r="C5449" s="280" t="s">
        <v>1189</v>
      </c>
      <c r="D5449" s="280" t="s">
        <v>1394</v>
      </c>
      <c r="E5449" s="80">
        <v>907870.91128615884</v>
      </c>
      <c r="F5449" s="80">
        <v>707367</v>
      </c>
      <c r="G5449" s="80">
        <v>2</v>
      </c>
      <c r="H5449" s="280" t="s">
        <v>1394</v>
      </c>
      <c r="I5449" s="80"/>
    </row>
    <row r="5450" spans="1:9">
      <c r="A5450" s="280" t="s">
        <v>6849</v>
      </c>
      <c r="B5450" s="280" t="s">
        <v>5752</v>
      </c>
      <c r="C5450" s="280" t="s">
        <v>1189</v>
      </c>
      <c r="D5450" s="280" t="s">
        <v>1394</v>
      </c>
      <c r="E5450" s="80">
        <v>3.2514946272585519E-4</v>
      </c>
      <c r="F5450" s="80">
        <v>707367</v>
      </c>
      <c r="G5450" s="80">
        <v>2</v>
      </c>
      <c r="H5450" s="280" t="s">
        <v>1394</v>
      </c>
      <c r="I5450" s="80"/>
    </row>
    <row r="5451" spans="1:9">
      <c r="A5451" s="280" t="s">
        <v>6850</v>
      </c>
      <c r="B5451" s="280" t="s">
        <v>5754</v>
      </c>
      <c r="C5451" s="280" t="s">
        <v>1189</v>
      </c>
      <c r="D5451" s="280" t="s">
        <v>1394</v>
      </c>
      <c r="E5451" s="80">
        <v>1.2834510392570742</v>
      </c>
      <c r="F5451" s="80">
        <v>707367</v>
      </c>
      <c r="G5451" s="80">
        <v>2</v>
      </c>
      <c r="H5451" s="280" t="s">
        <v>1394</v>
      </c>
      <c r="I5451" s="80"/>
    </row>
    <row r="5452" spans="1:9">
      <c r="A5452" s="280" t="s">
        <v>6851</v>
      </c>
      <c r="B5452" s="280" t="s">
        <v>1457</v>
      </c>
      <c r="C5452" s="280" t="s">
        <v>1189</v>
      </c>
      <c r="D5452" s="280" t="s">
        <v>1211</v>
      </c>
      <c r="E5452" s="80">
        <v>9.5049504950495065E-3</v>
      </c>
      <c r="F5452" s="80">
        <v>707367</v>
      </c>
      <c r="G5452" s="80">
        <v>2</v>
      </c>
      <c r="H5452" s="280" t="s">
        <v>1342</v>
      </c>
      <c r="I5452" s="80"/>
    </row>
    <row r="5453" spans="1:9">
      <c r="A5453" s="280" t="s">
        <v>6852</v>
      </c>
      <c r="B5453" s="280" t="s">
        <v>1457</v>
      </c>
      <c r="C5453" s="280" t="s">
        <v>1189</v>
      </c>
      <c r="D5453" s="280" t="s">
        <v>1212</v>
      </c>
      <c r="E5453" s="80">
        <v>9.5961615353858457E-3</v>
      </c>
      <c r="F5453" s="80">
        <v>707367</v>
      </c>
      <c r="G5453" s="80">
        <v>2</v>
      </c>
      <c r="H5453" s="280" t="s">
        <v>1342</v>
      </c>
      <c r="I5453" s="80"/>
    </row>
    <row r="5454" spans="1:9">
      <c r="A5454" s="280" t="s">
        <v>6853</v>
      </c>
      <c r="B5454" s="280" t="s">
        <v>1457</v>
      </c>
      <c r="C5454" s="280" t="s">
        <v>1189</v>
      </c>
      <c r="D5454" s="280" t="s">
        <v>1213</v>
      </c>
      <c r="E5454" s="80">
        <v>9.5961615353858457E-3</v>
      </c>
      <c r="F5454" s="80">
        <v>707367</v>
      </c>
      <c r="G5454" s="80">
        <v>2</v>
      </c>
      <c r="H5454" s="280" t="s">
        <v>1342</v>
      </c>
      <c r="I5454" s="80"/>
    </row>
    <row r="5455" spans="1:9">
      <c r="A5455" s="280" t="s">
        <v>6854</v>
      </c>
      <c r="B5455" s="280" t="s">
        <v>1457</v>
      </c>
      <c r="C5455" s="280" t="s">
        <v>1189</v>
      </c>
      <c r="D5455" s="280" t="s">
        <v>1214</v>
      </c>
      <c r="E5455" s="80">
        <v>9.5961615353858457E-3</v>
      </c>
      <c r="F5455" s="80">
        <v>707367</v>
      </c>
      <c r="G5455" s="80">
        <v>2</v>
      </c>
      <c r="H5455" s="280" t="s">
        <v>1342</v>
      </c>
      <c r="I5455" s="80"/>
    </row>
    <row r="5456" spans="1:9">
      <c r="A5456" s="280" t="s">
        <v>6855</v>
      </c>
      <c r="B5456" s="280" t="s">
        <v>1457</v>
      </c>
      <c r="C5456" s="280" t="s">
        <v>1189</v>
      </c>
      <c r="D5456" s="280" t="s">
        <v>1215</v>
      </c>
      <c r="E5456" s="80">
        <v>9.5961615353858457E-3</v>
      </c>
      <c r="F5456" s="80">
        <v>707367</v>
      </c>
      <c r="G5456" s="80">
        <v>2</v>
      </c>
      <c r="H5456" s="280" t="s">
        <v>1342</v>
      </c>
      <c r="I5456" s="80"/>
    </row>
    <row r="5457" spans="1:9">
      <c r="A5457" s="280" t="s">
        <v>6856</v>
      </c>
      <c r="B5457" s="280" t="s">
        <v>1457</v>
      </c>
      <c r="C5457" s="280" t="s">
        <v>1189</v>
      </c>
      <c r="D5457" s="280" t="s">
        <v>1216</v>
      </c>
      <c r="E5457" s="80">
        <v>1.0078373006974737E-2</v>
      </c>
      <c r="F5457" s="80">
        <v>707367</v>
      </c>
      <c r="G5457" s="80">
        <v>2</v>
      </c>
      <c r="H5457" s="280" t="s">
        <v>1342</v>
      </c>
      <c r="I5457" s="80"/>
    </row>
    <row r="5458" spans="1:9">
      <c r="A5458" s="280" t="s">
        <v>6857</v>
      </c>
      <c r="B5458" s="280" t="s">
        <v>1457</v>
      </c>
      <c r="C5458" s="280" t="s">
        <v>1189</v>
      </c>
      <c r="D5458" s="280" t="s">
        <v>1217</v>
      </c>
      <c r="E5458" s="80">
        <v>6.4257885880198524E-3</v>
      </c>
      <c r="F5458" s="80">
        <v>707367</v>
      </c>
      <c r="G5458" s="80">
        <v>2</v>
      </c>
      <c r="H5458" s="280" t="s">
        <v>1342</v>
      </c>
      <c r="I5458" s="80"/>
    </row>
    <row r="5459" spans="1:9">
      <c r="A5459" s="280" t="s">
        <v>6858</v>
      </c>
      <c r="B5459" s="280" t="s">
        <v>1457</v>
      </c>
      <c r="C5459" s="280" t="s">
        <v>1189</v>
      </c>
      <c r="D5459" s="280" t="s">
        <v>1218</v>
      </c>
      <c r="E5459" s="80">
        <v>9.4881457105241273E-3</v>
      </c>
      <c r="F5459" s="80">
        <v>707367</v>
      </c>
      <c r="G5459" s="80">
        <v>2</v>
      </c>
      <c r="H5459" s="280" t="s">
        <v>1342</v>
      </c>
      <c r="I5459" s="80"/>
    </row>
    <row r="5460" spans="1:9">
      <c r="A5460" s="280" t="s">
        <v>6859</v>
      </c>
      <c r="B5460" s="280" t="s">
        <v>1457</v>
      </c>
      <c r="C5460" s="280" t="s">
        <v>1189</v>
      </c>
      <c r="D5460" s="280" t="s">
        <v>1219</v>
      </c>
      <c r="E5460" s="80">
        <v>4.5014418377684641E-3</v>
      </c>
      <c r="F5460" s="80">
        <v>707367</v>
      </c>
      <c r="G5460" s="80">
        <v>2</v>
      </c>
      <c r="H5460" s="280" t="s">
        <v>1342</v>
      </c>
      <c r="I5460" s="80"/>
    </row>
    <row r="5461" spans="1:9">
      <c r="A5461" s="280" t="s">
        <v>6860</v>
      </c>
      <c r="B5461" s="280" t="s">
        <v>1457</v>
      </c>
      <c r="C5461" s="280" t="s">
        <v>1189</v>
      </c>
      <c r="D5461" s="280" t="s">
        <v>1347</v>
      </c>
      <c r="E5461" s="80">
        <v>5.6418996670815763E-3</v>
      </c>
      <c r="F5461" s="80">
        <v>707367</v>
      </c>
      <c r="G5461" s="80">
        <v>2</v>
      </c>
      <c r="H5461" s="280" t="s">
        <v>1342</v>
      </c>
      <c r="I5461" s="80"/>
    </row>
    <row r="5462" spans="1:9">
      <c r="A5462" s="280" t="s">
        <v>6861</v>
      </c>
      <c r="B5462" s="280" t="s">
        <v>1457</v>
      </c>
      <c r="C5462" s="280" t="s">
        <v>1189</v>
      </c>
      <c r="D5462" s="280" t="s">
        <v>1344</v>
      </c>
      <c r="E5462" s="80">
        <v>1.4797396971287971E-2</v>
      </c>
      <c r="F5462" s="80">
        <v>707367</v>
      </c>
      <c r="G5462" s="80">
        <v>2</v>
      </c>
      <c r="H5462" s="280" t="s">
        <v>1342</v>
      </c>
      <c r="I5462" s="80"/>
    </row>
    <row r="5463" spans="1:9">
      <c r="A5463" s="280" t="s">
        <v>6862</v>
      </c>
      <c r="B5463" s="280" t="s">
        <v>5748</v>
      </c>
      <c r="C5463" s="280" t="s">
        <v>1181</v>
      </c>
      <c r="D5463" s="280" t="s">
        <v>1394</v>
      </c>
      <c r="E5463" s="80">
        <v>0</v>
      </c>
      <c r="F5463" s="80">
        <v>708511</v>
      </c>
      <c r="G5463" s="80">
        <v>3</v>
      </c>
      <c r="H5463" s="280" t="s">
        <v>1394</v>
      </c>
      <c r="I5463" s="80"/>
    </row>
    <row r="5464" spans="1:9">
      <c r="A5464" s="280" t="s">
        <v>6863</v>
      </c>
      <c r="B5464" s="280" t="s">
        <v>5750</v>
      </c>
      <c r="C5464" s="280" t="s">
        <v>1181</v>
      </c>
      <c r="D5464" s="280" t="s">
        <v>1394</v>
      </c>
      <c r="E5464" s="80">
        <v>0</v>
      </c>
      <c r="F5464" s="80">
        <v>708511</v>
      </c>
      <c r="G5464" s="80">
        <v>3</v>
      </c>
      <c r="H5464" s="280" t="s">
        <v>1394</v>
      </c>
      <c r="I5464" s="80"/>
    </row>
    <row r="5465" spans="1:9">
      <c r="A5465" s="280" t="s">
        <v>6864</v>
      </c>
      <c r="B5465" s="280" t="s">
        <v>5752</v>
      </c>
      <c r="C5465" s="280" t="s">
        <v>1181</v>
      </c>
      <c r="D5465" s="280" t="s">
        <v>1394</v>
      </c>
      <c r="E5465" s="80">
        <v>0</v>
      </c>
      <c r="F5465" s="80">
        <v>708511</v>
      </c>
      <c r="G5465" s="80">
        <v>3</v>
      </c>
      <c r="H5465" s="280" t="s">
        <v>1394</v>
      </c>
      <c r="I5465" s="80"/>
    </row>
    <row r="5466" spans="1:9">
      <c r="A5466" s="280" t="s">
        <v>6865</v>
      </c>
      <c r="B5466" s="280" t="s">
        <v>5754</v>
      </c>
      <c r="C5466" s="280" t="s">
        <v>1181</v>
      </c>
      <c r="D5466" s="280" t="s">
        <v>1394</v>
      </c>
      <c r="E5466" s="80">
        <v>0</v>
      </c>
      <c r="F5466" s="80">
        <v>708511</v>
      </c>
      <c r="G5466" s="80">
        <v>3</v>
      </c>
      <c r="H5466" s="280" t="s">
        <v>1394</v>
      </c>
      <c r="I5466" s="80"/>
    </row>
    <row r="5467" spans="1:9">
      <c r="A5467" s="280" t="s">
        <v>6866</v>
      </c>
      <c r="B5467" s="280" t="s">
        <v>5748</v>
      </c>
      <c r="C5467" s="280" t="s">
        <v>1190</v>
      </c>
      <c r="D5467" s="280" t="s">
        <v>1394</v>
      </c>
      <c r="E5467" s="80">
        <v>0</v>
      </c>
      <c r="F5467" s="80">
        <v>708511</v>
      </c>
      <c r="G5467" s="80">
        <v>3</v>
      </c>
      <c r="H5467" s="280" t="s">
        <v>1394</v>
      </c>
      <c r="I5467" s="80"/>
    </row>
    <row r="5468" spans="1:9">
      <c r="A5468" s="280" t="s">
        <v>6867</v>
      </c>
      <c r="B5468" s="280" t="s">
        <v>5750</v>
      </c>
      <c r="C5468" s="280" t="s">
        <v>1190</v>
      </c>
      <c r="D5468" s="280" t="s">
        <v>1394</v>
      </c>
      <c r="E5468" s="80">
        <v>0</v>
      </c>
      <c r="F5468" s="80">
        <v>708511</v>
      </c>
      <c r="G5468" s="80">
        <v>3</v>
      </c>
      <c r="H5468" s="280" t="s">
        <v>1394</v>
      </c>
      <c r="I5468" s="80"/>
    </row>
    <row r="5469" spans="1:9">
      <c r="A5469" s="280" t="s">
        <v>6868</v>
      </c>
      <c r="B5469" s="280" t="s">
        <v>5752</v>
      </c>
      <c r="C5469" s="280" t="s">
        <v>1190</v>
      </c>
      <c r="D5469" s="280" t="s">
        <v>1394</v>
      </c>
      <c r="E5469" s="80">
        <v>0</v>
      </c>
      <c r="F5469" s="80">
        <v>708511</v>
      </c>
      <c r="G5469" s="80">
        <v>3</v>
      </c>
      <c r="H5469" s="280" t="s">
        <v>1394</v>
      </c>
      <c r="I5469" s="80"/>
    </row>
    <row r="5470" spans="1:9">
      <c r="A5470" s="280" t="s">
        <v>6869</v>
      </c>
      <c r="B5470" s="280" t="s">
        <v>5754</v>
      </c>
      <c r="C5470" s="280" t="s">
        <v>1190</v>
      </c>
      <c r="D5470" s="280" t="s">
        <v>1394</v>
      </c>
      <c r="E5470" s="80">
        <v>0</v>
      </c>
      <c r="F5470" s="80">
        <v>708511</v>
      </c>
      <c r="G5470" s="80">
        <v>3</v>
      </c>
      <c r="H5470" s="280" t="s">
        <v>1394</v>
      </c>
      <c r="I5470" s="80"/>
    </row>
    <row r="5471" spans="1:9">
      <c r="A5471" s="280" t="s">
        <v>6870</v>
      </c>
      <c r="B5471" s="280" t="s">
        <v>5748</v>
      </c>
      <c r="C5471" s="280" t="s">
        <v>1191</v>
      </c>
      <c r="D5471" s="280" t="s">
        <v>1394</v>
      </c>
      <c r="E5471" s="80">
        <v>0</v>
      </c>
      <c r="F5471" s="80">
        <v>708511</v>
      </c>
      <c r="G5471" s="80">
        <v>3</v>
      </c>
      <c r="H5471" s="280" t="s">
        <v>1394</v>
      </c>
      <c r="I5471" s="80"/>
    </row>
    <row r="5472" spans="1:9">
      <c r="A5472" s="280" t="s">
        <v>6871</v>
      </c>
      <c r="B5472" s="280" t="s">
        <v>5750</v>
      </c>
      <c r="C5472" s="280" t="s">
        <v>1191</v>
      </c>
      <c r="D5472" s="280" t="s">
        <v>1394</v>
      </c>
      <c r="E5472" s="80">
        <v>0</v>
      </c>
      <c r="F5472" s="80">
        <v>708511</v>
      </c>
      <c r="G5472" s="80">
        <v>3</v>
      </c>
      <c r="H5472" s="280" t="s">
        <v>1394</v>
      </c>
      <c r="I5472" s="80"/>
    </row>
    <row r="5473" spans="1:9">
      <c r="A5473" s="280" t="s">
        <v>6872</v>
      </c>
      <c r="B5473" s="280" t="s">
        <v>5752</v>
      </c>
      <c r="C5473" s="280" t="s">
        <v>1191</v>
      </c>
      <c r="D5473" s="280" t="s">
        <v>1394</v>
      </c>
      <c r="E5473" s="80">
        <v>0</v>
      </c>
      <c r="F5473" s="80">
        <v>708511</v>
      </c>
      <c r="G5473" s="80">
        <v>3</v>
      </c>
      <c r="H5473" s="280" t="s">
        <v>1394</v>
      </c>
      <c r="I5473" s="80"/>
    </row>
    <row r="5474" spans="1:9">
      <c r="A5474" s="280" t="s">
        <v>6873</v>
      </c>
      <c r="B5474" s="280" t="s">
        <v>5754</v>
      </c>
      <c r="C5474" s="280" t="s">
        <v>1191</v>
      </c>
      <c r="D5474" s="280" t="s">
        <v>1394</v>
      </c>
      <c r="E5474" s="80">
        <v>0</v>
      </c>
      <c r="F5474" s="80">
        <v>708511</v>
      </c>
      <c r="G5474" s="80">
        <v>3</v>
      </c>
      <c r="H5474" s="280" t="s">
        <v>1394</v>
      </c>
      <c r="I5474" s="80"/>
    </row>
    <row r="5475" spans="1:9">
      <c r="A5475" s="280" t="s">
        <v>6874</v>
      </c>
      <c r="B5475" s="280" t="s">
        <v>5748</v>
      </c>
      <c r="C5475" s="280" t="s">
        <v>1192</v>
      </c>
      <c r="D5475" s="280" t="s">
        <v>1394</v>
      </c>
      <c r="E5475" s="80">
        <v>30943</v>
      </c>
      <c r="F5475" s="80">
        <v>708511</v>
      </c>
      <c r="G5475" s="80">
        <v>3</v>
      </c>
      <c r="H5475" s="280" t="s">
        <v>1394</v>
      </c>
      <c r="I5475" s="80"/>
    </row>
    <row r="5476" spans="1:9">
      <c r="A5476" s="280" t="s">
        <v>6875</v>
      </c>
      <c r="B5476" s="280" t="s">
        <v>5750</v>
      </c>
      <c r="C5476" s="280" t="s">
        <v>1192</v>
      </c>
      <c r="D5476" s="280" t="s">
        <v>1394</v>
      </c>
      <c r="E5476" s="80">
        <v>414543325.95103168</v>
      </c>
      <c r="F5476" s="80">
        <v>708511</v>
      </c>
      <c r="G5476" s="80">
        <v>3</v>
      </c>
      <c r="H5476" s="280" t="s">
        <v>1394</v>
      </c>
      <c r="I5476" s="80"/>
    </row>
    <row r="5477" spans="1:9">
      <c r="A5477" s="280" t="s">
        <v>6876</v>
      </c>
      <c r="B5477" s="280" t="s">
        <v>5752</v>
      </c>
      <c r="C5477" s="280" t="s">
        <v>1192</v>
      </c>
      <c r="D5477" s="280" t="s">
        <v>1394</v>
      </c>
      <c r="E5477" s="80">
        <v>4.3673281007634318E-2</v>
      </c>
      <c r="F5477" s="80">
        <v>708511</v>
      </c>
      <c r="G5477" s="80">
        <v>3</v>
      </c>
      <c r="H5477" s="280" t="s">
        <v>1394</v>
      </c>
      <c r="I5477" s="80"/>
    </row>
    <row r="5478" spans="1:9">
      <c r="A5478" s="280" t="s">
        <v>6877</v>
      </c>
      <c r="B5478" s="280" t="s">
        <v>5754</v>
      </c>
      <c r="C5478" s="280" t="s">
        <v>1192</v>
      </c>
      <c r="D5478" s="280" t="s">
        <v>1394</v>
      </c>
      <c r="E5478" s="80">
        <v>585.09088207668151</v>
      </c>
      <c r="F5478" s="80">
        <v>708511</v>
      </c>
      <c r="G5478" s="80">
        <v>3</v>
      </c>
      <c r="H5478" s="280" t="s">
        <v>1394</v>
      </c>
      <c r="I5478" s="80"/>
    </row>
    <row r="5479" spans="1:9">
      <c r="A5479" s="280" t="s">
        <v>6878</v>
      </c>
      <c r="B5479" s="280" t="s">
        <v>1457</v>
      </c>
      <c r="C5479" s="280" t="s">
        <v>1192</v>
      </c>
      <c r="D5479" s="280" t="s">
        <v>1211</v>
      </c>
      <c r="E5479" s="80">
        <v>2.2210458856418619E-2</v>
      </c>
      <c r="F5479" s="80">
        <v>708511</v>
      </c>
      <c r="G5479" s="80">
        <v>3</v>
      </c>
      <c r="H5479" s="280" t="s">
        <v>1342</v>
      </c>
      <c r="I5479" s="80"/>
    </row>
    <row r="5480" spans="1:9">
      <c r="A5480" s="280" t="s">
        <v>6879</v>
      </c>
      <c r="B5480" s="280" t="s">
        <v>1457</v>
      </c>
      <c r="C5480" s="280" t="s">
        <v>1192</v>
      </c>
      <c r="D5480" s="280" t="s">
        <v>1212</v>
      </c>
      <c r="E5480" s="80">
        <v>2.2751351443786271E-2</v>
      </c>
      <c r="F5480" s="80">
        <v>708511</v>
      </c>
      <c r="G5480" s="80">
        <v>3</v>
      </c>
      <c r="H5480" s="280" t="s">
        <v>1342</v>
      </c>
      <c r="I5480" s="80"/>
    </row>
    <row r="5481" spans="1:9">
      <c r="A5481" s="280" t="s">
        <v>6880</v>
      </c>
      <c r="B5481" s="280" t="s">
        <v>1457</v>
      </c>
      <c r="C5481" s="280" t="s">
        <v>1192</v>
      </c>
      <c r="D5481" s="280" t="s">
        <v>1213</v>
      </c>
      <c r="E5481" s="80">
        <v>2.2210458856418619E-2</v>
      </c>
      <c r="F5481" s="80">
        <v>708511</v>
      </c>
      <c r="G5481" s="80">
        <v>3</v>
      </c>
      <c r="H5481" s="280" t="s">
        <v>1342</v>
      </c>
      <c r="I5481" s="80"/>
    </row>
    <row r="5482" spans="1:9">
      <c r="A5482" s="280" t="s">
        <v>6881</v>
      </c>
      <c r="B5482" s="280" t="s">
        <v>1457</v>
      </c>
      <c r="C5482" s="280" t="s">
        <v>1192</v>
      </c>
      <c r="D5482" s="280" t="s">
        <v>1214</v>
      </c>
      <c r="E5482" s="80">
        <v>2.2210458856418619E-2</v>
      </c>
      <c r="F5482" s="80">
        <v>708511</v>
      </c>
      <c r="G5482" s="80">
        <v>3</v>
      </c>
      <c r="H5482" s="280" t="s">
        <v>1342</v>
      </c>
      <c r="I5482" s="80"/>
    </row>
    <row r="5483" spans="1:9">
      <c r="A5483" s="280" t="s">
        <v>6882</v>
      </c>
      <c r="B5483" s="280" t="s">
        <v>1457</v>
      </c>
      <c r="C5483" s="280" t="s">
        <v>1192</v>
      </c>
      <c r="D5483" s="280" t="s">
        <v>1215</v>
      </c>
      <c r="E5483" s="80">
        <v>2.2287316022603622E-2</v>
      </c>
      <c r="F5483" s="80">
        <v>708511</v>
      </c>
      <c r="G5483" s="80">
        <v>3</v>
      </c>
      <c r="H5483" s="280" t="s">
        <v>1342</v>
      </c>
      <c r="I5483" s="80"/>
    </row>
    <row r="5484" spans="1:9">
      <c r="A5484" s="280" t="s">
        <v>6883</v>
      </c>
      <c r="B5484" s="280" t="s">
        <v>1457</v>
      </c>
      <c r="C5484" s="280" t="s">
        <v>1192</v>
      </c>
      <c r="D5484" s="280" t="s">
        <v>1216</v>
      </c>
      <c r="E5484" s="80">
        <v>2.4080885989227859E-2</v>
      </c>
      <c r="F5484" s="80">
        <v>708511</v>
      </c>
      <c r="G5484" s="80">
        <v>3</v>
      </c>
      <c r="H5484" s="280" t="s">
        <v>1342</v>
      </c>
      <c r="I5484" s="80"/>
    </row>
    <row r="5485" spans="1:9">
      <c r="A5485" s="280" t="s">
        <v>6884</v>
      </c>
      <c r="B5485" s="280" t="s">
        <v>1457</v>
      </c>
      <c r="C5485" s="280" t="s">
        <v>1192</v>
      </c>
      <c r="D5485" s="280" t="s">
        <v>1217</v>
      </c>
      <c r="E5485" s="80">
        <v>1.8033051827662277E-2</v>
      </c>
      <c r="F5485" s="80">
        <v>708511</v>
      </c>
      <c r="G5485" s="80">
        <v>3</v>
      </c>
      <c r="H5485" s="280" t="s">
        <v>1342</v>
      </c>
      <c r="I5485" s="80"/>
    </row>
    <row r="5486" spans="1:9">
      <c r="A5486" s="280" t="s">
        <v>6885</v>
      </c>
      <c r="B5486" s="280" t="s">
        <v>1457</v>
      </c>
      <c r="C5486" s="280" t="s">
        <v>1192</v>
      </c>
      <c r="D5486" s="280" t="s">
        <v>1218</v>
      </c>
      <c r="E5486" s="80">
        <v>7.2792825944860964E-3</v>
      </c>
      <c r="F5486" s="80">
        <v>708511</v>
      </c>
      <c r="G5486" s="80">
        <v>3</v>
      </c>
      <c r="H5486" s="280" t="s">
        <v>1342</v>
      </c>
      <c r="I5486" s="80"/>
    </row>
    <row r="5487" spans="1:9">
      <c r="A5487" s="280" t="s">
        <v>6886</v>
      </c>
      <c r="B5487" s="280" t="s">
        <v>1457</v>
      </c>
      <c r="C5487" s="280" t="s">
        <v>1192</v>
      </c>
      <c r="D5487" s="280" t="s">
        <v>1219</v>
      </c>
      <c r="E5487" s="80">
        <v>1.818310960072763E-2</v>
      </c>
      <c r="F5487" s="80">
        <v>708511</v>
      </c>
      <c r="G5487" s="80">
        <v>3</v>
      </c>
      <c r="H5487" s="280" t="s">
        <v>1342</v>
      </c>
      <c r="I5487" s="80"/>
    </row>
    <row r="5488" spans="1:9">
      <c r="A5488" s="280" t="s">
        <v>6887</v>
      </c>
      <c r="B5488" s="280" t="s">
        <v>1457</v>
      </c>
      <c r="C5488" s="280" t="s">
        <v>1192</v>
      </c>
      <c r="D5488" s="280" t="s">
        <v>1347</v>
      </c>
      <c r="E5488" s="80">
        <v>1.9965418954511229E-2</v>
      </c>
      <c r="F5488" s="80">
        <v>708511</v>
      </c>
      <c r="G5488" s="80">
        <v>3</v>
      </c>
      <c r="H5488" s="280" t="s">
        <v>1342</v>
      </c>
      <c r="I5488" s="80"/>
    </row>
    <row r="5489" spans="1:9">
      <c r="A5489" s="280" t="s">
        <v>6888</v>
      </c>
      <c r="B5489" s="280" t="s">
        <v>1457</v>
      </c>
      <c r="C5489" s="280" t="s">
        <v>1192</v>
      </c>
      <c r="D5489" s="280" t="s">
        <v>1344</v>
      </c>
      <c r="E5489" s="80">
        <v>5.0721723747760412E-2</v>
      </c>
      <c r="F5489" s="80">
        <v>708511</v>
      </c>
      <c r="G5489" s="80">
        <v>3</v>
      </c>
      <c r="H5489" s="280" t="s">
        <v>1342</v>
      </c>
      <c r="I5489" s="80"/>
    </row>
    <row r="5490" spans="1:9">
      <c r="A5490" s="280" t="s">
        <v>6889</v>
      </c>
      <c r="B5490" s="280" t="s">
        <v>5748</v>
      </c>
      <c r="C5490" s="280" t="s">
        <v>1193</v>
      </c>
      <c r="D5490" s="280" t="s">
        <v>1394</v>
      </c>
      <c r="E5490" s="80">
        <v>0</v>
      </c>
      <c r="F5490" s="80">
        <v>708511</v>
      </c>
      <c r="G5490" s="80">
        <v>3</v>
      </c>
      <c r="H5490" s="280" t="s">
        <v>1394</v>
      </c>
      <c r="I5490" s="80"/>
    </row>
    <row r="5491" spans="1:9">
      <c r="A5491" s="280" t="s">
        <v>6890</v>
      </c>
      <c r="B5491" s="280" t="s">
        <v>5750</v>
      </c>
      <c r="C5491" s="280" t="s">
        <v>1193</v>
      </c>
      <c r="D5491" s="280" t="s">
        <v>1394</v>
      </c>
      <c r="E5491" s="80">
        <v>0</v>
      </c>
      <c r="F5491" s="80">
        <v>708511</v>
      </c>
      <c r="G5491" s="80">
        <v>3</v>
      </c>
      <c r="H5491" s="280" t="s">
        <v>1394</v>
      </c>
      <c r="I5491" s="80"/>
    </row>
    <row r="5492" spans="1:9">
      <c r="A5492" s="280" t="s">
        <v>6891</v>
      </c>
      <c r="B5492" s="280" t="s">
        <v>5752</v>
      </c>
      <c r="C5492" s="280" t="s">
        <v>1193</v>
      </c>
      <c r="D5492" s="280" t="s">
        <v>1394</v>
      </c>
      <c r="E5492" s="80">
        <v>0</v>
      </c>
      <c r="F5492" s="80">
        <v>708511</v>
      </c>
      <c r="G5492" s="80">
        <v>3</v>
      </c>
      <c r="H5492" s="280" t="s">
        <v>1394</v>
      </c>
      <c r="I5492" s="80"/>
    </row>
    <row r="5493" spans="1:9">
      <c r="A5493" s="280" t="s">
        <v>6892</v>
      </c>
      <c r="B5493" s="280" t="s">
        <v>5754</v>
      </c>
      <c r="C5493" s="280" t="s">
        <v>1193</v>
      </c>
      <c r="D5493" s="280" t="s">
        <v>1394</v>
      </c>
      <c r="E5493" s="80">
        <v>0</v>
      </c>
      <c r="F5493" s="80">
        <v>708511</v>
      </c>
      <c r="G5493" s="80">
        <v>3</v>
      </c>
      <c r="H5493" s="280" t="s">
        <v>1394</v>
      </c>
      <c r="I5493" s="80"/>
    </row>
    <row r="5494" spans="1:9">
      <c r="A5494" s="280" t="s">
        <v>6893</v>
      </c>
      <c r="B5494" s="280" t="s">
        <v>5748</v>
      </c>
      <c r="C5494" s="280" t="s">
        <v>1194</v>
      </c>
      <c r="D5494" s="280" t="s">
        <v>1394</v>
      </c>
      <c r="E5494" s="80">
        <v>30943</v>
      </c>
      <c r="F5494" s="80">
        <v>708511</v>
      </c>
      <c r="G5494" s="80">
        <v>3</v>
      </c>
      <c r="H5494" s="280" t="s">
        <v>1394</v>
      </c>
      <c r="I5494" s="80"/>
    </row>
    <row r="5495" spans="1:9">
      <c r="A5495" s="280" t="s">
        <v>6894</v>
      </c>
      <c r="B5495" s="280" t="s">
        <v>5750</v>
      </c>
      <c r="C5495" s="280" t="s">
        <v>1194</v>
      </c>
      <c r="D5495" s="280" t="s">
        <v>1394</v>
      </c>
      <c r="E5495" s="80">
        <v>414543325.95103168</v>
      </c>
      <c r="F5495" s="80">
        <v>708511</v>
      </c>
      <c r="G5495" s="80">
        <v>3</v>
      </c>
      <c r="H5495" s="280" t="s">
        <v>1394</v>
      </c>
      <c r="I5495" s="80"/>
    </row>
    <row r="5496" spans="1:9">
      <c r="A5496" s="280" t="s">
        <v>6895</v>
      </c>
      <c r="B5496" s="280" t="s">
        <v>5752</v>
      </c>
      <c r="C5496" s="280" t="s">
        <v>1194</v>
      </c>
      <c r="D5496" s="280" t="s">
        <v>1394</v>
      </c>
      <c r="E5496" s="80">
        <v>4.3673281007634318E-2</v>
      </c>
      <c r="F5496" s="80">
        <v>708511</v>
      </c>
      <c r="G5496" s="80">
        <v>3</v>
      </c>
      <c r="H5496" s="280" t="s">
        <v>1394</v>
      </c>
      <c r="I5496" s="80"/>
    </row>
    <row r="5497" spans="1:9">
      <c r="A5497" s="280" t="s">
        <v>6896</v>
      </c>
      <c r="B5497" s="280" t="s">
        <v>5754</v>
      </c>
      <c r="C5497" s="280" t="s">
        <v>1194</v>
      </c>
      <c r="D5497" s="280" t="s">
        <v>1394</v>
      </c>
      <c r="E5497" s="80">
        <v>585.09088207668151</v>
      </c>
      <c r="F5497" s="80">
        <v>708511</v>
      </c>
      <c r="G5497" s="80">
        <v>3</v>
      </c>
      <c r="H5497" s="280" t="s">
        <v>1394</v>
      </c>
      <c r="I5497" s="80"/>
    </row>
    <row r="5498" spans="1:9">
      <c r="A5498" s="280" t="s">
        <v>6897</v>
      </c>
      <c r="B5498" s="280" t="s">
        <v>1457</v>
      </c>
      <c r="C5498" s="280" t="s">
        <v>1194</v>
      </c>
      <c r="D5498" s="280" t="s">
        <v>1211</v>
      </c>
      <c r="E5498" s="80">
        <v>2.2210458856418619E-2</v>
      </c>
      <c r="F5498" s="80">
        <v>708511</v>
      </c>
      <c r="G5498" s="80">
        <v>3</v>
      </c>
      <c r="H5498" s="280" t="s">
        <v>1342</v>
      </c>
      <c r="I5498" s="80"/>
    </row>
    <row r="5499" spans="1:9">
      <c r="A5499" s="280" t="s">
        <v>6898</v>
      </c>
      <c r="B5499" s="280" t="s">
        <v>1457</v>
      </c>
      <c r="C5499" s="280" t="s">
        <v>1194</v>
      </c>
      <c r="D5499" s="280" t="s">
        <v>1212</v>
      </c>
      <c r="E5499" s="80">
        <v>2.2751351443786271E-2</v>
      </c>
      <c r="F5499" s="80">
        <v>708511</v>
      </c>
      <c r="G5499" s="80">
        <v>3</v>
      </c>
      <c r="H5499" s="280" t="s">
        <v>1342</v>
      </c>
      <c r="I5499" s="80"/>
    </row>
    <row r="5500" spans="1:9">
      <c r="A5500" s="280" t="s">
        <v>6899</v>
      </c>
      <c r="B5500" s="280" t="s">
        <v>1457</v>
      </c>
      <c r="C5500" s="280" t="s">
        <v>1194</v>
      </c>
      <c r="D5500" s="280" t="s">
        <v>1213</v>
      </c>
      <c r="E5500" s="80">
        <v>2.2210458856418619E-2</v>
      </c>
      <c r="F5500" s="80">
        <v>708511</v>
      </c>
      <c r="G5500" s="80">
        <v>3</v>
      </c>
      <c r="H5500" s="280" t="s">
        <v>1342</v>
      </c>
      <c r="I5500" s="80"/>
    </row>
    <row r="5501" spans="1:9">
      <c r="A5501" s="280" t="s">
        <v>6900</v>
      </c>
      <c r="B5501" s="280" t="s">
        <v>1457</v>
      </c>
      <c r="C5501" s="280" t="s">
        <v>1194</v>
      </c>
      <c r="D5501" s="280" t="s">
        <v>1214</v>
      </c>
      <c r="E5501" s="80">
        <v>2.2210458856418619E-2</v>
      </c>
      <c r="F5501" s="80">
        <v>708511</v>
      </c>
      <c r="G5501" s="80">
        <v>3</v>
      </c>
      <c r="H5501" s="280" t="s">
        <v>1342</v>
      </c>
      <c r="I5501" s="80"/>
    </row>
    <row r="5502" spans="1:9">
      <c r="A5502" s="280" t="s">
        <v>6901</v>
      </c>
      <c r="B5502" s="280" t="s">
        <v>1457</v>
      </c>
      <c r="C5502" s="280" t="s">
        <v>1194</v>
      </c>
      <c r="D5502" s="280" t="s">
        <v>1215</v>
      </c>
      <c r="E5502" s="80">
        <v>2.2287316022603622E-2</v>
      </c>
      <c r="F5502" s="80">
        <v>708511</v>
      </c>
      <c r="G5502" s="80">
        <v>3</v>
      </c>
      <c r="H5502" s="280" t="s">
        <v>1342</v>
      </c>
      <c r="I5502" s="80"/>
    </row>
    <row r="5503" spans="1:9">
      <c r="A5503" s="280" t="s">
        <v>6902</v>
      </c>
      <c r="B5503" s="280" t="s">
        <v>1457</v>
      </c>
      <c r="C5503" s="280" t="s">
        <v>1194</v>
      </c>
      <c r="D5503" s="280" t="s">
        <v>1216</v>
      </c>
      <c r="E5503" s="80">
        <v>2.4080885989227859E-2</v>
      </c>
      <c r="F5503" s="80">
        <v>708511</v>
      </c>
      <c r="G5503" s="80">
        <v>3</v>
      </c>
      <c r="H5503" s="280" t="s">
        <v>1342</v>
      </c>
      <c r="I5503" s="80"/>
    </row>
    <row r="5504" spans="1:9">
      <c r="A5504" s="280" t="s">
        <v>6903</v>
      </c>
      <c r="B5504" s="280" t="s">
        <v>1457</v>
      </c>
      <c r="C5504" s="280" t="s">
        <v>1194</v>
      </c>
      <c r="D5504" s="280" t="s">
        <v>1217</v>
      </c>
      <c r="E5504" s="80">
        <v>1.8033051827662277E-2</v>
      </c>
      <c r="F5504" s="80">
        <v>708511</v>
      </c>
      <c r="G5504" s="80">
        <v>3</v>
      </c>
      <c r="H5504" s="280" t="s">
        <v>1342</v>
      </c>
      <c r="I5504" s="80"/>
    </row>
    <row r="5505" spans="1:9">
      <c r="A5505" s="280" t="s">
        <v>6904</v>
      </c>
      <c r="B5505" s="280" t="s">
        <v>1457</v>
      </c>
      <c r="C5505" s="280" t="s">
        <v>1194</v>
      </c>
      <c r="D5505" s="280" t="s">
        <v>1218</v>
      </c>
      <c r="E5505" s="80">
        <v>7.2792825944860964E-3</v>
      </c>
      <c r="F5505" s="80">
        <v>708511</v>
      </c>
      <c r="G5505" s="80">
        <v>3</v>
      </c>
      <c r="H5505" s="280" t="s">
        <v>1342</v>
      </c>
      <c r="I5505" s="80"/>
    </row>
    <row r="5506" spans="1:9">
      <c r="A5506" s="280" t="s">
        <v>6905</v>
      </c>
      <c r="B5506" s="280" t="s">
        <v>1457</v>
      </c>
      <c r="C5506" s="280" t="s">
        <v>1194</v>
      </c>
      <c r="D5506" s="280" t="s">
        <v>1219</v>
      </c>
      <c r="E5506" s="80">
        <v>1.818310960072763E-2</v>
      </c>
      <c r="F5506" s="80">
        <v>708511</v>
      </c>
      <c r="G5506" s="80">
        <v>3</v>
      </c>
      <c r="H5506" s="280" t="s">
        <v>1342</v>
      </c>
      <c r="I5506" s="80"/>
    </row>
    <row r="5507" spans="1:9">
      <c r="A5507" s="280" t="s">
        <v>6906</v>
      </c>
      <c r="B5507" s="280" t="s">
        <v>1457</v>
      </c>
      <c r="C5507" s="280" t="s">
        <v>1194</v>
      </c>
      <c r="D5507" s="280" t="s">
        <v>1347</v>
      </c>
      <c r="E5507" s="80">
        <v>1.9965418954511229E-2</v>
      </c>
      <c r="F5507" s="80">
        <v>708511</v>
      </c>
      <c r="G5507" s="80">
        <v>3</v>
      </c>
      <c r="H5507" s="280" t="s">
        <v>1342</v>
      </c>
      <c r="I5507" s="80"/>
    </row>
    <row r="5508" spans="1:9">
      <c r="A5508" s="280" t="s">
        <v>6907</v>
      </c>
      <c r="B5508" s="280" t="s">
        <v>1457</v>
      </c>
      <c r="C5508" s="280" t="s">
        <v>1194</v>
      </c>
      <c r="D5508" s="280" t="s">
        <v>1344</v>
      </c>
      <c r="E5508" s="80">
        <v>5.0721723747760412E-2</v>
      </c>
      <c r="F5508" s="80">
        <v>708511</v>
      </c>
      <c r="G5508" s="80">
        <v>3</v>
      </c>
      <c r="H5508" s="280" t="s">
        <v>1342</v>
      </c>
      <c r="I5508" s="80"/>
    </row>
    <row r="5509" spans="1:9">
      <c r="A5509" s="280" t="s">
        <v>6908</v>
      </c>
      <c r="B5509" s="280" t="s">
        <v>5748</v>
      </c>
      <c r="C5509" s="280" t="s">
        <v>1195</v>
      </c>
      <c r="D5509" s="280" t="s">
        <v>1394</v>
      </c>
      <c r="E5509" s="80">
        <v>135561</v>
      </c>
      <c r="F5509" s="80">
        <v>708511</v>
      </c>
      <c r="G5509" s="80">
        <v>3</v>
      </c>
      <c r="H5509" s="280" t="s">
        <v>1394</v>
      </c>
      <c r="I5509" s="80"/>
    </row>
    <row r="5510" spans="1:9">
      <c r="A5510" s="280" t="s">
        <v>6909</v>
      </c>
      <c r="B5510" s="280" t="s">
        <v>5750</v>
      </c>
      <c r="C5510" s="280" t="s">
        <v>1195</v>
      </c>
      <c r="D5510" s="280" t="s">
        <v>1394</v>
      </c>
      <c r="E5510" s="80">
        <v>5067136411.2600603</v>
      </c>
      <c r="F5510" s="80">
        <v>708511</v>
      </c>
      <c r="G5510" s="80">
        <v>3</v>
      </c>
      <c r="H5510" s="280" t="s">
        <v>1394</v>
      </c>
      <c r="I5510" s="80"/>
    </row>
    <row r="5511" spans="1:9">
      <c r="A5511" s="280" t="s">
        <v>6910</v>
      </c>
      <c r="B5511" s="280" t="s">
        <v>5752</v>
      </c>
      <c r="C5511" s="280" t="s">
        <v>1195</v>
      </c>
      <c r="D5511" s="280" t="s">
        <v>1394</v>
      </c>
      <c r="E5511" s="80">
        <v>0.19133224466522045</v>
      </c>
      <c r="F5511" s="80">
        <v>708511</v>
      </c>
      <c r="G5511" s="80">
        <v>3</v>
      </c>
      <c r="H5511" s="280" t="s">
        <v>1394</v>
      </c>
      <c r="I5511" s="80"/>
    </row>
    <row r="5512" spans="1:9">
      <c r="A5512" s="280" t="s">
        <v>6911</v>
      </c>
      <c r="B5512" s="280" t="s">
        <v>5754</v>
      </c>
      <c r="C5512" s="280" t="s">
        <v>1195</v>
      </c>
      <c r="D5512" s="280" t="s">
        <v>1394</v>
      </c>
      <c r="E5512" s="80">
        <v>7151.8105029562848</v>
      </c>
      <c r="F5512" s="80">
        <v>708511</v>
      </c>
      <c r="G5512" s="80">
        <v>3</v>
      </c>
      <c r="H5512" s="280" t="s">
        <v>1394</v>
      </c>
      <c r="I5512" s="80"/>
    </row>
    <row r="5513" spans="1:9">
      <c r="A5513" s="280" t="s">
        <v>6912</v>
      </c>
      <c r="B5513" s="280" t="s">
        <v>1457</v>
      </c>
      <c r="C5513" s="280" t="s">
        <v>1195</v>
      </c>
      <c r="D5513" s="280" t="s">
        <v>1211</v>
      </c>
      <c r="E5513" s="80">
        <v>6.749475777885372E-2</v>
      </c>
      <c r="F5513" s="80">
        <v>708511</v>
      </c>
      <c r="G5513" s="80">
        <v>3</v>
      </c>
      <c r="H5513" s="280" t="s">
        <v>1342</v>
      </c>
      <c r="I5513" s="80"/>
    </row>
    <row r="5514" spans="1:9">
      <c r="A5514" s="280" t="s">
        <v>6913</v>
      </c>
      <c r="B5514" s="280" t="s">
        <v>1457</v>
      </c>
      <c r="C5514" s="280" t="s">
        <v>1195</v>
      </c>
      <c r="D5514" s="280" t="s">
        <v>1212</v>
      </c>
      <c r="E5514" s="80">
        <v>6.7707135953761696E-2</v>
      </c>
      <c r="F5514" s="80">
        <v>708511</v>
      </c>
      <c r="G5514" s="80">
        <v>3</v>
      </c>
      <c r="H5514" s="280" t="s">
        <v>1342</v>
      </c>
      <c r="I5514" s="80"/>
    </row>
    <row r="5515" spans="1:9">
      <c r="A5515" s="280" t="s">
        <v>6914</v>
      </c>
      <c r="B5515" s="280" t="s">
        <v>1457</v>
      </c>
      <c r="C5515" s="280" t="s">
        <v>1195</v>
      </c>
      <c r="D5515" s="280" t="s">
        <v>1213</v>
      </c>
      <c r="E5515" s="80">
        <v>6.749475777885372E-2</v>
      </c>
      <c r="F5515" s="80">
        <v>708511</v>
      </c>
      <c r="G5515" s="80">
        <v>3</v>
      </c>
      <c r="H5515" s="280" t="s">
        <v>1342</v>
      </c>
      <c r="I5515" s="80"/>
    </row>
    <row r="5516" spans="1:9">
      <c r="A5516" s="280" t="s">
        <v>6915</v>
      </c>
      <c r="B5516" s="280" t="s">
        <v>1457</v>
      </c>
      <c r="C5516" s="280" t="s">
        <v>1195</v>
      </c>
      <c r="D5516" s="280" t="s">
        <v>1214</v>
      </c>
      <c r="E5516" s="80">
        <v>6.7675924353944081E-2</v>
      </c>
      <c r="F5516" s="80">
        <v>708511</v>
      </c>
      <c r="G5516" s="80">
        <v>3</v>
      </c>
      <c r="H5516" s="280" t="s">
        <v>1342</v>
      </c>
      <c r="I5516" s="80"/>
    </row>
    <row r="5517" spans="1:9">
      <c r="A5517" s="280" t="s">
        <v>6916</v>
      </c>
      <c r="B5517" s="280" t="s">
        <v>1457</v>
      </c>
      <c r="C5517" s="280" t="s">
        <v>1195</v>
      </c>
      <c r="D5517" s="280" t="s">
        <v>1215</v>
      </c>
      <c r="E5517" s="80">
        <v>6.5856245011271533E-2</v>
      </c>
      <c r="F5517" s="80">
        <v>708511</v>
      </c>
      <c r="G5517" s="80">
        <v>3</v>
      </c>
      <c r="H5517" s="280" t="s">
        <v>1342</v>
      </c>
      <c r="I5517" s="80"/>
    </row>
    <row r="5518" spans="1:9">
      <c r="A5518" s="280" t="s">
        <v>6917</v>
      </c>
      <c r="B5518" s="280" t="s">
        <v>1457</v>
      </c>
      <c r="C5518" s="280" t="s">
        <v>1195</v>
      </c>
      <c r="D5518" s="280" t="s">
        <v>1216</v>
      </c>
      <c r="E5518" s="80">
        <v>-2.1727546105239259E-2</v>
      </c>
      <c r="F5518" s="80">
        <v>708511</v>
      </c>
      <c r="G5518" s="80">
        <v>3</v>
      </c>
      <c r="H5518" s="280" t="s">
        <v>1342</v>
      </c>
      <c r="I5518" s="80"/>
    </row>
    <row r="5519" spans="1:9">
      <c r="A5519" s="280" t="s">
        <v>6918</v>
      </c>
      <c r="B5519" s="280" t="s">
        <v>1457</v>
      </c>
      <c r="C5519" s="280" t="s">
        <v>1195</v>
      </c>
      <c r="D5519" s="280" t="s">
        <v>1217</v>
      </c>
      <c r="E5519" s="80">
        <v>5.1377384474652774E-2</v>
      </c>
      <c r="F5519" s="80">
        <v>708511</v>
      </c>
      <c r="G5519" s="80">
        <v>3</v>
      </c>
      <c r="H5519" s="280" t="s">
        <v>1342</v>
      </c>
      <c r="I5519" s="80"/>
    </row>
    <row r="5520" spans="1:9">
      <c r="A5520" s="280" t="s">
        <v>6919</v>
      </c>
      <c r="B5520" s="280" t="s">
        <v>1457</v>
      </c>
      <c r="C5520" s="280" t="s">
        <v>1195</v>
      </c>
      <c r="D5520" s="280" t="s">
        <v>1218</v>
      </c>
      <c r="E5520" s="80">
        <v>5.3495355640296331E-2</v>
      </c>
      <c r="F5520" s="80">
        <v>708511</v>
      </c>
      <c r="G5520" s="80">
        <v>3</v>
      </c>
      <c r="H5520" s="280" t="s">
        <v>1342</v>
      </c>
      <c r="I5520" s="80"/>
    </row>
    <row r="5521" spans="1:9">
      <c r="A5521" s="280" t="s">
        <v>6920</v>
      </c>
      <c r="B5521" s="280" t="s">
        <v>1457</v>
      </c>
      <c r="C5521" s="280" t="s">
        <v>1195</v>
      </c>
      <c r="D5521" s="280" t="s">
        <v>1219</v>
      </c>
      <c r="E5521" s="80">
        <v>13488.331856802157</v>
      </c>
      <c r="F5521" s="80">
        <v>708511</v>
      </c>
      <c r="G5521" s="80">
        <v>3</v>
      </c>
      <c r="H5521" s="280" t="s">
        <v>1342</v>
      </c>
      <c r="I5521" s="80"/>
    </row>
    <row r="5522" spans="1:9">
      <c r="A5522" s="280" t="s">
        <v>6921</v>
      </c>
      <c r="B5522" s="280" t="s">
        <v>1457</v>
      </c>
      <c r="C5522" s="280" t="s">
        <v>1195</v>
      </c>
      <c r="D5522" s="280" t="s">
        <v>1347</v>
      </c>
      <c r="E5522" s="80">
        <v>6.9491186399650323E-2</v>
      </c>
      <c r="F5522" s="80">
        <v>708511</v>
      </c>
      <c r="G5522" s="80">
        <v>3</v>
      </c>
      <c r="H5522" s="280" t="s">
        <v>1342</v>
      </c>
      <c r="I5522" s="80"/>
    </row>
    <row r="5523" spans="1:9">
      <c r="A5523" s="280" t="s">
        <v>6922</v>
      </c>
      <c r="B5523" s="280" t="s">
        <v>1457</v>
      </c>
      <c r="C5523" s="280" t="s">
        <v>1195</v>
      </c>
      <c r="D5523" s="280" t="s">
        <v>1344</v>
      </c>
      <c r="E5523" s="80">
        <v>0.14994758808926423</v>
      </c>
      <c r="F5523" s="80">
        <v>708511</v>
      </c>
      <c r="G5523" s="80">
        <v>3</v>
      </c>
      <c r="H5523" s="280" t="s">
        <v>1342</v>
      </c>
      <c r="I5523" s="80"/>
    </row>
    <row r="5524" spans="1:9">
      <c r="A5524" s="280" t="s">
        <v>6923</v>
      </c>
      <c r="B5524" s="280" t="s">
        <v>5748</v>
      </c>
      <c r="C5524" s="280" t="s">
        <v>1196</v>
      </c>
      <c r="D5524" s="280" t="s">
        <v>1394</v>
      </c>
      <c r="E5524" s="80">
        <v>240135</v>
      </c>
      <c r="F5524" s="80">
        <v>708511</v>
      </c>
      <c r="G5524" s="80">
        <v>3</v>
      </c>
      <c r="H5524" s="280" t="s">
        <v>1394</v>
      </c>
      <c r="I5524" s="80"/>
    </row>
    <row r="5525" spans="1:9">
      <c r="A5525" s="280" t="s">
        <v>6924</v>
      </c>
      <c r="B5525" s="280" t="s">
        <v>5750</v>
      </c>
      <c r="C5525" s="280" t="s">
        <v>1196</v>
      </c>
      <c r="D5525" s="280" t="s">
        <v>1394</v>
      </c>
      <c r="E5525" s="80">
        <v>37583848243.042969</v>
      </c>
      <c r="F5525" s="80">
        <v>708511</v>
      </c>
      <c r="G5525" s="80">
        <v>3</v>
      </c>
      <c r="H5525" s="280" t="s">
        <v>1394</v>
      </c>
      <c r="I5525" s="80"/>
    </row>
    <row r="5526" spans="1:9">
      <c r="A5526" s="280" t="s">
        <v>6925</v>
      </c>
      <c r="B5526" s="280" t="s">
        <v>5752</v>
      </c>
      <c r="C5526" s="280" t="s">
        <v>1196</v>
      </c>
      <c r="D5526" s="280" t="s">
        <v>1394</v>
      </c>
      <c r="E5526" s="80">
        <v>0.33892910625240824</v>
      </c>
      <c r="F5526" s="80">
        <v>708511</v>
      </c>
      <c r="G5526" s="80">
        <v>3</v>
      </c>
      <c r="H5526" s="280" t="s">
        <v>1394</v>
      </c>
      <c r="I5526" s="80"/>
    </row>
    <row r="5527" spans="1:9">
      <c r="A5527" s="280" t="s">
        <v>6926</v>
      </c>
      <c r="B5527" s="280" t="s">
        <v>5754</v>
      </c>
      <c r="C5527" s="280" t="s">
        <v>1196</v>
      </c>
      <c r="D5527" s="280" t="s">
        <v>1394</v>
      </c>
      <c r="E5527" s="80">
        <v>53046.245214319846</v>
      </c>
      <c r="F5527" s="80">
        <v>708511</v>
      </c>
      <c r="G5527" s="80">
        <v>3</v>
      </c>
      <c r="H5527" s="280" t="s">
        <v>1394</v>
      </c>
      <c r="I5527" s="80"/>
    </row>
    <row r="5528" spans="1:9">
      <c r="A5528" s="280" t="s">
        <v>6927</v>
      </c>
      <c r="B5528" s="280" t="s">
        <v>1457</v>
      </c>
      <c r="C5528" s="280" t="s">
        <v>1196</v>
      </c>
      <c r="D5528" s="280" t="s">
        <v>1211</v>
      </c>
      <c r="E5528" s="80">
        <v>0.27852828971622579</v>
      </c>
      <c r="F5528" s="80">
        <v>708511</v>
      </c>
      <c r="G5528" s="80">
        <v>3</v>
      </c>
      <c r="H5528" s="280" t="s">
        <v>1342</v>
      </c>
      <c r="I5528" s="80"/>
    </row>
    <row r="5529" spans="1:9">
      <c r="A5529" s="280" t="s">
        <v>6928</v>
      </c>
      <c r="B5529" s="280" t="s">
        <v>1457</v>
      </c>
      <c r="C5529" s="280" t="s">
        <v>1196</v>
      </c>
      <c r="D5529" s="280" t="s">
        <v>1212</v>
      </c>
      <c r="E5529" s="80">
        <v>0.27988279515521758</v>
      </c>
      <c r="F5529" s="80">
        <v>708511</v>
      </c>
      <c r="G5529" s="80">
        <v>3</v>
      </c>
      <c r="H5529" s="280" t="s">
        <v>1342</v>
      </c>
      <c r="I5529" s="80"/>
    </row>
    <row r="5530" spans="1:9">
      <c r="A5530" s="280" t="s">
        <v>6929</v>
      </c>
      <c r="B5530" s="280" t="s">
        <v>1457</v>
      </c>
      <c r="C5530" s="280" t="s">
        <v>1196</v>
      </c>
      <c r="D5530" s="280" t="s">
        <v>1213</v>
      </c>
      <c r="E5530" s="80">
        <v>0.27852828971622579</v>
      </c>
      <c r="F5530" s="80">
        <v>708511</v>
      </c>
      <c r="G5530" s="80">
        <v>3</v>
      </c>
      <c r="H5530" s="280" t="s">
        <v>1342</v>
      </c>
      <c r="I5530" s="80"/>
    </row>
    <row r="5531" spans="1:9">
      <c r="A5531" s="280" t="s">
        <v>6930</v>
      </c>
      <c r="B5531" s="280" t="s">
        <v>1457</v>
      </c>
      <c r="C5531" s="280" t="s">
        <v>1196</v>
      </c>
      <c r="D5531" s="280" t="s">
        <v>1214</v>
      </c>
      <c r="E5531" s="80">
        <v>0.27953423254017967</v>
      </c>
      <c r="F5531" s="80">
        <v>708511</v>
      </c>
      <c r="G5531" s="80">
        <v>3</v>
      </c>
      <c r="H5531" s="280" t="s">
        <v>1342</v>
      </c>
      <c r="I5531" s="80"/>
    </row>
    <row r="5532" spans="1:9">
      <c r="A5532" s="280" t="s">
        <v>6931</v>
      </c>
      <c r="B5532" s="280" t="s">
        <v>1457</v>
      </c>
      <c r="C5532" s="280" t="s">
        <v>1196</v>
      </c>
      <c r="D5532" s="280" t="s">
        <v>1215</v>
      </c>
      <c r="E5532" s="80">
        <v>0.27078661151278738</v>
      </c>
      <c r="F5532" s="80">
        <v>708511</v>
      </c>
      <c r="G5532" s="80">
        <v>3</v>
      </c>
      <c r="H5532" s="280" t="s">
        <v>1342</v>
      </c>
      <c r="I5532" s="80"/>
    </row>
    <row r="5533" spans="1:9">
      <c r="A5533" s="280" t="s">
        <v>6932</v>
      </c>
      <c r="B5533" s="280" t="s">
        <v>1457</v>
      </c>
      <c r="C5533" s="280" t="s">
        <v>1196</v>
      </c>
      <c r="D5533" s="280" t="s">
        <v>1216</v>
      </c>
      <c r="E5533" s="80">
        <v>-7.5770754715955499E-2</v>
      </c>
      <c r="F5533" s="80">
        <v>708511</v>
      </c>
      <c r="G5533" s="80">
        <v>3</v>
      </c>
      <c r="H5533" s="280" t="s">
        <v>1342</v>
      </c>
      <c r="I5533" s="80"/>
    </row>
    <row r="5534" spans="1:9">
      <c r="A5534" s="280" t="s">
        <v>6933</v>
      </c>
      <c r="B5534" s="280" t="s">
        <v>1457</v>
      </c>
      <c r="C5534" s="280" t="s">
        <v>1196</v>
      </c>
      <c r="D5534" s="280" t="s">
        <v>1217</v>
      </c>
      <c r="E5534" s="80">
        <v>0.20996305141543653</v>
      </c>
      <c r="F5534" s="80">
        <v>708511</v>
      </c>
      <c r="G5534" s="80">
        <v>3</v>
      </c>
      <c r="H5534" s="280" t="s">
        <v>1342</v>
      </c>
      <c r="I5534" s="80"/>
    </row>
    <row r="5535" spans="1:9">
      <c r="A5535" s="280" t="s">
        <v>6934</v>
      </c>
      <c r="B5535" s="280" t="s">
        <v>1457</v>
      </c>
      <c r="C5535" s="280" t="s">
        <v>1196</v>
      </c>
      <c r="D5535" s="280" t="s">
        <v>1218</v>
      </c>
      <c r="E5535" s="80">
        <v>-0.22190578675316308</v>
      </c>
      <c r="F5535" s="80">
        <v>708511</v>
      </c>
      <c r="G5535" s="80">
        <v>3</v>
      </c>
      <c r="H5535" s="280" t="s">
        <v>1342</v>
      </c>
      <c r="I5535" s="80"/>
    </row>
    <row r="5536" spans="1:9">
      <c r="A5536" s="280" t="s">
        <v>6935</v>
      </c>
      <c r="B5536" s="280" t="s">
        <v>1457</v>
      </c>
      <c r="C5536" s="280" t="s">
        <v>1196</v>
      </c>
      <c r="D5536" s="280" t="s">
        <v>1219</v>
      </c>
      <c r="E5536" s="80">
        <v>7285.5980232710308</v>
      </c>
      <c r="F5536" s="80">
        <v>708511</v>
      </c>
      <c r="G5536" s="80">
        <v>3</v>
      </c>
      <c r="H5536" s="280" t="s">
        <v>1342</v>
      </c>
      <c r="I5536" s="80"/>
    </row>
    <row r="5537" spans="1:9">
      <c r="A5537" s="280" t="s">
        <v>6936</v>
      </c>
      <c r="B5537" s="280" t="s">
        <v>1457</v>
      </c>
      <c r="C5537" s="280" t="s">
        <v>1196</v>
      </c>
      <c r="D5537" s="280" t="s">
        <v>1347</v>
      </c>
      <c r="E5537" s="80">
        <v>0.25889588371031674</v>
      </c>
      <c r="F5537" s="80">
        <v>708511</v>
      </c>
      <c r="G5537" s="80">
        <v>3</v>
      </c>
      <c r="H5537" s="280" t="s">
        <v>1342</v>
      </c>
      <c r="I5537" s="80"/>
    </row>
    <row r="5538" spans="1:9">
      <c r="A5538" s="280" t="s">
        <v>6937</v>
      </c>
      <c r="B5538" s="280" t="s">
        <v>1457</v>
      </c>
      <c r="C5538" s="280" t="s">
        <v>1196</v>
      </c>
      <c r="D5538" s="280" t="s">
        <v>1344</v>
      </c>
      <c r="E5538" s="80">
        <v>0.60824183600022164</v>
      </c>
      <c r="F5538" s="80">
        <v>708511</v>
      </c>
      <c r="G5538" s="80">
        <v>3</v>
      </c>
      <c r="H5538" s="280" t="s">
        <v>1342</v>
      </c>
      <c r="I5538" s="80"/>
    </row>
    <row r="5539" spans="1:9">
      <c r="A5539" s="280" t="s">
        <v>6938</v>
      </c>
      <c r="B5539" s="280" t="s">
        <v>5748</v>
      </c>
      <c r="C5539" s="280" t="s">
        <v>1197</v>
      </c>
      <c r="D5539" s="280" t="s">
        <v>1394</v>
      </c>
      <c r="E5539" s="80">
        <v>72667</v>
      </c>
      <c r="F5539" s="80">
        <v>708511</v>
      </c>
      <c r="G5539" s="80">
        <v>3</v>
      </c>
      <c r="H5539" s="280" t="s">
        <v>1394</v>
      </c>
      <c r="I5539" s="80"/>
    </row>
    <row r="5540" spans="1:9">
      <c r="A5540" s="280" t="s">
        <v>6939</v>
      </c>
      <c r="B5540" s="280" t="s">
        <v>5750</v>
      </c>
      <c r="C5540" s="280" t="s">
        <v>1197</v>
      </c>
      <c r="D5540" s="280" t="s">
        <v>1394</v>
      </c>
      <c r="E5540" s="80">
        <v>11884284337.21526</v>
      </c>
      <c r="F5540" s="80">
        <v>708511</v>
      </c>
      <c r="G5540" s="80">
        <v>3</v>
      </c>
      <c r="H5540" s="280" t="s">
        <v>1394</v>
      </c>
      <c r="I5540" s="80"/>
    </row>
    <row r="5541" spans="1:9">
      <c r="A5541" s="280" t="s">
        <v>6940</v>
      </c>
      <c r="B5541" s="280" t="s">
        <v>5752</v>
      </c>
      <c r="C5541" s="280" t="s">
        <v>1197</v>
      </c>
      <c r="D5541" s="280" t="s">
        <v>1394</v>
      </c>
      <c r="E5541" s="80">
        <v>0.10256298067355341</v>
      </c>
      <c r="F5541" s="80">
        <v>708511</v>
      </c>
      <c r="G5541" s="80">
        <v>3</v>
      </c>
      <c r="H5541" s="280" t="s">
        <v>1394</v>
      </c>
      <c r="I5541" s="80"/>
    </row>
    <row r="5542" spans="1:9">
      <c r="A5542" s="280" t="s">
        <v>6941</v>
      </c>
      <c r="B5542" s="280" t="s">
        <v>5754</v>
      </c>
      <c r="C5542" s="280" t="s">
        <v>1197</v>
      </c>
      <c r="D5542" s="280" t="s">
        <v>1394</v>
      </c>
      <c r="E5542" s="80">
        <v>16773.605966901374</v>
      </c>
      <c r="F5542" s="80">
        <v>708511</v>
      </c>
      <c r="G5542" s="80">
        <v>3</v>
      </c>
      <c r="H5542" s="280" t="s">
        <v>1394</v>
      </c>
      <c r="I5542" s="80"/>
    </row>
    <row r="5543" spans="1:9">
      <c r="A5543" s="280" t="s">
        <v>6942</v>
      </c>
      <c r="B5543" s="280" t="s">
        <v>1457</v>
      </c>
      <c r="C5543" s="280" t="s">
        <v>1197</v>
      </c>
      <c r="D5543" s="280" t="s">
        <v>1211</v>
      </c>
      <c r="E5543" s="80">
        <v>0.29340870784335688</v>
      </c>
      <c r="F5543" s="80">
        <v>708511</v>
      </c>
      <c r="G5543" s="80">
        <v>3</v>
      </c>
      <c r="H5543" s="280" t="s">
        <v>1342</v>
      </c>
      <c r="I5543" s="80"/>
    </row>
    <row r="5544" spans="1:9">
      <c r="A5544" s="280" t="s">
        <v>6943</v>
      </c>
      <c r="B5544" s="280" t="s">
        <v>1457</v>
      </c>
      <c r="C5544" s="280" t="s">
        <v>1197</v>
      </c>
      <c r="D5544" s="280" t="s">
        <v>1212</v>
      </c>
      <c r="E5544" s="80">
        <v>0.29452985396061843</v>
      </c>
      <c r="F5544" s="80">
        <v>708511</v>
      </c>
      <c r="G5544" s="80">
        <v>3</v>
      </c>
      <c r="H5544" s="280" t="s">
        <v>1342</v>
      </c>
      <c r="I5544" s="80"/>
    </row>
    <row r="5545" spans="1:9">
      <c r="A5545" s="280" t="s">
        <v>6944</v>
      </c>
      <c r="B5545" s="280" t="s">
        <v>1457</v>
      </c>
      <c r="C5545" s="280" t="s">
        <v>1197</v>
      </c>
      <c r="D5545" s="280" t="s">
        <v>1213</v>
      </c>
      <c r="E5545" s="80">
        <v>0.29340870784335688</v>
      </c>
      <c r="F5545" s="80">
        <v>708511</v>
      </c>
      <c r="G5545" s="80">
        <v>3</v>
      </c>
      <c r="H5545" s="280" t="s">
        <v>1342</v>
      </c>
      <c r="I5545" s="80"/>
    </row>
    <row r="5546" spans="1:9">
      <c r="A5546" s="280" t="s">
        <v>6945</v>
      </c>
      <c r="B5546" s="280" t="s">
        <v>1457</v>
      </c>
      <c r="C5546" s="280" t="s">
        <v>1197</v>
      </c>
      <c r="D5546" s="280" t="s">
        <v>1214</v>
      </c>
      <c r="E5546" s="80">
        <v>0.29431360432841436</v>
      </c>
      <c r="F5546" s="80">
        <v>708511</v>
      </c>
      <c r="G5546" s="80">
        <v>3</v>
      </c>
      <c r="H5546" s="280" t="s">
        <v>1342</v>
      </c>
      <c r="I5546" s="80"/>
    </row>
    <row r="5547" spans="1:9">
      <c r="A5547" s="280" t="s">
        <v>6946</v>
      </c>
      <c r="B5547" s="280" t="s">
        <v>1457</v>
      </c>
      <c r="C5547" s="280" t="s">
        <v>1197</v>
      </c>
      <c r="D5547" s="280" t="s">
        <v>1215</v>
      </c>
      <c r="E5547" s="80">
        <v>0.29219593669464211</v>
      </c>
      <c r="F5547" s="80">
        <v>708511</v>
      </c>
      <c r="G5547" s="80">
        <v>3</v>
      </c>
      <c r="H5547" s="280" t="s">
        <v>1342</v>
      </c>
      <c r="I5547" s="80"/>
    </row>
    <row r="5548" spans="1:9">
      <c r="A5548" s="280" t="s">
        <v>6947</v>
      </c>
      <c r="B5548" s="280" t="s">
        <v>1457</v>
      </c>
      <c r="C5548" s="280" t="s">
        <v>1197</v>
      </c>
      <c r="D5548" s="280" t="s">
        <v>1216</v>
      </c>
      <c r="E5548" s="80">
        <v>-0.56760154217929326</v>
      </c>
      <c r="F5548" s="80">
        <v>708511</v>
      </c>
      <c r="G5548" s="80">
        <v>3</v>
      </c>
      <c r="H5548" s="280" t="s">
        <v>1342</v>
      </c>
      <c r="I5548" s="80"/>
    </row>
    <row r="5549" spans="1:9">
      <c r="A5549" s="280" t="s">
        <v>6948</v>
      </c>
      <c r="B5549" s="280" t="s">
        <v>1457</v>
      </c>
      <c r="C5549" s="280" t="s">
        <v>1197</v>
      </c>
      <c r="D5549" s="280" t="s">
        <v>1217</v>
      </c>
      <c r="E5549" s="80">
        <v>0.22120074845147153</v>
      </c>
      <c r="F5549" s="80">
        <v>708511</v>
      </c>
      <c r="G5549" s="80">
        <v>3</v>
      </c>
      <c r="H5549" s="280" t="s">
        <v>1342</v>
      </c>
      <c r="I5549" s="80"/>
    </row>
    <row r="5550" spans="1:9">
      <c r="A5550" s="280" t="s">
        <v>6949</v>
      </c>
      <c r="B5550" s="280" t="s">
        <v>1457</v>
      </c>
      <c r="C5550" s="280" t="s">
        <v>1197</v>
      </c>
      <c r="D5550" s="280" t="s">
        <v>1218</v>
      </c>
      <c r="E5550" s="80">
        <v>-2.778425748258464</v>
      </c>
      <c r="F5550" s="80">
        <v>708511</v>
      </c>
      <c r="G5550" s="80">
        <v>3</v>
      </c>
      <c r="H5550" s="280" t="s">
        <v>1342</v>
      </c>
      <c r="I5550" s="80"/>
    </row>
    <row r="5551" spans="1:9">
      <c r="A5551" s="280" t="s">
        <v>6950</v>
      </c>
      <c r="B5551" s="280" t="s">
        <v>1457</v>
      </c>
      <c r="C5551" s="280" t="s">
        <v>1197</v>
      </c>
      <c r="D5551" s="280" t="s">
        <v>1219</v>
      </c>
      <c r="E5551" s="80">
        <v>4714.3892691166247</v>
      </c>
      <c r="F5551" s="80">
        <v>708511</v>
      </c>
      <c r="G5551" s="80">
        <v>3</v>
      </c>
      <c r="H5551" s="280" t="s">
        <v>1342</v>
      </c>
      <c r="I5551" s="80"/>
    </row>
    <row r="5552" spans="1:9">
      <c r="A5552" s="280" t="s">
        <v>6951</v>
      </c>
      <c r="B5552" s="280" t="s">
        <v>1457</v>
      </c>
      <c r="C5552" s="280" t="s">
        <v>1197</v>
      </c>
      <c r="D5552" s="280" t="s">
        <v>1347</v>
      </c>
      <c r="E5552" s="80">
        <v>0.28448698829328078</v>
      </c>
      <c r="F5552" s="80">
        <v>708511</v>
      </c>
      <c r="G5552" s="80">
        <v>3</v>
      </c>
      <c r="H5552" s="280" t="s">
        <v>1342</v>
      </c>
      <c r="I5552" s="80"/>
    </row>
    <row r="5553" spans="1:9">
      <c r="A5553" s="280" t="s">
        <v>6952</v>
      </c>
      <c r="B5553" s="280" t="s">
        <v>1457</v>
      </c>
      <c r="C5553" s="280" t="s">
        <v>1197</v>
      </c>
      <c r="D5553" s="280" t="s">
        <v>1344</v>
      </c>
      <c r="E5553" s="80">
        <v>0.64410789001862767</v>
      </c>
      <c r="F5553" s="80">
        <v>708511</v>
      </c>
      <c r="G5553" s="80">
        <v>3</v>
      </c>
      <c r="H5553" s="280" t="s">
        <v>1342</v>
      </c>
      <c r="I5553" s="80"/>
    </row>
    <row r="5554" spans="1:9">
      <c r="A5554" s="280" t="s">
        <v>6953</v>
      </c>
      <c r="B5554" s="280" t="s">
        <v>5748</v>
      </c>
      <c r="C5554" s="280" t="s">
        <v>1198</v>
      </c>
      <c r="D5554" s="280" t="s">
        <v>1394</v>
      </c>
      <c r="E5554" s="80">
        <v>9762</v>
      </c>
      <c r="F5554" s="80">
        <v>708511</v>
      </c>
      <c r="G5554" s="80">
        <v>3</v>
      </c>
      <c r="H5554" s="280" t="s">
        <v>1394</v>
      </c>
      <c r="I5554" s="80"/>
    </row>
    <row r="5555" spans="1:9">
      <c r="A5555" s="280" t="s">
        <v>6954</v>
      </c>
      <c r="B5555" s="280" t="s">
        <v>5750</v>
      </c>
      <c r="C5555" s="280" t="s">
        <v>1198</v>
      </c>
      <c r="D5555" s="280" t="s">
        <v>1394</v>
      </c>
      <c r="E5555" s="80">
        <v>78405448.967171595</v>
      </c>
      <c r="F5555" s="80">
        <v>708511</v>
      </c>
      <c r="G5555" s="80">
        <v>3</v>
      </c>
      <c r="H5555" s="280" t="s">
        <v>1394</v>
      </c>
      <c r="I5555" s="80"/>
    </row>
    <row r="5556" spans="1:9">
      <c r="A5556" s="280" t="s">
        <v>6955</v>
      </c>
      <c r="B5556" s="280" t="s">
        <v>5752</v>
      </c>
      <c r="C5556" s="280" t="s">
        <v>1198</v>
      </c>
      <c r="D5556" s="280" t="s">
        <v>1394</v>
      </c>
      <c r="E5556" s="80">
        <v>1.3778191164286793E-2</v>
      </c>
      <c r="F5556" s="80">
        <v>708511</v>
      </c>
      <c r="G5556" s="80">
        <v>3</v>
      </c>
      <c r="H5556" s="280" t="s">
        <v>1394</v>
      </c>
      <c r="I5556" s="80"/>
    </row>
    <row r="5557" spans="1:9">
      <c r="A5557" s="280" t="s">
        <v>6956</v>
      </c>
      <c r="B5557" s="280" t="s">
        <v>5754</v>
      </c>
      <c r="C5557" s="280" t="s">
        <v>1198</v>
      </c>
      <c r="D5557" s="280" t="s">
        <v>1394</v>
      </c>
      <c r="E5557" s="80">
        <v>110.66228889483945</v>
      </c>
      <c r="F5557" s="80">
        <v>708511</v>
      </c>
      <c r="G5557" s="80">
        <v>3</v>
      </c>
      <c r="H5557" s="280" t="s">
        <v>1394</v>
      </c>
      <c r="I5557" s="80"/>
    </row>
    <row r="5558" spans="1:9">
      <c r="A5558" s="280" t="s">
        <v>6957</v>
      </c>
      <c r="B5558" s="280" t="s">
        <v>1457</v>
      </c>
      <c r="C5558" s="280" t="s">
        <v>1198</v>
      </c>
      <c r="D5558" s="280" t="s">
        <v>1211</v>
      </c>
      <c r="E5558" s="80">
        <v>1.4145639617713566E-2</v>
      </c>
      <c r="F5558" s="80">
        <v>708511</v>
      </c>
      <c r="G5558" s="80">
        <v>3</v>
      </c>
      <c r="H5558" s="280" t="s">
        <v>1342</v>
      </c>
      <c r="I5558" s="80"/>
    </row>
    <row r="5559" spans="1:9">
      <c r="A5559" s="280" t="s">
        <v>6958</v>
      </c>
      <c r="B5559" s="280" t="s">
        <v>1457</v>
      </c>
      <c r="C5559" s="280" t="s">
        <v>1198</v>
      </c>
      <c r="D5559" s="280" t="s">
        <v>1212</v>
      </c>
      <c r="E5559" s="80">
        <v>1.4165581007756795E-2</v>
      </c>
      <c r="F5559" s="80">
        <v>708511</v>
      </c>
      <c r="G5559" s="80">
        <v>3</v>
      </c>
      <c r="H5559" s="280" t="s">
        <v>1342</v>
      </c>
      <c r="I5559" s="80"/>
    </row>
    <row r="5560" spans="1:9">
      <c r="A5560" s="280" t="s">
        <v>6959</v>
      </c>
      <c r="B5560" s="280" t="s">
        <v>1457</v>
      </c>
      <c r="C5560" s="280" t="s">
        <v>1198</v>
      </c>
      <c r="D5560" s="280" t="s">
        <v>1213</v>
      </c>
      <c r="E5560" s="80">
        <v>1.4145639617713566E-2</v>
      </c>
      <c r="F5560" s="80">
        <v>708511</v>
      </c>
      <c r="G5560" s="80">
        <v>3</v>
      </c>
      <c r="H5560" s="280" t="s">
        <v>1342</v>
      </c>
      <c r="I5560" s="80"/>
    </row>
    <row r="5561" spans="1:9">
      <c r="A5561" s="280" t="s">
        <v>6960</v>
      </c>
      <c r="B5561" s="280" t="s">
        <v>1457</v>
      </c>
      <c r="C5561" s="280" t="s">
        <v>1198</v>
      </c>
      <c r="D5561" s="280" t="s">
        <v>1214</v>
      </c>
      <c r="E5561" s="80">
        <v>1.4145639617713566E-2</v>
      </c>
      <c r="F5561" s="80">
        <v>708511</v>
      </c>
      <c r="G5561" s="80">
        <v>3</v>
      </c>
      <c r="H5561" s="280" t="s">
        <v>1342</v>
      </c>
      <c r="I5561" s="80"/>
    </row>
    <row r="5562" spans="1:9">
      <c r="A5562" s="280" t="s">
        <v>6961</v>
      </c>
      <c r="B5562" s="280" t="s">
        <v>1457</v>
      </c>
      <c r="C5562" s="280" t="s">
        <v>1198</v>
      </c>
      <c r="D5562" s="280" t="s">
        <v>1215</v>
      </c>
      <c r="E5562" s="80">
        <v>1.4117217368404713E-2</v>
      </c>
      <c r="F5562" s="80">
        <v>708511</v>
      </c>
      <c r="G5562" s="80">
        <v>3</v>
      </c>
      <c r="H5562" s="280" t="s">
        <v>1342</v>
      </c>
      <c r="I5562" s="80"/>
    </row>
    <row r="5563" spans="1:9">
      <c r="A5563" s="280" t="s">
        <v>6962</v>
      </c>
      <c r="B5563" s="280" t="s">
        <v>1457</v>
      </c>
      <c r="C5563" s="280" t="s">
        <v>1198</v>
      </c>
      <c r="D5563" s="280" t="s">
        <v>1216</v>
      </c>
      <c r="E5563" s="80">
        <v>-0.40772605633439685</v>
      </c>
      <c r="F5563" s="80">
        <v>708511</v>
      </c>
      <c r="G5563" s="80">
        <v>3</v>
      </c>
      <c r="H5563" s="280" t="s">
        <v>1342</v>
      </c>
      <c r="I5563" s="80"/>
    </row>
    <row r="5564" spans="1:9">
      <c r="A5564" s="280" t="s">
        <v>6963</v>
      </c>
      <c r="B5564" s="280" t="s">
        <v>1457</v>
      </c>
      <c r="C5564" s="280" t="s">
        <v>1198</v>
      </c>
      <c r="D5564" s="280" t="s">
        <v>1217</v>
      </c>
      <c r="E5564" s="80">
        <v>1.2241746038730312E-2</v>
      </c>
      <c r="F5564" s="80">
        <v>708511</v>
      </c>
      <c r="G5564" s="80">
        <v>3</v>
      </c>
      <c r="H5564" s="280" t="s">
        <v>1342</v>
      </c>
      <c r="I5564" s="80"/>
    </row>
    <row r="5565" spans="1:9">
      <c r="A5565" s="280" t="s">
        <v>6964</v>
      </c>
      <c r="B5565" s="280" t="s">
        <v>1457</v>
      </c>
      <c r="C5565" s="280" t="s">
        <v>1198</v>
      </c>
      <c r="D5565" s="280" t="s">
        <v>1218</v>
      </c>
      <c r="E5565" s="80">
        <v>1.9541259359351394E-2</v>
      </c>
      <c r="F5565" s="80">
        <v>708511</v>
      </c>
      <c r="G5565" s="80">
        <v>3</v>
      </c>
      <c r="H5565" s="280" t="s">
        <v>1342</v>
      </c>
      <c r="I5565" s="80"/>
    </row>
    <row r="5566" spans="1:9">
      <c r="A5566" s="280" t="s">
        <v>6965</v>
      </c>
      <c r="B5566" s="280" t="s">
        <v>1457</v>
      </c>
      <c r="C5566" s="280" t="s">
        <v>1198</v>
      </c>
      <c r="D5566" s="280" t="s">
        <v>1219</v>
      </c>
      <c r="E5566" s="80">
        <v>1279.2247210073267</v>
      </c>
      <c r="F5566" s="80">
        <v>708511</v>
      </c>
      <c r="G5566" s="80">
        <v>3</v>
      </c>
      <c r="H5566" s="280" t="s">
        <v>1342</v>
      </c>
      <c r="I5566" s="80"/>
    </row>
    <row r="5567" spans="1:9">
      <c r="A5567" s="280" t="s">
        <v>6966</v>
      </c>
      <c r="B5567" s="280" t="s">
        <v>1457</v>
      </c>
      <c r="C5567" s="280" t="s">
        <v>1198</v>
      </c>
      <c r="D5567" s="280" t="s">
        <v>1347</v>
      </c>
      <c r="E5567" s="80">
        <v>1.4736821767363562E-2</v>
      </c>
      <c r="F5567" s="80">
        <v>708511</v>
      </c>
      <c r="G5567" s="80">
        <v>3</v>
      </c>
      <c r="H5567" s="280" t="s">
        <v>1342</v>
      </c>
      <c r="I5567" s="80"/>
    </row>
    <row r="5568" spans="1:9">
      <c r="A5568" s="280" t="s">
        <v>6967</v>
      </c>
      <c r="B5568" s="280" t="s">
        <v>1457</v>
      </c>
      <c r="C5568" s="280" t="s">
        <v>1198</v>
      </c>
      <c r="D5568" s="280" t="s">
        <v>1344</v>
      </c>
      <c r="E5568" s="80">
        <v>3.210036891561735E-2</v>
      </c>
      <c r="F5568" s="80">
        <v>708511</v>
      </c>
      <c r="G5568" s="80">
        <v>3</v>
      </c>
      <c r="H5568" s="280" t="s">
        <v>1342</v>
      </c>
      <c r="I5568" s="80"/>
    </row>
    <row r="5569" spans="1:9">
      <c r="A5569" s="280" t="s">
        <v>6968</v>
      </c>
      <c r="B5569" s="280" t="s">
        <v>5748</v>
      </c>
      <c r="C5569" s="280" t="s">
        <v>1199</v>
      </c>
      <c r="D5569" s="280" t="s">
        <v>1394</v>
      </c>
      <c r="E5569" s="80">
        <v>205177</v>
      </c>
      <c r="F5569" s="80">
        <v>708511</v>
      </c>
      <c r="G5569" s="80">
        <v>3</v>
      </c>
      <c r="H5569" s="280" t="s">
        <v>1394</v>
      </c>
      <c r="I5569" s="80"/>
    </row>
    <row r="5570" spans="1:9">
      <c r="A5570" s="280" t="s">
        <v>6969</v>
      </c>
      <c r="B5570" s="280" t="s">
        <v>5750</v>
      </c>
      <c r="C5570" s="280" t="s">
        <v>1199</v>
      </c>
      <c r="D5570" s="280" t="s">
        <v>1394</v>
      </c>
      <c r="E5570" s="80">
        <v>803985750.66796875</v>
      </c>
      <c r="F5570" s="80">
        <v>708511</v>
      </c>
      <c r="G5570" s="80">
        <v>3</v>
      </c>
      <c r="H5570" s="280" t="s">
        <v>1394</v>
      </c>
      <c r="I5570" s="80"/>
    </row>
    <row r="5571" spans="1:9">
      <c r="A5571" s="280" t="s">
        <v>6970</v>
      </c>
      <c r="B5571" s="280" t="s">
        <v>5752</v>
      </c>
      <c r="C5571" s="280" t="s">
        <v>1199</v>
      </c>
      <c r="D5571" s="280" t="s">
        <v>1394</v>
      </c>
      <c r="E5571" s="80">
        <v>0.28958901132092513</v>
      </c>
      <c r="F5571" s="80">
        <v>708511</v>
      </c>
      <c r="G5571" s="80">
        <v>3</v>
      </c>
      <c r="H5571" s="280" t="s">
        <v>1394</v>
      </c>
      <c r="I5571" s="80"/>
    </row>
    <row r="5572" spans="1:9">
      <c r="A5572" s="280" t="s">
        <v>6971</v>
      </c>
      <c r="B5572" s="280" t="s">
        <v>5754</v>
      </c>
      <c r="C5572" s="280" t="s">
        <v>1199</v>
      </c>
      <c r="D5572" s="280" t="s">
        <v>1394</v>
      </c>
      <c r="E5572" s="80">
        <v>1134.7540838010543</v>
      </c>
      <c r="F5572" s="80">
        <v>708511</v>
      </c>
      <c r="G5572" s="80">
        <v>3</v>
      </c>
      <c r="H5572" s="280" t="s">
        <v>1394</v>
      </c>
      <c r="I5572" s="80"/>
    </row>
    <row r="5573" spans="1:9">
      <c r="A5573" s="280" t="s">
        <v>6972</v>
      </c>
      <c r="B5573" s="280" t="s">
        <v>1457</v>
      </c>
      <c r="C5573" s="280" t="s">
        <v>1199</v>
      </c>
      <c r="D5573" s="280" t="s">
        <v>1211</v>
      </c>
      <c r="E5573" s="80">
        <v>7.0347821645675478E-3</v>
      </c>
      <c r="F5573" s="80">
        <v>708511</v>
      </c>
      <c r="G5573" s="80">
        <v>3</v>
      </c>
      <c r="H5573" s="280" t="s">
        <v>1342</v>
      </c>
      <c r="I5573" s="80"/>
    </row>
    <row r="5574" spans="1:9">
      <c r="A5574" s="280" t="s">
        <v>6973</v>
      </c>
      <c r="B5574" s="280" t="s">
        <v>1457</v>
      </c>
      <c r="C5574" s="280" t="s">
        <v>1199</v>
      </c>
      <c r="D5574" s="280" t="s">
        <v>1212</v>
      </c>
      <c r="E5574" s="80">
        <v>7.0862265697348168E-3</v>
      </c>
      <c r="F5574" s="80">
        <v>708511</v>
      </c>
      <c r="G5574" s="80">
        <v>3</v>
      </c>
      <c r="H5574" s="280" t="s">
        <v>1342</v>
      </c>
      <c r="I5574" s="80"/>
    </row>
    <row r="5575" spans="1:9">
      <c r="A5575" s="280" t="s">
        <v>6974</v>
      </c>
      <c r="B5575" s="280" t="s">
        <v>1457</v>
      </c>
      <c r="C5575" s="280" t="s">
        <v>1199</v>
      </c>
      <c r="D5575" s="280" t="s">
        <v>1213</v>
      </c>
      <c r="E5575" s="80">
        <v>7.0347821645675478E-3</v>
      </c>
      <c r="F5575" s="80">
        <v>708511</v>
      </c>
      <c r="G5575" s="80">
        <v>3</v>
      </c>
      <c r="H5575" s="280" t="s">
        <v>1342</v>
      </c>
      <c r="I5575" s="80"/>
    </row>
    <row r="5576" spans="1:9">
      <c r="A5576" s="280" t="s">
        <v>6975</v>
      </c>
      <c r="B5576" s="280" t="s">
        <v>1457</v>
      </c>
      <c r="C5576" s="280" t="s">
        <v>1199</v>
      </c>
      <c r="D5576" s="280" t="s">
        <v>1214</v>
      </c>
      <c r="E5576" s="80">
        <v>7.0789710457684462E-3</v>
      </c>
      <c r="F5576" s="80">
        <v>708511</v>
      </c>
      <c r="G5576" s="80">
        <v>3</v>
      </c>
      <c r="H5576" s="280" t="s">
        <v>1342</v>
      </c>
      <c r="I5576" s="80"/>
    </row>
    <row r="5577" spans="1:9">
      <c r="A5577" s="280" t="s">
        <v>6976</v>
      </c>
      <c r="B5577" s="280" t="s">
        <v>1457</v>
      </c>
      <c r="C5577" s="280" t="s">
        <v>1199</v>
      </c>
      <c r="D5577" s="280" t="s">
        <v>1215</v>
      </c>
      <c r="E5577" s="80">
        <v>6.8684748158788257E-3</v>
      </c>
      <c r="F5577" s="80">
        <v>708511</v>
      </c>
      <c r="G5577" s="80">
        <v>3</v>
      </c>
      <c r="H5577" s="280" t="s">
        <v>1342</v>
      </c>
      <c r="I5577" s="80"/>
    </row>
    <row r="5578" spans="1:9">
      <c r="A5578" s="280" t="s">
        <v>6977</v>
      </c>
      <c r="B5578" s="280" t="s">
        <v>1457</v>
      </c>
      <c r="C5578" s="280" t="s">
        <v>1199</v>
      </c>
      <c r="D5578" s="280" t="s">
        <v>1216</v>
      </c>
      <c r="E5578" s="80">
        <v>-1.8451130493080297E-3</v>
      </c>
      <c r="F5578" s="80">
        <v>708511</v>
      </c>
      <c r="G5578" s="80">
        <v>3</v>
      </c>
      <c r="H5578" s="280" t="s">
        <v>1342</v>
      </c>
      <c r="I5578" s="80"/>
    </row>
    <row r="5579" spans="1:9">
      <c r="A5579" s="280" t="s">
        <v>6978</v>
      </c>
      <c r="B5579" s="280" t="s">
        <v>1457</v>
      </c>
      <c r="C5579" s="280" t="s">
        <v>1199</v>
      </c>
      <c r="D5579" s="280" t="s">
        <v>1217</v>
      </c>
      <c r="E5579" s="80">
        <v>5.3298907572005222E-3</v>
      </c>
      <c r="F5579" s="80">
        <v>708511</v>
      </c>
      <c r="G5579" s="80">
        <v>3</v>
      </c>
      <c r="H5579" s="280" t="s">
        <v>1342</v>
      </c>
      <c r="I5579" s="80"/>
    </row>
    <row r="5580" spans="1:9">
      <c r="A5580" s="280" t="s">
        <v>6979</v>
      </c>
      <c r="B5580" s="280" t="s">
        <v>1457</v>
      </c>
      <c r="C5580" s="280" t="s">
        <v>1199</v>
      </c>
      <c r="D5580" s="280" t="s">
        <v>1218</v>
      </c>
      <c r="E5580" s="80">
        <v>5.1452221010255929E-3</v>
      </c>
      <c r="F5580" s="80">
        <v>708511</v>
      </c>
      <c r="G5580" s="80">
        <v>3</v>
      </c>
      <c r="H5580" s="280" t="s">
        <v>1342</v>
      </c>
      <c r="I5580" s="80"/>
    </row>
    <row r="5581" spans="1:9">
      <c r="A5581" s="280" t="s">
        <v>6980</v>
      </c>
      <c r="B5581" s="280" t="s">
        <v>1457</v>
      </c>
      <c r="C5581" s="280" t="s">
        <v>1199</v>
      </c>
      <c r="D5581" s="280" t="s">
        <v>1219</v>
      </c>
      <c r="E5581" s="80">
        <v>912.40776867873024</v>
      </c>
      <c r="F5581" s="80">
        <v>708511</v>
      </c>
      <c r="G5581" s="80">
        <v>3</v>
      </c>
      <c r="H5581" s="280" t="s">
        <v>1342</v>
      </c>
      <c r="I5581" s="80"/>
    </row>
    <row r="5582" spans="1:9">
      <c r="A5582" s="280" t="s">
        <v>6981</v>
      </c>
      <c r="B5582" s="280" t="s">
        <v>1457</v>
      </c>
      <c r="C5582" s="280" t="s">
        <v>1199</v>
      </c>
      <c r="D5582" s="280" t="s">
        <v>1347</v>
      </c>
      <c r="E5582" s="80">
        <v>6.9882731210578145E-3</v>
      </c>
      <c r="F5582" s="80">
        <v>708511</v>
      </c>
      <c r="G5582" s="80">
        <v>3</v>
      </c>
      <c r="H5582" s="280" t="s">
        <v>1342</v>
      </c>
      <c r="I5582" s="80"/>
    </row>
    <row r="5583" spans="1:9">
      <c r="A5583" s="280" t="s">
        <v>6982</v>
      </c>
      <c r="B5583" s="280" t="s">
        <v>1457</v>
      </c>
      <c r="C5583" s="280" t="s">
        <v>1199</v>
      </c>
      <c r="D5583" s="280" t="s">
        <v>1344</v>
      </c>
      <c r="E5583" s="80">
        <v>1.5537890728545053E-2</v>
      </c>
      <c r="F5583" s="80">
        <v>708511</v>
      </c>
      <c r="G5583" s="80">
        <v>3</v>
      </c>
      <c r="H5583" s="280" t="s">
        <v>1342</v>
      </c>
      <c r="I5583" s="80"/>
    </row>
    <row r="5584" spans="1:9">
      <c r="A5584" s="280" t="s">
        <v>6983</v>
      </c>
      <c r="B5584" s="280" t="s">
        <v>5748</v>
      </c>
      <c r="C5584" s="280" t="s">
        <v>1182</v>
      </c>
      <c r="D5584" s="280" t="s">
        <v>1394</v>
      </c>
      <c r="E5584" s="80">
        <v>0</v>
      </c>
      <c r="F5584" s="80">
        <v>708511</v>
      </c>
      <c r="G5584" s="80">
        <v>3</v>
      </c>
      <c r="H5584" s="280" t="s">
        <v>1394</v>
      </c>
      <c r="I5584" s="80"/>
    </row>
    <row r="5585" spans="1:9">
      <c r="A5585" s="280" t="s">
        <v>6984</v>
      </c>
      <c r="B5585" s="280" t="s">
        <v>5750</v>
      </c>
      <c r="C5585" s="280" t="s">
        <v>1182</v>
      </c>
      <c r="D5585" s="280" t="s">
        <v>1394</v>
      </c>
      <c r="E5585" s="80">
        <v>0</v>
      </c>
      <c r="F5585" s="80">
        <v>708511</v>
      </c>
      <c r="G5585" s="80">
        <v>3</v>
      </c>
      <c r="H5585" s="280" t="s">
        <v>1394</v>
      </c>
      <c r="I5585" s="80"/>
    </row>
    <row r="5586" spans="1:9">
      <c r="A5586" s="280" t="s">
        <v>6985</v>
      </c>
      <c r="B5586" s="280" t="s">
        <v>5752</v>
      </c>
      <c r="C5586" s="280" t="s">
        <v>1182</v>
      </c>
      <c r="D5586" s="280" t="s">
        <v>1394</v>
      </c>
      <c r="E5586" s="80">
        <v>0</v>
      </c>
      <c r="F5586" s="80">
        <v>708511</v>
      </c>
      <c r="G5586" s="80">
        <v>3</v>
      </c>
      <c r="H5586" s="280" t="s">
        <v>1394</v>
      </c>
      <c r="I5586" s="80"/>
    </row>
    <row r="5587" spans="1:9">
      <c r="A5587" s="280" t="s">
        <v>6986</v>
      </c>
      <c r="B5587" s="280" t="s">
        <v>5754</v>
      </c>
      <c r="C5587" s="280" t="s">
        <v>1182</v>
      </c>
      <c r="D5587" s="280" t="s">
        <v>1394</v>
      </c>
      <c r="E5587" s="80">
        <v>0</v>
      </c>
      <c r="F5587" s="80">
        <v>708511</v>
      </c>
      <c r="G5587" s="80">
        <v>3</v>
      </c>
      <c r="H5587" s="280" t="s">
        <v>1394</v>
      </c>
      <c r="I5587" s="80"/>
    </row>
    <row r="5588" spans="1:9">
      <c r="A5588" s="280" t="s">
        <v>6987</v>
      </c>
      <c r="B5588" s="280" t="s">
        <v>5748</v>
      </c>
      <c r="C5588" s="280" t="s">
        <v>1200</v>
      </c>
      <c r="D5588" s="280" t="s">
        <v>1394</v>
      </c>
      <c r="E5588" s="80">
        <v>140153</v>
      </c>
      <c r="F5588" s="80">
        <v>708511</v>
      </c>
      <c r="G5588" s="80">
        <v>3</v>
      </c>
      <c r="H5588" s="280" t="s">
        <v>1394</v>
      </c>
      <c r="I5588" s="80"/>
    </row>
    <row r="5589" spans="1:9">
      <c r="A5589" s="280" t="s">
        <v>6988</v>
      </c>
      <c r="B5589" s="280" t="s">
        <v>5750</v>
      </c>
      <c r="C5589" s="280" t="s">
        <v>1200</v>
      </c>
      <c r="D5589" s="280" t="s">
        <v>1394</v>
      </c>
      <c r="E5589" s="80">
        <v>1772405400</v>
      </c>
      <c r="F5589" s="80">
        <v>708511</v>
      </c>
      <c r="G5589" s="80">
        <v>3</v>
      </c>
      <c r="H5589" s="280" t="s">
        <v>1394</v>
      </c>
      <c r="I5589" s="80"/>
    </row>
    <row r="5590" spans="1:9">
      <c r="A5590" s="280" t="s">
        <v>6989</v>
      </c>
      <c r="B5590" s="280" t="s">
        <v>5752</v>
      </c>
      <c r="C5590" s="280" t="s">
        <v>1200</v>
      </c>
      <c r="D5590" s="280" t="s">
        <v>1394</v>
      </c>
      <c r="E5590" s="80">
        <v>0.197813442557702</v>
      </c>
      <c r="F5590" s="80">
        <v>708511</v>
      </c>
      <c r="G5590" s="80">
        <v>3</v>
      </c>
      <c r="H5590" s="280" t="s">
        <v>1394</v>
      </c>
      <c r="I5590" s="80"/>
    </row>
    <row r="5591" spans="1:9">
      <c r="A5591" s="280" t="s">
        <v>6990</v>
      </c>
      <c r="B5591" s="280" t="s">
        <v>5754</v>
      </c>
      <c r="C5591" s="280" t="s">
        <v>1200</v>
      </c>
      <c r="D5591" s="280" t="s">
        <v>1394</v>
      </c>
      <c r="E5591" s="80">
        <v>2501.5919301182339</v>
      </c>
      <c r="F5591" s="80">
        <v>708511</v>
      </c>
      <c r="G5591" s="80">
        <v>3</v>
      </c>
      <c r="H5591" s="280" t="s">
        <v>1394</v>
      </c>
      <c r="I5591" s="80"/>
    </row>
    <row r="5592" spans="1:9">
      <c r="A5592" s="280" t="s">
        <v>6991</v>
      </c>
      <c r="B5592" s="280" t="s">
        <v>1457</v>
      </c>
      <c r="C5592" s="280" t="s">
        <v>1200</v>
      </c>
      <c r="D5592" s="280" t="s">
        <v>1211</v>
      </c>
      <c r="E5592" s="80">
        <v>2.2036174912909864E-2</v>
      </c>
      <c r="F5592" s="80">
        <v>708511</v>
      </c>
      <c r="G5592" s="80">
        <v>3</v>
      </c>
      <c r="H5592" s="280" t="s">
        <v>1342</v>
      </c>
      <c r="I5592" s="80"/>
    </row>
    <row r="5593" spans="1:9">
      <c r="A5593" s="280" t="s">
        <v>6992</v>
      </c>
      <c r="B5593" s="280" t="s">
        <v>1457</v>
      </c>
      <c r="C5593" s="280" t="s">
        <v>1200</v>
      </c>
      <c r="D5593" s="280" t="s">
        <v>1212</v>
      </c>
      <c r="E5593" s="80">
        <v>2.2345592517788726E-2</v>
      </c>
      <c r="F5593" s="80">
        <v>708511</v>
      </c>
      <c r="G5593" s="80">
        <v>3</v>
      </c>
      <c r="H5593" s="280" t="s">
        <v>1342</v>
      </c>
      <c r="I5593" s="80"/>
    </row>
    <row r="5594" spans="1:9">
      <c r="A5594" s="280" t="s">
        <v>6993</v>
      </c>
      <c r="B5594" s="280" t="s">
        <v>1457</v>
      </c>
      <c r="C5594" s="280" t="s">
        <v>1200</v>
      </c>
      <c r="D5594" s="280" t="s">
        <v>1213</v>
      </c>
      <c r="E5594" s="80">
        <v>2.2036174912909864E-2</v>
      </c>
      <c r="F5594" s="80">
        <v>708511</v>
      </c>
      <c r="G5594" s="80">
        <v>3</v>
      </c>
      <c r="H5594" s="280" t="s">
        <v>1342</v>
      </c>
      <c r="I5594" s="80"/>
    </row>
    <row r="5595" spans="1:9">
      <c r="A5595" s="280" t="s">
        <v>6994</v>
      </c>
      <c r="B5595" s="280" t="s">
        <v>1457</v>
      </c>
      <c r="C5595" s="280" t="s">
        <v>1200</v>
      </c>
      <c r="D5595" s="280" t="s">
        <v>1214</v>
      </c>
      <c r="E5595" s="80">
        <v>2.2285259496068827E-2</v>
      </c>
      <c r="F5595" s="80">
        <v>708511</v>
      </c>
      <c r="G5595" s="80">
        <v>3</v>
      </c>
      <c r="H5595" s="280" t="s">
        <v>1342</v>
      </c>
      <c r="I5595" s="80"/>
    </row>
    <row r="5596" spans="1:9">
      <c r="A5596" s="280" t="s">
        <v>6995</v>
      </c>
      <c r="B5596" s="280" t="s">
        <v>1457</v>
      </c>
      <c r="C5596" s="280" t="s">
        <v>1200</v>
      </c>
      <c r="D5596" s="280" t="s">
        <v>1215</v>
      </c>
      <c r="E5596" s="80">
        <v>2.1670396763332527E-2</v>
      </c>
      <c r="F5596" s="80">
        <v>708511</v>
      </c>
      <c r="G5596" s="80">
        <v>3</v>
      </c>
      <c r="H5596" s="280" t="s">
        <v>1342</v>
      </c>
      <c r="I5596" s="80"/>
    </row>
    <row r="5597" spans="1:9">
      <c r="A5597" s="280" t="s">
        <v>6996</v>
      </c>
      <c r="B5597" s="280" t="s">
        <v>1457</v>
      </c>
      <c r="C5597" s="280" t="s">
        <v>1200</v>
      </c>
      <c r="D5597" s="280" t="s">
        <v>1216</v>
      </c>
      <c r="E5597" s="80">
        <v>2.4214077971944189E-2</v>
      </c>
      <c r="F5597" s="80">
        <v>708511</v>
      </c>
      <c r="G5597" s="80">
        <v>3</v>
      </c>
      <c r="H5597" s="280" t="s">
        <v>1342</v>
      </c>
      <c r="I5597" s="80"/>
    </row>
    <row r="5598" spans="1:9">
      <c r="A5598" s="280" t="s">
        <v>6997</v>
      </c>
      <c r="B5598" s="280" t="s">
        <v>1457</v>
      </c>
      <c r="C5598" s="280" t="s">
        <v>1200</v>
      </c>
      <c r="D5598" s="280" t="s">
        <v>1217</v>
      </c>
      <c r="E5598" s="80">
        <v>1.7343020855089587E-2</v>
      </c>
      <c r="F5598" s="80">
        <v>708511</v>
      </c>
      <c r="G5598" s="80">
        <v>3</v>
      </c>
      <c r="H5598" s="280" t="s">
        <v>1342</v>
      </c>
      <c r="I5598" s="80"/>
    </row>
    <row r="5599" spans="1:9">
      <c r="A5599" s="280" t="s">
        <v>6998</v>
      </c>
      <c r="B5599" s="280" t="s">
        <v>1457</v>
      </c>
      <c r="C5599" s="280" t="s">
        <v>1200</v>
      </c>
      <c r="D5599" s="280" t="s">
        <v>1218</v>
      </c>
      <c r="E5599" s="80">
        <v>1.0195080999544673E-2</v>
      </c>
      <c r="F5599" s="80">
        <v>708511</v>
      </c>
      <c r="G5599" s="80">
        <v>3</v>
      </c>
      <c r="H5599" s="280" t="s">
        <v>1342</v>
      </c>
      <c r="I5599" s="80"/>
    </row>
    <row r="5600" spans="1:9">
      <c r="A5600" s="280" t="s">
        <v>6999</v>
      </c>
      <c r="B5600" s="280" t="s">
        <v>1457</v>
      </c>
      <c r="C5600" s="280" t="s">
        <v>1200</v>
      </c>
      <c r="D5600" s="280" t="s">
        <v>1219</v>
      </c>
      <c r="E5600" s="80">
        <v>1.9338523314209481E-2</v>
      </c>
      <c r="F5600" s="80">
        <v>708511</v>
      </c>
      <c r="G5600" s="80">
        <v>3</v>
      </c>
      <c r="H5600" s="280" t="s">
        <v>1342</v>
      </c>
      <c r="I5600" s="80"/>
    </row>
    <row r="5601" spans="1:9">
      <c r="A5601" s="280" t="s">
        <v>7000</v>
      </c>
      <c r="B5601" s="280" t="s">
        <v>1457</v>
      </c>
      <c r="C5601" s="280" t="s">
        <v>1200</v>
      </c>
      <c r="D5601" s="280" t="s">
        <v>1347</v>
      </c>
      <c r="E5601" s="80">
        <v>1.8075476694514168E-2</v>
      </c>
      <c r="F5601" s="80">
        <v>708511</v>
      </c>
      <c r="G5601" s="80">
        <v>3</v>
      </c>
      <c r="H5601" s="280" t="s">
        <v>1342</v>
      </c>
      <c r="I5601" s="80"/>
    </row>
    <row r="5602" spans="1:9">
      <c r="A5602" s="280" t="s">
        <v>7001</v>
      </c>
      <c r="B5602" s="280" t="s">
        <v>1457</v>
      </c>
      <c r="C5602" s="280" t="s">
        <v>1200</v>
      </c>
      <c r="D5602" s="280" t="s">
        <v>1344</v>
      </c>
      <c r="E5602" s="80">
        <v>4.7407791679561412E-2</v>
      </c>
      <c r="F5602" s="80">
        <v>708511</v>
      </c>
      <c r="G5602" s="80">
        <v>3</v>
      </c>
      <c r="H5602" s="280" t="s">
        <v>1342</v>
      </c>
      <c r="I5602" s="80"/>
    </row>
    <row r="5603" spans="1:9">
      <c r="A5603" s="280" t="s">
        <v>7002</v>
      </c>
      <c r="B5603" s="280" t="s">
        <v>5748</v>
      </c>
      <c r="C5603" s="280" t="s">
        <v>1201</v>
      </c>
      <c r="D5603" s="280" t="s">
        <v>1394</v>
      </c>
      <c r="E5603" s="80">
        <v>666701</v>
      </c>
      <c r="F5603" s="80">
        <v>708511</v>
      </c>
      <c r="G5603" s="80">
        <v>3</v>
      </c>
      <c r="H5603" s="280" t="s">
        <v>1394</v>
      </c>
      <c r="I5603" s="80"/>
    </row>
    <row r="5604" spans="1:9">
      <c r="A5604" s="280" t="s">
        <v>7003</v>
      </c>
      <c r="B5604" s="280" t="s">
        <v>5750</v>
      </c>
      <c r="C5604" s="280" t="s">
        <v>1201</v>
      </c>
      <c r="D5604" s="280" t="s">
        <v>1394</v>
      </c>
      <c r="E5604" s="80">
        <v>85403867084</v>
      </c>
      <c r="F5604" s="80">
        <v>708511</v>
      </c>
      <c r="G5604" s="80">
        <v>3</v>
      </c>
      <c r="H5604" s="280" t="s">
        <v>1394</v>
      </c>
      <c r="I5604" s="80"/>
    </row>
    <row r="5605" spans="1:9">
      <c r="A5605" s="280" t="s">
        <v>7004</v>
      </c>
      <c r="B5605" s="280" t="s">
        <v>5752</v>
      </c>
      <c r="C5605" s="280" t="s">
        <v>1201</v>
      </c>
      <c r="D5605" s="280" t="s">
        <v>1394</v>
      </c>
      <c r="E5605" s="80">
        <v>0.94098891901466597</v>
      </c>
      <c r="F5605" s="80">
        <v>708511</v>
      </c>
      <c r="G5605" s="80">
        <v>3</v>
      </c>
      <c r="H5605" s="280" t="s">
        <v>1394</v>
      </c>
      <c r="I5605" s="80"/>
    </row>
    <row r="5606" spans="1:9">
      <c r="A5606" s="280" t="s">
        <v>7005</v>
      </c>
      <c r="B5606" s="280" t="s">
        <v>5754</v>
      </c>
      <c r="C5606" s="280" t="s">
        <v>1201</v>
      </c>
      <c r="D5606" s="280" t="s">
        <v>1394</v>
      </c>
      <c r="E5606" s="80">
        <v>120539.93104411929</v>
      </c>
      <c r="F5606" s="80">
        <v>708511</v>
      </c>
      <c r="G5606" s="80">
        <v>3</v>
      </c>
      <c r="H5606" s="280" t="s">
        <v>1394</v>
      </c>
      <c r="I5606" s="80"/>
    </row>
    <row r="5607" spans="1:9">
      <c r="A5607" s="280" t="s">
        <v>7006</v>
      </c>
      <c r="B5607" s="280" t="s">
        <v>1457</v>
      </c>
      <c r="C5607" s="280" t="s">
        <v>1201</v>
      </c>
      <c r="D5607" s="280" t="s">
        <v>1211</v>
      </c>
      <c r="E5607" s="80">
        <v>0.22710497988963668</v>
      </c>
      <c r="F5607" s="80">
        <v>708511</v>
      </c>
      <c r="G5607" s="80">
        <v>3</v>
      </c>
      <c r="H5607" s="280" t="s">
        <v>1342</v>
      </c>
      <c r="I5607" s="80"/>
    </row>
    <row r="5608" spans="1:9">
      <c r="A5608" s="280" t="s">
        <v>7007</v>
      </c>
      <c r="B5608" s="280" t="s">
        <v>1457</v>
      </c>
      <c r="C5608" s="280" t="s">
        <v>1201</v>
      </c>
      <c r="D5608" s="280" t="s">
        <v>1212</v>
      </c>
      <c r="E5608" s="80">
        <v>0.22910067707888063</v>
      </c>
      <c r="F5608" s="80">
        <v>708511</v>
      </c>
      <c r="G5608" s="80">
        <v>3</v>
      </c>
      <c r="H5608" s="280" t="s">
        <v>1342</v>
      </c>
      <c r="I5608" s="80"/>
    </row>
    <row r="5609" spans="1:9">
      <c r="A5609" s="280" t="s">
        <v>7008</v>
      </c>
      <c r="B5609" s="280" t="s">
        <v>1457</v>
      </c>
      <c r="C5609" s="280" t="s">
        <v>1201</v>
      </c>
      <c r="D5609" s="280" t="s">
        <v>1213</v>
      </c>
      <c r="E5609" s="80">
        <v>0.22710497988963668</v>
      </c>
      <c r="F5609" s="80">
        <v>708511</v>
      </c>
      <c r="G5609" s="80">
        <v>3</v>
      </c>
      <c r="H5609" s="280" t="s">
        <v>1342</v>
      </c>
      <c r="I5609" s="80"/>
    </row>
    <row r="5610" spans="1:9">
      <c r="A5610" s="280" t="s">
        <v>7009</v>
      </c>
      <c r="B5610" s="280" t="s">
        <v>1457</v>
      </c>
      <c r="C5610" s="280" t="s">
        <v>1201</v>
      </c>
      <c r="D5610" s="280" t="s">
        <v>1214</v>
      </c>
      <c r="E5610" s="80">
        <v>0.22890989508684254</v>
      </c>
      <c r="F5610" s="80">
        <v>708511</v>
      </c>
      <c r="G5610" s="80">
        <v>3</v>
      </c>
      <c r="H5610" s="280" t="s">
        <v>1342</v>
      </c>
      <c r="I5610" s="80"/>
    </row>
    <row r="5611" spans="1:9">
      <c r="A5611" s="280" t="s">
        <v>7010</v>
      </c>
      <c r="B5611" s="280" t="s">
        <v>1457</v>
      </c>
      <c r="C5611" s="280" t="s">
        <v>1201</v>
      </c>
      <c r="D5611" s="280" t="s">
        <v>1215</v>
      </c>
      <c r="E5611" s="80">
        <v>0.22324473897633873</v>
      </c>
      <c r="F5611" s="80">
        <v>708511</v>
      </c>
      <c r="G5611" s="80">
        <v>3</v>
      </c>
      <c r="H5611" s="280" t="s">
        <v>1342</v>
      </c>
      <c r="I5611" s="80"/>
    </row>
    <row r="5612" spans="1:9">
      <c r="A5612" s="280" t="s">
        <v>7011</v>
      </c>
      <c r="B5612" s="280" t="s">
        <v>1457</v>
      </c>
      <c r="C5612" s="280" t="s">
        <v>1201</v>
      </c>
      <c r="D5612" s="280" t="s">
        <v>1216</v>
      </c>
      <c r="E5612" s="80">
        <v>0.26742679986261192</v>
      </c>
      <c r="F5612" s="80">
        <v>708511</v>
      </c>
      <c r="G5612" s="80">
        <v>3</v>
      </c>
      <c r="H5612" s="280" t="s">
        <v>1342</v>
      </c>
      <c r="I5612" s="80"/>
    </row>
    <row r="5613" spans="1:9">
      <c r="A5613" s="280" t="s">
        <v>7012</v>
      </c>
      <c r="B5613" s="280" t="s">
        <v>1457</v>
      </c>
      <c r="C5613" s="280" t="s">
        <v>1201</v>
      </c>
      <c r="D5613" s="280" t="s">
        <v>1217</v>
      </c>
      <c r="E5613" s="80">
        <v>0.16884426862750149</v>
      </c>
      <c r="F5613" s="80">
        <v>708511</v>
      </c>
      <c r="G5613" s="80">
        <v>3</v>
      </c>
      <c r="H5613" s="280" t="s">
        <v>1342</v>
      </c>
      <c r="I5613" s="80"/>
    </row>
    <row r="5614" spans="1:9">
      <c r="A5614" s="280" t="s">
        <v>7013</v>
      </c>
      <c r="B5614" s="280" t="s">
        <v>1457</v>
      </c>
      <c r="C5614" s="280" t="s">
        <v>1201</v>
      </c>
      <c r="D5614" s="280" t="s">
        <v>1218</v>
      </c>
      <c r="E5614" s="80">
        <v>6.1961608334913702E-2</v>
      </c>
      <c r="F5614" s="80">
        <v>708511</v>
      </c>
      <c r="G5614" s="80">
        <v>3</v>
      </c>
      <c r="H5614" s="280" t="s">
        <v>1342</v>
      </c>
      <c r="I5614" s="80"/>
    </row>
    <row r="5615" spans="1:9">
      <c r="A5615" s="280" t="s">
        <v>7014</v>
      </c>
      <c r="B5615" s="280" t="s">
        <v>1457</v>
      </c>
      <c r="C5615" s="280" t="s">
        <v>1201</v>
      </c>
      <c r="D5615" s="280" t="s">
        <v>1219</v>
      </c>
      <c r="E5615" s="80">
        <v>21209.497148642815</v>
      </c>
      <c r="F5615" s="80">
        <v>708511</v>
      </c>
      <c r="G5615" s="80">
        <v>3</v>
      </c>
      <c r="H5615" s="280" t="s">
        <v>1342</v>
      </c>
      <c r="I5615" s="80"/>
    </row>
    <row r="5616" spans="1:9">
      <c r="A5616" s="280" t="s">
        <v>7015</v>
      </c>
      <c r="B5616" s="280" t="s">
        <v>1457</v>
      </c>
      <c r="C5616" s="280" t="s">
        <v>1201</v>
      </c>
      <c r="D5616" s="280" t="s">
        <v>1347</v>
      </c>
      <c r="E5616" s="80">
        <v>0.22063013312554391</v>
      </c>
      <c r="F5616" s="80">
        <v>708511</v>
      </c>
      <c r="G5616" s="80">
        <v>3</v>
      </c>
      <c r="H5616" s="280" t="s">
        <v>1342</v>
      </c>
      <c r="I5616" s="80"/>
    </row>
    <row r="5617" spans="1:9">
      <c r="A5617" s="280" t="s">
        <v>7016</v>
      </c>
      <c r="B5617" s="280" t="s">
        <v>1457</v>
      </c>
      <c r="C5617" s="280" t="s">
        <v>1201</v>
      </c>
      <c r="D5617" s="280" t="s">
        <v>1344</v>
      </c>
      <c r="E5617" s="80">
        <v>0.50316454469307892</v>
      </c>
      <c r="F5617" s="80">
        <v>708511</v>
      </c>
      <c r="G5617" s="80">
        <v>3</v>
      </c>
      <c r="H5617" s="280" t="s">
        <v>1342</v>
      </c>
      <c r="I5617" s="80"/>
    </row>
    <row r="5618" spans="1:9">
      <c r="A5618" s="280" t="s">
        <v>7017</v>
      </c>
      <c r="B5618" s="280" t="s">
        <v>5748</v>
      </c>
      <c r="C5618" s="280" t="s">
        <v>1202</v>
      </c>
      <c r="D5618" s="280" t="s">
        <v>1394</v>
      </c>
      <c r="E5618" s="80">
        <v>9601</v>
      </c>
      <c r="F5618" s="80">
        <v>708511</v>
      </c>
      <c r="G5618" s="80">
        <v>3</v>
      </c>
      <c r="H5618" s="280" t="s">
        <v>1394</v>
      </c>
      <c r="I5618" s="80"/>
    </row>
    <row r="5619" spans="1:9">
      <c r="A5619" s="280" t="s">
        <v>7018</v>
      </c>
      <c r="B5619" s="280" t="s">
        <v>5750</v>
      </c>
      <c r="C5619" s="280" t="s">
        <v>1202</v>
      </c>
      <c r="D5619" s="280" t="s">
        <v>1394</v>
      </c>
      <c r="E5619" s="80">
        <v>1488550015.125</v>
      </c>
      <c r="F5619" s="80">
        <v>708511</v>
      </c>
      <c r="G5619" s="80">
        <v>3</v>
      </c>
      <c r="H5619" s="280" t="s">
        <v>1394</v>
      </c>
      <c r="I5619" s="80"/>
    </row>
    <row r="5620" spans="1:9">
      <c r="A5620" s="280" t="s">
        <v>7019</v>
      </c>
      <c r="B5620" s="280" t="s">
        <v>5752</v>
      </c>
      <c r="C5620" s="280" t="s">
        <v>1202</v>
      </c>
      <c r="D5620" s="280" t="s">
        <v>1394</v>
      </c>
      <c r="E5620" s="80">
        <v>1.3550954043056495E-2</v>
      </c>
      <c r="F5620" s="80">
        <v>708511</v>
      </c>
      <c r="G5620" s="80">
        <v>3</v>
      </c>
      <c r="H5620" s="280" t="s">
        <v>1394</v>
      </c>
      <c r="I5620" s="80"/>
    </row>
    <row r="5621" spans="1:9">
      <c r="A5621" s="280" t="s">
        <v>7020</v>
      </c>
      <c r="B5621" s="280" t="s">
        <v>5754</v>
      </c>
      <c r="C5621" s="280" t="s">
        <v>1202</v>
      </c>
      <c r="D5621" s="280" t="s">
        <v>1394</v>
      </c>
      <c r="E5621" s="80">
        <v>2100.9554052442377</v>
      </c>
      <c r="F5621" s="80">
        <v>708511</v>
      </c>
      <c r="G5621" s="80">
        <v>3</v>
      </c>
      <c r="H5621" s="280" t="s">
        <v>1394</v>
      </c>
      <c r="I5621" s="80"/>
    </row>
    <row r="5622" spans="1:9">
      <c r="A5622" s="280" t="s">
        <v>7021</v>
      </c>
      <c r="B5622" s="280" t="s">
        <v>1457</v>
      </c>
      <c r="C5622" s="280" t="s">
        <v>1202</v>
      </c>
      <c r="D5622" s="280" t="s">
        <v>1211</v>
      </c>
      <c r="E5622" s="80">
        <v>0.27864913250391582</v>
      </c>
      <c r="F5622" s="80">
        <v>708511</v>
      </c>
      <c r="G5622" s="80">
        <v>3</v>
      </c>
      <c r="H5622" s="280" t="s">
        <v>1342</v>
      </c>
      <c r="I5622" s="80"/>
    </row>
    <row r="5623" spans="1:9">
      <c r="A5623" s="280" t="s">
        <v>7022</v>
      </c>
      <c r="B5623" s="280" t="s">
        <v>1457</v>
      </c>
      <c r="C5623" s="280" t="s">
        <v>1202</v>
      </c>
      <c r="D5623" s="280" t="s">
        <v>1212</v>
      </c>
      <c r="E5623" s="80">
        <v>0.27864913250391582</v>
      </c>
      <c r="F5623" s="80">
        <v>708511</v>
      </c>
      <c r="G5623" s="80">
        <v>3</v>
      </c>
      <c r="H5623" s="280" t="s">
        <v>1342</v>
      </c>
      <c r="I5623" s="80"/>
    </row>
    <row r="5624" spans="1:9">
      <c r="A5624" s="280" t="s">
        <v>7023</v>
      </c>
      <c r="B5624" s="280" t="s">
        <v>1457</v>
      </c>
      <c r="C5624" s="280" t="s">
        <v>1202</v>
      </c>
      <c r="D5624" s="280" t="s">
        <v>1213</v>
      </c>
      <c r="E5624" s="80">
        <v>0.27864913250391582</v>
      </c>
      <c r="F5624" s="80">
        <v>708511</v>
      </c>
      <c r="G5624" s="80">
        <v>3</v>
      </c>
      <c r="H5624" s="280" t="s">
        <v>1342</v>
      </c>
      <c r="I5624" s="80"/>
    </row>
    <row r="5625" spans="1:9">
      <c r="A5625" s="280" t="s">
        <v>7024</v>
      </c>
      <c r="B5625" s="280" t="s">
        <v>1457</v>
      </c>
      <c r="C5625" s="280" t="s">
        <v>1202</v>
      </c>
      <c r="D5625" s="280" t="s">
        <v>1214</v>
      </c>
      <c r="E5625" s="80">
        <v>0.27864913250391582</v>
      </c>
      <c r="F5625" s="80">
        <v>708511</v>
      </c>
      <c r="G5625" s="80">
        <v>3</v>
      </c>
      <c r="H5625" s="280" t="s">
        <v>1342</v>
      </c>
      <c r="I5625" s="80"/>
    </row>
    <row r="5626" spans="1:9">
      <c r="A5626" s="280" t="s">
        <v>7025</v>
      </c>
      <c r="B5626" s="280" t="s">
        <v>1457</v>
      </c>
      <c r="C5626" s="280" t="s">
        <v>1202</v>
      </c>
      <c r="D5626" s="280" t="s">
        <v>1215</v>
      </c>
      <c r="E5626" s="80">
        <v>0.21662518483636772</v>
      </c>
      <c r="F5626" s="80">
        <v>708511</v>
      </c>
      <c r="G5626" s="80">
        <v>3</v>
      </c>
      <c r="H5626" s="280" t="s">
        <v>1342</v>
      </c>
      <c r="I5626" s="80"/>
    </row>
    <row r="5627" spans="1:9">
      <c r="A5627" s="280" t="s">
        <v>7026</v>
      </c>
      <c r="B5627" s="280" t="s">
        <v>1457</v>
      </c>
      <c r="C5627" s="280" t="s">
        <v>1202</v>
      </c>
      <c r="D5627" s="280" t="s">
        <v>1216</v>
      </c>
      <c r="E5627" s="80">
        <v>0.25335920442094828</v>
      </c>
      <c r="F5627" s="80">
        <v>708511</v>
      </c>
      <c r="G5627" s="80">
        <v>3</v>
      </c>
      <c r="H5627" s="280" t="s">
        <v>1342</v>
      </c>
      <c r="I5627" s="80"/>
    </row>
    <row r="5628" spans="1:9">
      <c r="A5628" s="280" t="s">
        <v>7027</v>
      </c>
      <c r="B5628" s="280" t="s">
        <v>1457</v>
      </c>
      <c r="C5628" s="280" t="s">
        <v>1202</v>
      </c>
      <c r="D5628" s="280" t="s">
        <v>1217</v>
      </c>
      <c r="E5628" s="80">
        <v>0.17395833946850664</v>
      </c>
      <c r="F5628" s="80">
        <v>708511</v>
      </c>
      <c r="G5628" s="80">
        <v>3</v>
      </c>
      <c r="H5628" s="280" t="s">
        <v>1342</v>
      </c>
      <c r="I5628" s="80"/>
    </row>
    <row r="5629" spans="1:9">
      <c r="A5629" s="280" t="s">
        <v>7028</v>
      </c>
      <c r="B5629" s="280" t="s">
        <v>1457</v>
      </c>
      <c r="C5629" s="280" t="s">
        <v>1202</v>
      </c>
      <c r="D5629" s="280" t="s">
        <v>1218</v>
      </c>
      <c r="E5629" s="80">
        <v>9.4233225550598446E-2</v>
      </c>
      <c r="F5629" s="80">
        <v>708511</v>
      </c>
      <c r="G5629" s="80">
        <v>3</v>
      </c>
      <c r="H5629" s="280" t="s">
        <v>1342</v>
      </c>
      <c r="I5629" s="80"/>
    </row>
    <row r="5630" spans="1:9">
      <c r="A5630" s="280" t="s">
        <v>7029</v>
      </c>
      <c r="B5630" s="280" t="s">
        <v>1457</v>
      </c>
      <c r="C5630" s="280" t="s">
        <v>1202</v>
      </c>
      <c r="D5630" s="280" t="s">
        <v>1219</v>
      </c>
      <c r="E5630" s="80">
        <v>0.21546839667579459</v>
      </c>
      <c r="F5630" s="80">
        <v>708511</v>
      </c>
      <c r="G5630" s="80">
        <v>3</v>
      </c>
      <c r="H5630" s="280" t="s">
        <v>1342</v>
      </c>
      <c r="I5630" s="80"/>
    </row>
    <row r="5631" spans="1:9">
      <c r="A5631" s="280" t="s">
        <v>7030</v>
      </c>
      <c r="B5631" s="280" t="s">
        <v>1457</v>
      </c>
      <c r="C5631" s="280" t="s">
        <v>1202</v>
      </c>
      <c r="D5631" s="280" t="s">
        <v>1347</v>
      </c>
      <c r="E5631" s="80">
        <v>0.27324500511981475</v>
      </c>
      <c r="F5631" s="80">
        <v>708511</v>
      </c>
      <c r="G5631" s="80">
        <v>3</v>
      </c>
      <c r="H5631" s="280" t="s">
        <v>1342</v>
      </c>
      <c r="I5631" s="80"/>
    </row>
    <row r="5632" spans="1:9">
      <c r="A5632" s="280" t="s">
        <v>7031</v>
      </c>
      <c r="B5632" s="280" t="s">
        <v>1457</v>
      </c>
      <c r="C5632" s="280" t="s">
        <v>1202</v>
      </c>
      <c r="D5632" s="280" t="s">
        <v>1344</v>
      </c>
      <c r="E5632" s="80">
        <v>0.61278851918725818</v>
      </c>
      <c r="F5632" s="80">
        <v>708511</v>
      </c>
      <c r="G5632" s="80">
        <v>3</v>
      </c>
      <c r="H5632" s="280" t="s">
        <v>1342</v>
      </c>
      <c r="I5632" s="80"/>
    </row>
    <row r="5633" spans="1:9">
      <c r="A5633" s="280" t="s">
        <v>7032</v>
      </c>
      <c r="B5633" s="280" t="s">
        <v>5748</v>
      </c>
      <c r="C5633" s="280" t="s">
        <v>1203</v>
      </c>
      <c r="D5633" s="280" t="s">
        <v>1394</v>
      </c>
      <c r="E5633" s="80">
        <v>130995</v>
      </c>
      <c r="F5633" s="80">
        <v>708511</v>
      </c>
      <c r="G5633" s="80">
        <v>3</v>
      </c>
      <c r="H5633" s="280" t="s">
        <v>1394</v>
      </c>
      <c r="I5633" s="80"/>
    </row>
    <row r="5634" spans="1:9">
      <c r="A5634" s="280" t="s">
        <v>7033</v>
      </c>
      <c r="B5634" s="280" t="s">
        <v>5750</v>
      </c>
      <c r="C5634" s="280" t="s">
        <v>1203</v>
      </c>
      <c r="D5634" s="280" t="s">
        <v>1394</v>
      </c>
      <c r="E5634" s="80">
        <v>667178773.90429688</v>
      </c>
      <c r="F5634" s="80">
        <v>708511</v>
      </c>
      <c r="G5634" s="80">
        <v>3</v>
      </c>
      <c r="H5634" s="280" t="s">
        <v>1394</v>
      </c>
      <c r="I5634" s="80"/>
    </row>
    <row r="5635" spans="1:9">
      <c r="A5635" s="280" t="s">
        <v>7034</v>
      </c>
      <c r="B5635" s="280" t="s">
        <v>5752</v>
      </c>
      <c r="C5635" s="280" t="s">
        <v>1203</v>
      </c>
      <c r="D5635" s="280" t="s">
        <v>1394</v>
      </c>
      <c r="E5635" s="80">
        <v>0.18488774345070155</v>
      </c>
      <c r="F5635" s="80">
        <v>708511</v>
      </c>
      <c r="G5635" s="80">
        <v>3</v>
      </c>
      <c r="H5635" s="280" t="s">
        <v>1394</v>
      </c>
      <c r="I5635" s="80"/>
    </row>
    <row r="5636" spans="1:9">
      <c r="A5636" s="280" t="s">
        <v>7035</v>
      </c>
      <c r="B5636" s="280" t="s">
        <v>5754</v>
      </c>
      <c r="C5636" s="280" t="s">
        <v>1203</v>
      </c>
      <c r="D5636" s="280" t="s">
        <v>1394</v>
      </c>
      <c r="E5636" s="80">
        <v>941.66325421100998</v>
      </c>
      <c r="F5636" s="80">
        <v>708511</v>
      </c>
      <c r="G5636" s="80">
        <v>3</v>
      </c>
      <c r="H5636" s="280" t="s">
        <v>1394</v>
      </c>
      <c r="I5636" s="80"/>
    </row>
    <row r="5637" spans="1:9">
      <c r="A5637" s="280" t="s">
        <v>7036</v>
      </c>
      <c r="B5637" s="280" t="s">
        <v>1457</v>
      </c>
      <c r="C5637" s="280" t="s">
        <v>1203</v>
      </c>
      <c r="D5637" s="280" t="s">
        <v>1211</v>
      </c>
      <c r="E5637" s="80">
        <v>9.0357739808954157E-3</v>
      </c>
      <c r="F5637" s="80">
        <v>708511</v>
      </c>
      <c r="G5637" s="80">
        <v>3</v>
      </c>
      <c r="H5637" s="280" t="s">
        <v>1342</v>
      </c>
      <c r="I5637" s="80"/>
    </row>
    <row r="5638" spans="1:9">
      <c r="A5638" s="280" t="s">
        <v>7037</v>
      </c>
      <c r="B5638" s="280" t="s">
        <v>1457</v>
      </c>
      <c r="C5638" s="280" t="s">
        <v>1203</v>
      </c>
      <c r="D5638" s="280" t="s">
        <v>1212</v>
      </c>
      <c r="E5638" s="80">
        <v>9.1482957382637738E-3</v>
      </c>
      <c r="F5638" s="80">
        <v>708511</v>
      </c>
      <c r="G5638" s="80">
        <v>3</v>
      </c>
      <c r="H5638" s="280" t="s">
        <v>1342</v>
      </c>
      <c r="I5638" s="80"/>
    </row>
    <row r="5639" spans="1:9">
      <c r="A5639" s="280" t="s">
        <v>7038</v>
      </c>
      <c r="B5639" s="280" t="s">
        <v>1457</v>
      </c>
      <c r="C5639" s="280" t="s">
        <v>1203</v>
      </c>
      <c r="D5639" s="280" t="s">
        <v>1213</v>
      </c>
      <c r="E5639" s="80">
        <v>9.0357739808954157E-3</v>
      </c>
      <c r="F5639" s="80">
        <v>708511</v>
      </c>
      <c r="G5639" s="80">
        <v>3</v>
      </c>
      <c r="H5639" s="280" t="s">
        <v>1342</v>
      </c>
      <c r="I5639" s="80"/>
    </row>
    <row r="5640" spans="1:9">
      <c r="A5640" s="280" t="s">
        <v>7039</v>
      </c>
      <c r="B5640" s="280" t="s">
        <v>1457</v>
      </c>
      <c r="C5640" s="280" t="s">
        <v>1203</v>
      </c>
      <c r="D5640" s="280" t="s">
        <v>1214</v>
      </c>
      <c r="E5640" s="80">
        <v>9.1262659684257369E-3</v>
      </c>
      <c r="F5640" s="80">
        <v>708511</v>
      </c>
      <c r="G5640" s="80">
        <v>3</v>
      </c>
      <c r="H5640" s="280" t="s">
        <v>1342</v>
      </c>
      <c r="I5640" s="80"/>
    </row>
    <row r="5641" spans="1:9">
      <c r="A5641" s="280" t="s">
        <v>7040</v>
      </c>
      <c r="B5641" s="280" t="s">
        <v>1457</v>
      </c>
      <c r="C5641" s="280" t="s">
        <v>1203</v>
      </c>
      <c r="D5641" s="280" t="s">
        <v>1215</v>
      </c>
      <c r="E5641" s="80">
        <v>8.7622201163869203E-3</v>
      </c>
      <c r="F5641" s="80">
        <v>708511</v>
      </c>
      <c r="G5641" s="80">
        <v>3</v>
      </c>
      <c r="H5641" s="280" t="s">
        <v>1342</v>
      </c>
      <c r="I5641" s="80"/>
    </row>
    <row r="5642" spans="1:9">
      <c r="A5642" s="280" t="s">
        <v>7041</v>
      </c>
      <c r="B5642" s="280" t="s">
        <v>1457</v>
      </c>
      <c r="C5642" s="280" t="s">
        <v>1203</v>
      </c>
      <c r="D5642" s="280" t="s">
        <v>1216</v>
      </c>
      <c r="E5642" s="80">
        <v>1.271301424055052E-2</v>
      </c>
      <c r="F5642" s="80">
        <v>708511</v>
      </c>
      <c r="G5642" s="80">
        <v>3</v>
      </c>
      <c r="H5642" s="280" t="s">
        <v>1342</v>
      </c>
      <c r="I5642" s="80"/>
    </row>
    <row r="5643" spans="1:9">
      <c r="A5643" s="280" t="s">
        <v>7042</v>
      </c>
      <c r="B5643" s="280" t="s">
        <v>1457</v>
      </c>
      <c r="C5643" s="280" t="s">
        <v>1203</v>
      </c>
      <c r="D5643" s="280" t="s">
        <v>1217</v>
      </c>
      <c r="E5643" s="80">
        <v>6.9764035238048276E-3</v>
      </c>
      <c r="F5643" s="80">
        <v>708511</v>
      </c>
      <c r="G5643" s="80">
        <v>3</v>
      </c>
      <c r="H5643" s="280" t="s">
        <v>1342</v>
      </c>
      <c r="I5643" s="80"/>
    </row>
    <row r="5644" spans="1:9">
      <c r="A5644" s="280" t="s">
        <v>7043</v>
      </c>
      <c r="B5644" s="280" t="s">
        <v>1457</v>
      </c>
      <c r="C5644" s="280" t="s">
        <v>1203</v>
      </c>
      <c r="D5644" s="280" t="s">
        <v>1218</v>
      </c>
      <c r="E5644" s="80">
        <v>5.4459005611887283E-3</v>
      </c>
      <c r="F5644" s="80">
        <v>708511</v>
      </c>
      <c r="G5644" s="80">
        <v>3</v>
      </c>
      <c r="H5644" s="280" t="s">
        <v>1342</v>
      </c>
      <c r="I5644" s="80"/>
    </row>
    <row r="5645" spans="1:9">
      <c r="A5645" s="280" t="s">
        <v>7044</v>
      </c>
      <c r="B5645" s="280" t="s">
        <v>1457</v>
      </c>
      <c r="C5645" s="280" t="s">
        <v>1203</v>
      </c>
      <c r="D5645" s="280" t="s">
        <v>1219</v>
      </c>
      <c r="E5645" s="80">
        <v>909.71752215309004</v>
      </c>
      <c r="F5645" s="80">
        <v>708511</v>
      </c>
      <c r="G5645" s="80">
        <v>3</v>
      </c>
      <c r="H5645" s="280" t="s">
        <v>1342</v>
      </c>
      <c r="I5645" s="80"/>
    </row>
    <row r="5646" spans="1:9">
      <c r="A5646" s="280" t="s">
        <v>7045</v>
      </c>
      <c r="B5646" s="280" t="s">
        <v>1457</v>
      </c>
      <c r="C5646" s="280" t="s">
        <v>1203</v>
      </c>
      <c r="D5646" s="280" t="s">
        <v>1347</v>
      </c>
      <c r="E5646" s="80">
        <v>8.3403457375995603E-3</v>
      </c>
      <c r="F5646" s="80">
        <v>708511</v>
      </c>
      <c r="G5646" s="80">
        <v>3</v>
      </c>
      <c r="H5646" s="280" t="s">
        <v>1342</v>
      </c>
      <c r="I5646" s="80"/>
    </row>
    <row r="5647" spans="1:9">
      <c r="A5647" s="280" t="s">
        <v>7046</v>
      </c>
      <c r="B5647" s="280" t="s">
        <v>1457</v>
      </c>
      <c r="C5647" s="280" t="s">
        <v>1203</v>
      </c>
      <c r="D5647" s="280" t="s">
        <v>1344</v>
      </c>
      <c r="E5647" s="80">
        <v>1.9741568122468963E-2</v>
      </c>
      <c r="F5647" s="80">
        <v>708511</v>
      </c>
      <c r="G5647" s="80">
        <v>3</v>
      </c>
      <c r="H5647" s="280" t="s">
        <v>1342</v>
      </c>
      <c r="I5647" s="80"/>
    </row>
    <row r="5648" spans="1:9">
      <c r="A5648" s="280" t="s">
        <v>7047</v>
      </c>
      <c r="B5648" s="280" t="s">
        <v>5748</v>
      </c>
      <c r="C5648" s="280" t="s">
        <v>1204</v>
      </c>
      <c r="D5648" s="280" t="s">
        <v>1394</v>
      </c>
      <c r="E5648" s="80">
        <v>478390</v>
      </c>
      <c r="F5648" s="80">
        <v>708511</v>
      </c>
      <c r="G5648" s="80">
        <v>3</v>
      </c>
      <c r="H5648" s="280" t="s">
        <v>1394</v>
      </c>
      <c r="I5648" s="80"/>
    </row>
    <row r="5649" spans="1:9">
      <c r="A5649" s="280" t="s">
        <v>7048</v>
      </c>
      <c r="B5649" s="280" t="s">
        <v>5750</v>
      </c>
      <c r="C5649" s="280" t="s">
        <v>1204</v>
      </c>
      <c r="D5649" s="280" t="s">
        <v>1394</v>
      </c>
      <c r="E5649" s="80">
        <v>233313106988.5</v>
      </c>
      <c r="F5649" s="80">
        <v>708511</v>
      </c>
      <c r="G5649" s="80">
        <v>3</v>
      </c>
      <c r="H5649" s="280" t="s">
        <v>1394</v>
      </c>
      <c r="I5649" s="80"/>
    </row>
    <row r="5650" spans="1:9">
      <c r="A5650" s="280" t="s">
        <v>7049</v>
      </c>
      <c r="B5650" s="280" t="s">
        <v>5752</v>
      </c>
      <c r="C5650" s="280" t="s">
        <v>1204</v>
      </c>
      <c r="D5650" s="280" t="s">
        <v>1394</v>
      </c>
      <c r="E5650" s="80">
        <v>0.67520476040597821</v>
      </c>
      <c r="F5650" s="80">
        <v>708511</v>
      </c>
      <c r="G5650" s="80">
        <v>3</v>
      </c>
      <c r="H5650" s="280" t="s">
        <v>1394</v>
      </c>
      <c r="I5650" s="80"/>
    </row>
    <row r="5651" spans="1:9">
      <c r="A5651" s="280" t="s">
        <v>7050</v>
      </c>
      <c r="B5651" s="280" t="s">
        <v>5754</v>
      </c>
      <c r="C5651" s="280" t="s">
        <v>1204</v>
      </c>
      <c r="D5651" s="280" t="s">
        <v>1394</v>
      </c>
      <c r="E5651" s="80">
        <v>329300.61352399609</v>
      </c>
      <c r="F5651" s="80">
        <v>708511</v>
      </c>
      <c r="G5651" s="80">
        <v>3</v>
      </c>
      <c r="H5651" s="280" t="s">
        <v>1394</v>
      </c>
      <c r="I5651" s="80"/>
    </row>
    <row r="5652" spans="1:9">
      <c r="A5652" s="280" t="s">
        <v>7051</v>
      </c>
      <c r="B5652" s="280" t="s">
        <v>1457</v>
      </c>
      <c r="C5652" s="280" t="s">
        <v>1204</v>
      </c>
      <c r="D5652" s="280" t="s">
        <v>1211</v>
      </c>
      <c r="E5652" s="80">
        <v>0.86121297544492392</v>
      </c>
      <c r="F5652" s="80">
        <v>708511</v>
      </c>
      <c r="G5652" s="80">
        <v>3</v>
      </c>
      <c r="H5652" s="280" t="s">
        <v>1342</v>
      </c>
      <c r="I5652" s="80"/>
    </row>
    <row r="5653" spans="1:9">
      <c r="A5653" s="280" t="s">
        <v>7052</v>
      </c>
      <c r="B5653" s="280" t="s">
        <v>1457</v>
      </c>
      <c r="C5653" s="280" t="s">
        <v>1204</v>
      </c>
      <c r="D5653" s="280" t="s">
        <v>1212</v>
      </c>
      <c r="E5653" s="80">
        <v>0.87136424581983685</v>
      </c>
      <c r="F5653" s="80">
        <v>708511</v>
      </c>
      <c r="G5653" s="80">
        <v>3</v>
      </c>
      <c r="H5653" s="280" t="s">
        <v>1342</v>
      </c>
      <c r="I5653" s="80"/>
    </row>
    <row r="5654" spans="1:9">
      <c r="A5654" s="280" t="s">
        <v>7053</v>
      </c>
      <c r="B5654" s="280" t="s">
        <v>1457</v>
      </c>
      <c r="C5654" s="280" t="s">
        <v>1204</v>
      </c>
      <c r="D5654" s="280" t="s">
        <v>1213</v>
      </c>
      <c r="E5654" s="80">
        <v>0.86121297544492392</v>
      </c>
      <c r="F5654" s="80">
        <v>708511</v>
      </c>
      <c r="G5654" s="80">
        <v>3</v>
      </c>
      <c r="H5654" s="280" t="s">
        <v>1342</v>
      </c>
      <c r="I5654" s="80"/>
    </row>
    <row r="5655" spans="1:9">
      <c r="A5655" s="280" t="s">
        <v>7054</v>
      </c>
      <c r="B5655" s="280" t="s">
        <v>1457</v>
      </c>
      <c r="C5655" s="280" t="s">
        <v>1204</v>
      </c>
      <c r="D5655" s="280" t="s">
        <v>1214</v>
      </c>
      <c r="E5655" s="80">
        <v>0.87041431366439825</v>
      </c>
      <c r="F5655" s="80">
        <v>708511</v>
      </c>
      <c r="G5655" s="80">
        <v>3</v>
      </c>
      <c r="H5655" s="280" t="s">
        <v>1342</v>
      </c>
      <c r="I5655" s="80"/>
    </row>
    <row r="5656" spans="1:9">
      <c r="A5656" s="280" t="s">
        <v>7055</v>
      </c>
      <c r="B5656" s="280" t="s">
        <v>1457</v>
      </c>
      <c r="C5656" s="280" t="s">
        <v>1204</v>
      </c>
      <c r="D5656" s="280" t="s">
        <v>1215</v>
      </c>
      <c r="E5656" s="80">
        <v>0.83901557359836165</v>
      </c>
      <c r="F5656" s="80">
        <v>708511</v>
      </c>
      <c r="G5656" s="80">
        <v>3</v>
      </c>
      <c r="H5656" s="280" t="s">
        <v>1342</v>
      </c>
      <c r="I5656" s="80"/>
    </row>
    <row r="5657" spans="1:9">
      <c r="A5657" s="280" t="s">
        <v>7056</v>
      </c>
      <c r="B5657" s="280" t="s">
        <v>1457</v>
      </c>
      <c r="C5657" s="280" t="s">
        <v>1204</v>
      </c>
      <c r="D5657" s="280" t="s">
        <v>1216</v>
      </c>
      <c r="E5657" s="80">
        <v>0.75456352933692394</v>
      </c>
      <c r="F5657" s="80">
        <v>708511</v>
      </c>
      <c r="G5657" s="80">
        <v>3</v>
      </c>
      <c r="H5657" s="280" t="s">
        <v>1342</v>
      </c>
      <c r="I5657" s="80"/>
    </row>
    <row r="5658" spans="1:9">
      <c r="A5658" s="280" t="s">
        <v>7057</v>
      </c>
      <c r="B5658" s="280" t="s">
        <v>1457</v>
      </c>
      <c r="C5658" s="280" t="s">
        <v>1204</v>
      </c>
      <c r="D5658" s="280" t="s">
        <v>1217</v>
      </c>
      <c r="E5658" s="80">
        <v>0.6505410435663922</v>
      </c>
      <c r="F5658" s="80">
        <v>708511</v>
      </c>
      <c r="G5658" s="80">
        <v>3</v>
      </c>
      <c r="H5658" s="280" t="s">
        <v>1342</v>
      </c>
      <c r="I5658" s="80"/>
    </row>
    <row r="5659" spans="1:9">
      <c r="A5659" s="280" t="s">
        <v>7058</v>
      </c>
      <c r="B5659" s="280" t="s">
        <v>1457</v>
      </c>
      <c r="C5659" s="280" t="s">
        <v>1204</v>
      </c>
      <c r="D5659" s="280" t="s">
        <v>1218</v>
      </c>
      <c r="E5659" s="80">
        <v>0.40694293150469391</v>
      </c>
      <c r="F5659" s="80">
        <v>708511</v>
      </c>
      <c r="G5659" s="80">
        <v>3</v>
      </c>
      <c r="H5659" s="280" t="s">
        <v>1342</v>
      </c>
      <c r="I5659" s="80"/>
    </row>
    <row r="5660" spans="1:9">
      <c r="A5660" s="280" t="s">
        <v>7059</v>
      </c>
      <c r="B5660" s="280" t="s">
        <v>1457</v>
      </c>
      <c r="C5660" s="280" t="s">
        <v>1204</v>
      </c>
      <c r="D5660" s="280" t="s">
        <v>1219</v>
      </c>
      <c r="E5660" s="80">
        <v>105221.3376207394</v>
      </c>
      <c r="F5660" s="80">
        <v>708511</v>
      </c>
      <c r="G5660" s="80">
        <v>3</v>
      </c>
      <c r="H5660" s="280" t="s">
        <v>1342</v>
      </c>
      <c r="I5660" s="80"/>
    </row>
    <row r="5661" spans="1:9">
      <c r="A5661" s="280" t="s">
        <v>7060</v>
      </c>
      <c r="B5661" s="280" t="s">
        <v>1457</v>
      </c>
      <c r="C5661" s="280" t="s">
        <v>1204</v>
      </c>
      <c r="D5661" s="280" t="s">
        <v>1347</v>
      </c>
      <c r="E5661" s="80">
        <v>0.82481577903969927</v>
      </c>
      <c r="F5661" s="80">
        <v>708511</v>
      </c>
      <c r="G5661" s="80">
        <v>3</v>
      </c>
      <c r="H5661" s="280" t="s">
        <v>1342</v>
      </c>
      <c r="I5661" s="80"/>
    </row>
    <row r="5662" spans="1:9">
      <c r="A5662" s="280" t="s">
        <v>7061</v>
      </c>
      <c r="B5662" s="280" t="s">
        <v>1457</v>
      </c>
      <c r="C5662" s="280" t="s">
        <v>1204</v>
      </c>
      <c r="D5662" s="280" t="s">
        <v>1344</v>
      </c>
      <c r="E5662" s="80">
        <v>1.9063904514207985</v>
      </c>
      <c r="F5662" s="80">
        <v>708511</v>
      </c>
      <c r="G5662" s="80">
        <v>3</v>
      </c>
      <c r="H5662" s="280" t="s">
        <v>1342</v>
      </c>
      <c r="I5662" s="80"/>
    </row>
    <row r="5663" spans="1:9">
      <c r="A5663" s="280" t="s">
        <v>7062</v>
      </c>
      <c r="B5663" s="280" t="s">
        <v>5748</v>
      </c>
      <c r="C5663" s="280" t="s">
        <v>1205</v>
      </c>
      <c r="D5663" s="280" t="s">
        <v>1394</v>
      </c>
      <c r="E5663" s="80">
        <v>174488</v>
      </c>
      <c r="F5663" s="80">
        <v>708511</v>
      </c>
      <c r="G5663" s="80">
        <v>3</v>
      </c>
      <c r="H5663" s="280" t="s">
        <v>1394</v>
      </c>
      <c r="I5663" s="80"/>
    </row>
    <row r="5664" spans="1:9">
      <c r="A5664" s="280" t="s">
        <v>7063</v>
      </c>
      <c r="B5664" s="280" t="s">
        <v>5750</v>
      </c>
      <c r="C5664" s="280" t="s">
        <v>1205</v>
      </c>
      <c r="D5664" s="280" t="s">
        <v>1394</v>
      </c>
      <c r="E5664" s="80">
        <v>77257541736.375</v>
      </c>
      <c r="F5664" s="80">
        <v>708511</v>
      </c>
      <c r="G5664" s="80">
        <v>3</v>
      </c>
      <c r="H5664" s="280" t="s">
        <v>1394</v>
      </c>
      <c r="I5664" s="80"/>
    </row>
    <row r="5665" spans="1:9">
      <c r="A5665" s="280" t="s">
        <v>7064</v>
      </c>
      <c r="B5665" s="280" t="s">
        <v>5752</v>
      </c>
      <c r="C5665" s="280" t="s">
        <v>1205</v>
      </c>
      <c r="D5665" s="280" t="s">
        <v>1394</v>
      </c>
      <c r="E5665" s="80">
        <v>0.24627422862877218</v>
      </c>
      <c r="F5665" s="80">
        <v>708511</v>
      </c>
      <c r="G5665" s="80">
        <v>3</v>
      </c>
      <c r="H5665" s="280" t="s">
        <v>1394</v>
      </c>
      <c r="I5665" s="80"/>
    </row>
    <row r="5666" spans="1:9">
      <c r="A5666" s="280" t="s">
        <v>7065</v>
      </c>
      <c r="B5666" s="280" t="s">
        <v>5754</v>
      </c>
      <c r="C5666" s="280" t="s">
        <v>1205</v>
      </c>
      <c r="D5666" s="280" t="s">
        <v>1394</v>
      </c>
      <c r="E5666" s="80">
        <v>109042.12035716453</v>
      </c>
      <c r="F5666" s="80">
        <v>708511</v>
      </c>
      <c r="G5666" s="80">
        <v>3</v>
      </c>
      <c r="H5666" s="280" t="s">
        <v>1394</v>
      </c>
      <c r="I5666" s="80"/>
    </row>
    <row r="5667" spans="1:9">
      <c r="A5667" s="280" t="s">
        <v>7066</v>
      </c>
      <c r="B5667" s="280" t="s">
        <v>1457</v>
      </c>
      <c r="C5667" s="280" t="s">
        <v>1205</v>
      </c>
      <c r="D5667" s="280" t="s">
        <v>1211</v>
      </c>
      <c r="E5667" s="80">
        <v>0.79058300036211993</v>
      </c>
      <c r="F5667" s="80">
        <v>708511</v>
      </c>
      <c r="G5667" s="80">
        <v>3</v>
      </c>
      <c r="H5667" s="280" t="s">
        <v>1342</v>
      </c>
      <c r="I5667" s="80"/>
    </row>
    <row r="5668" spans="1:9">
      <c r="A5668" s="280" t="s">
        <v>7067</v>
      </c>
      <c r="B5668" s="280" t="s">
        <v>1457</v>
      </c>
      <c r="C5668" s="280" t="s">
        <v>1205</v>
      </c>
      <c r="D5668" s="280" t="s">
        <v>1212</v>
      </c>
      <c r="E5668" s="80">
        <v>0.80111643659588272</v>
      </c>
      <c r="F5668" s="80">
        <v>708511</v>
      </c>
      <c r="G5668" s="80">
        <v>3</v>
      </c>
      <c r="H5668" s="280" t="s">
        <v>1342</v>
      </c>
      <c r="I5668" s="80"/>
    </row>
    <row r="5669" spans="1:9">
      <c r="A5669" s="280" t="s">
        <v>7068</v>
      </c>
      <c r="B5669" s="280" t="s">
        <v>1457</v>
      </c>
      <c r="C5669" s="280" t="s">
        <v>1205</v>
      </c>
      <c r="D5669" s="280" t="s">
        <v>1213</v>
      </c>
      <c r="E5669" s="80">
        <v>0.79058300036211993</v>
      </c>
      <c r="F5669" s="80">
        <v>708511</v>
      </c>
      <c r="G5669" s="80">
        <v>3</v>
      </c>
      <c r="H5669" s="280" t="s">
        <v>1342</v>
      </c>
      <c r="I5669" s="80"/>
    </row>
    <row r="5670" spans="1:9">
      <c r="A5670" s="280" t="s">
        <v>7069</v>
      </c>
      <c r="B5670" s="280" t="s">
        <v>1457</v>
      </c>
      <c r="C5670" s="280" t="s">
        <v>1205</v>
      </c>
      <c r="D5670" s="280" t="s">
        <v>1214</v>
      </c>
      <c r="E5670" s="80">
        <v>0.80030875117377098</v>
      </c>
      <c r="F5670" s="80">
        <v>708511</v>
      </c>
      <c r="G5670" s="80">
        <v>3</v>
      </c>
      <c r="H5670" s="280" t="s">
        <v>1342</v>
      </c>
      <c r="I5670" s="80"/>
    </row>
    <row r="5671" spans="1:9">
      <c r="A5671" s="280" t="s">
        <v>7070</v>
      </c>
      <c r="B5671" s="280" t="s">
        <v>1457</v>
      </c>
      <c r="C5671" s="280" t="s">
        <v>1205</v>
      </c>
      <c r="D5671" s="280" t="s">
        <v>1215</v>
      </c>
      <c r="E5671" s="80">
        <v>0.7677162286605943</v>
      </c>
      <c r="F5671" s="80">
        <v>708511</v>
      </c>
      <c r="G5671" s="80">
        <v>3</v>
      </c>
      <c r="H5671" s="280" t="s">
        <v>1342</v>
      </c>
      <c r="I5671" s="80"/>
    </row>
    <row r="5672" spans="1:9">
      <c r="A5672" s="280" t="s">
        <v>7071</v>
      </c>
      <c r="B5672" s="280" t="s">
        <v>1457</v>
      </c>
      <c r="C5672" s="280" t="s">
        <v>1205</v>
      </c>
      <c r="D5672" s="280" t="s">
        <v>1216</v>
      </c>
      <c r="E5672" s="80">
        <v>1.0326892667219782</v>
      </c>
      <c r="F5672" s="80">
        <v>708511</v>
      </c>
      <c r="G5672" s="80">
        <v>3</v>
      </c>
      <c r="H5672" s="280" t="s">
        <v>1342</v>
      </c>
      <c r="I5672" s="80"/>
    </row>
    <row r="5673" spans="1:9">
      <c r="A5673" s="280" t="s">
        <v>7072</v>
      </c>
      <c r="B5673" s="280" t="s">
        <v>1457</v>
      </c>
      <c r="C5673" s="280" t="s">
        <v>1205</v>
      </c>
      <c r="D5673" s="280" t="s">
        <v>1217</v>
      </c>
      <c r="E5673" s="80">
        <v>0.601286460257769</v>
      </c>
      <c r="F5673" s="80">
        <v>708511</v>
      </c>
      <c r="G5673" s="80">
        <v>3</v>
      </c>
      <c r="H5673" s="280" t="s">
        <v>1342</v>
      </c>
      <c r="I5673" s="80"/>
    </row>
    <row r="5674" spans="1:9">
      <c r="A5674" s="280" t="s">
        <v>7073</v>
      </c>
      <c r="B5674" s="280" t="s">
        <v>1457</v>
      </c>
      <c r="C5674" s="280" t="s">
        <v>1205</v>
      </c>
      <c r="D5674" s="280" t="s">
        <v>1218</v>
      </c>
      <c r="E5674" s="80">
        <v>0.32050450767352739</v>
      </c>
      <c r="F5674" s="80">
        <v>708511</v>
      </c>
      <c r="G5674" s="80">
        <v>3</v>
      </c>
      <c r="H5674" s="280" t="s">
        <v>1342</v>
      </c>
      <c r="I5674" s="80"/>
    </row>
    <row r="5675" spans="1:9">
      <c r="A5675" s="280" t="s">
        <v>7074</v>
      </c>
      <c r="B5675" s="280" t="s">
        <v>1457</v>
      </c>
      <c r="C5675" s="280" t="s">
        <v>1205</v>
      </c>
      <c r="D5675" s="280" t="s">
        <v>1219</v>
      </c>
      <c r="E5675" s="80">
        <v>57238.574525974887</v>
      </c>
      <c r="F5675" s="80">
        <v>708511</v>
      </c>
      <c r="G5675" s="80">
        <v>3</v>
      </c>
      <c r="H5675" s="280" t="s">
        <v>1342</v>
      </c>
      <c r="I5675" s="80"/>
    </row>
    <row r="5676" spans="1:9">
      <c r="A5676" s="280" t="s">
        <v>7075</v>
      </c>
      <c r="B5676" s="280" t="s">
        <v>1457</v>
      </c>
      <c r="C5676" s="280" t="s">
        <v>1205</v>
      </c>
      <c r="D5676" s="280" t="s">
        <v>1347</v>
      </c>
      <c r="E5676" s="80">
        <v>0.74642779242028612</v>
      </c>
      <c r="F5676" s="80">
        <v>708511</v>
      </c>
      <c r="G5676" s="80">
        <v>3</v>
      </c>
      <c r="H5676" s="280" t="s">
        <v>1342</v>
      </c>
      <c r="I5676" s="80"/>
    </row>
    <row r="5677" spans="1:9">
      <c r="A5677" s="280" t="s">
        <v>7076</v>
      </c>
      <c r="B5677" s="280" t="s">
        <v>1457</v>
      </c>
      <c r="C5677" s="280" t="s">
        <v>1205</v>
      </c>
      <c r="D5677" s="280" t="s">
        <v>1344</v>
      </c>
      <c r="E5677" s="80">
        <v>1.7292729076407796</v>
      </c>
      <c r="F5677" s="80">
        <v>708511</v>
      </c>
      <c r="G5677" s="80">
        <v>3</v>
      </c>
      <c r="H5677" s="280" t="s">
        <v>1342</v>
      </c>
      <c r="I5677" s="80"/>
    </row>
    <row r="5678" spans="1:9">
      <c r="A5678" s="280" t="s">
        <v>7077</v>
      </c>
      <c r="B5678" s="280" t="s">
        <v>5748</v>
      </c>
      <c r="C5678" s="280" t="s">
        <v>1206</v>
      </c>
      <c r="D5678" s="280" t="s">
        <v>1394</v>
      </c>
      <c r="E5678" s="80">
        <v>13672</v>
      </c>
      <c r="F5678" s="80">
        <v>708511</v>
      </c>
      <c r="G5678" s="80">
        <v>3</v>
      </c>
      <c r="H5678" s="280" t="s">
        <v>1394</v>
      </c>
      <c r="I5678" s="80"/>
    </row>
    <row r="5679" spans="1:9">
      <c r="A5679" s="280" t="s">
        <v>7078</v>
      </c>
      <c r="B5679" s="280" t="s">
        <v>5750</v>
      </c>
      <c r="C5679" s="280" t="s">
        <v>1206</v>
      </c>
      <c r="D5679" s="280" t="s">
        <v>1394</v>
      </c>
      <c r="E5679" s="80">
        <v>27685931896.5</v>
      </c>
      <c r="F5679" s="80">
        <v>708511</v>
      </c>
      <c r="G5679" s="80">
        <v>3</v>
      </c>
      <c r="H5679" s="280" t="s">
        <v>1394</v>
      </c>
      <c r="I5679" s="80"/>
    </row>
    <row r="5680" spans="1:9">
      <c r="A5680" s="280" t="s">
        <v>7079</v>
      </c>
      <c r="B5680" s="280" t="s">
        <v>5752</v>
      </c>
      <c r="C5680" s="280" t="s">
        <v>1206</v>
      </c>
      <c r="D5680" s="280" t="s">
        <v>1394</v>
      </c>
      <c r="E5680" s="80">
        <v>1.9296806965594042E-2</v>
      </c>
      <c r="F5680" s="80">
        <v>708511</v>
      </c>
      <c r="G5680" s="80">
        <v>3</v>
      </c>
      <c r="H5680" s="280" t="s">
        <v>1394</v>
      </c>
      <c r="I5680" s="80"/>
    </row>
    <row r="5681" spans="1:9">
      <c r="A5681" s="280" t="s">
        <v>7080</v>
      </c>
      <c r="B5681" s="280" t="s">
        <v>5754</v>
      </c>
      <c r="C5681" s="280" t="s">
        <v>1206</v>
      </c>
      <c r="D5681" s="280" t="s">
        <v>1394</v>
      </c>
      <c r="E5681" s="80">
        <v>39076.22026545812</v>
      </c>
      <c r="F5681" s="80">
        <v>708511</v>
      </c>
      <c r="G5681" s="80">
        <v>3</v>
      </c>
      <c r="H5681" s="280" t="s">
        <v>1394</v>
      </c>
      <c r="I5681" s="80"/>
    </row>
    <row r="5682" spans="1:9">
      <c r="A5682" s="280" t="s">
        <v>7081</v>
      </c>
      <c r="B5682" s="280" t="s">
        <v>1457</v>
      </c>
      <c r="C5682" s="280" t="s">
        <v>1206</v>
      </c>
      <c r="D5682" s="280" t="s">
        <v>1211</v>
      </c>
      <c r="E5682" s="80">
        <v>3.6141876857634001</v>
      </c>
      <c r="F5682" s="80">
        <v>708511</v>
      </c>
      <c r="G5682" s="80">
        <v>3</v>
      </c>
      <c r="H5682" s="280" t="s">
        <v>1342</v>
      </c>
      <c r="I5682" s="80"/>
    </row>
    <row r="5683" spans="1:9">
      <c r="A5683" s="280" t="s">
        <v>7082</v>
      </c>
      <c r="B5683" s="280" t="s">
        <v>1457</v>
      </c>
      <c r="C5683" s="280" t="s">
        <v>1206</v>
      </c>
      <c r="D5683" s="280" t="s">
        <v>1212</v>
      </c>
      <c r="E5683" s="80">
        <v>3.6141876857634001</v>
      </c>
      <c r="F5683" s="80">
        <v>708511</v>
      </c>
      <c r="G5683" s="80">
        <v>3</v>
      </c>
      <c r="H5683" s="280" t="s">
        <v>1342</v>
      </c>
      <c r="I5683" s="80"/>
    </row>
    <row r="5684" spans="1:9">
      <c r="A5684" s="280" t="s">
        <v>7083</v>
      </c>
      <c r="B5684" s="280" t="s">
        <v>1457</v>
      </c>
      <c r="C5684" s="280" t="s">
        <v>1206</v>
      </c>
      <c r="D5684" s="280" t="s">
        <v>1213</v>
      </c>
      <c r="E5684" s="80">
        <v>3.6141876857634001</v>
      </c>
      <c r="F5684" s="80">
        <v>708511</v>
      </c>
      <c r="G5684" s="80">
        <v>3</v>
      </c>
      <c r="H5684" s="280" t="s">
        <v>1342</v>
      </c>
      <c r="I5684" s="80"/>
    </row>
    <row r="5685" spans="1:9">
      <c r="A5685" s="280" t="s">
        <v>7084</v>
      </c>
      <c r="B5685" s="280" t="s">
        <v>1457</v>
      </c>
      <c r="C5685" s="280" t="s">
        <v>1206</v>
      </c>
      <c r="D5685" s="280" t="s">
        <v>1214</v>
      </c>
      <c r="E5685" s="80">
        <v>3.6141876857634001</v>
      </c>
      <c r="F5685" s="80">
        <v>708511</v>
      </c>
      <c r="G5685" s="80">
        <v>3</v>
      </c>
      <c r="H5685" s="280" t="s">
        <v>1342</v>
      </c>
      <c r="I5685" s="80"/>
    </row>
    <row r="5686" spans="1:9">
      <c r="A5686" s="280" t="s">
        <v>7085</v>
      </c>
      <c r="B5686" s="280" t="s">
        <v>1457</v>
      </c>
      <c r="C5686" s="280" t="s">
        <v>1206</v>
      </c>
      <c r="D5686" s="280" t="s">
        <v>1215</v>
      </c>
      <c r="E5686" s="80">
        <v>3.2344601015981693</v>
      </c>
      <c r="F5686" s="80">
        <v>708511</v>
      </c>
      <c r="G5686" s="80">
        <v>3</v>
      </c>
      <c r="H5686" s="280" t="s">
        <v>1342</v>
      </c>
      <c r="I5686" s="80"/>
    </row>
    <row r="5687" spans="1:9">
      <c r="A5687" s="280" t="s">
        <v>7086</v>
      </c>
      <c r="B5687" s="280" t="s">
        <v>1457</v>
      </c>
      <c r="C5687" s="280" t="s">
        <v>1206</v>
      </c>
      <c r="D5687" s="280" t="s">
        <v>1216</v>
      </c>
      <c r="E5687" s="80">
        <v>3.3587426764156101</v>
      </c>
      <c r="F5687" s="80">
        <v>708511</v>
      </c>
      <c r="G5687" s="80">
        <v>3</v>
      </c>
      <c r="H5687" s="280" t="s">
        <v>1342</v>
      </c>
      <c r="I5687" s="80"/>
    </row>
    <row r="5688" spans="1:9">
      <c r="A5688" s="280" t="s">
        <v>7087</v>
      </c>
      <c r="B5688" s="280" t="s">
        <v>1457</v>
      </c>
      <c r="C5688" s="280" t="s">
        <v>1206</v>
      </c>
      <c r="D5688" s="280" t="s">
        <v>1217</v>
      </c>
      <c r="E5688" s="80">
        <v>2.5574304348568315</v>
      </c>
      <c r="F5688" s="80">
        <v>708511</v>
      </c>
      <c r="G5688" s="80">
        <v>3</v>
      </c>
      <c r="H5688" s="280" t="s">
        <v>1342</v>
      </c>
      <c r="I5688" s="80"/>
    </row>
    <row r="5689" spans="1:9">
      <c r="A5689" s="280" t="s">
        <v>7088</v>
      </c>
      <c r="B5689" s="280" t="s">
        <v>1457</v>
      </c>
      <c r="C5689" s="280" t="s">
        <v>1206</v>
      </c>
      <c r="D5689" s="280" t="s">
        <v>1218</v>
      </c>
      <c r="E5689" s="80">
        <v>0.58014062559062041</v>
      </c>
      <c r="F5689" s="80">
        <v>708511</v>
      </c>
      <c r="G5689" s="80">
        <v>3</v>
      </c>
      <c r="H5689" s="280" t="s">
        <v>1342</v>
      </c>
      <c r="I5689" s="80"/>
    </row>
    <row r="5690" spans="1:9">
      <c r="A5690" s="280" t="s">
        <v>7089</v>
      </c>
      <c r="B5690" s="280" t="s">
        <v>1457</v>
      </c>
      <c r="C5690" s="280" t="s">
        <v>1206</v>
      </c>
      <c r="D5690" s="280" t="s">
        <v>1219</v>
      </c>
      <c r="E5690" s="80">
        <v>2.7470527296849605</v>
      </c>
      <c r="F5690" s="80">
        <v>708511</v>
      </c>
      <c r="G5690" s="80">
        <v>3</v>
      </c>
      <c r="H5690" s="280" t="s">
        <v>1342</v>
      </c>
      <c r="I5690" s="80"/>
    </row>
    <row r="5691" spans="1:9">
      <c r="A5691" s="280" t="s">
        <v>7090</v>
      </c>
      <c r="B5691" s="280" t="s">
        <v>1457</v>
      </c>
      <c r="C5691" s="280" t="s">
        <v>1206</v>
      </c>
      <c r="D5691" s="280" t="s">
        <v>1347</v>
      </c>
      <c r="E5691" s="80">
        <v>2.8943842740613723</v>
      </c>
      <c r="F5691" s="80">
        <v>708511</v>
      </c>
      <c r="G5691" s="80">
        <v>3</v>
      </c>
      <c r="H5691" s="280" t="s">
        <v>1342</v>
      </c>
      <c r="I5691" s="80"/>
    </row>
    <row r="5692" spans="1:9">
      <c r="A5692" s="280" t="s">
        <v>7091</v>
      </c>
      <c r="B5692" s="280" t="s">
        <v>1457</v>
      </c>
      <c r="C5692" s="280" t="s">
        <v>1206</v>
      </c>
      <c r="D5692" s="280" t="s">
        <v>1344</v>
      </c>
      <c r="E5692" s="80">
        <v>7.591300026236361</v>
      </c>
      <c r="F5692" s="80">
        <v>708511</v>
      </c>
      <c r="G5692" s="80">
        <v>3</v>
      </c>
      <c r="H5692" s="280" t="s">
        <v>1342</v>
      </c>
      <c r="I5692" s="80"/>
    </row>
    <row r="5693" spans="1:9">
      <c r="A5693" s="280" t="s">
        <v>7092</v>
      </c>
      <c r="B5693" s="280" t="s">
        <v>5748</v>
      </c>
      <c r="C5693" s="280" t="s">
        <v>1207</v>
      </c>
      <c r="D5693" s="280" t="s">
        <v>1394</v>
      </c>
      <c r="E5693" s="80">
        <v>436559</v>
      </c>
      <c r="F5693" s="80">
        <v>708511</v>
      </c>
      <c r="G5693" s="80">
        <v>3</v>
      </c>
      <c r="H5693" s="280" t="s">
        <v>1394</v>
      </c>
      <c r="I5693" s="80"/>
    </row>
    <row r="5694" spans="1:9">
      <c r="A5694" s="280" t="s">
        <v>7093</v>
      </c>
      <c r="B5694" s="280" t="s">
        <v>5750</v>
      </c>
      <c r="C5694" s="280" t="s">
        <v>1207</v>
      </c>
      <c r="D5694" s="280" t="s">
        <v>1394</v>
      </c>
      <c r="E5694" s="80">
        <v>4284071048.4455566</v>
      </c>
      <c r="F5694" s="80">
        <v>708511</v>
      </c>
      <c r="G5694" s="80">
        <v>3</v>
      </c>
      <c r="H5694" s="280" t="s">
        <v>1394</v>
      </c>
      <c r="I5694" s="80"/>
    </row>
    <row r="5695" spans="1:9">
      <c r="A5695" s="280" t="s">
        <v>7094</v>
      </c>
      <c r="B5695" s="280" t="s">
        <v>5752</v>
      </c>
      <c r="C5695" s="280" t="s">
        <v>1207</v>
      </c>
      <c r="D5695" s="280" t="s">
        <v>1394</v>
      </c>
      <c r="E5695" s="80">
        <v>0.61616403979613588</v>
      </c>
      <c r="F5695" s="80">
        <v>708511</v>
      </c>
      <c r="G5695" s="80">
        <v>3</v>
      </c>
      <c r="H5695" s="280" t="s">
        <v>1394</v>
      </c>
      <c r="I5695" s="80"/>
    </row>
    <row r="5696" spans="1:9">
      <c r="A5696" s="280" t="s">
        <v>7095</v>
      </c>
      <c r="B5696" s="280" t="s">
        <v>5754</v>
      </c>
      <c r="C5696" s="280" t="s">
        <v>1207</v>
      </c>
      <c r="D5696" s="280" t="s">
        <v>1394</v>
      </c>
      <c r="E5696" s="80">
        <v>6046.5836782287879</v>
      </c>
      <c r="F5696" s="80">
        <v>708511</v>
      </c>
      <c r="G5696" s="80">
        <v>3</v>
      </c>
      <c r="H5696" s="280" t="s">
        <v>1394</v>
      </c>
      <c r="I5696" s="80"/>
    </row>
    <row r="5697" spans="1:9">
      <c r="A5697" s="280" t="s">
        <v>7096</v>
      </c>
      <c r="B5697" s="280" t="s">
        <v>1457</v>
      </c>
      <c r="C5697" s="280" t="s">
        <v>1207</v>
      </c>
      <c r="D5697" s="280" t="s">
        <v>1211</v>
      </c>
      <c r="E5697" s="80">
        <v>1.7459843847231919E-2</v>
      </c>
      <c r="F5697" s="80">
        <v>708511</v>
      </c>
      <c r="G5697" s="80">
        <v>3</v>
      </c>
      <c r="H5697" s="280" t="s">
        <v>1342</v>
      </c>
      <c r="I5697" s="80"/>
    </row>
    <row r="5698" spans="1:9">
      <c r="A5698" s="280" t="s">
        <v>7097</v>
      </c>
      <c r="B5698" s="280" t="s">
        <v>1457</v>
      </c>
      <c r="C5698" s="280" t="s">
        <v>1207</v>
      </c>
      <c r="D5698" s="280" t="s">
        <v>1212</v>
      </c>
      <c r="E5698" s="80">
        <v>1.7674933345766863E-2</v>
      </c>
      <c r="F5698" s="80">
        <v>708511</v>
      </c>
      <c r="G5698" s="80">
        <v>3</v>
      </c>
      <c r="H5698" s="280" t="s">
        <v>1342</v>
      </c>
      <c r="I5698" s="80"/>
    </row>
    <row r="5699" spans="1:9">
      <c r="A5699" s="280" t="s">
        <v>7098</v>
      </c>
      <c r="B5699" s="280" t="s">
        <v>1457</v>
      </c>
      <c r="C5699" s="280" t="s">
        <v>1207</v>
      </c>
      <c r="D5699" s="280" t="s">
        <v>1213</v>
      </c>
      <c r="E5699" s="80">
        <v>1.7459843847231919E-2</v>
      </c>
      <c r="F5699" s="80">
        <v>708511</v>
      </c>
      <c r="G5699" s="80">
        <v>3</v>
      </c>
      <c r="H5699" s="280" t="s">
        <v>1342</v>
      </c>
      <c r="I5699" s="80"/>
    </row>
    <row r="5700" spans="1:9">
      <c r="A5700" s="280" t="s">
        <v>7099</v>
      </c>
      <c r="B5700" s="280" t="s">
        <v>1457</v>
      </c>
      <c r="C5700" s="280" t="s">
        <v>1207</v>
      </c>
      <c r="D5700" s="280" t="s">
        <v>1214</v>
      </c>
      <c r="E5700" s="80">
        <v>1.7663721234109728E-2</v>
      </c>
      <c r="F5700" s="80">
        <v>708511</v>
      </c>
      <c r="G5700" s="80">
        <v>3</v>
      </c>
      <c r="H5700" s="280" t="s">
        <v>1342</v>
      </c>
      <c r="I5700" s="80"/>
    </row>
    <row r="5701" spans="1:9">
      <c r="A5701" s="280" t="s">
        <v>7100</v>
      </c>
      <c r="B5701" s="280" t="s">
        <v>1457</v>
      </c>
      <c r="C5701" s="280" t="s">
        <v>1207</v>
      </c>
      <c r="D5701" s="280" t="s">
        <v>1215</v>
      </c>
      <c r="E5701" s="80">
        <v>1.6817365304531762E-2</v>
      </c>
      <c r="F5701" s="80">
        <v>708511</v>
      </c>
      <c r="G5701" s="80">
        <v>3</v>
      </c>
      <c r="H5701" s="280" t="s">
        <v>1342</v>
      </c>
      <c r="I5701" s="80"/>
    </row>
    <row r="5702" spans="1:9">
      <c r="A5702" s="280" t="s">
        <v>7101</v>
      </c>
      <c r="B5702" s="280" t="s">
        <v>1457</v>
      </c>
      <c r="C5702" s="280" t="s">
        <v>1207</v>
      </c>
      <c r="D5702" s="280" t="s">
        <v>1216</v>
      </c>
      <c r="E5702" s="80">
        <v>2.129380815937203E-2</v>
      </c>
      <c r="F5702" s="80">
        <v>708511</v>
      </c>
      <c r="G5702" s="80">
        <v>3</v>
      </c>
      <c r="H5702" s="280" t="s">
        <v>1342</v>
      </c>
      <c r="I5702" s="80"/>
    </row>
    <row r="5703" spans="1:9">
      <c r="A5703" s="280" t="s">
        <v>7102</v>
      </c>
      <c r="B5703" s="280" t="s">
        <v>1457</v>
      </c>
      <c r="C5703" s="280" t="s">
        <v>1207</v>
      </c>
      <c r="D5703" s="280" t="s">
        <v>1217</v>
      </c>
      <c r="E5703" s="80">
        <v>1.3376498134216116E-2</v>
      </c>
      <c r="F5703" s="80">
        <v>708511</v>
      </c>
      <c r="G5703" s="80">
        <v>3</v>
      </c>
      <c r="H5703" s="280" t="s">
        <v>1342</v>
      </c>
      <c r="I5703" s="80"/>
    </row>
    <row r="5704" spans="1:9">
      <c r="A5704" s="280" t="s">
        <v>7103</v>
      </c>
      <c r="B5704" s="280" t="s">
        <v>1457</v>
      </c>
      <c r="C5704" s="280" t="s">
        <v>1207</v>
      </c>
      <c r="D5704" s="280" t="s">
        <v>1218</v>
      </c>
      <c r="E5704" s="80">
        <v>8.7977642914849156E-3</v>
      </c>
      <c r="F5704" s="80">
        <v>708511</v>
      </c>
      <c r="G5704" s="80">
        <v>3</v>
      </c>
      <c r="H5704" s="280" t="s">
        <v>1342</v>
      </c>
      <c r="I5704" s="80"/>
    </row>
    <row r="5705" spans="1:9">
      <c r="A5705" s="280" t="s">
        <v>7104</v>
      </c>
      <c r="B5705" s="280" t="s">
        <v>1457</v>
      </c>
      <c r="C5705" s="280" t="s">
        <v>1207</v>
      </c>
      <c r="D5705" s="280" t="s">
        <v>1219</v>
      </c>
      <c r="E5705" s="80">
        <v>2230.0078557552906</v>
      </c>
      <c r="F5705" s="80">
        <v>708511</v>
      </c>
      <c r="G5705" s="80">
        <v>3</v>
      </c>
      <c r="H5705" s="280" t="s">
        <v>1342</v>
      </c>
      <c r="I5705" s="80"/>
    </row>
    <row r="5706" spans="1:9">
      <c r="A5706" s="280" t="s">
        <v>7105</v>
      </c>
      <c r="B5706" s="280" t="s">
        <v>1457</v>
      </c>
      <c r="C5706" s="280" t="s">
        <v>1207</v>
      </c>
      <c r="D5706" s="280" t="s">
        <v>1347</v>
      </c>
      <c r="E5706" s="80">
        <v>1.6550518769119997E-2</v>
      </c>
      <c r="F5706" s="80">
        <v>708511</v>
      </c>
      <c r="G5706" s="80">
        <v>3</v>
      </c>
      <c r="H5706" s="280" t="s">
        <v>1342</v>
      </c>
      <c r="I5706" s="80"/>
    </row>
    <row r="5707" spans="1:9">
      <c r="A5707" s="280" t="s">
        <v>7106</v>
      </c>
      <c r="B5707" s="280" t="s">
        <v>1457</v>
      </c>
      <c r="C5707" s="280" t="s">
        <v>1207</v>
      </c>
      <c r="D5707" s="280" t="s">
        <v>1344</v>
      </c>
      <c r="E5707" s="80">
        <v>3.8331064110691468E-2</v>
      </c>
      <c r="F5707" s="80">
        <v>708511</v>
      </c>
      <c r="G5707" s="80">
        <v>3</v>
      </c>
      <c r="H5707" s="280" t="s">
        <v>1342</v>
      </c>
      <c r="I5707" s="80"/>
    </row>
    <row r="5708" spans="1:9">
      <c r="A5708" s="280" t="s">
        <v>7107</v>
      </c>
      <c r="B5708" s="280" t="s">
        <v>5748</v>
      </c>
      <c r="C5708" s="280" t="s">
        <v>1208</v>
      </c>
      <c r="D5708" s="280" t="s">
        <v>1394</v>
      </c>
      <c r="E5708" s="80">
        <v>437039</v>
      </c>
      <c r="F5708" s="80">
        <v>708511</v>
      </c>
      <c r="G5708" s="80">
        <v>3</v>
      </c>
      <c r="H5708" s="280" t="s">
        <v>1394</v>
      </c>
      <c r="I5708" s="80"/>
    </row>
    <row r="5709" spans="1:9">
      <c r="A5709" s="280" t="s">
        <v>7108</v>
      </c>
      <c r="B5709" s="280" t="s">
        <v>5750</v>
      </c>
      <c r="C5709" s="280" t="s">
        <v>1208</v>
      </c>
      <c r="D5709" s="280" t="s">
        <v>1394</v>
      </c>
      <c r="E5709" s="80">
        <v>4754544456.2636719</v>
      </c>
      <c r="F5709" s="80">
        <v>708511</v>
      </c>
      <c r="G5709" s="80">
        <v>3</v>
      </c>
      <c r="H5709" s="280" t="s">
        <v>1394</v>
      </c>
      <c r="I5709" s="80"/>
    </row>
    <row r="5710" spans="1:9">
      <c r="A5710" s="280" t="s">
        <v>7109</v>
      </c>
      <c r="B5710" s="280" t="s">
        <v>5752</v>
      </c>
      <c r="C5710" s="280" t="s">
        <v>1208</v>
      </c>
      <c r="D5710" s="280" t="s">
        <v>1394</v>
      </c>
      <c r="E5710" s="80">
        <v>0.61684151692775413</v>
      </c>
      <c r="F5710" s="80">
        <v>708511</v>
      </c>
      <c r="G5710" s="80">
        <v>3</v>
      </c>
      <c r="H5710" s="280" t="s">
        <v>1394</v>
      </c>
      <c r="I5710" s="80"/>
    </row>
    <row r="5711" spans="1:9">
      <c r="A5711" s="280" t="s">
        <v>7110</v>
      </c>
      <c r="B5711" s="280" t="s">
        <v>5754</v>
      </c>
      <c r="C5711" s="280" t="s">
        <v>1208</v>
      </c>
      <c r="D5711" s="280" t="s">
        <v>1394</v>
      </c>
      <c r="E5711" s="80">
        <v>6710.6148757939845</v>
      </c>
      <c r="F5711" s="80">
        <v>708511</v>
      </c>
      <c r="G5711" s="80">
        <v>3</v>
      </c>
      <c r="H5711" s="280" t="s">
        <v>1394</v>
      </c>
      <c r="I5711" s="80"/>
    </row>
    <row r="5712" spans="1:9">
      <c r="A5712" s="280" t="s">
        <v>7111</v>
      </c>
      <c r="B5712" s="280" t="s">
        <v>1457</v>
      </c>
      <c r="C5712" s="280" t="s">
        <v>1208</v>
      </c>
      <c r="D5712" s="280" t="s">
        <v>1211</v>
      </c>
      <c r="E5712" s="80">
        <v>1.9328948355943724E-2</v>
      </c>
      <c r="F5712" s="80">
        <v>708511</v>
      </c>
      <c r="G5712" s="80">
        <v>3</v>
      </c>
      <c r="H5712" s="280" t="s">
        <v>1342</v>
      </c>
      <c r="I5712" s="80"/>
    </row>
    <row r="5713" spans="1:9">
      <c r="A5713" s="280" t="s">
        <v>7112</v>
      </c>
      <c r="B5713" s="280" t="s">
        <v>1457</v>
      </c>
      <c r="C5713" s="280" t="s">
        <v>1208</v>
      </c>
      <c r="D5713" s="280" t="s">
        <v>1212</v>
      </c>
      <c r="E5713" s="80">
        <v>1.9588240859224532E-2</v>
      </c>
      <c r="F5713" s="80">
        <v>708511</v>
      </c>
      <c r="G5713" s="80">
        <v>3</v>
      </c>
      <c r="H5713" s="280" t="s">
        <v>1342</v>
      </c>
      <c r="I5713" s="80"/>
    </row>
    <row r="5714" spans="1:9">
      <c r="A5714" s="280" t="s">
        <v>7113</v>
      </c>
      <c r="B5714" s="280" t="s">
        <v>1457</v>
      </c>
      <c r="C5714" s="280" t="s">
        <v>1208</v>
      </c>
      <c r="D5714" s="280" t="s">
        <v>1213</v>
      </c>
      <c r="E5714" s="80">
        <v>1.9328948355943724E-2</v>
      </c>
      <c r="F5714" s="80">
        <v>708511</v>
      </c>
      <c r="G5714" s="80">
        <v>3</v>
      </c>
      <c r="H5714" s="280" t="s">
        <v>1342</v>
      </c>
      <c r="I5714" s="80"/>
    </row>
    <row r="5715" spans="1:9">
      <c r="A5715" s="280" t="s">
        <v>7114</v>
      </c>
      <c r="B5715" s="280" t="s">
        <v>1457</v>
      </c>
      <c r="C5715" s="280" t="s">
        <v>1208</v>
      </c>
      <c r="D5715" s="280" t="s">
        <v>1214</v>
      </c>
      <c r="E5715" s="80">
        <v>1.9566274140077614E-2</v>
      </c>
      <c r="F5715" s="80">
        <v>708511</v>
      </c>
      <c r="G5715" s="80">
        <v>3</v>
      </c>
      <c r="H5715" s="280" t="s">
        <v>1342</v>
      </c>
      <c r="I5715" s="80"/>
    </row>
    <row r="5716" spans="1:9">
      <c r="A5716" s="280" t="s">
        <v>7115</v>
      </c>
      <c r="B5716" s="280" t="s">
        <v>1457</v>
      </c>
      <c r="C5716" s="280" t="s">
        <v>1208</v>
      </c>
      <c r="D5716" s="280" t="s">
        <v>1215</v>
      </c>
      <c r="E5716" s="80">
        <v>1.8732337302551413E-2</v>
      </c>
      <c r="F5716" s="80">
        <v>708511</v>
      </c>
      <c r="G5716" s="80">
        <v>3</v>
      </c>
      <c r="H5716" s="280" t="s">
        <v>1342</v>
      </c>
      <c r="I5716" s="80"/>
    </row>
    <row r="5717" spans="1:9">
      <c r="A5717" s="280" t="s">
        <v>7116</v>
      </c>
      <c r="B5717" s="280" t="s">
        <v>1457</v>
      </c>
      <c r="C5717" s="280" t="s">
        <v>1208</v>
      </c>
      <c r="D5717" s="280" t="s">
        <v>1216</v>
      </c>
      <c r="E5717" s="80">
        <v>1.6009411547138568E-2</v>
      </c>
      <c r="F5717" s="80">
        <v>708511</v>
      </c>
      <c r="G5717" s="80">
        <v>3</v>
      </c>
      <c r="H5717" s="280" t="s">
        <v>1342</v>
      </c>
      <c r="I5717" s="80"/>
    </row>
    <row r="5718" spans="1:9">
      <c r="A5718" s="280" t="s">
        <v>7117</v>
      </c>
      <c r="B5718" s="280" t="s">
        <v>1457</v>
      </c>
      <c r="C5718" s="280" t="s">
        <v>1208</v>
      </c>
      <c r="D5718" s="280" t="s">
        <v>1217</v>
      </c>
      <c r="E5718" s="80">
        <v>1.4553996093473659E-2</v>
      </c>
      <c r="F5718" s="80">
        <v>708511</v>
      </c>
      <c r="G5718" s="80">
        <v>3</v>
      </c>
      <c r="H5718" s="280" t="s">
        <v>1342</v>
      </c>
      <c r="I5718" s="80"/>
    </row>
    <row r="5719" spans="1:9">
      <c r="A5719" s="280" t="s">
        <v>7118</v>
      </c>
      <c r="B5719" s="280" t="s">
        <v>1457</v>
      </c>
      <c r="C5719" s="280" t="s">
        <v>1208</v>
      </c>
      <c r="D5719" s="280" t="s">
        <v>1218</v>
      </c>
      <c r="E5719" s="80">
        <v>9.3037124393261575E-3</v>
      </c>
      <c r="F5719" s="80">
        <v>708511</v>
      </c>
      <c r="G5719" s="80">
        <v>3</v>
      </c>
      <c r="H5719" s="280" t="s">
        <v>1342</v>
      </c>
      <c r="I5719" s="80"/>
    </row>
    <row r="5720" spans="1:9">
      <c r="A5720" s="280" t="s">
        <v>7119</v>
      </c>
      <c r="B5720" s="280" t="s">
        <v>1457</v>
      </c>
      <c r="C5720" s="280" t="s">
        <v>1208</v>
      </c>
      <c r="D5720" s="280" t="s">
        <v>1219</v>
      </c>
      <c r="E5720" s="80">
        <v>2333.5597593589127</v>
      </c>
      <c r="F5720" s="80">
        <v>708511</v>
      </c>
      <c r="G5720" s="80">
        <v>3</v>
      </c>
      <c r="H5720" s="280" t="s">
        <v>1342</v>
      </c>
      <c r="I5720" s="80"/>
    </row>
    <row r="5721" spans="1:9">
      <c r="A5721" s="280" t="s">
        <v>7120</v>
      </c>
      <c r="B5721" s="280" t="s">
        <v>1457</v>
      </c>
      <c r="C5721" s="280" t="s">
        <v>1208</v>
      </c>
      <c r="D5721" s="280" t="s">
        <v>1347</v>
      </c>
      <c r="E5721" s="80">
        <v>1.8371325977193865E-2</v>
      </c>
      <c r="F5721" s="80">
        <v>708511</v>
      </c>
      <c r="G5721" s="80">
        <v>3</v>
      </c>
      <c r="H5721" s="280" t="s">
        <v>1342</v>
      </c>
      <c r="I5721" s="80"/>
    </row>
    <row r="5722" spans="1:9">
      <c r="A5722" s="280" t="s">
        <v>7121</v>
      </c>
      <c r="B5722" s="280" t="s">
        <v>1457</v>
      </c>
      <c r="C5722" s="280" t="s">
        <v>1208</v>
      </c>
      <c r="D5722" s="280" t="s">
        <v>1344</v>
      </c>
      <c r="E5722" s="80">
        <v>4.2508146605880599E-2</v>
      </c>
      <c r="F5722" s="80">
        <v>708511</v>
      </c>
      <c r="G5722" s="80">
        <v>3</v>
      </c>
      <c r="H5722" s="280" t="s">
        <v>1342</v>
      </c>
      <c r="I5722" s="80"/>
    </row>
    <row r="5723" spans="1:9">
      <c r="A5723" s="280" t="s">
        <v>7122</v>
      </c>
      <c r="B5723" s="280" t="s">
        <v>5748</v>
      </c>
      <c r="C5723" s="280" t="s">
        <v>1209</v>
      </c>
      <c r="D5723" s="280" t="s">
        <v>1394</v>
      </c>
      <c r="E5723" s="80">
        <v>110661</v>
      </c>
      <c r="F5723" s="80">
        <v>708511</v>
      </c>
      <c r="G5723" s="80">
        <v>3</v>
      </c>
      <c r="H5723" s="280" t="s">
        <v>1394</v>
      </c>
      <c r="I5723" s="80"/>
    </row>
    <row r="5724" spans="1:9">
      <c r="A5724" s="280" t="s">
        <v>7123</v>
      </c>
      <c r="B5724" s="280" t="s">
        <v>5750</v>
      </c>
      <c r="C5724" s="280" t="s">
        <v>1209</v>
      </c>
      <c r="D5724" s="280" t="s">
        <v>1394</v>
      </c>
      <c r="E5724" s="80">
        <v>17678079540</v>
      </c>
      <c r="F5724" s="80">
        <v>708511</v>
      </c>
      <c r="G5724" s="80">
        <v>3</v>
      </c>
      <c r="H5724" s="280" t="s">
        <v>1394</v>
      </c>
      <c r="I5724" s="80"/>
    </row>
    <row r="5725" spans="1:9">
      <c r="A5725" s="280" t="s">
        <v>7124</v>
      </c>
      <c r="B5725" s="280" t="s">
        <v>5752</v>
      </c>
      <c r="C5725" s="280" t="s">
        <v>1209</v>
      </c>
      <c r="D5725" s="280" t="s">
        <v>1394</v>
      </c>
      <c r="E5725" s="80">
        <v>0.15618811846252212</v>
      </c>
      <c r="F5725" s="80">
        <v>708511</v>
      </c>
      <c r="G5725" s="80">
        <v>3</v>
      </c>
      <c r="H5725" s="280" t="s">
        <v>1394</v>
      </c>
      <c r="I5725" s="80"/>
    </row>
    <row r="5726" spans="1:9">
      <c r="A5726" s="280" t="s">
        <v>7125</v>
      </c>
      <c r="B5726" s="280" t="s">
        <v>5754</v>
      </c>
      <c r="C5726" s="280" t="s">
        <v>1209</v>
      </c>
      <c r="D5726" s="280" t="s">
        <v>1394</v>
      </c>
      <c r="E5726" s="80">
        <v>24951.030456831297</v>
      </c>
      <c r="F5726" s="80">
        <v>708511</v>
      </c>
      <c r="G5726" s="80">
        <v>3</v>
      </c>
      <c r="H5726" s="280" t="s">
        <v>1394</v>
      </c>
      <c r="I5726" s="80"/>
    </row>
    <row r="5727" spans="1:9">
      <c r="A5727" s="280" t="s">
        <v>7126</v>
      </c>
      <c r="B5727" s="280" t="s">
        <v>1457</v>
      </c>
      <c r="C5727" s="280" t="s">
        <v>1209</v>
      </c>
      <c r="D5727" s="280" t="s">
        <v>1211</v>
      </c>
      <c r="E5727" s="80">
        <v>0.28502445086049072</v>
      </c>
      <c r="F5727" s="80">
        <v>708511</v>
      </c>
      <c r="G5727" s="80">
        <v>3</v>
      </c>
      <c r="H5727" s="280" t="s">
        <v>1342</v>
      </c>
      <c r="I5727" s="80"/>
    </row>
    <row r="5728" spans="1:9">
      <c r="A5728" s="280" t="s">
        <v>7127</v>
      </c>
      <c r="B5728" s="280" t="s">
        <v>1457</v>
      </c>
      <c r="C5728" s="280" t="s">
        <v>1209</v>
      </c>
      <c r="D5728" s="280" t="s">
        <v>1212</v>
      </c>
      <c r="E5728" s="80">
        <v>0.28607892364435217</v>
      </c>
      <c r="F5728" s="80">
        <v>708511</v>
      </c>
      <c r="G5728" s="80">
        <v>3</v>
      </c>
      <c r="H5728" s="280" t="s">
        <v>1342</v>
      </c>
      <c r="I5728" s="80"/>
    </row>
    <row r="5729" spans="1:9">
      <c r="A5729" s="280" t="s">
        <v>7128</v>
      </c>
      <c r="B5729" s="280" t="s">
        <v>1457</v>
      </c>
      <c r="C5729" s="280" t="s">
        <v>1209</v>
      </c>
      <c r="D5729" s="280" t="s">
        <v>1213</v>
      </c>
      <c r="E5729" s="80">
        <v>0.28502445086049072</v>
      </c>
      <c r="F5729" s="80">
        <v>708511</v>
      </c>
      <c r="G5729" s="80">
        <v>3</v>
      </c>
      <c r="H5729" s="280" t="s">
        <v>1342</v>
      </c>
      <c r="I5729" s="80"/>
    </row>
    <row r="5730" spans="1:9">
      <c r="A5730" s="280" t="s">
        <v>7129</v>
      </c>
      <c r="B5730" s="280" t="s">
        <v>1457</v>
      </c>
      <c r="C5730" s="280" t="s">
        <v>1209</v>
      </c>
      <c r="D5730" s="280" t="s">
        <v>1214</v>
      </c>
      <c r="E5730" s="80">
        <v>0.28595199054611375</v>
      </c>
      <c r="F5730" s="80">
        <v>708511</v>
      </c>
      <c r="G5730" s="80">
        <v>3</v>
      </c>
      <c r="H5730" s="280" t="s">
        <v>1342</v>
      </c>
      <c r="I5730" s="80"/>
    </row>
    <row r="5731" spans="1:9">
      <c r="A5731" s="280" t="s">
        <v>7130</v>
      </c>
      <c r="B5731" s="280" t="s">
        <v>1457</v>
      </c>
      <c r="C5731" s="280" t="s">
        <v>1209</v>
      </c>
      <c r="D5731" s="280" t="s">
        <v>1215</v>
      </c>
      <c r="E5731" s="80">
        <v>0.28325798377979955</v>
      </c>
      <c r="F5731" s="80">
        <v>708511</v>
      </c>
      <c r="G5731" s="80">
        <v>3</v>
      </c>
      <c r="H5731" s="280" t="s">
        <v>1342</v>
      </c>
      <c r="I5731" s="80"/>
    </row>
    <row r="5732" spans="1:9">
      <c r="A5732" s="280" t="s">
        <v>7131</v>
      </c>
      <c r="B5732" s="280" t="s">
        <v>1457</v>
      </c>
      <c r="C5732" s="280" t="s">
        <v>1209</v>
      </c>
      <c r="D5732" s="280" t="s">
        <v>1216</v>
      </c>
      <c r="E5732" s="80">
        <v>-0.18568978081161602</v>
      </c>
      <c r="F5732" s="80">
        <v>708511</v>
      </c>
      <c r="G5732" s="80">
        <v>3</v>
      </c>
      <c r="H5732" s="280" t="s">
        <v>1342</v>
      </c>
      <c r="I5732" s="80"/>
    </row>
    <row r="5733" spans="1:9">
      <c r="A5733" s="280" t="s">
        <v>7132</v>
      </c>
      <c r="B5733" s="280" t="s">
        <v>1457</v>
      </c>
      <c r="C5733" s="280" t="s">
        <v>1209</v>
      </c>
      <c r="D5733" s="280" t="s">
        <v>1217</v>
      </c>
      <c r="E5733" s="80">
        <v>0.21578992944638992</v>
      </c>
      <c r="F5733" s="80">
        <v>708511</v>
      </c>
      <c r="G5733" s="80">
        <v>3</v>
      </c>
      <c r="H5733" s="280" t="s">
        <v>1342</v>
      </c>
      <c r="I5733" s="80"/>
    </row>
    <row r="5734" spans="1:9">
      <c r="A5734" s="280" t="s">
        <v>7133</v>
      </c>
      <c r="B5734" s="280" t="s">
        <v>1457</v>
      </c>
      <c r="C5734" s="280" t="s">
        <v>1209</v>
      </c>
      <c r="D5734" s="280" t="s">
        <v>1218</v>
      </c>
      <c r="E5734" s="80">
        <v>-1.5471865410418566</v>
      </c>
      <c r="F5734" s="80">
        <v>708511</v>
      </c>
      <c r="G5734" s="80">
        <v>3</v>
      </c>
      <c r="H5734" s="280" t="s">
        <v>1342</v>
      </c>
      <c r="I5734" s="80"/>
    </row>
    <row r="5735" spans="1:9">
      <c r="A5735" s="280" t="s">
        <v>7134</v>
      </c>
      <c r="B5735" s="280" t="s">
        <v>1457</v>
      </c>
      <c r="C5735" s="280" t="s">
        <v>1209</v>
      </c>
      <c r="D5735" s="280" t="s">
        <v>1219</v>
      </c>
      <c r="E5735" s="80">
        <v>2812.7468105953631</v>
      </c>
      <c r="F5735" s="80">
        <v>708511</v>
      </c>
      <c r="G5735" s="80">
        <v>3</v>
      </c>
      <c r="H5735" s="280" t="s">
        <v>1342</v>
      </c>
      <c r="I5735" s="80"/>
    </row>
    <row r="5736" spans="1:9">
      <c r="A5736" s="280" t="s">
        <v>7135</v>
      </c>
      <c r="B5736" s="280" t="s">
        <v>1457</v>
      </c>
      <c r="C5736" s="280" t="s">
        <v>1209</v>
      </c>
      <c r="D5736" s="280" t="s">
        <v>1347</v>
      </c>
      <c r="E5736" s="80">
        <v>0.27712937715553493</v>
      </c>
      <c r="F5736" s="80">
        <v>708511</v>
      </c>
      <c r="G5736" s="80">
        <v>3</v>
      </c>
      <c r="H5736" s="280" t="s">
        <v>1342</v>
      </c>
      <c r="I5736" s="80"/>
    </row>
    <row r="5737" spans="1:9">
      <c r="A5737" s="280" t="s">
        <v>7136</v>
      </c>
      <c r="B5737" s="280" t="s">
        <v>1457</v>
      </c>
      <c r="C5737" s="280" t="s">
        <v>1209</v>
      </c>
      <c r="D5737" s="280" t="s">
        <v>1344</v>
      </c>
      <c r="E5737" s="80">
        <v>0.62870041604721161</v>
      </c>
      <c r="F5737" s="80">
        <v>708511</v>
      </c>
      <c r="G5737" s="80">
        <v>3</v>
      </c>
      <c r="H5737" s="280" t="s">
        <v>1342</v>
      </c>
      <c r="I5737" s="80"/>
    </row>
    <row r="5738" spans="1:9">
      <c r="A5738" s="280" t="s">
        <v>7137</v>
      </c>
      <c r="B5738" s="280" t="s">
        <v>5748</v>
      </c>
      <c r="C5738" s="280" t="s">
        <v>1183</v>
      </c>
      <c r="D5738" s="280" t="s">
        <v>1394</v>
      </c>
      <c r="E5738" s="80">
        <v>708511</v>
      </c>
      <c r="F5738" s="80">
        <v>708511</v>
      </c>
      <c r="G5738" s="80">
        <v>3</v>
      </c>
      <c r="H5738" s="280" t="s">
        <v>1394</v>
      </c>
      <c r="I5738" s="80"/>
    </row>
    <row r="5739" spans="1:9">
      <c r="A5739" s="280" t="s">
        <v>7138</v>
      </c>
      <c r="B5739" s="280" t="s">
        <v>5750</v>
      </c>
      <c r="C5739" s="280" t="s">
        <v>1183</v>
      </c>
      <c r="D5739" s="280" t="s">
        <v>1394</v>
      </c>
      <c r="E5739" s="80">
        <v>127581838638.11331</v>
      </c>
      <c r="F5739" s="80">
        <v>708511</v>
      </c>
      <c r="G5739" s="80">
        <v>3</v>
      </c>
      <c r="H5739" s="280" t="s">
        <v>1394</v>
      </c>
      <c r="I5739" s="80"/>
    </row>
    <row r="5740" spans="1:9">
      <c r="A5740" s="280" t="s">
        <v>7139</v>
      </c>
      <c r="B5740" s="280" t="s">
        <v>5752</v>
      </c>
      <c r="C5740" s="280" t="s">
        <v>1183</v>
      </c>
      <c r="D5740" s="280" t="s">
        <v>1394</v>
      </c>
      <c r="E5740" s="80">
        <v>1</v>
      </c>
      <c r="F5740" s="80">
        <v>708511</v>
      </c>
      <c r="G5740" s="80">
        <v>3</v>
      </c>
      <c r="H5740" s="280" t="s">
        <v>1394</v>
      </c>
      <c r="I5740" s="80"/>
    </row>
    <row r="5741" spans="1:9">
      <c r="A5741" s="280" t="s">
        <v>7140</v>
      </c>
      <c r="B5741" s="280" t="s">
        <v>5754</v>
      </c>
      <c r="C5741" s="280" t="s">
        <v>1183</v>
      </c>
      <c r="D5741" s="280" t="s">
        <v>1394</v>
      </c>
      <c r="E5741" s="80">
        <v>180070.37101486541</v>
      </c>
      <c r="F5741" s="80">
        <v>708511</v>
      </c>
      <c r="G5741" s="80">
        <v>3</v>
      </c>
      <c r="H5741" s="280" t="s">
        <v>1394</v>
      </c>
      <c r="I5741" s="80"/>
    </row>
    <row r="5742" spans="1:9">
      <c r="A5742" s="280" t="s">
        <v>11909</v>
      </c>
      <c r="B5742" s="280" t="s">
        <v>5748</v>
      </c>
      <c r="C5742" s="280" t="s">
        <v>11768</v>
      </c>
      <c r="D5742" s="280" t="s">
        <v>1394</v>
      </c>
      <c r="E5742" s="80">
        <v>700834</v>
      </c>
      <c r="F5742" s="80">
        <v>708511</v>
      </c>
      <c r="G5742" s="80">
        <v>3</v>
      </c>
      <c r="H5742" s="280" t="s">
        <v>1394</v>
      </c>
      <c r="I5742" s="80"/>
    </row>
    <row r="5743" spans="1:9">
      <c r="A5743" s="280" t="s">
        <v>11910</v>
      </c>
      <c r="B5743" s="280" t="s">
        <v>5750</v>
      </c>
      <c r="C5743" s="280" t="s">
        <v>11768</v>
      </c>
      <c r="D5743" s="280" t="s">
        <v>1394</v>
      </c>
      <c r="E5743" s="80">
        <v>29906472617.948364</v>
      </c>
      <c r="F5743" s="80">
        <v>708511</v>
      </c>
      <c r="G5743" s="80">
        <v>3</v>
      </c>
      <c r="H5743" s="280" t="s">
        <v>1394</v>
      </c>
      <c r="I5743" s="80"/>
    </row>
    <row r="5744" spans="1:9">
      <c r="A5744" s="280" t="s">
        <v>11911</v>
      </c>
      <c r="B5744" s="280" t="s">
        <v>5752</v>
      </c>
      <c r="C5744" s="280" t="s">
        <v>11768</v>
      </c>
      <c r="D5744" s="280" t="s">
        <v>1394</v>
      </c>
      <c r="E5744" s="80">
        <v>0.98916460012618013</v>
      </c>
      <c r="F5744" s="80">
        <v>708511</v>
      </c>
      <c r="G5744" s="80">
        <v>3</v>
      </c>
      <c r="H5744" s="280" t="s">
        <v>1394</v>
      </c>
      <c r="I5744" s="80"/>
    </row>
    <row r="5745" spans="1:9">
      <c r="A5745" s="280" t="s">
        <v>11912</v>
      </c>
      <c r="B5745" s="280" t="s">
        <v>5754</v>
      </c>
      <c r="C5745" s="280" t="s">
        <v>11768</v>
      </c>
      <c r="D5745" s="280" t="s">
        <v>1394</v>
      </c>
      <c r="E5745" s="80">
        <v>42210.315179225676</v>
      </c>
      <c r="F5745" s="80">
        <v>708511</v>
      </c>
      <c r="G5745" s="80">
        <v>3</v>
      </c>
      <c r="H5745" s="280" t="s">
        <v>1394</v>
      </c>
      <c r="I5745" s="80"/>
    </row>
    <row r="5746" spans="1:9">
      <c r="A5746" s="280" t="s">
        <v>11913</v>
      </c>
      <c r="B5746" s="280" t="s">
        <v>1457</v>
      </c>
      <c r="C5746" s="280" t="s">
        <v>11768</v>
      </c>
      <c r="D5746" s="280" t="s">
        <v>1211</v>
      </c>
      <c r="E5746" s="80">
        <v>7.5690129474976234E-2</v>
      </c>
      <c r="F5746" s="80">
        <v>708511</v>
      </c>
      <c r="G5746" s="80">
        <v>3</v>
      </c>
      <c r="H5746" s="280" t="s">
        <v>1342</v>
      </c>
      <c r="I5746" s="80"/>
    </row>
    <row r="5747" spans="1:9">
      <c r="A5747" s="280" t="s">
        <v>11914</v>
      </c>
      <c r="B5747" s="280" t="s">
        <v>1457</v>
      </c>
      <c r="C5747" s="280" t="s">
        <v>11768</v>
      </c>
      <c r="D5747" s="280" t="s">
        <v>1212</v>
      </c>
      <c r="E5747" s="80">
        <v>7.6285849229338412E-2</v>
      </c>
      <c r="F5747" s="80">
        <v>708511</v>
      </c>
      <c r="G5747" s="80">
        <v>3</v>
      </c>
      <c r="H5747" s="280" t="s">
        <v>1342</v>
      </c>
      <c r="I5747" s="80"/>
    </row>
    <row r="5748" spans="1:9">
      <c r="A5748" s="280" t="s">
        <v>11915</v>
      </c>
      <c r="B5748" s="280" t="s">
        <v>1457</v>
      </c>
      <c r="C5748" s="280" t="s">
        <v>11768</v>
      </c>
      <c r="D5748" s="280" t="s">
        <v>1213</v>
      </c>
      <c r="E5748" s="80">
        <v>7.5690129474976234E-2</v>
      </c>
      <c r="F5748" s="80">
        <v>708511</v>
      </c>
      <c r="G5748" s="80">
        <v>3</v>
      </c>
      <c r="H5748" s="280" t="s">
        <v>1342</v>
      </c>
      <c r="I5748" s="80"/>
    </row>
    <row r="5749" spans="1:9">
      <c r="A5749" s="280" t="s">
        <v>11916</v>
      </c>
      <c r="B5749" s="280" t="s">
        <v>1457</v>
      </c>
      <c r="C5749" s="280" t="s">
        <v>11768</v>
      </c>
      <c r="D5749" s="280" t="s">
        <v>1214</v>
      </c>
      <c r="E5749" s="80">
        <v>7.6236325030069857E-2</v>
      </c>
      <c r="F5749" s="80">
        <v>708511</v>
      </c>
      <c r="G5749" s="80">
        <v>3</v>
      </c>
      <c r="H5749" s="280" t="s">
        <v>1342</v>
      </c>
      <c r="I5749" s="80"/>
    </row>
    <row r="5750" spans="1:9">
      <c r="A5750" s="280" t="s">
        <v>11917</v>
      </c>
      <c r="B5750" s="280" t="s">
        <v>1457</v>
      </c>
      <c r="C5750" s="280" t="s">
        <v>11768</v>
      </c>
      <c r="D5750" s="280" t="s">
        <v>1215</v>
      </c>
      <c r="E5750" s="80">
        <v>7.4493186768867722E-2</v>
      </c>
      <c r="F5750" s="80">
        <v>708511</v>
      </c>
      <c r="G5750" s="80">
        <v>3</v>
      </c>
      <c r="H5750" s="280" t="s">
        <v>1342</v>
      </c>
      <c r="I5750" s="80"/>
    </row>
    <row r="5751" spans="1:9">
      <c r="A5751" s="280" t="s">
        <v>11918</v>
      </c>
      <c r="B5751" s="280" t="s">
        <v>1457</v>
      </c>
      <c r="C5751" s="280" t="s">
        <v>11768</v>
      </c>
      <c r="D5751" s="280" t="s">
        <v>1216</v>
      </c>
      <c r="E5751" s="80">
        <v>1.2247276935349154E-2</v>
      </c>
      <c r="F5751" s="80">
        <v>708511</v>
      </c>
      <c r="G5751" s="80">
        <v>3</v>
      </c>
      <c r="H5751" s="280" t="s">
        <v>1342</v>
      </c>
      <c r="I5751" s="80"/>
    </row>
    <row r="5752" spans="1:9">
      <c r="A5752" s="280" t="s">
        <v>11919</v>
      </c>
      <c r="B5752" s="280" t="s">
        <v>1457</v>
      </c>
      <c r="C5752" s="280" t="s">
        <v>11768</v>
      </c>
      <c r="D5752" s="280" t="s">
        <v>1217</v>
      </c>
      <c r="E5752" s="80">
        <v>5.6546627391506107E-2</v>
      </c>
      <c r="F5752" s="80">
        <v>708511</v>
      </c>
      <c r="G5752" s="80">
        <v>3</v>
      </c>
      <c r="H5752" s="280" t="s">
        <v>1342</v>
      </c>
      <c r="I5752" s="80"/>
    </row>
    <row r="5753" spans="1:9">
      <c r="A5753" s="280" t="s">
        <v>11920</v>
      </c>
      <c r="B5753" s="280" t="s">
        <v>1457</v>
      </c>
      <c r="C5753" s="280" t="s">
        <v>11768</v>
      </c>
      <c r="D5753" s="280" t="s">
        <v>1218</v>
      </c>
      <c r="E5753" s="80">
        <v>-6.813684519959908E-3</v>
      </c>
      <c r="F5753" s="80">
        <v>708511</v>
      </c>
      <c r="G5753" s="80">
        <v>3</v>
      </c>
      <c r="H5753" s="280" t="s">
        <v>1342</v>
      </c>
      <c r="I5753" s="80"/>
    </row>
    <row r="5754" spans="1:9">
      <c r="A5754" s="280" t="s">
        <v>11921</v>
      </c>
      <c r="B5754" s="280" t="s">
        <v>1457</v>
      </c>
      <c r="C5754" s="280" t="s">
        <v>11768</v>
      </c>
      <c r="D5754" s="280" t="s">
        <v>1219</v>
      </c>
      <c r="E5754" s="80">
        <v>5313.4867511371094</v>
      </c>
      <c r="F5754" s="80">
        <v>708511</v>
      </c>
      <c r="G5754" s="80">
        <v>3</v>
      </c>
      <c r="H5754" s="280" t="s">
        <v>1342</v>
      </c>
      <c r="I5754" s="80"/>
    </row>
    <row r="5755" spans="1:9">
      <c r="A5755" s="280" t="s">
        <v>11922</v>
      </c>
      <c r="B5755" s="280" t="s">
        <v>1457</v>
      </c>
      <c r="C5755" s="280" t="s">
        <v>11768</v>
      </c>
      <c r="D5755" s="280" t="s">
        <v>1347</v>
      </c>
      <c r="E5755" s="80">
        <v>7.2441414588462968E-2</v>
      </c>
      <c r="F5755" s="80">
        <v>708511</v>
      </c>
      <c r="G5755" s="80">
        <v>3</v>
      </c>
      <c r="H5755" s="280" t="s">
        <v>1342</v>
      </c>
      <c r="I5755" s="80"/>
    </row>
    <row r="5756" spans="1:9">
      <c r="A5756" s="280" t="s">
        <v>11923</v>
      </c>
      <c r="B5756" s="280" t="s">
        <v>1457</v>
      </c>
      <c r="C5756" s="280" t="s">
        <v>11768</v>
      </c>
      <c r="D5756" s="280" t="s">
        <v>1344</v>
      </c>
      <c r="E5756" s="80">
        <v>0.16697001094634231</v>
      </c>
      <c r="F5756" s="80">
        <v>708511</v>
      </c>
      <c r="G5756" s="80">
        <v>3</v>
      </c>
      <c r="H5756" s="280" t="s">
        <v>1342</v>
      </c>
      <c r="I5756" s="80"/>
    </row>
    <row r="5757" spans="1:9">
      <c r="A5757" s="280" t="s">
        <v>7156</v>
      </c>
      <c r="B5757" s="280" t="s">
        <v>5752</v>
      </c>
      <c r="C5757" s="280" t="s">
        <v>1211</v>
      </c>
      <c r="D5757" s="280" t="s">
        <v>1394</v>
      </c>
      <c r="E5757" s="80">
        <v>1</v>
      </c>
      <c r="F5757" s="80">
        <v>708511</v>
      </c>
      <c r="G5757" s="80">
        <v>3</v>
      </c>
      <c r="H5757" s="280" t="s">
        <v>1394</v>
      </c>
      <c r="I5757" s="80"/>
    </row>
    <row r="5758" spans="1:9">
      <c r="A5758" s="280" t="s">
        <v>7157</v>
      </c>
      <c r="B5758" s="280" t="s">
        <v>5754</v>
      </c>
      <c r="C5758" s="280" t="s">
        <v>1211</v>
      </c>
      <c r="D5758" s="280" t="s">
        <v>1394</v>
      </c>
      <c r="E5758" s="80">
        <v>567657.63641909405</v>
      </c>
      <c r="F5758" s="80">
        <v>708511</v>
      </c>
      <c r="G5758" s="80">
        <v>3</v>
      </c>
      <c r="H5758" s="280" t="s">
        <v>1394</v>
      </c>
      <c r="I5758" s="80"/>
    </row>
    <row r="5759" spans="1:9">
      <c r="A5759" s="280" t="s">
        <v>7158</v>
      </c>
      <c r="B5759" s="280" t="s">
        <v>1457</v>
      </c>
      <c r="C5759" s="280" t="s">
        <v>1211</v>
      </c>
      <c r="D5759" s="280" t="s">
        <v>1211</v>
      </c>
      <c r="E5759" s="80">
        <v>1</v>
      </c>
      <c r="F5759" s="80">
        <v>708511</v>
      </c>
      <c r="G5759" s="80">
        <v>3</v>
      </c>
      <c r="H5759" s="280" t="s">
        <v>1342</v>
      </c>
      <c r="I5759" s="80"/>
    </row>
    <row r="5760" spans="1:9">
      <c r="A5760" s="280" t="s">
        <v>7159</v>
      </c>
      <c r="B5760" s="280" t="s">
        <v>1457</v>
      </c>
      <c r="C5760" s="280" t="s">
        <v>1211</v>
      </c>
      <c r="D5760" s="280" t="s">
        <v>1212</v>
      </c>
      <c r="E5760" s="80">
        <v>1.0092521722886074</v>
      </c>
      <c r="F5760" s="80">
        <v>708511</v>
      </c>
      <c r="G5760" s="80">
        <v>3</v>
      </c>
      <c r="H5760" s="280" t="s">
        <v>1342</v>
      </c>
      <c r="I5760" s="80"/>
    </row>
    <row r="5761" spans="1:9">
      <c r="A5761" s="280" t="s">
        <v>7160</v>
      </c>
      <c r="B5761" s="280" t="s">
        <v>1457</v>
      </c>
      <c r="C5761" s="280" t="s">
        <v>1211</v>
      </c>
      <c r="D5761" s="280" t="s">
        <v>1213</v>
      </c>
      <c r="E5761" s="80">
        <v>1</v>
      </c>
      <c r="F5761" s="80">
        <v>708511</v>
      </c>
      <c r="G5761" s="80">
        <v>3</v>
      </c>
      <c r="H5761" s="280" t="s">
        <v>1342</v>
      </c>
      <c r="I5761" s="80"/>
    </row>
    <row r="5762" spans="1:9">
      <c r="A5762" s="280" t="s">
        <v>7161</v>
      </c>
      <c r="B5762" s="280" t="s">
        <v>1457</v>
      </c>
      <c r="C5762" s="280" t="s">
        <v>1211</v>
      </c>
      <c r="D5762" s="280" t="s">
        <v>1214</v>
      </c>
      <c r="E5762" s="80">
        <v>1.0082585461236995</v>
      </c>
      <c r="F5762" s="80">
        <v>708511</v>
      </c>
      <c r="G5762" s="80">
        <v>3</v>
      </c>
      <c r="H5762" s="280" t="s">
        <v>1342</v>
      </c>
      <c r="I5762" s="80"/>
    </row>
    <row r="5763" spans="1:9">
      <c r="A5763" s="280" t="s">
        <v>7162</v>
      </c>
      <c r="B5763" s="280" t="s">
        <v>1457</v>
      </c>
      <c r="C5763" s="280" t="s">
        <v>1211</v>
      </c>
      <c r="D5763" s="280" t="s">
        <v>1215</v>
      </c>
      <c r="E5763" s="80">
        <v>0.98409702186766612</v>
      </c>
      <c r="F5763" s="80">
        <v>708511</v>
      </c>
      <c r="G5763" s="80">
        <v>3</v>
      </c>
      <c r="H5763" s="280" t="s">
        <v>1342</v>
      </c>
      <c r="I5763" s="80"/>
    </row>
    <row r="5764" spans="1:9">
      <c r="A5764" s="280" t="s">
        <v>7163</v>
      </c>
      <c r="B5764" s="280" t="s">
        <v>1457</v>
      </c>
      <c r="C5764" s="280" t="s">
        <v>1211</v>
      </c>
      <c r="D5764" s="280" t="s">
        <v>1216</v>
      </c>
      <c r="E5764" s="80">
        <v>0.85949827529070155</v>
      </c>
      <c r="F5764" s="80">
        <v>708511</v>
      </c>
      <c r="G5764" s="80">
        <v>3</v>
      </c>
      <c r="H5764" s="280" t="s">
        <v>1342</v>
      </c>
      <c r="I5764" s="80"/>
    </row>
    <row r="5765" spans="1:9">
      <c r="A5765" s="280" t="s">
        <v>7164</v>
      </c>
      <c r="B5765" s="280" t="s">
        <v>1457</v>
      </c>
      <c r="C5765" s="280" t="s">
        <v>1211</v>
      </c>
      <c r="D5765" s="280" t="s">
        <v>1217</v>
      </c>
      <c r="E5765" s="80">
        <v>0.76762365199121796</v>
      </c>
      <c r="F5765" s="80">
        <v>708511</v>
      </c>
      <c r="G5765" s="80">
        <v>3</v>
      </c>
      <c r="H5765" s="280" t="s">
        <v>1342</v>
      </c>
      <c r="I5765" s="80"/>
    </row>
    <row r="5766" spans="1:9">
      <c r="A5766" s="280" t="s">
        <v>7165</v>
      </c>
      <c r="B5766" s="280" t="s">
        <v>1457</v>
      </c>
      <c r="C5766" s="280" t="s">
        <v>1211</v>
      </c>
      <c r="D5766" s="280" t="s">
        <v>1218</v>
      </c>
      <c r="E5766" s="80">
        <v>0.25414760540583875</v>
      </c>
      <c r="F5766" s="80">
        <v>708511</v>
      </c>
      <c r="G5766" s="80">
        <v>3</v>
      </c>
      <c r="H5766" s="280" t="s">
        <v>1342</v>
      </c>
      <c r="I5766" s="80"/>
    </row>
    <row r="5767" spans="1:9">
      <c r="A5767" s="280" t="s">
        <v>7166</v>
      </c>
      <c r="B5767" s="280" t="s">
        <v>1457</v>
      </c>
      <c r="C5767" s="280" t="s">
        <v>1211</v>
      </c>
      <c r="D5767" s="280" t="s">
        <v>1219</v>
      </c>
      <c r="E5767" s="80">
        <v>81474.850822912558</v>
      </c>
      <c r="F5767" s="80">
        <v>708511</v>
      </c>
      <c r="G5767" s="80">
        <v>3</v>
      </c>
      <c r="H5767" s="280" t="s">
        <v>1342</v>
      </c>
      <c r="I5767" s="80"/>
    </row>
    <row r="5768" spans="1:9">
      <c r="A5768" s="280" t="s">
        <v>7167</v>
      </c>
      <c r="B5768" s="280" t="s">
        <v>1457</v>
      </c>
      <c r="C5768" s="280" t="s">
        <v>1211</v>
      </c>
      <c r="D5768" s="280" t="s">
        <v>1347</v>
      </c>
      <c r="E5768" s="80">
        <v>0.96589265079427677</v>
      </c>
      <c r="F5768" s="80">
        <v>708511</v>
      </c>
      <c r="G5768" s="80">
        <v>3</v>
      </c>
      <c r="H5768" s="280" t="s">
        <v>1342</v>
      </c>
      <c r="I5768" s="80"/>
    </row>
    <row r="5769" spans="1:9">
      <c r="A5769" s="280" t="s">
        <v>7168</v>
      </c>
      <c r="B5769" s="280" t="s">
        <v>1393</v>
      </c>
      <c r="C5769" s="280" t="s">
        <v>1211</v>
      </c>
      <c r="D5769" s="280" t="s">
        <v>1347</v>
      </c>
      <c r="E5769" s="80">
        <v>0.58021964373171342</v>
      </c>
      <c r="F5769" s="80">
        <v>708511</v>
      </c>
      <c r="G5769" s="80">
        <v>3</v>
      </c>
      <c r="H5769" s="280" t="s">
        <v>1394</v>
      </c>
      <c r="I5769" s="80"/>
    </row>
    <row r="5770" spans="1:9">
      <c r="A5770" s="280" t="s">
        <v>7169</v>
      </c>
      <c r="B5770" s="280" t="s">
        <v>1415</v>
      </c>
      <c r="C5770" s="280" t="s">
        <v>1211</v>
      </c>
      <c r="D5770" s="280" t="s">
        <v>1347</v>
      </c>
      <c r="E5770" s="80">
        <v>9.8494887135313056E-2</v>
      </c>
      <c r="F5770" s="80">
        <v>708511</v>
      </c>
      <c r="G5770" s="80">
        <v>3</v>
      </c>
      <c r="H5770" s="280" t="s">
        <v>1394</v>
      </c>
      <c r="I5770" s="80"/>
    </row>
    <row r="5771" spans="1:9">
      <c r="A5771" s="280" t="s">
        <v>7170</v>
      </c>
      <c r="B5771" s="280" t="s">
        <v>1436</v>
      </c>
      <c r="C5771" s="280" t="s">
        <v>1211</v>
      </c>
      <c r="D5771" s="280" t="s">
        <v>1347</v>
      </c>
      <c r="E5771" s="80">
        <v>2.0595204983240533E-2</v>
      </c>
      <c r="F5771" s="80">
        <v>708511</v>
      </c>
      <c r="G5771" s="80">
        <v>3</v>
      </c>
      <c r="H5771" s="280" t="s">
        <v>1394</v>
      </c>
      <c r="I5771" s="80"/>
    </row>
    <row r="5772" spans="1:9">
      <c r="A5772" s="280" t="s">
        <v>7171</v>
      </c>
      <c r="B5772" s="280" t="s">
        <v>1457</v>
      </c>
      <c r="C5772" s="280" t="s">
        <v>1211</v>
      </c>
      <c r="D5772" s="280" t="s">
        <v>1344</v>
      </c>
      <c r="E5772" s="80">
        <v>2.2225005670140185</v>
      </c>
      <c r="F5772" s="80">
        <v>708511</v>
      </c>
      <c r="G5772" s="80">
        <v>3</v>
      </c>
      <c r="H5772" s="280" t="s">
        <v>1342</v>
      </c>
      <c r="I5772" s="80"/>
    </row>
    <row r="5773" spans="1:9">
      <c r="A5773" s="280" t="s">
        <v>7172</v>
      </c>
      <c r="B5773" s="280" t="s">
        <v>1393</v>
      </c>
      <c r="C5773" s="280" t="s">
        <v>1211</v>
      </c>
      <c r="D5773" s="280" t="s">
        <v>1344</v>
      </c>
      <c r="E5773" s="80">
        <v>0</v>
      </c>
      <c r="F5773" s="80">
        <v>708511</v>
      </c>
      <c r="G5773" s="80">
        <v>3</v>
      </c>
      <c r="H5773" s="280" t="s">
        <v>1394</v>
      </c>
      <c r="I5773" s="80"/>
    </row>
    <row r="5774" spans="1:9">
      <c r="A5774" s="280" t="s">
        <v>7173</v>
      </c>
      <c r="B5774" s="280" t="s">
        <v>1415</v>
      </c>
      <c r="C5774" s="280" t="s">
        <v>1211</v>
      </c>
      <c r="D5774" s="280" t="s">
        <v>1344</v>
      </c>
      <c r="E5774" s="80">
        <v>0</v>
      </c>
      <c r="F5774" s="80">
        <v>708511</v>
      </c>
      <c r="G5774" s="80">
        <v>3</v>
      </c>
      <c r="H5774" s="280" t="s">
        <v>1394</v>
      </c>
      <c r="I5774" s="80"/>
    </row>
    <row r="5775" spans="1:9">
      <c r="A5775" s="280" t="s">
        <v>7174</v>
      </c>
      <c r="B5775" s="280" t="s">
        <v>1436</v>
      </c>
      <c r="C5775" s="280" t="s">
        <v>1211</v>
      </c>
      <c r="D5775" s="280" t="s">
        <v>1344</v>
      </c>
      <c r="E5775" s="80">
        <v>0</v>
      </c>
      <c r="F5775" s="80">
        <v>708511</v>
      </c>
      <c r="G5775" s="80">
        <v>3</v>
      </c>
      <c r="H5775" s="280" t="s">
        <v>1394</v>
      </c>
      <c r="I5775" s="80"/>
    </row>
    <row r="5776" spans="1:9">
      <c r="A5776" s="280" t="s">
        <v>7175</v>
      </c>
      <c r="B5776" s="280" t="s">
        <v>5752</v>
      </c>
      <c r="C5776" s="280" t="s">
        <v>1212</v>
      </c>
      <c r="D5776" s="280" t="s">
        <v>1394</v>
      </c>
      <c r="E5776" s="80">
        <v>1</v>
      </c>
      <c r="F5776" s="80">
        <v>708511</v>
      </c>
      <c r="G5776" s="80">
        <v>3</v>
      </c>
      <c r="H5776" s="280" t="s">
        <v>1394</v>
      </c>
      <c r="I5776" s="80"/>
    </row>
    <row r="5777" spans="1:9">
      <c r="A5777" s="280" t="s">
        <v>7176</v>
      </c>
      <c r="B5777" s="280" t="s">
        <v>5754</v>
      </c>
      <c r="C5777" s="280" t="s">
        <v>1212</v>
      </c>
      <c r="D5777" s="280" t="s">
        <v>1394</v>
      </c>
      <c r="E5777" s="80">
        <v>562616.52491120831</v>
      </c>
      <c r="F5777" s="80">
        <v>708511</v>
      </c>
      <c r="G5777" s="80">
        <v>3</v>
      </c>
      <c r="H5777" s="280" t="s">
        <v>1394</v>
      </c>
      <c r="I5777" s="80"/>
    </row>
    <row r="5778" spans="1:9">
      <c r="A5778" s="280" t="s">
        <v>7177</v>
      </c>
      <c r="B5778" s="280" t="s">
        <v>1457</v>
      </c>
      <c r="C5778" s="280" t="s">
        <v>1212</v>
      </c>
      <c r="D5778" s="280" t="s">
        <v>1211</v>
      </c>
      <c r="E5778" s="80">
        <v>0.99143176896863983</v>
      </c>
      <c r="F5778" s="80">
        <v>708511</v>
      </c>
      <c r="G5778" s="80">
        <v>3</v>
      </c>
      <c r="H5778" s="280" t="s">
        <v>1342</v>
      </c>
      <c r="I5778" s="80"/>
    </row>
    <row r="5779" spans="1:9">
      <c r="A5779" s="280" t="s">
        <v>7178</v>
      </c>
      <c r="B5779" s="280" t="s">
        <v>1457</v>
      </c>
      <c r="C5779" s="280" t="s">
        <v>1212</v>
      </c>
      <c r="D5779" s="280" t="s">
        <v>1212</v>
      </c>
      <c r="E5779" s="80">
        <v>1</v>
      </c>
      <c r="F5779" s="80">
        <v>708511</v>
      </c>
      <c r="G5779" s="80">
        <v>3</v>
      </c>
      <c r="H5779" s="280" t="s">
        <v>1342</v>
      </c>
      <c r="I5779" s="80"/>
    </row>
    <row r="5780" spans="1:9">
      <c r="A5780" s="280" t="s">
        <v>7179</v>
      </c>
      <c r="B5780" s="280" t="s">
        <v>1457</v>
      </c>
      <c r="C5780" s="280" t="s">
        <v>1212</v>
      </c>
      <c r="D5780" s="280" t="s">
        <v>1213</v>
      </c>
      <c r="E5780" s="80">
        <v>0.99143176896863983</v>
      </c>
      <c r="F5780" s="80">
        <v>708511</v>
      </c>
      <c r="G5780" s="80">
        <v>3</v>
      </c>
      <c r="H5780" s="280" t="s">
        <v>1342</v>
      </c>
      <c r="I5780" s="80"/>
    </row>
    <row r="5781" spans="1:9">
      <c r="A5781" s="280" t="s">
        <v>7180</v>
      </c>
      <c r="B5781" s="280" t="s">
        <v>1457</v>
      </c>
      <c r="C5781" s="280" t="s">
        <v>1212</v>
      </c>
      <c r="D5781" s="280" t="s">
        <v>1214</v>
      </c>
      <c r="E5781" s="80">
        <v>0.9990299963890551</v>
      </c>
      <c r="F5781" s="80">
        <v>708511</v>
      </c>
      <c r="G5781" s="80">
        <v>3</v>
      </c>
      <c r="H5781" s="280" t="s">
        <v>1342</v>
      </c>
      <c r="I5781" s="80"/>
    </row>
    <row r="5782" spans="1:9">
      <c r="A5782" s="280" t="s">
        <v>7181</v>
      </c>
      <c r="B5782" s="280" t="s">
        <v>1457</v>
      </c>
      <c r="C5782" s="280" t="s">
        <v>1212</v>
      </c>
      <c r="D5782" s="280" t="s">
        <v>1215</v>
      </c>
      <c r="E5782" s="80">
        <v>0.9751473829736379</v>
      </c>
      <c r="F5782" s="80">
        <v>708511</v>
      </c>
      <c r="G5782" s="80">
        <v>3</v>
      </c>
      <c r="H5782" s="280" t="s">
        <v>1342</v>
      </c>
      <c r="I5782" s="80"/>
    </row>
    <row r="5783" spans="1:9">
      <c r="A5783" s="280" t="s">
        <v>7182</v>
      </c>
      <c r="B5783" s="280" t="s">
        <v>1457</v>
      </c>
      <c r="C5783" s="280" t="s">
        <v>1212</v>
      </c>
      <c r="D5783" s="280" t="s">
        <v>1216</v>
      </c>
      <c r="E5783" s="80">
        <v>0.85051801171137298</v>
      </c>
      <c r="F5783" s="80">
        <v>708511</v>
      </c>
      <c r="G5783" s="80">
        <v>3</v>
      </c>
      <c r="H5783" s="280" t="s">
        <v>1342</v>
      </c>
      <c r="I5783" s="80"/>
    </row>
    <row r="5784" spans="1:9">
      <c r="A5784" s="280" t="s">
        <v>7183</v>
      </c>
      <c r="B5784" s="280" t="s">
        <v>1457</v>
      </c>
      <c r="C5784" s="280" t="s">
        <v>1212</v>
      </c>
      <c r="D5784" s="280" t="s">
        <v>1217</v>
      </c>
      <c r="E5784" s="80">
        <v>0.76063440403575355</v>
      </c>
      <c r="F5784" s="80">
        <v>708511</v>
      </c>
      <c r="G5784" s="80">
        <v>3</v>
      </c>
      <c r="H5784" s="280" t="s">
        <v>1342</v>
      </c>
      <c r="I5784" s="80"/>
    </row>
    <row r="5785" spans="1:9">
      <c r="A5785" s="280" t="s">
        <v>7184</v>
      </c>
      <c r="B5785" s="280" t="s">
        <v>1457</v>
      </c>
      <c r="C5785" s="280" t="s">
        <v>1212</v>
      </c>
      <c r="D5785" s="280" t="s">
        <v>1218</v>
      </c>
      <c r="E5785" s="80">
        <v>0.25003331220559794</v>
      </c>
      <c r="F5785" s="80">
        <v>708511</v>
      </c>
      <c r="G5785" s="80">
        <v>3</v>
      </c>
      <c r="H5785" s="280" t="s">
        <v>1342</v>
      </c>
      <c r="I5785" s="80"/>
    </row>
    <row r="5786" spans="1:9">
      <c r="A5786" s="280" t="s">
        <v>7185</v>
      </c>
      <c r="B5786" s="280" t="s">
        <v>1457</v>
      </c>
      <c r="C5786" s="280" t="s">
        <v>1212</v>
      </c>
      <c r="D5786" s="280" t="s">
        <v>1219</v>
      </c>
      <c r="E5786" s="80">
        <v>80395.7731715712</v>
      </c>
      <c r="F5786" s="80">
        <v>708511</v>
      </c>
      <c r="G5786" s="80">
        <v>3</v>
      </c>
      <c r="H5786" s="280" t="s">
        <v>1342</v>
      </c>
      <c r="I5786" s="80"/>
    </row>
    <row r="5787" spans="1:9">
      <c r="A5787" s="280" t="s">
        <v>7186</v>
      </c>
      <c r="B5787" s="280" t="s">
        <v>1457</v>
      </c>
      <c r="C5787" s="280" t="s">
        <v>1212</v>
      </c>
      <c r="D5787" s="280" t="s">
        <v>1347</v>
      </c>
      <c r="E5787" s="80">
        <v>0.95787230656962952</v>
      </c>
      <c r="F5787" s="80">
        <v>708511</v>
      </c>
      <c r="G5787" s="80">
        <v>3</v>
      </c>
      <c r="H5787" s="280" t="s">
        <v>1342</v>
      </c>
      <c r="I5787" s="80"/>
    </row>
    <row r="5788" spans="1:9">
      <c r="A5788" s="280" t="s">
        <v>7187</v>
      </c>
      <c r="B5788" s="280" t="s">
        <v>1393</v>
      </c>
      <c r="C5788" s="280" t="s">
        <v>1212</v>
      </c>
      <c r="D5788" s="280" t="s">
        <v>1347</v>
      </c>
      <c r="E5788" s="80">
        <v>0.58556324460735265</v>
      </c>
      <c r="F5788" s="80">
        <v>708511</v>
      </c>
      <c r="G5788" s="80">
        <v>3</v>
      </c>
      <c r="H5788" s="280" t="s">
        <v>1394</v>
      </c>
      <c r="I5788" s="80"/>
    </row>
    <row r="5789" spans="1:9">
      <c r="A5789" s="280" t="s">
        <v>7188</v>
      </c>
      <c r="B5789" s="280" t="s">
        <v>1415</v>
      </c>
      <c r="C5789" s="280" t="s">
        <v>1212</v>
      </c>
      <c r="D5789" s="280" t="s">
        <v>1347</v>
      </c>
      <c r="E5789" s="80">
        <v>0.10407644604014496</v>
      </c>
      <c r="F5789" s="80">
        <v>708511</v>
      </c>
      <c r="G5789" s="80">
        <v>3</v>
      </c>
      <c r="H5789" s="280" t="s">
        <v>1394</v>
      </c>
      <c r="I5789" s="80"/>
    </row>
    <row r="5790" spans="1:9">
      <c r="A5790" s="280" t="s">
        <v>7189</v>
      </c>
      <c r="B5790" s="280" t="s">
        <v>1436</v>
      </c>
      <c r="C5790" s="280" t="s">
        <v>1212</v>
      </c>
      <c r="D5790" s="280" t="s">
        <v>1347</v>
      </c>
      <c r="E5790" s="80">
        <v>2.2487371991828153E-2</v>
      </c>
      <c r="F5790" s="80">
        <v>708511</v>
      </c>
      <c r="G5790" s="80">
        <v>3</v>
      </c>
      <c r="H5790" s="280" t="s">
        <v>1394</v>
      </c>
      <c r="I5790" s="80"/>
    </row>
    <row r="5791" spans="1:9">
      <c r="A5791" s="280" t="s">
        <v>7190</v>
      </c>
      <c r="B5791" s="280" t="s">
        <v>1457</v>
      </c>
      <c r="C5791" s="280" t="s">
        <v>1212</v>
      </c>
      <c r="D5791" s="280" t="s">
        <v>1344</v>
      </c>
      <c r="E5791" s="80">
        <v>2.203104291230046</v>
      </c>
      <c r="F5791" s="80">
        <v>708511</v>
      </c>
      <c r="G5791" s="80">
        <v>3</v>
      </c>
      <c r="H5791" s="280" t="s">
        <v>1342</v>
      </c>
      <c r="I5791" s="80"/>
    </row>
    <row r="5792" spans="1:9">
      <c r="A5792" s="280" t="s">
        <v>7191</v>
      </c>
      <c r="B5792" s="280" t="s">
        <v>1393</v>
      </c>
      <c r="C5792" s="280" t="s">
        <v>1212</v>
      </c>
      <c r="D5792" s="280" t="s">
        <v>1344</v>
      </c>
      <c r="E5792" s="80">
        <v>0</v>
      </c>
      <c r="F5792" s="80">
        <v>708511</v>
      </c>
      <c r="G5792" s="80">
        <v>3</v>
      </c>
      <c r="H5792" s="280" t="s">
        <v>1394</v>
      </c>
      <c r="I5792" s="80"/>
    </row>
    <row r="5793" spans="1:9">
      <c r="A5793" s="280" t="s">
        <v>7192</v>
      </c>
      <c r="B5793" s="280" t="s">
        <v>1415</v>
      </c>
      <c r="C5793" s="280" t="s">
        <v>1212</v>
      </c>
      <c r="D5793" s="280" t="s">
        <v>1344</v>
      </c>
      <c r="E5793" s="80">
        <v>0</v>
      </c>
      <c r="F5793" s="80">
        <v>708511</v>
      </c>
      <c r="G5793" s="80">
        <v>3</v>
      </c>
      <c r="H5793" s="280" t="s">
        <v>1394</v>
      </c>
      <c r="I5793" s="80"/>
    </row>
    <row r="5794" spans="1:9">
      <c r="A5794" s="280" t="s">
        <v>7193</v>
      </c>
      <c r="B5794" s="280" t="s">
        <v>1436</v>
      </c>
      <c r="C5794" s="280" t="s">
        <v>1212</v>
      </c>
      <c r="D5794" s="280" t="s">
        <v>1344</v>
      </c>
      <c r="E5794" s="80">
        <v>0</v>
      </c>
      <c r="F5794" s="80">
        <v>708511</v>
      </c>
      <c r="G5794" s="80">
        <v>3</v>
      </c>
      <c r="H5794" s="280" t="s">
        <v>1394</v>
      </c>
      <c r="I5794" s="80"/>
    </row>
    <row r="5795" spans="1:9">
      <c r="A5795" s="280" t="s">
        <v>7194</v>
      </c>
      <c r="B5795" s="280" t="s">
        <v>5752</v>
      </c>
      <c r="C5795" s="280" t="s">
        <v>1213</v>
      </c>
      <c r="D5795" s="280" t="s">
        <v>1394</v>
      </c>
      <c r="E5795" s="80">
        <v>1</v>
      </c>
      <c r="F5795" s="80">
        <v>708511</v>
      </c>
      <c r="G5795" s="80">
        <v>3</v>
      </c>
      <c r="H5795" s="280" t="s">
        <v>1394</v>
      </c>
      <c r="I5795" s="80"/>
    </row>
    <row r="5796" spans="1:9">
      <c r="A5796" s="280" t="s">
        <v>7195</v>
      </c>
      <c r="B5796" s="280" t="s">
        <v>5754</v>
      </c>
      <c r="C5796" s="280" t="s">
        <v>1213</v>
      </c>
      <c r="D5796" s="280" t="s">
        <v>1394</v>
      </c>
      <c r="E5796" s="80">
        <v>567657.63641909405</v>
      </c>
      <c r="F5796" s="80">
        <v>708511</v>
      </c>
      <c r="G5796" s="80">
        <v>3</v>
      </c>
      <c r="H5796" s="280" t="s">
        <v>1394</v>
      </c>
      <c r="I5796" s="80"/>
    </row>
    <row r="5797" spans="1:9">
      <c r="A5797" s="280" t="s">
        <v>7196</v>
      </c>
      <c r="B5797" s="280" t="s">
        <v>1457</v>
      </c>
      <c r="C5797" s="280" t="s">
        <v>1213</v>
      </c>
      <c r="D5797" s="280" t="s">
        <v>1211</v>
      </c>
      <c r="E5797" s="80">
        <v>1</v>
      </c>
      <c r="F5797" s="80">
        <v>708511</v>
      </c>
      <c r="G5797" s="80">
        <v>3</v>
      </c>
      <c r="H5797" s="280" t="s">
        <v>1342</v>
      </c>
      <c r="I5797" s="80"/>
    </row>
    <row r="5798" spans="1:9">
      <c r="A5798" s="280" t="s">
        <v>7197</v>
      </c>
      <c r="B5798" s="280" t="s">
        <v>1457</v>
      </c>
      <c r="C5798" s="280" t="s">
        <v>1213</v>
      </c>
      <c r="D5798" s="280" t="s">
        <v>1212</v>
      </c>
      <c r="E5798" s="80">
        <v>1.0092521722886074</v>
      </c>
      <c r="F5798" s="80">
        <v>708511</v>
      </c>
      <c r="G5798" s="80">
        <v>3</v>
      </c>
      <c r="H5798" s="280" t="s">
        <v>1342</v>
      </c>
      <c r="I5798" s="80"/>
    </row>
    <row r="5799" spans="1:9">
      <c r="A5799" s="280" t="s">
        <v>7198</v>
      </c>
      <c r="B5799" s="280" t="s">
        <v>1457</v>
      </c>
      <c r="C5799" s="280" t="s">
        <v>1213</v>
      </c>
      <c r="D5799" s="280" t="s">
        <v>1213</v>
      </c>
      <c r="E5799" s="80">
        <v>1</v>
      </c>
      <c r="F5799" s="80">
        <v>708511</v>
      </c>
      <c r="G5799" s="80">
        <v>3</v>
      </c>
      <c r="H5799" s="280" t="s">
        <v>1342</v>
      </c>
      <c r="I5799" s="80"/>
    </row>
    <row r="5800" spans="1:9">
      <c r="A5800" s="280" t="s">
        <v>7199</v>
      </c>
      <c r="B5800" s="280" t="s">
        <v>1457</v>
      </c>
      <c r="C5800" s="280" t="s">
        <v>1213</v>
      </c>
      <c r="D5800" s="280" t="s">
        <v>1214</v>
      </c>
      <c r="E5800" s="80">
        <v>1.0082585461236995</v>
      </c>
      <c r="F5800" s="80">
        <v>708511</v>
      </c>
      <c r="G5800" s="80">
        <v>3</v>
      </c>
      <c r="H5800" s="280" t="s">
        <v>1342</v>
      </c>
      <c r="I5800" s="80"/>
    </row>
    <row r="5801" spans="1:9">
      <c r="A5801" s="280" t="s">
        <v>7200</v>
      </c>
      <c r="B5801" s="280" t="s">
        <v>1457</v>
      </c>
      <c r="C5801" s="280" t="s">
        <v>1213</v>
      </c>
      <c r="D5801" s="280" t="s">
        <v>1215</v>
      </c>
      <c r="E5801" s="80">
        <v>0.98409702186766612</v>
      </c>
      <c r="F5801" s="80">
        <v>708511</v>
      </c>
      <c r="G5801" s="80">
        <v>3</v>
      </c>
      <c r="H5801" s="280" t="s">
        <v>1342</v>
      </c>
      <c r="I5801" s="80"/>
    </row>
    <row r="5802" spans="1:9">
      <c r="A5802" s="280" t="s">
        <v>7201</v>
      </c>
      <c r="B5802" s="280" t="s">
        <v>1457</v>
      </c>
      <c r="C5802" s="280" t="s">
        <v>1213</v>
      </c>
      <c r="D5802" s="280" t="s">
        <v>1216</v>
      </c>
      <c r="E5802" s="80">
        <v>0.85949827529070155</v>
      </c>
      <c r="F5802" s="80">
        <v>708511</v>
      </c>
      <c r="G5802" s="80">
        <v>3</v>
      </c>
      <c r="H5802" s="280" t="s">
        <v>1342</v>
      </c>
      <c r="I5802" s="80"/>
    </row>
    <row r="5803" spans="1:9">
      <c r="A5803" s="280" t="s">
        <v>7202</v>
      </c>
      <c r="B5803" s="280" t="s">
        <v>1457</v>
      </c>
      <c r="C5803" s="280" t="s">
        <v>1213</v>
      </c>
      <c r="D5803" s="280" t="s">
        <v>1217</v>
      </c>
      <c r="E5803" s="80">
        <v>0.76762365199121796</v>
      </c>
      <c r="F5803" s="80">
        <v>708511</v>
      </c>
      <c r="G5803" s="80">
        <v>3</v>
      </c>
      <c r="H5803" s="280" t="s">
        <v>1342</v>
      </c>
      <c r="I5803" s="80"/>
    </row>
    <row r="5804" spans="1:9">
      <c r="A5804" s="280" t="s">
        <v>7203</v>
      </c>
      <c r="B5804" s="280" t="s">
        <v>1457</v>
      </c>
      <c r="C5804" s="280" t="s">
        <v>1213</v>
      </c>
      <c r="D5804" s="280" t="s">
        <v>1218</v>
      </c>
      <c r="E5804" s="80">
        <v>0.25414760540583875</v>
      </c>
      <c r="F5804" s="80">
        <v>708511</v>
      </c>
      <c r="G5804" s="80">
        <v>3</v>
      </c>
      <c r="H5804" s="280" t="s">
        <v>1342</v>
      </c>
      <c r="I5804" s="80"/>
    </row>
    <row r="5805" spans="1:9">
      <c r="A5805" s="280" t="s">
        <v>7204</v>
      </c>
      <c r="B5805" s="280" t="s">
        <v>1457</v>
      </c>
      <c r="C5805" s="280" t="s">
        <v>1213</v>
      </c>
      <c r="D5805" s="280" t="s">
        <v>1219</v>
      </c>
      <c r="E5805" s="80">
        <v>81474.850822912558</v>
      </c>
      <c r="F5805" s="80">
        <v>708511</v>
      </c>
      <c r="G5805" s="80">
        <v>3</v>
      </c>
      <c r="H5805" s="280" t="s">
        <v>1342</v>
      </c>
      <c r="I5805" s="80"/>
    </row>
    <row r="5806" spans="1:9">
      <c r="A5806" s="280" t="s">
        <v>7205</v>
      </c>
      <c r="B5806" s="280" t="s">
        <v>1457</v>
      </c>
      <c r="C5806" s="280" t="s">
        <v>1213</v>
      </c>
      <c r="D5806" s="280" t="s">
        <v>1347</v>
      </c>
      <c r="E5806" s="80">
        <v>0.96589265079427677</v>
      </c>
      <c r="F5806" s="80">
        <v>708511</v>
      </c>
      <c r="G5806" s="80">
        <v>3</v>
      </c>
      <c r="H5806" s="280" t="s">
        <v>1342</v>
      </c>
      <c r="I5806" s="80"/>
    </row>
    <row r="5807" spans="1:9">
      <c r="A5807" s="280" t="s">
        <v>7206</v>
      </c>
      <c r="B5807" s="280" t="s">
        <v>1393</v>
      </c>
      <c r="C5807" s="280" t="s">
        <v>1213</v>
      </c>
      <c r="D5807" s="280" t="s">
        <v>1347</v>
      </c>
      <c r="E5807" s="80">
        <v>0.58021964373171342</v>
      </c>
      <c r="F5807" s="80">
        <v>708511</v>
      </c>
      <c r="G5807" s="80">
        <v>3</v>
      </c>
      <c r="H5807" s="280" t="s">
        <v>1394</v>
      </c>
      <c r="I5807" s="80"/>
    </row>
    <row r="5808" spans="1:9">
      <c r="A5808" s="280" t="s">
        <v>7207</v>
      </c>
      <c r="B5808" s="280" t="s">
        <v>1415</v>
      </c>
      <c r="C5808" s="280" t="s">
        <v>1213</v>
      </c>
      <c r="D5808" s="280" t="s">
        <v>1347</v>
      </c>
      <c r="E5808" s="80">
        <v>9.8494887135313056E-2</v>
      </c>
      <c r="F5808" s="80">
        <v>708511</v>
      </c>
      <c r="G5808" s="80">
        <v>3</v>
      </c>
      <c r="H5808" s="280" t="s">
        <v>1394</v>
      </c>
      <c r="I5808" s="80"/>
    </row>
    <row r="5809" spans="1:9">
      <c r="A5809" s="280" t="s">
        <v>7208</v>
      </c>
      <c r="B5809" s="280" t="s">
        <v>1436</v>
      </c>
      <c r="C5809" s="280" t="s">
        <v>1213</v>
      </c>
      <c r="D5809" s="280" t="s">
        <v>1347</v>
      </c>
      <c r="E5809" s="80">
        <v>2.0595204983240533E-2</v>
      </c>
      <c r="F5809" s="80">
        <v>708511</v>
      </c>
      <c r="G5809" s="80">
        <v>3</v>
      </c>
      <c r="H5809" s="280" t="s">
        <v>1394</v>
      </c>
      <c r="I5809" s="80"/>
    </row>
    <row r="5810" spans="1:9">
      <c r="A5810" s="280" t="s">
        <v>7209</v>
      </c>
      <c r="B5810" s="280" t="s">
        <v>1457</v>
      </c>
      <c r="C5810" s="280" t="s">
        <v>1213</v>
      </c>
      <c r="D5810" s="280" t="s">
        <v>1344</v>
      </c>
      <c r="E5810" s="80">
        <v>2.2225005670140185</v>
      </c>
      <c r="F5810" s="80">
        <v>708511</v>
      </c>
      <c r="G5810" s="80">
        <v>3</v>
      </c>
      <c r="H5810" s="280" t="s">
        <v>1342</v>
      </c>
      <c r="I5810" s="80"/>
    </row>
    <row r="5811" spans="1:9">
      <c r="A5811" s="280" t="s">
        <v>7210</v>
      </c>
      <c r="B5811" s="280" t="s">
        <v>1393</v>
      </c>
      <c r="C5811" s="280" t="s">
        <v>1213</v>
      </c>
      <c r="D5811" s="280" t="s">
        <v>1344</v>
      </c>
      <c r="E5811" s="80">
        <v>0</v>
      </c>
      <c r="F5811" s="80">
        <v>708511</v>
      </c>
      <c r="G5811" s="80">
        <v>3</v>
      </c>
      <c r="H5811" s="280" t="s">
        <v>1394</v>
      </c>
      <c r="I5811" s="80"/>
    </row>
    <row r="5812" spans="1:9">
      <c r="A5812" s="280" t="s">
        <v>7211</v>
      </c>
      <c r="B5812" s="280" t="s">
        <v>1415</v>
      </c>
      <c r="C5812" s="280" t="s">
        <v>1213</v>
      </c>
      <c r="D5812" s="280" t="s">
        <v>1344</v>
      </c>
      <c r="E5812" s="80">
        <v>0</v>
      </c>
      <c r="F5812" s="80">
        <v>708511</v>
      </c>
      <c r="G5812" s="80">
        <v>3</v>
      </c>
      <c r="H5812" s="280" t="s">
        <v>1394</v>
      </c>
      <c r="I5812" s="80"/>
    </row>
    <row r="5813" spans="1:9">
      <c r="A5813" s="280" t="s">
        <v>7212</v>
      </c>
      <c r="B5813" s="280" t="s">
        <v>1436</v>
      </c>
      <c r="C5813" s="280" t="s">
        <v>1213</v>
      </c>
      <c r="D5813" s="280" t="s">
        <v>1344</v>
      </c>
      <c r="E5813" s="80">
        <v>0</v>
      </c>
      <c r="F5813" s="80">
        <v>708511</v>
      </c>
      <c r="G5813" s="80">
        <v>3</v>
      </c>
      <c r="H5813" s="280" t="s">
        <v>1394</v>
      </c>
      <c r="I5813" s="80"/>
    </row>
    <row r="5814" spans="1:9">
      <c r="A5814" s="280" t="s">
        <v>7213</v>
      </c>
      <c r="B5814" s="280" t="s">
        <v>5752</v>
      </c>
      <c r="C5814" s="280" t="s">
        <v>1214</v>
      </c>
      <c r="D5814" s="280" t="s">
        <v>1394</v>
      </c>
      <c r="E5814" s="80">
        <v>1</v>
      </c>
      <c r="F5814" s="80">
        <v>708511</v>
      </c>
      <c r="G5814" s="80">
        <v>3</v>
      </c>
      <c r="H5814" s="280" t="s">
        <v>1394</v>
      </c>
      <c r="I5814" s="80"/>
    </row>
    <row r="5815" spans="1:9">
      <c r="A5815" s="280" t="s">
        <v>7214</v>
      </c>
      <c r="B5815" s="280" t="s">
        <v>5754</v>
      </c>
      <c r="C5815" s="280" t="s">
        <v>1214</v>
      </c>
      <c r="D5815" s="280" t="s">
        <v>1394</v>
      </c>
      <c r="E5815" s="80">
        <v>563201.61579328496</v>
      </c>
      <c r="F5815" s="80">
        <v>708511</v>
      </c>
      <c r="G5815" s="80">
        <v>3</v>
      </c>
      <c r="H5815" s="280" t="s">
        <v>1394</v>
      </c>
      <c r="I5815" s="80"/>
    </row>
    <row r="5816" spans="1:9">
      <c r="A5816" s="280" t="s">
        <v>7215</v>
      </c>
      <c r="B5816" s="280" t="s">
        <v>1457</v>
      </c>
      <c r="C5816" s="280" t="s">
        <v>1214</v>
      </c>
      <c r="D5816" s="280" t="s">
        <v>1211</v>
      </c>
      <c r="E5816" s="80">
        <v>0.99240177257958462</v>
      </c>
      <c r="F5816" s="80">
        <v>708511</v>
      </c>
      <c r="G5816" s="80">
        <v>3</v>
      </c>
      <c r="H5816" s="280" t="s">
        <v>1342</v>
      </c>
      <c r="I5816" s="80"/>
    </row>
    <row r="5817" spans="1:9">
      <c r="A5817" s="280" t="s">
        <v>7216</v>
      </c>
      <c r="B5817" s="280" t="s">
        <v>1457</v>
      </c>
      <c r="C5817" s="280" t="s">
        <v>1214</v>
      </c>
      <c r="D5817" s="280" t="s">
        <v>1212</v>
      </c>
      <c r="E5817" s="80">
        <v>1.0009936261649079</v>
      </c>
      <c r="F5817" s="80">
        <v>708511</v>
      </c>
      <c r="G5817" s="80">
        <v>3</v>
      </c>
      <c r="H5817" s="280" t="s">
        <v>1342</v>
      </c>
      <c r="I5817" s="80"/>
    </row>
    <row r="5818" spans="1:9">
      <c r="A5818" s="280" t="s">
        <v>7217</v>
      </c>
      <c r="B5818" s="280" t="s">
        <v>1457</v>
      </c>
      <c r="C5818" s="280" t="s">
        <v>1214</v>
      </c>
      <c r="D5818" s="280" t="s">
        <v>1213</v>
      </c>
      <c r="E5818" s="80">
        <v>0.99240177257958462</v>
      </c>
      <c r="F5818" s="80">
        <v>708511</v>
      </c>
      <c r="G5818" s="80">
        <v>3</v>
      </c>
      <c r="H5818" s="280" t="s">
        <v>1342</v>
      </c>
      <c r="I5818" s="80"/>
    </row>
    <row r="5819" spans="1:9">
      <c r="A5819" s="280" t="s">
        <v>7218</v>
      </c>
      <c r="B5819" s="280" t="s">
        <v>1457</v>
      </c>
      <c r="C5819" s="280" t="s">
        <v>1214</v>
      </c>
      <c r="D5819" s="280" t="s">
        <v>1214</v>
      </c>
      <c r="E5819" s="80">
        <v>1</v>
      </c>
      <c r="F5819" s="80">
        <v>708511</v>
      </c>
      <c r="G5819" s="80">
        <v>3</v>
      </c>
      <c r="H5819" s="280" t="s">
        <v>1342</v>
      </c>
      <c r="I5819" s="80"/>
    </row>
    <row r="5820" spans="1:9">
      <c r="A5820" s="280" t="s">
        <v>7219</v>
      </c>
      <c r="B5820" s="280" t="s">
        <v>1457</v>
      </c>
      <c r="C5820" s="280" t="s">
        <v>1214</v>
      </c>
      <c r="D5820" s="280" t="s">
        <v>1215</v>
      </c>
      <c r="E5820" s="80">
        <v>0.97612074318919895</v>
      </c>
      <c r="F5820" s="80">
        <v>708511</v>
      </c>
      <c r="G5820" s="80">
        <v>3</v>
      </c>
      <c r="H5820" s="280" t="s">
        <v>1342</v>
      </c>
      <c r="I5820" s="80"/>
    </row>
    <row r="5821" spans="1:9">
      <c r="A5821" s="280" t="s">
        <v>7220</v>
      </c>
      <c r="B5821" s="280" t="s">
        <v>1457</v>
      </c>
      <c r="C5821" s="280" t="s">
        <v>1214</v>
      </c>
      <c r="D5821" s="280" t="s">
        <v>1216</v>
      </c>
      <c r="E5821" s="80">
        <v>0.85156970301209334</v>
      </c>
      <c r="F5821" s="80">
        <v>708511</v>
      </c>
      <c r="G5821" s="80">
        <v>3</v>
      </c>
      <c r="H5821" s="280" t="s">
        <v>1342</v>
      </c>
      <c r="I5821" s="80"/>
    </row>
    <row r="5822" spans="1:9">
      <c r="A5822" s="280" t="s">
        <v>7221</v>
      </c>
      <c r="B5822" s="280" t="s">
        <v>1457</v>
      </c>
      <c r="C5822" s="280" t="s">
        <v>1214</v>
      </c>
      <c r="D5822" s="280" t="s">
        <v>1217</v>
      </c>
      <c r="E5822" s="80">
        <v>0.76142196657564831</v>
      </c>
      <c r="F5822" s="80">
        <v>708511</v>
      </c>
      <c r="G5822" s="80">
        <v>3</v>
      </c>
      <c r="H5822" s="280" t="s">
        <v>1342</v>
      </c>
      <c r="I5822" s="80"/>
    </row>
    <row r="5823" spans="1:9">
      <c r="A5823" s="280" t="s">
        <v>7222</v>
      </c>
      <c r="B5823" s="280" t="s">
        <v>1457</v>
      </c>
      <c r="C5823" s="280" t="s">
        <v>1214</v>
      </c>
      <c r="D5823" s="280" t="s">
        <v>1218</v>
      </c>
      <c r="E5823" s="80">
        <v>0.25035122235988083</v>
      </c>
      <c r="F5823" s="80">
        <v>708511</v>
      </c>
      <c r="G5823" s="80">
        <v>3</v>
      </c>
      <c r="H5823" s="280" t="s">
        <v>1342</v>
      </c>
      <c r="I5823" s="80"/>
    </row>
    <row r="5824" spans="1:9">
      <c r="A5824" s="280" t="s">
        <v>7223</v>
      </c>
      <c r="B5824" s="280" t="s">
        <v>1457</v>
      </c>
      <c r="C5824" s="280" t="s">
        <v>1214</v>
      </c>
      <c r="D5824" s="280" t="s">
        <v>1219</v>
      </c>
      <c r="E5824" s="80">
        <v>80395.773965687258</v>
      </c>
      <c r="F5824" s="80">
        <v>708511</v>
      </c>
      <c r="G5824" s="80">
        <v>3</v>
      </c>
      <c r="H5824" s="280" t="s">
        <v>1342</v>
      </c>
      <c r="I5824" s="80"/>
    </row>
    <row r="5825" spans="1:9">
      <c r="A5825" s="280" t="s">
        <v>7224</v>
      </c>
      <c r="B5825" s="280" t="s">
        <v>1457</v>
      </c>
      <c r="C5825" s="280" t="s">
        <v>1214</v>
      </c>
      <c r="D5825" s="280" t="s">
        <v>1347</v>
      </c>
      <c r="E5825" s="80">
        <v>0.95874426192206519</v>
      </c>
      <c r="F5825" s="80">
        <v>708511</v>
      </c>
      <c r="G5825" s="80">
        <v>3</v>
      </c>
      <c r="H5825" s="280" t="s">
        <v>1342</v>
      </c>
      <c r="I5825" s="80"/>
    </row>
    <row r="5826" spans="1:9">
      <c r="A5826" s="280" t="s">
        <v>7225</v>
      </c>
      <c r="B5826" s="280" t="s">
        <v>1393</v>
      </c>
      <c r="C5826" s="280" t="s">
        <v>1214</v>
      </c>
      <c r="D5826" s="280" t="s">
        <v>1347</v>
      </c>
      <c r="E5826" s="80">
        <v>0.58556324460735265</v>
      </c>
      <c r="F5826" s="80">
        <v>708511</v>
      </c>
      <c r="G5826" s="80">
        <v>3</v>
      </c>
      <c r="H5826" s="280" t="s">
        <v>1394</v>
      </c>
      <c r="I5826" s="80"/>
    </row>
    <row r="5827" spans="1:9">
      <c r="A5827" s="280" t="s">
        <v>7226</v>
      </c>
      <c r="B5827" s="280" t="s">
        <v>1415</v>
      </c>
      <c r="C5827" s="280" t="s">
        <v>1214</v>
      </c>
      <c r="D5827" s="280" t="s">
        <v>1347</v>
      </c>
      <c r="E5827" s="80">
        <v>0.1033276918848719</v>
      </c>
      <c r="F5827" s="80">
        <v>708511</v>
      </c>
      <c r="G5827" s="80">
        <v>3</v>
      </c>
      <c r="H5827" s="280" t="s">
        <v>1394</v>
      </c>
      <c r="I5827" s="80"/>
    </row>
    <row r="5828" spans="1:9">
      <c r="A5828" s="280" t="s">
        <v>7227</v>
      </c>
      <c r="B5828" s="280" t="s">
        <v>1436</v>
      </c>
      <c r="C5828" s="280" t="s">
        <v>1214</v>
      </c>
      <c r="D5828" s="280" t="s">
        <v>1347</v>
      </c>
      <c r="E5828" s="80">
        <v>2.227581952927904E-2</v>
      </c>
      <c r="F5828" s="80">
        <v>708511</v>
      </c>
      <c r="G5828" s="80">
        <v>3</v>
      </c>
      <c r="H5828" s="280" t="s">
        <v>1394</v>
      </c>
      <c r="I5828" s="80"/>
    </row>
    <row r="5829" spans="1:9">
      <c r="A5829" s="280" t="s">
        <v>7228</v>
      </c>
      <c r="B5829" s="280" t="s">
        <v>1457</v>
      </c>
      <c r="C5829" s="280" t="s">
        <v>1214</v>
      </c>
      <c r="D5829" s="280" t="s">
        <v>1344</v>
      </c>
      <c r="E5829" s="80">
        <v>2.2053194753244734</v>
      </c>
      <c r="F5829" s="80">
        <v>708511</v>
      </c>
      <c r="G5829" s="80">
        <v>3</v>
      </c>
      <c r="H5829" s="280" t="s">
        <v>1342</v>
      </c>
      <c r="I5829" s="80"/>
    </row>
    <row r="5830" spans="1:9">
      <c r="A5830" s="280" t="s">
        <v>7229</v>
      </c>
      <c r="B5830" s="280" t="s">
        <v>1393</v>
      </c>
      <c r="C5830" s="280" t="s">
        <v>1214</v>
      </c>
      <c r="D5830" s="280" t="s">
        <v>1344</v>
      </c>
      <c r="E5830" s="80">
        <v>0</v>
      </c>
      <c r="F5830" s="80">
        <v>708511</v>
      </c>
      <c r="G5830" s="80">
        <v>3</v>
      </c>
      <c r="H5830" s="280" t="s">
        <v>1394</v>
      </c>
      <c r="I5830" s="80"/>
    </row>
    <row r="5831" spans="1:9">
      <c r="A5831" s="280" t="s">
        <v>7230</v>
      </c>
      <c r="B5831" s="280" t="s">
        <v>1415</v>
      </c>
      <c r="C5831" s="280" t="s">
        <v>1214</v>
      </c>
      <c r="D5831" s="280" t="s">
        <v>1344</v>
      </c>
      <c r="E5831" s="80">
        <v>0</v>
      </c>
      <c r="F5831" s="80">
        <v>708511</v>
      </c>
      <c r="G5831" s="80">
        <v>3</v>
      </c>
      <c r="H5831" s="280" t="s">
        <v>1394</v>
      </c>
      <c r="I5831" s="80"/>
    </row>
    <row r="5832" spans="1:9">
      <c r="A5832" s="280" t="s">
        <v>7231</v>
      </c>
      <c r="B5832" s="280" t="s">
        <v>1436</v>
      </c>
      <c r="C5832" s="280" t="s">
        <v>1214</v>
      </c>
      <c r="D5832" s="280" t="s">
        <v>1344</v>
      </c>
      <c r="E5832" s="80">
        <v>0</v>
      </c>
      <c r="F5832" s="80">
        <v>708511</v>
      </c>
      <c r="G5832" s="80">
        <v>3</v>
      </c>
      <c r="H5832" s="280" t="s">
        <v>1394</v>
      </c>
      <c r="I5832" s="80"/>
    </row>
    <row r="5833" spans="1:9">
      <c r="A5833" s="280" t="s">
        <v>7232</v>
      </c>
      <c r="B5833" s="280" t="s">
        <v>5752</v>
      </c>
      <c r="C5833" s="280" t="s">
        <v>1215</v>
      </c>
      <c r="D5833" s="280" t="s">
        <v>1394</v>
      </c>
      <c r="E5833" s="80">
        <v>1</v>
      </c>
      <c r="F5833" s="80">
        <v>708511</v>
      </c>
      <c r="G5833" s="80">
        <v>3</v>
      </c>
      <c r="H5833" s="280" t="s">
        <v>1394</v>
      </c>
      <c r="I5833" s="80"/>
    </row>
    <row r="5834" spans="1:9">
      <c r="A5834" s="280" t="s">
        <v>7233</v>
      </c>
      <c r="B5834" s="280" t="s">
        <v>5754</v>
      </c>
      <c r="C5834" s="280" t="s">
        <v>1215</v>
      </c>
      <c r="D5834" s="280" t="s">
        <v>1394</v>
      </c>
      <c r="E5834" s="80">
        <v>577474.67887047527</v>
      </c>
      <c r="F5834" s="80">
        <v>708511</v>
      </c>
      <c r="G5834" s="80">
        <v>3</v>
      </c>
      <c r="H5834" s="280" t="s">
        <v>1394</v>
      </c>
      <c r="I5834" s="80"/>
    </row>
    <row r="5835" spans="1:9">
      <c r="A5835" s="280" t="s">
        <v>7234</v>
      </c>
      <c r="B5835" s="280" t="s">
        <v>1457</v>
      </c>
      <c r="C5835" s="280" t="s">
        <v>1215</v>
      </c>
      <c r="D5835" s="280" t="s">
        <v>1211</v>
      </c>
      <c r="E5835" s="80">
        <v>1.0178887563009567</v>
      </c>
      <c r="F5835" s="80">
        <v>708511</v>
      </c>
      <c r="G5835" s="80">
        <v>3</v>
      </c>
      <c r="H5835" s="280" t="s">
        <v>1342</v>
      </c>
      <c r="I5835" s="80"/>
    </row>
    <row r="5836" spans="1:9">
      <c r="A5836" s="280" t="s">
        <v>7235</v>
      </c>
      <c r="B5836" s="280" t="s">
        <v>1457</v>
      </c>
      <c r="C5836" s="280" t="s">
        <v>1215</v>
      </c>
      <c r="D5836" s="280" t="s">
        <v>1212</v>
      </c>
      <c r="E5836" s="80">
        <v>1.0267494601277036</v>
      </c>
      <c r="F5836" s="80">
        <v>708511</v>
      </c>
      <c r="G5836" s="80">
        <v>3</v>
      </c>
      <c r="H5836" s="280" t="s">
        <v>1342</v>
      </c>
      <c r="I5836" s="80"/>
    </row>
    <row r="5837" spans="1:9">
      <c r="A5837" s="280" t="s">
        <v>7236</v>
      </c>
      <c r="B5837" s="280" t="s">
        <v>1457</v>
      </c>
      <c r="C5837" s="280" t="s">
        <v>1215</v>
      </c>
      <c r="D5837" s="280" t="s">
        <v>1213</v>
      </c>
      <c r="E5837" s="80">
        <v>1.0178887563009567</v>
      </c>
      <c r="F5837" s="80">
        <v>708511</v>
      </c>
      <c r="G5837" s="80">
        <v>3</v>
      </c>
      <c r="H5837" s="280" t="s">
        <v>1342</v>
      </c>
      <c r="I5837" s="80"/>
    </row>
    <row r="5838" spans="1:9">
      <c r="A5838" s="280" t="s">
        <v>7237</v>
      </c>
      <c r="B5838" s="280" t="s">
        <v>1457</v>
      </c>
      <c r="C5838" s="280" t="s">
        <v>1215</v>
      </c>
      <c r="D5838" s="280" t="s">
        <v>1214</v>
      </c>
      <c r="E5838" s="80">
        <v>1.0257589980323847</v>
      </c>
      <c r="F5838" s="80">
        <v>708511</v>
      </c>
      <c r="G5838" s="80">
        <v>3</v>
      </c>
      <c r="H5838" s="280" t="s">
        <v>1342</v>
      </c>
      <c r="I5838" s="80"/>
    </row>
    <row r="5839" spans="1:9">
      <c r="A5839" s="280" t="s">
        <v>7238</v>
      </c>
      <c r="B5839" s="280" t="s">
        <v>1457</v>
      </c>
      <c r="C5839" s="280" t="s">
        <v>1215</v>
      </c>
      <c r="D5839" s="280" t="s">
        <v>1215</v>
      </c>
      <c r="E5839" s="80">
        <v>1</v>
      </c>
      <c r="F5839" s="80">
        <v>708511</v>
      </c>
      <c r="G5839" s="80">
        <v>3</v>
      </c>
      <c r="H5839" s="280" t="s">
        <v>1342</v>
      </c>
      <c r="I5839" s="80"/>
    </row>
    <row r="5840" spans="1:9">
      <c r="A5840" s="280" t="s">
        <v>7239</v>
      </c>
      <c r="B5840" s="280" t="s">
        <v>1457</v>
      </c>
      <c r="C5840" s="280" t="s">
        <v>1215</v>
      </c>
      <c r="D5840" s="280" t="s">
        <v>1216</v>
      </c>
      <c r="E5840" s="80">
        <v>0.87694701920884677</v>
      </c>
      <c r="F5840" s="80">
        <v>708511</v>
      </c>
      <c r="G5840" s="80">
        <v>3</v>
      </c>
      <c r="H5840" s="280" t="s">
        <v>1342</v>
      </c>
      <c r="I5840" s="80"/>
    </row>
    <row r="5841" spans="1:9">
      <c r="A5841" s="280" t="s">
        <v>7240</v>
      </c>
      <c r="B5841" s="280" t="s">
        <v>1457</v>
      </c>
      <c r="C5841" s="280" t="s">
        <v>1215</v>
      </c>
      <c r="D5841" s="280" t="s">
        <v>1217</v>
      </c>
      <c r="E5841" s="80">
        <v>0.7802113316556607</v>
      </c>
      <c r="F5841" s="80">
        <v>708511</v>
      </c>
      <c r="G5841" s="80">
        <v>3</v>
      </c>
      <c r="H5841" s="280" t="s">
        <v>1342</v>
      </c>
      <c r="I5841" s="80"/>
    </row>
    <row r="5842" spans="1:9">
      <c r="A5842" s="280" t="s">
        <v>7241</v>
      </c>
      <c r="B5842" s="280" t="s">
        <v>1457</v>
      </c>
      <c r="C5842" s="280" t="s">
        <v>1215</v>
      </c>
      <c r="D5842" s="280" t="s">
        <v>1218</v>
      </c>
      <c r="E5842" s="80">
        <v>0.26247004439551214</v>
      </c>
      <c r="F5842" s="80">
        <v>708511</v>
      </c>
      <c r="G5842" s="80">
        <v>3</v>
      </c>
      <c r="H5842" s="280" t="s">
        <v>1342</v>
      </c>
      <c r="I5842" s="80"/>
    </row>
    <row r="5843" spans="1:9">
      <c r="A5843" s="280" t="s">
        <v>7242</v>
      </c>
      <c r="B5843" s="280" t="s">
        <v>1457</v>
      </c>
      <c r="C5843" s="280" t="s">
        <v>1215</v>
      </c>
      <c r="D5843" s="280" t="s">
        <v>1219</v>
      </c>
      <c r="E5843" s="80">
        <v>83209.263282357366</v>
      </c>
      <c r="F5843" s="80">
        <v>708511</v>
      </c>
      <c r="G5843" s="80">
        <v>3</v>
      </c>
      <c r="H5843" s="280" t="s">
        <v>1342</v>
      </c>
      <c r="I5843" s="80"/>
    </row>
    <row r="5844" spans="1:9">
      <c r="A5844" s="280" t="s">
        <v>7243</v>
      </c>
      <c r="B5844" s="280" t="s">
        <v>1457</v>
      </c>
      <c r="C5844" s="280" t="s">
        <v>1215</v>
      </c>
      <c r="D5844" s="280" t="s">
        <v>1347</v>
      </c>
      <c r="E5844" s="80">
        <v>0.98310506816575216</v>
      </c>
      <c r="F5844" s="80">
        <v>708511</v>
      </c>
      <c r="G5844" s="80">
        <v>3</v>
      </c>
      <c r="H5844" s="280" t="s">
        <v>1342</v>
      </c>
      <c r="I5844" s="80"/>
    </row>
    <row r="5845" spans="1:9">
      <c r="A5845" s="280" t="s">
        <v>7244</v>
      </c>
      <c r="B5845" s="280" t="s">
        <v>1393</v>
      </c>
      <c r="C5845" s="280" t="s">
        <v>1215</v>
      </c>
      <c r="D5845" s="280" t="s">
        <v>1347</v>
      </c>
      <c r="E5845" s="80">
        <v>0.55463782495966896</v>
      </c>
      <c r="F5845" s="80">
        <v>708511</v>
      </c>
      <c r="G5845" s="80">
        <v>3</v>
      </c>
      <c r="H5845" s="280" t="s">
        <v>1394</v>
      </c>
      <c r="I5845" s="80"/>
    </row>
    <row r="5846" spans="1:9">
      <c r="A5846" s="280" t="s">
        <v>7245</v>
      </c>
      <c r="B5846" s="280" t="s">
        <v>1415</v>
      </c>
      <c r="C5846" s="280" t="s">
        <v>1215</v>
      </c>
      <c r="D5846" s="280" t="s">
        <v>1347</v>
      </c>
      <c r="E5846" s="80">
        <v>9.2139745174424387E-2</v>
      </c>
      <c r="F5846" s="80">
        <v>708511</v>
      </c>
      <c r="G5846" s="80">
        <v>3</v>
      </c>
      <c r="H5846" s="280" t="s">
        <v>1394</v>
      </c>
      <c r="I5846" s="80"/>
    </row>
    <row r="5847" spans="1:9">
      <c r="A5847" s="280" t="s">
        <v>7246</v>
      </c>
      <c r="B5847" s="280" t="s">
        <v>1436</v>
      </c>
      <c r="C5847" s="280" t="s">
        <v>1215</v>
      </c>
      <c r="D5847" s="280" t="s">
        <v>1347</v>
      </c>
      <c r="E5847" s="80">
        <v>1.8502454527479124E-2</v>
      </c>
      <c r="F5847" s="80">
        <v>708511</v>
      </c>
      <c r="G5847" s="80">
        <v>3</v>
      </c>
      <c r="H5847" s="280" t="s">
        <v>1394</v>
      </c>
      <c r="I5847" s="80"/>
    </row>
    <row r="5848" spans="1:9">
      <c r="A5848" s="280" t="s">
        <v>7247</v>
      </c>
      <c r="B5848" s="280" t="s">
        <v>1457</v>
      </c>
      <c r="C5848" s="280" t="s">
        <v>1215</v>
      </c>
      <c r="D5848" s="280" t="s">
        <v>1344</v>
      </c>
      <c r="E5848" s="80">
        <v>2.2612471732379524</v>
      </c>
      <c r="F5848" s="80">
        <v>708511</v>
      </c>
      <c r="G5848" s="80">
        <v>3</v>
      </c>
      <c r="H5848" s="280" t="s">
        <v>1342</v>
      </c>
      <c r="I5848" s="80"/>
    </row>
    <row r="5849" spans="1:9">
      <c r="A5849" s="280" t="s">
        <v>7248</v>
      </c>
      <c r="B5849" s="280" t="s">
        <v>1393</v>
      </c>
      <c r="C5849" s="280" t="s">
        <v>1215</v>
      </c>
      <c r="D5849" s="280" t="s">
        <v>1344</v>
      </c>
      <c r="E5849" s="80">
        <v>0</v>
      </c>
      <c r="F5849" s="80">
        <v>708511</v>
      </c>
      <c r="G5849" s="80">
        <v>3</v>
      </c>
      <c r="H5849" s="280" t="s">
        <v>1394</v>
      </c>
      <c r="I5849" s="80"/>
    </row>
    <row r="5850" spans="1:9">
      <c r="A5850" s="280" t="s">
        <v>7249</v>
      </c>
      <c r="B5850" s="280" t="s">
        <v>1415</v>
      </c>
      <c r="C5850" s="280" t="s">
        <v>1215</v>
      </c>
      <c r="D5850" s="280" t="s">
        <v>1344</v>
      </c>
      <c r="E5850" s="80">
        <v>0</v>
      </c>
      <c r="F5850" s="80">
        <v>708511</v>
      </c>
      <c r="G5850" s="80">
        <v>3</v>
      </c>
      <c r="H5850" s="280" t="s">
        <v>1394</v>
      </c>
      <c r="I5850" s="80"/>
    </row>
    <row r="5851" spans="1:9">
      <c r="A5851" s="280" t="s">
        <v>7250</v>
      </c>
      <c r="B5851" s="280" t="s">
        <v>1436</v>
      </c>
      <c r="C5851" s="280" t="s">
        <v>1215</v>
      </c>
      <c r="D5851" s="280" t="s">
        <v>1344</v>
      </c>
      <c r="E5851" s="80">
        <v>0</v>
      </c>
      <c r="F5851" s="80">
        <v>708511</v>
      </c>
      <c r="G5851" s="80">
        <v>3</v>
      </c>
      <c r="H5851" s="280" t="s">
        <v>1394</v>
      </c>
      <c r="I5851" s="80"/>
    </row>
    <row r="5852" spans="1:9">
      <c r="A5852" s="280" t="s">
        <v>7251</v>
      </c>
      <c r="B5852" s="280" t="s">
        <v>5752</v>
      </c>
      <c r="C5852" s="280" t="s">
        <v>1216</v>
      </c>
      <c r="D5852" s="280" t="s">
        <v>1394</v>
      </c>
      <c r="E5852" s="80">
        <v>0.98511949708614266</v>
      </c>
      <c r="F5852" s="80">
        <v>708511</v>
      </c>
      <c r="G5852" s="80">
        <v>3</v>
      </c>
      <c r="H5852" s="280" t="s">
        <v>1394</v>
      </c>
      <c r="I5852" s="80"/>
    </row>
    <row r="5853" spans="1:9">
      <c r="A5853" s="280" t="s">
        <v>7252</v>
      </c>
      <c r="B5853" s="280" t="s">
        <v>5754</v>
      </c>
      <c r="C5853" s="280" t="s">
        <v>1216</v>
      </c>
      <c r="D5853" s="280" t="s">
        <v>1394</v>
      </c>
      <c r="E5853" s="80">
        <v>509859.25363524194</v>
      </c>
      <c r="F5853" s="80">
        <v>708511</v>
      </c>
      <c r="G5853" s="80">
        <v>3</v>
      </c>
      <c r="H5853" s="280" t="s">
        <v>1394</v>
      </c>
      <c r="I5853" s="80"/>
    </row>
    <row r="5854" spans="1:9">
      <c r="A5854" s="280" t="s">
        <v>7253</v>
      </c>
      <c r="B5854" s="280" t="s">
        <v>1457</v>
      </c>
      <c r="C5854" s="280" t="s">
        <v>1216</v>
      </c>
      <c r="D5854" s="280" t="s">
        <v>1211</v>
      </c>
      <c r="E5854" s="80">
        <v>0.91888316624157651</v>
      </c>
      <c r="F5854" s="80">
        <v>708511</v>
      </c>
      <c r="G5854" s="80">
        <v>3</v>
      </c>
      <c r="H5854" s="280" t="s">
        <v>1342</v>
      </c>
      <c r="I5854" s="80"/>
    </row>
    <row r="5855" spans="1:9">
      <c r="A5855" s="280" t="s">
        <v>7254</v>
      </c>
      <c r="B5855" s="280" t="s">
        <v>1457</v>
      </c>
      <c r="C5855" s="280" t="s">
        <v>1216</v>
      </c>
      <c r="D5855" s="280" t="s">
        <v>1212</v>
      </c>
      <c r="E5855" s="80">
        <v>0.92710605671201796</v>
      </c>
      <c r="F5855" s="80">
        <v>708511</v>
      </c>
      <c r="G5855" s="80">
        <v>3</v>
      </c>
      <c r="H5855" s="280" t="s">
        <v>1342</v>
      </c>
      <c r="I5855" s="80"/>
    </row>
    <row r="5856" spans="1:9">
      <c r="A5856" s="280" t="s">
        <v>7255</v>
      </c>
      <c r="B5856" s="280" t="s">
        <v>1457</v>
      </c>
      <c r="C5856" s="280" t="s">
        <v>1216</v>
      </c>
      <c r="D5856" s="280" t="s">
        <v>1213</v>
      </c>
      <c r="E5856" s="80">
        <v>0.91888316624157651</v>
      </c>
      <c r="F5856" s="80">
        <v>708511</v>
      </c>
      <c r="G5856" s="80">
        <v>3</v>
      </c>
      <c r="H5856" s="280" t="s">
        <v>1342</v>
      </c>
      <c r="I5856" s="80"/>
    </row>
    <row r="5857" spans="1:9">
      <c r="A5857" s="280" t="s">
        <v>7256</v>
      </c>
      <c r="B5857" s="280" t="s">
        <v>1457</v>
      </c>
      <c r="C5857" s="280" t="s">
        <v>1216</v>
      </c>
      <c r="D5857" s="280" t="s">
        <v>1214</v>
      </c>
      <c r="E5857" s="80">
        <v>0.92629387883084646</v>
      </c>
      <c r="F5857" s="80">
        <v>708511</v>
      </c>
      <c r="G5857" s="80">
        <v>3</v>
      </c>
      <c r="H5857" s="280" t="s">
        <v>1342</v>
      </c>
      <c r="I5857" s="80"/>
    </row>
    <row r="5858" spans="1:9">
      <c r="A5858" s="280" t="s">
        <v>7257</v>
      </c>
      <c r="B5858" s="280" t="s">
        <v>1457</v>
      </c>
      <c r="C5858" s="280" t="s">
        <v>1216</v>
      </c>
      <c r="D5858" s="280" t="s">
        <v>1215</v>
      </c>
      <c r="E5858" s="80">
        <v>0.90245784201879709</v>
      </c>
      <c r="F5858" s="80">
        <v>708511</v>
      </c>
      <c r="G5858" s="80">
        <v>3</v>
      </c>
      <c r="H5858" s="280" t="s">
        <v>1342</v>
      </c>
      <c r="I5858" s="80"/>
    </row>
    <row r="5859" spans="1:9">
      <c r="A5859" s="280" t="s">
        <v>7258</v>
      </c>
      <c r="B5859" s="280" t="s">
        <v>1457</v>
      </c>
      <c r="C5859" s="280" t="s">
        <v>1216</v>
      </c>
      <c r="D5859" s="280" t="s">
        <v>1216</v>
      </c>
      <c r="E5859" s="80">
        <v>1</v>
      </c>
      <c r="F5859" s="80">
        <v>708511</v>
      </c>
      <c r="G5859" s="80">
        <v>3</v>
      </c>
      <c r="H5859" s="280" t="s">
        <v>1342</v>
      </c>
      <c r="I5859" s="80"/>
    </row>
    <row r="5860" spans="1:9">
      <c r="A5860" s="280" t="s">
        <v>7259</v>
      </c>
      <c r="B5860" s="280" t="s">
        <v>1457</v>
      </c>
      <c r="C5860" s="280" t="s">
        <v>1216</v>
      </c>
      <c r="D5860" s="280" t="s">
        <v>1217</v>
      </c>
      <c r="E5860" s="80">
        <v>0.69886813074864618</v>
      </c>
      <c r="F5860" s="80">
        <v>708511</v>
      </c>
      <c r="G5860" s="80">
        <v>3</v>
      </c>
      <c r="H5860" s="280" t="s">
        <v>1342</v>
      </c>
      <c r="I5860" s="80"/>
    </row>
    <row r="5861" spans="1:9">
      <c r="A5861" s="280" t="s">
        <v>7260</v>
      </c>
      <c r="B5861" s="280" t="s">
        <v>1457</v>
      </c>
      <c r="C5861" s="280" t="s">
        <v>1216</v>
      </c>
      <c r="D5861" s="280" t="s">
        <v>1218</v>
      </c>
      <c r="E5861" s="80">
        <v>0.55257949323382638</v>
      </c>
      <c r="F5861" s="80">
        <v>708511</v>
      </c>
      <c r="G5861" s="80">
        <v>3</v>
      </c>
      <c r="H5861" s="280" t="s">
        <v>1342</v>
      </c>
      <c r="I5861" s="80"/>
    </row>
    <row r="5862" spans="1:9">
      <c r="A5862" s="280" t="s">
        <v>7261</v>
      </c>
      <c r="B5862" s="280" t="s">
        <v>1457</v>
      </c>
      <c r="C5862" s="280" t="s">
        <v>1216</v>
      </c>
      <c r="D5862" s="280" t="s">
        <v>1219</v>
      </c>
      <c r="E5862" s="80">
        <v>76798.370598766371</v>
      </c>
      <c r="F5862" s="80">
        <v>708511</v>
      </c>
      <c r="G5862" s="80">
        <v>3</v>
      </c>
      <c r="H5862" s="280" t="s">
        <v>1342</v>
      </c>
      <c r="I5862" s="80"/>
    </row>
    <row r="5863" spans="1:9">
      <c r="A5863" s="280" t="s">
        <v>7262</v>
      </c>
      <c r="B5863" s="280" t="s">
        <v>1457</v>
      </c>
      <c r="C5863" s="280" t="s">
        <v>1216</v>
      </c>
      <c r="D5863" s="280" t="s">
        <v>1347</v>
      </c>
      <c r="E5863" s="80">
        <v>0.88587336166566266</v>
      </c>
      <c r="F5863" s="80">
        <v>708511</v>
      </c>
      <c r="G5863" s="80">
        <v>3</v>
      </c>
      <c r="H5863" s="280" t="s">
        <v>1342</v>
      </c>
      <c r="I5863" s="80"/>
    </row>
    <row r="5864" spans="1:9">
      <c r="A5864" s="280" t="s">
        <v>7263</v>
      </c>
      <c r="B5864" s="280" t="s">
        <v>1393</v>
      </c>
      <c r="C5864" s="280" t="s">
        <v>1216</v>
      </c>
      <c r="D5864" s="280" t="s">
        <v>1347</v>
      </c>
      <c r="E5864" s="80">
        <v>0.65373720379782385</v>
      </c>
      <c r="F5864" s="80">
        <v>708511</v>
      </c>
      <c r="G5864" s="80">
        <v>3</v>
      </c>
      <c r="H5864" s="280" t="s">
        <v>1394</v>
      </c>
      <c r="I5864" s="80"/>
    </row>
    <row r="5865" spans="1:9">
      <c r="A5865" s="280" t="s">
        <v>7264</v>
      </c>
      <c r="B5865" s="280" t="s">
        <v>1415</v>
      </c>
      <c r="C5865" s="280" t="s">
        <v>1216</v>
      </c>
      <c r="D5865" s="280" t="s">
        <v>1347</v>
      </c>
      <c r="E5865" s="80">
        <v>0.19893105232503747</v>
      </c>
      <c r="F5865" s="80">
        <v>708511</v>
      </c>
      <c r="G5865" s="80">
        <v>3</v>
      </c>
      <c r="H5865" s="280" t="s">
        <v>1394</v>
      </c>
      <c r="I5865" s="80"/>
    </row>
    <row r="5866" spans="1:9">
      <c r="A5866" s="280" t="s">
        <v>7265</v>
      </c>
      <c r="B5866" s="280" t="s">
        <v>1436</v>
      </c>
      <c r="C5866" s="280" t="s">
        <v>1216</v>
      </c>
      <c r="D5866" s="280" t="s">
        <v>1347</v>
      </c>
      <c r="E5866" s="80">
        <v>0.10146083643466113</v>
      </c>
      <c r="F5866" s="80">
        <v>708511</v>
      </c>
      <c r="G5866" s="80">
        <v>3</v>
      </c>
      <c r="H5866" s="280" t="s">
        <v>1394</v>
      </c>
      <c r="I5866" s="80"/>
    </row>
    <row r="5867" spans="1:9">
      <c r="A5867" s="280" t="s">
        <v>7266</v>
      </c>
      <c r="B5867" s="280" t="s">
        <v>1457</v>
      </c>
      <c r="C5867" s="280" t="s">
        <v>1216</v>
      </c>
      <c r="D5867" s="280" t="s">
        <v>1344</v>
      </c>
      <c r="E5867" s="80">
        <v>2.0376546459447953</v>
      </c>
      <c r="F5867" s="80">
        <v>708511</v>
      </c>
      <c r="G5867" s="80">
        <v>3</v>
      </c>
      <c r="H5867" s="280" t="s">
        <v>1342</v>
      </c>
      <c r="I5867" s="80"/>
    </row>
    <row r="5868" spans="1:9">
      <c r="A5868" s="280" t="s">
        <v>7267</v>
      </c>
      <c r="B5868" s="280" t="s">
        <v>1393</v>
      </c>
      <c r="C5868" s="280" t="s">
        <v>1216</v>
      </c>
      <c r="D5868" s="280" t="s">
        <v>1344</v>
      </c>
      <c r="E5868" s="80">
        <v>7.1080053802975537E-2</v>
      </c>
      <c r="F5868" s="80">
        <v>708511</v>
      </c>
      <c r="G5868" s="80">
        <v>3</v>
      </c>
      <c r="H5868" s="280" t="s">
        <v>1394</v>
      </c>
      <c r="I5868" s="80"/>
    </row>
    <row r="5869" spans="1:9">
      <c r="A5869" s="280" t="s">
        <v>7268</v>
      </c>
      <c r="B5869" s="280" t="s">
        <v>1415</v>
      </c>
      <c r="C5869" s="280" t="s">
        <v>1216</v>
      </c>
      <c r="D5869" s="280" t="s">
        <v>1344</v>
      </c>
      <c r="E5869" s="80">
        <v>4.7242981476638107E-2</v>
      </c>
      <c r="F5869" s="80">
        <v>708511</v>
      </c>
      <c r="G5869" s="80">
        <v>3</v>
      </c>
      <c r="H5869" s="280" t="s">
        <v>1394</v>
      </c>
      <c r="I5869" s="80"/>
    </row>
    <row r="5870" spans="1:9">
      <c r="A5870" s="280" t="s">
        <v>7269</v>
      </c>
      <c r="B5870" s="280" t="s">
        <v>1436</v>
      </c>
      <c r="C5870" s="280" t="s">
        <v>1216</v>
      </c>
      <c r="D5870" s="280" t="s">
        <v>1344</v>
      </c>
      <c r="E5870" s="80">
        <v>5.9270602819625408E-2</v>
      </c>
      <c r="F5870" s="80">
        <v>708511</v>
      </c>
      <c r="G5870" s="80">
        <v>3</v>
      </c>
      <c r="H5870" s="280" t="s">
        <v>1394</v>
      </c>
      <c r="I5870" s="80"/>
    </row>
    <row r="5871" spans="1:9">
      <c r="A5871" s="280" t="s">
        <v>7270</v>
      </c>
      <c r="B5871" s="280" t="s">
        <v>5752</v>
      </c>
      <c r="C5871" s="280" t="s">
        <v>1217</v>
      </c>
      <c r="D5871" s="280" t="s">
        <v>1394</v>
      </c>
      <c r="E5871" s="80">
        <v>1</v>
      </c>
      <c r="F5871" s="80">
        <v>708511</v>
      </c>
      <c r="G5871" s="80">
        <v>3</v>
      </c>
      <c r="H5871" s="280" t="s">
        <v>1394</v>
      </c>
      <c r="I5871" s="80"/>
    </row>
    <row r="5872" spans="1:9">
      <c r="A5872" s="280" t="s">
        <v>7271</v>
      </c>
      <c r="B5872" s="280" t="s">
        <v>5754</v>
      </c>
      <c r="C5872" s="280" t="s">
        <v>1217</v>
      </c>
      <c r="D5872" s="280" t="s">
        <v>1394</v>
      </c>
      <c r="E5872" s="80">
        <v>743861.27110773954</v>
      </c>
      <c r="F5872" s="80">
        <v>708511</v>
      </c>
      <c r="G5872" s="80">
        <v>3</v>
      </c>
      <c r="H5872" s="280" t="s">
        <v>1394</v>
      </c>
      <c r="I5872" s="80"/>
    </row>
    <row r="5873" spans="1:9">
      <c r="A5873" s="280" t="s">
        <v>7272</v>
      </c>
      <c r="B5873" s="280" t="s">
        <v>1457</v>
      </c>
      <c r="C5873" s="280" t="s">
        <v>1217</v>
      </c>
      <c r="D5873" s="280" t="s">
        <v>1211</v>
      </c>
      <c r="E5873" s="80">
        <v>1.3128582697179885</v>
      </c>
      <c r="F5873" s="80">
        <v>708511</v>
      </c>
      <c r="G5873" s="80">
        <v>3</v>
      </c>
      <c r="H5873" s="280" t="s">
        <v>1342</v>
      </c>
      <c r="I5873" s="80"/>
    </row>
    <row r="5874" spans="1:9">
      <c r="A5874" s="280" t="s">
        <v>7273</v>
      </c>
      <c r="B5874" s="280" t="s">
        <v>1457</v>
      </c>
      <c r="C5874" s="280" t="s">
        <v>1217</v>
      </c>
      <c r="D5874" s="280" t="s">
        <v>1212</v>
      </c>
      <c r="E5874" s="80">
        <v>1.324262272074173</v>
      </c>
      <c r="F5874" s="80">
        <v>708511</v>
      </c>
      <c r="G5874" s="80">
        <v>3</v>
      </c>
      <c r="H5874" s="280" t="s">
        <v>1342</v>
      </c>
      <c r="I5874" s="80"/>
    </row>
    <row r="5875" spans="1:9">
      <c r="A5875" s="280" t="s">
        <v>7274</v>
      </c>
      <c r="B5875" s="280" t="s">
        <v>1457</v>
      </c>
      <c r="C5875" s="280" t="s">
        <v>1217</v>
      </c>
      <c r="D5875" s="280" t="s">
        <v>1213</v>
      </c>
      <c r="E5875" s="80">
        <v>1.3128582697179885</v>
      </c>
      <c r="F5875" s="80">
        <v>708511</v>
      </c>
      <c r="G5875" s="80">
        <v>3</v>
      </c>
      <c r="H5875" s="280" t="s">
        <v>1342</v>
      </c>
      <c r="I5875" s="80"/>
    </row>
    <row r="5876" spans="1:9">
      <c r="A5876" s="280" t="s">
        <v>7275</v>
      </c>
      <c r="B5876" s="280" t="s">
        <v>1457</v>
      </c>
      <c r="C5876" s="280" t="s">
        <v>1217</v>
      </c>
      <c r="D5876" s="280" t="s">
        <v>1214</v>
      </c>
      <c r="E5876" s="80">
        <v>1.3230292628508946</v>
      </c>
      <c r="F5876" s="80">
        <v>708511</v>
      </c>
      <c r="G5876" s="80">
        <v>3</v>
      </c>
      <c r="H5876" s="280" t="s">
        <v>1342</v>
      </c>
      <c r="I5876" s="80"/>
    </row>
    <row r="5877" spans="1:9">
      <c r="A5877" s="280" t="s">
        <v>7276</v>
      </c>
      <c r="B5877" s="280" t="s">
        <v>1457</v>
      </c>
      <c r="C5877" s="280" t="s">
        <v>1217</v>
      </c>
      <c r="D5877" s="280" t="s">
        <v>1215</v>
      </c>
      <c r="E5877" s="80">
        <v>1.2900325795239671</v>
      </c>
      <c r="F5877" s="80">
        <v>708511</v>
      </c>
      <c r="G5877" s="80">
        <v>3</v>
      </c>
      <c r="H5877" s="280" t="s">
        <v>1342</v>
      </c>
      <c r="I5877" s="80"/>
    </row>
    <row r="5878" spans="1:9">
      <c r="A5878" s="280" t="s">
        <v>7277</v>
      </c>
      <c r="B5878" s="280" t="s">
        <v>1457</v>
      </c>
      <c r="C5878" s="280" t="s">
        <v>1217</v>
      </c>
      <c r="D5878" s="280" t="s">
        <v>1216</v>
      </c>
      <c r="E5878" s="80">
        <v>1.144962792977773</v>
      </c>
      <c r="F5878" s="80">
        <v>708511</v>
      </c>
      <c r="G5878" s="80">
        <v>3</v>
      </c>
      <c r="H5878" s="280" t="s">
        <v>1342</v>
      </c>
      <c r="I5878" s="80"/>
    </row>
    <row r="5879" spans="1:9">
      <c r="A5879" s="280" t="s">
        <v>7278</v>
      </c>
      <c r="B5879" s="280" t="s">
        <v>1457</v>
      </c>
      <c r="C5879" s="280" t="s">
        <v>1217</v>
      </c>
      <c r="D5879" s="280" t="s">
        <v>1217</v>
      </c>
      <c r="E5879" s="80">
        <v>1</v>
      </c>
      <c r="F5879" s="80">
        <v>708511</v>
      </c>
      <c r="G5879" s="80">
        <v>3</v>
      </c>
      <c r="H5879" s="280" t="s">
        <v>1342</v>
      </c>
      <c r="I5879" s="80"/>
    </row>
    <row r="5880" spans="1:9">
      <c r="A5880" s="280" t="s">
        <v>7279</v>
      </c>
      <c r="B5880" s="280" t="s">
        <v>1457</v>
      </c>
      <c r="C5880" s="280" t="s">
        <v>1217</v>
      </c>
      <c r="D5880" s="280" t="s">
        <v>1218</v>
      </c>
      <c r="E5880" s="80">
        <v>0.31754209957035767</v>
      </c>
      <c r="F5880" s="80">
        <v>708511</v>
      </c>
      <c r="G5880" s="80">
        <v>3</v>
      </c>
      <c r="H5880" s="280" t="s">
        <v>1342</v>
      </c>
      <c r="I5880" s="80"/>
    </row>
    <row r="5881" spans="1:9">
      <c r="A5881" s="280" t="s">
        <v>7280</v>
      </c>
      <c r="B5881" s="280" t="s">
        <v>1457</v>
      </c>
      <c r="C5881" s="280" t="s">
        <v>1217</v>
      </c>
      <c r="D5881" s="280" t="s">
        <v>1219</v>
      </c>
      <c r="E5881" s="80">
        <v>108687.30516364078</v>
      </c>
      <c r="F5881" s="80">
        <v>708511</v>
      </c>
      <c r="G5881" s="80">
        <v>3</v>
      </c>
      <c r="H5881" s="280" t="s">
        <v>1342</v>
      </c>
      <c r="I5881" s="80"/>
    </row>
    <row r="5882" spans="1:9">
      <c r="A5882" s="280" t="s">
        <v>7281</v>
      </c>
      <c r="B5882" s="280" t="s">
        <v>1457</v>
      </c>
      <c r="C5882" s="280" t="s">
        <v>1217</v>
      </c>
      <c r="D5882" s="280" t="s">
        <v>1347</v>
      </c>
      <c r="E5882" s="80">
        <v>1.2679713609063725</v>
      </c>
      <c r="F5882" s="80">
        <v>708511</v>
      </c>
      <c r="G5882" s="80">
        <v>3</v>
      </c>
      <c r="H5882" s="280" t="s">
        <v>1342</v>
      </c>
      <c r="I5882" s="80"/>
    </row>
    <row r="5883" spans="1:9">
      <c r="A5883" s="280" t="s">
        <v>7282</v>
      </c>
      <c r="B5883" s="280" t="s">
        <v>1393</v>
      </c>
      <c r="C5883" s="280" t="s">
        <v>1217</v>
      </c>
      <c r="D5883" s="280" t="s">
        <v>1347</v>
      </c>
      <c r="E5883" s="80">
        <v>0.16538204770285853</v>
      </c>
      <c r="F5883" s="80">
        <v>708511</v>
      </c>
      <c r="G5883" s="80">
        <v>3</v>
      </c>
      <c r="H5883" s="280" t="s">
        <v>1394</v>
      </c>
      <c r="I5883" s="80"/>
    </row>
    <row r="5884" spans="1:9">
      <c r="A5884" s="280" t="s">
        <v>7283</v>
      </c>
      <c r="B5884" s="280" t="s">
        <v>1415</v>
      </c>
      <c r="C5884" s="280" t="s">
        <v>1217</v>
      </c>
      <c r="D5884" s="280" t="s">
        <v>1347</v>
      </c>
      <c r="E5884" s="80">
        <v>1.0229951598780715E-2</v>
      </c>
      <c r="F5884" s="80">
        <v>708511</v>
      </c>
      <c r="G5884" s="80">
        <v>3</v>
      </c>
      <c r="H5884" s="280" t="s">
        <v>1394</v>
      </c>
      <c r="I5884" s="80"/>
    </row>
    <row r="5885" spans="1:9">
      <c r="A5885" s="280" t="s">
        <v>7284</v>
      </c>
      <c r="B5885" s="280" t="s">
        <v>1436</v>
      </c>
      <c r="C5885" s="280" t="s">
        <v>1217</v>
      </c>
      <c r="D5885" s="280" t="s">
        <v>1347</v>
      </c>
      <c r="E5885" s="80">
        <v>1.1776888579883057E-3</v>
      </c>
      <c r="F5885" s="80">
        <v>708511</v>
      </c>
      <c r="G5885" s="80">
        <v>3</v>
      </c>
      <c r="H5885" s="280" t="s">
        <v>1394</v>
      </c>
      <c r="I5885" s="80"/>
    </row>
    <row r="5886" spans="1:9">
      <c r="A5886" s="280" t="s">
        <v>7285</v>
      </c>
      <c r="B5886" s="280" t="s">
        <v>1457</v>
      </c>
      <c r="C5886" s="280" t="s">
        <v>1217</v>
      </c>
      <c r="D5886" s="280" t="s">
        <v>1344</v>
      </c>
      <c r="E5886" s="80">
        <v>2.9137577592362862</v>
      </c>
      <c r="F5886" s="80">
        <v>708511</v>
      </c>
      <c r="G5886" s="80">
        <v>3</v>
      </c>
      <c r="H5886" s="280" t="s">
        <v>1342</v>
      </c>
      <c r="I5886" s="80"/>
    </row>
    <row r="5887" spans="1:9">
      <c r="A5887" s="280" t="s">
        <v>7286</v>
      </c>
      <c r="B5887" s="280" t="s">
        <v>1393</v>
      </c>
      <c r="C5887" s="280" t="s">
        <v>1217</v>
      </c>
      <c r="D5887" s="280" t="s">
        <v>1344</v>
      </c>
      <c r="E5887" s="80">
        <v>0</v>
      </c>
      <c r="F5887" s="80">
        <v>708511</v>
      </c>
      <c r="G5887" s="80">
        <v>3</v>
      </c>
      <c r="H5887" s="280" t="s">
        <v>1394</v>
      </c>
      <c r="I5887" s="80"/>
    </row>
    <row r="5888" spans="1:9">
      <c r="A5888" s="280" t="s">
        <v>7287</v>
      </c>
      <c r="B5888" s="280" t="s">
        <v>1415</v>
      </c>
      <c r="C5888" s="280" t="s">
        <v>1217</v>
      </c>
      <c r="D5888" s="280" t="s">
        <v>1344</v>
      </c>
      <c r="E5888" s="80">
        <v>0</v>
      </c>
      <c r="F5888" s="80">
        <v>708511</v>
      </c>
      <c r="G5888" s="80">
        <v>3</v>
      </c>
      <c r="H5888" s="280" t="s">
        <v>1394</v>
      </c>
      <c r="I5888" s="80"/>
    </row>
    <row r="5889" spans="1:9">
      <c r="A5889" s="280" t="s">
        <v>7288</v>
      </c>
      <c r="B5889" s="280" t="s">
        <v>1436</v>
      </c>
      <c r="C5889" s="280" t="s">
        <v>1217</v>
      </c>
      <c r="D5889" s="280" t="s">
        <v>1344</v>
      </c>
      <c r="E5889" s="80">
        <v>0</v>
      </c>
      <c r="F5889" s="80">
        <v>708511</v>
      </c>
      <c r="G5889" s="80">
        <v>3</v>
      </c>
      <c r="H5889" s="280" t="s">
        <v>1394</v>
      </c>
      <c r="I5889" s="80"/>
    </row>
    <row r="5890" spans="1:9">
      <c r="A5890" s="280" t="s">
        <v>7289</v>
      </c>
      <c r="B5890" s="280" t="s">
        <v>5752</v>
      </c>
      <c r="C5890" s="280" t="s">
        <v>1218</v>
      </c>
      <c r="D5890" s="280" t="s">
        <v>1394</v>
      </c>
      <c r="E5890" s="80">
        <v>0.9908978124545702</v>
      </c>
      <c r="F5890" s="80">
        <v>708511</v>
      </c>
      <c r="G5890" s="80">
        <v>3</v>
      </c>
      <c r="H5890" s="280" t="s">
        <v>1394</v>
      </c>
      <c r="I5890" s="80"/>
    </row>
    <row r="5891" spans="1:9">
      <c r="A5891" s="280" t="s">
        <v>7290</v>
      </c>
      <c r="B5891" s="280" t="s">
        <v>5754</v>
      </c>
      <c r="C5891" s="280" t="s">
        <v>1218</v>
      </c>
      <c r="D5891" s="280" t="s">
        <v>1394</v>
      </c>
      <c r="E5891" s="80">
        <v>1077807.787702129</v>
      </c>
      <c r="F5891" s="80">
        <v>708511</v>
      </c>
      <c r="G5891" s="80">
        <v>3</v>
      </c>
      <c r="H5891" s="280" t="s">
        <v>1394</v>
      </c>
      <c r="I5891" s="80"/>
    </row>
    <row r="5892" spans="1:9">
      <c r="A5892" s="280" t="s">
        <v>7291</v>
      </c>
      <c r="B5892" s="280" t="s">
        <v>1457</v>
      </c>
      <c r="C5892" s="280" t="s">
        <v>1218</v>
      </c>
      <c r="D5892" s="280" t="s">
        <v>1211</v>
      </c>
      <c r="E5892" s="80">
        <v>1.9250226690018535</v>
      </c>
      <c r="F5892" s="80">
        <v>708511</v>
      </c>
      <c r="G5892" s="80">
        <v>3</v>
      </c>
      <c r="H5892" s="280" t="s">
        <v>1342</v>
      </c>
      <c r="I5892" s="80"/>
    </row>
    <row r="5893" spans="1:9">
      <c r="A5893" s="280" t="s">
        <v>7292</v>
      </c>
      <c r="B5893" s="280" t="s">
        <v>1457</v>
      </c>
      <c r="C5893" s="280" t="s">
        <v>1218</v>
      </c>
      <c r="D5893" s="280" t="s">
        <v>1212</v>
      </c>
      <c r="E5893" s="80">
        <v>1.94635706329251</v>
      </c>
      <c r="F5893" s="80">
        <v>708511</v>
      </c>
      <c r="G5893" s="80">
        <v>3</v>
      </c>
      <c r="H5893" s="280" t="s">
        <v>1342</v>
      </c>
      <c r="I5893" s="80"/>
    </row>
    <row r="5894" spans="1:9">
      <c r="A5894" s="280" t="s">
        <v>7293</v>
      </c>
      <c r="B5894" s="280" t="s">
        <v>1457</v>
      </c>
      <c r="C5894" s="280" t="s">
        <v>1218</v>
      </c>
      <c r="D5894" s="280" t="s">
        <v>1213</v>
      </c>
      <c r="E5894" s="80">
        <v>1.9250226690018535</v>
      </c>
      <c r="F5894" s="80">
        <v>708511</v>
      </c>
      <c r="G5894" s="80">
        <v>3</v>
      </c>
      <c r="H5894" s="280" t="s">
        <v>1342</v>
      </c>
      <c r="I5894" s="80"/>
    </row>
    <row r="5895" spans="1:9">
      <c r="A5895" s="280" t="s">
        <v>7294</v>
      </c>
      <c r="B5895" s="280" t="s">
        <v>1457</v>
      </c>
      <c r="C5895" s="280" t="s">
        <v>1218</v>
      </c>
      <c r="D5895" s="280" t="s">
        <v>1214</v>
      </c>
      <c r="E5895" s="80">
        <v>1.944606115012965</v>
      </c>
      <c r="F5895" s="80">
        <v>708511</v>
      </c>
      <c r="G5895" s="80">
        <v>3</v>
      </c>
      <c r="H5895" s="280" t="s">
        <v>1342</v>
      </c>
      <c r="I5895" s="80"/>
    </row>
    <row r="5896" spans="1:9">
      <c r="A5896" s="280" t="s">
        <v>7295</v>
      </c>
      <c r="B5896" s="280" t="s">
        <v>1457</v>
      </c>
      <c r="C5896" s="280" t="s">
        <v>1218</v>
      </c>
      <c r="D5896" s="280" t="s">
        <v>1215</v>
      </c>
      <c r="E5896" s="80">
        <v>1.879162467473344</v>
      </c>
      <c r="F5896" s="80">
        <v>708511</v>
      </c>
      <c r="G5896" s="80">
        <v>3</v>
      </c>
      <c r="H5896" s="280" t="s">
        <v>1342</v>
      </c>
      <c r="I5896" s="80"/>
    </row>
    <row r="5897" spans="1:9">
      <c r="A5897" s="280" t="s">
        <v>7296</v>
      </c>
      <c r="B5897" s="280" t="s">
        <v>1457</v>
      </c>
      <c r="C5897" s="280" t="s">
        <v>1218</v>
      </c>
      <c r="D5897" s="280" t="s">
        <v>1216</v>
      </c>
      <c r="E5897" s="80">
        <v>2.0071977471316553</v>
      </c>
      <c r="F5897" s="80">
        <v>708511</v>
      </c>
      <c r="G5897" s="80">
        <v>3</v>
      </c>
      <c r="H5897" s="280" t="s">
        <v>1342</v>
      </c>
      <c r="I5897" s="80"/>
    </row>
    <row r="5898" spans="1:9">
      <c r="A5898" s="280" t="s">
        <v>7297</v>
      </c>
      <c r="B5898" s="280" t="s">
        <v>1457</v>
      </c>
      <c r="C5898" s="280" t="s">
        <v>1218</v>
      </c>
      <c r="D5898" s="280" t="s">
        <v>1217</v>
      </c>
      <c r="E5898" s="80">
        <v>1.4597810809656118</v>
      </c>
      <c r="F5898" s="80">
        <v>708511</v>
      </c>
      <c r="G5898" s="80">
        <v>3</v>
      </c>
      <c r="H5898" s="280" t="s">
        <v>1342</v>
      </c>
      <c r="I5898" s="80"/>
    </row>
    <row r="5899" spans="1:9">
      <c r="A5899" s="280" t="s">
        <v>7298</v>
      </c>
      <c r="B5899" s="280" t="s">
        <v>1457</v>
      </c>
      <c r="C5899" s="280" t="s">
        <v>1218</v>
      </c>
      <c r="D5899" s="280" t="s">
        <v>1218</v>
      </c>
      <c r="E5899" s="80">
        <v>1</v>
      </c>
      <c r="F5899" s="80">
        <v>708511</v>
      </c>
      <c r="G5899" s="80">
        <v>3</v>
      </c>
      <c r="H5899" s="280" t="s">
        <v>1342</v>
      </c>
      <c r="I5899" s="80"/>
    </row>
    <row r="5900" spans="1:9">
      <c r="A5900" s="280" t="s">
        <v>7299</v>
      </c>
      <c r="B5900" s="280" t="s">
        <v>1457</v>
      </c>
      <c r="C5900" s="280" t="s">
        <v>1218</v>
      </c>
      <c r="D5900" s="280" t="s">
        <v>1219</v>
      </c>
      <c r="E5900" s="80">
        <v>180965.71218564236</v>
      </c>
      <c r="F5900" s="80">
        <v>708511</v>
      </c>
      <c r="G5900" s="80">
        <v>3</v>
      </c>
      <c r="H5900" s="280" t="s">
        <v>1342</v>
      </c>
      <c r="I5900" s="80"/>
    </row>
    <row r="5901" spans="1:9">
      <c r="A5901" s="280" t="s">
        <v>7300</v>
      </c>
      <c r="B5901" s="280" t="s">
        <v>1457</v>
      </c>
      <c r="C5901" s="280" t="s">
        <v>1218</v>
      </c>
      <c r="D5901" s="280" t="s">
        <v>1347</v>
      </c>
      <c r="E5901" s="80">
        <v>1.8359283756456208</v>
      </c>
      <c r="F5901" s="80">
        <v>708511</v>
      </c>
      <c r="G5901" s="80">
        <v>3</v>
      </c>
      <c r="H5901" s="280" t="s">
        <v>1342</v>
      </c>
      <c r="I5901" s="80"/>
    </row>
    <row r="5902" spans="1:9">
      <c r="A5902" s="280" t="s">
        <v>7301</v>
      </c>
      <c r="B5902" s="280" t="s">
        <v>1393</v>
      </c>
      <c r="C5902" s="280" t="s">
        <v>1218</v>
      </c>
      <c r="D5902" s="280" t="s">
        <v>1347</v>
      </c>
      <c r="E5902" s="80">
        <v>0.16673559055540421</v>
      </c>
      <c r="F5902" s="80">
        <v>708511</v>
      </c>
      <c r="G5902" s="80">
        <v>3</v>
      </c>
      <c r="H5902" s="280" t="s">
        <v>1394</v>
      </c>
      <c r="I5902" s="80"/>
    </row>
    <row r="5903" spans="1:9">
      <c r="A5903" s="280" t="s">
        <v>7302</v>
      </c>
      <c r="B5903" s="280" t="s">
        <v>1415</v>
      </c>
      <c r="C5903" s="280" t="s">
        <v>1218</v>
      </c>
      <c r="D5903" s="280" t="s">
        <v>1347</v>
      </c>
      <c r="E5903" s="80">
        <v>4.8378803234694241E-2</v>
      </c>
      <c r="F5903" s="80">
        <v>708511</v>
      </c>
      <c r="G5903" s="80">
        <v>3</v>
      </c>
      <c r="H5903" s="280" t="s">
        <v>1394</v>
      </c>
      <c r="I5903" s="80"/>
    </row>
    <row r="5904" spans="1:9">
      <c r="A5904" s="280" t="s">
        <v>7303</v>
      </c>
      <c r="B5904" s="280" t="s">
        <v>1436</v>
      </c>
      <c r="C5904" s="280" t="s">
        <v>1218</v>
      </c>
      <c r="D5904" s="280" t="s">
        <v>1347</v>
      </c>
      <c r="E5904" s="80">
        <v>3.0128336882762102E-2</v>
      </c>
      <c r="F5904" s="80">
        <v>708511</v>
      </c>
      <c r="G5904" s="80">
        <v>3</v>
      </c>
      <c r="H5904" s="280" t="s">
        <v>1394</v>
      </c>
      <c r="I5904" s="80"/>
    </row>
    <row r="5905" spans="1:9">
      <c r="A5905" s="280" t="s">
        <v>7304</v>
      </c>
      <c r="B5905" s="280" t="s">
        <v>1457</v>
      </c>
      <c r="C5905" s="280" t="s">
        <v>1218</v>
      </c>
      <c r="D5905" s="280" t="s">
        <v>1344</v>
      </c>
      <c r="E5905" s="80">
        <v>4.2539223024730584</v>
      </c>
      <c r="F5905" s="80">
        <v>708511</v>
      </c>
      <c r="G5905" s="80">
        <v>3</v>
      </c>
      <c r="H5905" s="280" t="s">
        <v>1342</v>
      </c>
      <c r="I5905" s="80"/>
    </row>
    <row r="5906" spans="1:9">
      <c r="A5906" s="280" t="s">
        <v>7305</v>
      </c>
      <c r="B5906" s="280" t="s">
        <v>1393</v>
      </c>
      <c r="C5906" s="280" t="s">
        <v>1218</v>
      </c>
      <c r="D5906" s="280" t="s">
        <v>1344</v>
      </c>
      <c r="E5906" s="80">
        <v>2.1751250157019439E-2</v>
      </c>
      <c r="F5906" s="80">
        <v>708511</v>
      </c>
      <c r="G5906" s="80">
        <v>3</v>
      </c>
      <c r="H5906" s="280" t="s">
        <v>1394</v>
      </c>
      <c r="I5906" s="80"/>
    </row>
    <row r="5907" spans="1:9">
      <c r="A5907" s="280" t="s">
        <v>7306</v>
      </c>
      <c r="B5907" s="280" t="s">
        <v>1415</v>
      </c>
      <c r="C5907" s="280" t="s">
        <v>1218</v>
      </c>
      <c r="D5907" s="280" t="s">
        <v>1344</v>
      </c>
      <c r="E5907" s="80">
        <v>1.9389065072209159E-2</v>
      </c>
      <c r="F5907" s="80">
        <v>708511</v>
      </c>
      <c r="G5907" s="80">
        <v>3</v>
      </c>
      <c r="H5907" s="280" t="s">
        <v>1394</v>
      </c>
      <c r="I5907" s="80"/>
    </row>
    <row r="5908" spans="1:9">
      <c r="A5908" s="280" t="s">
        <v>7307</v>
      </c>
      <c r="B5908" s="280" t="s">
        <v>1436</v>
      </c>
      <c r="C5908" s="280" t="s">
        <v>1218</v>
      </c>
      <c r="D5908" s="280" t="s">
        <v>1344</v>
      </c>
      <c r="E5908" s="80">
        <v>2.8044488922974765E-2</v>
      </c>
      <c r="F5908" s="80">
        <v>708511</v>
      </c>
      <c r="G5908" s="80">
        <v>3</v>
      </c>
      <c r="H5908" s="280" t="s">
        <v>1394</v>
      </c>
      <c r="I5908" s="80"/>
    </row>
    <row r="5909" spans="1:9">
      <c r="A5909" s="280" t="s">
        <v>7308</v>
      </c>
      <c r="B5909" s="280" t="s">
        <v>5752</v>
      </c>
      <c r="C5909" s="280" t="s">
        <v>1219</v>
      </c>
      <c r="D5909" s="280" t="s">
        <v>1394</v>
      </c>
      <c r="E5909" s="80">
        <v>1</v>
      </c>
      <c r="F5909" s="80">
        <v>708511</v>
      </c>
      <c r="G5909" s="80">
        <v>3</v>
      </c>
      <c r="H5909" s="280" t="s">
        <v>1394</v>
      </c>
      <c r="I5909" s="80"/>
    </row>
    <row r="5910" spans="1:9">
      <c r="A5910" s="280" t="s">
        <v>7309</v>
      </c>
      <c r="B5910" s="280" t="s">
        <v>5754</v>
      </c>
      <c r="C5910" s="280" t="s">
        <v>1219</v>
      </c>
      <c r="D5910" s="280" t="s">
        <v>1394</v>
      </c>
      <c r="E5910" s="80">
        <v>593916.12770022033</v>
      </c>
      <c r="F5910" s="80">
        <v>708511</v>
      </c>
      <c r="G5910" s="80">
        <v>3</v>
      </c>
      <c r="H5910" s="280" t="s">
        <v>1394</v>
      </c>
      <c r="I5910" s="80"/>
    </row>
    <row r="5911" spans="1:9">
      <c r="A5911" s="280" t="s">
        <v>7310</v>
      </c>
      <c r="B5911" s="280" t="s">
        <v>1457</v>
      </c>
      <c r="C5911" s="280" t="s">
        <v>1219</v>
      </c>
      <c r="D5911" s="280" t="s">
        <v>1211</v>
      </c>
      <c r="E5911" s="80">
        <v>1.0454910130342352</v>
      </c>
      <c r="F5911" s="80">
        <v>708511</v>
      </c>
      <c r="G5911" s="80">
        <v>3</v>
      </c>
      <c r="H5911" s="280" t="s">
        <v>1342</v>
      </c>
      <c r="I5911" s="80"/>
    </row>
    <row r="5912" spans="1:9">
      <c r="A5912" s="280" t="s">
        <v>7311</v>
      </c>
      <c r="B5912" s="280" t="s">
        <v>1457</v>
      </c>
      <c r="C5912" s="280" t="s">
        <v>1219</v>
      </c>
      <c r="D5912" s="280" t="s">
        <v>1212</v>
      </c>
      <c r="E5912" s="80">
        <v>1.0538846097800092</v>
      </c>
      <c r="F5912" s="80">
        <v>708511</v>
      </c>
      <c r="G5912" s="80">
        <v>3</v>
      </c>
      <c r="H5912" s="280" t="s">
        <v>1342</v>
      </c>
      <c r="I5912" s="80"/>
    </row>
    <row r="5913" spans="1:9">
      <c r="A5913" s="280" t="s">
        <v>7312</v>
      </c>
      <c r="B5913" s="280" t="s">
        <v>1457</v>
      </c>
      <c r="C5913" s="280" t="s">
        <v>1219</v>
      </c>
      <c r="D5913" s="280" t="s">
        <v>1213</v>
      </c>
      <c r="E5913" s="80">
        <v>1.0454910130342352</v>
      </c>
      <c r="F5913" s="80">
        <v>708511</v>
      </c>
      <c r="G5913" s="80">
        <v>3</v>
      </c>
      <c r="H5913" s="280" t="s">
        <v>1342</v>
      </c>
      <c r="I5913" s="80"/>
    </row>
    <row r="5914" spans="1:9">
      <c r="A5914" s="280" t="s">
        <v>7313</v>
      </c>
      <c r="B5914" s="280" t="s">
        <v>1457</v>
      </c>
      <c r="C5914" s="280" t="s">
        <v>1219</v>
      </c>
      <c r="D5914" s="280" t="s">
        <v>1214</v>
      </c>
      <c r="E5914" s="80">
        <v>1.0526340859321952</v>
      </c>
      <c r="F5914" s="80">
        <v>708511</v>
      </c>
      <c r="G5914" s="80">
        <v>3</v>
      </c>
      <c r="H5914" s="280" t="s">
        <v>1342</v>
      </c>
      <c r="I5914" s="80"/>
    </row>
    <row r="5915" spans="1:9">
      <c r="A5915" s="280" t="s">
        <v>7314</v>
      </c>
      <c r="B5915" s="280" t="s">
        <v>1457</v>
      </c>
      <c r="C5915" s="280" t="s">
        <v>1219</v>
      </c>
      <c r="D5915" s="280" t="s">
        <v>1215</v>
      </c>
      <c r="E5915" s="80">
        <v>1.028320812324041</v>
      </c>
      <c r="F5915" s="80">
        <v>708511</v>
      </c>
      <c r="G5915" s="80">
        <v>3</v>
      </c>
      <c r="H5915" s="280" t="s">
        <v>1342</v>
      </c>
      <c r="I5915" s="80"/>
    </row>
    <row r="5916" spans="1:9">
      <c r="A5916" s="280" t="s">
        <v>7315</v>
      </c>
      <c r="B5916" s="280" t="s">
        <v>1457</v>
      </c>
      <c r="C5916" s="280" t="s">
        <v>1219</v>
      </c>
      <c r="D5916" s="280" t="s">
        <v>1216</v>
      </c>
      <c r="E5916" s="80">
        <v>0.55559603754043452</v>
      </c>
      <c r="F5916" s="80">
        <v>708511</v>
      </c>
      <c r="G5916" s="80">
        <v>3</v>
      </c>
      <c r="H5916" s="280" t="s">
        <v>1342</v>
      </c>
      <c r="I5916" s="80"/>
    </row>
    <row r="5917" spans="1:9">
      <c r="A5917" s="280" t="s">
        <v>7316</v>
      </c>
      <c r="B5917" s="280" t="s">
        <v>1457</v>
      </c>
      <c r="C5917" s="280" t="s">
        <v>1219</v>
      </c>
      <c r="D5917" s="280" t="s">
        <v>1217</v>
      </c>
      <c r="E5917" s="80">
        <v>0.80216307989877011</v>
      </c>
      <c r="F5917" s="80">
        <v>708511</v>
      </c>
      <c r="G5917" s="80">
        <v>3</v>
      </c>
      <c r="H5917" s="280" t="s">
        <v>1342</v>
      </c>
      <c r="I5917" s="80"/>
    </row>
    <row r="5918" spans="1:9">
      <c r="A5918" s="280" t="s">
        <v>7317</v>
      </c>
      <c r="B5918" s="280" t="s">
        <v>1457</v>
      </c>
      <c r="C5918" s="280" t="s">
        <v>1219</v>
      </c>
      <c r="D5918" s="280" t="s">
        <v>1218</v>
      </c>
      <c r="E5918" s="80">
        <v>-2.6531361041052396E-3</v>
      </c>
      <c r="F5918" s="80">
        <v>708511</v>
      </c>
      <c r="G5918" s="80">
        <v>3</v>
      </c>
      <c r="H5918" s="280" t="s">
        <v>1342</v>
      </c>
      <c r="I5918" s="80"/>
    </row>
    <row r="5919" spans="1:9">
      <c r="A5919" s="280" t="s">
        <v>7318</v>
      </c>
      <c r="B5919" s="280" t="s">
        <v>1457</v>
      </c>
      <c r="C5919" s="280" t="s">
        <v>1219</v>
      </c>
      <c r="D5919" s="280" t="s">
        <v>1219</v>
      </c>
      <c r="E5919" s="80">
        <v>1</v>
      </c>
      <c r="F5919" s="80">
        <v>708511</v>
      </c>
      <c r="G5919" s="80">
        <v>3</v>
      </c>
      <c r="H5919" s="280" t="s">
        <v>1342</v>
      </c>
      <c r="I5919" s="80"/>
    </row>
    <row r="5920" spans="1:9">
      <c r="A5920" s="280" t="s">
        <v>7319</v>
      </c>
      <c r="B5920" s="280" t="s">
        <v>1457</v>
      </c>
      <c r="C5920" s="280" t="s">
        <v>1219</v>
      </c>
      <c r="D5920" s="280" t="s">
        <v>1347</v>
      </c>
      <c r="E5920" s="80">
        <v>0.99399628773778148</v>
      </c>
      <c r="F5920" s="80">
        <v>708511</v>
      </c>
      <c r="G5920" s="80">
        <v>3</v>
      </c>
      <c r="H5920" s="280" t="s">
        <v>1342</v>
      </c>
      <c r="I5920" s="80"/>
    </row>
    <row r="5921" spans="1:9">
      <c r="A5921" s="280" t="s">
        <v>7320</v>
      </c>
      <c r="B5921" s="280" t="s">
        <v>1393</v>
      </c>
      <c r="C5921" s="280" t="s">
        <v>1219</v>
      </c>
      <c r="D5921" s="280" t="s">
        <v>1347</v>
      </c>
      <c r="E5921" s="80">
        <v>0.50427163445592238</v>
      </c>
      <c r="F5921" s="80">
        <v>708511</v>
      </c>
      <c r="G5921" s="80">
        <v>3</v>
      </c>
      <c r="H5921" s="280" t="s">
        <v>1394</v>
      </c>
      <c r="I5921" s="80"/>
    </row>
    <row r="5922" spans="1:9">
      <c r="A5922" s="280" t="s">
        <v>7321</v>
      </c>
      <c r="B5922" s="280" t="s">
        <v>1415</v>
      </c>
      <c r="C5922" s="280" t="s">
        <v>1219</v>
      </c>
      <c r="D5922" s="280" t="s">
        <v>1347</v>
      </c>
      <c r="E5922" s="80">
        <v>0.16232885642059552</v>
      </c>
      <c r="F5922" s="80">
        <v>708511</v>
      </c>
      <c r="G5922" s="80">
        <v>3</v>
      </c>
      <c r="H5922" s="280" t="s">
        <v>1394</v>
      </c>
      <c r="I5922" s="80"/>
    </row>
    <row r="5923" spans="1:9">
      <c r="A5923" s="280" t="s">
        <v>7322</v>
      </c>
      <c r="B5923" s="280" t="s">
        <v>1436</v>
      </c>
      <c r="C5923" s="280" t="s">
        <v>1219</v>
      </c>
      <c r="D5923" s="280" t="s">
        <v>1347</v>
      </c>
      <c r="E5923" s="80">
        <v>0.11466693288312646</v>
      </c>
      <c r="F5923" s="80">
        <v>708511</v>
      </c>
      <c r="G5923" s="80">
        <v>3</v>
      </c>
      <c r="H5923" s="280" t="s">
        <v>1394</v>
      </c>
      <c r="I5923" s="80"/>
    </row>
    <row r="5924" spans="1:9">
      <c r="A5924" s="280" t="s">
        <v>7323</v>
      </c>
      <c r="B5924" s="280" t="s">
        <v>1457</v>
      </c>
      <c r="C5924" s="280" t="s">
        <v>1219</v>
      </c>
      <c r="D5924" s="280" t="s">
        <v>1344</v>
      </c>
      <c r="E5924" s="80">
        <v>2.3151731762556387</v>
      </c>
      <c r="F5924" s="80">
        <v>708511</v>
      </c>
      <c r="G5924" s="80">
        <v>3</v>
      </c>
      <c r="H5924" s="280" t="s">
        <v>1342</v>
      </c>
      <c r="I5924" s="80"/>
    </row>
    <row r="5925" spans="1:9">
      <c r="A5925" s="280" t="s">
        <v>7324</v>
      </c>
      <c r="B5925" s="280" t="s">
        <v>1393</v>
      </c>
      <c r="C5925" s="280" t="s">
        <v>1219</v>
      </c>
      <c r="D5925" s="280" t="s">
        <v>1344</v>
      </c>
      <c r="E5925" s="80">
        <v>0.10374574283250367</v>
      </c>
      <c r="F5925" s="80">
        <v>708511</v>
      </c>
      <c r="G5925" s="80">
        <v>3</v>
      </c>
      <c r="H5925" s="280" t="s">
        <v>1394</v>
      </c>
      <c r="I5925" s="80"/>
    </row>
    <row r="5926" spans="1:9">
      <c r="A5926" s="280" t="s">
        <v>7325</v>
      </c>
      <c r="B5926" s="280" t="s">
        <v>1415</v>
      </c>
      <c r="C5926" s="280" t="s">
        <v>1219</v>
      </c>
      <c r="D5926" s="280" t="s">
        <v>1344</v>
      </c>
      <c r="E5926" s="80">
        <v>0.1037454451719497</v>
      </c>
      <c r="F5926" s="80">
        <v>708511</v>
      </c>
      <c r="G5926" s="80">
        <v>3</v>
      </c>
      <c r="H5926" s="280" t="s">
        <v>1394</v>
      </c>
      <c r="I5926" s="80"/>
    </row>
    <row r="5927" spans="1:9">
      <c r="A5927" s="280" t="s">
        <v>7326</v>
      </c>
      <c r="B5927" s="280" t="s">
        <v>1436</v>
      </c>
      <c r="C5927" s="280" t="s">
        <v>1219</v>
      </c>
      <c r="D5927" s="280" t="s">
        <v>1344</v>
      </c>
      <c r="E5927" s="80">
        <v>0.10374514793219715</v>
      </c>
      <c r="F5927" s="80">
        <v>708511</v>
      </c>
      <c r="G5927" s="80">
        <v>3</v>
      </c>
      <c r="H5927" s="280" t="s">
        <v>1394</v>
      </c>
      <c r="I5927" s="80"/>
    </row>
    <row r="5928" spans="1:9">
      <c r="A5928" s="280" t="s">
        <v>7327</v>
      </c>
      <c r="B5928" s="280" t="s">
        <v>1457</v>
      </c>
      <c r="C5928" s="280" t="s">
        <v>1183</v>
      </c>
      <c r="D5928" s="280" t="s">
        <v>1211</v>
      </c>
      <c r="E5928" s="80">
        <v>0.31713691603296218</v>
      </c>
      <c r="F5928" s="80">
        <v>708511</v>
      </c>
      <c r="G5928" s="80">
        <v>3</v>
      </c>
      <c r="H5928" s="280" t="s">
        <v>1342</v>
      </c>
      <c r="I5928" s="80"/>
    </row>
    <row r="5929" spans="1:9">
      <c r="A5929" s="280" t="s">
        <v>7328</v>
      </c>
      <c r="B5929" s="280" t="s">
        <v>1457</v>
      </c>
      <c r="C5929" s="280" t="s">
        <v>1183</v>
      </c>
      <c r="D5929" s="280" t="s">
        <v>1212</v>
      </c>
      <c r="E5929" s="80">
        <v>0.31978913022252881</v>
      </c>
      <c r="F5929" s="80">
        <v>708511</v>
      </c>
      <c r="G5929" s="80">
        <v>3</v>
      </c>
      <c r="H5929" s="280" t="s">
        <v>1342</v>
      </c>
      <c r="I5929" s="80"/>
    </row>
    <row r="5930" spans="1:9">
      <c r="A5930" s="280" t="s">
        <v>7329</v>
      </c>
      <c r="B5930" s="280" t="s">
        <v>1457</v>
      </c>
      <c r="C5930" s="280" t="s">
        <v>1183</v>
      </c>
      <c r="D5930" s="280" t="s">
        <v>1213</v>
      </c>
      <c r="E5930" s="80">
        <v>0.31713691603296218</v>
      </c>
      <c r="F5930" s="80">
        <v>708511</v>
      </c>
      <c r="G5930" s="80">
        <v>3</v>
      </c>
      <c r="H5930" s="280" t="s">
        <v>1342</v>
      </c>
      <c r="I5930" s="80"/>
    </row>
    <row r="5931" spans="1:9">
      <c r="A5931" s="280" t="s">
        <v>7330</v>
      </c>
      <c r="B5931" s="280" t="s">
        <v>1457</v>
      </c>
      <c r="C5931" s="280" t="s">
        <v>1183</v>
      </c>
      <c r="D5931" s="280" t="s">
        <v>1214</v>
      </c>
      <c r="E5931" s="80">
        <v>0.31938236201363257</v>
      </c>
      <c r="F5931" s="80">
        <v>708511</v>
      </c>
      <c r="G5931" s="80">
        <v>3</v>
      </c>
      <c r="H5931" s="280" t="s">
        <v>1342</v>
      </c>
      <c r="I5931" s="80"/>
    </row>
    <row r="5932" spans="1:9">
      <c r="A5932" s="280" t="s">
        <v>7331</v>
      </c>
      <c r="B5932" s="280" t="s">
        <v>1457</v>
      </c>
      <c r="C5932" s="280" t="s">
        <v>1183</v>
      </c>
      <c r="D5932" s="280" t="s">
        <v>1215</v>
      </c>
      <c r="E5932" s="80">
        <v>0.31208923991971288</v>
      </c>
      <c r="F5932" s="80">
        <v>708511</v>
      </c>
      <c r="G5932" s="80">
        <v>3</v>
      </c>
      <c r="H5932" s="280" t="s">
        <v>1342</v>
      </c>
      <c r="I5932" s="80"/>
    </row>
    <row r="5933" spans="1:9">
      <c r="A5933" s="280" t="s">
        <v>7332</v>
      </c>
      <c r="B5933" s="280" t="s">
        <v>1457</v>
      </c>
      <c r="C5933" s="280" t="s">
        <v>1183</v>
      </c>
      <c r="D5933" s="280" t="s">
        <v>1216</v>
      </c>
      <c r="E5933" s="80">
        <v>0.11556357867924816</v>
      </c>
      <c r="F5933" s="80">
        <v>708511</v>
      </c>
      <c r="G5933" s="80">
        <v>3</v>
      </c>
      <c r="H5933" s="280" t="s">
        <v>1342</v>
      </c>
      <c r="I5933" s="80"/>
    </row>
    <row r="5934" spans="1:9">
      <c r="A5934" s="280" t="s">
        <v>7333</v>
      </c>
      <c r="B5934" s="280" t="s">
        <v>1457</v>
      </c>
      <c r="C5934" s="280" t="s">
        <v>1183</v>
      </c>
      <c r="D5934" s="280" t="s">
        <v>1217</v>
      </c>
      <c r="E5934" s="80">
        <v>0.24360075226063116</v>
      </c>
      <c r="F5934" s="80">
        <v>708511</v>
      </c>
      <c r="G5934" s="80">
        <v>3</v>
      </c>
      <c r="H5934" s="280" t="s">
        <v>1342</v>
      </c>
      <c r="I5934" s="80"/>
    </row>
    <row r="5935" spans="1:9">
      <c r="A5935" s="280" t="s">
        <v>7334</v>
      </c>
      <c r="B5935" s="280" t="s">
        <v>1457</v>
      </c>
      <c r="C5935" s="280" t="s">
        <v>1183</v>
      </c>
      <c r="D5935" s="280" t="s">
        <v>1218</v>
      </c>
      <c r="E5935" s="80">
        <v>-0.23639141530894939</v>
      </c>
      <c r="F5935" s="80">
        <v>708511</v>
      </c>
      <c r="G5935" s="80">
        <v>3</v>
      </c>
      <c r="H5935" s="280" t="s">
        <v>1342</v>
      </c>
      <c r="I5935" s="80"/>
    </row>
    <row r="5936" spans="1:9">
      <c r="A5936" s="280" t="s">
        <v>7335</v>
      </c>
      <c r="B5936" s="280" t="s">
        <v>1457</v>
      </c>
      <c r="C5936" s="280" t="s">
        <v>1183</v>
      </c>
      <c r="D5936" s="280" t="s">
        <v>1219</v>
      </c>
      <c r="E5936" s="80">
        <v>26107.347603696875</v>
      </c>
      <c r="F5936" s="80">
        <v>708511</v>
      </c>
      <c r="G5936" s="80">
        <v>3</v>
      </c>
      <c r="H5936" s="280" t="s">
        <v>1342</v>
      </c>
      <c r="I5936" s="80"/>
    </row>
    <row r="5937" spans="1:9">
      <c r="A5937" s="280" t="s">
        <v>7336</v>
      </c>
      <c r="B5937" s="280" t="s">
        <v>1457</v>
      </c>
      <c r="C5937" s="280" t="s">
        <v>1183</v>
      </c>
      <c r="D5937" s="280" t="s">
        <v>1347</v>
      </c>
      <c r="E5937" s="80">
        <v>0.30761824804336263</v>
      </c>
      <c r="F5937" s="80">
        <v>708511</v>
      </c>
      <c r="G5937" s="80">
        <v>3</v>
      </c>
      <c r="H5937" s="280" t="s">
        <v>1342</v>
      </c>
      <c r="I5937" s="80"/>
    </row>
    <row r="5938" spans="1:9">
      <c r="A5938" s="280" t="s">
        <v>7337</v>
      </c>
      <c r="B5938" s="280" t="s">
        <v>1457</v>
      </c>
      <c r="C5938" s="280" t="s">
        <v>1183</v>
      </c>
      <c r="D5938" s="280" t="s">
        <v>1344</v>
      </c>
      <c r="E5938" s="80">
        <v>0.70576049508648819</v>
      </c>
      <c r="F5938" s="80">
        <v>708511</v>
      </c>
      <c r="G5938" s="80">
        <v>3</v>
      </c>
      <c r="H5938" s="280" t="s">
        <v>1342</v>
      </c>
      <c r="I5938" s="80"/>
    </row>
    <row r="5939" spans="1:9">
      <c r="A5939" s="280" t="s">
        <v>7338</v>
      </c>
      <c r="B5939" s="280" t="s">
        <v>5748</v>
      </c>
      <c r="C5939" s="280" t="s">
        <v>1184</v>
      </c>
      <c r="D5939" s="280" t="s">
        <v>1394</v>
      </c>
      <c r="E5939" s="80">
        <v>708511</v>
      </c>
      <c r="F5939" s="80">
        <v>708511</v>
      </c>
      <c r="G5939" s="80">
        <v>3</v>
      </c>
      <c r="H5939" s="280" t="s">
        <v>1394</v>
      </c>
      <c r="I5939" s="80"/>
    </row>
    <row r="5940" spans="1:9">
      <c r="A5940" s="280" t="s">
        <v>7339</v>
      </c>
      <c r="B5940" s="280" t="s">
        <v>5750</v>
      </c>
      <c r="C5940" s="280" t="s">
        <v>1184</v>
      </c>
      <c r="D5940" s="280" t="s">
        <v>1394</v>
      </c>
      <c r="E5940" s="80">
        <v>8304692145.3951025</v>
      </c>
      <c r="F5940" s="80">
        <v>708511</v>
      </c>
      <c r="G5940" s="80">
        <v>3</v>
      </c>
      <c r="H5940" s="280" t="s">
        <v>1394</v>
      </c>
      <c r="I5940" s="80"/>
    </row>
    <row r="5941" spans="1:9">
      <c r="A5941" s="280" t="s">
        <v>7340</v>
      </c>
      <c r="B5941" s="280" t="s">
        <v>5752</v>
      </c>
      <c r="C5941" s="280" t="s">
        <v>1184</v>
      </c>
      <c r="D5941" s="280" t="s">
        <v>1394</v>
      </c>
      <c r="E5941" s="80">
        <v>1</v>
      </c>
      <c r="F5941" s="80">
        <v>708511</v>
      </c>
      <c r="G5941" s="80">
        <v>3</v>
      </c>
      <c r="H5941" s="280" t="s">
        <v>1394</v>
      </c>
      <c r="I5941" s="80"/>
    </row>
    <row r="5942" spans="1:9">
      <c r="A5942" s="280" t="s">
        <v>7341</v>
      </c>
      <c r="B5942" s="280" t="s">
        <v>5754</v>
      </c>
      <c r="C5942" s="280" t="s">
        <v>1184</v>
      </c>
      <c r="D5942" s="280" t="s">
        <v>1394</v>
      </c>
      <c r="E5942" s="80">
        <v>11721.331278406549</v>
      </c>
      <c r="F5942" s="80">
        <v>708511</v>
      </c>
      <c r="G5942" s="80">
        <v>3</v>
      </c>
      <c r="H5942" s="280" t="s">
        <v>1394</v>
      </c>
      <c r="I5942" s="80"/>
    </row>
    <row r="5943" spans="1:9">
      <c r="A5943" s="280" t="s">
        <v>7342</v>
      </c>
      <c r="B5943" s="280" t="s">
        <v>1393</v>
      </c>
      <c r="C5943" s="280" t="s">
        <v>1383</v>
      </c>
      <c r="D5943" s="280" t="s">
        <v>1347</v>
      </c>
      <c r="E5943" s="80">
        <v>0.41191174166667843</v>
      </c>
      <c r="F5943" s="80">
        <v>708511</v>
      </c>
      <c r="G5943" s="80">
        <v>3</v>
      </c>
      <c r="H5943" s="280" t="s">
        <v>1394</v>
      </c>
      <c r="I5943" s="80"/>
    </row>
    <row r="5944" spans="1:9">
      <c r="A5944" s="280" t="s">
        <v>7343</v>
      </c>
      <c r="B5944" s="280" t="s">
        <v>1415</v>
      </c>
      <c r="C5944" s="280" t="s">
        <v>1383</v>
      </c>
      <c r="D5944" s="280" t="s">
        <v>1347</v>
      </c>
      <c r="E5944" s="80">
        <v>0.13434944596470424</v>
      </c>
      <c r="F5944" s="80">
        <v>708511</v>
      </c>
      <c r="G5944" s="80">
        <v>3</v>
      </c>
      <c r="H5944" s="280" t="s">
        <v>1394</v>
      </c>
      <c r="I5944" s="80"/>
    </row>
    <row r="5945" spans="1:9">
      <c r="A5945" s="280" t="s">
        <v>7344</v>
      </c>
      <c r="B5945" s="280" t="s">
        <v>1436</v>
      </c>
      <c r="C5945" s="280" t="s">
        <v>1383</v>
      </c>
      <c r="D5945" s="280" t="s">
        <v>1347</v>
      </c>
      <c r="E5945" s="80">
        <v>9.5590396992021084E-2</v>
      </c>
      <c r="F5945" s="80">
        <v>708511</v>
      </c>
      <c r="G5945" s="80">
        <v>3</v>
      </c>
      <c r="H5945" s="280" t="s">
        <v>1394</v>
      </c>
      <c r="I5945" s="80"/>
    </row>
    <row r="5946" spans="1:9">
      <c r="A5946" s="280" t="s">
        <v>7345</v>
      </c>
      <c r="B5946" s="280" t="s">
        <v>1393</v>
      </c>
      <c r="C5946" s="280" t="s">
        <v>1383</v>
      </c>
      <c r="D5946" s="280" t="s">
        <v>1344</v>
      </c>
      <c r="E5946" s="80">
        <v>0.10374574283250367</v>
      </c>
      <c r="F5946" s="80">
        <v>708511</v>
      </c>
      <c r="G5946" s="80">
        <v>3</v>
      </c>
      <c r="H5946" s="280" t="s">
        <v>1394</v>
      </c>
      <c r="I5946" s="80"/>
    </row>
    <row r="5947" spans="1:9">
      <c r="A5947" s="280" t="s">
        <v>7346</v>
      </c>
      <c r="B5947" s="280" t="s">
        <v>1415</v>
      </c>
      <c r="C5947" s="280" t="s">
        <v>1383</v>
      </c>
      <c r="D5947" s="280" t="s">
        <v>1344</v>
      </c>
      <c r="E5947" s="80">
        <v>8.8614759673631249E-2</v>
      </c>
      <c r="F5947" s="80">
        <v>708511</v>
      </c>
      <c r="G5947" s="80">
        <v>3</v>
      </c>
      <c r="H5947" s="280" t="s">
        <v>1394</v>
      </c>
      <c r="I5947" s="80"/>
    </row>
    <row r="5948" spans="1:9">
      <c r="A5948" s="280" t="s">
        <v>7347</v>
      </c>
      <c r="B5948" s="280" t="s">
        <v>1436</v>
      </c>
      <c r="C5948" s="280" t="s">
        <v>1383</v>
      </c>
      <c r="D5948" s="280" t="s">
        <v>1344</v>
      </c>
      <c r="E5948" s="80">
        <v>7.6898590283206086E-2</v>
      </c>
      <c r="F5948" s="80">
        <v>708511</v>
      </c>
      <c r="G5948" s="80">
        <v>3</v>
      </c>
      <c r="H5948" s="280" t="s">
        <v>1394</v>
      </c>
      <c r="I5948" s="80"/>
    </row>
    <row r="5949" spans="1:9">
      <c r="A5949" s="280" t="s">
        <v>7348</v>
      </c>
      <c r="B5949" s="280" t="s">
        <v>1457</v>
      </c>
      <c r="C5949" s="280" t="s">
        <v>1184</v>
      </c>
      <c r="D5949" s="280" t="s">
        <v>1211</v>
      </c>
      <c r="E5949" s="80">
        <v>2.0652017738115258E-2</v>
      </c>
      <c r="F5949" s="80">
        <v>708511</v>
      </c>
      <c r="G5949" s="80">
        <v>3</v>
      </c>
      <c r="H5949" s="280" t="s">
        <v>1342</v>
      </c>
      <c r="I5949" s="80"/>
    </row>
    <row r="5950" spans="1:9">
      <c r="A5950" s="280" t="s">
        <v>7349</v>
      </c>
      <c r="B5950" s="280" t="s">
        <v>1457</v>
      </c>
      <c r="C5950" s="280" t="s">
        <v>1184</v>
      </c>
      <c r="D5950" s="280" t="s">
        <v>1212</v>
      </c>
      <c r="E5950" s="80">
        <v>2.0820375181849916E-2</v>
      </c>
      <c r="F5950" s="80">
        <v>708511</v>
      </c>
      <c r="G5950" s="80">
        <v>3</v>
      </c>
      <c r="H5950" s="280" t="s">
        <v>1342</v>
      </c>
      <c r="I5950" s="80"/>
    </row>
    <row r="5951" spans="1:9">
      <c r="A5951" s="280" t="s">
        <v>7350</v>
      </c>
      <c r="B5951" s="280" t="s">
        <v>1457</v>
      </c>
      <c r="C5951" s="280" t="s">
        <v>1184</v>
      </c>
      <c r="D5951" s="280" t="s">
        <v>1213</v>
      </c>
      <c r="E5951" s="80">
        <v>2.0652017738115258E-2</v>
      </c>
      <c r="F5951" s="80">
        <v>708511</v>
      </c>
      <c r="G5951" s="80">
        <v>3</v>
      </c>
      <c r="H5951" s="280" t="s">
        <v>1342</v>
      </c>
      <c r="I5951" s="80"/>
    </row>
    <row r="5952" spans="1:9">
      <c r="A5952" s="280" t="s">
        <v>7351</v>
      </c>
      <c r="B5952" s="280" t="s">
        <v>1457</v>
      </c>
      <c r="C5952" s="280" t="s">
        <v>1184</v>
      </c>
      <c r="D5952" s="280" t="s">
        <v>1214</v>
      </c>
      <c r="E5952" s="80">
        <v>2.0798419393887577E-2</v>
      </c>
      <c r="F5952" s="80">
        <v>708511</v>
      </c>
      <c r="G5952" s="80">
        <v>3</v>
      </c>
      <c r="H5952" s="280" t="s">
        <v>1342</v>
      </c>
      <c r="I5952" s="80"/>
    </row>
    <row r="5953" spans="1:9">
      <c r="A5953" s="280" t="s">
        <v>7352</v>
      </c>
      <c r="B5953" s="280" t="s">
        <v>1457</v>
      </c>
      <c r="C5953" s="280" t="s">
        <v>1184</v>
      </c>
      <c r="D5953" s="280" t="s">
        <v>1215</v>
      </c>
      <c r="E5953" s="80">
        <v>2.0318608518378866E-2</v>
      </c>
      <c r="F5953" s="80">
        <v>708511</v>
      </c>
      <c r="G5953" s="80">
        <v>3</v>
      </c>
      <c r="H5953" s="280" t="s">
        <v>1342</v>
      </c>
      <c r="I5953" s="80"/>
    </row>
    <row r="5954" spans="1:9">
      <c r="A5954" s="280" t="s">
        <v>7353</v>
      </c>
      <c r="B5954" s="280" t="s">
        <v>1457</v>
      </c>
      <c r="C5954" s="280" t="s">
        <v>1184</v>
      </c>
      <c r="D5954" s="280" t="s">
        <v>1216</v>
      </c>
      <c r="E5954" s="80">
        <v>1.728464150613573E-2</v>
      </c>
      <c r="F5954" s="80">
        <v>708511</v>
      </c>
      <c r="G5954" s="80">
        <v>3</v>
      </c>
      <c r="H5954" s="280" t="s">
        <v>1342</v>
      </c>
      <c r="I5954" s="80"/>
    </row>
    <row r="5955" spans="1:9">
      <c r="A5955" s="280" t="s">
        <v>7354</v>
      </c>
      <c r="B5955" s="280" t="s">
        <v>1457</v>
      </c>
      <c r="C5955" s="280" t="s">
        <v>1184</v>
      </c>
      <c r="D5955" s="280" t="s">
        <v>1217</v>
      </c>
      <c r="E5955" s="80">
        <v>1.5829762521422201E-2</v>
      </c>
      <c r="F5955" s="80">
        <v>708511</v>
      </c>
      <c r="G5955" s="80">
        <v>3</v>
      </c>
      <c r="H5955" s="280" t="s">
        <v>1342</v>
      </c>
      <c r="I5955" s="80"/>
    </row>
    <row r="5956" spans="1:9">
      <c r="A5956" s="280" t="s">
        <v>7355</v>
      </c>
      <c r="B5956" s="280" t="s">
        <v>1457</v>
      </c>
      <c r="C5956" s="280" t="s">
        <v>1184</v>
      </c>
      <c r="D5956" s="280" t="s">
        <v>1218</v>
      </c>
      <c r="E5956" s="80">
        <v>5.1453181337922805E-3</v>
      </c>
      <c r="F5956" s="80">
        <v>708511</v>
      </c>
      <c r="G5956" s="80">
        <v>3</v>
      </c>
      <c r="H5956" s="280" t="s">
        <v>1342</v>
      </c>
      <c r="I5956" s="80"/>
    </row>
    <row r="5957" spans="1:9">
      <c r="A5957" s="280" t="s">
        <v>7356</v>
      </c>
      <c r="B5957" s="280" t="s">
        <v>1457</v>
      </c>
      <c r="C5957" s="280" t="s">
        <v>1184</v>
      </c>
      <c r="D5957" s="280" t="s">
        <v>1219</v>
      </c>
      <c r="E5957" s="80">
        <v>1668.4755282486185</v>
      </c>
      <c r="F5957" s="80">
        <v>708511</v>
      </c>
      <c r="G5957" s="80">
        <v>3</v>
      </c>
      <c r="H5957" s="280" t="s">
        <v>1342</v>
      </c>
      <c r="I5957" s="80"/>
    </row>
    <row r="5958" spans="1:9">
      <c r="A5958" s="280" t="s">
        <v>7357</v>
      </c>
      <c r="B5958" s="280" t="s">
        <v>1457</v>
      </c>
      <c r="C5958" s="280" t="s">
        <v>1184</v>
      </c>
      <c r="D5958" s="280" t="s">
        <v>1347</v>
      </c>
      <c r="E5958" s="80">
        <v>2.0163100180534146E-2</v>
      </c>
      <c r="F5958" s="80">
        <v>708511</v>
      </c>
      <c r="G5958" s="80">
        <v>3</v>
      </c>
      <c r="H5958" s="280" t="s">
        <v>1342</v>
      </c>
      <c r="I5958" s="80"/>
    </row>
    <row r="5959" spans="1:9">
      <c r="A5959" s="280" t="s">
        <v>7358</v>
      </c>
      <c r="B5959" s="280" t="s">
        <v>1457</v>
      </c>
      <c r="C5959" s="280" t="s">
        <v>1184</v>
      </c>
      <c r="D5959" s="280" t="s">
        <v>1344</v>
      </c>
      <c r="E5959" s="80">
        <v>4.6025271980031472E-2</v>
      </c>
      <c r="F5959" s="80">
        <v>708511</v>
      </c>
      <c r="G5959" s="80">
        <v>3</v>
      </c>
      <c r="H5959" s="280" t="s">
        <v>1342</v>
      </c>
      <c r="I5959" s="80"/>
    </row>
    <row r="5960" spans="1:9">
      <c r="A5960" s="280" t="s">
        <v>7359</v>
      </c>
      <c r="B5960" s="280" t="s">
        <v>5748</v>
      </c>
      <c r="C5960" s="280" t="s">
        <v>1185</v>
      </c>
      <c r="D5960" s="280" t="s">
        <v>1394</v>
      </c>
      <c r="E5960" s="80">
        <v>80015</v>
      </c>
      <c r="F5960" s="80">
        <v>708511</v>
      </c>
      <c r="G5960" s="80">
        <v>3</v>
      </c>
      <c r="H5960" s="280" t="s">
        <v>1394</v>
      </c>
      <c r="I5960" s="80"/>
    </row>
    <row r="5961" spans="1:9">
      <c r="A5961" s="280" t="s">
        <v>7360</v>
      </c>
      <c r="B5961" s="280" t="s">
        <v>5750</v>
      </c>
      <c r="C5961" s="280" t="s">
        <v>1185</v>
      </c>
      <c r="D5961" s="280" t="s">
        <v>1394</v>
      </c>
      <c r="E5961" s="80">
        <v>3157139629.6125798</v>
      </c>
      <c r="F5961" s="80">
        <v>708511</v>
      </c>
      <c r="G5961" s="80">
        <v>3</v>
      </c>
      <c r="H5961" s="280" t="s">
        <v>1394</v>
      </c>
      <c r="I5961" s="80"/>
    </row>
    <row r="5962" spans="1:9">
      <c r="A5962" s="280" t="s">
        <v>7361</v>
      </c>
      <c r="B5962" s="280" t="s">
        <v>5752</v>
      </c>
      <c r="C5962" s="280" t="s">
        <v>1185</v>
      </c>
      <c r="D5962" s="280" t="s">
        <v>1394</v>
      </c>
      <c r="E5962" s="80">
        <v>0.11293402643007659</v>
      </c>
      <c r="F5962" s="80">
        <v>708511</v>
      </c>
      <c r="G5962" s="80">
        <v>3</v>
      </c>
      <c r="H5962" s="280" t="s">
        <v>1394</v>
      </c>
      <c r="I5962" s="80"/>
    </row>
    <row r="5963" spans="1:9">
      <c r="A5963" s="280" t="s">
        <v>7362</v>
      </c>
      <c r="B5963" s="280" t="s">
        <v>5754</v>
      </c>
      <c r="C5963" s="280" t="s">
        <v>1185</v>
      </c>
      <c r="D5963" s="280" t="s">
        <v>1394</v>
      </c>
      <c r="E5963" s="80">
        <v>4456.0206258090275</v>
      </c>
      <c r="F5963" s="80">
        <v>708511</v>
      </c>
      <c r="G5963" s="80">
        <v>3</v>
      </c>
      <c r="H5963" s="280" t="s">
        <v>1394</v>
      </c>
      <c r="I5963" s="80"/>
    </row>
    <row r="5964" spans="1:9">
      <c r="A5964" s="280" t="s">
        <v>7363</v>
      </c>
      <c r="B5964" s="280" t="s">
        <v>1457</v>
      </c>
      <c r="C5964" s="280" t="s">
        <v>1185</v>
      </c>
      <c r="D5964" s="280" t="s">
        <v>1211</v>
      </c>
      <c r="E5964" s="80">
        <v>6.7280231304954335E-2</v>
      </c>
      <c r="F5964" s="80">
        <v>708511</v>
      </c>
      <c r="G5964" s="80">
        <v>3</v>
      </c>
      <c r="H5964" s="280" t="s">
        <v>1342</v>
      </c>
      <c r="I5964" s="80"/>
    </row>
    <row r="5965" spans="1:9">
      <c r="A5965" s="280" t="s">
        <v>7364</v>
      </c>
      <c r="B5965" s="280" t="s">
        <v>1457</v>
      </c>
      <c r="C5965" s="280" t="s">
        <v>1185</v>
      </c>
      <c r="D5965" s="280" t="s">
        <v>1212</v>
      </c>
      <c r="E5965" s="80">
        <v>7.3127173313109806E-2</v>
      </c>
      <c r="F5965" s="80">
        <v>708511</v>
      </c>
      <c r="G5965" s="80">
        <v>3</v>
      </c>
      <c r="H5965" s="280" t="s">
        <v>1342</v>
      </c>
      <c r="I5965" s="80"/>
    </row>
    <row r="5966" spans="1:9">
      <c r="A5966" s="280" t="s">
        <v>7365</v>
      </c>
      <c r="B5966" s="280" t="s">
        <v>1457</v>
      </c>
      <c r="C5966" s="280" t="s">
        <v>1185</v>
      </c>
      <c r="D5966" s="280" t="s">
        <v>1213</v>
      </c>
      <c r="E5966" s="80">
        <v>6.7280231304954335E-2</v>
      </c>
      <c r="F5966" s="80">
        <v>708511</v>
      </c>
      <c r="G5966" s="80">
        <v>3</v>
      </c>
      <c r="H5966" s="280" t="s">
        <v>1342</v>
      </c>
      <c r="I5966" s="80"/>
    </row>
    <row r="5967" spans="1:9">
      <c r="A5967" s="280" t="s">
        <v>7366</v>
      </c>
      <c r="B5967" s="280" t="s">
        <v>1457</v>
      </c>
      <c r="C5967" s="280" t="s">
        <v>1185</v>
      </c>
      <c r="D5967" s="280" t="s">
        <v>1214</v>
      </c>
      <c r="E5967" s="80">
        <v>7.3127173313109806E-2</v>
      </c>
      <c r="F5967" s="80">
        <v>708511</v>
      </c>
      <c r="G5967" s="80">
        <v>3</v>
      </c>
      <c r="H5967" s="280" t="s">
        <v>1342</v>
      </c>
      <c r="I5967" s="80"/>
    </row>
    <row r="5968" spans="1:9">
      <c r="A5968" s="280" t="s">
        <v>7367</v>
      </c>
      <c r="B5968" s="280" t="s">
        <v>1457</v>
      </c>
      <c r="C5968" s="280" t="s">
        <v>1185</v>
      </c>
      <c r="D5968" s="280" t="s">
        <v>1215</v>
      </c>
      <c r="E5968" s="80">
        <v>7.0627772077227341E-2</v>
      </c>
      <c r="F5968" s="80">
        <v>708511</v>
      </c>
      <c r="G5968" s="80">
        <v>3</v>
      </c>
      <c r="H5968" s="280" t="s">
        <v>1342</v>
      </c>
      <c r="I5968" s="80"/>
    </row>
    <row r="5969" spans="1:9">
      <c r="A5969" s="280" t="s">
        <v>7368</v>
      </c>
      <c r="B5969" s="280" t="s">
        <v>1457</v>
      </c>
      <c r="C5969" s="280" t="s">
        <v>1185</v>
      </c>
      <c r="D5969" s="280" t="s">
        <v>1216</v>
      </c>
      <c r="E5969" s="80">
        <v>7.0205344918939094E-2</v>
      </c>
      <c r="F5969" s="80">
        <v>708511</v>
      </c>
      <c r="G5969" s="80">
        <v>3</v>
      </c>
      <c r="H5969" s="280" t="s">
        <v>1342</v>
      </c>
      <c r="I5969" s="80"/>
    </row>
    <row r="5970" spans="1:9">
      <c r="A5970" s="280" t="s">
        <v>7369</v>
      </c>
      <c r="B5970" s="280" t="s">
        <v>1457</v>
      </c>
      <c r="C5970" s="280" t="s">
        <v>1185</v>
      </c>
      <c r="D5970" s="280" t="s">
        <v>1217</v>
      </c>
      <c r="E5970" s="80">
        <v>5.4914232774737726E-2</v>
      </c>
      <c r="F5970" s="80">
        <v>708511</v>
      </c>
      <c r="G5970" s="80">
        <v>3</v>
      </c>
      <c r="H5970" s="280" t="s">
        <v>1342</v>
      </c>
      <c r="I5970" s="80"/>
    </row>
    <row r="5971" spans="1:9">
      <c r="A5971" s="280" t="s">
        <v>7370</v>
      </c>
      <c r="B5971" s="280" t="s">
        <v>1457</v>
      </c>
      <c r="C5971" s="280" t="s">
        <v>1185</v>
      </c>
      <c r="D5971" s="280" t="s">
        <v>1218</v>
      </c>
      <c r="E5971" s="80">
        <v>3.361593636536496E-2</v>
      </c>
      <c r="F5971" s="80">
        <v>708511</v>
      </c>
      <c r="G5971" s="80">
        <v>3</v>
      </c>
      <c r="H5971" s="280" t="s">
        <v>1342</v>
      </c>
      <c r="I5971" s="80"/>
    </row>
    <row r="5972" spans="1:9">
      <c r="A5972" s="280" t="s">
        <v>7371</v>
      </c>
      <c r="B5972" s="280" t="s">
        <v>1457</v>
      </c>
      <c r="C5972" s="280" t="s">
        <v>1185</v>
      </c>
      <c r="D5972" s="280" t="s">
        <v>1219</v>
      </c>
      <c r="E5972" s="80">
        <v>9554.9312402618889</v>
      </c>
      <c r="F5972" s="80">
        <v>708511</v>
      </c>
      <c r="G5972" s="80">
        <v>3</v>
      </c>
      <c r="H5972" s="280" t="s">
        <v>1342</v>
      </c>
      <c r="I5972" s="80"/>
    </row>
    <row r="5973" spans="1:9">
      <c r="A5973" s="280" t="s">
        <v>7372</v>
      </c>
      <c r="B5973" s="280" t="s">
        <v>1457</v>
      </c>
      <c r="C5973" s="280" t="s">
        <v>1185</v>
      </c>
      <c r="D5973" s="280" t="s">
        <v>1347</v>
      </c>
      <c r="E5973" s="80">
        <v>6.3297033659183835E-2</v>
      </c>
      <c r="F5973" s="80">
        <v>708511</v>
      </c>
      <c r="G5973" s="80">
        <v>3</v>
      </c>
      <c r="H5973" s="280" t="s">
        <v>1342</v>
      </c>
      <c r="I5973" s="80"/>
    </row>
    <row r="5974" spans="1:9">
      <c r="A5974" s="280" t="s">
        <v>7373</v>
      </c>
      <c r="B5974" s="280" t="s">
        <v>1457</v>
      </c>
      <c r="C5974" s="280" t="s">
        <v>1185</v>
      </c>
      <c r="D5974" s="280" t="s">
        <v>1344</v>
      </c>
      <c r="E5974" s="80">
        <v>0.15213388057303351</v>
      </c>
      <c r="F5974" s="80">
        <v>708511</v>
      </c>
      <c r="G5974" s="80">
        <v>3</v>
      </c>
      <c r="H5974" s="280" t="s">
        <v>1342</v>
      </c>
      <c r="I5974" s="80"/>
    </row>
    <row r="5975" spans="1:9">
      <c r="A5975" s="280" t="s">
        <v>7374</v>
      </c>
      <c r="B5975" s="280" t="s">
        <v>5748</v>
      </c>
      <c r="C5975" s="280" t="s">
        <v>1186</v>
      </c>
      <c r="D5975" s="280" t="s">
        <v>1394</v>
      </c>
      <c r="E5975" s="80">
        <v>0</v>
      </c>
      <c r="F5975" s="80">
        <v>708511</v>
      </c>
      <c r="G5975" s="80">
        <v>3</v>
      </c>
      <c r="H5975" s="280" t="s">
        <v>1394</v>
      </c>
      <c r="I5975" s="80"/>
    </row>
    <row r="5976" spans="1:9">
      <c r="A5976" s="280" t="s">
        <v>7375</v>
      </c>
      <c r="B5976" s="280" t="s">
        <v>5750</v>
      </c>
      <c r="C5976" s="280" t="s">
        <v>1186</v>
      </c>
      <c r="D5976" s="280" t="s">
        <v>1394</v>
      </c>
      <c r="E5976" s="80">
        <v>0</v>
      </c>
      <c r="F5976" s="80">
        <v>708511</v>
      </c>
      <c r="G5976" s="80">
        <v>3</v>
      </c>
      <c r="H5976" s="280" t="s">
        <v>1394</v>
      </c>
      <c r="I5976" s="80"/>
    </row>
    <row r="5977" spans="1:9">
      <c r="A5977" s="280" t="s">
        <v>7376</v>
      </c>
      <c r="B5977" s="280" t="s">
        <v>5752</v>
      </c>
      <c r="C5977" s="280" t="s">
        <v>1186</v>
      </c>
      <c r="D5977" s="280" t="s">
        <v>1394</v>
      </c>
      <c r="E5977" s="80">
        <v>0</v>
      </c>
      <c r="F5977" s="80">
        <v>708511</v>
      </c>
      <c r="G5977" s="80">
        <v>3</v>
      </c>
      <c r="H5977" s="280" t="s">
        <v>1394</v>
      </c>
      <c r="I5977" s="80"/>
    </row>
    <row r="5978" spans="1:9">
      <c r="A5978" s="280" t="s">
        <v>7377</v>
      </c>
      <c r="B5978" s="280" t="s">
        <v>5754</v>
      </c>
      <c r="C5978" s="280" t="s">
        <v>1186</v>
      </c>
      <c r="D5978" s="280" t="s">
        <v>1394</v>
      </c>
      <c r="E5978" s="80">
        <v>0</v>
      </c>
      <c r="F5978" s="80">
        <v>708511</v>
      </c>
      <c r="G5978" s="80">
        <v>3</v>
      </c>
      <c r="H5978" s="280" t="s">
        <v>1394</v>
      </c>
      <c r="I5978" s="80"/>
    </row>
    <row r="5979" spans="1:9">
      <c r="A5979" s="280" t="s">
        <v>7378</v>
      </c>
      <c r="B5979" s="280" t="s">
        <v>5748</v>
      </c>
      <c r="C5979" s="280" t="s">
        <v>1187</v>
      </c>
      <c r="D5979" s="280" t="s">
        <v>1394</v>
      </c>
      <c r="E5979" s="80">
        <v>30943</v>
      </c>
      <c r="F5979" s="80">
        <v>708511</v>
      </c>
      <c r="G5979" s="80">
        <v>3</v>
      </c>
      <c r="H5979" s="280" t="s">
        <v>1394</v>
      </c>
      <c r="I5979" s="80"/>
    </row>
    <row r="5980" spans="1:9">
      <c r="A5980" s="280" t="s">
        <v>7379</v>
      </c>
      <c r="B5980" s="280" t="s">
        <v>5750</v>
      </c>
      <c r="C5980" s="280" t="s">
        <v>1187</v>
      </c>
      <c r="D5980" s="280" t="s">
        <v>1394</v>
      </c>
      <c r="E5980" s="80">
        <v>414543325.95103168</v>
      </c>
      <c r="F5980" s="80">
        <v>708511</v>
      </c>
      <c r="G5980" s="80">
        <v>3</v>
      </c>
      <c r="H5980" s="280" t="s">
        <v>1394</v>
      </c>
      <c r="I5980" s="80"/>
    </row>
    <row r="5981" spans="1:9">
      <c r="A5981" s="280" t="s">
        <v>7380</v>
      </c>
      <c r="B5981" s="280" t="s">
        <v>5752</v>
      </c>
      <c r="C5981" s="280" t="s">
        <v>1187</v>
      </c>
      <c r="D5981" s="280" t="s">
        <v>1394</v>
      </c>
      <c r="E5981" s="80">
        <v>4.3673281007634318E-2</v>
      </c>
      <c r="F5981" s="80">
        <v>708511</v>
      </c>
      <c r="G5981" s="80">
        <v>3</v>
      </c>
      <c r="H5981" s="280" t="s">
        <v>1394</v>
      </c>
      <c r="I5981" s="80"/>
    </row>
    <row r="5982" spans="1:9">
      <c r="A5982" s="280" t="s">
        <v>7381</v>
      </c>
      <c r="B5982" s="280" t="s">
        <v>5754</v>
      </c>
      <c r="C5982" s="280" t="s">
        <v>1187</v>
      </c>
      <c r="D5982" s="280" t="s">
        <v>1394</v>
      </c>
      <c r="E5982" s="80">
        <v>585.09088207668151</v>
      </c>
      <c r="F5982" s="80">
        <v>708511</v>
      </c>
      <c r="G5982" s="80">
        <v>3</v>
      </c>
      <c r="H5982" s="280" t="s">
        <v>1394</v>
      </c>
      <c r="I5982" s="80"/>
    </row>
    <row r="5983" spans="1:9">
      <c r="A5983" s="280" t="s">
        <v>7382</v>
      </c>
      <c r="B5983" s="280" t="s">
        <v>1457</v>
      </c>
      <c r="C5983" s="280" t="s">
        <v>1187</v>
      </c>
      <c r="D5983" s="280" t="s">
        <v>1211</v>
      </c>
      <c r="E5983" s="80">
        <v>2.2210458856418619E-2</v>
      </c>
      <c r="F5983" s="80">
        <v>708511</v>
      </c>
      <c r="G5983" s="80">
        <v>3</v>
      </c>
      <c r="H5983" s="280" t="s">
        <v>1342</v>
      </c>
      <c r="I5983" s="80"/>
    </row>
    <row r="5984" spans="1:9">
      <c r="A5984" s="280" t="s">
        <v>7383</v>
      </c>
      <c r="B5984" s="280" t="s">
        <v>1457</v>
      </c>
      <c r="C5984" s="280" t="s">
        <v>1187</v>
      </c>
      <c r="D5984" s="280" t="s">
        <v>1212</v>
      </c>
      <c r="E5984" s="80">
        <v>2.2751351443786271E-2</v>
      </c>
      <c r="F5984" s="80">
        <v>708511</v>
      </c>
      <c r="G5984" s="80">
        <v>3</v>
      </c>
      <c r="H5984" s="280" t="s">
        <v>1342</v>
      </c>
      <c r="I5984" s="80"/>
    </row>
    <row r="5985" spans="1:9">
      <c r="A5985" s="280" t="s">
        <v>7384</v>
      </c>
      <c r="B5985" s="280" t="s">
        <v>1457</v>
      </c>
      <c r="C5985" s="280" t="s">
        <v>1187</v>
      </c>
      <c r="D5985" s="280" t="s">
        <v>1213</v>
      </c>
      <c r="E5985" s="80">
        <v>2.2210458856418619E-2</v>
      </c>
      <c r="F5985" s="80">
        <v>708511</v>
      </c>
      <c r="G5985" s="80">
        <v>3</v>
      </c>
      <c r="H5985" s="280" t="s">
        <v>1342</v>
      </c>
      <c r="I5985" s="80"/>
    </row>
    <row r="5986" spans="1:9">
      <c r="A5986" s="280" t="s">
        <v>7385</v>
      </c>
      <c r="B5986" s="280" t="s">
        <v>1457</v>
      </c>
      <c r="C5986" s="280" t="s">
        <v>1187</v>
      </c>
      <c r="D5986" s="280" t="s">
        <v>1214</v>
      </c>
      <c r="E5986" s="80">
        <v>2.2210458856418619E-2</v>
      </c>
      <c r="F5986" s="80">
        <v>708511</v>
      </c>
      <c r="G5986" s="80">
        <v>3</v>
      </c>
      <c r="H5986" s="280" t="s">
        <v>1342</v>
      </c>
      <c r="I5986" s="80"/>
    </row>
    <row r="5987" spans="1:9">
      <c r="A5987" s="280" t="s">
        <v>7386</v>
      </c>
      <c r="B5987" s="280" t="s">
        <v>1457</v>
      </c>
      <c r="C5987" s="280" t="s">
        <v>1187</v>
      </c>
      <c r="D5987" s="280" t="s">
        <v>1215</v>
      </c>
      <c r="E5987" s="80">
        <v>2.2287316022603622E-2</v>
      </c>
      <c r="F5987" s="80">
        <v>708511</v>
      </c>
      <c r="G5987" s="80">
        <v>3</v>
      </c>
      <c r="H5987" s="280" t="s">
        <v>1342</v>
      </c>
      <c r="I5987" s="80"/>
    </row>
    <row r="5988" spans="1:9">
      <c r="A5988" s="280" t="s">
        <v>7387</v>
      </c>
      <c r="B5988" s="280" t="s">
        <v>1457</v>
      </c>
      <c r="C5988" s="280" t="s">
        <v>1187</v>
      </c>
      <c r="D5988" s="280" t="s">
        <v>1216</v>
      </c>
      <c r="E5988" s="80">
        <v>2.4080885989227859E-2</v>
      </c>
      <c r="F5988" s="80">
        <v>708511</v>
      </c>
      <c r="G5988" s="80">
        <v>3</v>
      </c>
      <c r="H5988" s="280" t="s">
        <v>1342</v>
      </c>
      <c r="I5988" s="80"/>
    </row>
    <row r="5989" spans="1:9">
      <c r="A5989" s="280" t="s">
        <v>7388</v>
      </c>
      <c r="B5989" s="280" t="s">
        <v>1457</v>
      </c>
      <c r="C5989" s="280" t="s">
        <v>1187</v>
      </c>
      <c r="D5989" s="280" t="s">
        <v>1217</v>
      </c>
      <c r="E5989" s="80">
        <v>1.8033051827662277E-2</v>
      </c>
      <c r="F5989" s="80">
        <v>708511</v>
      </c>
      <c r="G5989" s="80">
        <v>3</v>
      </c>
      <c r="H5989" s="280" t="s">
        <v>1342</v>
      </c>
      <c r="I5989" s="80"/>
    </row>
    <row r="5990" spans="1:9">
      <c r="A5990" s="280" t="s">
        <v>7389</v>
      </c>
      <c r="B5990" s="280" t="s">
        <v>1457</v>
      </c>
      <c r="C5990" s="280" t="s">
        <v>1187</v>
      </c>
      <c r="D5990" s="280" t="s">
        <v>1218</v>
      </c>
      <c r="E5990" s="80">
        <v>7.2792825944860964E-3</v>
      </c>
      <c r="F5990" s="80">
        <v>708511</v>
      </c>
      <c r="G5990" s="80">
        <v>3</v>
      </c>
      <c r="H5990" s="280" t="s">
        <v>1342</v>
      </c>
      <c r="I5990" s="80"/>
    </row>
    <row r="5991" spans="1:9">
      <c r="A5991" s="280" t="s">
        <v>7390</v>
      </c>
      <c r="B5991" s="280" t="s">
        <v>1457</v>
      </c>
      <c r="C5991" s="280" t="s">
        <v>1187</v>
      </c>
      <c r="D5991" s="280" t="s">
        <v>1219</v>
      </c>
      <c r="E5991" s="80">
        <v>1.818310960072763E-2</v>
      </c>
      <c r="F5991" s="80">
        <v>708511</v>
      </c>
      <c r="G5991" s="80">
        <v>3</v>
      </c>
      <c r="H5991" s="280" t="s">
        <v>1342</v>
      </c>
      <c r="I5991" s="80"/>
    </row>
    <row r="5992" spans="1:9">
      <c r="A5992" s="280" t="s">
        <v>7391</v>
      </c>
      <c r="B5992" s="280" t="s">
        <v>1457</v>
      </c>
      <c r="C5992" s="280" t="s">
        <v>1187</v>
      </c>
      <c r="D5992" s="280" t="s">
        <v>1347</v>
      </c>
      <c r="E5992" s="80">
        <v>1.9965418954511229E-2</v>
      </c>
      <c r="F5992" s="80">
        <v>708511</v>
      </c>
      <c r="G5992" s="80">
        <v>3</v>
      </c>
      <c r="H5992" s="280" t="s">
        <v>1342</v>
      </c>
      <c r="I5992" s="80"/>
    </row>
    <row r="5993" spans="1:9">
      <c r="A5993" s="280" t="s">
        <v>7392</v>
      </c>
      <c r="B5993" s="280" t="s">
        <v>1457</v>
      </c>
      <c r="C5993" s="280" t="s">
        <v>1187</v>
      </c>
      <c r="D5993" s="280" t="s">
        <v>1344</v>
      </c>
      <c r="E5993" s="80">
        <v>5.0721723747760412E-2</v>
      </c>
      <c r="F5993" s="80">
        <v>708511</v>
      </c>
      <c r="G5993" s="80">
        <v>3</v>
      </c>
      <c r="H5993" s="280" t="s">
        <v>1342</v>
      </c>
      <c r="I5993" s="80"/>
    </row>
    <row r="5994" spans="1:9">
      <c r="A5994" s="280" t="s">
        <v>7393</v>
      </c>
      <c r="B5994" s="280" t="s">
        <v>5748</v>
      </c>
      <c r="C5994" s="280" t="s">
        <v>1188</v>
      </c>
      <c r="D5994" s="280" t="s">
        <v>1394</v>
      </c>
      <c r="E5994" s="80">
        <v>0</v>
      </c>
      <c r="F5994" s="80">
        <v>708511</v>
      </c>
      <c r="G5994" s="80">
        <v>3</v>
      </c>
      <c r="H5994" s="280" t="s">
        <v>1394</v>
      </c>
      <c r="I5994" s="80"/>
    </row>
    <row r="5995" spans="1:9">
      <c r="A5995" s="280" t="s">
        <v>7394</v>
      </c>
      <c r="B5995" s="280" t="s">
        <v>5750</v>
      </c>
      <c r="C5995" s="280" t="s">
        <v>1188</v>
      </c>
      <c r="D5995" s="280" t="s">
        <v>1394</v>
      </c>
      <c r="E5995" s="80">
        <v>0</v>
      </c>
      <c r="F5995" s="80">
        <v>708511</v>
      </c>
      <c r="G5995" s="80">
        <v>3</v>
      </c>
      <c r="H5995" s="280" t="s">
        <v>1394</v>
      </c>
      <c r="I5995" s="80"/>
    </row>
    <row r="5996" spans="1:9">
      <c r="A5996" s="280" t="s">
        <v>7395</v>
      </c>
      <c r="B5996" s="280" t="s">
        <v>5752</v>
      </c>
      <c r="C5996" s="280" t="s">
        <v>1188</v>
      </c>
      <c r="D5996" s="280" t="s">
        <v>1394</v>
      </c>
      <c r="E5996" s="80">
        <v>0</v>
      </c>
      <c r="F5996" s="80">
        <v>708511</v>
      </c>
      <c r="G5996" s="80">
        <v>3</v>
      </c>
      <c r="H5996" s="280" t="s">
        <v>1394</v>
      </c>
      <c r="I5996" s="80"/>
    </row>
    <row r="5997" spans="1:9">
      <c r="A5997" s="280" t="s">
        <v>7396</v>
      </c>
      <c r="B5997" s="280" t="s">
        <v>5754</v>
      </c>
      <c r="C5997" s="280" t="s">
        <v>1188</v>
      </c>
      <c r="D5997" s="280" t="s">
        <v>1394</v>
      </c>
      <c r="E5997" s="80">
        <v>0</v>
      </c>
      <c r="F5997" s="80">
        <v>708511</v>
      </c>
      <c r="G5997" s="80">
        <v>3</v>
      </c>
      <c r="H5997" s="280" t="s">
        <v>1394</v>
      </c>
      <c r="I5997" s="80"/>
    </row>
    <row r="5998" spans="1:9">
      <c r="A5998" s="280" t="s">
        <v>7397</v>
      </c>
      <c r="B5998" s="280" t="s">
        <v>5748</v>
      </c>
      <c r="C5998" s="280" t="s">
        <v>1189</v>
      </c>
      <c r="D5998" s="280" t="s">
        <v>1394</v>
      </c>
      <c r="E5998" s="80">
        <v>0</v>
      </c>
      <c r="F5998" s="80">
        <v>708511</v>
      </c>
      <c r="G5998" s="80">
        <v>3</v>
      </c>
      <c r="H5998" s="280" t="s">
        <v>1394</v>
      </c>
      <c r="I5998" s="80"/>
    </row>
    <row r="5999" spans="1:9">
      <c r="A5999" s="280" t="s">
        <v>7398</v>
      </c>
      <c r="B5999" s="280" t="s">
        <v>5750</v>
      </c>
      <c r="C5999" s="280" t="s">
        <v>1189</v>
      </c>
      <c r="D5999" s="280" t="s">
        <v>1394</v>
      </c>
      <c r="E5999" s="80">
        <v>0</v>
      </c>
      <c r="F5999" s="80">
        <v>708511</v>
      </c>
      <c r="G5999" s="80">
        <v>3</v>
      </c>
      <c r="H5999" s="280" t="s">
        <v>1394</v>
      </c>
      <c r="I5999" s="80"/>
    </row>
    <row r="6000" spans="1:9">
      <c r="A6000" s="280" t="s">
        <v>7399</v>
      </c>
      <c r="B6000" s="280" t="s">
        <v>5752</v>
      </c>
      <c r="C6000" s="280" t="s">
        <v>1189</v>
      </c>
      <c r="D6000" s="280" t="s">
        <v>1394</v>
      </c>
      <c r="E6000" s="80">
        <v>0</v>
      </c>
      <c r="F6000" s="80">
        <v>708511</v>
      </c>
      <c r="G6000" s="80">
        <v>3</v>
      </c>
      <c r="H6000" s="280" t="s">
        <v>1394</v>
      </c>
      <c r="I6000" s="80"/>
    </row>
    <row r="6001" spans="1:9">
      <c r="A6001" s="280" t="s">
        <v>7400</v>
      </c>
      <c r="B6001" s="280" t="s">
        <v>5754</v>
      </c>
      <c r="C6001" s="280" t="s">
        <v>1189</v>
      </c>
      <c r="D6001" s="280" t="s">
        <v>1394</v>
      </c>
      <c r="E6001" s="80">
        <v>0</v>
      </c>
      <c r="F6001" s="80">
        <v>708511</v>
      </c>
      <c r="G6001" s="80">
        <v>3</v>
      </c>
      <c r="H6001" s="280" t="s">
        <v>1394</v>
      </c>
      <c r="I6001" s="80"/>
    </row>
    <row r="6002" spans="1:9">
      <c r="A6002" s="280" t="s">
        <v>7401</v>
      </c>
      <c r="B6002" s="280" t="s">
        <v>5748</v>
      </c>
      <c r="C6002" s="280" t="s">
        <v>1181</v>
      </c>
      <c r="D6002" s="280" t="s">
        <v>1394</v>
      </c>
      <c r="E6002" s="80">
        <v>0</v>
      </c>
      <c r="F6002" s="80">
        <v>711876</v>
      </c>
      <c r="G6002" s="80">
        <v>4</v>
      </c>
      <c r="H6002" s="280" t="s">
        <v>1394</v>
      </c>
      <c r="I6002" s="80"/>
    </row>
    <row r="6003" spans="1:9">
      <c r="A6003" s="280" t="s">
        <v>7402</v>
      </c>
      <c r="B6003" s="280" t="s">
        <v>5750</v>
      </c>
      <c r="C6003" s="280" t="s">
        <v>1181</v>
      </c>
      <c r="D6003" s="280" t="s">
        <v>1394</v>
      </c>
      <c r="E6003" s="80">
        <v>0</v>
      </c>
      <c r="F6003" s="80">
        <v>711876</v>
      </c>
      <c r="G6003" s="80">
        <v>4</v>
      </c>
      <c r="H6003" s="280" t="s">
        <v>1394</v>
      </c>
      <c r="I6003" s="80"/>
    </row>
    <row r="6004" spans="1:9">
      <c r="A6004" s="280" t="s">
        <v>7403</v>
      </c>
      <c r="B6004" s="280" t="s">
        <v>5752</v>
      </c>
      <c r="C6004" s="280" t="s">
        <v>1181</v>
      </c>
      <c r="D6004" s="280" t="s">
        <v>1394</v>
      </c>
      <c r="E6004" s="80">
        <v>0</v>
      </c>
      <c r="F6004" s="80">
        <v>711876</v>
      </c>
      <c r="G6004" s="80">
        <v>4</v>
      </c>
      <c r="H6004" s="280" t="s">
        <v>1394</v>
      </c>
      <c r="I6004" s="80"/>
    </row>
    <row r="6005" spans="1:9">
      <c r="A6005" s="280" t="s">
        <v>7404</v>
      </c>
      <c r="B6005" s="280" t="s">
        <v>5754</v>
      </c>
      <c r="C6005" s="280" t="s">
        <v>1181</v>
      </c>
      <c r="D6005" s="280" t="s">
        <v>1394</v>
      </c>
      <c r="E6005" s="80">
        <v>0</v>
      </c>
      <c r="F6005" s="80">
        <v>711876</v>
      </c>
      <c r="G6005" s="80">
        <v>4</v>
      </c>
      <c r="H6005" s="280" t="s">
        <v>1394</v>
      </c>
      <c r="I6005" s="80"/>
    </row>
    <row r="6006" spans="1:9">
      <c r="A6006" s="280" t="s">
        <v>7405</v>
      </c>
      <c r="B6006" s="280" t="s">
        <v>5748</v>
      </c>
      <c r="C6006" s="280" t="s">
        <v>1190</v>
      </c>
      <c r="D6006" s="280" t="s">
        <v>1394</v>
      </c>
      <c r="E6006" s="80">
        <v>8798</v>
      </c>
      <c r="F6006" s="80">
        <v>711876</v>
      </c>
      <c r="G6006" s="80">
        <v>4</v>
      </c>
      <c r="H6006" s="280" t="s">
        <v>1394</v>
      </c>
      <c r="I6006" s="80"/>
    </row>
    <row r="6007" spans="1:9">
      <c r="A6007" s="280" t="s">
        <v>7406</v>
      </c>
      <c r="B6007" s="280" t="s">
        <v>5750</v>
      </c>
      <c r="C6007" s="280" t="s">
        <v>1190</v>
      </c>
      <c r="D6007" s="280" t="s">
        <v>1394</v>
      </c>
      <c r="E6007" s="80">
        <v>44792554.747463055</v>
      </c>
      <c r="F6007" s="80">
        <v>711876</v>
      </c>
      <c r="G6007" s="80">
        <v>4</v>
      </c>
      <c r="H6007" s="280" t="s">
        <v>1394</v>
      </c>
      <c r="I6007" s="80"/>
    </row>
    <row r="6008" spans="1:9">
      <c r="A6008" s="280" t="s">
        <v>7407</v>
      </c>
      <c r="B6008" s="280" t="s">
        <v>5752</v>
      </c>
      <c r="C6008" s="280" t="s">
        <v>1190</v>
      </c>
      <c r="D6008" s="280" t="s">
        <v>1394</v>
      </c>
      <c r="E6008" s="80">
        <v>1.2358893964679242E-2</v>
      </c>
      <c r="F6008" s="80">
        <v>711876</v>
      </c>
      <c r="G6008" s="80">
        <v>4</v>
      </c>
      <c r="H6008" s="280" t="s">
        <v>1394</v>
      </c>
      <c r="I6008" s="80"/>
    </row>
    <row r="6009" spans="1:9">
      <c r="A6009" s="280" t="s">
        <v>7408</v>
      </c>
      <c r="B6009" s="280" t="s">
        <v>5754</v>
      </c>
      <c r="C6009" s="280" t="s">
        <v>1190</v>
      </c>
      <c r="D6009" s="280" t="s">
        <v>1394</v>
      </c>
      <c r="E6009" s="80">
        <v>62.921849798929948</v>
      </c>
      <c r="F6009" s="80">
        <v>711876</v>
      </c>
      <c r="G6009" s="80">
        <v>4</v>
      </c>
      <c r="H6009" s="280" t="s">
        <v>1394</v>
      </c>
      <c r="I6009" s="80"/>
    </row>
    <row r="6010" spans="1:9">
      <c r="A6010" s="280" t="s">
        <v>7409</v>
      </c>
      <c r="B6010" s="280" t="s">
        <v>1457</v>
      </c>
      <c r="C6010" s="280" t="s">
        <v>1190</v>
      </c>
      <c r="D6010" s="280" t="s">
        <v>1211</v>
      </c>
      <c r="E6010" s="80">
        <v>6.7458427487909244E-3</v>
      </c>
      <c r="F6010" s="80">
        <v>711876</v>
      </c>
      <c r="G6010" s="80">
        <v>4</v>
      </c>
      <c r="H6010" s="280" t="s">
        <v>1342</v>
      </c>
      <c r="I6010" s="80"/>
    </row>
    <row r="6011" spans="1:9">
      <c r="A6011" s="280" t="s">
        <v>7410</v>
      </c>
      <c r="B6011" s="280" t="s">
        <v>1457</v>
      </c>
      <c r="C6011" s="280" t="s">
        <v>1190</v>
      </c>
      <c r="D6011" s="280" t="s">
        <v>1212</v>
      </c>
      <c r="E6011" s="80">
        <v>6.7931250473473592E-3</v>
      </c>
      <c r="F6011" s="80">
        <v>711876</v>
      </c>
      <c r="G6011" s="80">
        <v>4</v>
      </c>
      <c r="H6011" s="280" t="s">
        <v>1342</v>
      </c>
      <c r="I6011" s="80"/>
    </row>
    <row r="6012" spans="1:9">
      <c r="A6012" s="280" t="s">
        <v>7411</v>
      </c>
      <c r="B6012" s="280" t="s">
        <v>1457</v>
      </c>
      <c r="C6012" s="280" t="s">
        <v>1190</v>
      </c>
      <c r="D6012" s="280" t="s">
        <v>1213</v>
      </c>
      <c r="E6012" s="80">
        <v>6.7931250473473592E-3</v>
      </c>
      <c r="F6012" s="80">
        <v>711876</v>
      </c>
      <c r="G6012" s="80">
        <v>4</v>
      </c>
      <c r="H6012" s="280" t="s">
        <v>1342</v>
      </c>
      <c r="I6012" s="80"/>
    </row>
    <row r="6013" spans="1:9">
      <c r="A6013" s="280" t="s">
        <v>7412</v>
      </c>
      <c r="B6013" s="280" t="s">
        <v>1457</v>
      </c>
      <c r="C6013" s="280" t="s">
        <v>1190</v>
      </c>
      <c r="D6013" s="280" t="s">
        <v>1214</v>
      </c>
      <c r="E6013" s="80">
        <v>6.7931250473473592E-3</v>
      </c>
      <c r="F6013" s="80">
        <v>711876</v>
      </c>
      <c r="G6013" s="80">
        <v>4</v>
      </c>
      <c r="H6013" s="280" t="s">
        <v>1342</v>
      </c>
      <c r="I6013" s="80"/>
    </row>
    <row r="6014" spans="1:9">
      <c r="A6014" s="280" t="s">
        <v>7413</v>
      </c>
      <c r="B6014" s="280" t="s">
        <v>1457</v>
      </c>
      <c r="C6014" s="280" t="s">
        <v>1190</v>
      </c>
      <c r="D6014" s="280" t="s">
        <v>1215</v>
      </c>
      <c r="E6014" s="80">
        <v>6.658638860473051E-3</v>
      </c>
      <c r="F6014" s="80">
        <v>711876</v>
      </c>
      <c r="G6014" s="80">
        <v>4</v>
      </c>
      <c r="H6014" s="280" t="s">
        <v>1342</v>
      </c>
      <c r="I6014" s="80"/>
    </row>
    <row r="6015" spans="1:9">
      <c r="A6015" s="280" t="s">
        <v>7414</v>
      </c>
      <c r="B6015" s="280" t="s">
        <v>1457</v>
      </c>
      <c r="C6015" s="280" t="s">
        <v>1190</v>
      </c>
      <c r="D6015" s="280" t="s">
        <v>1216</v>
      </c>
      <c r="E6015" s="80">
        <v>4.6028894322986012E-3</v>
      </c>
      <c r="F6015" s="80">
        <v>711876</v>
      </c>
      <c r="G6015" s="80">
        <v>4</v>
      </c>
      <c r="H6015" s="280" t="s">
        <v>1342</v>
      </c>
      <c r="I6015" s="80"/>
    </row>
    <row r="6016" spans="1:9">
      <c r="A6016" s="280" t="s">
        <v>7415</v>
      </c>
      <c r="B6016" s="280" t="s">
        <v>1457</v>
      </c>
      <c r="C6016" s="280" t="s">
        <v>1190</v>
      </c>
      <c r="D6016" s="280" t="s">
        <v>1217</v>
      </c>
      <c r="E6016" s="80">
        <v>5.4685472481684214E-3</v>
      </c>
      <c r="F6016" s="80">
        <v>711876</v>
      </c>
      <c r="G6016" s="80">
        <v>4</v>
      </c>
      <c r="H6016" s="280" t="s">
        <v>1342</v>
      </c>
      <c r="I6016" s="80"/>
    </row>
    <row r="6017" spans="1:9">
      <c r="A6017" s="280" t="s">
        <v>7416</v>
      </c>
      <c r="B6017" s="280" t="s">
        <v>1457</v>
      </c>
      <c r="C6017" s="280" t="s">
        <v>1190</v>
      </c>
      <c r="D6017" s="280" t="s">
        <v>1218</v>
      </c>
      <c r="E6017" s="80">
        <v>6.3347215110267476E-3</v>
      </c>
      <c r="F6017" s="80">
        <v>711876</v>
      </c>
      <c r="G6017" s="80">
        <v>4</v>
      </c>
      <c r="H6017" s="280" t="s">
        <v>1342</v>
      </c>
      <c r="I6017" s="80"/>
    </row>
    <row r="6018" spans="1:9">
      <c r="A6018" s="280" t="s">
        <v>7417</v>
      </c>
      <c r="B6018" s="280" t="s">
        <v>1457</v>
      </c>
      <c r="C6018" s="280" t="s">
        <v>1190</v>
      </c>
      <c r="D6018" s="280" t="s">
        <v>1219</v>
      </c>
      <c r="E6018" s="80">
        <v>1338.010874912384</v>
      </c>
      <c r="F6018" s="80">
        <v>711876</v>
      </c>
      <c r="G6018" s="80">
        <v>4</v>
      </c>
      <c r="H6018" s="280" t="s">
        <v>1342</v>
      </c>
      <c r="I6018" s="80"/>
    </row>
    <row r="6019" spans="1:9">
      <c r="A6019" s="280" t="s">
        <v>7418</v>
      </c>
      <c r="B6019" s="280" t="s">
        <v>1457</v>
      </c>
      <c r="C6019" s="280" t="s">
        <v>1190</v>
      </c>
      <c r="D6019" s="280" t="s">
        <v>1347</v>
      </c>
      <c r="E6019" s="80">
        <v>8.1257849668366494E-3</v>
      </c>
      <c r="F6019" s="80">
        <v>711876</v>
      </c>
      <c r="G6019" s="80">
        <v>4</v>
      </c>
      <c r="H6019" s="280" t="s">
        <v>1342</v>
      </c>
      <c r="I6019" s="80"/>
    </row>
    <row r="6020" spans="1:9">
      <c r="A6020" s="280" t="s">
        <v>7419</v>
      </c>
      <c r="B6020" s="280" t="s">
        <v>1457</v>
      </c>
      <c r="C6020" s="280" t="s">
        <v>1190</v>
      </c>
      <c r="D6020" s="280" t="s">
        <v>1344</v>
      </c>
      <c r="E6020" s="80">
        <v>1.9604799400464848E-2</v>
      </c>
      <c r="F6020" s="80">
        <v>711876</v>
      </c>
      <c r="G6020" s="80">
        <v>4</v>
      </c>
      <c r="H6020" s="280" t="s">
        <v>1342</v>
      </c>
      <c r="I6020" s="80"/>
    </row>
    <row r="6021" spans="1:9">
      <c r="A6021" s="280" t="s">
        <v>7420</v>
      </c>
      <c r="B6021" s="280" t="s">
        <v>5748</v>
      </c>
      <c r="C6021" s="280" t="s">
        <v>1191</v>
      </c>
      <c r="D6021" s="280" t="s">
        <v>1394</v>
      </c>
      <c r="E6021" s="80">
        <v>9412</v>
      </c>
      <c r="F6021" s="80">
        <v>711876</v>
      </c>
      <c r="G6021" s="80">
        <v>4</v>
      </c>
      <c r="H6021" s="280" t="s">
        <v>1394</v>
      </c>
      <c r="I6021" s="80"/>
    </row>
    <row r="6022" spans="1:9">
      <c r="A6022" s="280" t="s">
        <v>7421</v>
      </c>
      <c r="B6022" s="280" t="s">
        <v>5750</v>
      </c>
      <c r="C6022" s="280" t="s">
        <v>1191</v>
      </c>
      <c r="D6022" s="280" t="s">
        <v>1394</v>
      </c>
      <c r="E6022" s="80">
        <v>50932554.747463055</v>
      </c>
      <c r="F6022" s="80">
        <v>711876</v>
      </c>
      <c r="G6022" s="80">
        <v>4</v>
      </c>
      <c r="H6022" s="280" t="s">
        <v>1394</v>
      </c>
      <c r="I6022" s="80"/>
    </row>
    <row r="6023" spans="1:9">
      <c r="A6023" s="280" t="s">
        <v>7422</v>
      </c>
      <c r="B6023" s="280" t="s">
        <v>5752</v>
      </c>
      <c r="C6023" s="280" t="s">
        <v>1191</v>
      </c>
      <c r="D6023" s="280" t="s">
        <v>1394</v>
      </c>
      <c r="E6023" s="80">
        <v>1.3221403727615483E-2</v>
      </c>
      <c r="F6023" s="80">
        <v>711876</v>
      </c>
      <c r="G6023" s="80">
        <v>4</v>
      </c>
      <c r="H6023" s="280" t="s">
        <v>1394</v>
      </c>
      <c r="I6023" s="80"/>
    </row>
    <row r="6024" spans="1:9">
      <c r="A6024" s="280" t="s">
        <v>7423</v>
      </c>
      <c r="B6024" s="280" t="s">
        <v>5754</v>
      </c>
      <c r="C6024" s="280" t="s">
        <v>1191</v>
      </c>
      <c r="D6024" s="280" t="s">
        <v>1394</v>
      </c>
      <c r="E6024" s="80">
        <v>71.54694742829237</v>
      </c>
      <c r="F6024" s="80">
        <v>711876</v>
      </c>
      <c r="G6024" s="80">
        <v>4</v>
      </c>
      <c r="H6024" s="280" t="s">
        <v>1394</v>
      </c>
      <c r="I6024" s="80"/>
    </row>
    <row r="6025" spans="1:9">
      <c r="A6025" s="280" t="s">
        <v>7424</v>
      </c>
      <c r="B6025" s="280" t="s">
        <v>1457</v>
      </c>
      <c r="C6025" s="280" t="s">
        <v>1191</v>
      </c>
      <c r="D6025" s="280" t="s">
        <v>1211</v>
      </c>
      <c r="E6025" s="80">
        <v>7.1321145282959289E-3</v>
      </c>
      <c r="F6025" s="80">
        <v>711876</v>
      </c>
      <c r="G6025" s="80">
        <v>4</v>
      </c>
      <c r="H6025" s="280" t="s">
        <v>1342</v>
      </c>
      <c r="I6025" s="80"/>
    </row>
    <row r="6026" spans="1:9">
      <c r="A6026" s="280" t="s">
        <v>7425</v>
      </c>
      <c r="B6026" s="280" t="s">
        <v>1457</v>
      </c>
      <c r="C6026" s="280" t="s">
        <v>1191</v>
      </c>
      <c r="D6026" s="280" t="s">
        <v>1212</v>
      </c>
      <c r="E6026" s="80">
        <v>7.1945053118760731E-3</v>
      </c>
      <c r="F6026" s="80">
        <v>711876</v>
      </c>
      <c r="G6026" s="80">
        <v>4</v>
      </c>
      <c r="H6026" s="280" t="s">
        <v>1342</v>
      </c>
      <c r="I6026" s="80"/>
    </row>
    <row r="6027" spans="1:9">
      <c r="A6027" s="280" t="s">
        <v>7426</v>
      </c>
      <c r="B6027" s="280" t="s">
        <v>1457</v>
      </c>
      <c r="C6027" s="280" t="s">
        <v>1191</v>
      </c>
      <c r="D6027" s="280" t="s">
        <v>1213</v>
      </c>
      <c r="E6027" s="80">
        <v>7.1763123250128341E-3</v>
      </c>
      <c r="F6027" s="80">
        <v>711876</v>
      </c>
      <c r="G6027" s="80">
        <v>4</v>
      </c>
      <c r="H6027" s="280" t="s">
        <v>1342</v>
      </c>
      <c r="I6027" s="80"/>
    </row>
    <row r="6028" spans="1:9">
      <c r="A6028" s="280" t="s">
        <v>7427</v>
      </c>
      <c r="B6028" s="280" t="s">
        <v>1457</v>
      </c>
      <c r="C6028" s="280" t="s">
        <v>1191</v>
      </c>
      <c r="D6028" s="280" t="s">
        <v>1214</v>
      </c>
      <c r="E6028" s="80">
        <v>7.1763123250128341E-3</v>
      </c>
      <c r="F6028" s="80">
        <v>711876</v>
      </c>
      <c r="G6028" s="80">
        <v>4</v>
      </c>
      <c r="H6028" s="280" t="s">
        <v>1342</v>
      </c>
      <c r="I6028" s="80"/>
    </row>
    <row r="6029" spans="1:9">
      <c r="A6029" s="280" t="s">
        <v>7428</v>
      </c>
      <c r="B6029" s="280" t="s">
        <v>1457</v>
      </c>
      <c r="C6029" s="280" t="s">
        <v>1191</v>
      </c>
      <c r="D6029" s="280" t="s">
        <v>1215</v>
      </c>
      <c r="E6029" s="80">
        <v>7.0687924482848944E-3</v>
      </c>
      <c r="F6029" s="80">
        <v>711876</v>
      </c>
      <c r="G6029" s="80">
        <v>4</v>
      </c>
      <c r="H6029" s="280" t="s">
        <v>1342</v>
      </c>
      <c r="I6029" s="80"/>
    </row>
    <row r="6030" spans="1:9">
      <c r="A6030" s="280" t="s">
        <v>7429</v>
      </c>
      <c r="B6030" s="280" t="s">
        <v>1457</v>
      </c>
      <c r="C6030" s="280" t="s">
        <v>1191</v>
      </c>
      <c r="D6030" s="280" t="s">
        <v>1216</v>
      </c>
      <c r="E6030" s="80">
        <v>5.7540851923159565E-3</v>
      </c>
      <c r="F6030" s="80">
        <v>711876</v>
      </c>
      <c r="G6030" s="80">
        <v>4</v>
      </c>
      <c r="H6030" s="280" t="s">
        <v>1342</v>
      </c>
      <c r="I6030" s="80"/>
    </row>
    <row r="6031" spans="1:9">
      <c r="A6031" s="280" t="s">
        <v>7430</v>
      </c>
      <c r="B6031" s="280" t="s">
        <v>1457</v>
      </c>
      <c r="C6031" s="280" t="s">
        <v>1191</v>
      </c>
      <c r="D6031" s="280" t="s">
        <v>1217</v>
      </c>
      <c r="E6031" s="80">
        <v>5.8463013765308654E-3</v>
      </c>
      <c r="F6031" s="80">
        <v>711876</v>
      </c>
      <c r="G6031" s="80">
        <v>4</v>
      </c>
      <c r="H6031" s="280" t="s">
        <v>1342</v>
      </c>
      <c r="I6031" s="80"/>
    </row>
    <row r="6032" spans="1:9">
      <c r="A6032" s="280" t="s">
        <v>7431</v>
      </c>
      <c r="B6032" s="280" t="s">
        <v>1457</v>
      </c>
      <c r="C6032" s="280" t="s">
        <v>1191</v>
      </c>
      <c r="D6032" s="280" t="s">
        <v>1218</v>
      </c>
      <c r="E6032" s="80">
        <v>7.2983040001410584E-3</v>
      </c>
      <c r="F6032" s="80">
        <v>711876</v>
      </c>
      <c r="G6032" s="80">
        <v>4</v>
      </c>
      <c r="H6032" s="280" t="s">
        <v>1342</v>
      </c>
      <c r="I6032" s="80"/>
    </row>
    <row r="6033" spans="1:9">
      <c r="A6033" s="280" t="s">
        <v>7432</v>
      </c>
      <c r="B6033" s="280" t="s">
        <v>1457</v>
      </c>
      <c r="C6033" s="280" t="s">
        <v>1191</v>
      </c>
      <c r="D6033" s="280" t="s">
        <v>1219</v>
      </c>
      <c r="E6033" s="80">
        <v>1250.7252250473243</v>
      </c>
      <c r="F6033" s="80">
        <v>711876</v>
      </c>
      <c r="G6033" s="80">
        <v>4</v>
      </c>
      <c r="H6033" s="280" t="s">
        <v>1342</v>
      </c>
      <c r="I6033" s="80"/>
    </row>
    <row r="6034" spans="1:9">
      <c r="A6034" s="280" t="s">
        <v>7433</v>
      </c>
      <c r="B6034" s="280" t="s">
        <v>1457</v>
      </c>
      <c r="C6034" s="280" t="s">
        <v>1191</v>
      </c>
      <c r="D6034" s="280" t="s">
        <v>1347</v>
      </c>
      <c r="E6034" s="80">
        <v>8.528120836477162E-3</v>
      </c>
      <c r="F6034" s="80">
        <v>711876</v>
      </c>
      <c r="G6034" s="80">
        <v>4</v>
      </c>
      <c r="H6034" s="280" t="s">
        <v>1342</v>
      </c>
      <c r="I6034" s="80"/>
    </row>
    <row r="6035" spans="1:9">
      <c r="A6035" s="280" t="s">
        <v>7434</v>
      </c>
      <c r="B6035" s="280" t="s">
        <v>1457</v>
      </c>
      <c r="C6035" s="280" t="s">
        <v>1191</v>
      </c>
      <c r="D6035" s="280" t="s">
        <v>1344</v>
      </c>
      <c r="E6035" s="80">
        <v>2.0771407448635398E-2</v>
      </c>
      <c r="F6035" s="80">
        <v>711876</v>
      </c>
      <c r="G6035" s="80">
        <v>4</v>
      </c>
      <c r="H6035" s="280" t="s">
        <v>1342</v>
      </c>
      <c r="I6035" s="80"/>
    </row>
    <row r="6036" spans="1:9">
      <c r="A6036" s="280" t="s">
        <v>7435</v>
      </c>
      <c r="B6036" s="280" t="s">
        <v>5748</v>
      </c>
      <c r="C6036" s="280" t="s">
        <v>1192</v>
      </c>
      <c r="D6036" s="280" t="s">
        <v>1394</v>
      </c>
      <c r="E6036" s="80">
        <v>52316</v>
      </c>
      <c r="F6036" s="80">
        <v>711876</v>
      </c>
      <c r="G6036" s="80">
        <v>4</v>
      </c>
      <c r="H6036" s="280" t="s">
        <v>1394</v>
      </c>
      <c r="I6036" s="80"/>
    </row>
    <row r="6037" spans="1:9">
      <c r="A6037" s="280" t="s">
        <v>7436</v>
      </c>
      <c r="B6037" s="280" t="s">
        <v>5750</v>
      </c>
      <c r="C6037" s="280" t="s">
        <v>1192</v>
      </c>
      <c r="D6037" s="280" t="s">
        <v>1394</v>
      </c>
      <c r="E6037" s="80">
        <v>676276445.41716182</v>
      </c>
      <c r="F6037" s="80">
        <v>711876</v>
      </c>
      <c r="G6037" s="80">
        <v>4</v>
      </c>
      <c r="H6037" s="280" t="s">
        <v>1394</v>
      </c>
      <c r="I6037" s="80"/>
    </row>
    <row r="6038" spans="1:9">
      <c r="A6038" s="280" t="s">
        <v>7437</v>
      </c>
      <c r="B6038" s="280" t="s">
        <v>5752</v>
      </c>
      <c r="C6038" s="280" t="s">
        <v>1192</v>
      </c>
      <c r="D6038" s="280" t="s">
        <v>1394</v>
      </c>
      <c r="E6038" s="80">
        <v>7.3490326967056055E-2</v>
      </c>
      <c r="F6038" s="80">
        <v>711876</v>
      </c>
      <c r="G6038" s="80">
        <v>4</v>
      </c>
      <c r="H6038" s="280" t="s">
        <v>1394</v>
      </c>
      <c r="I6038" s="80"/>
    </row>
    <row r="6039" spans="1:9">
      <c r="A6039" s="280" t="s">
        <v>7438</v>
      </c>
      <c r="B6039" s="280" t="s">
        <v>5754</v>
      </c>
      <c r="C6039" s="280" t="s">
        <v>1192</v>
      </c>
      <c r="D6039" s="280" t="s">
        <v>1394</v>
      </c>
      <c r="E6039" s="80">
        <v>949.99191631289978</v>
      </c>
      <c r="F6039" s="80">
        <v>711876</v>
      </c>
      <c r="G6039" s="80">
        <v>4</v>
      </c>
      <c r="H6039" s="280" t="s">
        <v>1394</v>
      </c>
      <c r="I6039" s="80"/>
    </row>
    <row r="6040" spans="1:9">
      <c r="A6040" s="280" t="s">
        <v>7439</v>
      </c>
      <c r="B6040" s="280" t="s">
        <v>1457</v>
      </c>
      <c r="C6040" s="280" t="s">
        <v>1192</v>
      </c>
      <c r="D6040" s="280" t="s">
        <v>1211</v>
      </c>
      <c r="E6040" s="80">
        <v>1.6751087686453208E-2</v>
      </c>
      <c r="F6040" s="80">
        <v>711876</v>
      </c>
      <c r="G6040" s="80">
        <v>4</v>
      </c>
      <c r="H6040" s="280" t="s">
        <v>1342</v>
      </c>
      <c r="I6040" s="80"/>
    </row>
    <row r="6041" spans="1:9">
      <c r="A6041" s="280" t="s">
        <v>7440</v>
      </c>
      <c r="B6041" s="280" t="s">
        <v>1457</v>
      </c>
      <c r="C6041" s="280" t="s">
        <v>1192</v>
      </c>
      <c r="D6041" s="280" t="s">
        <v>1212</v>
      </c>
      <c r="E6041" s="80">
        <v>1.7100080795478475E-2</v>
      </c>
      <c r="F6041" s="80">
        <v>711876</v>
      </c>
      <c r="G6041" s="80">
        <v>4</v>
      </c>
      <c r="H6041" s="280" t="s">
        <v>1342</v>
      </c>
      <c r="I6041" s="80"/>
    </row>
    <row r="6042" spans="1:9">
      <c r="A6042" s="280" t="s">
        <v>7441</v>
      </c>
      <c r="B6042" s="280" t="s">
        <v>1457</v>
      </c>
      <c r="C6042" s="280" t="s">
        <v>1192</v>
      </c>
      <c r="D6042" s="280" t="s">
        <v>1213</v>
      </c>
      <c r="E6042" s="80">
        <v>1.6759039167122593E-2</v>
      </c>
      <c r="F6042" s="80">
        <v>711876</v>
      </c>
      <c r="G6042" s="80">
        <v>4</v>
      </c>
      <c r="H6042" s="280" t="s">
        <v>1342</v>
      </c>
      <c r="I6042" s="80"/>
    </row>
    <row r="6043" spans="1:9">
      <c r="A6043" s="280" t="s">
        <v>7442</v>
      </c>
      <c r="B6043" s="280" t="s">
        <v>1457</v>
      </c>
      <c r="C6043" s="280" t="s">
        <v>1192</v>
      </c>
      <c r="D6043" s="280" t="s">
        <v>1214</v>
      </c>
      <c r="E6043" s="80">
        <v>1.6778698083024856E-2</v>
      </c>
      <c r="F6043" s="80">
        <v>711876</v>
      </c>
      <c r="G6043" s="80">
        <v>4</v>
      </c>
      <c r="H6043" s="280" t="s">
        <v>1342</v>
      </c>
      <c r="I6043" s="80"/>
    </row>
    <row r="6044" spans="1:9">
      <c r="A6044" s="280" t="s">
        <v>7443</v>
      </c>
      <c r="B6044" s="280" t="s">
        <v>1457</v>
      </c>
      <c r="C6044" s="280" t="s">
        <v>1192</v>
      </c>
      <c r="D6044" s="280" t="s">
        <v>1215</v>
      </c>
      <c r="E6044" s="80">
        <v>1.6939575845716166E-2</v>
      </c>
      <c r="F6044" s="80">
        <v>711876</v>
      </c>
      <c r="G6044" s="80">
        <v>4</v>
      </c>
      <c r="H6044" s="280" t="s">
        <v>1342</v>
      </c>
      <c r="I6044" s="80"/>
    </row>
    <row r="6045" spans="1:9">
      <c r="A6045" s="280" t="s">
        <v>7444</v>
      </c>
      <c r="B6045" s="280" t="s">
        <v>1457</v>
      </c>
      <c r="C6045" s="280" t="s">
        <v>1192</v>
      </c>
      <c r="D6045" s="280" t="s">
        <v>1216</v>
      </c>
      <c r="E6045" s="80">
        <v>2.6073809495220767E-2</v>
      </c>
      <c r="F6045" s="80">
        <v>711876</v>
      </c>
      <c r="G6045" s="80">
        <v>4</v>
      </c>
      <c r="H6045" s="280" t="s">
        <v>1342</v>
      </c>
      <c r="I6045" s="80"/>
    </row>
    <row r="6046" spans="1:9">
      <c r="A6046" s="280" t="s">
        <v>7445</v>
      </c>
      <c r="B6046" s="280" t="s">
        <v>1457</v>
      </c>
      <c r="C6046" s="280" t="s">
        <v>1192</v>
      </c>
      <c r="D6046" s="280" t="s">
        <v>1217</v>
      </c>
      <c r="E6046" s="80">
        <v>1.4053971590500499E-2</v>
      </c>
      <c r="F6046" s="80">
        <v>711876</v>
      </c>
      <c r="G6046" s="80">
        <v>4</v>
      </c>
      <c r="H6046" s="280" t="s">
        <v>1342</v>
      </c>
      <c r="I6046" s="80"/>
    </row>
    <row r="6047" spans="1:9">
      <c r="A6047" s="280" t="s">
        <v>7446</v>
      </c>
      <c r="B6047" s="280" t="s">
        <v>1457</v>
      </c>
      <c r="C6047" s="280" t="s">
        <v>1192</v>
      </c>
      <c r="D6047" s="280" t="s">
        <v>1218</v>
      </c>
      <c r="E6047" s="80">
        <v>1.4880448321300595E-2</v>
      </c>
      <c r="F6047" s="80">
        <v>711876</v>
      </c>
      <c r="G6047" s="80">
        <v>4</v>
      </c>
      <c r="H6047" s="280" t="s">
        <v>1342</v>
      </c>
      <c r="I6047" s="80"/>
    </row>
    <row r="6048" spans="1:9">
      <c r="A6048" s="280" t="s">
        <v>7447</v>
      </c>
      <c r="B6048" s="280" t="s">
        <v>1457</v>
      </c>
      <c r="C6048" s="280" t="s">
        <v>1192</v>
      </c>
      <c r="D6048" s="280" t="s">
        <v>1219</v>
      </c>
      <c r="E6048" s="80">
        <v>225.02820119829522</v>
      </c>
      <c r="F6048" s="80">
        <v>711876</v>
      </c>
      <c r="G6048" s="80">
        <v>4</v>
      </c>
      <c r="H6048" s="280" t="s">
        <v>1342</v>
      </c>
      <c r="I6048" s="80"/>
    </row>
    <row r="6049" spans="1:9">
      <c r="A6049" s="280" t="s">
        <v>7448</v>
      </c>
      <c r="B6049" s="280" t="s">
        <v>1457</v>
      </c>
      <c r="C6049" s="280" t="s">
        <v>1192</v>
      </c>
      <c r="D6049" s="280" t="s">
        <v>1347</v>
      </c>
      <c r="E6049" s="80">
        <v>2.0430792422693467E-2</v>
      </c>
      <c r="F6049" s="80">
        <v>711876</v>
      </c>
      <c r="G6049" s="80">
        <v>4</v>
      </c>
      <c r="H6049" s="280" t="s">
        <v>1342</v>
      </c>
      <c r="I6049" s="80"/>
    </row>
    <row r="6050" spans="1:9">
      <c r="A6050" s="280" t="s">
        <v>7449</v>
      </c>
      <c r="B6050" s="280" t="s">
        <v>1457</v>
      </c>
      <c r="C6050" s="280" t="s">
        <v>1192</v>
      </c>
      <c r="D6050" s="280" t="s">
        <v>1344</v>
      </c>
      <c r="E6050" s="80">
        <v>4.9654391693931051E-2</v>
      </c>
      <c r="F6050" s="80">
        <v>711876</v>
      </c>
      <c r="G6050" s="80">
        <v>4</v>
      </c>
      <c r="H6050" s="280" t="s">
        <v>1342</v>
      </c>
      <c r="I6050" s="80"/>
    </row>
    <row r="6051" spans="1:9">
      <c r="A6051" s="280" t="s">
        <v>7450</v>
      </c>
      <c r="B6051" s="280" t="s">
        <v>5748</v>
      </c>
      <c r="C6051" s="280" t="s">
        <v>1193</v>
      </c>
      <c r="D6051" s="280" t="s">
        <v>1394</v>
      </c>
      <c r="E6051" s="80">
        <v>0</v>
      </c>
      <c r="F6051" s="80">
        <v>711876</v>
      </c>
      <c r="G6051" s="80">
        <v>4</v>
      </c>
      <c r="H6051" s="280" t="s">
        <v>1394</v>
      </c>
      <c r="I6051" s="80"/>
    </row>
    <row r="6052" spans="1:9">
      <c r="A6052" s="280" t="s">
        <v>7451</v>
      </c>
      <c r="B6052" s="280" t="s">
        <v>5750</v>
      </c>
      <c r="C6052" s="280" t="s">
        <v>1193</v>
      </c>
      <c r="D6052" s="280" t="s">
        <v>1394</v>
      </c>
      <c r="E6052" s="80">
        <v>0</v>
      </c>
      <c r="F6052" s="80">
        <v>711876</v>
      </c>
      <c r="G6052" s="80">
        <v>4</v>
      </c>
      <c r="H6052" s="280" t="s">
        <v>1394</v>
      </c>
      <c r="I6052" s="80"/>
    </row>
    <row r="6053" spans="1:9">
      <c r="A6053" s="280" t="s">
        <v>7452</v>
      </c>
      <c r="B6053" s="280" t="s">
        <v>5752</v>
      </c>
      <c r="C6053" s="280" t="s">
        <v>1193</v>
      </c>
      <c r="D6053" s="280" t="s">
        <v>1394</v>
      </c>
      <c r="E6053" s="80">
        <v>0</v>
      </c>
      <c r="F6053" s="80">
        <v>711876</v>
      </c>
      <c r="G6053" s="80">
        <v>4</v>
      </c>
      <c r="H6053" s="280" t="s">
        <v>1394</v>
      </c>
      <c r="I6053" s="80"/>
    </row>
    <row r="6054" spans="1:9">
      <c r="A6054" s="280" t="s">
        <v>7453</v>
      </c>
      <c r="B6054" s="280" t="s">
        <v>5754</v>
      </c>
      <c r="C6054" s="280" t="s">
        <v>1193</v>
      </c>
      <c r="D6054" s="280" t="s">
        <v>1394</v>
      </c>
      <c r="E6054" s="80">
        <v>0</v>
      </c>
      <c r="F6054" s="80">
        <v>711876</v>
      </c>
      <c r="G6054" s="80">
        <v>4</v>
      </c>
      <c r="H6054" s="280" t="s">
        <v>1394</v>
      </c>
      <c r="I6054" s="80"/>
    </row>
    <row r="6055" spans="1:9">
      <c r="A6055" s="280" t="s">
        <v>7454</v>
      </c>
      <c r="B6055" s="280" t="s">
        <v>5748</v>
      </c>
      <c r="C6055" s="280" t="s">
        <v>1194</v>
      </c>
      <c r="D6055" s="280" t="s">
        <v>1394</v>
      </c>
      <c r="E6055" s="80">
        <v>43518</v>
      </c>
      <c r="F6055" s="80">
        <v>711876</v>
      </c>
      <c r="G6055" s="80">
        <v>4</v>
      </c>
      <c r="H6055" s="280" t="s">
        <v>1394</v>
      </c>
      <c r="I6055" s="80"/>
    </row>
    <row r="6056" spans="1:9">
      <c r="A6056" s="280" t="s">
        <v>7455</v>
      </c>
      <c r="B6056" s="280" t="s">
        <v>5750</v>
      </c>
      <c r="C6056" s="280" t="s">
        <v>1194</v>
      </c>
      <c r="D6056" s="280" t="s">
        <v>1394</v>
      </c>
      <c r="E6056" s="80">
        <v>625343890.66969883</v>
      </c>
      <c r="F6056" s="80">
        <v>711876</v>
      </c>
      <c r="G6056" s="80">
        <v>4</v>
      </c>
      <c r="H6056" s="280" t="s">
        <v>1394</v>
      </c>
      <c r="I6056" s="80"/>
    </row>
    <row r="6057" spans="1:9">
      <c r="A6057" s="280" t="s">
        <v>7456</v>
      </c>
      <c r="B6057" s="280" t="s">
        <v>5752</v>
      </c>
      <c r="C6057" s="280" t="s">
        <v>1194</v>
      </c>
      <c r="D6057" s="280" t="s">
        <v>1394</v>
      </c>
      <c r="E6057" s="80">
        <v>6.113143300237682E-2</v>
      </c>
      <c r="F6057" s="80">
        <v>711876</v>
      </c>
      <c r="G6057" s="80">
        <v>4</v>
      </c>
      <c r="H6057" s="280" t="s">
        <v>1394</v>
      </c>
      <c r="I6057" s="80"/>
    </row>
    <row r="6058" spans="1:9">
      <c r="A6058" s="280" t="s">
        <v>7457</v>
      </c>
      <c r="B6058" s="280" t="s">
        <v>5754</v>
      </c>
      <c r="C6058" s="280" t="s">
        <v>1194</v>
      </c>
      <c r="D6058" s="280" t="s">
        <v>1394</v>
      </c>
      <c r="E6058" s="80">
        <v>878.44496888460753</v>
      </c>
      <c r="F6058" s="80">
        <v>711876</v>
      </c>
      <c r="G6058" s="80">
        <v>4</v>
      </c>
      <c r="H6058" s="280" t="s">
        <v>1394</v>
      </c>
      <c r="I6058" s="80"/>
    </row>
    <row r="6059" spans="1:9">
      <c r="A6059" s="280" t="s">
        <v>7458</v>
      </c>
      <c r="B6059" s="280" t="s">
        <v>1457</v>
      </c>
      <c r="C6059" s="280" t="s">
        <v>1194</v>
      </c>
      <c r="D6059" s="280" t="s">
        <v>1211</v>
      </c>
      <c r="E6059" s="80">
        <v>1.8595120213800376E-2</v>
      </c>
      <c r="F6059" s="80">
        <v>711876</v>
      </c>
      <c r="G6059" s="80">
        <v>4</v>
      </c>
      <c r="H6059" s="280" t="s">
        <v>1342</v>
      </c>
      <c r="I6059" s="80"/>
    </row>
    <row r="6060" spans="1:9">
      <c r="A6060" s="280" t="s">
        <v>7459</v>
      </c>
      <c r="B6060" s="280" t="s">
        <v>1457</v>
      </c>
      <c r="C6060" s="280" t="s">
        <v>1194</v>
      </c>
      <c r="D6060" s="280" t="s">
        <v>1212</v>
      </c>
      <c r="E6060" s="80">
        <v>1.9001175212575813E-2</v>
      </c>
      <c r="F6060" s="80">
        <v>711876</v>
      </c>
      <c r="G6060" s="80">
        <v>4</v>
      </c>
      <c r="H6060" s="280" t="s">
        <v>1342</v>
      </c>
      <c r="I6060" s="80"/>
    </row>
    <row r="6061" spans="1:9">
      <c r="A6061" s="280" t="s">
        <v>7460</v>
      </c>
      <c r="B6061" s="280" t="s">
        <v>1457</v>
      </c>
      <c r="C6061" s="280" t="s">
        <v>1194</v>
      </c>
      <c r="D6061" s="280" t="s">
        <v>1213</v>
      </c>
      <c r="E6061" s="80">
        <v>1.8595120213800376E-2</v>
      </c>
      <c r="F6061" s="80">
        <v>711876</v>
      </c>
      <c r="G6061" s="80">
        <v>4</v>
      </c>
      <c r="H6061" s="280" t="s">
        <v>1342</v>
      </c>
      <c r="I6061" s="80"/>
    </row>
    <row r="6062" spans="1:9">
      <c r="A6062" s="280" t="s">
        <v>7461</v>
      </c>
      <c r="B6062" s="280" t="s">
        <v>1457</v>
      </c>
      <c r="C6062" s="280" t="s">
        <v>1194</v>
      </c>
      <c r="D6062" s="280" t="s">
        <v>1214</v>
      </c>
      <c r="E6062" s="80">
        <v>1.8618753557344259E-2</v>
      </c>
      <c r="F6062" s="80">
        <v>711876</v>
      </c>
      <c r="G6062" s="80">
        <v>4</v>
      </c>
      <c r="H6062" s="280" t="s">
        <v>1342</v>
      </c>
      <c r="I6062" s="80"/>
    </row>
    <row r="6063" spans="1:9">
      <c r="A6063" s="280" t="s">
        <v>7462</v>
      </c>
      <c r="B6063" s="280" t="s">
        <v>1457</v>
      </c>
      <c r="C6063" s="280" t="s">
        <v>1194</v>
      </c>
      <c r="D6063" s="280" t="s">
        <v>1215</v>
      </c>
      <c r="E6063" s="80">
        <v>1.8835410069884404E-2</v>
      </c>
      <c r="F6063" s="80">
        <v>711876</v>
      </c>
      <c r="G6063" s="80">
        <v>4</v>
      </c>
      <c r="H6063" s="280" t="s">
        <v>1342</v>
      </c>
      <c r="I6063" s="80"/>
    </row>
    <row r="6064" spans="1:9">
      <c r="A6064" s="280" t="s">
        <v>7463</v>
      </c>
      <c r="B6064" s="280" t="s">
        <v>1457</v>
      </c>
      <c r="C6064" s="280" t="s">
        <v>1194</v>
      </c>
      <c r="D6064" s="280" t="s">
        <v>1216</v>
      </c>
      <c r="E6064" s="80">
        <v>3.0100647266002381E-2</v>
      </c>
      <c r="F6064" s="80">
        <v>711876</v>
      </c>
      <c r="G6064" s="80">
        <v>4</v>
      </c>
      <c r="H6064" s="280" t="s">
        <v>1342</v>
      </c>
      <c r="I6064" s="80"/>
    </row>
    <row r="6065" spans="1:9">
      <c r="A6065" s="280" t="s">
        <v>7464</v>
      </c>
      <c r="B6065" s="280" t="s">
        <v>1457</v>
      </c>
      <c r="C6065" s="280" t="s">
        <v>1194</v>
      </c>
      <c r="D6065" s="280" t="s">
        <v>1217</v>
      </c>
      <c r="E6065" s="80">
        <v>1.5630823778039333E-2</v>
      </c>
      <c r="F6065" s="80">
        <v>711876</v>
      </c>
      <c r="G6065" s="80">
        <v>4</v>
      </c>
      <c r="H6065" s="280" t="s">
        <v>1342</v>
      </c>
      <c r="I6065" s="80"/>
    </row>
    <row r="6066" spans="1:9">
      <c r="A6066" s="280" t="s">
        <v>7465</v>
      </c>
      <c r="B6066" s="280" t="s">
        <v>1457</v>
      </c>
      <c r="C6066" s="280" t="s">
        <v>1194</v>
      </c>
      <c r="D6066" s="280" t="s">
        <v>1218</v>
      </c>
      <c r="E6066" s="80">
        <v>1.6310351972237562E-2</v>
      </c>
      <c r="F6066" s="80">
        <v>711876</v>
      </c>
      <c r="G6066" s="80">
        <v>4</v>
      </c>
      <c r="H6066" s="280" t="s">
        <v>1342</v>
      </c>
      <c r="I6066" s="80"/>
    </row>
    <row r="6067" spans="1:9">
      <c r="A6067" s="280" t="s">
        <v>7466</v>
      </c>
      <c r="B6067" s="280" t="s">
        <v>1457</v>
      </c>
      <c r="C6067" s="280" t="s">
        <v>1194</v>
      </c>
      <c r="D6067" s="280" t="s">
        <v>1219</v>
      </c>
      <c r="E6067" s="80">
        <v>1.7224039353718468E-2</v>
      </c>
      <c r="F6067" s="80">
        <v>711876</v>
      </c>
      <c r="G6067" s="80">
        <v>4</v>
      </c>
      <c r="H6067" s="280" t="s">
        <v>1342</v>
      </c>
      <c r="I6067" s="80"/>
    </row>
    <row r="6068" spans="1:9">
      <c r="A6068" s="280" t="s">
        <v>7467</v>
      </c>
      <c r="B6068" s="280" t="s">
        <v>1457</v>
      </c>
      <c r="C6068" s="280" t="s">
        <v>1194</v>
      </c>
      <c r="D6068" s="280" t="s">
        <v>1347</v>
      </c>
      <c r="E6068" s="80">
        <v>2.2716822075295476E-2</v>
      </c>
      <c r="F6068" s="80">
        <v>711876</v>
      </c>
      <c r="G6068" s="80">
        <v>4</v>
      </c>
      <c r="H6068" s="280" t="s">
        <v>1342</v>
      </c>
      <c r="I6068" s="80"/>
    </row>
    <row r="6069" spans="1:9">
      <c r="A6069" s="280" t="s">
        <v>7468</v>
      </c>
      <c r="B6069" s="280" t="s">
        <v>1457</v>
      </c>
      <c r="C6069" s="280" t="s">
        <v>1194</v>
      </c>
      <c r="D6069" s="280" t="s">
        <v>1344</v>
      </c>
      <c r="E6069" s="80">
        <v>5.5200576059403948E-2</v>
      </c>
      <c r="F6069" s="80">
        <v>711876</v>
      </c>
      <c r="G6069" s="80">
        <v>4</v>
      </c>
      <c r="H6069" s="280" t="s">
        <v>1342</v>
      </c>
      <c r="I6069" s="80"/>
    </row>
    <row r="6070" spans="1:9">
      <c r="A6070" s="280" t="s">
        <v>7469</v>
      </c>
      <c r="B6070" s="280" t="s">
        <v>5748</v>
      </c>
      <c r="C6070" s="280" t="s">
        <v>1195</v>
      </c>
      <c r="D6070" s="280" t="s">
        <v>1394</v>
      </c>
      <c r="E6070" s="80">
        <v>71834</v>
      </c>
      <c r="F6070" s="80">
        <v>711876</v>
      </c>
      <c r="G6070" s="80">
        <v>4</v>
      </c>
      <c r="H6070" s="280" t="s">
        <v>1394</v>
      </c>
      <c r="I6070" s="80"/>
    </row>
    <row r="6071" spans="1:9">
      <c r="A6071" s="280" t="s">
        <v>7470</v>
      </c>
      <c r="B6071" s="280" t="s">
        <v>5750</v>
      </c>
      <c r="C6071" s="280" t="s">
        <v>1195</v>
      </c>
      <c r="D6071" s="280" t="s">
        <v>1394</v>
      </c>
      <c r="E6071" s="80">
        <v>2778731584.939219</v>
      </c>
      <c r="F6071" s="80">
        <v>711876</v>
      </c>
      <c r="G6071" s="80">
        <v>4</v>
      </c>
      <c r="H6071" s="280" t="s">
        <v>1394</v>
      </c>
      <c r="I6071" s="80"/>
    </row>
    <row r="6072" spans="1:9">
      <c r="A6072" s="280" t="s">
        <v>7471</v>
      </c>
      <c r="B6072" s="280" t="s">
        <v>5752</v>
      </c>
      <c r="C6072" s="280" t="s">
        <v>1195</v>
      </c>
      <c r="D6072" s="280" t="s">
        <v>1394</v>
      </c>
      <c r="E6072" s="80">
        <v>0.10090802330742994</v>
      </c>
      <c r="F6072" s="80">
        <v>711876</v>
      </c>
      <c r="G6072" s="80">
        <v>4</v>
      </c>
      <c r="H6072" s="280" t="s">
        <v>1394</v>
      </c>
      <c r="I6072" s="80"/>
    </row>
    <row r="6073" spans="1:9">
      <c r="A6073" s="280" t="s">
        <v>7472</v>
      </c>
      <c r="B6073" s="280" t="s">
        <v>5754</v>
      </c>
      <c r="C6073" s="280" t="s">
        <v>1195</v>
      </c>
      <c r="D6073" s="280" t="s">
        <v>1394</v>
      </c>
      <c r="E6073" s="80">
        <v>3903.3927045429527</v>
      </c>
      <c r="F6073" s="80">
        <v>711876</v>
      </c>
      <c r="G6073" s="80">
        <v>4</v>
      </c>
      <c r="H6073" s="280" t="s">
        <v>1394</v>
      </c>
      <c r="I6073" s="80"/>
    </row>
    <row r="6074" spans="1:9">
      <c r="A6074" s="280" t="s">
        <v>7473</v>
      </c>
      <c r="B6074" s="280" t="s">
        <v>1457</v>
      </c>
      <c r="C6074" s="280" t="s">
        <v>1195</v>
      </c>
      <c r="D6074" s="280" t="s">
        <v>1211</v>
      </c>
      <c r="E6074" s="80">
        <v>5.2840690371760334E-2</v>
      </c>
      <c r="F6074" s="80">
        <v>711876</v>
      </c>
      <c r="G6074" s="80">
        <v>4</v>
      </c>
      <c r="H6074" s="280" t="s">
        <v>1342</v>
      </c>
      <c r="I6074" s="80"/>
    </row>
    <row r="6075" spans="1:9">
      <c r="A6075" s="280" t="s">
        <v>7474</v>
      </c>
      <c r="B6075" s="280" t="s">
        <v>1457</v>
      </c>
      <c r="C6075" s="280" t="s">
        <v>1195</v>
      </c>
      <c r="D6075" s="280" t="s">
        <v>1212</v>
      </c>
      <c r="E6075" s="80">
        <v>5.3658504917752814E-2</v>
      </c>
      <c r="F6075" s="80">
        <v>711876</v>
      </c>
      <c r="G6075" s="80">
        <v>4</v>
      </c>
      <c r="H6075" s="280" t="s">
        <v>1342</v>
      </c>
      <c r="I6075" s="80"/>
    </row>
    <row r="6076" spans="1:9">
      <c r="A6076" s="280" t="s">
        <v>7475</v>
      </c>
      <c r="B6076" s="280" t="s">
        <v>1457</v>
      </c>
      <c r="C6076" s="280" t="s">
        <v>1195</v>
      </c>
      <c r="D6076" s="280" t="s">
        <v>1213</v>
      </c>
      <c r="E6076" s="80">
        <v>5.2840690371760334E-2</v>
      </c>
      <c r="F6076" s="80">
        <v>711876</v>
      </c>
      <c r="G6076" s="80">
        <v>4</v>
      </c>
      <c r="H6076" s="280" t="s">
        <v>1342</v>
      </c>
      <c r="I6076" s="80"/>
    </row>
    <row r="6077" spans="1:9">
      <c r="A6077" s="280" t="s">
        <v>7476</v>
      </c>
      <c r="B6077" s="280" t="s">
        <v>1457</v>
      </c>
      <c r="C6077" s="280" t="s">
        <v>1195</v>
      </c>
      <c r="D6077" s="280" t="s">
        <v>1214</v>
      </c>
      <c r="E6077" s="80">
        <v>5.3658504917752814E-2</v>
      </c>
      <c r="F6077" s="80">
        <v>711876</v>
      </c>
      <c r="G6077" s="80">
        <v>4</v>
      </c>
      <c r="H6077" s="280" t="s">
        <v>1342</v>
      </c>
      <c r="I6077" s="80"/>
    </row>
    <row r="6078" spans="1:9">
      <c r="A6078" s="280" t="s">
        <v>7477</v>
      </c>
      <c r="B6078" s="280" t="s">
        <v>1457</v>
      </c>
      <c r="C6078" s="280" t="s">
        <v>1195</v>
      </c>
      <c r="D6078" s="280" t="s">
        <v>1215</v>
      </c>
      <c r="E6078" s="80">
        <v>5.2507598529862219E-2</v>
      </c>
      <c r="F6078" s="80">
        <v>711876</v>
      </c>
      <c r="G6078" s="80">
        <v>4</v>
      </c>
      <c r="H6078" s="280" t="s">
        <v>1342</v>
      </c>
      <c r="I6078" s="80"/>
    </row>
    <row r="6079" spans="1:9">
      <c r="A6079" s="280" t="s">
        <v>7478</v>
      </c>
      <c r="B6079" s="280" t="s">
        <v>1457</v>
      </c>
      <c r="C6079" s="280" t="s">
        <v>1195</v>
      </c>
      <c r="D6079" s="280" t="s">
        <v>1216</v>
      </c>
      <c r="E6079" s="80">
        <v>7.1591426427736832E-2</v>
      </c>
      <c r="F6079" s="80">
        <v>711876</v>
      </c>
      <c r="G6079" s="80">
        <v>4</v>
      </c>
      <c r="H6079" s="280" t="s">
        <v>1342</v>
      </c>
      <c r="I6079" s="80"/>
    </row>
    <row r="6080" spans="1:9">
      <c r="A6080" s="280" t="s">
        <v>7479</v>
      </c>
      <c r="B6080" s="280" t="s">
        <v>1457</v>
      </c>
      <c r="C6080" s="280" t="s">
        <v>1195</v>
      </c>
      <c r="D6080" s="280" t="s">
        <v>1217</v>
      </c>
      <c r="E6080" s="80">
        <v>4.2873601336613783E-2</v>
      </c>
      <c r="F6080" s="80">
        <v>711876</v>
      </c>
      <c r="G6080" s="80">
        <v>4</v>
      </c>
      <c r="H6080" s="280" t="s">
        <v>1342</v>
      </c>
      <c r="I6080" s="80"/>
    </row>
    <row r="6081" spans="1:9">
      <c r="A6081" s="280" t="s">
        <v>7480</v>
      </c>
      <c r="B6081" s="280" t="s">
        <v>1457</v>
      </c>
      <c r="C6081" s="280" t="s">
        <v>1195</v>
      </c>
      <c r="D6081" s="280" t="s">
        <v>1218</v>
      </c>
      <c r="E6081" s="80">
        <v>3.7584151821484932E-2</v>
      </c>
      <c r="F6081" s="80">
        <v>711876</v>
      </c>
      <c r="G6081" s="80">
        <v>4</v>
      </c>
      <c r="H6081" s="280" t="s">
        <v>1342</v>
      </c>
      <c r="I6081" s="80"/>
    </row>
    <row r="6082" spans="1:9">
      <c r="A6082" s="280" t="s">
        <v>7481</v>
      </c>
      <c r="B6082" s="280" t="s">
        <v>1457</v>
      </c>
      <c r="C6082" s="280" t="s">
        <v>1195</v>
      </c>
      <c r="D6082" s="280" t="s">
        <v>1219</v>
      </c>
      <c r="E6082" s="80">
        <v>12051.831565112936</v>
      </c>
      <c r="F6082" s="80">
        <v>711876</v>
      </c>
      <c r="G6082" s="80">
        <v>4</v>
      </c>
      <c r="H6082" s="280" t="s">
        <v>1342</v>
      </c>
      <c r="I6082" s="80"/>
    </row>
    <row r="6083" spans="1:9">
      <c r="A6083" s="280" t="s">
        <v>7482</v>
      </c>
      <c r="B6083" s="280" t="s">
        <v>1457</v>
      </c>
      <c r="C6083" s="280" t="s">
        <v>1195</v>
      </c>
      <c r="D6083" s="280" t="s">
        <v>1347</v>
      </c>
      <c r="E6083" s="80">
        <v>7.3658822085001907E-2</v>
      </c>
      <c r="F6083" s="80">
        <v>711876</v>
      </c>
      <c r="G6083" s="80">
        <v>4</v>
      </c>
      <c r="H6083" s="280" t="s">
        <v>1342</v>
      </c>
      <c r="I6083" s="80"/>
    </row>
    <row r="6084" spans="1:9">
      <c r="A6084" s="280" t="s">
        <v>7483</v>
      </c>
      <c r="B6084" s="280" t="s">
        <v>1457</v>
      </c>
      <c r="C6084" s="280" t="s">
        <v>1195</v>
      </c>
      <c r="D6084" s="280" t="s">
        <v>1344</v>
      </c>
      <c r="E6084" s="80">
        <v>0.15624360814541935</v>
      </c>
      <c r="F6084" s="80">
        <v>711876</v>
      </c>
      <c r="G6084" s="80">
        <v>4</v>
      </c>
      <c r="H6084" s="280" t="s">
        <v>1342</v>
      </c>
      <c r="I6084" s="80"/>
    </row>
    <row r="6085" spans="1:9">
      <c r="A6085" s="280" t="s">
        <v>7484</v>
      </c>
      <c r="B6085" s="280" t="s">
        <v>5748</v>
      </c>
      <c r="C6085" s="280" t="s">
        <v>1196</v>
      </c>
      <c r="D6085" s="280" t="s">
        <v>1394</v>
      </c>
      <c r="E6085" s="80">
        <v>206424</v>
      </c>
      <c r="F6085" s="80">
        <v>711876</v>
      </c>
      <c r="G6085" s="80">
        <v>4</v>
      </c>
      <c r="H6085" s="280" t="s">
        <v>1394</v>
      </c>
      <c r="I6085" s="80"/>
    </row>
    <row r="6086" spans="1:9">
      <c r="A6086" s="280" t="s">
        <v>7485</v>
      </c>
      <c r="B6086" s="280" t="s">
        <v>5750</v>
      </c>
      <c r="C6086" s="280" t="s">
        <v>1196</v>
      </c>
      <c r="D6086" s="280" t="s">
        <v>1394</v>
      </c>
      <c r="E6086" s="80">
        <v>28723046917.583984</v>
      </c>
      <c r="F6086" s="80">
        <v>711876</v>
      </c>
      <c r="G6086" s="80">
        <v>4</v>
      </c>
      <c r="H6086" s="280" t="s">
        <v>1394</v>
      </c>
      <c r="I6086" s="80"/>
    </row>
    <row r="6087" spans="1:9">
      <c r="A6087" s="280" t="s">
        <v>7486</v>
      </c>
      <c r="B6087" s="280" t="s">
        <v>5752</v>
      </c>
      <c r="C6087" s="280" t="s">
        <v>1196</v>
      </c>
      <c r="D6087" s="280" t="s">
        <v>1394</v>
      </c>
      <c r="E6087" s="80">
        <v>0.28997184902988721</v>
      </c>
      <c r="F6087" s="80">
        <v>711876</v>
      </c>
      <c r="G6087" s="80">
        <v>4</v>
      </c>
      <c r="H6087" s="280" t="s">
        <v>1394</v>
      </c>
      <c r="I6087" s="80"/>
    </row>
    <row r="6088" spans="1:9">
      <c r="A6088" s="280" t="s">
        <v>7487</v>
      </c>
      <c r="B6088" s="280" t="s">
        <v>5754</v>
      </c>
      <c r="C6088" s="280" t="s">
        <v>1196</v>
      </c>
      <c r="D6088" s="280" t="s">
        <v>1394</v>
      </c>
      <c r="E6088" s="80">
        <v>40348.384996240893</v>
      </c>
      <c r="F6088" s="80">
        <v>711876</v>
      </c>
      <c r="G6088" s="80">
        <v>4</v>
      </c>
      <c r="H6088" s="280" t="s">
        <v>1394</v>
      </c>
      <c r="I6088" s="80"/>
    </row>
    <row r="6089" spans="1:9">
      <c r="A6089" s="280" t="s">
        <v>7488</v>
      </c>
      <c r="B6089" s="280" t="s">
        <v>1457</v>
      </c>
      <c r="C6089" s="280" t="s">
        <v>1196</v>
      </c>
      <c r="D6089" s="280" t="s">
        <v>1211</v>
      </c>
      <c r="E6089" s="80">
        <v>0.18429127821773647</v>
      </c>
      <c r="F6089" s="80">
        <v>711876</v>
      </c>
      <c r="G6089" s="80">
        <v>4</v>
      </c>
      <c r="H6089" s="280" t="s">
        <v>1342</v>
      </c>
      <c r="I6089" s="80"/>
    </row>
    <row r="6090" spans="1:9">
      <c r="A6090" s="280" t="s">
        <v>7489</v>
      </c>
      <c r="B6090" s="280" t="s">
        <v>1457</v>
      </c>
      <c r="C6090" s="280" t="s">
        <v>1196</v>
      </c>
      <c r="D6090" s="280" t="s">
        <v>1212</v>
      </c>
      <c r="E6090" s="80">
        <v>0.18610929121910424</v>
      </c>
      <c r="F6090" s="80">
        <v>711876</v>
      </c>
      <c r="G6090" s="80">
        <v>4</v>
      </c>
      <c r="H6090" s="280" t="s">
        <v>1342</v>
      </c>
      <c r="I6090" s="80"/>
    </row>
    <row r="6091" spans="1:9">
      <c r="A6091" s="280" t="s">
        <v>7490</v>
      </c>
      <c r="B6091" s="280" t="s">
        <v>1457</v>
      </c>
      <c r="C6091" s="280" t="s">
        <v>1196</v>
      </c>
      <c r="D6091" s="280" t="s">
        <v>1213</v>
      </c>
      <c r="E6091" s="80">
        <v>0.18429663255210418</v>
      </c>
      <c r="F6091" s="80">
        <v>711876</v>
      </c>
      <c r="G6091" s="80">
        <v>4</v>
      </c>
      <c r="H6091" s="280" t="s">
        <v>1342</v>
      </c>
      <c r="I6091" s="80"/>
    </row>
    <row r="6092" spans="1:9">
      <c r="A6092" s="280" t="s">
        <v>7491</v>
      </c>
      <c r="B6092" s="280" t="s">
        <v>1457</v>
      </c>
      <c r="C6092" s="280" t="s">
        <v>1196</v>
      </c>
      <c r="D6092" s="280" t="s">
        <v>1214</v>
      </c>
      <c r="E6092" s="80">
        <v>0.18606366926676904</v>
      </c>
      <c r="F6092" s="80">
        <v>711876</v>
      </c>
      <c r="G6092" s="80">
        <v>4</v>
      </c>
      <c r="H6092" s="280" t="s">
        <v>1342</v>
      </c>
      <c r="I6092" s="80"/>
    </row>
    <row r="6093" spans="1:9">
      <c r="A6093" s="280" t="s">
        <v>7492</v>
      </c>
      <c r="B6093" s="280" t="s">
        <v>1457</v>
      </c>
      <c r="C6093" s="280" t="s">
        <v>1196</v>
      </c>
      <c r="D6093" s="280" t="s">
        <v>1215</v>
      </c>
      <c r="E6093" s="80">
        <v>0.1835962044832023</v>
      </c>
      <c r="F6093" s="80">
        <v>711876</v>
      </c>
      <c r="G6093" s="80">
        <v>4</v>
      </c>
      <c r="H6093" s="280" t="s">
        <v>1342</v>
      </c>
      <c r="I6093" s="80"/>
    </row>
    <row r="6094" spans="1:9">
      <c r="A6094" s="280" t="s">
        <v>7493</v>
      </c>
      <c r="B6094" s="280" t="s">
        <v>1457</v>
      </c>
      <c r="C6094" s="280" t="s">
        <v>1196</v>
      </c>
      <c r="D6094" s="280" t="s">
        <v>1216</v>
      </c>
      <c r="E6094" s="80">
        <v>-0.34264407786596751</v>
      </c>
      <c r="F6094" s="80">
        <v>711876</v>
      </c>
      <c r="G6094" s="80">
        <v>4</v>
      </c>
      <c r="H6094" s="280" t="s">
        <v>1342</v>
      </c>
      <c r="I6094" s="80"/>
    </row>
    <row r="6095" spans="1:9">
      <c r="A6095" s="280" t="s">
        <v>7494</v>
      </c>
      <c r="B6095" s="280" t="s">
        <v>1457</v>
      </c>
      <c r="C6095" s="280" t="s">
        <v>1196</v>
      </c>
      <c r="D6095" s="280" t="s">
        <v>1217</v>
      </c>
      <c r="E6095" s="80">
        <v>0.15146623798477868</v>
      </c>
      <c r="F6095" s="80">
        <v>711876</v>
      </c>
      <c r="G6095" s="80">
        <v>4</v>
      </c>
      <c r="H6095" s="280" t="s">
        <v>1342</v>
      </c>
      <c r="I6095" s="80"/>
    </row>
    <row r="6096" spans="1:9">
      <c r="A6096" s="280" t="s">
        <v>7495</v>
      </c>
      <c r="B6096" s="280" t="s">
        <v>1457</v>
      </c>
      <c r="C6096" s="280" t="s">
        <v>1196</v>
      </c>
      <c r="D6096" s="280" t="s">
        <v>1218</v>
      </c>
      <c r="E6096" s="80">
        <v>7.0446803529953653E-2</v>
      </c>
      <c r="F6096" s="80">
        <v>711876</v>
      </c>
      <c r="G6096" s="80">
        <v>4</v>
      </c>
      <c r="H6096" s="280" t="s">
        <v>1342</v>
      </c>
      <c r="I6096" s="80"/>
    </row>
    <row r="6097" spans="1:9">
      <c r="A6097" s="280" t="s">
        <v>7496</v>
      </c>
      <c r="B6097" s="280" t="s">
        <v>1457</v>
      </c>
      <c r="C6097" s="280" t="s">
        <v>1196</v>
      </c>
      <c r="D6097" s="280" t="s">
        <v>1219</v>
      </c>
      <c r="E6097" s="80">
        <v>2893.0632774254659</v>
      </c>
      <c r="F6097" s="80">
        <v>711876</v>
      </c>
      <c r="G6097" s="80">
        <v>4</v>
      </c>
      <c r="H6097" s="280" t="s">
        <v>1342</v>
      </c>
      <c r="I6097" s="80"/>
    </row>
    <row r="6098" spans="1:9">
      <c r="A6098" s="280" t="s">
        <v>7497</v>
      </c>
      <c r="B6098" s="280" t="s">
        <v>1457</v>
      </c>
      <c r="C6098" s="280" t="s">
        <v>1196</v>
      </c>
      <c r="D6098" s="280" t="s">
        <v>1347</v>
      </c>
      <c r="E6098" s="80">
        <v>0.23829768700602882</v>
      </c>
      <c r="F6098" s="80">
        <v>711876</v>
      </c>
      <c r="G6098" s="80">
        <v>4</v>
      </c>
      <c r="H6098" s="280" t="s">
        <v>1342</v>
      </c>
      <c r="I6098" s="80"/>
    </row>
    <row r="6099" spans="1:9">
      <c r="A6099" s="280" t="s">
        <v>7498</v>
      </c>
      <c r="B6099" s="280" t="s">
        <v>1457</v>
      </c>
      <c r="C6099" s="280" t="s">
        <v>1196</v>
      </c>
      <c r="D6099" s="280" t="s">
        <v>1344</v>
      </c>
      <c r="E6099" s="80">
        <v>0.54572442925540599</v>
      </c>
      <c r="F6099" s="80">
        <v>711876</v>
      </c>
      <c r="G6099" s="80">
        <v>4</v>
      </c>
      <c r="H6099" s="280" t="s">
        <v>1342</v>
      </c>
      <c r="I6099" s="80"/>
    </row>
    <row r="6100" spans="1:9">
      <c r="A6100" s="280" t="s">
        <v>7499</v>
      </c>
      <c r="B6100" s="280" t="s">
        <v>5748</v>
      </c>
      <c r="C6100" s="280" t="s">
        <v>1197</v>
      </c>
      <c r="D6100" s="280" t="s">
        <v>1394</v>
      </c>
      <c r="E6100" s="80">
        <v>64291</v>
      </c>
      <c r="F6100" s="80">
        <v>711876</v>
      </c>
      <c r="G6100" s="80">
        <v>4</v>
      </c>
      <c r="H6100" s="280" t="s">
        <v>1394</v>
      </c>
      <c r="I6100" s="80"/>
    </row>
    <row r="6101" spans="1:9">
      <c r="A6101" s="280" t="s">
        <v>7500</v>
      </c>
      <c r="B6101" s="280" t="s">
        <v>5750</v>
      </c>
      <c r="C6101" s="280" t="s">
        <v>1197</v>
      </c>
      <c r="D6101" s="280" t="s">
        <v>1394</v>
      </c>
      <c r="E6101" s="80">
        <v>11520303894.953375</v>
      </c>
      <c r="F6101" s="80">
        <v>711876</v>
      </c>
      <c r="G6101" s="80">
        <v>4</v>
      </c>
      <c r="H6101" s="280" t="s">
        <v>1394</v>
      </c>
      <c r="I6101" s="80"/>
    </row>
    <row r="6102" spans="1:9">
      <c r="A6102" s="280" t="s">
        <v>7501</v>
      </c>
      <c r="B6102" s="280" t="s">
        <v>5752</v>
      </c>
      <c r="C6102" s="280" t="s">
        <v>1197</v>
      </c>
      <c r="D6102" s="280" t="s">
        <v>1394</v>
      </c>
      <c r="E6102" s="80">
        <v>9.0312076822367943E-2</v>
      </c>
      <c r="F6102" s="80">
        <v>711876</v>
      </c>
      <c r="G6102" s="80">
        <v>4</v>
      </c>
      <c r="H6102" s="280" t="s">
        <v>1394</v>
      </c>
      <c r="I6102" s="80"/>
    </row>
    <row r="6103" spans="1:9">
      <c r="A6103" s="280" t="s">
        <v>7502</v>
      </c>
      <c r="B6103" s="280" t="s">
        <v>5754</v>
      </c>
      <c r="C6103" s="280" t="s">
        <v>1197</v>
      </c>
      <c r="D6103" s="280" t="s">
        <v>1394</v>
      </c>
      <c r="E6103" s="80">
        <v>16183.020490862698</v>
      </c>
      <c r="F6103" s="80">
        <v>711876</v>
      </c>
      <c r="G6103" s="80">
        <v>4</v>
      </c>
      <c r="H6103" s="280" t="s">
        <v>1394</v>
      </c>
      <c r="I6103" s="80"/>
    </row>
    <row r="6104" spans="1:9">
      <c r="A6104" s="280" t="s">
        <v>7503</v>
      </c>
      <c r="B6104" s="280" t="s">
        <v>1457</v>
      </c>
      <c r="C6104" s="280" t="s">
        <v>1197</v>
      </c>
      <c r="D6104" s="280" t="s">
        <v>1211</v>
      </c>
      <c r="E6104" s="80">
        <v>0.24079148486066804</v>
      </c>
      <c r="F6104" s="80">
        <v>711876</v>
      </c>
      <c r="G6104" s="80">
        <v>4</v>
      </c>
      <c r="H6104" s="280" t="s">
        <v>1342</v>
      </c>
      <c r="I6104" s="80"/>
    </row>
    <row r="6105" spans="1:9">
      <c r="A6105" s="280" t="s">
        <v>7504</v>
      </c>
      <c r="B6105" s="280" t="s">
        <v>1457</v>
      </c>
      <c r="C6105" s="280" t="s">
        <v>1197</v>
      </c>
      <c r="D6105" s="280" t="s">
        <v>1212</v>
      </c>
      <c r="E6105" s="80">
        <v>0.24264625082399222</v>
      </c>
      <c r="F6105" s="80">
        <v>711876</v>
      </c>
      <c r="G6105" s="80">
        <v>4</v>
      </c>
      <c r="H6105" s="280" t="s">
        <v>1342</v>
      </c>
      <c r="I6105" s="80"/>
    </row>
    <row r="6106" spans="1:9">
      <c r="A6106" s="280" t="s">
        <v>7505</v>
      </c>
      <c r="B6106" s="280" t="s">
        <v>1457</v>
      </c>
      <c r="C6106" s="280" t="s">
        <v>1197</v>
      </c>
      <c r="D6106" s="280" t="s">
        <v>1213</v>
      </c>
      <c r="E6106" s="80">
        <v>0.24079148486066804</v>
      </c>
      <c r="F6106" s="80">
        <v>711876</v>
      </c>
      <c r="G6106" s="80">
        <v>4</v>
      </c>
      <c r="H6106" s="280" t="s">
        <v>1342</v>
      </c>
      <c r="I6106" s="80"/>
    </row>
    <row r="6107" spans="1:9">
      <c r="A6107" s="280" t="s">
        <v>7506</v>
      </c>
      <c r="B6107" s="280" t="s">
        <v>1457</v>
      </c>
      <c r="C6107" s="280" t="s">
        <v>1197</v>
      </c>
      <c r="D6107" s="280" t="s">
        <v>1214</v>
      </c>
      <c r="E6107" s="80">
        <v>0.24251649464788474</v>
      </c>
      <c r="F6107" s="80">
        <v>711876</v>
      </c>
      <c r="G6107" s="80">
        <v>4</v>
      </c>
      <c r="H6107" s="280" t="s">
        <v>1342</v>
      </c>
      <c r="I6107" s="80"/>
    </row>
    <row r="6108" spans="1:9">
      <c r="A6108" s="280" t="s">
        <v>7507</v>
      </c>
      <c r="B6108" s="280" t="s">
        <v>1457</v>
      </c>
      <c r="C6108" s="280" t="s">
        <v>1197</v>
      </c>
      <c r="D6108" s="280" t="s">
        <v>1215</v>
      </c>
      <c r="E6108" s="80">
        <v>0.24007251650952385</v>
      </c>
      <c r="F6108" s="80">
        <v>711876</v>
      </c>
      <c r="G6108" s="80">
        <v>4</v>
      </c>
      <c r="H6108" s="280" t="s">
        <v>1342</v>
      </c>
      <c r="I6108" s="80"/>
    </row>
    <row r="6109" spans="1:9">
      <c r="A6109" s="280" t="s">
        <v>7508</v>
      </c>
      <c r="B6109" s="280" t="s">
        <v>1457</v>
      </c>
      <c r="C6109" s="280" t="s">
        <v>1197</v>
      </c>
      <c r="D6109" s="280" t="s">
        <v>1216</v>
      </c>
      <c r="E6109" s="80">
        <v>-10.156249266259293</v>
      </c>
      <c r="F6109" s="80">
        <v>711876</v>
      </c>
      <c r="G6109" s="80">
        <v>4</v>
      </c>
      <c r="H6109" s="280" t="s">
        <v>1342</v>
      </c>
      <c r="I6109" s="80"/>
    </row>
    <row r="6110" spans="1:9">
      <c r="A6110" s="280" t="s">
        <v>7509</v>
      </c>
      <c r="B6110" s="280" t="s">
        <v>1457</v>
      </c>
      <c r="C6110" s="280" t="s">
        <v>1197</v>
      </c>
      <c r="D6110" s="280" t="s">
        <v>1217</v>
      </c>
      <c r="E6110" s="80">
        <v>0.19974762588316619</v>
      </c>
      <c r="F6110" s="80">
        <v>711876</v>
      </c>
      <c r="G6110" s="80">
        <v>4</v>
      </c>
      <c r="H6110" s="280" t="s">
        <v>1342</v>
      </c>
      <c r="I6110" s="80"/>
    </row>
    <row r="6111" spans="1:9">
      <c r="A6111" s="280" t="s">
        <v>7510</v>
      </c>
      <c r="B6111" s="280" t="s">
        <v>1457</v>
      </c>
      <c r="C6111" s="280" t="s">
        <v>1197</v>
      </c>
      <c r="D6111" s="280" t="s">
        <v>1218</v>
      </c>
      <c r="E6111" s="80">
        <v>-2.4360615826982675E-2</v>
      </c>
      <c r="F6111" s="80">
        <v>711876</v>
      </c>
      <c r="G6111" s="80">
        <v>4</v>
      </c>
      <c r="H6111" s="280" t="s">
        <v>1342</v>
      </c>
      <c r="I6111" s="80"/>
    </row>
    <row r="6112" spans="1:9">
      <c r="A6112" s="280" t="s">
        <v>7511</v>
      </c>
      <c r="B6112" s="280" t="s">
        <v>1457</v>
      </c>
      <c r="C6112" s="280" t="s">
        <v>1197</v>
      </c>
      <c r="D6112" s="280" t="s">
        <v>1219</v>
      </c>
      <c r="E6112" s="80">
        <v>3293.9990835665485</v>
      </c>
      <c r="F6112" s="80">
        <v>711876</v>
      </c>
      <c r="G6112" s="80">
        <v>4</v>
      </c>
      <c r="H6112" s="280" t="s">
        <v>1342</v>
      </c>
      <c r="I6112" s="80"/>
    </row>
    <row r="6113" spans="1:9">
      <c r="A6113" s="280" t="s">
        <v>7512</v>
      </c>
      <c r="B6113" s="280" t="s">
        <v>1457</v>
      </c>
      <c r="C6113" s="280" t="s">
        <v>1197</v>
      </c>
      <c r="D6113" s="280" t="s">
        <v>1347</v>
      </c>
      <c r="E6113" s="80">
        <v>0.31120274403764792</v>
      </c>
      <c r="F6113" s="80">
        <v>711876</v>
      </c>
      <c r="G6113" s="80">
        <v>4</v>
      </c>
      <c r="H6113" s="280" t="s">
        <v>1342</v>
      </c>
      <c r="I6113" s="80"/>
    </row>
    <row r="6114" spans="1:9">
      <c r="A6114" s="280" t="s">
        <v>7513</v>
      </c>
      <c r="B6114" s="280" t="s">
        <v>1457</v>
      </c>
      <c r="C6114" s="280" t="s">
        <v>1197</v>
      </c>
      <c r="D6114" s="280" t="s">
        <v>1344</v>
      </c>
      <c r="E6114" s="80">
        <v>0.70542114526653943</v>
      </c>
      <c r="F6114" s="80">
        <v>711876</v>
      </c>
      <c r="G6114" s="80">
        <v>4</v>
      </c>
      <c r="H6114" s="280" t="s">
        <v>1342</v>
      </c>
      <c r="I6114" s="80"/>
    </row>
    <row r="6115" spans="1:9">
      <c r="A6115" s="280" t="s">
        <v>7514</v>
      </c>
      <c r="B6115" s="280" t="s">
        <v>5748</v>
      </c>
      <c r="C6115" s="280" t="s">
        <v>1198</v>
      </c>
      <c r="D6115" s="280" t="s">
        <v>1394</v>
      </c>
      <c r="E6115" s="80">
        <v>20610</v>
      </c>
      <c r="F6115" s="80">
        <v>711876</v>
      </c>
      <c r="G6115" s="80">
        <v>4</v>
      </c>
      <c r="H6115" s="280" t="s">
        <v>1394</v>
      </c>
      <c r="I6115" s="80"/>
    </row>
    <row r="6116" spans="1:9">
      <c r="A6116" s="280" t="s">
        <v>7515</v>
      </c>
      <c r="B6116" s="280" t="s">
        <v>5750</v>
      </c>
      <c r="C6116" s="280" t="s">
        <v>1198</v>
      </c>
      <c r="D6116" s="280" t="s">
        <v>1394</v>
      </c>
      <c r="E6116" s="80">
        <v>166474916.56182748</v>
      </c>
      <c r="F6116" s="80">
        <v>711876</v>
      </c>
      <c r="G6116" s="80">
        <v>4</v>
      </c>
      <c r="H6116" s="280" t="s">
        <v>1394</v>
      </c>
      <c r="I6116" s="80"/>
    </row>
    <row r="6117" spans="1:9">
      <c r="A6117" s="280" t="s">
        <v>7516</v>
      </c>
      <c r="B6117" s="280" t="s">
        <v>5752</v>
      </c>
      <c r="C6117" s="280" t="s">
        <v>1198</v>
      </c>
      <c r="D6117" s="280" t="s">
        <v>1394</v>
      </c>
      <c r="E6117" s="80">
        <v>2.895167135849502E-2</v>
      </c>
      <c r="F6117" s="80">
        <v>711876</v>
      </c>
      <c r="G6117" s="80">
        <v>4</v>
      </c>
      <c r="H6117" s="280" t="s">
        <v>1394</v>
      </c>
      <c r="I6117" s="80"/>
    </row>
    <row r="6118" spans="1:9">
      <c r="A6118" s="280" t="s">
        <v>7517</v>
      </c>
      <c r="B6118" s="280" t="s">
        <v>5754</v>
      </c>
      <c r="C6118" s="280" t="s">
        <v>1198</v>
      </c>
      <c r="D6118" s="280" t="s">
        <v>1394</v>
      </c>
      <c r="E6118" s="80">
        <v>233.85381240809843</v>
      </c>
      <c r="F6118" s="80">
        <v>711876</v>
      </c>
      <c r="G6118" s="80">
        <v>4</v>
      </c>
      <c r="H6118" s="280" t="s">
        <v>1394</v>
      </c>
      <c r="I6118" s="80"/>
    </row>
    <row r="6119" spans="1:9">
      <c r="A6119" s="280" t="s">
        <v>7518</v>
      </c>
      <c r="B6119" s="280" t="s">
        <v>1457</v>
      </c>
      <c r="C6119" s="280" t="s">
        <v>1198</v>
      </c>
      <c r="D6119" s="280" t="s">
        <v>1211</v>
      </c>
      <c r="E6119" s="80">
        <v>1.0849395914995789E-2</v>
      </c>
      <c r="F6119" s="80">
        <v>711876</v>
      </c>
      <c r="G6119" s="80">
        <v>4</v>
      </c>
      <c r="H6119" s="280" t="s">
        <v>1342</v>
      </c>
      <c r="I6119" s="80"/>
    </row>
    <row r="6120" spans="1:9">
      <c r="A6120" s="280" t="s">
        <v>7519</v>
      </c>
      <c r="B6120" s="280" t="s">
        <v>1457</v>
      </c>
      <c r="C6120" s="280" t="s">
        <v>1198</v>
      </c>
      <c r="D6120" s="280" t="s">
        <v>1212</v>
      </c>
      <c r="E6120" s="80">
        <v>1.0907866294033708E-2</v>
      </c>
      <c r="F6120" s="80">
        <v>711876</v>
      </c>
      <c r="G6120" s="80">
        <v>4</v>
      </c>
      <c r="H6120" s="280" t="s">
        <v>1342</v>
      </c>
      <c r="I6120" s="80"/>
    </row>
    <row r="6121" spans="1:9">
      <c r="A6121" s="280" t="s">
        <v>7520</v>
      </c>
      <c r="B6121" s="280" t="s">
        <v>1457</v>
      </c>
      <c r="C6121" s="280" t="s">
        <v>1198</v>
      </c>
      <c r="D6121" s="280" t="s">
        <v>1213</v>
      </c>
      <c r="E6121" s="80">
        <v>1.0849395914995789E-2</v>
      </c>
      <c r="F6121" s="80">
        <v>711876</v>
      </c>
      <c r="G6121" s="80">
        <v>4</v>
      </c>
      <c r="H6121" s="280" t="s">
        <v>1342</v>
      </c>
      <c r="I6121" s="80"/>
    </row>
    <row r="6122" spans="1:9">
      <c r="A6122" s="280" t="s">
        <v>7521</v>
      </c>
      <c r="B6122" s="280" t="s">
        <v>1457</v>
      </c>
      <c r="C6122" s="280" t="s">
        <v>1198</v>
      </c>
      <c r="D6122" s="280" t="s">
        <v>1214</v>
      </c>
      <c r="E6122" s="80">
        <v>1.0907866294033708E-2</v>
      </c>
      <c r="F6122" s="80">
        <v>711876</v>
      </c>
      <c r="G6122" s="80">
        <v>4</v>
      </c>
      <c r="H6122" s="280" t="s">
        <v>1342</v>
      </c>
      <c r="I6122" s="80"/>
    </row>
    <row r="6123" spans="1:9">
      <c r="A6123" s="280" t="s">
        <v>7522</v>
      </c>
      <c r="B6123" s="280" t="s">
        <v>1457</v>
      </c>
      <c r="C6123" s="280" t="s">
        <v>1198</v>
      </c>
      <c r="D6123" s="280" t="s">
        <v>1215</v>
      </c>
      <c r="E6123" s="80">
        <v>1.0789548524682986E-2</v>
      </c>
      <c r="F6123" s="80">
        <v>711876</v>
      </c>
      <c r="G6123" s="80">
        <v>4</v>
      </c>
      <c r="H6123" s="280" t="s">
        <v>1342</v>
      </c>
      <c r="I6123" s="80"/>
    </row>
    <row r="6124" spans="1:9">
      <c r="A6124" s="280" t="s">
        <v>7523</v>
      </c>
      <c r="B6124" s="280" t="s">
        <v>1457</v>
      </c>
      <c r="C6124" s="280" t="s">
        <v>1198</v>
      </c>
      <c r="D6124" s="280" t="s">
        <v>1216</v>
      </c>
      <c r="E6124" s="80">
        <v>1.3495679012091394E-2</v>
      </c>
      <c r="F6124" s="80">
        <v>711876</v>
      </c>
      <c r="G6124" s="80">
        <v>4</v>
      </c>
      <c r="H6124" s="280" t="s">
        <v>1342</v>
      </c>
      <c r="I6124" s="80"/>
    </row>
    <row r="6125" spans="1:9">
      <c r="A6125" s="280" t="s">
        <v>7524</v>
      </c>
      <c r="B6125" s="280" t="s">
        <v>1457</v>
      </c>
      <c r="C6125" s="280" t="s">
        <v>1198</v>
      </c>
      <c r="D6125" s="280" t="s">
        <v>1217</v>
      </c>
      <c r="E6125" s="80">
        <v>9.5502743103937013E-3</v>
      </c>
      <c r="F6125" s="80">
        <v>711876</v>
      </c>
      <c r="G6125" s="80">
        <v>4</v>
      </c>
      <c r="H6125" s="280" t="s">
        <v>1342</v>
      </c>
      <c r="I6125" s="80"/>
    </row>
    <row r="6126" spans="1:9">
      <c r="A6126" s="280" t="s">
        <v>7525</v>
      </c>
      <c r="B6126" s="280" t="s">
        <v>1457</v>
      </c>
      <c r="C6126" s="280" t="s">
        <v>1198</v>
      </c>
      <c r="D6126" s="280" t="s">
        <v>1218</v>
      </c>
      <c r="E6126" s="80">
        <v>7.024536137899255E-3</v>
      </c>
      <c r="F6126" s="80">
        <v>711876</v>
      </c>
      <c r="G6126" s="80">
        <v>4</v>
      </c>
      <c r="H6126" s="280" t="s">
        <v>1342</v>
      </c>
      <c r="I6126" s="80"/>
    </row>
    <row r="6127" spans="1:9">
      <c r="A6127" s="280" t="s">
        <v>7526</v>
      </c>
      <c r="B6127" s="280" t="s">
        <v>1457</v>
      </c>
      <c r="C6127" s="280" t="s">
        <v>1198</v>
      </c>
      <c r="D6127" s="280" t="s">
        <v>1219</v>
      </c>
      <c r="E6127" s="80">
        <v>2431.3009458606866</v>
      </c>
      <c r="F6127" s="80">
        <v>711876</v>
      </c>
      <c r="G6127" s="80">
        <v>4</v>
      </c>
      <c r="H6127" s="280" t="s">
        <v>1342</v>
      </c>
      <c r="I6127" s="80"/>
    </row>
    <row r="6128" spans="1:9">
      <c r="A6128" s="280" t="s">
        <v>7527</v>
      </c>
      <c r="B6128" s="280" t="s">
        <v>1457</v>
      </c>
      <c r="C6128" s="280" t="s">
        <v>1198</v>
      </c>
      <c r="D6128" s="280" t="s">
        <v>1347</v>
      </c>
      <c r="E6128" s="80">
        <v>1.4327241837676301E-2</v>
      </c>
      <c r="F6128" s="80">
        <v>711876</v>
      </c>
      <c r="G6128" s="80">
        <v>4</v>
      </c>
      <c r="H6128" s="280" t="s">
        <v>1342</v>
      </c>
      <c r="I6128" s="80"/>
    </row>
    <row r="6129" spans="1:9">
      <c r="A6129" s="280" t="s">
        <v>7528</v>
      </c>
      <c r="B6129" s="280" t="s">
        <v>1457</v>
      </c>
      <c r="C6129" s="280" t="s">
        <v>1198</v>
      </c>
      <c r="D6129" s="280" t="s">
        <v>1344</v>
      </c>
      <c r="E6129" s="80">
        <v>3.1981287221957311E-2</v>
      </c>
      <c r="F6129" s="80">
        <v>711876</v>
      </c>
      <c r="G6129" s="80">
        <v>4</v>
      </c>
      <c r="H6129" s="280" t="s">
        <v>1342</v>
      </c>
      <c r="I6129" s="80"/>
    </row>
    <row r="6130" spans="1:9">
      <c r="A6130" s="280" t="s">
        <v>7529</v>
      </c>
      <c r="B6130" s="280" t="s">
        <v>5748</v>
      </c>
      <c r="C6130" s="280" t="s">
        <v>1199</v>
      </c>
      <c r="D6130" s="280" t="s">
        <v>1394</v>
      </c>
      <c r="E6130" s="80">
        <v>124436</v>
      </c>
      <c r="F6130" s="80">
        <v>711876</v>
      </c>
      <c r="G6130" s="80">
        <v>4</v>
      </c>
      <c r="H6130" s="280" t="s">
        <v>1394</v>
      </c>
      <c r="I6130" s="80"/>
    </row>
    <row r="6131" spans="1:9">
      <c r="A6131" s="280" t="s">
        <v>7530</v>
      </c>
      <c r="B6131" s="280" t="s">
        <v>5750</v>
      </c>
      <c r="C6131" s="280" t="s">
        <v>1199</v>
      </c>
      <c r="D6131" s="280" t="s">
        <v>1394</v>
      </c>
      <c r="E6131" s="80">
        <v>523676896.69921875</v>
      </c>
      <c r="F6131" s="80">
        <v>711876</v>
      </c>
      <c r="G6131" s="80">
        <v>4</v>
      </c>
      <c r="H6131" s="280" t="s">
        <v>1394</v>
      </c>
      <c r="I6131" s="80"/>
    </row>
    <row r="6132" spans="1:9">
      <c r="A6132" s="280" t="s">
        <v>7531</v>
      </c>
      <c r="B6132" s="280" t="s">
        <v>5752</v>
      </c>
      <c r="C6132" s="280" t="s">
        <v>1199</v>
      </c>
      <c r="D6132" s="280" t="s">
        <v>1394</v>
      </c>
      <c r="E6132" s="80">
        <v>0.17480010563637488</v>
      </c>
      <c r="F6132" s="80">
        <v>711876</v>
      </c>
      <c r="G6132" s="80">
        <v>4</v>
      </c>
      <c r="H6132" s="280" t="s">
        <v>1394</v>
      </c>
      <c r="I6132" s="80"/>
    </row>
    <row r="6133" spans="1:9">
      <c r="A6133" s="280" t="s">
        <v>7532</v>
      </c>
      <c r="B6133" s="280" t="s">
        <v>5754</v>
      </c>
      <c r="C6133" s="280" t="s">
        <v>1199</v>
      </c>
      <c r="D6133" s="280" t="s">
        <v>1394</v>
      </c>
      <c r="E6133" s="80">
        <v>735.6293746371822</v>
      </c>
      <c r="F6133" s="80">
        <v>711876</v>
      </c>
      <c r="G6133" s="80">
        <v>4</v>
      </c>
      <c r="H6133" s="280" t="s">
        <v>1394</v>
      </c>
      <c r="I6133" s="80"/>
    </row>
    <row r="6134" spans="1:9">
      <c r="A6134" s="280" t="s">
        <v>7533</v>
      </c>
      <c r="B6134" s="280" t="s">
        <v>1457</v>
      </c>
      <c r="C6134" s="280" t="s">
        <v>1199</v>
      </c>
      <c r="D6134" s="280" t="s">
        <v>1211</v>
      </c>
      <c r="E6134" s="80">
        <v>5.620699871346186E-3</v>
      </c>
      <c r="F6134" s="80">
        <v>711876</v>
      </c>
      <c r="G6134" s="80">
        <v>4</v>
      </c>
      <c r="H6134" s="280" t="s">
        <v>1342</v>
      </c>
      <c r="I6134" s="80"/>
    </row>
    <row r="6135" spans="1:9">
      <c r="A6135" s="280" t="s">
        <v>7534</v>
      </c>
      <c r="B6135" s="280" t="s">
        <v>1457</v>
      </c>
      <c r="C6135" s="280" t="s">
        <v>1199</v>
      </c>
      <c r="D6135" s="280" t="s">
        <v>1212</v>
      </c>
      <c r="E6135" s="80">
        <v>5.7145829313857612E-3</v>
      </c>
      <c r="F6135" s="80">
        <v>711876</v>
      </c>
      <c r="G6135" s="80">
        <v>4</v>
      </c>
      <c r="H6135" s="280" t="s">
        <v>1342</v>
      </c>
      <c r="I6135" s="80"/>
    </row>
    <row r="6136" spans="1:9">
      <c r="A6136" s="280" t="s">
        <v>7535</v>
      </c>
      <c r="B6136" s="280" t="s">
        <v>1457</v>
      </c>
      <c r="C6136" s="280" t="s">
        <v>1199</v>
      </c>
      <c r="D6136" s="280" t="s">
        <v>1213</v>
      </c>
      <c r="E6136" s="80">
        <v>5.620699871346186E-3</v>
      </c>
      <c r="F6136" s="80">
        <v>711876</v>
      </c>
      <c r="G6136" s="80">
        <v>4</v>
      </c>
      <c r="H6136" s="280" t="s">
        <v>1342</v>
      </c>
      <c r="I6136" s="80"/>
    </row>
    <row r="6137" spans="1:9">
      <c r="A6137" s="280" t="s">
        <v>7536</v>
      </c>
      <c r="B6137" s="280" t="s">
        <v>1457</v>
      </c>
      <c r="C6137" s="280" t="s">
        <v>1199</v>
      </c>
      <c r="D6137" s="280" t="s">
        <v>1214</v>
      </c>
      <c r="E6137" s="80">
        <v>5.7126075503793703E-3</v>
      </c>
      <c r="F6137" s="80">
        <v>711876</v>
      </c>
      <c r="G6137" s="80">
        <v>4</v>
      </c>
      <c r="H6137" s="280" t="s">
        <v>1342</v>
      </c>
      <c r="I6137" s="80"/>
    </row>
    <row r="6138" spans="1:9">
      <c r="A6138" s="280" t="s">
        <v>7537</v>
      </c>
      <c r="B6138" s="280" t="s">
        <v>1457</v>
      </c>
      <c r="C6138" s="280" t="s">
        <v>1199</v>
      </c>
      <c r="D6138" s="280" t="s">
        <v>1215</v>
      </c>
      <c r="E6138" s="80">
        <v>5.564971844860731E-3</v>
      </c>
      <c r="F6138" s="80">
        <v>711876</v>
      </c>
      <c r="G6138" s="80">
        <v>4</v>
      </c>
      <c r="H6138" s="280" t="s">
        <v>1342</v>
      </c>
      <c r="I6138" s="80"/>
    </row>
    <row r="6139" spans="1:9">
      <c r="A6139" s="280" t="s">
        <v>7538</v>
      </c>
      <c r="B6139" s="280" t="s">
        <v>1457</v>
      </c>
      <c r="C6139" s="280" t="s">
        <v>1199</v>
      </c>
      <c r="D6139" s="280" t="s">
        <v>1216</v>
      </c>
      <c r="E6139" s="80">
        <v>-8.698925661950091E-2</v>
      </c>
      <c r="F6139" s="80">
        <v>711876</v>
      </c>
      <c r="G6139" s="80">
        <v>4</v>
      </c>
      <c r="H6139" s="280" t="s">
        <v>1342</v>
      </c>
      <c r="I6139" s="80"/>
    </row>
    <row r="6140" spans="1:9">
      <c r="A6140" s="280" t="s">
        <v>7539</v>
      </c>
      <c r="B6140" s="280" t="s">
        <v>1457</v>
      </c>
      <c r="C6140" s="280" t="s">
        <v>1199</v>
      </c>
      <c r="D6140" s="280" t="s">
        <v>1217</v>
      </c>
      <c r="E6140" s="80">
        <v>4.5557480919234837E-3</v>
      </c>
      <c r="F6140" s="80">
        <v>711876</v>
      </c>
      <c r="G6140" s="80">
        <v>4</v>
      </c>
      <c r="H6140" s="280" t="s">
        <v>1342</v>
      </c>
      <c r="I6140" s="80"/>
    </row>
    <row r="6141" spans="1:9">
      <c r="A6141" s="280" t="s">
        <v>7540</v>
      </c>
      <c r="B6141" s="280" t="s">
        <v>1457</v>
      </c>
      <c r="C6141" s="280" t="s">
        <v>1199</v>
      </c>
      <c r="D6141" s="280" t="s">
        <v>1218</v>
      </c>
      <c r="E6141" s="80">
        <v>4.3015469270568235E-3</v>
      </c>
      <c r="F6141" s="80">
        <v>711876</v>
      </c>
      <c r="G6141" s="80">
        <v>4</v>
      </c>
      <c r="H6141" s="280" t="s">
        <v>1342</v>
      </c>
      <c r="I6141" s="80"/>
    </row>
    <row r="6142" spans="1:9">
      <c r="A6142" s="280" t="s">
        <v>7541</v>
      </c>
      <c r="B6142" s="280" t="s">
        <v>1457</v>
      </c>
      <c r="C6142" s="280" t="s">
        <v>1199</v>
      </c>
      <c r="D6142" s="280" t="s">
        <v>1219</v>
      </c>
      <c r="E6142" s="80">
        <v>982.27805948149557</v>
      </c>
      <c r="F6142" s="80">
        <v>711876</v>
      </c>
      <c r="G6142" s="80">
        <v>4</v>
      </c>
      <c r="H6142" s="280" t="s">
        <v>1342</v>
      </c>
      <c r="I6142" s="80"/>
    </row>
    <row r="6143" spans="1:9">
      <c r="A6143" s="280" t="s">
        <v>7542</v>
      </c>
      <c r="B6143" s="280" t="s">
        <v>1457</v>
      </c>
      <c r="C6143" s="280" t="s">
        <v>1199</v>
      </c>
      <c r="D6143" s="280" t="s">
        <v>1347</v>
      </c>
      <c r="E6143" s="80">
        <v>7.6977165833881193E-3</v>
      </c>
      <c r="F6143" s="80">
        <v>711876</v>
      </c>
      <c r="G6143" s="80">
        <v>4</v>
      </c>
      <c r="H6143" s="280" t="s">
        <v>1342</v>
      </c>
      <c r="I6143" s="80"/>
    </row>
    <row r="6144" spans="1:9">
      <c r="A6144" s="280" t="s">
        <v>7543</v>
      </c>
      <c r="B6144" s="280" t="s">
        <v>1457</v>
      </c>
      <c r="C6144" s="280" t="s">
        <v>1199</v>
      </c>
      <c r="D6144" s="280" t="s">
        <v>1344</v>
      </c>
      <c r="E6144" s="80">
        <v>1.680509322106501E-2</v>
      </c>
      <c r="F6144" s="80">
        <v>711876</v>
      </c>
      <c r="G6144" s="80">
        <v>4</v>
      </c>
      <c r="H6144" s="280" t="s">
        <v>1342</v>
      </c>
      <c r="I6144" s="80"/>
    </row>
    <row r="6145" spans="1:9">
      <c r="A6145" s="280" t="s">
        <v>7544</v>
      </c>
      <c r="B6145" s="280" t="s">
        <v>5748</v>
      </c>
      <c r="C6145" s="280" t="s">
        <v>1182</v>
      </c>
      <c r="D6145" s="280" t="s">
        <v>1394</v>
      </c>
      <c r="E6145" s="80">
        <v>0</v>
      </c>
      <c r="F6145" s="80">
        <v>711876</v>
      </c>
      <c r="G6145" s="80">
        <v>4</v>
      </c>
      <c r="H6145" s="280" t="s">
        <v>1394</v>
      </c>
      <c r="I6145" s="80"/>
    </row>
    <row r="6146" spans="1:9">
      <c r="A6146" s="280" t="s">
        <v>7545</v>
      </c>
      <c r="B6146" s="280" t="s">
        <v>5750</v>
      </c>
      <c r="C6146" s="280" t="s">
        <v>1182</v>
      </c>
      <c r="D6146" s="280" t="s">
        <v>1394</v>
      </c>
      <c r="E6146" s="80">
        <v>0</v>
      </c>
      <c r="F6146" s="80">
        <v>711876</v>
      </c>
      <c r="G6146" s="80">
        <v>4</v>
      </c>
      <c r="H6146" s="280" t="s">
        <v>1394</v>
      </c>
      <c r="I6146" s="80"/>
    </row>
    <row r="6147" spans="1:9">
      <c r="A6147" s="280" t="s">
        <v>7546</v>
      </c>
      <c r="B6147" s="280" t="s">
        <v>5752</v>
      </c>
      <c r="C6147" s="280" t="s">
        <v>1182</v>
      </c>
      <c r="D6147" s="280" t="s">
        <v>1394</v>
      </c>
      <c r="E6147" s="80">
        <v>0</v>
      </c>
      <c r="F6147" s="80">
        <v>711876</v>
      </c>
      <c r="G6147" s="80">
        <v>4</v>
      </c>
      <c r="H6147" s="280" t="s">
        <v>1394</v>
      </c>
      <c r="I6147" s="80"/>
    </row>
    <row r="6148" spans="1:9">
      <c r="A6148" s="280" t="s">
        <v>7547</v>
      </c>
      <c r="B6148" s="280" t="s">
        <v>5754</v>
      </c>
      <c r="C6148" s="280" t="s">
        <v>1182</v>
      </c>
      <c r="D6148" s="280" t="s">
        <v>1394</v>
      </c>
      <c r="E6148" s="80">
        <v>0</v>
      </c>
      <c r="F6148" s="80">
        <v>711876</v>
      </c>
      <c r="G6148" s="80">
        <v>4</v>
      </c>
      <c r="H6148" s="280" t="s">
        <v>1394</v>
      </c>
      <c r="I6148" s="80"/>
    </row>
    <row r="6149" spans="1:9">
      <c r="A6149" s="280" t="s">
        <v>7548</v>
      </c>
      <c r="B6149" s="280" t="s">
        <v>5748</v>
      </c>
      <c r="C6149" s="280" t="s">
        <v>1200</v>
      </c>
      <c r="D6149" s="280" t="s">
        <v>1394</v>
      </c>
      <c r="E6149" s="80">
        <v>198600</v>
      </c>
      <c r="F6149" s="80">
        <v>711876</v>
      </c>
      <c r="G6149" s="80">
        <v>4</v>
      </c>
      <c r="H6149" s="280" t="s">
        <v>1394</v>
      </c>
      <c r="I6149" s="80"/>
    </row>
    <row r="6150" spans="1:9">
      <c r="A6150" s="280" t="s">
        <v>7549</v>
      </c>
      <c r="B6150" s="280" t="s">
        <v>5750</v>
      </c>
      <c r="C6150" s="280" t="s">
        <v>1200</v>
      </c>
      <c r="D6150" s="280" t="s">
        <v>1394</v>
      </c>
      <c r="E6150" s="80">
        <v>2309020600</v>
      </c>
      <c r="F6150" s="80">
        <v>711876</v>
      </c>
      <c r="G6150" s="80">
        <v>4</v>
      </c>
      <c r="H6150" s="280" t="s">
        <v>1394</v>
      </c>
      <c r="I6150" s="80"/>
    </row>
    <row r="6151" spans="1:9">
      <c r="A6151" s="280" t="s">
        <v>7550</v>
      </c>
      <c r="B6151" s="280" t="s">
        <v>5752</v>
      </c>
      <c r="C6151" s="280" t="s">
        <v>1200</v>
      </c>
      <c r="D6151" s="280" t="s">
        <v>1394</v>
      </c>
      <c r="E6151" s="80">
        <v>0.27898117087807428</v>
      </c>
      <c r="F6151" s="80">
        <v>711876</v>
      </c>
      <c r="G6151" s="80">
        <v>4</v>
      </c>
      <c r="H6151" s="280" t="s">
        <v>1394</v>
      </c>
      <c r="I6151" s="80"/>
    </row>
    <row r="6152" spans="1:9">
      <c r="A6152" s="280" t="s">
        <v>7551</v>
      </c>
      <c r="B6152" s="280" t="s">
        <v>5754</v>
      </c>
      <c r="C6152" s="280" t="s">
        <v>1200</v>
      </c>
      <c r="D6152" s="280" t="s">
        <v>1394</v>
      </c>
      <c r="E6152" s="80">
        <v>3243.5713523141671</v>
      </c>
      <c r="F6152" s="80">
        <v>711876</v>
      </c>
      <c r="G6152" s="80">
        <v>4</v>
      </c>
      <c r="H6152" s="280" t="s">
        <v>1394</v>
      </c>
      <c r="I6152" s="80"/>
    </row>
    <row r="6153" spans="1:9">
      <c r="A6153" s="280" t="s">
        <v>7552</v>
      </c>
      <c r="B6153" s="280" t="s">
        <v>1457</v>
      </c>
      <c r="C6153" s="280" t="s">
        <v>1200</v>
      </c>
      <c r="D6153" s="280" t="s">
        <v>1211</v>
      </c>
      <c r="E6153" s="80">
        <v>1.5270048797555454E-2</v>
      </c>
      <c r="F6153" s="80">
        <v>711876</v>
      </c>
      <c r="G6153" s="80">
        <v>4</v>
      </c>
      <c r="H6153" s="280" t="s">
        <v>1342</v>
      </c>
      <c r="I6153" s="80"/>
    </row>
    <row r="6154" spans="1:9">
      <c r="A6154" s="280" t="s">
        <v>7553</v>
      </c>
      <c r="B6154" s="280" t="s">
        <v>1457</v>
      </c>
      <c r="C6154" s="280" t="s">
        <v>1200</v>
      </c>
      <c r="D6154" s="280" t="s">
        <v>1212</v>
      </c>
      <c r="E6154" s="80">
        <v>1.5735161067581487E-2</v>
      </c>
      <c r="F6154" s="80">
        <v>711876</v>
      </c>
      <c r="G6154" s="80">
        <v>4</v>
      </c>
      <c r="H6154" s="280" t="s">
        <v>1342</v>
      </c>
      <c r="I6154" s="80"/>
    </row>
    <row r="6155" spans="1:9">
      <c r="A6155" s="280" t="s">
        <v>7554</v>
      </c>
      <c r="B6155" s="280" t="s">
        <v>1457</v>
      </c>
      <c r="C6155" s="280" t="s">
        <v>1200</v>
      </c>
      <c r="D6155" s="280" t="s">
        <v>1213</v>
      </c>
      <c r="E6155" s="80">
        <v>1.5270578922242754E-2</v>
      </c>
      <c r="F6155" s="80">
        <v>711876</v>
      </c>
      <c r="G6155" s="80">
        <v>4</v>
      </c>
      <c r="H6155" s="280" t="s">
        <v>1342</v>
      </c>
      <c r="I6155" s="80"/>
    </row>
    <row r="6156" spans="1:9">
      <c r="A6156" s="280" t="s">
        <v>7555</v>
      </c>
      <c r="B6156" s="280" t="s">
        <v>1457</v>
      </c>
      <c r="C6156" s="280" t="s">
        <v>1200</v>
      </c>
      <c r="D6156" s="280" t="s">
        <v>1214</v>
      </c>
      <c r="E6156" s="80">
        <v>1.5708683361034134E-2</v>
      </c>
      <c r="F6156" s="80">
        <v>711876</v>
      </c>
      <c r="G6156" s="80">
        <v>4</v>
      </c>
      <c r="H6156" s="280" t="s">
        <v>1342</v>
      </c>
      <c r="I6156" s="80"/>
    </row>
    <row r="6157" spans="1:9">
      <c r="A6157" s="280" t="s">
        <v>7556</v>
      </c>
      <c r="B6157" s="280" t="s">
        <v>1457</v>
      </c>
      <c r="C6157" s="280" t="s">
        <v>1200</v>
      </c>
      <c r="D6157" s="280" t="s">
        <v>1215</v>
      </c>
      <c r="E6157" s="80">
        <v>1.5223710065515443E-2</v>
      </c>
      <c r="F6157" s="80">
        <v>711876</v>
      </c>
      <c r="G6157" s="80">
        <v>4</v>
      </c>
      <c r="H6157" s="280" t="s">
        <v>1342</v>
      </c>
      <c r="I6157" s="80"/>
    </row>
    <row r="6158" spans="1:9">
      <c r="A6158" s="280" t="s">
        <v>7557</v>
      </c>
      <c r="B6158" s="280" t="s">
        <v>1457</v>
      </c>
      <c r="C6158" s="280" t="s">
        <v>1200</v>
      </c>
      <c r="D6158" s="280" t="s">
        <v>1216</v>
      </c>
      <c r="E6158" s="80">
        <v>3.7745340203764445E-2</v>
      </c>
      <c r="F6158" s="80">
        <v>711876</v>
      </c>
      <c r="G6158" s="80">
        <v>4</v>
      </c>
      <c r="H6158" s="280" t="s">
        <v>1342</v>
      </c>
      <c r="I6158" s="80"/>
    </row>
    <row r="6159" spans="1:9">
      <c r="A6159" s="280" t="s">
        <v>7558</v>
      </c>
      <c r="B6159" s="280" t="s">
        <v>1457</v>
      </c>
      <c r="C6159" s="280" t="s">
        <v>1200</v>
      </c>
      <c r="D6159" s="280" t="s">
        <v>1217</v>
      </c>
      <c r="E6159" s="80">
        <v>1.2532167198295504E-2</v>
      </c>
      <c r="F6159" s="80">
        <v>711876</v>
      </c>
      <c r="G6159" s="80">
        <v>4</v>
      </c>
      <c r="H6159" s="280" t="s">
        <v>1342</v>
      </c>
      <c r="I6159" s="80"/>
    </row>
    <row r="6160" spans="1:9">
      <c r="A6160" s="280" t="s">
        <v>7559</v>
      </c>
      <c r="B6160" s="280" t="s">
        <v>1457</v>
      </c>
      <c r="C6160" s="280" t="s">
        <v>1200</v>
      </c>
      <c r="D6160" s="280" t="s">
        <v>1218</v>
      </c>
      <c r="E6160" s="80">
        <v>9.8816929304907757E-3</v>
      </c>
      <c r="F6160" s="80">
        <v>711876</v>
      </c>
      <c r="G6160" s="80">
        <v>4</v>
      </c>
      <c r="H6160" s="280" t="s">
        <v>1342</v>
      </c>
      <c r="I6160" s="80"/>
    </row>
    <row r="6161" spans="1:9">
      <c r="A6161" s="280" t="s">
        <v>7560</v>
      </c>
      <c r="B6161" s="280" t="s">
        <v>1457</v>
      </c>
      <c r="C6161" s="280" t="s">
        <v>1200</v>
      </c>
      <c r="D6161" s="280" t="s">
        <v>1219</v>
      </c>
      <c r="E6161" s="80">
        <v>1.5063894056528637E-2</v>
      </c>
      <c r="F6161" s="80">
        <v>711876</v>
      </c>
      <c r="G6161" s="80">
        <v>4</v>
      </c>
      <c r="H6161" s="280" t="s">
        <v>1342</v>
      </c>
      <c r="I6161" s="80"/>
    </row>
    <row r="6162" spans="1:9">
      <c r="A6162" s="280" t="s">
        <v>7561</v>
      </c>
      <c r="B6162" s="280" t="s">
        <v>1457</v>
      </c>
      <c r="C6162" s="280" t="s">
        <v>1200</v>
      </c>
      <c r="D6162" s="280" t="s">
        <v>1347</v>
      </c>
      <c r="E6162" s="80">
        <v>1.6617957987937304E-2</v>
      </c>
      <c r="F6162" s="80">
        <v>711876</v>
      </c>
      <c r="G6162" s="80">
        <v>4</v>
      </c>
      <c r="H6162" s="280" t="s">
        <v>1342</v>
      </c>
      <c r="I6162" s="80"/>
    </row>
    <row r="6163" spans="1:9">
      <c r="A6163" s="280" t="s">
        <v>7562</v>
      </c>
      <c r="B6163" s="280" t="s">
        <v>1457</v>
      </c>
      <c r="C6163" s="280" t="s">
        <v>1200</v>
      </c>
      <c r="D6163" s="280" t="s">
        <v>1344</v>
      </c>
      <c r="E6163" s="80">
        <v>4.35850574646773E-2</v>
      </c>
      <c r="F6163" s="80">
        <v>711876</v>
      </c>
      <c r="G6163" s="80">
        <v>4</v>
      </c>
      <c r="H6163" s="280" t="s">
        <v>1342</v>
      </c>
      <c r="I6163" s="80"/>
    </row>
    <row r="6164" spans="1:9">
      <c r="A6164" s="280" t="s">
        <v>7563</v>
      </c>
      <c r="B6164" s="280" t="s">
        <v>5748</v>
      </c>
      <c r="C6164" s="280" t="s">
        <v>1201</v>
      </c>
      <c r="D6164" s="280" t="s">
        <v>1394</v>
      </c>
      <c r="E6164" s="80">
        <v>668160</v>
      </c>
      <c r="F6164" s="80">
        <v>711876</v>
      </c>
      <c r="G6164" s="80">
        <v>4</v>
      </c>
      <c r="H6164" s="280" t="s">
        <v>1394</v>
      </c>
      <c r="I6164" s="80"/>
    </row>
    <row r="6165" spans="1:9">
      <c r="A6165" s="280" t="s">
        <v>7564</v>
      </c>
      <c r="B6165" s="280" t="s">
        <v>5750</v>
      </c>
      <c r="C6165" s="280" t="s">
        <v>1201</v>
      </c>
      <c r="D6165" s="280" t="s">
        <v>1394</v>
      </c>
      <c r="E6165" s="80">
        <v>84099257927</v>
      </c>
      <c r="F6165" s="80">
        <v>711876</v>
      </c>
      <c r="G6165" s="80">
        <v>4</v>
      </c>
      <c r="H6165" s="280" t="s">
        <v>1394</v>
      </c>
      <c r="I6165" s="80"/>
    </row>
    <row r="6166" spans="1:9">
      <c r="A6166" s="280" t="s">
        <v>7565</v>
      </c>
      <c r="B6166" s="280" t="s">
        <v>5752</v>
      </c>
      <c r="C6166" s="280" t="s">
        <v>1201</v>
      </c>
      <c r="D6166" s="280" t="s">
        <v>1394</v>
      </c>
      <c r="E6166" s="80">
        <v>0.93859042867016163</v>
      </c>
      <c r="F6166" s="80">
        <v>711876</v>
      </c>
      <c r="G6166" s="80">
        <v>4</v>
      </c>
      <c r="H6166" s="280" t="s">
        <v>1394</v>
      </c>
      <c r="I6166" s="80"/>
    </row>
    <row r="6167" spans="1:9">
      <c r="A6167" s="280" t="s">
        <v>7566</v>
      </c>
      <c r="B6167" s="280" t="s">
        <v>5754</v>
      </c>
      <c r="C6167" s="280" t="s">
        <v>1201</v>
      </c>
      <c r="D6167" s="280" t="s">
        <v>1394</v>
      </c>
      <c r="E6167" s="80">
        <v>118137.50980086419</v>
      </c>
      <c r="F6167" s="80">
        <v>711876</v>
      </c>
      <c r="G6167" s="80">
        <v>4</v>
      </c>
      <c r="H6167" s="280" t="s">
        <v>1394</v>
      </c>
      <c r="I6167" s="80"/>
    </row>
    <row r="6168" spans="1:9">
      <c r="A6168" s="280" t="s">
        <v>7567</v>
      </c>
      <c r="B6168" s="280" t="s">
        <v>1457</v>
      </c>
      <c r="C6168" s="280" t="s">
        <v>1201</v>
      </c>
      <c r="D6168" s="280" t="s">
        <v>1211</v>
      </c>
      <c r="E6168" s="80">
        <v>0.16816565594963531</v>
      </c>
      <c r="F6168" s="80">
        <v>711876</v>
      </c>
      <c r="G6168" s="80">
        <v>4</v>
      </c>
      <c r="H6168" s="280" t="s">
        <v>1342</v>
      </c>
      <c r="I6168" s="80"/>
    </row>
    <row r="6169" spans="1:9">
      <c r="A6169" s="280" t="s">
        <v>7568</v>
      </c>
      <c r="B6169" s="280" t="s">
        <v>1457</v>
      </c>
      <c r="C6169" s="280" t="s">
        <v>1201</v>
      </c>
      <c r="D6169" s="280" t="s">
        <v>1212</v>
      </c>
      <c r="E6169" s="80">
        <v>0.17140618295297677</v>
      </c>
      <c r="F6169" s="80">
        <v>711876</v>
      </c>
      <c r="G6169" s="80">
        <v>4</v>
      </c>
      <c r="H6169" s="280" t="s">
        <v>1342</v>
      </c>
      <c r="I6169" s="80"/>
    </row>
    <row r="6170" spans="1:9">
      <c r="A6170" s="280" t="s">
        <v>7569</v>
      </c>
      <c r="B6170" s="280" t="s">
        <v>1457</v>
      </c>
      <c r="C6170" s="280" t="s">
        <v>1201</v>
      </c>
      <c r="D6170" s="280" t="s">
        <v>1213</v>
      </c>
      <c r="E6170" s="80">
        <v>0.16817941047406498</v>
      </c>
      <c r="F6170" s="80">
        <v>711876</v>
      </c>
      <c r="G6170" s="80">
        <v>4</v>
      </c>
      <c r="H6170" s="280" t="s">
        <v>1342</v>
      </c>
      <c r="I6170" s="80"/>
    </row>
    <row r="6171" spans="1:9">
      <c r="A6171" s="280" t="s">
        <v>7570</v>
      </c>
      <c r="B6171" s="280" t="s">
        <v>1457</v>
      </c>
      <c r="C6171" s="280" t="s">
        <v>1201</v>
      </c>
      <c r="D6171" s="280" t="s">
        <v>1214</v>
      </c>
      <c r="E6171" s="80">
        <v>0.17121926820365568</v>
      </c>
      <c r="F6171" s="80">
        <v>711876</v>
      </c>
      <c r="G6171" s="80">
        <v>4</v>
      </c>
      <c r="H6171" s="280" t="s">
        <v>1342</v>
      </c>
      <c r="I6171" s="80"/>
    </row>
    <row r="6172" spans="1:9">
      <c r="A6172" s="280" t="s">
        <v>7571</v>
      </c>
      <c r="B6172" s="280" t="s">
        <v>1457</v>
      </c>
      <c r="C6172" s="280" t="s">
        <v>1201</v>
      </c>
      <c r="D6172" s="280" t="s">
        <v>1215</v>
      </c>
      <c r="E6172" s="80">
        <v>0.16841052148886076</v>
      </c>
      <c r="F6172" s="80">
        <v>711876</v>
      </c>
      <c r="G6172" s="80">
        <v>4</v>
      </c>
      <c r="H6172" s="280" t="s">
        <v>1342</v>
      </c>
      <c r="I6172" s="80"/>
    </row>
    <row r="6173" spans="1:9">
      <c r="A6173" s="280" t="s">
        <v>7572</v>
      </c>
      <c r="B6173" s="280" t="s">
        <v>1457</v>
      </c>
      <c r="C6173" s="280" t="s">
        <v>1201</v>
      </c>
      <c r="D6173" s="280" t="s">
        <v>1216</v>
      </c>
      <c r="E6173" s="80">
        <v>-1.0678129388572057</v>
      </c>
      <c r="F6173" s="80">
        <v>711876</v>
      </c>
      <c r="G6173" s="80">
        <v>4</v>
      </c>
      <c r="H6173" s="280" t="s">
        <v>1342</v>
      </c>
      <c r="I6173" s="80"/>
    </row>
    <row r="6174" spans="1:9">
      <c r="A6174" s="280" t="s">
        <v>7573</v>
      </c>
      <c r="B6174" s="280" t="s">
        <v>1457</v>
      </c>
      <c r="C6174" s="280" t="s">
        <v>1201</v>
      </c>
      <c r="D6174" s="280" t="s">
        <v>1217</v>
      </c>
      <c r="E6174" s="80">
        <v>0.13527254933506982</v>
      </c>
      <c r="F6174" s="80">
        <v>711876</v>
      </c>
      <c r="G6174" s="80">
        <v>4</v>
      </c>
      <c r="H6174" s="280" t="s">
        <v>1342</v>
      </c>
      <c r="I6174" s="80"/>
    </row>
    <row r="6175" spans="1:9">
      <c r="A6175" s="280" t="s">
        <v>7574</v>
      </c>
      <c r="B6175" s="280" t="s">
        <v>1457</v>
      </c>
      <c r="C6175" s="280" t="s">
        <v>1201</v>
      </c>
      <c r="D6175" s="280" t="s">
        <v>1218</v>
      </c>
      <c r="E6175" s="80">
        <v>0.11924246329710696</v>
      </c>
      <c r="F6175" s="80">
        <v>711876</v>
      </c>
      <c r="G6175" s="80">
        <v>4</v>
      </c>
      <c r="H6175" s="280" t="s">
        <v>1342</v>
      </c>
      <c r="I6175" s="80"/>
    </row>
    <row r="6176" spans="1:9">
      <c r="A6176" s="280" t="s">
        <v>7575</v>
      </c>
      <c r="B6176" s="280" t="s">
        <v>1457</v>
      </c>
      <c r="C6176" s="280" t="s">
        <v>1201</v>
      </c>
      <c r="D6176" s="280" t="s">
        <v>1219</v>
      </c>
      <c r="E6176" s="80">
        <v>19961.420302223447</v>
      </c>
      <c r="F6176" s="80">
        <v>711876</v>
      </c>
      <c r="G6176" s="80">
        <v>4</v>
      </c>
      <c r="H6176" s="280" t="s">
        <v>1342</v>
      </c>
      <c r="I6176" s="80"/>
    </row>
    <row r="6177" spans="1:9">
      <c r="A6177" s="280" t="s">
        <v>7576</v>
      </c>
      <c r="B6177" s="280" t="s">
        <v>1457</v>
      </c>
      <c r="C6177" s="280" t="s">
        <v>1201</v>
      </c>
      <c r="D6177" s="280" t="s">
        <v>1347</v>
      </c>
      <c r="E6177" s="80">
        <v>0.2172326194564054</v>
      </c>
      <c r="F6177" s="80">
        <v>711876</v>
      </c>
      <c r="G6177" s="80">
        <v>4</v>
      </c>
      <c r="H6177" s="280" t="s">
        <v>1342</v>
      </c>
      <c r="I6177" s="80"/>
    </row>
    <row r="6178" spans="1:9">
      <c r="A6178" s="280" t="s">
        <v>7577</v>
      </c>
      <c r="B6178" s="280" t="s">
        <v>1457</v>
      </c>
      <c r="C6178" s="280" t="s">
        <v>1201</v>
      </c>
      <c r="D6178" s="280" t="s">
        <v>1344</v>
      </c>
      <c r="E6178" s="80">
        <v>0.49466981096545704</v>
      </c>
      <c r="F6178" s="80">
        <v>711876</v>
      </c>
      <c r="G6178" s="80">
        <v>4</v>
      </c>
      <c r="H6178" s="280" t="s">
        <v>1342</v>
      </c>
      <c r="I6178" s="80"/>
    </row>
    <row r="6179" spans="1:9">
      <c r="A6179" s="280" t="s">
        <v>7578</v>
      </c>
      <c r="B6179" s="280" t="s">
        <v>5748</v>
      </c>
      <c r="C6179" s="280" t="s">
        <v>1202</v>
      </c>
      <c r="D6179" s="280" t="s">
        <v>1394</v>
      </c>
      <c r="E6179" s="80">
        <v>20714</v>
      </c>
      <c r="F6179" s="80">
        <v>711876</v>
      </c>
      <c r="G6179" s="80">
        <v>4</v>
      </c>
      <c r="H6179" s="280" t="s">
        <v>1394</v>
      </c>
      <c r="I6179" s="80"/>
    </row>
    <row r="6180" spans="1:9">
      <c r="A6180" s="280" t="s">
        <v>7579</v>
      </c>
      <c r="B6180" s="280" t="s">
        <v>5750</v>
      </c>
      <c r="C6180" s="280" t="s">
        <v>1202</v>
      </c>
      <c r="D6180" s="280" t="s">
        <v>1394</v>
      </c>
      <c r="E6180" s="80">
        <v>3274350052.265625</v>
      </c>
      <c r="F6180" s="80">
        <v>711876</v>
      </c>
      <c r="G6180" s="80">
        <v>4</v>
      </c>
      <c r="H6180" s="280" t="s">
        <v>1394</v>
      </c>
      <c r="I6180" s="80"/>
    </row>
    <row r="6181" spans="1:9">
      <c r="A6181" s="280" t="s">
        <v>7580</v>
      </c>
      <c r="B6181" s="280" t="s">
        <v>5752</v>
      </c>
      <c r="C6181" s="280" t="s">
        <v>1202</v>
      </c>
      <c r="D6181" s="280" t="s">
        <v>1394</v>
      </c>
      <c r="E6181" s="80">
        <v>2.9097764217363698E-2</v>
      </c>
      <c r="F6181" s="80">
        <v>711876</v>
      </c>
      <c r="G6181" s="80">
        <v>4</v>
      </c>
      <c r="H6181" s="280" t="s">
        <v>1394</v>
      </c>
      <c r="I6181" s="80"/>
    </row>
    <row r="6182" spans="1:9">
      <c r="A6182" s="280" t="s">
        <v>7581</v>
      </c>
      <c r="B6182" s="280" t="s">
        <v>5754</v>
      </c>
      <c r="C6182" s="280" t="s">
        <v>1202</v>
      </c>
      <c r="D6182" s="280" t="s">
        <v>1394</v>
      </c>
      <c r="E6182" s="80">
        <v>4599.6073083874508</v>
      </c>
      <c r="F6182" s="80">
        <v>711876</v>
      </c>
      <c r="G6182" s="80">
        <v>4</v>
      </c>
      <c r="H6182" s="280" t="s">
        <v>1394</v>
      </c>
      <c r="I6182" s="80"/>
    </row>
    <row r="6183" spans="1:9">
      <c r="A6183" s="280" t="s">
        <v>7582</v>
      </c>
      <c r="B6183" s="280" t="s">
        <v>1457</v>
      </c>
      <c r="C6183" s="280" t="s">
        <v>1202</v>
      </c>
      <c r="D6183" s="280" t="s">
        <v>1211</v>
      </c>
      <c r="E6183" s="80">
        <v>0.211121395051733</v>
      </c>
      <c r="F6183" s="80">
        <v>711876</v>
      </c>
      <c r="G6183" s="80">
        <v>4</v>
      </c>
      <c r="H6183" s="280" t="s">
        <v>1342</v>
      </c>
      <c r="I6183" s="80"/>
    </row>
    <row r="6184" spans="1:9">
      <c r="A6184" s="280" t="s">
        <v>7583</v>
      </c>
      <c r="B6184" s="280" t="s">
        <v>1457</v>
      </c>
      <c r="C6184" s="280" t="s">
        <v>1202</v>
      </c>
      <c r="D6184" s="280" t="s">
        <v>1212</v>
      </c>
      <c r="E6184" s="80">
        <v>0.22315391841155202</v>
      </c>
      <c r="F6184" s="80">
        <v>711876</v>
      </c>
      <c r="G6184" s="80">
        <v>4</v>
      </c>
      <c r="H6184" s="280" t="s">
        <v>1342</v>
      </c>
      <c r="I6184" s="80"/>
    </row>
    <row r="6185" spans="1:9">
      <c r="A6185" s="280" t="s">
        <v>7584</v>
      </c>
      <c r="B6185" s="280" t="s">
        <v>1457</v>
      </c>
      <c r="C6185" s="280" t="s">
        <v>1202</v>
      </c>
      <c r="D6185" s="280" t="s">
        <v>1213</v>
      </c>
      <c r="E6185" s="80">
        <v>0.211121395051733</v>
      </c>
      <c r="F6185" s="80">
        <v>711876</v>
      </c>
      <c r="G6185" s="80">
        <v>4</v>
      </c>
      <c r="H6185" s="280" t="s">
        <v>1342</v>
      </c>
      <c r="I6185" s="80"/>
    </row>
    <row r="6186" spans="1:9">
      <c r="A6186" s="280" t="s">
        <v>7585</v>
      </c>
      <c r="B6186" s="280" t="s">
        <v>1457</v>
      </c>
      <c r="C6186" s="280" t="s">
        <v>1202</v>
      </c>
      <c r="D6186" s="280" t="s">
        <v>1214</v>
      </c>
      <c r="E6186" s="80">
        <v>0.22315391841155202</v>
      </c>
      <c r="F6186" s="80">
        <v>711876</v>
      </c>
      <c r="G6186" s="80">
        <v>4</v>
      </c>
      <c r="H6186" s="280" t="s">
        <v>1342</v>
      </c>
      <c r="I6186" s="80"/>
    </row>
    <row r="6187" spans="1:9">
      <c r="A6187" s="280" t="s">
        <v>7586</v>
      </c>
      <c r="B6187" s="280" t="s">
        <v>1457</v>
      </c>
      <c r="C6187" s="280" t="s">
        <v>1202</v>
      </c>
      <c r="D6187" s="280" t="s">
        <v>1215</v>
      </c>
      <c r="E6187" s="80">
        <v>0.17872262094023172</v>
      </c>
      <c r="F6187" s="80">
        <v>711876</v>
      </c>
      <c r="G6187" s="80">
        <v>4</v>
      </c>
      <c r="H6187" s="280" t="s">
        <v>1342</v>
      </c>
      <c r="I6187" s="80"/>
    </row>
    <row r="6188" spans="1:9">
      <c r="A6188" s="280" t="s">
        <v>7587</v>
      </c>
      <c r="B6188" s="280" t="s">
        <v>1457</v>
      </c>
      <c r="C6188" s="280" t="s">
        <v>1202</v>
      </c>
      <c r="D6188" s="280" t="s">
        <v>1216</v>
      </c>
      <c r="E6188" s="80">
        <v>0.23369918883527249</v>
      </c>
      <c r="F6188" s="80">
        <v>711876</v>
      </c>
      <c r="G6188" s="80">
        <v>4</v>
      </c>
      <c r="H6188" s="280" t="s">
        <v>1342</v>
      </c>
      <c r="I6188" s="80"/>
    </row>
    <row r="6189" spans="1:9">
      <c r="A6189" s="280" t="s">
        <v>7588</v>
      </c>
      <c r="B6189" s="280" t="s">
        <v>1457</v>
      </c>
      <c r="C6189" s="280" t="s">
        <v>1202</v>
      </c>
      <c r="D6189" s="280" t="s">
        <v>1217</v>
      </c>
      <c r="E6189" s="80">
        <v>0.15576083585022901</v>
      </c>
      <c r="F6189" s="80">
        <v>711876</v>
      </c>
      <c r="G6189" s="80">
        <v>4</v>
      </c>
      <c r="H6189" s="280" t="s">
        <v>1342</v>
      </c>
      <c r="I6189" s="80"/>
    </row>
    <row r="6190" spans="1:9">
      <c r="A6190" s="280" t="s">
        <v>7589</v>
      </c>
      <c r="B6190" s="280" t="s">
        <v>1457</v>
      </c>
      <c r="C6190" s="280" t="s">
        <v>1202</v>
      </c>
      <c r="D6190" s="280" t="s">
        <v>1218</v>
      </c>
      <c r="E6190" s="80">
        <v>8.4312925441552902E-2</v>
      </c>
      <c r="F6190" s="80">
        <v>711876</v>
      </c>
      <c r="G6190" s="80">
        <v>4</v>
      </c>
      <c r="H6190" s="280" t="s">
        <v>1342</v>
      </c>
      <c r="I6190" s="80"/>
    </row>
    <row r="6191" spans="1:9">
      <c r="A6191" s="280" t="s">
        <v>7590</v>
      </c>
      <c r="B6191" s="280" t="s">
        <v>1457</v>
      </c>
      <c r="C6191" s="280" t="s">
        <v>1202</v>
      </c>
      <c r="D6191" s="280" t="s">
        <v>1219</v>
      </c>
      <c r="E6191" s="80">
        <v>0.20757904363787272</v>
      </c>
      <c r="F6191" s="80">
        <v>711876</v>
      </c>
      <c r="G6191" s="80">
        <v>4</v>
      </c>
      <c r="H6191" s="280" t="s">
        <v>1342</v>
      </c>
      <c r="I6191" s="80"/>
    </row>
    <row r="6192" spans="1:9">
      <c r="A6192" s="280" t="s">
        <v>7591</v>
      </c>
      <c r="B6192" s="280" t="s">
        <v>1457</v>
      </c>
      <c r="C6192" s="280" t="s">
        <v>1202</v>
      </c>
      <c r="D6192" s="280" t="s">
        <v>1347</v>
      </c>
      <c r="E6192" s="80">
        <v>0.257871135073724</v>
      </c>
      <c r="F6192" s="80">
        <v>711876</v>
      </c>
      <c r="G6192" s="80">
        <v>4</v>
      </c>
      <c r="H6192" s="280" t="s">
        <v>1342</v>
      </c>
      <c r="I6192" s="80"/>
    </row>
    <row r="6193" spans="1:9">
      <c r="A6193" s="280" t="s">
        <v>7592</v>
      </c>
      <c r="B6193" s="280" t="s">
        <v>1457</v>
      </c>
      <c r="C6193" s="280" t="s">
        <v>1202</v>
      </c>
      <c r="D6193" s="280" t="s">
        <v>1344</v>
      </c>
      <c r="E6193" s="80">
        <v>0.61210847803382007</v>
      </c>
      <c r="F6193" s="80">
        <v>711876</v>
      </c>
      <c r="G6193" s="80">
        <v>4</v>
      </c>
      <c r="H6193" s="280" t="s">
        <v>1342</v>
      </c>
      <c r="I6193" s="80"/>
    </row>
    <row r="6194" spans="1:9">
      <c r="A6194" s="280" t="s">
        <v>7593</v>
      </c>
      <c r="B6194" s="280" t="s">
        <v>5748</v>
      </c>
      <c r="C6194" s="280" t="s">
        <v>1203</v>
      </c>
      <c r="D6194" s="280" t="s">
        <v>1394</v>
      </c>
      <c r="E6194" s="80">
        <v>114737</v>
      </c>
      <c r="F6194" s="80">
        <v>711876</v>
      </c>
      <c r="G6194" s="80">
        <v>4</v>
      </c>
      <c r="H6194" s="280" t="s">
        <v>1394</v>
      </c>
      <c r="I6194" s="80"/>
    </row>
    <row r="6195" spans="1:9">
      <c r="A6195" s="280" t="s">
        <v>7594</v>
      </c>
      <c r="B6195" s="280" t="s">
        <v>5750</v>
      </c>
      <c r="C6195" s="280" t="s">
        <v>1203</v>
      </c>
      <c r="D6195" s="280" t="s">
        <v>1394</v>
      </c>
      <c r="E6195" s="80">
        <v>562789691.00976563</v>
      </c>
      <c r="F6195" s="80">
        <v>711876</v>
      </c>
      <c r="G6195" s="80">
        <v>4</v>
      </c>
      <c r="H6195" s="280" t="s">
        <v>1394</v>
      </c>
      <c r="I6195" s="80"/>
    </row>
    <row r="6196" spans="1:9">
      <c r="A6196" s="280" t="s">
        <v>7595</v>
      </c>
      <c r="B6196" s="280" t="s">
        <v>5752</v>
      </c>
      <c r="C6196" s="280" t="s">
        <v>1203</v>
      </c>
      <c r="D6196" s="280" t="s">
        <v>1394</v>
      </c>
      <c r="E6196" s="80">
        <v>0.16117554180784294</v>
      </c>
      <c r="F6196" s="80">
        <v>711876</v>
      </c>
      <c r="G6196" s="80">
        <v>4</v>
      </c>
      <c r="H6196" s="280" t="s">
        <v>1394</v>
      </c>
      <c r="I6196" s="80"/>
    </row>
    <row r="6197" spans="1:9">
      <c r="A6197" s="280" t="s">
        <v>7596</v>
      </c>
      <c r="B6197" s="280" t="s">
        <v>5754</v>
      </c>
      <c r="C6197" s="280" t="s">
        <v>1203</v>
      </c>
      <c r="D6197" s="280" t="s">
        <v>1394</v>
      </c>
      <c r="E6197" s="80">
        <v>790.57264328305155</v>
      </c>
      <c r="F6197" s="80">
        <v>711876</v>
      </c>
      <c r="G6197" s="80">
        <v>4</v>
      </c>
      <c r="H6197" s="280" t="s">
        <v>1394</v>
      </c>
      <c r="I6197" s="80"/>
    </row>
    <row r="6198" spans="1:9">
      <c r="A6198" s="280" t="s">
        <v>7597</v>
      </c>
      <c r="B6198" s="280" t="s">
        <v>1457</v>
      </c>
      <c r="C6198" s="280" t="s">
        <v>1203</v>
      </c>
      <c r="D6198" s="280" t="s">
        <v>1211</v>
      </c>
      <c r="E6198" s="80">
        <v>6.6074034501263611E-3</v>
      </c>
      <c r="F6198" s="80">
        <v>711876</v>
      </c>
      <c r="G6198" s="80">
        <v>4</v>
      </c>
      <c r="H6198" s="280" t="s">
        <v>1342</v>
      </c>
      <c r="I6198" s="80"/>
    </row>
    <row r="6199" spans="1:9">
      <c r="A6199" s="280" t="s">
        <v>7598</v>
      </c>
      <c r="B6199" s="280" t="s">
        <v>1457</v>
      </c>
      <c r="C6199" s="280" t="s">
        <v>1203</v>
      </c>
      <c r="D6199" s="280" t="s">
        <v>1212</v>
      </c>
      <c r="E6199" s="80">
        <v>6.7977220131019674E-3</v>
      </c>
      <c r="F6199" s="80">
        <v>711876</v>
      </c>
      <c r="G6199" s="80">
        <v>4</v>
      </c>
      <c r="H6199" s="280" t="s">
        <v>1342</v>
      </c>
      <c r="I6199" s="80"/>
    </row>
    <row r="6200" spans="1:9">
      <c r="A6200" s="280" t="s">
        <v>7599</v>
      </c>
      <c r="B6200" s="280" t="s">
        <v>1457</v>
      </c>
      <c r="C6200" s="280" t="s">
        <v>1203</v>
      </c>
      <c r="D6200" s="280" t="s">
        <v>1213</v>
      </c>
      <c r="E6200" s="80">
        <v>6.6074034501263611E-3</v>
      </c>
      <c r="F6200" s="80">
        <v>711876</v>
      </c>
      <c r="G6200" s="80">
        <v>4</v>
      </c>
      <c r="H6200" s="280" t="s">
        <v>1342</v>
      </c>
      <c r="I6200" s="80"/>
    </row>
    <row r="6201" spans="1:9">
      <c r="A6201" s="280" t="s">
        <v>7600</v>
      </c>
      <c r="B6201" s="280" t="s">
        <v>1457</v>
      </c>
      <c r="C6201" s="280" t="s">
        <v>1203</v>
      </c>
      <c r="D6201" s="280" t="s">
        <v>1214</v>
      </c>
      <c r="E6201" s="80">
        <v>6.7910875648820685E-3</v>
      </c>
      <c r="F6201" s="80">
        <v>711876</v>
      </c>
      <c r="G6201" s="80">
        <v>4</v>
      </c>
      <c r="H6201" s="280" t="s">
        <v>1342</v>
      </c>
      <c r="I6201" s="80"/>
    </row>
    <row r="6202" spans="1:9">
      <c r="A6202" s="280" t="s">
        <v>7601</v>
      </c>
      <c r="B6202" s="280" t="s">
        <v>1457</v>
      </c>
      <c r="C6202" s="280" t="s">
        <v>1203</v>
      </c>
      <c r="D6202" s="280" t="s">
        <v>1215</v>
      </c>
      <c r="E6202" s="80">
        <v>6.6078419412448804E-3</v>
      </c>
      <c r="F6202" s="80">
        <v>711876</v>
      </c>
      <c r="G6202" s="80">
        <v>4</v>
      </c>
      <c r="H6202" s="280" t="s">
        <v>1342</v>
      </c>
      <c r="I6202" s="80"/>
    </row>
    <row r="6203" spans="1:9">
      <c r="A6203" s="280" t="s">
        <v>7602</v>
      </c>
      <c r="B6203" s="280" t="s">
        <v>1457</v>
      </c>
      <c r="C6203" s="280" t="s">
        <v>1203</v>
      </c>
      <c r="D6203" s="280" t="s">
        <v>1216</v>
      </c>
      <c r="E6203" s="80">
        <v>7.2155999652872326E-3</v>
      </c>
      <c r="F6203" s="80">
        <v>711876</v>
      </c>
      <c r="G6203" s="80">
        <v>4</v>
      </c>
      <c r="H6203" s="280" t="s">
        <v>1342</v>
      </c>
      <c r="I6203" s="80"/>
    </row>
    <row r="6204" spans="1:9">
      <c r="A6204" s="280" t="s">
        <v>7603</v>
      </c>
      <c r="B6204" s="280" t="s">
        <v>1457</v>
      </c>
      <c r="C6204" s="280" t="s">
        <v>1203</v>
      </c>
      <c r="D6204" s="280" t="s">
        <v>1217</v>
      </c>
      <c r="E6204" s="80">
        <v>5.4094587756422846E-3</v>
      </c>
      <c r="F6204" s="80">
        <v>711876</v>
      </c>
      <c r="G6204" s="80">
        <v>4</v>
      </c>
      <c r="H6204" s="280" t="s">
        <v>1342</v>
      </c>
      <c r="I6204" s="80"/>
    </row>
    <row r="6205" spans="1:9">
      <c r="A6205" s="280" t="s">
        <v>7604</v>
      </c>
      <c r="B6205" s="280" t="s">
        <v>1457</v>
      </c>
      <c r="C6205" s="280" t="s">
        <v>1203</v>
      </c>
      <c r="D6205" s="280" t="s">
        <v>1218</v>
      </c>
      <c r="E6205" s="80">
        <v>5.7293923453512899E-3</v>
      </c>
      <c r="F6205" s="80">
        <v>711876</v>
      </c>
      <c r="G6205" s="80">
        <v>4</v>
      </c>
      <c r="H6205" s="280" t="s">
        <v>1342</v>
      </c>
      <c r="I6205" s="80"/>
    </row>
    <row r="6206" spans="1:9">
      <c r="A6206" s="280" t="s">
        <v>7605</v>
      </c>
      <c r="B6206" s="280" t="s">
        <v>1457</v>
      </c>
      <c r="C6206" s="280" t="s">
        <v>1203</v>
      </c>
      <c r="D6206" s="280" t="s">
        <v>1219</v>
      </c>
      <c r="E6206" s="80">
        <v>1060.3350372087366</v>
      </c>
      <c r="F6206" s="80">
        <v>711876</v>
      </c>
      <c r="G6206" s="80">
        <v>4</v>
      </c>
      <c r="H6206" s="280" t="s">
        <v>1342</v>
      </c>
      <c r="I6206" s="80"/>
    </row>
    <row r="6207" spans="1:9">
      <c r="A6207" s="280" t="s">
        <v>7606</v>
      </c>
      <c r="B6207" s="280" t="s">
        <v>1457</v>
      </c>
      <c r="C6207" s="280" t="s">
        <v>1203</v>
      </c>
      <c r="D6207" s="280" t="s">
        <v>1347</v>
      </c>
      <c r="E6207" s="80">
        <v>8.2928218447349614E-3</v>
      </c>
      <c r="F6207" s="80">
        <v>711876</v>
      </c>
      <c r="G6207" s="80">
        <v>4</v>
      </c>
      <c r="H6207" s="280" t="s">
        <v>1342</v>
      </c>
      <c r="I6207" s="80"/>
    </row>
    <row r="6208" spans="1:9">
      <c r="A6208" s="280" t="s">
        <v>7607</v>
      </c>
      <c r="B6208" s="280" t="s">
        <v>1457</v>
      </c>
      <c r="C6208" s="280" t="s">
        <v>1203</v>
      </c>
      <c r="D6208" s="280" t="s">
        <v>1344</v>
      </c>
      <c r="E6208" s="80">
        <v>1.9171688475192666E-2</v>
      </c>
      <c r="F6208" s="80">
        <v>711876</v>
      </c>
      <c r="G6208" s="80">
        <v>4</v>
      </c>
      <c r="H6208" s="280" t="s">
        <v>1342</v>
      </c>
      <c r="I6208" s="80"/>
    </row>
    <row r="6209" spans="1:9">
      <c r="A6209" s="280" t="s">
        <v>7608</v>
      </c>
      <c r="B6209" s="280" t="s">
        <v>5748</v>
      </c>
      <c r="C6209" s="280" t="s">
        <v>1204</v>
      </c>
      <c r="D6209" s="280" t="s">
        <v>1394</v>
      </c>
      <c r="E6209" s="80">
        <v>455612</v>
      </c>
      <c r="F6209" s="80">
        <v>711876</v>
      </c>
      <c r="G6209" s="80">
        <v>4</v>
      </c>
      <c r="H6209" s="280" t="s">
        <v>1394</v>
      </c>
      <c r="I6209" s="80"/>
    </row>
    <row r="6210" spans="1:9">
      <c r="A6210" s="280" t="s">
        <v>7609</v>
      </c>
      <c r="B6210" s="280" t="s">
        <v>5750</v>
      </c>
      <c r="C6210" s="280" t="s">
        <v>1204</v>
      </c>
      <c r="D6210" s="280" t="s">
        <v>1394</v>
      </c>
      <c r="E6210" s="80">
        <v>209499653009.5</v>
      </c>
      <c r="F6210" s="80">
        <v>711876</v>
      </c>
      <c r="G6210" s="80">
        <v>4</v>
      </c>
      <c r="H6210" s="280" t="s">
        <v>1394</v>
      </c>
      <c r="I6210" s="80"/>
    </row>
    <row r="6211" spans="1:9">
      <c r="A6211" s="280" t="s">
        <v>7610</v>
      </c>
      <c r="B6211" s="280" t="s">
        <v>5752</v>
      </c>
      <c r="C6211" s="280" t="s">
        <v>1204</v>
      </c>
      <c r="D6211" s="280" t="s">
        <v>1394</v>
      </c>
      <c r="E6211" s="80">
        <v>0.64001595783535337</v>
      </c>
      <c r="F6211" s="80">
        <v>711876</v>
      </c>
      <c r="G6211" s="80">
        <v>4</v>
      </c>
      <c r="H6211" s="280" t="s">
        <v>1394</v>
      </c>
      <c r="I6211" s="80"/>
    </row>
    <row r="6212" spans="1:9">
      <c r="A6212" s="280" t="s">
        <v>7611</v>
      </c>
      <c r="B6212" s="280" t="s">
        <v>5754</v>
      </c>
      <c r="C6212" s="280" t="s">
        <v>1204</v>
      </c>
      <c r="D6212" s="280" t="s">
        <v>1394</v>
      </c>
      <c r="E6212" s="80">
        <v>294292.33884763636</v>
      </c>
      <c r="F6212" s="80">
        <v>711876</v>
      </c>
      <c r="G6212" s="80">
        <v>4</v>
      </c>
      <c r="H6212" s="280" t="s">
        <v>1394</v>
      </c>
      <c r="I6212" s="80"/>
    </row>
    <row r="6213" spans="1:9">
      <c r="A6213" s="280" t="s">
        <v>7612</v>
      </c>
      <c r="B6213" s="280" t="s">
        <v>1457</v>
      </c>
      <c r="C6213" s="280" t="s">
        <v>1204</v>
      </c>
      <c r="D6213" s="280" t="s">
        <v>1211</v>
      </c>
      <c r="E6213" s="80">
        <v>0.61289295837079993</v>
      </c>
      <c r="F6213" s="80">
        <v>711876</v>
      </c>
      <c r="G6213" s="80">
        <v>4</v>
      </c>
      <c r="H6213" s="280" t="s">
        <v>1342</v>
      </c>
      <c r="I6213" s="80"/>
    </row>
    <row r="6214" spans="1:9">
      <c r="A6214" s="280" t="s">
        <v>7613</v>
      </c>
      <c r="B6214" s="280" t="s">
        <v>1457</v>
      </c>
      <c r="C6214" s="280" t="s">
        <v>1204</v>
      </c>
      <c r="D6214" s="280" t="s">
        <v>1212</v>
      </c>
      <c r="E6214" s="80">
        <v>0.62570892558709101</v>
      </c>
      <c r="F6214" s="80">
        <v>711876</v>
      </c>
      <c r="G6214" s="80">
        <v>4</v>
      </c>
      <c r="H6214" s="280" t="s">
        <v>1342</v>
      </c>
      <c r="I6214" s="80"/>
    </row>
    <row r="6215" spans="1:9">
      <c r="A6215" s="280" t="s">
        <v>7614</v>
      </c>
      <c r="B6215" s="280" t="s">
        <v>1457</v>
      </c>
      <c r="C6215" s="280" t="s">
        <v>1204</v>
      </c>
      <c r="D6215" s="280" t="s">
        <v>1213</v>
      </c>
      <c r="E6215" s="80">
        <v>0.61297710357619739</v>
      </c>
      <c r="F6215" s="80">
        <v>711876</v>
      </c>
      <c r="G6215" s="80">
        <v>4</v>
      </c>
      <c r="H6215" s="280" t="s">
        <v>1342</v>
      </c>
      <c r="I6215" s="80"/>
    </row>
    <row r="6216" spans="1:9">
      <c r="A6216" s="280" t="s">
        <v>7615</v>
      </c>
      <c r="B6216" s="280" t="s">
        <v>1457</v>
      </c>
      <c r="C6216" s="280" t="s">
        <v>1204</v>
      </c>
      <c r="D6216" s="280" t="s">
        <v>1214</v>
      </c>
      <c r="E6216" s="80">
        <v>0.62518503884486043</v>
      </c>
      <c r="F6216" s="80">
        <v>711876</v>
      </c>
      <c r="G6216" s="80">
        <v>4</v>
      </c>
      <c r="H6216" s="280" t="s">
        <v>1342</v>
      </c>
      <c r="I6216" s="80"/>
    </row>
    <row r="6217" spans="1:9">
      <c r="A6217" s="280" t="s">
        <v>7616</v>
      </c>
      <c r="B6217" s="280" t="s">
        <v>1457</v>
      </c>
      <c r="C6217" s="280" t="s">
        <v>1204</v>
      </c>
      <c r="D6217" s="280" t="s">
        <v>1215</v>
      </c>
      <c r="E6217" s="80">
        <v>0.60458078001756654</v>
      </c>
      <c r="F6217" s="80">
        <v>711876</v>
      </c>
      <c r="G6217" s="80">
        <v>4</v>
      </c>
      <c r="H6217" s="280" t="s">
        <v>1342</v>
      </c>
      <c r="I6217" s="80"/>
    </row>
    <row r="6218" spans="1:9">
      <c r="A6218" s="280" t="s">
        <v>7617</v>
      </c>
      <c r="B6218" s="280" t="s">
        <v>1457</v>
      </c>
      <c r="C6218" s="280" t="s">
        <v>1204</v>
      </c>
      <c r="D6218" s="280" t="s">
        <v>1216</v>
      </c>
      <c r="E6218" s="80">
        <v>-7.8855935641062826</v>
      </c>
      <c r="F6218" s="80">
        <v>711876</v>
      </c>
      <c r="G6218" s="80">
        <v>4</v>
      </c>
      <c r="H6218" s="280" t="s">
        <v>1342</v>
      </c>
      <c r="I6218" s="80"/>
    </row>
    <row r="6219" spans="1:9">
      <c r="A6219" s="280" t="s">
        <v>7618</v>
      </c>
      <c r="B6219" s="280" t="s">
        <v>1457</v>
      </c>
      <c r="C6219" s="280" t="s">
        <v>1204</v>
      </c>
      <c r="D6219" s="280" t="s">
        <v>1217</v>
      </c>
      <c r="E6219" s="80">
        <v>0.49512602573132075</v>
      </c>
      <c r="F6219" s="80">
        <v>711876</v>
      </c>
      <c r="G6219" s="80">
        <v>4</v>
      </c>
      <c r="H6219" s="280" t="s">
        <v>1342</v>
      </c>
      <c r="I6219" s="80"/>
    </row>
    <row r="6220" spans="1:9">
      <c r="A6220" s="280" t="s">
        <v>7619</v>
      </c>
      <c r="B6220" s="280" t="s">
        <v>1457</v>
      </c>
      <c r="C6220" s="280" t="s">
        <v>1204</v>
      </c>
      <c r="D6220" s="280" t="s">
        <v>1218</v>
      </c>
      <c r="E6220" s="80">
        <v>0.33805217459753395</v>
      </c>
      <c r="F6220" s="80">
        <v>711876</v>
      </c>
      <c r="G6220" s="80">
        <v>4</v>
      </c>
      <c r="H6220" s="280" t="s">
        <v>1342</v>
      </c>
      <c r="I6220" s="80"/>
    </row>
    <row r="6221" spans="1:9">
      <c r="A6221" s="280" t="s">
        <v>7620</v>
      </c>
      <c r="B6221" s="280" t="s">
        <v>1457</v>
      </c>
      <c r="C6221" s="280" t="s">
        <v>1204</v>
      </c>
      <c r="D6221" s="280" t="s">
        <v>1219</v>
      </c>
      <c r="E6221" s="80">
        <v>62205.335144700148</v>
      </c>
      <c r="F6221" s="80">
        <v>711876</v>
      </c>
      <c r="G6221" s="80">
        <v>4</v>
      </c>
      <c r="H6221" s="280" t="s">
        <v>1342</v>
      </c>
      <c r="I6221" s="80"/>
    </row>
    <row r="6222" spans="1:9">
      <c r="A6222" s="280" t="s">
        <v>7621</v>
      </c>
      <c r="B6222" s="280" t="s">
        <v>1457</v>
      </c>
      <c r="C6222" s="280" t="s">
        <v>1204</v>
      </c>
      <c r="D6222" s="280" t="s">
        <v>1347</v>
      </c>
      <c r="E6222" s="80">
        <v>0.76975103157642877</v>
      </c>
      <c r="F6222" s="80">
        <v>711876</v>
      </c>
      <c r="G6222" s="80">
        <v>4</v>
      </c>
      <c r="H6222" s="280" t="s">
        <v>1342</v>
      </c>
      <c r="I6222" s="80"/>
    </row>
    <row r="6223" spans="1:9">
      <c r="A6223" s="280" t="s">
        <v>7622</v>
      </c>
      <c r="B6223" s="280" t="s">
        <v>1457</v>
      </c>
      <c r="C6223" s="280" t="s">
        <v>1204</v>
      </c>
      <c r="D6223" s="280" t="s">
        <v>1344</v>
      </c>
      <c r="E6223" s="80">
        <v>1.7925588463470277</v>
      </c>
      <c r="F6223" s="80">
        <v>711876</v>
      </c>
      <c r="G6223" s="80">
        <v>4</v>
      </c>
      <c r="H6223" s="280" t="s">
        <v>1342</v>
      </c>
      <c r="I6223" s="80"/>
    </row>
    <row r="6224" spans="1:9">
      <c r="A6224" s="280" t="s">
        <v>7623</v>
      </c>
      <c r="B6224" s="280" t="s">
        <v>5748</v>
      </c>
      <c r="C6224" s="280" t="s">
        <v>1205</v>
      </c>
      <c r="D6224" s="280" t="s">
        <v>1394</v>
      </c>
      <c r="E6224" s="80">
        <v>147289</v>
      </c>
      <c r="F6224" s="80">
        <v>711876</v>
      </c>
      <c r="G6224" s="80">
        <v>4</v>
      </c>
      <c r="H6224" s="280" t="s">
        <v>1394</v>
      </c>
      <c r="I6224" s="80"/>
    </row>
    <row r="6225" spans="1:9">
      <c r="A6225" s="280" t="s">
        <v>7624</v>
      </c>
      <c r="B6225" s="280" t="s">
        <v>5750</v>
      </c>
      <c r="C6225" s="280" t="s">
        <v>1205</v>
      </c>
      <c r="D6225" s="280" t="s">
        <v>1394</v>
      </c>
      <c r="E6225" s="80">
        <v>69366635827.125</v>
      </c>
      <c r="F6225" s="80">
        <v>711876</v>
      </c>
      <c r="G6225" s="80">
        <v>4</v>
      </c>
      <c r="H6225" s="280" t="s">
        <v>1394</v>
      </c>
      <c r="I6225" s="80"/>
    </row>
    <row r="6226" spans="1:9">
      <c r="A6226" s="280" t="s">
        <v>7625</v>
      </c>
      <c r="B6226" s="280" t="s">
        <v>5752</v>
      </c>
      <c r="C6226" s="280" t="s">
        <v>1205</v>
      </c>
      <c r="D6226" s="280" t="s">
        <v>1394</v>
      </c>
      <c r="E6226" s="80">
        <v>0.20690260663373958</v>
      </c>
      <c r="F6226" s="80">
        <v>711876</v>
      </c>
      <c r="G6226" s="80">
        <v>4</v>
      </c>
      <c r="H6226" s="280" t="s">
        <v>1394</v>
      </c>
      <c r="I6226" s="80"/>
    </row>
    <row r="6227" spans="1:9">
      <c r="A6227" s="280" t="s">
        <v>7626</v>
      </c>
      <c r="B6227" s="280" t="s">
        <v>5754</v>
      </c>
      <c r="C6227" s="280" t="s">
        <v>1205</v>
      </c>
      <c r="D6227" s="280" t="s">
        <v>1394</v>
      </c>
      <c r="E6227" s="80">
        <v>97442.020558531265</v>
      </c>
      <c r="F6227" s="80">
        <v>711876</v>
      </c>
      <c r="G6227" s="80">
        <v>4</v>
      </c>
      <c r="H6227" s="280" t="s">
        <v>1394</v>
      </c>
      <c r="I6227" s="80"/>
    </row>
    <row r="6228" spans="1:9">
      <c r="A6228" s="280" t="s">
        <v>7627</v>
      </c>
      <c r="B6228" s="280" t="s">
        <v>1457</v>
      </c>
      <c r="C6228" s="280" t="s">
        <v>1205</v>
      </c>
      <c r="D6228" s="280" t="s">
        <v>1211</v>
      </c>
      <c r="E6228" s="80">
        <v>0.62630440244478558</v>
      </c>
      <c r="F6228" s="80">
        <v>711876</v>
      </c>
      <c r="G6228" s="80">
        <v>4</v>
      </c>
      <c r="H6228" s="280" t="s">
        <v>1342</v>
      </c>
      <c r="I6228" s="80"/>
    </row>
    <row r="6229" spans="1:9">
      <c r="A6229" s="280" t="s">
        <v>7628</v>
      </c>
      <c r="B6229" s="280" t="s">
        <v>1457</v>
      </c>
      <c r="C6229" s="280" t="s">
        <v>1205</v>
      </c>
      <c r="D6229" s="280" t="s">
        <v>1212</v>
      </c>
      <c r="E6229" s="80">
        <v>0.63866526934669321</v>
      </c>
      <c r="F6229" s="80">
        <v>711876</v>
      </c>
      <c r="G6229" s="80">
        <v>4</v>
      </c>
      <c r="H6229" s="280" t="s">
        <v>1342</v>
      </c>
      <c r="I6229" s="80"/>
    </row>
    <row r="6230" spans="1:9">
      <c r="A6230" s="280" t="s">
        <v>7629</v>
      </c>
      <c r="B6230" s="280" t="s">
        <v>1457</v>
      </c>
      <c r="C6230" s="280" t="s">
        <v>1205</v>
      </c>
      <c r="D6230" s="280" t="s">
        <v>1213</v>
      </c>
      <c r="E6230" s="80">
        <v>0.62633488146242988</v>
      </c>
      <c r="F6230" s="80">
        <v>711876</v>
      </c>
      <c r="G6230" s="80">
        <v>4</v>
      </c>
      <c r="H6230" s="280" t="s">
        <v>1342</v>
      </c>
      <c r="I6230" s="80"/>
    </row>
    <row r="6231" spans="1:9">
      <c r="A6231" s="280" t="s">
        <v>7630</v>
      </c>
      <c r="B6231" s="280" t="s">
        <v>1457</v>
      </c>
      <c r="C6231" s="280" t="s">
        <v>1205</v>
      </c>
      <c r="D6231" s="280" t="s">
        <v>1214</v>
      </c>
      <c r="E6231" s="80">
        <v>0.63805480417934002</v>
      </c>
      <c r="F6231" s="80">
        <v>711876</v>
      </c>
      <c r="G6231" s="80">
        <v>4</v>
      </c>
      <c r="H6231" s="280" t="s">
        <v>1342</v>
      </c>
      <c r="I6231" s="80"/>
    </row>
    <row r="6232" spans="1:9">
      <c r="A6232" s="280" t="s">
        <v>7631</v>
      </c>
      <c r="B6232" s="280" t="s">
        <v>1457</v>
      </c>
      <c r="C6232" s="280" t="s">
        <v>1205</v>
      </c>
      <c r="D6232" s="280" t="s">
        <v>1215</v>
      </c>
      <c r="E6232" s="80">
        <v>0.61400617989325801</v>
      </c>
      <c r="F6232" s="80">
        <v>711876</v>
      </c>
      <c r="G6232" s="80">
        <v>4</v>
      </c>
      <c r="H6232" s="280" t="s">
        <v>1342</v>
      </c>
      <c r="I6232" s="80"/>
    </row>
    <row r="6233" spans="1:9">
      <c r="A6233" s="280" t="s">
        <v>7632</v>
      </c>
      <c r="B6233" s="280" t="s">
        <v>1457</v>
      </c>
      <c r="C6233" s="280" t="s">
        <v>1205</v>
      </c>
      <c r="D6233" s="280" t="s">
        <v>1216</v>
      </c>
      <c r="E6233" s="80">
        <v>-8.3535462887791621</v>
      </c>
      <c r="F6233" s="80">
        <v>711876</v>
      </c>
      <c r="G6233" s="80">
        <v>4</v>
      </c>
      <c r="H6233" s="280" t="s">
        <v>1342</v>
      </c>
      <c r="I6233" s="80"/>
    </row>
    <row r="6234" spans="1:9">
      <c r="A6234" s="280" t="s">
        <v>7633</v>
      </c>
      <c r="B6234" s="280" t="s">
        <v>1457</v>
      </c>
      <c r="C6234" s="280" t="s">
        <v>1205</v>
      </c>
      <c r="D6234" s="280" t="s">
        <v>1217</v>
      </c>
      <c r="E6234" s="80">
        <v>0.49995596423609368</v>
      </c>
      <c r="F6234" s="80">
        <v>711876</v>
      </c>
      <c r="G6234" s="80">
        <v>4</v>
      </c>
      <c r="H6234" s="280" t="s">
        <v>1342</v>
      </c>
      <c r="I6234" s="80"/>
    </row>
    <row r="6235" spans="1:9">
      <c r="A6235" s="280" t="s">
        <v>7634</v>
      </c>
      <c r="B6235" s="280" t="s">
        <v>1457</v>
      </c>
      <c r="C6235" s="280" t="s">
        <v>1205</v>
      </c>
      <c r="D6235" s="280" t="s">
        <v>1218</v>
      </c>
      <c r="E6235" s="80">
        <v>0.28606730688273441</v>
      </c>
      <c r="F6235" s="80">
        <v>711876</v>
      </c>
      <c r="G6235" s="80">
        <v>4</v>
      </c>
      <c r="H6235" s="280" t="s">
        <v>1342</v>
      </c>
      <c r="I6235" s="80"/>
    </row>
    <row r="6236" spans="1:9">
      <c r="A6236" s="280" t="s">
        <v>7635</v>
      </c>
      <c r="B6236" s="280" t="s">
        <v>1457</v>
      </c>
      <c r="C6236" s="280" t="s">
        <v>1205</v>
      </c>
      <c r="D6236" s="280" t="s">
        <v>1219</v>
      </c>
      <c r="E6236" s="80">
        <v>88159.229797109685</v>
      </c>
      <c r="F6236" s="80">
        <v>711876</v>
      </c>
      <c r="G6236" s="80">
        <v>4</v>
      </c>
      <c r="H6236" s="280" t="s">
        <v>1342</v>
      </c>
      <c r="I6236" s="80"/>
    </row>
    <row r="6237" spans="1:9">
      <c r="A6237" s="280" t="s">
        <v>7636</v>
      </c>
      <c r="B6237" s="280" t="s">
        <v>1457</v>
      </c>
      <c r="C6237" s="280" t="s">
        <v>1205</v>
      </c>
      <c r="D6237" s="280" t="s">
        <v>1347</v>
      </c>
      <c r="E6237" s="80">
        <v>0.81819501865565925</v>
      </c>
      <c r="F6237" s="80">
        <v>711876</v>
      </c>
      <c r="G6237" s="80">
        <v>4</v>
      </c>
      <c r="H6237" s="280" t="s">
        <v>1342</v>
      </c>
      <c r="I6237" s="80"/>
    </row>
    <row r="6238" spans="1:9">
      <c r="A6238" s="280" t="s">
        <v>7637</v>
      </c>
      <c r="B6238" s="280" t="s">
        <v>1457</v>
      </c>
      <c r="C6238" s="280" t="s">
        <v>1205</v>
      </c>
      <c r="D6238" s="280" t="s">
        <v>1344</v>
      </c>
      <c r="E6238" s="80">
        <v>1.8541917849659431</v>
      </c>
      <c r="F6238" s="80">
        <v>711876</v>
      </c>
      <c r="G6238" s="80">
        <v>4</v>
      </c>
      <c r="H6238" s="280" t="s">
        <v>1342</v>
      </c>
      <c r="I6238" s="80"/>
    </row>
    <row r="6239" spans="1:9">
      <c r="A6239" s="280" t="s">
        <v>7638</v>
      </c>
      <c r="B6239" s="280" t="s">
        <v>5748</v>
      </c>
      <c r="C6239" s="280" t="s">
        <v>1206</v>
      </c>
      <c r="D6239" s="280" t="s">
        <v>1394</v>
      </c>
      <c r="E6239" s="80">
        <v>26700</v>
      </c>
      <c r="F6239" s="80">
        <v>711876</v>
      </c>
      <c r="G6239" s="80">
        <v>4</v>
      </c>
      <c r="H6239" s="280" t="s">
        <v>1394</v>
      </c>
      <c r="I6239" s="80"/>
    </row>
    <row r="6240" spans="1:9">
      <c r="A6240" s="280" t="s">
        <v>7639</v>
      </c>
      <c r="B6240" s="280" t="s">
        <v>5750</v>
      </c>
      <c r="C6240" s="280" t="s">
        <v>1206</v>
      </c>
      <c r="D6240" s="280" t="s">
        <v>1394</v>
      </c>
      <c r="E6240" s="80">
        <v>44043182709.375</v>
      </c>
      <c r="F6240" s="80">
        <v>711876</v>
      </c>
      <c r="G6240" s="80">
        <v>4</v>
      </c>
      <c r="H6240" s="280" t="s">
        <v>1394</v>
      </c>
      <c r="I6240" s="80"/>
    </row>
    <row r="6241" spans="1:9">
      <c r="A6241" s="280" t="s">
        <v>7640</v>
      </c>
      <c r="B6241" s="280" t="s">
        <v>5752</v>
      </c>
      <c r="C6241" s="280" t="s">
        <v>1206</v>
      </c>
      <c r="D6241" s="280" t="s">
        <v>1394</v>
      </c>
      <c r="E6241" s="80">
        <v>3.750653203647826E-2</v>
      </c>
      <c r="F6241" s="80">
        <v>711876</v>
      </c>
      <c r="G6241" s="80">
        <v>4</v>
      </c>
      <c r="H6241" s="280" t="s">
        <v>1394</v>
      </c>
      <c r="I6241" s="80"/>
    </row>
    <row r="6242" spans="1:9">
      <c r="A6242" s="280" t="s">
        <v>7641</v>
      </c>
      <c r="B6242" s="280" t="s">
        <v>5754</v>
      </c>
      <c r="C6242" s="280" t="s">
        <v>1206</v>
      </c>
      <c r="D6242" s="280" t="s">
        <v>1394</v>
      </c>
      <c r="E6242" s="80">
        <v>61869.177650847902</v>
      </c>
      <c r="F6242" s="80">
        <v>711876</v>
      </c>
      <c r="G6242" s="80">
        <v>4</v>
      </c>
      <c r="H6242" s="280" t="s">
        <v>1394</v>
      </c>
      <c r="I6242" s="80"/>
    </row>
    <row r="6243" spans="1:9">
      <c r="A6243" s="280" t="s">
        <v>7642</v>
      </c>
      <c r="B6243" s="280" t="s">
        <v>1457</v>
      </c>
      <c r="C6243" s="280" t="s">
        <v>1206</v>
      </c>
      <c r="D6243" s="280" t="s">
        <v>1211</v>
      </c>
      <c r="E6243" s="80">
        <v>2.1562566158557441</v>
      </c>
      <c r="F6243" s="80">
        <v>711876</v>
      </c>
      <c r="G6243" s="80">
        <v>4</v>
      </c>
      <c r="H6243" s="280" t="s">
        <v>1342</v>
      </c>
      <c r="I6243" s="80"/>
    </row>
    <row r="6244" spans="1:9">
      <c r="A6244" s="280" t="s">
        <v>7643</v>
      </c>
      <c r="B6244" s="280" t="s">
        <v>1457</v>
      </c>
      <c r="C6244" s="280" t="s">
        <v>1206</v>
      </c>
      <c r="D6244" s="280" t="s">
        <v>1212</v>
      </c>
      <c r="E6244" s="80">
        <v>2.2858748004678211</v>
      </c>
      <c r="F6244" s="80">
        <v>711876</v>
      </c>
      <c r="G6244" s="80">
        <v>4</v>
      </c>
      <c r="H6244" s="280" t="s">
        <v>1342</v>
      </c>
      <c r="I6244" s="80"/>
    </row>
    <row r="6245" spans="1:9">
      <c r="A6245" s="280" t="s">
        <v>7644</v>
      </c>
      <c r="B6245" s="280" t="s">
        <v>1457</v>
      </c>
      <c r="C6245" s="280" t="s">
        <v>1206</v>
      </c>
      <c r="D6245" s="280" t="s">
        <v>1213</v>
      </c>
      <c r="E6245" s="80">
        <v>2.1562566158557441</v>
      </c>
      <c r="F6245" s="80">
        <v>711876</v>
      </c>
      <c r="G6245" s="80">
        <v>4</v>
      </c>
      <c r="H6245" s="280" t="s">
        <v>1342</v>
      </c>
      <c r="I6245" s="80"/>
    </row>
    <row r="6246" spans="1:9">
      <c r="A6246" s="280" t="s">
        <v>7645</v>
      </c>
      <c r="B6246" s="280" t="s">
        <v>1457</v>
      </c>
      <c r="C6246" s="280" t="s">
        <v>1206</v>
      </c>
      <c r="D6246" s="280" t="s">
        <v>1214</v>
      </c>
      <c r="E6246" s="80">
        <v>2.2853355086299292</v>
      </c>
      <c r="F6246" s="80">
        <v>711876</v>
      </c>
      <c r="G6246" s="80">
        <v>4</v>
      </c>
      <c r="H6246" s="280" t="s">
        <v>1342</v>
      </c>
      <c r="I6246" s="80"/>
    </row>
    <row r="6247" spans="1:9">
      <c r="A6247" s="280" t="s">
        <v>7646</v>
      </c>
      <c r="B6247" s="280" t="s">
        <v>1457</v>
      </c>
      <c r="C6247" s="280" t="s">
        <v>1206</v>
      </c>
      <c r="D6247" s="280" t="s">
        <v>1215</v>
      </c>
      <c r="E6247" s="80">
        <v>2.1380954505478496</v>
      </c>
      <c r="F6247" s="80">
        <v>711876</v>
      </c>
      <c r="G6247" s="80">
        <v>4</v>
      </c>
      <c r="H6247" s="280" t="s">
        <v>1342</v>
      </c>
      <c r="I6247" s="80"/>
    </row>
    <row r="6248" spans="1:9">
      <c r="A6248" s="280" t="s">
        <v>7647</v>
      </c>
      <c r="B6248" s="280" t="s">
        <v>1457</v>
      </c>
      <c r="C6248" s="280" t="s">
        <v>1206</v>
      </c>
      <c r="D6248" s="280" t="s">
        <v>1216</v>
      </c>
      <c r="E6248" s="80">
        <v>14.683040113957684</v>
      </c>
      <c r="F6248" s="80">
        <v>711876</v>
      </c>
      <c r="G6248" s="80">
        <v>4</v>
      </c>
      <c r="H6248" s="280" t="s">
        <v>1342</v>
      </c>
      <c r="I6248" s="80"/>
    </row>
    <row r="6249" spans="1:9">
      <c r="A6249" s="280" t="s">
        <v>7648</v>
      </c>
      <c r="B6249" s="280" t="s">
        <v>1457</v>
      </c>
      <c r="C6249" s="280" t="s">
        <v>1206</v>
      </c>
      <c r="D6249" s="280" t="s">
        <v>1217</v>
      </c>
      <c r="E6249" s="80">
        <v>1.7637331697062633</v>
      </c>
      <c r="F6249" s="80">
        <v>711876</v>
      </c>
      <c r="G6249" s="80">
        <v>4</v>
      </c>
      <c r="H6249" s="280" t="s">
        <v>1342</v>
      </c>
      <c r="I6249" s="80"/>
    </row>
    <row r="6250" spans="1:9">
      <c r="A6250" s="280" t="s">
        <v>7649</v>
      </c>
      <c r="B6250" s="280" t="s">
        <v>1457</v>
      </c>
      <c r="C6250" s="280" t="s">
        <v>1206</v>
      </c>
      <c r="D6250" s="280" t="s">
        <v>1218</v>
      </c>
      <c r="E6250" s="80">
        <v>0.56473448191421771</v>
      </c>
      <c r="F6250" s="80">
        <v>711876</v>
      </c>
      <c r="G6250" s="80">
        <v>4</v>
      </c>
      <c r="H6250" s="280" t="s">
        <v>1342</v>
      </c>
      <c r="I6250" s="80"/>
    </row>
    <row r="6251" spans="1:9">
      <c r="A6251" s="280" t="s">
        <v>7650</v>
      </c>
      <c r="B6251" s="280" t="s">
        <v>1457</v>
      </c>
      <c r="C6251" s="280" t="s">
        <v>1206</v>
      </c>
      <c r="D6251" s="280" t="s">
        <v>1219</v>
      </c>
      <c r="E6251" s="80">
        <v>2.1092703783374307</v>
      </c>
      <c r="F6251" s="80">
        <v>711876</v>
      </c>
      <c r="G6251" s="80">
        <v>4</v>
      </c>
      <c r="H6251" s="280" t="s">
        <v>1342</v>
      </c>
      <c r="I6251" s="80"/>
    </row>
    <row r="6252" spans="1:9">
      <c r="A6252" s="280" t="s">
        <v>7651</v>
      </c>
      <c r="B6252" s="280" t="s">
        <v>1457</v>
      </c>
      <c r="C6252" s="280" t="s">
        <v>1206</v>
      </c>
      <c r="D6252" s="280" t="s">
        <v>1347</v>
      </c>
      <c r="E6252" s="80">
        <v>2.4936398424965049</v>
      </c>
      <c r="F6252" s="80">
        <v>711876</v>
      </c>
      <c r="G6252" s="80">
        <v>4</v>
      </c>
      <c r="H6252" s="280" t="s">
        <v>1342</v>
      </c>
      <c r="I6252" s="80"/>
    </row>
    <row r="6253" spans="1:9">
      <c r="A6253" s="280" t="s">
        <v>7652</v>
      </c>
      <c r="B6253" s="280" t="s">
        <v>1457</v>
      </c>
      <c r="C6253" s="280" t="s">
        <v>1206</v>
      </c>
      <c r="D6253" s="280" t="s">
        <v>1344</v>
      </c>
      <c r="E6253" s="80">
        <v>6.2669042659363958</v>
      </c>
      <c r="F6253" s="80">
        <v>711876</v>
      </c>
      <c r="G6253" s="80">
        <v>4</v>
      </c>
      <c r="H6253" s="280" t="s">
        <v>1342</v>
      </c>
      <c r="I6253" s="80"/>
    </row>
    <row r="6254" spans="1:9">
      <c r="A6254" s="280" t="s">
        <v>7653</v>
      </c>
      <c r="B6254" s="280" t="s">
        <v>5748</v>
      </c>
      <c r="C6254" s="280" t="s">
        <v>1207</v>
      </c>
      <c r="D6254" s="280" t="s">
        <v>1394</v>
      </c>
      <c r="E6254" s="80">
        <v>391549</v>
      </c>
      <c r="F6254" s="80">
        <v>711876</v>
      </c>
      <c r="G6254" s="80">
        <v>4</v>
      </c>
      <c r="H6254" s="280" t="s">
        <v>1394</v>
      </c>
      <c r="I6254" s="80"/>
    </row>
    <row r="6255" spans="1:9">
      <c r="A6255" s="280" t="s">
        <v>7654</v>
      </c>
      <c r="B6255" s="280" t="s">
        <v>5750</v>
      </c>
      <c r="C6255" s="280" t="s">
        <v>1207</v>
      </c>
      <c r="D6255" s="280" t="s">
        <v>1394</v>
      </c>
      <c r="E6255" s="80">
        <v>3186726907.8679199</v>
      </c>
      <c r="F6255" s="80">
        <v>711876</v>
      </c>
      <c r="G6255" s="80">
        <v>4</v>
      </c>
      <c r="H6255" s="280" t="s">
        <v>1394</v>
      </c>
      <c r="I6255" s="80"/>
    </row>
    <row r="6256" spans="1:9">
      <c r="A6256" s="280" t="s">
        <v>7655</v>
      </c>
      <c r="B6256" s="280" t="s">
        <v>5752</v>
      </c>
      <c r="C6256" s="280" t="s">
        <v>1207</v>
      </c>
      <c r="D6256" s="280" t="s">
        <v>1394</v>
      </c>
      <c r="E6256" s="80">
        <v>0.55002416151127442</v>
      </c>
      <c r="F6256" s="80">
        <v>711876</v>
      </c>
      <c r="G6256" s="80">
        <v>4</v>
      </c>
      <c r="H6256" s="280" t="s">
        <v>1394</v>
      </c>
      <c r="I6256" s="80"/>
    </row>
    <row r="6257" spans="1:9">
      <c r="A6257" s="280" t="s">
        <v>7656</v>
      </c>
      <c r="B6257" s="280" t="s">
        <v>5754</v>
      </c>
      <c r="C6257" s="280" t="s">
        <v>1207</v>
      </c>
      <c r="D6257" s="280" t="s">
        <v>1394</v>
      </c>
      <c r="E6257" s="80">
        <v>4476.5196577324141</v>
      </c>
      <c r="F6257" s="80">
        <v>711876</v>
      </c>
      <c r="G6257" s="80">
        <v>4</v>
      </c>
      <c r="H6257" s="280" t="s">
        <v>1394</v>
      </c>
      <c r="I6257" s="80"/>
    </row>
    <row r="6258" spans="1:9">
      <c r="A6258" s="280" t="s">
        <v>7657</v>
      </c>
      <c r="B6258" s="280" t="s">
        <v>1457</v>
      </c>
      <c r="C6258" s="280" t="s">
        <v>1207</v>
      </c>
      <c r="D6258" s="280" t="s">
        <v>1211</v>
      </c>
      <c r="E6258" s="80">
        <v>1.0840831508955684E-2</v>
      </c>
      <c r="F6258" s="80">
        <v>711876</v>
      </c>
      <c r="G6258" s="80">
        <v>4</v>
      </c>
      <c r="H6258" s="280" t="s">
        <v>1342</v>
      </c>
      <c r="I6258" s="80"/>
    </row>
    <row r="6259" spans="1:9">
      <c r="A6259" s="280" t="s">
        <v>7658</v>
      </c>
      <c r="B6259" s="280" t="s">
        <v>1457</v>
      </c>
      <c r="C6259" s="280" t="s">
        <v>1207</v>
      </c>
      <c r="D6259" s="280" t="s">
        <v>1212</v>
      </c>
      <c r="E6259" s="80">
        <v>1.104938048322038E-2</v>
      </c>
      <c r="F6259" s="80">
        <v>711876</v>
      </c>
      <c r="G6259" s="80">
        <v>4</v>
      </c>
      <c r="H6259" s="280" t="s">
        <v>1342</v>
      </c>
      <c r="I6259" s="80"/>
    </row>
    <row r="6260" spans="1:9">
      <c r="A6260" s="280" t="s">
        <v>7659</v>
      </c>
      <c r="B6260" s="280" t="s">
        <v>1457</v>
      </c>
      <c r="C6260" s="280" t="s">
        <v>1207</v>
      </c>
      <c r="D6260" s="280" t="s">
        <v>1213</v>
      </c>
      <c r="E6260" s="80">
        <v>1.0842800002460462E-2</v>
      </c>
      <c r="F6260" s="80">
        <v>711876</v>
      </c>
      <c r="G6260" s="80">
        <v>4</v>
      </c>
      <c r="H6260" s="280" t="s">
        <v>1342</v>
      </c>
      <c r="I6260" s="80"/>
    </row>
    <row r="6261" spans="1:9">
      <c r="A6261" s="280" t="s">
        <v>7660</v>
      </c>
      <c r="B6261" s="280" t="s">
        <v>1457</v>
      </c>
      <c r="C6261" s="280" t="s">
        <v>1207</v>
      </c>
      <c r="D6261" s="280" t="s">
        <v>1214</v>
      </c>
      <c r="E6261" s="80">
        <v>1.1040855736694864E-2</v>
      </c>
      <c r="F6261" s="80">
        <v>711876</v>
      </c>
      <c r="G6261" s="80">
        <v>4</v>
      </c>
      <c r="H6261" s="280" t="s">
        <v>1342</v>
      </c>
      <c r="I6261" s="80"/>
    </row>
    <row r="6262" spans="1:9">
      <c r="A6262" s="280" t="s">
        <v>7661</v>
      </c>
      <c r="B6262" s="280" t="s">
        <v>1457</v>
      </c>
      <c r="C6262" s="280" t="s">
        <v>1207</v>
      </c>
      <c r="D6262" s="280" t="s">
        <v>1215</v>
      </c>
      <c r="E6262" s="80">
        <v>1.0591566024252848E-2</v>
      </c>
      <c r="F6262" s="80">
        <v>711876</v>
      </c>
      <c r="G6262" s="80">
        <v>4</v>
      </c>
      <c r="H6262" s="280" t="s">
        <v>1342</v>
      </c>
      <c r="I6262" s="80"/>
    </row>
    <row r="6263" spans="1:9">
      <c r="A6263" s="280" t="s">
        <v>7662</v>
      </c>
      <c r="B6263" s="280" t="s">
        <v>1457</v>
      </c>
      <c r="C6263" s="280" t="s">
        <v>1207</v>
      </c>
      <c r="D6263" s="280" t="s">
        <v>1216</v>
      </c>
      <c r="E6263" s="80">
        <v>-9.7018037936132159E-2</v>
      </c>
      <c r="F6263" s="80">
        <v>711876</v>
      </c>
      <c r="G6263" s="80">
        <v>4</v>
      </c>
      <c r="H6263" s="280" t="s">
        <v>1342</v>
      </c>
      <c r="I6263" s="80"/>
    </row>
    <row r="6264" spans="1:9">
      <c r="A6264" s="280" t="s">
        <v>7663</v>
      </c>
      <c r="B6264" s="280" t="s">
        <v>1457</v>
      </c>
      <c r="C6264" s="280" t="s">
        <v>1207</v>
      </c>
      <c r="D6264" s="280" t="s">
        <v>1217</v>
      </c>
      <c r="E6264" s="80">
        <v>8.7512474289826152E-3</v>
      </c>
      <c r="F6264" s="80">
        <v>711876</v>
      </c>
      <c r="G6264" s="80">
        <v>4</v>
      </c>
      <c r="H6264" s="280" t="s">
        <v>1342</v>
      </c>
      <c r="I6264" s="80"/>
    </row>
    <row r="6265" spans="1:9">
      <c r="A6265" s="280" t="s">
        <v>7664</v>
      </c>
      <c r="B6265" s="280" t="s">
        <v>1457</v>
      </c>
      <c r="C6265" s="280" t="s">
        <v>1207</v>
      </c>
      <c r="D6265" s="280" t="s">
        <v>1218</v>
      </c>
      <c r="E6265" s="80">
        <v>6.5270203500755767E-3</v>
      </c>
      <c r="F6265" s="80">
        <v>711876</v>
      </c>
      <c r="G6265" s="80">
        <v>4</v>
      </c>
      <c r="H6265" s="280" t="s">
        <v>1342</v>
      </c>
      <c r="I6265" s="80"/>
    </row>
    <row r="6266" spans="1:9">
      <c r="A6266" s="280" t="s">
        <v>7665</v>
      </c>
      <c r="B6266" s="280" t="s">
        <v>1457</v>
      </c>
      <c r="C6266" s="280" t="s">
        <v>1207</v>
      </c>
      <c r="D6266" s="280" t="s">
        <v>1219</v>
      </c>
      <c r="E6266" s="80">
        <v>1284.7000716244952</v>
      </c>
      <c r="F6266" s="80">
        <v>711876</v>
      </c>
      <c r="G6266" s="80">
        <v>4</v>
      </c>
      <c r="H6266" s="280" t="s">
        <v>1342</v>
      </c>
      <c r="I6266" s="80"/>
    </row>
    <row r="6267" spans="1:9">
      <c r="A6267" s="280" t="s">
        <v>7666</v>
      </c>
      <c r="B6267" s="280" t="s">
        <v>1457</v>
      </c>
      <c r="C6267" s="280" t="s">
        <v>1207</v>
      </c>
      <c r="D6267" s="280" t="s">
        <v>1347</v>
      </c>
      <c r="E6267" s="80">
        <v>1.4092278812479226E-2</v>
      </c>
      <c r="F6267" s="80">
        <v>711876</v>
      </c>
      <c r="G6267" s="80">
        <v>4</v>
      </c>
      <c r="H6267" s="280" t="s">
        <v>1342</v>
      </c>
      <c r="I6267" s="80"/>
    </row>
    <row r="6268" spans="1:9">
      <c r="A6268" s="280" t="s">
        <v>7667</v>
      </c>
      <c r="B6268" s="280" t="s">
        <v>1457</v>
      </c>
      <c r="C6268" s="280" t="s">
        <v>1207</v>
      </c>
      <c r="D6268" s="280" t="s">
        <v>1344</v>
      </c>
      <c r="E6268" s="80">
        <v>3.2014096642854102E-2</v>
      </c>
      <c r="F6268" s="80">
        <v>711876</v>
      </c>
      <c r="G6268" s="80">
        <v>4</v>
      </c>
      <c r="H6268" s="280" t="s">
        <v>1342</v>
      </c>
      <c r="I6268" s="80"/>
    </row>
    <row r="6269" spans="1:9">
      <c r="A6269" s="280" t="s">
        <v>7668</v>
      </c>
      <c r="B6269" s="280" t="s">
        <v>5748</v>
      </c>
      <c r="C6269" s="280" t="s">
        <v>1208</v>
      </c>
      <c r="D6269" s="280" t="s">
        <v>1394</v>
      </c>
      <c r="E6269" s="80">
        <v>413634</v>
      </c>
      <c r="F6269" s="80">
        <v>711876</v>
      </c>
      <c r="G6269" s="80">
        <v>4</v>
      </c>
      <c r="H6269" s="280" t="s">
        <v>1394</v>
      </c>
      <c r="I6269" s="80"/>
    </row>
    <row r="6270" spans="1:9">
      <c r="A6270" s="280" t="s">
        <v>7669</v>
      </c>
      <c r="B6270" s="280" t="s">
        <v>5750</v>
      </c>
      <c r="C6270" s="280" t="s">
        <v>1208</v>
      </c>
      <c r="D6270" s="280" t="s">
        <v>1394</v>
      </c>
      <c r="E6270" s="80">
        <v>3948365746.8823242</v>
      </c>
      <c r="F6270" s="80">
        <v>711876</v>
      </c>
      <c r="G6270" s="80">
        <v>4</v>
      </c>
      <c r="H6270" s="280" t="s">
        <v>1394</v>
      </c>
      <c r="I6270" s="80"/>
    </row>
    <row r="6271" spans="1:9">
      <c r="A6271" s="280" t="s">
        <v>7670</v>
      </c>
      <c r="B6271" s="280" t="s">
        <v>5752</v>
      </c>
      <c r="C6271" s="280" t="s">
        <v>1208</v>
      </c>
      <c r="D6271" s="280" t="s">
        <v>1394</v>
      </c>
      <c r="E6271" s="80">
        <v>0.58104782293545509</v>
      </c>
      <c r="F6271" s="80">
        <v>711876</v>
      </c>
      <c r="G6271" s="80">
        <v>4</v>
      </c>
      <c r="H6271" s="280" t="s">
        <v>1394</v>
      </c>
      <c r="I6271" s="80"/>
    </row>
    <row r="6272" spans="1:9">
      <c r="A6272" s="280" t="s">
        <v>7671</v>
      </c>
      <c r="B6272" s="280" t="s">
        <v>5754</v>
      </c>
      <c r="C6272" s="280" t="s">
        <v>1208</v>
      </c>
      <c r="D6272" s="280" t="s">
        <v>1394</v>
      </c>
      <c r="E6272" s="80">
        <v>5546.4234598193007</v>
      </c>
      <c r="F6272" s="80">
        <v>711876</v>
      </c>
      <c r="G6272" s="80">
        <v>4</v>
      </c>
      <c r="H6272" s="280" t="s">
        <v>1394</v>
      </c>
      <c r="I6272" s="80"/>
    </row>
    <row r="6273" spans="1:9">
      <c r="A6273" s="280" t="s">
        <v>7672</v>
      </c>
      <c r="B6273" s="280" t="s">
        <v>1457</v>
      </c>
      <c r="C6273" s="280" t="s">
        <v>1208</v>
      </c>
      <c r="D6273" s="280" t="s">
        <v>1211</v>
      </c>
      <c r="E6273" s="80">
        <v>1.2713380734320582E-2</v>
      </c>
      <c r="F6273" s="80">
        <v>711876</v>
      </c>
      <c r="G6273" s="80">
        <v>4</v>
      </c>
      <c r="H6273" s="280" t="s">
        <v>1342</v>
      </c>
      <c r="I6273" s="80"/>
    </row>
    <row r="6274" spans="1:9">
      <c r="A6274" s="280" t="s">
        <v>7673</v>
      </c>
      <c r="B6274" s="280" t="s">
        <v>1457</v>
      </c>
      <c r="C6274" s="280" t="s">
        <v>1208</v>
      </c>
      <c r="D6274" s="280" t="s">
        <v>1212</v>
      </c>
      <c r="E6274" s="80">
        <v>1.299371628104515E-2</v>
      </c>
      <c r="F6274" s="80">
        <v>711876</v>
      </c>
      <c r="G6274" s="80">
        <v>4</v>
      </c>
      <c r="H6274" s="280" t="s">
        <v>1342</v>
      </c>
      <c r="I6274" s="80"/>
    </row>
    <row r="6275" spans="1:9">
      <c r="A6275" s="280" t="s">
        <v>7674</v>
      </c>
      <c r="B6275" s="280" t="s">
        <v>1457</v>
      </c>
      <c r="C6275" s="280" t="s">
        <v>1208</v>
      </c>
      <c r="D6275" s="280" t="s">
        <v>1213</v>
      </c>
      <c r="E6275" s="80">
        <v>1.2714489393256615E-2</v>
      </c>
      <c r="F6275" s="80">
        <v>711876</v>
      </c>
      <c r="G6275" s="80">
        <v>4</v>
      </c>
      <c r="H6275" s="280" t="s">
        <v>1342</v>
      </c>
      <c r="I6275" s="80"/>
    </row>
    <row r="6276" spans="1:9">
      <c r="A6276" s="280" t="s">
        <v>7675</v>
      </c>
      <c r="B6276" s="280" t="s">
        <v>1457</v>
      </c>
      <c r="C6276" s="280" t="s">
        <v>1208</v>
      </c>
      <c r="D6276" s="280" t="s">
        <v>1214</v>
      </c>
      <c r="E6276" s="80">
        <v>1.2984311827258427E-2</v>
      </c>
      <c r="F6276" s="80">
        <v>711876</v>
      </c>
      <c r="G6276" s="80">
        <v>4</v>
      </c>
      <c r="H6276" s="280" t="s">
        <v>1342</v>
      </c>
      <c r="I6276" s="80"/>
    </row>
    <row r="6277" spans="1:9">
      <c r="A6277" s="280" t="s">
        <v>7676</v>
      </c>
      <c r="B6277" s="280" t="s">
        <v>1457</v>
      </c>
      <c r="C6277" s="280" t="s">
        <v>1208</v>
      </c>
      <c r="D6277" s="280" t="s">
        <v>1215</v>
      </c>
      <c r="E6277" s="80">
        <v>1.2514297676197578E-2</v>
      </c>
      <c r="F6277" s="80">
        <v>711876</v>
      </c>
      <c r="G6277" s="80">
        <v>4</v>
      </c>
      <c r="H6277" s="280" t="s">
        <v>1342</v>
      </c>
      <c r="I6277" s="80"/>
    </row>
    <row r="6278" spans="1:9">
      <c r="A6278" s="280" t="s">
        <v>7677</v>
      </c>
      <c r="B6278" s="280" t="s">
        <v>1457</v>
      </c>
      <c r="C6278" s="280" t="s">
        <v>1208</v>
      </c>
      <c r="D6278" s="280" t="s">
        <v>1216</v>
      </c>
      <c r="E6278" s="80">
        <v>-2.8644399599611389E-2</v>
      </c>
      <c r="F6278" s="80">
        <v>711876</v>
      </c>
      <c r="G6278" s="80">
        <v>4</v>
      </c>
      <c r="H6278" s="280" t="s">
        <v>1342</v>
      </c>
      <c r="I6278" s="80"/>
    </row>
    <row r="6279" spans="1:9">
      <c r="A6279" s="280" t="s">
        <v>7678</v>
      </c>
      <c r="B6279" s="280" t="s">
        <v>1457</v>
      </c>
      <c r="C6279" s="280" t="s">
        <v>1208</v>
      </c>
      <c r="D6279" s="280" t="s">
        <v>1217</v>
      </c>
      <c r="E6279" s="80">
        <v>1.028042046572997E-2</v>
      </c>
      <c r="F6279" s="80">
        <v>711876</v>
      </c>
      <c r="G6279" s="80">
        <v>4</v>
      </c>
      <c r="H6279" s="280" t="s">
        <v>1342</v>
      </c>
      <c r="I6279" s="80"/>
    </row>
    <row r="6280" spans="1:9">
      <c r="A6280" s="280" t="s">
        <v>7679</v>
      </c>
      <c r="B6280" s="280" t="s">
        <v>1457</v>
      </c>
      <c r="C6280" s="280" t="s">
        <v>1208</v>
      </c>
      <c r="D6280" s="280" t="s">
        <v>1218</v>
      </c>
      <c r="E6280" s="80">
        <v>7.1814944440003487E-3</v>
      </c>
      <c r="F6280" s="80">
        <v>711876</v>
      </c>
      <c r="G6280" s="80">
        <v>4</v>
      </c>
      <c r="H6280" s="280" t="s">
        <v>1342</v>
      </c>
      <c r="I6280" s="80"/>
    </row>
    <row r="6281" spans="1:9">
      <c r="A6281" s="280" t="s">
        <v>7680</v>
      </c>
      <c r="B6281" s="280" t="s">
        <v>1457</v>
      </c>
      <c r="C6281" s="280" t="s">
        <v>1208</v>
      </c>
      <c r="D6281" s="280" t="s">
        <v>1219</v>
      </c>
      <c r="E6281" s="80">
        <v>1248.3039225859854</v>
      </c>
      <c r="F6281" s="80">
        <v>711876</v>
      </c>
      <c r="G6281" s="80">
        <v>4</v>
      </c>
      <c r="H6281" s="280" t="s">
        <v>1342</v>
      </c>
      <c r="I6281" s="80"/>
    </row>
    <row r="6282" spans="1:9">
      <c r="A6282" s="280" t="s">
        <v>7681</v>
      </c>
      <c r="B6282" s="280" t="s">
        <v>1457</v>
      </c>
      <c r="C6282" s="280" t="s">
        <v>1208</v>
      </c>
      <c r="D6282" s="280" t="s">
        <v>1347</v>
      </c>
      <c r="E6282" s="80">
        <v>1.6015114000393949E-2</v>
      </c>
      <c r="F6282" s="80">
        <v>711876</v>
      </c>
      <c r="G6282" s="80">
        <v>4</v>
      </c>
      <c r="H6282" s="280" t="s">
        <v>1342</v>
      </c>
      <c r="I6282" s="80"/>
    </row>
    <row r="6283" spans="1:9">
      <c r="A6283" s="280" t="s">
        <v>7682</v>
      </c>
      <c r="B6283" s="280" t="s">
        <v>1457</v>
      </c>
      <c r="C6283" s="280" t="s">
        <v>1208</v>
      </c>
      <c r="D6283" s="280" t="s">
        <v>1344</v>
      </c>
      <c r="E6283" s="80">
        <v>3.7234064458427071E-2</v>
      </c>
      <c r="F6283" s="80">
        <v>711876</v>
      </c>
      <c r="G6283" s="80">
        <v>4</v>
      </c>
      <c r="H6283" s="280" t="s">
        <v>1342</v>
      </c>
      <c r="I6283" s="80"/>
    </row>
    <row r="6284" spans="1:9">
      <c r="A6284" s="280" t="s">
        <v>7683</v>
      </c>
      <c r="B6284" s="280" t="s">
        <v>5748</v>
      </c>
      <c r="C6284" s="280" t="s">
        <v>1209</v>
      </c>
      <c r="D6284" s="280" t="s">
        <v>1394</v>
      </c>
      <c r="E6284" s="80">
        <v>102715</v>
      </c>
      <c r="F6284" s="80">
        <v>711876</v>
      </c>
      <c r="G6284" s="80">
        <v>4</v>
      </c>
      <c r="H6284" s="280" t="s">
        <v>1394</v>
      </c>
      <c r="I6284" s="80"/>
    </row>
    <row r="6285" spans="1:9">
      <c r="A6285" s="280" t="s">
        <v>7684</v>
      </c>
      <c r="B6285" s="280" t="s">
        <v>5750</v>
      </c>
      <c r="C6285" s="280" t="s">
        <v>1209</v>
      </c>
      <c r="D6285" s="280" t="s">
        <v>1394</v>
      </c>
      <c r="E6285" s="80">
        <v>16694992728</v>
      </c>
      <c r="F6285" s="80">
        <v>711876</v>
      </c>
      <c r="G6285" s="80">
        <v>4</v>
      </c>
      <c r="H6285" s="280" t="s">
        <v>1394</v>
      </c>
      <c r="I6285" s="80"/>
    </row>
    <row r="6286" spans="1:9">
      <c r="A6286" s="280" t="s">
        <v>7685</v>
      </c>
      <c r="B6286" s="280" t="s">
        <v>5752</v>
      </c>
      <c r="C6286" s="280" t="s">
        <v>1209</v>
      </c>
      <c r="D6286" s="280" t="s">
        <v>1394</v>
      </c>
      <c r="E6286" s="80">
        <v>0.14428776921823463</v>
      </c>
      <c r="F6286" s="80">
        <v>711876</v>
      </c>
      <c r="G6286" s="80">
        <v>4</v>
      </c>
      <c r="H6286" s="280" t="s">
        <v>1394</v>
      </c>
      <c r="I6286" s="80"/>
    </row>
    <row r="6287" spans="1:9">
      <c r="A6287" s="280" t="s">
        <v>7686</v>
      </c>
      <c r="B6287" s="280" t="s">
        <v>5754</v>
      </c>
      <c r="C6287" s="280" t="s">
        <v>1209</v>
      </c>
      <c r="D6287" s="280" t="s">
        <v>1394</v>
      </c>
      <c r="E6287" s="80">
        <v>23452.107850243581</v>
      </c>
      <c r="F6287" s="80">
        <v>711876</v>
      </c>
      <c r="G6287" s="80">
        <v>4</v>
      </c>
      <c r="H6287" s="280" t="s">
        <v>1394</v>
      </c>
      <c r="I6287" s="80"/>
    </row>
    <row r="6288" spans="1:9">
      <c r="A6288" s="280" t="s">
        <v>7687</v>
      </c>
      <c r="B6288" s="280" t="s">
        <v>1457</v>
      </c>
      <c r="C6288" s="280" t="s">
        <v>1209</v>
      </c>
      <c r="D6288" s="280" t="s">
        <v>1211</v>
      </c>
      <c r="E6288" s="80">
        <v>0.21811806718548818</v>
      </c>
      <c r="F6288" s="80">
        <v>711876</v>
      </c>
      <c r="G6288" s="80">
        <v>4</v>
      </c>
      <c r="H6288" s="280" t="s">
        <v>1342</v>
      </c>
      <c r="I6288" s="80"/>
    </row>
    <row r="6289" spans="1:9">
      <c r="A6289" s="280" t="s">
        <v>7688</v>
      </c>
      <c r="B6289" s="280" t="s">
        <v>1457</v>
      </c>
      <c r="C6289" s="280" t="s">
        <v>1209</v>
      </c>
      <c r="D6289" s="280" t="s">
        <v>1212</v>
      </c>
      <c r="E6289" s="80">
        <v>0.22056714344652639</v>
      </c>
      <c r="F6289" s="80">
        <v>711876</v>
      </c>
      <c r="G6289" s="80">
        <v>4</v>
      </c>
      <c r="H6289" s="280" t="s">
        <v>1342</v>
      </c>
      <c r="I6289" s="80"/>
    </row>
    <row r="6290" spans="1:9">
      <c r="A6290" s="280" t="s">
        <v>7689</v>
      </c>
      <c r="B6290" s="280" t="s">
        <v>1457</v>
      </c>
      <c r="C6290" s="280" t="s">
        <v>1209</v>
      </c>
      <c r="D6290" s="280" t="s">
        <v>1213</v>
      </c>
      <c r="E6290" s="80">
        <v>0.2181425081754215</v>
      </c>
      <c r="F6290" s="80">
        <v>711876</v>
      </c>
      <c r="G6290" s="80">
        <v>4</v>
      </c>
      <c r="H6290" s="280" t="s">
        <v>1342</v>
      </c>
      <c r="I6290" s="80"/>
    </row>
    <row r="6291" spans="1:9">
      <c r="A6291" s="280" t="s">
        <v>7690</v>
      </c>
      <c r="B6291" s="280" t="s">
        <v>1457</v>
      </c>
      <c r="C6291" s="280" t="s">
        <v>1209</v>
      </c>
      <c r="D6291" s="280" t="s">
        <v>1214</v>
      </c>
      <c r="E6291" s="80">
        <v>0.22049340157075284</v>
      </c>
      <c r="F6291" s="80">
        <v>711876</v>
      </c>
      <c r="G6291" s="80">
        <v>4</v>
      </c>
      <c r="H6291" s="280" t="s">
        <v>1342</v>
      </c>
      <c r="I6291" s="80"/>
    </row>
    <row r="6292" spans="1:9">
      <c r="A6292" s="280" t="s">
        <v>7691</v>
      </c>
      <c r="B6292" s="280" t="s">
        <v>1457</v>
      </c>
      <c r="C6292" s="280" t="s">
        <v>1209</v>
      </c>
      <c r="D6292" s="280" t="s">
        <v>1215</v>
      </c>
      <c r="E6292" s="80">
        <v>0.218096914726195</v>
      </c>
      <c r="F6292" s="80">
        <v>711876</v>
      </c>
      <c r="G6292" s="80">
        <v>4</v>
      </c>
      <c r="H6292" s="280" t="s">
        <v>1342</v>
      </c>
      <c r="I6292" s="80"/>
    </row>
    <row r="6293" spans="1:9">
      <c r="A6293" s="280" t="s">
        <v>7692</v>
      </c>
      <c r="B6293" s="280" t="s">
        <v>1457</v>
      </c>
      <c r="C6293" s="280" t="s">
        <v>1209</v>
      </c>
      <c r="D6293" s="280" t="s">
        <v>1216</v>
      </c>
      <c r="E6293" s="80">
        <v>-5.6695253839481214</v>
      </c>
      <c r="F6293" s="80">
        <v>711876</v>
      </c>
      <c r="G6293" s="80">
        <v>4</v>
      </c>
      <c r="H6293" s="280" t="s">
        <v>1342</v>
      </c>
      <c r="I6293" s="80"/>
    </row>
    <row r="6294" spans="1:9">
      <c r="A6294" s="280" t="s">
        <v>7693</v>
      </c>
      <c r="B6294" s="280" t="s">
        <v>1457</v>
      </c>
      <c r="C6294" s="280" t="s">
        <v>1209</v>
      </c>
      <c r="D6294" s="280" t="s">
        <v>1217</v>
      </c>
      <c r="E6294" s="80">
        <v>0.17997897303937901</v>
      </c>
      <c r="F6294" s="80">
        <v>711876</v>
      </c>
      <c r="G6294" s="80">
        <v>4</v>
      </c>
      <c r="H6294" s="280" t="s">
        <v>1342</v>
      </c>
      <c r="I6294" s="80"/>
    </row>
    <row r="6295" spans="1:9">
      <c r="A6295" s="280" t="s">
        <v>7694</v>
      </c>
      <c r="B6295" s="280" t="s">
        <v>1457</v>
      </c>
      <c r="C6295" s="280" t="s">
        <v>1209</v>
      </c>
      <c r="D6295" s="280" t="s">
        <v>1218</v>
      </c>
      <c r="E6295" s="80">
        <v>8.616182069766333E-2</v>
      </c>
      <c r="F6295" s="80">
        <v>711876</v>
      </c>
      <c r="G6295" s="80">
        <v>4</v>
      </c>
      <c r="H6295" s="280" t="s">
        <v>1342</v>
      </c>
      <c r="I6295" s="80"/>
    </row>
    <row r="6296" spans="1:9">
      <c r="A6296" s="280" t="s">
        <v>7695</v>
      </c>
      <c r="B6296" s="280" t="s">
        <v>1457</v>
      </c>
      <c r="C6296" s="280" t="s">
        <v>1209</v>
      </c>
      <c r="D6296" s="280" t="s">
        <v>1219</v>
      </c>
      <c r="E6296" s="80">
        <v>1876.8478703696944</v>
      </c>
      <c r="F6296" s="80">
        <v>711876</v>
      </c>
      <c r="G6296" s="80">
        <v>4</v>
      </c>
      <c r="H6296" s="280" t="s">
        <v>1342</v>
      </c>
      <c r="I6296" s="80"/>
    </row>
    <row r="6297" spans="1:9">
      <c r="A6297" s="280" t="s">
        <v>7696</v>
      </c>
      <c r="B6297" s="280" t="s">
        <v>1457</v>
      </c>
      <c r="C6297" s="280" t="s">
        <v>1209</v>
      </c>
      <c r="D6297" s="280" t="s">
        <v>1347</v>
      </c>
      <c r="E6297" s="80">
        <v>0.27748938727569644</v>
      </c>
      <c r="F6297" s="80">
        <v>711876</v>
      </c>
      <c r="G6297" s="80">
        <v>4</v>
      </c>
      <c r="H6297" s="280" t="s">
        <v>1342</v>
      </c>
      <c r="I6297" s="80"/>
    </row>
    <row r="6298" spans="1:9">
      <c r="A6298" s="280" t="s">
        <v>7697</v>
      </c>
      <c r="B6298" s="280" t="s">
        <v>1457</v>
      </c>
      <c r="C6298" s="280" t="s">
        <v>1209</v>
      </c>
      <c r="D6298" s="280" t="s">
        <v>1344</v>
      </c>
      <c r="E6298" s="80">
        <v>0.6369333090815873</v>
      </c>
      <c r="F6298" s="80">
        <v>711876</v>
      </c>
      <c r="G6298" s="80">
        <v>4</v>
      </c>
      <c r="H6298" s="280" t="s">
        <v>1342</v>
      </c>
      <c r="I6298" s="80"/>
    </row>
    <row r="6299" spans="1:9">
      <c r="A6299" s="280" t="s">
        <v>7698</v>
      </c>
      <c r="B6299" s="280" t="s">
        <v>5748</v>
      </c>
      <c r="C6299" s="280" t="s">
        <v>1183</v>
      </c>
      <c r="D6299" s="280" t="s">
        <v>1394</v>
      </c>
      <c r="E6299" s="80">
        <v>711876</v>
      </c>
      <c r="F6299" s="80">
        <v>711876</v>
      </c>
      <c r="G6299" s="80">
        <v>4</v>
      </c>
      <c r="H6299" s="280" t="s">
        <v>1394</v>
      </c>
      <c r="I6299" s="80"/>
    </row>
    <row r="6300" spans="1:9">
      <c r="A6300" s="280" t="s">
        <v>7699</v>
      </c>
      <c r="B6300" s="280" t="s">
        <v>5750</v>
      </c>
      <c r="C6300" s="280" t="s">
        <v>1183</v>
      </c>
      <c r="D6300" s="280" t="s">
        <v>1394</v>
      </c>
      <c r="E6300" s="80">
        <v>180255231334.85547</v>
      </c>
      <c r="F6300" s="80">
        <v>711876</v>
      </c>
      <c r="G6300" s="80">
        <v>4</v>
      </c>
      <c r="H6300" s="280" t="s">
        <v>1394</v>
      </c>
      <c r="I6300" s="80"/>
    </row>
    <row r="6301" spans="1:9">
      <c r="A6301" s="280" t="s">
        <v>7700</v>
      </c>
      <c r="B6301" s="280" t="s">
        <v>5752</v>
      </c>
      <c r="C6301" s="280" t="s">
        <v>1183</v>
      </c>
      <c r="D6301" s="280" t="s">
        <v>1394</v>
      </c>
      <c r="E6301" s="80">
        <v>1</v>
      </c>
      <c r="F6301" s="80">
        <v>711876</v>
      </c>
      <c r="G6301" s="80">
        <v>4</v>
      </c>
      <c r="H6301" s="280" t="s">
        <v>1394</v>
      </c>
      <c r="I6301" s="80"/>
    </row>
    <row r="6302" spans="1:9">
      <c r="A6302" s="280" t="s">
        <v>7701</v>
      </c>
      <c r="B6302" s="280" t="s">
        <v>5754</v>
      </c>
      <c r="C6302" s="280" t="s">
        <v>1183</v>
      </c>
      <c r="D6302" s="280" t="s">
        <v>1394</v>
      </c>
      <c r="E6302" s="80">
        <v>253211.55838215569</v>
      </c>
      <c r="F6302" s="80">
        <v>711876</v>
      </c>
      <c r="G6302" s="80">
        <v>4</v>
      </c>
      <c r="H6302" s="280" t="s">
        <v>1394</v>
      </c>
      <c r="I6302" s="80"/>
    </row>
    <row r="6303" spans="1:9">
      <c r="A6303" s="280" t="s">
        <v>11924</v>
      </c>
      <c r="B6303" s="280" t="s">
        <v>5748</v>
      </c>
      <c r="C6303" s="280" t="s">
        <v>11768</v>
      </c>
      <c r="D6303" s="280" t="s">
        <v>1394</v>
      </c>
      <c r="E6303" s="80">
        <v>704334</v>
      </c>
      <c r="F6303" s="80">
        <v>711876</v>
      </c>
      <c r="G6303" s="80">
        <v>4</v>
      </c>
      <c r="H6303" s="280" t="s">
        <v>1394</v>
      </c>
      <c r="I6303" s="80"/>
    </row>
    <row r="6304" spans="1:9">
      <c r="A6304" s="280" t="s">
        <v>11925</v>
      </c>
      <c r="B6304" s="280" t="s">
        <v>5750</v>
      </c>
      <c r="C6304" s="280" t="s">
        <v>11768</v>
      </c>
      <c r="D6304" s="280" t="s">
        <v>1394</v>
      </c>
      <c r="E6304" s="80">
        <v>30452100687.014893</v>
      </c>
      <c r="F6304" s="80">
        <v>711876</v>
      </c>
      <c r="G6304" s="80">
        <v>4</v>
      </c>
      <c r="H6304" s="280" t="s">
        <v>1394</v>
      </c>
      <c r="I6304" s="80"/>
    </row>
    <row r="6305" spans="1:9">
      <c r="A6305" s="280" t="s">
        <v>11926</v>
      </c>
      <c r="B6305" s="280" t="s">
        <v>5752</v>
      </c>
      <c r="C6305" s="280" t="s">
        <v>11768</v>
      </c>
      <c r="D6305" s="280" t="s">
        <v>1394</v>
      </c>
      <c r="E6305" s="80">
        <v>0.98940545825396553</v>
      </c>
      <c r="F6305" s="80">
        <v>711876</v>
      </c>
      <c r="G6305" s="80">
        <v>4</v>
      </c>
      <c r="H6305" s="280" t="s">
        <v>1394</v>
      </c>
      <c r="I6305" s="80"/>
    </row>
    <row r="6306" spans="1:9">
      <c r="A6306" s="280" t="s">
        <v>11927</v>
      </c>
      <c r="B6306" s="280" t="s">
        <v>5754</v>
      </c>
      <c r="C6306" s="280" t="s">
        <v>11768</v>
      </c>
      <c r="D6306" s="280" t="s">
        <v>1394</v>
      </c>
      <c r="E6306" s="80">
        <v>42777.254306950781</v>
      </c>
      <c r="F6306" s="80">
        <v>711876</v>
      </c>
      <c r="G6306" s="80">
        <v>4</v>
      </c>
      <c r="H6306" s="280" t="s">
        <v>1394</v>
      </c>
      <c r="I6306" s="80"/>
    </row>
    <row r="6307" spans="1:9">
      <c r="A6307" s="280" t="s">
        <v>11928</v>
      </c>
      <c r="B6307" s="280" t="s">
        <v>1457</v>
      </c>
      <c r="C6307" s="280" t="s">
        <v>11768</v>
      </c>
      <c r="D6307" s="280" t="s">
        <v>1211</v>
      </c>
      <c r="E6307" s="80">
        <v>5.7652533151029819E-2</v>
      </c>
      <c r="F6307" s="80">
        <v>711876</v>
      </c>
      <c r="G6307" s="80">
        <v>4</v>
      </c>
      <c r="H6307" s="280" t="s">
        <v>1342</v>
      </c>
      <c r="I6307" s="80"/>
    </row>
    <row r="6308" spans="1:9">
      <c r="A6308" s="280" t="s">
        <v>11929</v>
      </c>
      <c r="B6308" s="280" t="s">
        <v>1457</v>
      </c>
      <c r="C6308" s="280" t="s">
        <v>11768</v>
      </c>
      <c r="D6308" s="280" t="s">
        <v>1212</v>
      </c>
      <c r="E6308" s="80">
        <v>5.8753355267857209E-2</v>
      </c>
      <c r="F6308" s="80">
        <v>711876</v>
      </c>
      <c r="G6308" s="80">
        <v>4</v>
      </c>
      <c r="H6308" s="280" t="s">
        <v>1342</v>
      </c>
      <c r="I6308" s="80"/>
    </row>
    <row r="6309" spans="1:9">
      <c r="A6309" s="280" t="s">
        <v>11930</v>
      </c>
      <c r="B6309" s="280" t="s">
        <v>1457</v>
      </c>
      <c r="C6309" s="280" t="s">
        <v>11768</v>
      </c>
      <c r="D6309" s="280" t="s">
        <v>1213</v>
      </c>
      <c r="E6309" s="80">
        <v>5.76583118860024E-2</v>
      </c>
      <c r="F6309" s="80">
        <v>711876</v>
      </c>
      <c r="G6309" s="80">
        <v>4</v>
      </c>
      <c r="H6309" s="280" t="s">
        <v>1342</v>
      </c>
      <c r="I6309" s="80"/>
    </row>
    <row r="6310" spans="1:9">
      <c r="A6310" s="280" t="s">
        <v>11931</v>
      </c>
      <c r="B6310" s="280" t="s">
        <v>1457</v>
      </c>
      <c r="C6310" s="280" t="s">
        <v>11768</v>
      </c>
      <c r="D6310" s="280" t="s">
        <v>1214</v>
      </c>
      <c r="E6310" s="80">
        <v>5.8693371475326092E-2</v>
      </c>
      <c r="F6310" s="80">
        <v>711876</v>
      </c>
      <c r="G6310" s="80">
        <v>4</v>
      </c>
      <c r="H6310" s="280" t="s">
        <v>1342</v>
      </c>
      <c r="I6310" s="80"/>
    </row>
    <row r="6311" spans="1:9">
      <c r="A6311" s="280" t="s">
        <v>11932</v>
      </c>
      <c r="B6311" s="280" t="s">
        <v>1457</v>
      </c>
      <c r="C6311" s="280" t="s">
        <v>11768</v>
      </c>
      <c r="D6311" s="280" t="s">
        <v>1215</v>
      </c>
      <c r="E6311" s="80">
        <v>5.7755754506579174E-2</v>
      </c>
      <c r="F6311" s="80">
        <v>711876</v>
      </c>
      <c r="G6311" s="80">
        <v>4</v>
      </c>
      <c r="H6311" s="280" t="s">
        <v>1342</v>
      </c>
      <c r="I6311" s="80"/>
    </row>
    <row r="6312" spans="1:9">
      <c r="A6312" s="280" t="s">
        <v>11933</v>
      </c>
      <c r="B6312" s="280" t="s">
        <v>1457</v>
      </c>
      <c r="C6312" s="280" t="s">
        <v>11768</v>
      </c>
      <c r="D6312" s="280" t="s">
        <v>1216</v>
      </c>
      <c r="E6312" s="80">
        <v>-0.33416234340918721</v>
      </c>
      <c r="F6312" s="80">
        <v>711876</v>
      </c>
      <c r="G6312" s="80">
        <v>4</v>
      </c>
      <c r="H6312" s="280" t="s">
        <v>1342</v>
      </c>
      <c r="I6312" s="80"/>
    </row>
    <row r="6313" spans="1:9">
      <c r="A6313" s="280" t="s">
        <v>11934</v>
      </c>
      <c r="B6313" s="280" t="s">
        <v>1457</v>
      </c>
      <c r="C6313" s="280" t="s">
        <v>11768</v>
      </c>
      <c r="D6313" s="280" t="s">
        <v>1217</v>
      </c>
      <c r="E6313" s="80">
        <v>4.6384143986599943E-2</v>
      </c>
      <c r="F6313" s="80">
        <v>711876</v>
      </c>
      <c r="G6313" s="80">
        <v>4</v>
      </c>
      <c r="H6313" s="280" t="s">
        <v>1342</v>
      </c>
      <c r="I6313" s="80"/>
    </row>
    <row r="6314" spans="1:9">
      <c r="A6314" s="280" t="s">
        <v>11935</v>
      </c>
      <c r="B6314" s="280" t="s">
        <v>1457</v>
      </c>
      <c r="C6314" s="280" t="s">
        <v>11768</v>
      </c>
      <c r="D6314" s="280" t="s">
        <v>1218</v>
      </c>
      <c r="E6314" s="80">
        <v>4.0786536168564438E-2</v>
      </c>
      <c r="F6314" s="80">
        <v>711876</v>
      </c>
      <c r="G6314" s="80">
        <v>4</v>
      </c>
      <c r="H6314" s="280" t="s">
        <v>1342</v>
      </c>
      <c r="I6314" s="80"/>
    </row>
    <row r="6315" spans="1:9">
      <c r="A6315" s="280" t="s">
        <v>11936</v>
      </c>
      <c r="B6315" s="280" t="s">
        <v>1457</v>
      </c>
      <c r="C6315" s="280" t="s">
        <v>11768</v>
      </c>
      <c r="D6315" s="280" t="s">
        <v>1219</v>
      </c>
      <c r="E6315" s="80">
        <v>6052.7486657310883</v>
      </c>
      <c r="F6315" s="80">
        <v>711876</v>
      </c>
      <c r="G6315" s="80">
        <v>4</v>
      </c>
      <c r="H6315" s="280" t="s">
        <v>1342</v>
      </c>
      <c r="I6315" s="80"/>
    </row>
    <row r="6316" spans="1:9">
      <c r="A6316" s="280" t="s">
        <v>11937</v>
      </c>
      <c r="B6316" s="280" t="s">
        <v>1457</v>
      </c>
      <c r="C6316" s="280" t="s">
        <v>11768</v>
      </c>
      <c r="D6316" s="280" t="s">
        <v>1347</v>
      </c>
      <c r="E6316" s="80">
        <v>7.3327356320387754E-2</v>
      </c>
      <c r="F6316" s="80">
        <v>711876</v>
      </c>
      <c r="G6316" s="80">
        <v>4</v>
      </c>
      <c r="H6316" s="280" t="s">
        <v>1342</v>
      </c>
      <c r="I6316" s="80"/>
    </row>
    <row r="6317" spans="1:9">
      <c r="A6317" s="280" t="s">
        <v>11938</v>
      </c>
      <c r="B6317" s="280" t="s">
        <v>1457</v>
      </c>
      <c r="C6317" s="280" t="s">
        <v>11768</v>
      </c>
      <c r="D6317" s="280" t="s">
        <v>1344</v>
      </c>
      <c r="E6317" s="80">
        <v>0.16912915090227562</v>
      </c>
      <c r="F6317" s="80">
        <v>711876</v>
      </c>
      <c r="G6317" s="80">
        <v>4</v>
      </c>
      <c r="H6317" s="280" t="s">
        <v>1342</v>
      </c>
      <c r="I6317" s="80"/>
    </row>
    <row r="6318" spans="1:9">
      <c r="A6318" s="280" t="s">
        <v>7717</v>
      </c>
      <c r="B6318" s="280" t="s">
        <v>5752</v>
      </c>
      <c r="C6318" s="280" t="s">
        <v>1211</v>
      </c>
      <c r="D6318" s="280" t="s">
        <v>1394</v>
      </c>
      <c r="E6318" s="80">
        <v>1</v>
      </c>
      <c r="F6318" s="80">
        <v>711876</v>
      </c>
      <c r="G6318" s="80">
        <v>4</v>
      </c>
      <c r="H6318" s="280" t="s">
        <v>1394</v>
      </c>
      <c r="I6318" s="80"/>
    </row>
    <row r="6319" spans="1:9">
      <c r="A6319" s="280" t="s">
        <v>7718</v>
      </c>
      <c r="B6319" s="280" t="s">
        <v>5754</v>
      </c>
      <c r="C6319" s="280" t="s">
        <v>1211</v>
      </c>
      <c r="D6319" s="280" t="s">
        <v>1394</v>
      </c>
      <c r="E6319" s="80">
        <v>753352.70227862382</v>
      </c>
      <c r="F6319" s="80">
        <v>711876</v>
      </c>
      <c r="G6319" s="80">
        <v>4</v>
      </c>
      <c r="H6319" s="280" t="s">
        <v>1394</v>
      </c>
      <c r="I6319" s="80"/>
    </row>
    <row r="6320" spans="1:9">
      <c r="A6320" s="280" t="s">
        <v>7719</v>
      </c>
      <c r="B6320" s="280" t="s">
        <v>1457</v>
      </c>
      <c r="C6320" s="280" t="s">
        <v>1211</v>
      </c>
      <c r="D6320" s="280" t="s">
        <v>1211</v>
      </c>
      <c r="E6320" s="80">
        <v>1</v>
      </c>
      <c r="F6320" s="80">
        <v>711876</v>
      </c>
      <c r="G6320" s="80">
        <v>4</v>
      </c>
      <c r="H6320" s="280" t="s">
        <v>1342</v>
      </c>
      <c r="I6320" s="80"/>
    </row>
    <row r="6321" spans="1:9">
      <c r="A6321" s="280" t="s">
        <v>7720</v>
      </c>
      <c r="B6321" s="280" t="s">
        <v>1457</v>
      </c>
      <c r="C6321" s="280" t="s">
        <v>1211</v>
      </c>
      <c r="D6321" s="280" t="s">
        <v>1212</v>
      </c>
      <c r="E6321" s="80">
        <v>1.0191971938315922</v>
      </c>
      <c r="F6321" s="80">
        <v>711876</v>
      </c>
      <c r="G6321" s="80">
        <v>4</v>
      </c>
      <c r="H6321" s="280" t="s">
        <v>1342</v>
      </c>
      <c r="I6321" s="80"/>
    </row>
    <row r="6322" spans="1:9">
      <c r="A6322" s="280" t="s">
        <v>7721</v>
      </c>
      <c r="B6322" s="280" t="s">
        <v>1457</v>
      </c>
      <c r="C6322" s="280" t="s">
        <v>1211</v>
      </c>
      <c r="D6322" s="280" t="s">
        <v>1213</v>
      </c>
      <c r="E6322" s="80">
        <v>1.000083955512149</v>
      </c>
      <c r="F6322" s="80">
        <v>711876</v>
      </c>
      <c r="G6322" s="80">
        <v>4</v>
      </c>
      <c r="H6322" s="280" t="s">
        <v>1342</v>
      </c>
      <c r="I6322" s="80"/>
    </row>
    <row r="6323" spans="1:9">
      <c r="A6323" s="280" t="s">
        <v>7722</v>
      </c>
      <c r="B6323" s="280" t="s">
        <v>1457</v>
      </c>
      <c r="C6323" s="280" t="s">
        <v>1211</v>
      </c>
      <c r="D6323" s="280" t="s">
        <v>1214</v>
      </c>
      <c r="E6323" s="80">
        <v>1.0180229262669267</v>
      </c>
      <c r="F6323" s="80">
        <v>711876</v>
      </c>
      <c r="G6323" s="80">
        <v>4</v>
      </c>
      <c r="H6323" s="280" t="s">
        <v>1342</v>
      </c>
      <c r="I6323" s="80"/>
    </row>
    <row r="6324" spans="1:9">
      <c r="A6324" s="280" t="s">
        <v>7723</v>
      </c>
      <c r="B6324" s="280" t="s">
        <v>1457</v>
      </c>
      <c r="C6324" s="280" t="s">
        <v>1211</v>
      </c>
      <c r="D6324" s="280" t="s">
        <v>1215</v>
      </c>
      <c r="E6324" s="80">
        <v>1.000316320739973</v>
      </c>
      <c r="F6324" s="80">
        <v>711876</v>
      </c>
      <c r="G6324" s="80">
        <v>4</v>
      </c>
      <c r="H6324" s="280" t="s">
        <v>1342</v>
      </c>
      <c r="I6324" s="80"/>
    </row>
    <row r="6325" spans="1:9">
      <c r="A6325" s="280" t="s">
        <v>7724</v>
      </c>
      <c r="B6325" s="280" t="s">
        <v>1457</v>
      </c>
      <c r="C6325" s="280" t="s">
        <v>1211</v>
      </c>
      <c r="D6325" s="280" t="s">
        <v>1216</v>
      </c>
      <c r="E6325" s="80">
        <v>-6.5845182238791748</v>
      </c>
      <c r="F6325" s="80">
        <v>711876</v>
      </c>
      <c r="G6325" s="80">
        <v>4</v>
      </c>
      <c r="H6325" s="280" t="s">
        <v>1342</v>
      </c>
      <c r="I6325" s="80"/>
    </row>
    <row r="6326" spans="1:9">
      <c r="A6326" s="280" t="s">
        <v>7725</v>
      </c>
      <c r="B6326" s="280" t="s">
        <v>1457</v>
      </c>
      <c r="C6326" s="280" t="s">
        <v>1211</v>
      </c>
      <c r="D6326" s="280" t="s">
        <v>1217</v>
      </c>
      <c r="E6326" s="80">
        <v>0.82265898419466443</v>
      </c>
      <c r="F6326" s="80">
        <v>711876</v>
      </c>
      <c r="G6326" s="80">
        <v>4</v>
      </c>
      <c r="H6326" s="280" t="s">
        <v>1342</v>
      </c>
      <c r="I6326" s="80"/>
    </row>
    <row r="6327" spans="1:9">
      <c r="A6327" s="280" t="s">
        <v>7726</v>
      </c>
      <c r="B6327" s="280" t="s">
        <v>1457</v>
      </c>
      <c r="C6327" s="280" t="s">
        <v>1211</v>
      </c>
      <c r="D6327" s="280" t="s">
        <v>1218</v>
      </c>
      <c r="E6327" s="80">
        <v>0.73352193535443633</v>
      </c>
      <c r="F6327" s="80">
        <v>711876</v>
      </c>
      <c r="G6327" s="80">
        <v>4</v>
      </c>
      <c r="H6327" s="280" t="s">
        <v>1342</v>
      </c>
      <c r="I6327" s="80"/>
    </row>
    <row r="6328" spans="1:9">
      <c r="A6328" s="280" t="s">
        <v>7727</v>
      </c>
      <c r="B6328" s="280" t="s">
        <v>1457</v>
      </c>
      <c r="C6328" s="280" t="s">
        <v>1211</v>
      </c>
      <c r="D6328" s="280" t="s">
        <v>1219</v>
      </c>
      <c r="E6328" s="80">
        <v>112067.18539746893</v>
      </c>
      <c r="F6328" s="80">
        <v>711876</v>
      </c>
      <c r="G6328" s="80">
        <v>4</v>
      </c>
      <c r="H6328" s="280" t="s">
        <v>1342</v>
      </c>
      <c r="I6328" s="80"/>
    </row>
    <row r="6329" spans="1:9">
      <c r="A6329" s="280" t="s">
        <v>7728</v>
      </c>
      <c r="B6329" s="280" t="s">
        <v>1457</v>
      </c>
      <c r="C6329" s="280" t="s">
        <v>1211</v>
      </c>
      <c r="D6329" s="280" t="s">
        <v>1347</v>
      </c>
      <c r="E6329" s="80">
        <v>1.278931456557894</v>
      </c>
      <c r="F6329" s="80">
        <v>711876</v>
      </c>
      <c r="G6329" s="80">
        <v>4</v>
      </c>
      <c r="H6329" s="280" t="s">
        <v>1342</v>
      </c>
      <c r="I6329" s="80"/>
    </row>
    <row r="6330" spans="1:9">
      <c r="A6330" s="280" t="s">
        <v>7729</v>
      </c>
      <c r="B6330" s="280" t="s">
        <v>1393</v>
      </c>
      <c r="C6330" s="280" t="s">
        <v>1211</v>
      </c>
      <c r="D6330" s="280" t="s">
        <v>1347</v>
      </c>
      <c r="E6330" s="80">
        <v>0.10936876647056509</v>
      </c>
      <c r="F6330" s="80">
        <v>711876</v>
      </c>
      <c r="G6330" s="80">
        <v>4</v>
      </c>
      <c r="H6330" s="280" t="s">
        <v>1394</v>
      </c>
      <c r="I6330" s="80"/>
    </row>
    <row r="6331" spans="1:9">
      <c r="A6331" s="280" t="s">
        <v>7730</v>
      </c>
      <c r="B6331" s="280" t="s">
        <v>1415</v>
      </c>
      <c r="C6331" s="280" t="s">
        <v>1211</v>
      </c>
      <c r="D6331" s="280" t="s">
        <v>1347</v>
      </c>
      <c r="E6331" s="80">
        <v>2.429959845013447E-3</v>
      </c>
      <c r="F6331" s="80">
        <v>711876</v>
      </c>
      <c r="G6331" s="80">
        <v>4</v>
      </c>
      <c r="H6331" s="280" t="s">
        <v>1394</v>
      </c>
      <c r="I6331" s="80"/>
    </row>
    <row r="6332" spans="1:9">
      <c r="A6332" s="280" t="s">
        <v>7731</v>
      </c>
      <c r="B6332" s="280" t="s">
        <v>1436</v>
      </c>
      <c r="C6332" s="280" t="s">
        <v>1211</v>
      </c>
      <c r="D6332" s="280" t="s">
        <v>1347</v>
      </c>
      <c r="E6332" s="80">
        <v>8.3868488094906226E-5</v>
      </c>
      <c r="F6332" s="80">
        <v>711876</v>
      </c>
      <c r="G6332" s="80">
        <v>4</v>
      </c>
      <c r="H6332" s="280" t="s">
        <v>1394</v>
      </c>
      <c r="I6332" s="80"/>
    </row>
    <row r="6333" spans="1:9">
      <c r="A6333" s="280" t="s">
        <v>7732</v>
      </c>
      <c r="B6333" s="280" t="s">
        <v>1457</v>
      </c>
      <c r="C6333" s="280" t="s">
        <v>1211</v>
      </c>
      <c r="D6333" s="280" t="s">
        <v>1344</v>
      </c>
      <c r="E6333" s="80">
        <v>2.9477455119736282</v>
      </c>
      <c r="F6333" s="80">
        <v>711876</v>
      </c>
      <c r="G6333" s="80">
        <v>4</v>
      </c>
      <c r="H6333" s="280" t="s">
        <v>1342</v>
      </c>
      <c r="I6333" s="80"/>
    </row>
    <row r="6334" spans="1:9">
      <c r="A6334" s="280" t="s">
        <v>7733</v>
      </c>
      <c r="B6334" s="280" t="s">
        <v>1393</v>
      </c>
      <c r="C6334" s="280" t="s">
        <v>1211</v>
      </c>
      <c r="D6334" s="280" t="s">
        <v>1344</v>
      </c>
      <c r="E6334" s="80">
        <v>0</v>
      </c>
      <c r="F6334" s="80">
        <v>711876</v>
      </c>
      <c r="G6334" s="80">
        <v>4</v>
      </c>
      <c r="H6334" s="280" t="s">
        <v>1394</v>
      </c>
      <c r="I6334" s="80"/>
    </row>
    <row r="6335" spans="1:9">
      <c r="A6335" s="280" t="s">
        <v>7734</v>
      </c>
      <c r="B6335" s="280" t="s">
        <v>1415</v>
      </c>
      <c r="C6335" s="280" t="s">
        <v>1211</v>
      </c>
      <c r="D6335" s="280" t="s">
        <v>1344</v>
      </c>
      <c r="E6335" s="80">
        <v>0</v>
      </c>
      <c r="F6335" s="80">
        <v>711876</v>
      </c>
      <c r="G6335" s="80">
        <v>4</v>
      </c>
      <c r="H6335" s="280" t="s">
        <v>1394</v>
      </c>
      <c r="I6335" s="80"/>
    </row>
    <row r="6336" spans="1:9">
      <c r="A6336" s="280" t="s">
        <v>7735</v>
      </c>
      <c r="B6336" s="280" t="s">
        <v>1436</v>
      </c>
      <c r="C6336" s="280" t="s">
        <v>1211</v>
      </c>
      <c r="D6336" s="280" t="s">
        <v>1344</v>
      </c>
      <c r="E6336" s="80">
        <v>0</v>
      </c>
      <c r="F6336" s="80">
        <v>711876</v>
      </c>
      <c r="G6336" s="80">
        <v>4</v>
      </c>
      <c r="H6336" s="280" t="s">
        <v>1394</v>
      </c>
      <c r="I6336" s="80"/>
    </row>
    <row r="6337" spans="1:9">
      <c r="A6337" s="280" t="s">
        <v>7736</v>
      </c>
      <c r="B6337" s="280" t="s">
        <v>5752</v>
      </c>
      <c r="C6337" s="280" t="s">
        <v>1212</v>
      </c>
      <c r="D6337" s="280" t="s">
        <v>1394</v>
      </c>
      <c r="E6337" s="80">
        <v>1</v>
      </c>
      <c r="F6337" s="80">
        <v>711876</v>
      </c>
      <c r="G6337" s="80">
        <v>4</v>
      </c>
      <c r="H6337" s="280" t="s">
        <v>1394</v>
      </c>
      <c r="I6337" s="80"/>
    </row>
    <row r="6338" spans="1:9">
      <c r="A6338" s="280" t="s">
        <v>7737</v>
      </c>
      <c r="B6338" s="280" t="s">
        <v>5754</v>
      </c>
      <c r="C6338" s="280" t="s">
        <v>1212</v>
      </c>
      <c r="D6338" s="280" t="s">
        <v>1394</v>
      </c>
      <c r="E6338" s="80">
        <v>739945.84816367645</v>
      </c>
      <c r="F6338" s="80">
        <v>711876</v>
      </c>
      <c r="G6338" s="80">
        <v>4</v>
      </c>
      <c r="H6338" s="280" t="s">
        <v>1394</v>
      </c>
      <c r="I6338" s="80"/>
    </row>
    <row r="6339" spans="1:9">
      <c r="A6339" s="280" t="s">
        <v>7738</v>
      </c>
      <c r="B6339" s="280" t="s">
        <v>1457</v>
      </c>
      <c r="C6339" s="280" t="s">
        <v>1212</v>
      </c>
      <c r="D6339" s="280" t="s">
        <v>1211</v>
      </c>
      <c r="E6339" s="80">
        <v>0.9821416422308672</v>
      </c>
      <c r="F6339" s="80">
        <v>711876</v>
      </c>
      <c r="G6339" s="80">
        <v>4</v>
      </c>
      <c r="H6339" s="280" t="s">
        <v>1342</v>
      </c>
      <c r="I6339" s="80"/>
    </row>
    <row r="6340" spans="1:9">
      <c r="A6340" s="280" t="s">
        <v>7739</v>
      </c>
      <c r="B6340" s="280" t="s">
        <v>1457</v>
      </c>
      <c r="C6340" s="280" t="s">
        <v>1212</v>
      </c>
      <c r="D6340" s="280" t="s">
        <v>1212</v>
      </c>
      <c r="E6340" s="80">
        <v>1</v>
      </c>
      <c r="F6340" s="80">
        <v>711876</v>
      </c>
      <c r="G6340" s="80">
        <v>4</v>
      </c>
      <c r="H6340" s="280" t="s">
        <v>1342</v>
      </c>
      <c r="I6340" s="80"/>
    </row>
    <row r="6341" spans="1:9">
      <c r="A6341" s="280" t="s">
        <v>7740</v>
      </c>
      <c r="B6341" s="280" t="s">
        <v>1457</v>
      </c>
      <c r="C6341" s="280" t="s">
        <v>1212</v>
      </c>
      <c r="D6341" s="280" t="s">
        <v>1213</v>
      </c>
      <c r="E6341" s="80">
        <v>0.98222501338610191</v>
      </c>
      <c r="F6341" s="80">
        <v>711876</v>
      </c>
      <c r="G6341" s="80">
        <v>4</v>
      </c>
      <c r="H6341" s="280" t="s">
        <v>1342</v>
      </c>
      <c r="I6341" s="80"/>
    </row>
    <row r="6342" spans="1:9">
      <c r="A6342" s="280" t="s">
        <v>7741</v>
      </c>
      <c r="B6342" s="280" t="s">
        <v>1457</v>
      </c>
      <c r="C6342" s="280" t="s">
        <v>1212</v>
      </c>
      <c r="D6342" s="280" t="s">
        <v>1214</v>
      </c>
      <c r="E6342" s="80">
        <v>0.99885088350394602</v>
      </c>
      <c r="F6342" s="80">
        <v>711876</v>
      </c>
      <c r="G6342" s="80">
        <v>4</v>
      </c>
      <c r="H6342" s="280" t="s">
        <v>1342</v>
      </c>
      <c r="I6342" s="80"/>
    </row>
    <row r="6343" spans="1:9">
      <c r="A6343" s="280" t="s">
        <v>7742</v>
      </c>
      <c r="B6343" s="280" t="s">
        <v>1457</v>
      </c>
      <c r="C6343" s="280" t="s">
        <v>1212</v>
      </c>
      <c r="D6343" s="280" t="s">
        <v>1215</v>
      </c>
      <c r="E6343" s="80">
        <v>0.98170254867367002</v>
      </c>
      <c r="F6343" s="80">
        <v>711876</v>
      </c>
      <c r="G6343" s="80">
        <v>4</v>
      </c>
      <c r="H6343" s="280" t="s">
        <v>1342</v>
      </c>
      <c r="I6343" s="80"/>
    </row>
    <row r="6344" spans="1:9">
      <c r="A6344" s="280" t="s">
        <v>7743</v>
      </c>
      <c r="B6344" s="280" t="s">
        <v>1457</v>
      </c>
      <c r="C6344" s="280" t="s">
        <v>1212</v>
      </c>
      <c r="D6344" s="280" t="s">
        <v>1216</v>
      </c>
      <c r="E6344" s="80">
        <v>-6.5576079736960775</v>
      </c>
      <c r="F6344" s="80">
        <v>711876</v>
      </c>
      <c r="G6344" s="80">
        <v>4</v>
      </c>
      <c r="H6344" s="280" t="s">
        <v>1342</v>
      </c>
      <c r="I6344" s="80"/>
    </row>
    <row r="6345" spans="1:9">
      <c r="A6345" s="280" t="s">
        <v>7744</v>
      </c>
      <c r="B6345" s="280" t="s">
        <v>1457</v>
      </c>
      <c r="C6345" s="280" t="s">
        <v>1212</v>
      </c>
      <c r="D6345" s="280" t="s">
        <v>1217</v>
      </c>
      <c r="E6345" s="80">
        <v>0.80753006523352333</v>
      </c>
      <c r="F6345" s="80">
        <v>711876</v>
      </c>
      <c r="G6345" s="80">
        <v>4</v>
      </c>
      <c r="H6345" s="280" t="s">
        <v>1342</v>
      </c>
      <c r="I6345" s="80"/>
    </row>
    <row r="6346" spans="1:9">
      <c r="A6346" s="280" t="s">
        <v>7745</v>
      </c>
      <c r="B6346" s="280" t="s">
        <v>1457</v>
      </c>
      <c r="C6346" s="280" t="s">
        <v>1212</v>
      </c>
      <c r="D6346" s="280" t="s">
        <v>1218</v>
      </c>
      <c r="E6346" s="80">
        <v>0.72204018012807791</v>
      </c>
      <c r="F6346" s="80">
        <v>711876</v>
      </c>
      <c r="G6346" s="80">
        <v>4</v>
      </c>
      <c r="H6346" s="280" t="s">
        <v>1342</v>
      </c>
      <c r="I6346" s="80"/>
    </row>
    <row r="6347" spans="1:9">
      <c r="A6347" s="280" t="s">
        <v>7746</v>
      </c>
      <c r="B6347" s="280" t="s">
        <v>1457</v>
      </c>
      <c r="C6347" s="280" t="s">
        <v>1212</v>
      </c>
      <c r="D6347" s="280" t="s">
        <v>1219</v>
      </c>
      <c r="E6347" s="80">
        <v>109436.02833409316</v>
      </c>
      <c r="F6347" s="80">
        <v>711876</v>
      </c>
      <c r="G6347" s="80">
        <v>4</v>
      </c>
      <c r="H6347" s="280" t="s">
        <v>1342</v>
      </c>
      <c r="I6347" s="80"/>
    </row>
    <row r="6348" spans="1:9">
      <c r="A6348" s="280" t="s">
        <v>7747</v>
      </c>
      <c r="B6348" s="280" t="s">
        <v>1457</v>
      </c>
      <c r="C6348" s="280" t="s">
        <v>1212</v>
      </c>
      <c r="D6348" s="280" t="s">
        <v>1347</v>
      </c>
      <c r="E6348" s="80">
        <v>1.2567057842076472</v>
      </c>
      <c r="F6348" s="80">
        <v>711876</v>
      </c>
      <c r="G6348" s="80">
        <v>4</v>
      </c>
      <c r="H6348" s="280" t="s">
        <v>1342</v>
      </c>
      <c r="I6348" s="80"/>
    </row>
    <row r="6349" spans="1:9">
      <c r="A6349" s="280" t="s">
        <v>7748</v>
      </c>
      <c r="B6349" s="280" t="s">
        <v>1393</v>
      </c>
      <c r="C6349" s="280" t="s">
        <v>1212</v>
      </c>
      <c r="D6349" s="280" t="s">
        <v>1347</v>
      </c>
      <c r="E6349" s="80">
        <v>0.13537891430530036</v>
      </c>
      <c r="F6349" s="80">
        <v>711876</v>
      </c>
      <c r="G6349" s="80">
        <v>4</v>
      </c>
      <c r="H6349" s="280" t="s">
        <v>1394</v>
      </c>
      <c r="I6349" s="80"/>
    </row>
    <row r="6350" spans="1:9">
      <c r="A6350" s="280" t="s">
        <v>7749</v>
      </c>
      <c r="B6350" s="280" t="s">
        <v>1415</v>
      </c>
      <c r="C6350" s="280" t="s">
        <v>1212</v>
      </c>
      <c r="D6350" s="280" t="s">
        <v>1347</v>
      </c>
      <c r="E6350" s="80">
        <v>5.956356131885011E-3</v>
      </c>
      <c r="F6350" s="80">
        <v>711876</v>
      </c>
      <c r="G6350" s="80">
        <v>4</v>
      </c>
      <c r="H6350" s="280" t="s">
        <v>1394</v>
      </c>
      <c r="I6350" s="80"/>
    </row>
    <row r="6351" spans="1:9">
      <c r="A6351" s="280" t="s">
        <v>7750</v>
      </c>
      <c r="B6351" s="280" t="s">
        <v>1436</v>
      </c>
      <c r="C6351" s="280" t="s">
        <v>1212</v>
      </c>
      <c r="D6351" s="280" t="s">
        <v>1347</v>
      </c>
      <c r="E6351" s="80">
        <v>4.4227212195969203E-4</v>
      </c>
      <c r="F6351" s="80">
        <v>711876</v>
      </c>
      <c r="G6351" s="80">
        <v>4</v>
      </c>
      <c r="H6351" s="280" t="s">
        <v>1394</v>
      </c>
      <c r="I6351" s="80"/>
    </row>
    <row r="6352" spans="1:9">
      <c r="A6352" s="280" t="s">
        <v>7751</v>
      </c>
      <c r="B6352" s="280" t="s">
        <v>1457</v>
      </c>
      <c r="C6352" s="280" t="s">
        <v>1212</v>
      </c>
      <c r="D6352" s="280" t="s">
        <v>1344</v>
      </c>
      <c r="E6352" s="80">
        <v>2.8956135013301161</v>
      </c>
      <c r="F6352" s="80">
        <v>711876</v>
      </c>
      <c r="G6352" s="80">
        <v>4</v>
      </c>
      <c r="H6352" s="280" t="s">
        <v>1342</v>
      </c>
      <c r="I6352" s="80"/>
    </row>
    <row r="6353" spans="1:9">
      <c r="A6353" s="280" t="s">
        <v>7752</v>
      </c>
      <c r="B6353" s="280" t="s">
        <v>1393</v>
      </c>
      <c r="C6353" s="280" t="s">
        <v>1212</v>
      </c>
      <c r="D6353" s="280" t="s">
        <v>1344</v>
      </c>
      <c r="E6353" s="80">
        <v>0</v>
      </c>
      <c r="F6353" s="80">
        <v>711876</v>
      </c>
      <c r="G6353" s="80">
        <v>4</v>
      </c>
      <c r="H6353" s="280" t="s">
        <v>1394</v>
      </c>
      <c r="I6353" s="80"/>
    </row>
    <row r="6354" spans="1:9">
      <c r="A6354" s="280" t="s">
        <v>7753</v>
      </c>
      <c r="B6354" s="280" t="s">
        <v>1415</v>
      </c>
      <c r="C6354" s="280" t="s">
        <v>1212</v>
      </c>
      <c r="D6354" s="280" t="s">
        <v>1344</v>
      </c>
      <c r="E6354" s="80">
        <v>0</v>
      </c>
      <c r="F6354" s="80">
        <v>711876</v>
      </c>
      <c r="G6354" s="80">
        <v>4</v>
      </c>
      <c r="H6354" s="280" t="s">
        <v>1394</v>
      </c>
      <c r="I6354" s="80"/>
    </row>
    <row r="6355" spans="1:9">
      <c r="A6355" s="280" t="s">
        <v>7754</v>
      </c>
      <c r="B6355" s="280" t="s">
        <v>1436</v>
      </c>
      <c r="C6355" s="280" t="s">
        <v>1212</v>
      </c>
      <c r="D6355" s="280" t="s">
        <v>1344</v>
      </c>
      <c r="E6355" s="80">
        <v>0</v>
      </c>
      <c r="F6355" s="80">
        <v>711876</v>
      </c>
      <c r="G6355" s="80">
        <v>4</v>
      </c>
      <c r="H6355" s="280" t="s">
        <v>1394</v>
      </c>
      <c r="I6355" s="80"/>
    </row>
    <row r="6356" spans="1:9">
      <c r="A6356" s="280" t="s">
        <v>7755</v>
      </c>
      <c r="B6356" s="280" t="s">
        <v>5752</v>
      </c>
      <c r="C6356" s="280" t="s">
        <v>1213</v>
      </c>
      <c r="D6356" s="280" t="s">
        <v>1394</v>
      </c>
      <c r="E6356" s="80">
        <v>1</v>
      </c>
      <c r="F6356" s="80">
        <v>711876</v>
      </c>
      <c r="G6356" s="80">
        <v>4</v>
      </c>
      <c r="H6356" s="280" t="s">
        <v>1394</v>
      </c>
      <c r="I6356" s="80"/>
    </row>
    <row r="6357" spans="1:9">
      <c r="A6357" s="280" t="s">
        <v>7756</v>
      </c>
      <c r="B6357" s="280" t="s">
        <v>5754</v>
      </c>
      <c r="C6357" s="280" t="s">
        <v>1213</v>
      </c>
      <c r="D6357" s="280" t="s">
        <v>1394</v>
      </c>
      <c r="E6357" s="80">
        <v>753289.78042882483</v>
      </c>
      <c r="F6357" s="80">
        <v>711876</v>
      </c>
      <c r="G6357" s="80">
        <v>4</v>
      </c>
      <c r="H6357" s="280" t="s">
        <v>1394</v>
      </c>
      <c r="I6357" s="80"/>
    </row>
    <row r="6358" spans="1:9">
      <c r="A6358" s="280" t="s">
        <v>7757</v>
      </c>
      <c r="B6358" s="280" t="s">
        <v>1457</v>
      </c>
      <c r="C6358" s="280" t="s">
        <v>1213</v>
      </c>
      <c r="D6358" s="280" t="s">
        <v>1211</v>
      </c>
      <c r="E6358" s="80">
        <v>0.9999166288447654</v>
      </c>
      <c r="F6358" s="80">
        <v>711876</v>
      </c>
      <c r="G6358" s="80">
        <v>4</v>
      </c>
      <c r="H6358" s="280" t="s">
        <v>1342</v>
      </c>
      <c r="I6358" s="80"/>
    </row>
    <row r="6359" spans="1:9">
      <c r="A6359" s="280" t="s">
        <v>7758</v>
      </c>
      <c r="B6359" s="280" t="s">
        <v>1457</v>
      </c>
      <c r="C6359" s="280" t="s">
        <v>1213</v>
      </c>
      <c r="D6359" s="280" t="s">
        <v>1212</v>
      </c>
      <c r="E6359" s="80">
        <v>1.0191132383194432</v>
      </c>
      <c r="F6359" s="80">
        <v>711876</v>
      </c>
      <c r="G6359" s="80">
        <v>4</v>
      </c>
      <c r="H6359" s="280" t="s">
        <v>1342</v>
      </c>
      <c r="I6359" s="80"/>
    </row>
    <row r="6360" spans="1:9">
      <c r="A6360" s="280" t="s">
        <v>7759</v>
      </c>
      <c r="B6360" s="280" t="s">
        <v>1457</v>
      </c>
      <c r="C6360" s="280" t="s">
        <v>1213</v>
      </c>
      <c r="D6360" s="280" t="s">
        <v>1213</v>
      </c>
      <c r="E6360" s="80">
        <v>1</v>
      </c>
      <c r="F6360" s="80">
        <v>711876</v>
      </c>
      <c r="G6360" s="80">
        <v>4</v>
      </c>
      <c r="H6360" s="280" t="s">
        <v>1342</v>
      </c>
      <c r="I6360" s="80"/>
    </row>
    <row r="6361" spans="1:9">
      <c r="A6361" s="280" t="s">
        <v>7760</v>
      </c>
      <c r="B6361" s="280" t="s">
        <v>1457</v>
      </c>
      <c r="C6361" s="280" t="s">
        <v>1213</v>
      </c>
      <c r="D6361" s="280" t="s">
        <v>1214</v>
      </c>
      <c r="E6361" s="80">
        <v>1.0179389707547777</v>
      </c>
      <c r="F6361" s="80">
        <v>711876</v>
      </c>
      <c r="G6361" s="80">
        <v>4</v>
      </c>
      <c r="H6361" s="280" t="s">
        <v>1342</v>
      </c>
      <c r="I6361" s="80"/>
    </row>
    <row r="6362" spans="1:9">
      <c r="A6362" s="280" t="s">
        <v>7761</v>
      </c>
      <c r="B6362" s="280" t="s">
        <v>1457</v>
      </c>
      <c r="C6362" s="280" t="s">
        <v>1213</v>
      </c>
      <c r="D6362" s="280" t="s">
        <v>1215</v>
      </c>
      <c r="E6362" s="80">
        <v>1.0002340273283472</v>
      </c>
      <c r="F6362" s="80">
        <v>711876</v>
      </c>
      <c r="G6362" s="80">
        <v>4</v>
      </c>
      <c r="H6362" s="280" t="s">
        <v>1342</v>
      </c>
      <c r="I6362" s="80"/>
    </row>
    <row r="6363" spans="1:9">
      <c r="A6363" s="280" t="s">
        <v>7762</v>
      </c>
      <c r="B6363" s="280" t="s">
        <v>1457</v>
      </c>
      <c r="C6363" s="280" t="s">
        <v>1213</v>
      </c>
      <c r="D6363" s="280" t="s">
        <v>1216</v>
      </c>
      <c r="E6363" s="80">
        <v>-6.5845751105015982</v>
      </c>
      <c r="F6363" s="80">
        <v>711876</v>
      </c>
      <c r="G6363" s="80">
        <v>4</v>
      </c>
      <c r="H6363" s="280" t="s">
        <v>1342</v>
      </c>
      <c r="I6363" s="80"/>
    </row>
    <row r="6364" spans="1:9">
      <c r="A6364" s="280" t="s">
        <v>7763</v>
      </c>
      <c r="B6364" s="280" t="s">
        <v>1457</v>
      </c>
      <c r="C6364" s="280" t="s">
        <v>1213</v>
      </c>
      <c r="D6364" s="280" t="s">
        <v>1217</v>
      </c>
      <c r="E6364" s="80">
        <v>0.82259139899908351</v>
      </c>
      <c r="F6364" s="80">
        <v>711876</v>
      </c>
      <c r="G6364" s="80">
        <v>4</v>
      </c>
      <c r="H6364" s="280" t="s">
        <v>1342</v>
      </c>
      <c r="I6364" s="80"/>
    </row>
    <row r="6365" spans="1:9">
      <c r="A6365" s="280" t="s">
        <v>7764</v>
      </c>
      <c r="B6365" s="280" t="s">
        <v>1457</v>
      </c>
      <c r="C6365" s="280" t="s">
        <v>1213</v>
      </c>
      <c r="D6365" s="280" t="s">
        <v>1218</v>
      </c>
      <c r="E6365" s="80">
        <v>0.73344364520298577</v>
      </c>
      <c r="F6365" s="80">
        <v>711876</v>
      </c>
      <c r="G6365" s="80">
        <v>4</v>
      </c>
      <c r="H6365" s="280" t="s">
        <v>1342</v>
      </c>
      <c r="I6365" s="80"/>
    </row>
    <row r="6366" spans="1:9">
      <c r="A6366" s="280" t="s">
        <v>7765</v>
      </c>
      <c r="B6366" s="280" t="s">
        <v>1457</v>
      </c>
      <c r="C6366" s="280" t="s">
        <v>1213</v>
      </c>
      <c r="D6366" s="280" t="s">
        <v>1219</v>
      </c>
      <c r="E6366" s="80">
        <v>112050.64906294231</v>
      </c>
      <c r="F6366" s="80">
        <v>711876</v>
      </c>
      <c r="G6366" s="80">
        <v>4</v>
      </c>
      <c r="H6366" s="280" t="s">
        <v>1342</v>
      </c>
      <c r="I6366" s="80"/>
    </row>
    <row r="6367" spans="1:9">
      <c r="A6367" s="280" t="s">
        <v>7766</v>
      </c>
      <c r="B6367" s="280" t="s">
        <v>1457</v>
      </c>
      <c r="C6367" s="280" t="s">
        <v>1213</v>
      </c>
      <c r="D6367" s="280" t="s">
        <v>1347</v>
      </c>
      <c r="E6367" s="80">
        <v>1.278831030843109</v>
      </c>
      <c r="F6367" s="80">
        <v>711876</v>
      </c>
      <c r="G6367" s="80">
        <v>4</v>
      </c>
      <c r="H6367" s="280" t="s">
        <v>1342</v>
      </c>
      <c r="I6367" s="80"/>
    </row>
    <row r="6368" spans="1:9">
      <c r="A6368" s="280" t="s">
        <v>7767</v>
      </c>
      <c r="B6368" s="280" t="s">
        <v>1393</v>
      </c>
      <c r="C6368" s="280" t="s">
        <v>1213</v>
      </c>
      <c r="D6368" s="280" t="s">
        <v>1347</v>
      </c>
      <c r="E6368" s="80">
        <v>0.10936876647056509</v>
      </c>
      <c r="F6368" s="80">
        <v>711876</v>
      </c>
      <c r="G6368" s="80">
        <v>4</v>
      </c>
      <c r="H6368" s="280" t="s">
        <v>1394</v>
      </c>
      <c r="I6368" s="80"/>
    </row>
    <row r="6369" spans="1:9">
      <c r="A6369" s="280" t="s">
        <v>7768</v>
      </c>
      <c r="B6369" s="280" t="s">
        <v>1415</v>
      </c>
      <c r="C6369" s="280" t="s">
        <v>1213</v>
      </c>
      <c r="D6369" s="280" t="s">
        <v>1347</v>
      </c>
      <c r="E6369" s="80">
        <v>2.429959845013447E-3</v>
      </c>
      <c r="F6369" s="80">
        <v>711876</v>
      </c>
      <c r="G6369" s="80">
        <v>4</v>
      </c>
      <c r="H6369" s="280" t="s">
        <v>1394</v>
      </c>
      <c r="I6369" s="80"/>
    </row>
    <row r="6370" spans="1:9">
      <c r="A6370" s="280" t="s">
        <v>7769</v>
      </c>
      <c r="B6370" s="280" t="s">
        <v>1436</v>
      </c>
      <c r="C6370" s="280" t="s">
        <v>1213</v>
      </c>
      <c r="D6370" s="280" t="s">
        <v>1347</v>
      </c>
      <c r="E6370" s="80">
        <v>8.3868488094906226E-5</v>
      </c>
      <c r="F6370" s="80">
        <v>711876</v>
      </c>
      <c r="G6370" s="80">
        <v>4</v>
      </c>
      <c r="H6370" s="280" t="s">
        <v>1394</v>
      </c>
      <c r="I6370" s="80"/>
    </row>
    <row r="6371" spans="1:9">
      <c r="A6371" s="280" t="s">
        <v>7770</v>
      </c>
      <c r="B6371" s="280" t="s">
        <v>1457</v>
      </c>
      <c r="C6371" s="280" t="s">
        <v>1213</v>
      </c>
      <c r="D6371" s="280" t="s">
        <v>1344</v>
      </c>
      <c r="E6371" s="80">
        <v>2.9475032183366392</v>
      </c>
      <c r="F6371" s="80">
        <v>711876</v>
      </c>
      <c r="G6371" s="80">
        <v>4</v>
      </c>
      <c r="H6371" s="280" t="s">
        <v>1342</v>
      </c>
      <c r="I6371" s="80"/>
    </row>
    <row r="6372" spans="1:9">
      <c r="A6372" s="280" t="s">
        <v>7771</v>
      </c>
      <c r="B6372" s="280" t="s">
        <v>1393</v>
      </c>
      <c r="C6372" s="280" t="s">
        <v>1213</v>
      </c>
      <c r="D6372" s="280" t="s">
        <v>1344</v>
      </c>
      <c r="E6372" s="80">
        <v>0</v>
      </c>
      <c r="F6372" s="80">
        <v>711876</v>
      </c>
      <c r="G6372" s="80">
        <v>4</v>
      </c>
      <c r="H6372" s="280" t="s">
        <v>1394</v>
      </c>
      <c r="I6372" s="80"/>
    </row>
    <row r="6373" spans="1:9">
      <c r="A6373" s="280" t="s">
        <v>7772</v>
      </c>
      <c r="B6373" s="280" t="s">
        <v>1415</v>
      </c>
      <c r="C6373" s="280" t="s">
        <v>1213</v>
      </c>
      <c r="D6373" s="280" t="s">
        <v>1344</v>
      </c>
      <c r="E6373" s="80">
        <v>0</v>
      </c>
      <c r="F6373" s="80">
        <v>711876</v>
      </c>
      <c r="G6373" s="80">
        <v>4</v>
      </c>
      <c r="H6373" s="280" t="s">
        <v>1394</v>
      </c>
      <c r="I6373" s="80"/>
    </row>
    <row r="6374" spans="1:9">
      <c r="A6374" s="280" t="s">
        <v>7773</v>
      </c>
      <c r="B6374" s="280" t="s">
        <v>1436</v>
      </c>
      <c r="C6374" s="280" t="s">
        <v>1213</v>
      </c>
      <c r="D6374" s="280" t="s">
        <v>1344</v>
      </c>
      <c r="E6374" s="80">
        <v>0</v>
      </c>
      <c r="F6374" s="80">
        <v>711876</v>
      </c>
      <c r="G6374" s="80">
        <v>4</v>
      </c>
      <c r="H6374" s="280" t="s">
        <v>1394</v>
      </c>
      <c r="I6374" s="80"/>
    </row>
    <row r="6375" spans="1:9">
      <c r="A6375" s="280" t="s">
        <v>7774</v>
      </c>
      <c r="B6375" s="280" t="s">
        <v>5752</v>
      </c>
      <c r="C6375" s="280" t="s">
        <v>1214</v>
      </c>
      <c r="D6375" s="280" t="s">
        <v>1394</v>
      </c>
      <c r="E6375" s="80">
        <v>1</v>
      </c>
      <c r="F6375" s="80">
        <v>711876</v>
      </c>
      <c r="G6375" s="80">
        <v>4</v>
      </c>
      <c r="H6375" s="280" t="s">
        <v>1394</v>
      </c>
      <c r="I6375" s="80"/>
    </row>
    <row r="6376" spans="1:9">
      <c r="A6376" s="280" t="s">
        <v>7775</v>
      </c>
      <c r="B6376" s="280" t="s">
        <v>5754</v>
      </c>
      <c r="C6376" s="280" t="s">
        <v>1214</v>
      </c>
      <c r="D6376" s="280" t="s">
        <v>1394</v>
      </c>
      <c r="E6376" s="80">
        <v>740832.91823019041</v>
      </c>
      <c r="F6376" s="80">
        <v>711876</v>
      </c>
      <c r="G6376" s="80">
        <v>4</v>
      </c>
      <c r="H6376" s="280" t="s">
        <v>1394</v>
      </c>
      <c r="I6376" s="80"/>
    </row>
    <row r="6377" spans="1:9">
      <c r="A6377" s="280" t="s">
        <v>7776</v>
      </c>
      <c r="B6377" s="280" t="s">
        <v>1457</v>
      </c>
      <c r="C6377" s="280" t="s">
        <v>1214</v>
      </c>
      <c r="D6377" s="280" t="s">
        <v>1211</v>
      </c>
      <c r="E6377" s="80">
        <v>0.98328931398676389</v>
      </c>
      <c r="F6377" s="80">
        <v>711876</v>
      </c>
      <c r="G6377" s="80">
        <v>4</v>
      </c>
      <c r="H6377" s="280" t="s">
        <v>1342</v>
      </c>
      <c r="I6377" s="80"/>
    </row>
    <row r="6378" spans="1:9">
      <c r="A6378" s="280" t="s">
        <v>7777</v>
      </c>
      <c r="B6378" s="280" t="s">
        <v>1457</v>
      </c>
      <c r="C6378" s="280" t="s">
        <v>1214</v>
      </c>
      <c r="D6378" s="280" t="s">
        <v>1212</v>
      </c>
      <c r="E6378" s="80">
        <v>1.0011727350166737</v>
      </c>
      <c r="F6378" s="80">
        <v>711876</v>
      </c>
      <c r="G6378" s="80">
        <v>4</v>
      </c>
      <c r="H6378" s="280" t="s">
        <v>1342</v>
      </c>
      <c r="I6378" s="80"/>
    </row>
    <row r="6379" spans="1:9">
      <c r="A6379" s="280" t="s">
        <v>7778</v>
      </c>
      <c r="B6379" s="280" t="s">
        <v>1457</v>
      </c>
      <c r="C6379" s="280" t="s">
        <v>1214</v>
      </c>
      <c r="D6379" s="280" t="s">
        <v>1213</v>
      </c>
      <c r="E6379" s="80">
        <v>0.98337268514199849</v>
      </c>
      <c r="F6379" s="80">
        <v>711876</v>
      </c>
      <c r="G6379" s="80">
        <v>4</v>
      </c>
      <c r="H6379" s="280" t="s">
        <v>1342</v>
      </c>
      <c r="I6379" s="80"/>
    </row>
    <row r="6380" spans="1:9">
      <c r="A6380" s="280" t="s">
        <v>7779</v>
      </c>
      <c r="B6380" s="280" t="s">
        <v>1457</v>
      </c>
      <c r="C6380" s="280" t="s">
        <v>1214</v>
      </c>
      <c r="D6380" s="280" t="s">
        <v>1214</v>
      </c>
      <c r="E6380" s="80">
        <v>1</v>
      </c>
      <c r="F6380" s="80">
        <v>711876</v>
      </c>
      <c r="G6380" s="80">
        <v>4</v>
      </c>
      <c r="H6380" s="280" t="s">
        <v>1342</v>
      </c>
      <c r="I6380" s="80"/>
    </row>
    <row r="6381" spans="1:9">
      <c r="A6381" s="280" t="s">
        <v>7780</v>
      </c>
      <c r="B6381" s="280" t="s">
        <v>1457</v>
      </c>
      <c r="C6381" s="280" t="s">
        <v>1214</v>
      </c>
      <c r="D6381" s="280" t="s">
        <v>1215</v>
      </c>
      <c r="E6381" s="80">
        <v>0.98286515022962939</v>
      </c>
      <c r="F6381" s="80">
        <v>711876</v>
      </c>
      <c r="G6381" s="80">
        <v>4</v>
      </c>
      <c r="H6381" s="280" t="s">
        <v>1342</v>
      </c>
      <c r="I6381" s="80"/>
    </row>
    <row r="6382" spans="1:9">
      <c r="A6382" s="280" t="s">
        <v>7781</v>
      </c>
      <c r="B6382" s="280" t="s">
        <v>1457</v>
      </c>
      <c r="C6382" s="280" t="s">
        <v>1214</v>
      </c>
      <c r="D6382" s="280" t="s">
        <v>1216</v>
      </c>
      <c r="E6382" s="80">
        <v>-6.5557486875334225</v>
      </c>
      <c r="F6382" s="80">
        <v>711876</v>
      </c>
      <c r="G6382" s="80">
        <v>4</v>
      </c>
      <c r="H6382" s="280" t="s">
        <v>1342</v>
      </c>
      <c r="I6382" s="80"/>
    </row>
    <row r="6383" spans="1:9">
      <c r="A6383" s="280" t="s">
        <v>7782</v>
      </c>
      <c r="B6383" s="280" t="s">
        <v>1457</v>
      </c>
      <c r="C6383" s="280" t="s">
        <v>1214</v>
      </c>
      <c r="D6383" s="280" t="s">
        <v>1217</v>
      </c>
      <c r="E6383" s="80">
        <v>0.80849531100531402</v>
      </c>
      <c r="F6383" s="80">
        <v>711876</v>
      </c>
      <c r="G6383" s="80">
        <v>4</v>
      </c>
      <c r="H6383" s="280" t="s">
        <v>1342</v>
      </c>
      <c r="I6383" s="80"/>
    </row>
    <row r="6384" spans="1:9">
      <c r="A6384" s="280" t="s">
        <v>7783</v>
      </c>
      <c r="B6384" s="280" t="s">
        <v>1457</v>
      </c>
      <c r="C6384" s="280" t="s">
        <v>1214</v>
      </c>
      <c r="D6384" s="280" t="s">
        <v>1218</v>
      </c>
      <c r="E6384" s="80">
        <v>0.72305545898917623</v>
      </c>
      <c r="F6384" s="80">
        <v>711876</v>
      </c>
      <c r="G6384" s="80">
        <v>4</v>
      </c>
      <c r="H6384" s="280" t="s">
        <v>1342</v>
      </c>
      <c r="I6384" s="80"/>
    </row>
    <row r="6385" spans="1:9">
      <c r="A6385" s="280" t="s">
        <v>7784</v>
      </c>
      <c r="B6385" s="280" t="s">
        <v>1457</v>
      </c>
      <c r="C6385" s="280" t="s">
        <v>1214</v>
      </c>
      <c r="D6385" s="280" t="s">
        <v>1219</v>
      </c>
      <c r="E6385" s="80">
        <v>109436.0293956494</v>
      </c>
      <c r="F6385" s="80">
        <v>711876</v>
      </c>
      <c r="G6385" s="80">
        <v>4</v>
      </c>
      <c r="H6385" s="280" t="s">
        <v>1342</v>
      </c>
      <c r="I6385" s="80"/>
    </row>
    <row r="6386" spans="1:9">
      <c r="A6386" s="280" t="s">
        <v>7785</v>
      </c>
      <c r="B6386" s="280" t="s">
        <v>1457</v>
      </c>
      <c r="C6386" s="280" t="s">
        <v>1214</v>
      </c>
      <c r="D6386" s="280" t="s">
        <v>1347</v>
      </c>
      <c r="E6386" s="80">
        <v>1.2581068241082021</v>
      </c>
      <c r="F6386" s="80">
        <v>711876</v>
      </c>
      <c r="G6386" s="80">
        <v>4</v>
      </c>
      <c r="H6386" s="280" t="s">
        <v>1342</v>
      </c>
      <c r="I6386" s="80"/>
    </row>
    <row r="6387" spans="1:9">
      <c r="A6387" s="280" t="s">
        <v>7786</v>
      </c>
      <c r="B6387" s="280" t="s">
        <v>1393</v>
      </c>
      <c r="C6387" s="280" t="s">
        <v>1214</v>
      </c>
      <c r="D6387" s="280" t="s">
        <v>1347</v>
      </c>
      <c r="E6387" s="80">
        <v>0.13537891430530036</v>
      </c>
      <c r="F6387" s="80">
        <v>711876</v>
      </c>
      <c r="G6387" s="80">
        <v>4</v>
      </c>
      <c r="H6387" s="280" t="s">
        <v>1394</v>
      </c>
      <c r="I6387" s="80"/>
    </row>
    <row r="6388" spans="1:9">
      <c r="A6388" s="280" t="s">
        <v>7787</v>
      </c>
      <c r="B6388" s="280" t="s">
        <v>1415</v>
      </c>
      <c r="C6388" s="280" t="s">
        <v>1214</v>
      </c>
      <c r="D6388" s="280" t="s">
        <v>1347</v>
      </c>
      <c r="E6388" s="80">
        <v>5.789511425858508E-3</v>
      </c>
      <c r="F6388" s="80">
        <v>711876</v>
      </c>
      <c r="G6388" s="80">
        <v>4</v>
      </c>
      <c r="H6388" s="280" t="s">
        <v>1394</v>
      </c>
      <c r="I6388" s="80"/>
    </row>
    <row r="6389" spans="1:9">
      <c r="A6389" s="280" t="s">
        <v>7788</v>
      </c>
      <c r="B6389" s="280" t="s">
        <v>1436</v>
      </c>
      <c r="C6389" s="280" t="s">
        <v>1214</v>
      </c>
      <c r="D6389" s="280" t="s">
        <v>1347</v>
      </c>
      <c r="E6389" s="80">
        <v>4.3348823592382642E-4</v>
      </c>
      <c r="F6389" s="80">
        <v>711876</v>
      </c>
      <c r="G6389" s="80">
        <v>4</v>
      </c>
      <c r="H6389" s="280" t="s">
        <v>1394</v>
      </c>
      <c r="I6389" s="80"/>
    </row>
    <row r="6390" spans="1:9">
      <c r="A6390" s="280" t="s">
        <v>7789</v>
      </c>
      <c r="B6390" s="280" t="s">
        <v>1457</v>
      </c>
      <c r="C6390" s="280" t="s">
        <v>1214</v>
      </c>
      <c r="D6390" s="280" t="s">
        <v>1344</v>
      </c>
      <c r="E6390" s="80">
        <v>2.8990203251740643</v>
      </c>
      <c r="F6390" s="80">
        <v>711876</v>
      </c>
      <c r="G6390" s="80">
        <v>4</v>
      </c>
      <c r="H6390" s="280" t="s">
        <v>1342</v>
      </c>
      <c r="I6390" s="80"/>
    </row>
    <row r="6391" spans="1:9">
      <c r="A6391" s="280" t="s">
        <v>7790</v>
      </c>
      <c r="B6391" s="280" t="s">
        <v>1393</v>
      </c>
      <c r="C6391" s="280" t="s">
        <v>1214</v>
      </c>
      <c r="D6391" s="280" t="s">
        <v>1344</v>
      </c>
      <c r="E6391" s="80">
        <v>0</v>
      </c>
      <c r="F6391" s="80">
        <v>711876</v>
      </c>
      <c r="G6391" s="80">
        <v>4</v>
      </c>
      <c r="H6391" s="280" t="s">
        <v>1394</v>
      </c>
      <c r="I6391" s="80"/>
    </row>
    <row r="6392" spans="1:9">
      <c r="A6392" s="280" t="s">
        <v>7791</v>
      </c>
      <c r="B6392" s="280" t="s">
        <v>1415</v>
      </c>
      <c r="C6392" s="280" t="s">
        <v>1214</v>
      </c>
      <c r="D6392" s="280" t="s">
        <v>1344</v>
      </c>
      <c r="E6392" s="80">
        <v>0</v>
      </c>
      <c r="F6392" s="80">
        <v>711876</v>
      </c>
      <c r="G6392" s="80">
        <v>4</v>
      </c>
      <c r="H6392" s="280" t="s">
        <v>1394</v>
      </c>
      <c r="I6392" s="80"/>
    </row>
    <row r="6393" spans="1:9">
      <c r="A6393" s="280" t="s">
        <v>7792</v>
      </c>
      <c r="B6393" s="280" t="s">
        <v>1436</v>
      </c>
      <c r="C6393" s="280" t="s">
        <v>1214</v>
      </c>
      <c r="D6393" s="280" t="s">
        <v>1344</v>
      </c>
      <c r="E6393" s="80">
        <v>0</v>
      </c>
      <c r="F6393" s="80">
        <v>711876</v>
      </c>
      <c r="G6393" s="80">
        <v>4</v>
      </c>
      <c r="H6393" s="280" t="s">
        <v>1394</v>
      </c>
      <c r="I6393" s="80"/>
    </row>
    <row r="6394" spans="1:9">
      <c r="A6394" s="280" t="s">
        <v>7793</v>
      </c>
      <c r="B6394" s="280" t="s">
        <v>5752</v>
      </c>
      <c r="C6394" s="280" t="s">
        <v>1215</v>
      </c>
      <c r="D6394" s="280" t="s">
        <v>1394</v>
      </c>
      <c r="E6394" s="80">
        <v>1</v>
      </c>
      <c r="F6394" s="80">
        <v>711876</v>
      </c>
      <c r="G6394" s="80">
        <v>4</v>
      </c>
      <c r="H6394" s="280" t="s">
        <v>1394</v>
      </c>
      <c r="I6394" s="80"/>
    </row>
    <row r="6395" spans="1:9">
      <c r="A6395" s="280" t="s">
        <v>7794</v>
      </c>
      <c r="B6395" s="280" t="s">
        <v>5754</v>
      </c>
      <c r="C6395" s="280" t="s">
        <v>1215</v>
      </c>
      <c r="D6395" s="280" t="s">
        <v>1394</v>
      </c>
      <c r="E6395" s="80">
        <v>754568.39858961559</v>
      </c>
      <c r="F6395" s="80">
        <v>711876</v>
      </c>
      <c r="G6395" s="80">
        <v>4</v>
      </c>
      <c r="H6395" s="280" t="s">
        <v>1394</v>
      </c>
      <c r="I6395" s="80"/>
    </row>
    <row r="6396" spans="1:9">
      <c r="A6396" s="280" t="s">
        <v>7795</v>
      </c>
      <c r="B6396" s="280" t="s">
        <v>1457</v>
      </c>
      <c r="C6396" s="280" t="s">
        <v>1215</v>
      </c>
      <c r="D6396" s="280" t="s">
        <v>1211</v>
      </c>
      <c r="E6396" s="80">
        <v>1.0016346042639481</v>
      </c>
      <c r="F6396" s="80">
        <v>711876</v>
      </c>
      <c r="G6396" s="80">
        <v>4</v>
      </c>
      <c r="H6396" s="280" t="s">
        <v>1342</v>
      </c>
      <c r="I6396" s="80"/>
    </row>
    <row r="6397" spans="1:9">
      <c r="A6397" s="280" t="s">
        <v>7796</v>
      </c>
      <c r="B6397" s="280" t="s">
        <v>1457</v>
      </c>
      <c r="C6397" s="280" t="s">
        <v>1215</v>
      </c>
      <c r="D6397" s="280" t="s">
        <v>1212</v>
      </c>
      <c r="E6397" s="80">
        <v>1.0201206768945648</v>
      </c>
      <c r="F6397" s="80">
        <v>711876</v>
      </c>
      <c r="G6397" s="80">
        <v>4</v>
      </c>
      <c r="H6397" s="280" t="s">
        <v>1342</v>
      </c>
      <c r="I6397" s="80"/>
    </row>
    <row r="6398" spans="1:9">
      <c r="A6398" s="280" t="s">
        <v>7797</v>
      </c>
      <c r="B6398" s="280" t="s">
        <v>1457</v>
      </c>
      <c r="C6398" s="280" t="s">
        <v>1215</v>
      </c>
      <c r="D6398" s="280" t="s">
        <v>1213</v>
      </c>
      <c r="E6398" s="80">
        <v>1.0017197023220337</v>
      </c>
      <c r="F6398" s="80">
        <v>711876</v>
      </c>
      <c r="G6398" s="80">
        <v>4</v>
      </c>
      <c r="H6398" s="280" t="s">
        <v>1342</v>
      </c>
      <c r="I6398" s="80"/>
    </row>
    <row r="6399" spans="1:9">
      <c r="A6399" s="280" t="s">
        <v>7798</v>
      </c>
      <c r="B6399" s="280" t="s">
        <v>1457</v>
      </c>
      <c r="C6399" s="280" t="s">
        <v>1215</v>
      </c>
      <c r="D6399" s="280" t="s">
        <v>1214</v>
      </c>
      <c r="E6399" s="80">
        <v>1.0189614071445523</v>
      </c>
      <c r="F6399" s="80">
        <v>711876</v>
      </c>
      <c r="G6399" s="80">
        <v>4</v>
      </c>
      <c r="H6399" s="280" t="s">
        <v>1342</v>
      </c>
      <c r="I6399" s="80"/>
    </row>
    <row r="6400" spans="1:9">
      <c r="A6400" s="280" t="s">
        <v>7799</v>
      </c>
      <c r="B6400" s="280" t="s">
        <v>1457</v>
      </c>
      <c r="C6400" s="280" t="s">
        <v>1215</v>
      </c>
      <c r="D6400" s="280" t="s">
        <v>1215</v>
      </c>
      <c r="E6400" s="80">
        <v>1</v>
      </c>
      <c r="F6400" s="80">
        <v>711876</v>
      </c>
      <c r="G6400" s="80">
        <v>4</v>
      </c>
      <c r="H6400" s="280" t="s">
        <v>1342</v>
      </c>
      <c r="I6400" s="80"/>
    </row>
    <row r="6401" spans="1:9">
      <c r="A6401" s="280" t="s">
        <v>7800</v>
      </c>
      <c r="B6401" s="280" t="s">
        <v>1457</v>
      </c>
      <c r="C6401" s="280" t="s">
        <v>1215</v>
      </c>
      <c r="D6401" s="280" t="s">
        <v>1216</v>
      </c>
      <c r="E6401" s="80">
        <v>-6.620813880795497</v>
      </c>
      <c r="F6401" s="80">
        <v>711876</v>
      </c>
      <c r="G6401" s="80">
        <v>4</v>
      </c>
      <c r="H6401" s="280" t="s">
        <v>1342</v>
      </c>
      <c r="I6401" s="80"/>
    </row>
    <row r="6402" spans="1:9">
      <c r="A6402" s="280" t="s">
        <v>7801</v>
      </c>
      <c r="B6402" s="280" t="s">
        <v>1457</v>
      </c>
      <c r="C6402" s="280" t="s">
        <v>1215</v>
      </c>
      <c r="D6402" s="280" t="s">
        <v>1217</v>
      </c>
      <c r="E6402" s="80">
        <v>0.82284917076917019</v>
      </c>
      <c r="F6402" s="80">
        <v>711876</v>
      </c>
      <c r="G6402" s="80">
        <v>4</v>
      </c>
      <c r="H6402" s="280" t="s">
        <v>1342</v>
      </c>
      <c r="I6402" s="80"/>
    </row>
    <row r="6403" spans="1:9">
      <c r="A6403" s="280" t="s">
        <v>7802</v>
      </c>
      <c r="B6403" s="280" t="s">
        <v>1457</v>
      </c>
      <c r="C6403" s="280" t="s">
        <v>1215</v>
      </c>
      <c r="D6403" s="280" t="s">
        <v>1218</v>
      </c>
      <c r="E6403" s="80">
        <v>0.73225630836037925</v>
      </c>
      <c r="F6403" s="80">
        <v>711876</v>
      </c>
      <c r="G6403" s="80">
        <v>4</v>
      </c>
      <c r="H6403" s="280" t="s">
        <v>1342</v>
      </c>
      <c r="I6403" s="80"/>
    </row>
    <row r="6404" spans="1:9">
      <c r="A6404" s="280" t="s">
        <v>7803</v>
      </c>
      <c r="B6404" s="280" t="s">
        <v>1457</v>
      </c>
      <c r="C6404" s="280" t="s">
        <v>1215</v>
      </c>
      <c r="D6404" s="280" t="s">
        <v>1219</v>
      </c>
      <c r="E6404" s="80">
        <v>110867.97473044835</v>
      </c>
      <c r="F6404" s="80">
        <v>711876</v>
      </c>
      <c r="G6404" s="80">
        <v>4</v>
      </c>
      <c r="H6404" s="280" t="s">
        <v>1342</v>
      </c>
      <c r="I6404" s="80"/>
    </row>
    <row r="6405" spans="1:9">
      <c r="A6405" s="280" t="s">
        <v>7804</v>
      </c>
      <c r="B6405" s="280" t="s">
        <v>1457</v>
      </c>
      <c r="C6405" s="280" t="s">
        <v>1215</v>
      </c>
      <c r="D6405" s="280" t="s">
        <v>1347</v>
      </c>
      <c r="E6405" s="80">
        <v>1.2812658986560954</v>
      </c>
      <c r="F6405" s="80">
        <v>711876</v>
      </c>
      <c r="G6405" s="80">
        <v>4</v>
      </c>
      <c r="H6405" s="280" t="s">
        <v>1342</v>
      </c>
      <c r="I6405" s="80"/>
    </row>
    <row r="6406" spans="1:9">
      <c r="A6406" s="280" t="s">
        <v>7805</v>
      </c>
      <c r="B6406" s="280" t="s">
        <v>1393</v>
      </c>
      <c r="C6406" s="280" t="s">
        <v>1215</v>
      </c>
      <c r="D6406" s="280" t="s">
        <v>1347</v>
      </c>
      <c r="E6406" s="80">
        <v>0.11456911035067906</v>
      </c>
      <c r="F6406" s="80">
        <v>711876</v>
      </c>
      <c r="G6406" s="80">
        <v>4</v>
      </c>
      <c r="H6406" s="280" t="s">
        <v>1394</v>
      </c>
      <c r="I6406" s="80"/>
    </row>
    <row r="6407" spans="1:9">
      <c r="A6407" s="280" t="s">
        <v>7806</v>
      </c>
      <c r="B6407" s="280" t="s">
        <v>1415</v>
      </c>
      <c r="C6407" s="280" t="s">
        <v>1215</v>
      </c>
      <c r="D6407" s="280" t="s">
        <v>1347</v>
      </c>
      <c r="E6407" s="80">
        <v>4.6568042386267907E-3</v>
      </c>
      <c r="F6407" s="80">
        <v>711876</v>
      </c>
      <c r="G6407" s="80">
        <v>4</v>
      </c>
      <c r="H6407" s="280" t="s">
        <v>1394</v>
      </c>
      <c r="I6407" s="80"/>
    </row>
    <row r="6408" spans="1:9">
      <c r="A6408" s="280" t="s">
        <v>7807</v>
      </c>
      <c r="B6408" s="280" t="s">
        <v>1436</v>
      </c>
      <c r="C6408" s="280" t="s">
        <v>1215</v>
      </c>
      <c r="D6408" s="280" t="s">
        <v>1347</v>
      </c>
      <c r="E6408" s="80">
        <v>3.3877063622819205E-4</v>
      </c>
      <c r="F6408" s="80">
        <v>711876</v>
      </c>
      <c r="G6408" s="80">
        <v>4</v>
      </c>
      <c r="H6408" s="280" t="s">
        <v>1394</v>
      </c>
      <c r="I6408" s="80"/>
    </row>
    <row r="6409" spans="1:9">
      <c r="A6409" s="280" t="s">
        <v>7808</v>
      </c>
      <c r="B6409" s="280" t="s">
        <v>1457</v>
      </c>
      <c r="C6409" s="280" t="s">
        <v>1215</v>
      </c>
      <c r="D6409" s="280" t="s">
        <v>1344</v>
      </c>
      <c r="E6409" s="80">
        <v>2.9526677882545278</v>
      </c>
      <c r="F6409" s="80">
        <v>711876</v>
      </c>
      <c r="G6409" s="80">
        <v>4</v>
      </c>
      <c r="H6409" s="280" t="s">
        <v>1342</v>
      </c>
      <c r="I6409" s="80"/>
    </row>
    <row r="6410" spans="1:9">
      <c r="A6410" s="280" t="s">
        <v>7809</v>
      </c>
      <c r="B6410" s="280" t="s">
        <v>1393</v>
      </c>
      <c r="C6410" s="280" t="s">
        <v>1215</v>
      </c>
      <c r="D6410" s="280" t="s">
        <v>1344</v>
      </c>
      <c r="E6410" s="80">
        <v>0</v>
      </c>
      <c r="F6410" s="80">
        <v>711876</v>
      </c>
      <c r="G6410" s="80">
        <v>4</v>
      </c>
      <c r="H6410" s="280" t="s">
        <v>1394</v>
      </c>
      <c r="I6410" s="80"/>
    </row>
    <row r="6411" spans="1:9">
      <c r="A6411" s="280" t="s">
        <v>7810</v>
      </c>
      <c r="B6411" s="280" t="s">
        <v>1415</v>
      </c>
      <c r="C6411" s="280" t="s">
        <v>1215</v>
      </c>
      <c r="D6411" s="280" t="s">
        <v>1344</v>
      </c>
      <c r="E6411" s="80">
        <v>0</v>
      </c>
      <c r="F6411" s="80">
        <v>711876</v>
      </c>
      <c r="G6411" s="80">
        <v>4</v>
      </c>
      <c r="H6411" s="280" t="s">
        <v>1394</v>
      </c>
      <c r="I6411" s="80"/>
    </row>
    <row r="6412" spans="1:9">
      <c r="A6412" s="280" t="s">
        <v>7811</v>
      </c>
      <c r="B6412" s="280" t="s">
        <v>1436</v>
      </c>
      <c r="C6412" s="280" t="s">
        <v>1215</v>
      </c>
      <c r="D6412" s="280" t="s">
        <v>1344</v>
      </c>
      <c r="E6412" s="80">
        <v>0</v>
      </c>
      <c r="F6412" s="80">
        <v>711876</v>
      </c>
      <c r="G6412" s="80">
        <v>4</v>
      </c>
      <c r="H6412" s="280" t="s">
        <v>1394</v>
      </c>
      <c r="I6412" s="80"/>
    </row>
    <row r="6413" spans="1:9">
      <c r="A6413" s="280" t="s">
        <v>7812</v>
      </c>
      <c r="B6413" s="280" t="s">
        <v>5752</v>
      </c>
      <c r="C6413" s="280" t="s">
        <v>1216</v>
      </c>
      <c r="D6413" s="280" t="s">
        <v>1394</v>
      </c>
      <c r="E6413" s="80">
        <v>0.97158353421101429</v>
      </c>
      <c r="F6413" s="80">
        <v>711876</v>
      </c>
      <c r="G6413" s="80">
        <v>4</v>
      </c>
      <c r="H6413" s="280" t="s">
        <v>1394</v>
      </c>
      <c r="I6413" s="80"/>
    </row>
    <row r="6414" spans="1:9">
      <c r="A6414" s="280" t="s">
        <v>7813</v>
      </c>
      <c r="B6414" s="280" t="s">
        <v>5754</v>
      </c>
      <c r="C6414" s="280" t="s">
        <v>1216</v>
      </c>
      <c r="D6414" s="280" t="s">
        <v>1394</v>
      </c>
      <c r="E6414" s="80">
        <v>609041.46687107405</v>
      </c>
      <c r="F6414" s="80">
        <v>711876</v>
      </c>
      <c r="G6414" s="80">
        <v>4</v>
      </c>
      <c r="H6414" s="280" t="s">
        <v>1394</v>
      </c>
      <c r="I6414" s="80"/>
    </row>
    <row r="6415" spans="1:9">
      <c r="A6415" s="280" t="s">
        <v>7814</v>
      </c>
      <c r="B6415" s="280" t="s">
        <v>1457</v>
      </c>
      <c r="C6415" s="280" t="s">
        <v>1216</v>
      </c>
      <c r="D6415" s="280" t="s">
        <v>1211</v>
      </c>
      <c r="E6415" s="80">
        <v>0.83712701603673501</v>
      </c>
      <c r="F6415" s="80">
        <v>711876</v>
      </c>
      <c r="G6415" s="80">
        <v>4</v>
      </c>
      <c r="H6415" s="280" t="s">
        <v>1342</v>
      </c>
      <c r="I6415" s="80"/>
    </row>
    <row r="6416" spans="1:9">
      <c r="A6416" s="280" t="s">
        <v>7815</v>
      </c>
      <c r="B6416" s="280" t="s">
        <v>1457</v>
      </c>
      <c r="C6416" s="280" t="s">
        <v>1216</v>
      </c>
      <c r="D6416" s="280" t="s">
        <v>1212</v>
      </c>
      <c r="E6416" s="80">
        <v>0.85243545968454237</v>
      </c>
      <c r="F6416" s="80">
        <v>711876</v>
      </c>
      <c r="G6416" s="80">
        <v>4</v>
      </c>
      <c r="H6416" s="280" t="s">
        <v>1342</v>
      </c>
      <c r="I6416" s="80"/>
    </row>
    <row r="6417" spans="1:9">
      <c r="A6417" s="280" t="s">
        <v>7816</v>
      </c>
      <c r="B6417" s="280" t="s">
        <v>1457</v>
      </c>
      <c r="C6417" s="280" t="s">
        <v>1216</v>
      </c>
      <c r="D6417" s="280" t="s">
        <v>1213</v>
      </c>
      <c r="E6417" s="80">
        <v>0.83718776167498354</v>
      </c>
      <c r="F6417" s="80">
        <v>711876</v>
      </c>
      <c r="G6417" s="80">
        <v>4</v>
      </c>
      <c r="H6417" s="280" t="s">
        <v>1342</v>
      </c>
      <c r="I6417" s="80"/>
    </row>
    <row r="6418" spans="1:9">
      <c r="A6418" s="280" t="s">
        <v>7817</v>
      </c>
      <c r="B6418" s="280" t="s">
        <v>1457</v>
      </c>
      <c r="C6418" s="280" t="s">
        <v>1216</v>
      </c>
      <c r="D6418" s="280" t="s">
        <v>1214</v>
      </c>
      <c r="E6418" s="80">
        <v>0.85153149394733296</v>
      </c>
      <c r="F6418" s="80">
        <v>711876</v>
      </c>
      <c r="G6418" s="80">
        <v>4</v>
      </c>
      <c r="H6418" s="280" t="s">
        <v>1342</v>
      </c>
      <c r="I6418" s="80"/>
    </row>
    <row r="6419" spans="1:9">
      <c r="A6419" s="280" t="s">
        <v>7818</v>
      </c>
      <c r="B6419" s="280" t="s">
        <v>1457</v>
      </c>
      <c r="C6419" s="280" t="s">
        <v>1216</v>
      </c>
      <c r="D6419" s="280" t="s">
        <v>1215</v>
      </c>
      <c r="E6419" s="80">
        <v>0.83543055120627097</v>
      </c>
      <c r="F6419" s="80">
        <v>711876</v>
      </c>
      <c r="G6419" s="80">
        <v>4</v>
      </c>
      <c r="H6419" s="280" t="s">
        <v>1342</v>
      </c>
      <c r="I6419" s="80"/>
    </row>
    <row r="6420" spans="1:9">
      <c r="A6420" s="280" t="s">
        <v>7819</v>
      </c>
      <c r="B6420" s="280" t="s">
        <v>1457</v>
      </c>
      <c r="C6420" s="280" t="s">
        <v>1216</v>
      </c>
      <c r="D6420" s="280" t="s">
        <v>1216</v>
      </c>
      <c r="E6420" s="80">
        <v>1</v>
      </c>
      <c r="F6420" s="80">
        <v>711876</v>
      </c>
      <c r="G6420" s="80">
        <v>4</v>
      </c>
      <c r="H6420" s="280" t="s">
        <v>1342</v>
      </c>
      <c r="I6420" s="80"/>
    </row>
    <row r="6421" spans="1:9">
      <c r="A6421" s="280" t="s">
        <v>7820</v>
      </c>
      <c r="B6421" s="280" t="s">
        <v>1457</v>
      </c>
      <c r="C6421" s="280" t="s">
        <v>1216</v>
      </c>
      <c r="D6421" s="280" t="s">
        <v>1217</v>
      </c>
      <c r="E6421" s="80">
        <v>0.68411148409059974</v>
      </c>
      <c r="F6421" s="80">
        <v>711876</v>
      </c>
      <c r="G6421" s="80">
        <v>4</v>
      </c>
      <c r="H6421" s="280" t="s">
        <v>1342</v>
      </c>
      <c r="I6421" s="80"/>
    </row>
    <row r="6422" spans="1:9">
      <c r="A6422" s="280" t="s">
        <v>7821</v>
      </c>
      <c r="B6422" s="280" t="s">
        <v>1457</v>
      </c>
      <c r="C6422" s="280" t="s">
        <v>1216</v>
      </c>
      <c r="D6422" s="280" t="s">
        <v>1218</v>
      </c>
      <c r="E6422" s="80">
        <v>0.60638054746775061</v>
      </c>
      <c r="F6422" s="80">
        <v>711876</v>
      </c>
      <c r="G6422" s="80">
        <v>4</v>
      </c>
      <c r="H6422" s="280" t="s">
        <v>1342</v>
      </c>
      <c r="I6422" s="80"/>
    </row>
    <row r="6423" spans="1:9">
      <c r="A6423" s="280" t="s">
        <v>7822</v>
      </c>
      <c r="B6423" s="280" t="s">
        <v>1457</v>
      </c>
      <c r="C6423" s="280" t="s">
        <v>1216</v>
      </c>
      <c r="D6423" s="280" t="s">
        <v>1219</v>
      </c>
      <c r="E6423" s="80">
        <v>84257.696242585982</v>
      </c>
      <c r="F6423" s="80">
        <v>711876</v>
      </c>
      <c r="G6423" s="80">
        <v>4</v>
      </c>
      <c r="H6423" s="280" t="s">
        <v>1342</v>
      </c>
      <c r="I6423" s="80"/>
    </row>
    <row r="6424" spans="1:9">
      <c r="A6424" s="280" t="s">
        <v>7823</v>
      </c>
      <c r="B6424" s="280" t="s">
        <v>1457</v>
      </c>
      <c r="C6424" s="280" t="s">
        <v>1216</v>
      </c>
      <c r="D6424" s="280" t="s">
        <v>1347</v>
      </c>
      <c r="E6424" s="80">
        <v>1.0673145420275958</v>
      </c>
      <c r="F6424" s="80">
        <v>711876</v>
      </c>
      <c r="G6424" s="80">
        <v>4</v>
      </c>
      <c r="H6424" s="280" t="s">
        <v>1342</v>
      </c>
      <c r="I6424" s="80"/>
    </row>
    <row r="6425" spans="1:9">
      <c r="A6425" s="280" t="s">
        <v>7824</v>
      </c>
      <c r="B6425" s="280" t="s">
        <v>1393</v>
      </c>
      <c r="C6425" s="280" t="s">
        <v>1216</v>
      </c>
      <c r="D6425" s="280" t="s">
        <v>1347</v>
      </c>
      <c r="E6425" s="80">
        <v>0.43415707229910827</v>
      </c>
      <c r="F6425" s="80">
        <v>711876</v>
      </c>
      <c r="G6425" s="80">
        <v>4</v>
      </c>
      <c r="H6425" s="280" t="s">
        <v>1394</v>
      </c>
      <c r="I6425" s="80"/>
    </row>
    <row r="6426" spans="1:9">
      <c r="A6426" s="280" t="s">
        <v>7825</v>
      </c>
      <c r="B6426" s="280" t="s">
        <v>1415</v>
      </c>
      <c r="C6426" s="280" t="s">
        <v>1216</v>
      </c>
      <c r="D6426" s="280" t="s">
        <v>1347</v>
      </c>
      <c r="E6426" s="80">
        <v>0.12783898652449824</v>
      </c>
      <c r="F6426" s="80">
        <v>711876</v>
      </c>
      <c r="G6426" s="80">
        <v>4</v>
      </c>
      <c r="H6426" s="280" t="s">
        <v>1394</v>
      </c>
      <c r="I6426" s="80"/>
    </row>
    <row r="6427" spans="1:9">
      <c r="A6427" s="280" t="s">
        <v>7826</v>
      </c>
      <c r="B6427" s="280" t="s">
        <v>1436</v>
      </c>
      <c r="C6427" s="280" t="s">
        <v>1216</v>
      </c>
      <c r="D6427" s="280" t="s">
        <v>1347</v>
      </c>
      <c r="E6427" s="80">
        <v>7.9637566143389765E-2</v>
      </c>
      <c r="F6427" s="80">
        <v>711876</v>
      </c>
      <c r="G6427" s="80">
        <v>4</v>
      </c>
      <c r="H6427" s="280" t="s">
        <v>1394</v>
      </c>
      <c r="I6427" s="80"/>
    </row>
    <row r="6428" spans="1:9">
      <c r="A6428" s="280" t="s">
        <v>7827</v>
      </c>
      <c r="B6428" s="280" t="s">
        <v>1457</v>
      </c>
      <c r="C6428" s="280" t="s">
        <v>1216</v>
      </c>
      <c r="D6428" s="280" t="s">
        <v>1344</v>
      </c>
      <c r="E6428" s="80">
        <v>2.4635516255960175</v>
      </c>
      <c r="F6428" s="80">
        <v>711876</v>
      </c>
      <c r="G6428" s="80">
        <v>4</v>
      </c>
      <c r="H6428" s="280" t="s">
        <v>1342</v>
      </c>
      <c r="I6428" s="80"/>
    </row>
    <row r="6429" spans="1:9">
      <c r="A6429" s="280" t="s">
        <v>7828</v>
      </c>
      <c r="B6429" s="280" t="s">
        <v>1393</v>
      </c>
      <c r="C6429" s="280" t="s">
        <v>1216</v>
      </c>
      <c r="D6429" s="280" t="s">
        <v>1344</v>
      </c>
      <c r="E6429" s="80">
        <v>5.2273148694435549E-2</v>
      </c>
      <c r="F6429" s="80">
        <v>711876</v>
      </c>
      <c r="G6429" s="80">
        <v>4</v>
      </c>
      <c r="H6429" s="280" t="s">
        <v>1394</v>
      </c>
      <c r="I6429" s="80"/>
    </row>
    <row r="6430" spans="1:9">
      <c r="A6430" s="280" t="s">
        <v>7829</v>
      </c>
      <c r="B6430" s="280" t="s">
        <v>1415</v>
      </c>
      <c r="C6430" s="280" t="s">
        <v>1216</v>
      </c>
      <c r="D6430" s="280" t="s">
        <v>1344</v>
      </c>
      <c r="E6430" s="80">
        <v>5.1360713491270027E-2</v>
      </c>
      <c r="F6430" s="80">
        <v>711876</v>
      </c>
      <c r="G6430" s="80">
        <v>4</v>
      </c>
      <c r="H6430" s="280" t="s">
        <v>1394</v>
      </c>
      <c r="I6430" s="80"/>
    </row>
    <row r="6431" spans="1:9">
      <c r="A6431" s="280" t="s">
        <v>7830</v>
      </c>
      <c r="B6431" s="280" t="s">
        <v>1436</v>
      </c>
      <c r="C6431" s="280" t="s">
        <v>1216</v>
      </c>
      <c r="D6431" s="280" t="s">
        <v>1344</v>
      </c>
      <c r="E6431" s="80">
        <v>7.0063338681076198E-2</v>
      </c>
      <c r="F6431" s="80">
        <v>711876</v>
      </c>
      <c r="G6431" s="80">
        <v>4</v>
      </c>
      <c r="H6431" s="280" t="s">
        <v>1394</v>
      </c>
      <c r="I6431" s="80"/>
    </row>
    <row r="6432" spans="1:9">
      <c r="A6432" s="280" t="s">
        <v>7831</v>
      </c>
      <c r="B6432" s="280" t="s">
        <v>5752</v>
      </c>
      <c r="C6432" s="280" t="s">
        <v>1217</v>
      </c>
      <c r="D6432" s="280" t="s">
        <v>1394</v>
      </c>
      <c r="E6432" s="80">
        <v>1</v>
      </c>
      <c r="F6432" s="80">
        <v>711876</v>
      </c>
      <c r="G6432" s="80">
        <v>4</v>
      </c>
      <c r="H6432" s="280" t="s">
        <v>1394</v>
      </c>
      <c r="I6432" s="80"/>
    </row>
    <row r="6433" spans="1:9">
      <c r="A6433" s="280" t="s">
        <v>7832</v>
      </c>
      <c r="B6433" s="280" t="s">
        <v>5754</v>
      </c>
      <c r="C6433" s="280" t="s">
        <v>1217</v>
      </c>
      <c r="D6433" s="280" t="s">
        <v>1394</v>
      </c>
      <c r="E6433" s="80">
        <v>919462.36342438194</v>
      </c>
      <c r="F6433" s="80">
        <v>711876</v>
      </c>
      <c r="G6433" s="80">
        <v>4</v>
      </c>
      <c r="H6433" s="280" t="s">
        <v>1394</v>
      </c>
      <c r="I6433" s="80"/>
    </row>
    <row r="6434" spans="1:9">
      <c r="A6434" s="280" t="s">
        <v>7833</v>
      </c>
      <c r="B6434" s="280" t="s">
        <v>1457</v>
      </c>
      <c r="C6434" s="280" t="s">
        <v>1217</v>
      </c>
      <c r="D6434" s="280" t="s">
        <v>1211</v>
      </c>
      <c r="E6434" s="80">
        <v>1.221757565375281</v>
      </c>
      <c r="F6434" s="80">
        <v>711876</v>
      </c>
      <c r="G6434" s="80">
        <v>4</v>
      </c>
      <c r="H6434" s="280" t="s">
        <v>1342</v>
      </c>
      <c r="I6434" s="80"/>
    </row>
    <row r="6435" spans="1:9">
      <c r="A6435" s="280" t="s">
        <v>7834</v>
      </c>
      <c r="B6435" s="280" t="s">
        <v>1457</v>
      </c>
      <c r="C6435" s="280" t="s">
        <v>1217</v>
      </c>
      <c r="D6435" s="280" t="s">
        <v>1212</v>
      </c>
      <c r="E6435" s="80">
        <v>1.2445204933805307</v>
      </c>
      <c r="F6435" s="80">
        <v>711876</v>
      </c>
      <c r="G6435" s="80">
        <v>4</v>
      </c>
      <c r="H6435" s="280" t="s">
        <v>1342</v>
      </c>
      <c r="I6435" s="80"/>
    </row>
    <row r="6436" spans="1:9">
      <c r="A6436" s="280" t="s">
        <v>7835</v>
      </c>
      <c r="B6436" s="280" t="s">
        <v>1457</v>
      </c>
      <c r="C6436" s="280" t="s">
        <v>1217</v>
      </c>
      <c r="D6436" s="280" t="s">
        <v>1213</v>
      </c>
      <c r="E6436" s="80">
        <v>1.2218614387050766</v>
      </c>
      <c r="F6436" s="80">
        <v>711876</v>
      </c>
      <c r="G6436" s="80">
        <v>4</v>
      </c>
      <c r="H6436" s="280" t="s">
        <v>1342</v>
      </c>
      <c r="I6436" s="80"/>
    </row>
    <row r="6437" spans="1:9">
      <c r="A6437" s="280" t="s">
        <v>7836</v>
      </c>
      <c r="B6437" s="280" t="s">
        <v>1457</v>
      </c>
      <c r="C6437" s="280" t="s">
        <v>1217</v>
      </c>
      <c r="D6437" s="280" t="s">
        <v>1214</v>
      </c>
      <c r="E6437" s="80">
        <v>1.2431187068657077</v>
      </c>
      <c r="F6437" s="80">
        <v>711876</v>
      </c>
      <c r="G6437" s="80">
        <v>4</v>
      </c>
      <c r="H6437" s="280" t="s">
        <v>1342</v>
      </c>
      <c r="I6437" s="80"/>
    </row>
    <row r="6438" spans="1:9">
      <c r="A6438" s="280" t="s">
        <v>7837</v>
      </c>
      <c r="B6438" s="280" t="s">
        <v>1457</v>
      </c>
      <c r="C6438" s="280" t="s">
        <v>1217</v>
      </c>
      <c r="D6438" s="280" t="s">
        <v>1215</v>
      </c>
      <c r="E6438" s="80">
        <v>1.2204322484367118</v>
      </c>
      <c r="F6438" s="80">
        <v>711876</v>
      </c>
      <c r="G6438" s="80">
        <v>4</v>
      </c>
      <c r="H6438" s="280" t="s">
        <v>1342</v>
      </c>
      <c r="I6438" s="80"/>
    </row>
    <row r="6439" spans="1:9">
      <c r="A6439" s="280" t="s">
        <v>7838</v>
      </c>
      <c r="B6439" s="280" t="s">
        <v>1457</v>
      </c>
      <c r="C6439" s="280" t="s">
        <v>1217</v>
      </c>
      <c r="D6439" s="280" t="s">
        <v>1216</v>
      </c>
      <c r="E6439" s="80">
        <v>-7.9583504233700939</v>
      </c>
      <c r="F6439" s="80">
        <v>711876</v>
      </c>
      <c r="G6439" s="80">
        <v>4</v>
      </c>
      <c r="H6439" s="280" t="s">
        <v>1342</v>
      </c>
      <c r="I6439" s="80"/>
    </row>
    <row r="6440" spans="1:9">
      <c r="A6440" s="280" t="s">
        <v>7839</v>
      </c>
      <c r="B6440" s="280" t="s">
        <v>1457</v>
      </c>
      <c r="C6440" s="280" t="s">
        <v>1217</v>
      </c>
      <c r="D6440" s="280" t="s">
        <v>1217</v>
      </c>
      <c r="E6440" s="80">
        <v>1</v>
      </c>
      <c r="F6440" s="80">
        <v>711876</v>
      </c>
      <c r="G6440" s="80">
        <v>4</v>
      </c>
      <c r="H6440" s="280" t="s">
        <v>1342</v>
      </c>
      <c r="I6440" s="80"/>
    </row>
    <row r="6441" spans="1:9">
      <c r="A6441" s="280" t="s">
        <v>7840</v>
      </c>
      <c r="B6441" s="280" t="s">
        <v>1457</v>
      </c>
      <c r="C6441" s="280" t="s">
        <v>1217</v>
      </c>
      <c r="D6441" s="280" t="s">
        <v>1218</v>
      </c>
      <c r="E6441" s="80">
        <v>0.88803928173180258</v>
      </c>
      <c r="F6441" s="80">
        <v>711876</v>
      </c>
      <c r="G6441" s="80">
        <v>4</v>
      </c>
      <c r="H6441" s="280" t="s">
        <v>1342</v>
      </c>
      <c r="I6441" s="80"/>
    </row>
    <row r="6442" spans="1:9">
      <c r="A6442" s="280" t="s">
        <v>7841</v>
      </c>
      <c r="B6442" s="280" t="s">
        <v>1457</v>
      </c>
      <c r="C6442" s="280" t="s">
        <v>1217</v>
      </c>
      <c r="D6442" s="280" t="s">
        <v>1219</v>
      </c>
      <c r="E6442" s="80">
        <v>135763.90184719572</v>
      </c>
      <c r="F6442" s="80">
        <v>711876</v>
      </c>
      <c r="G6442" s="80">
        <v>4</v>
      </c>
      <c r="H6442" s="280" t="s">
        <v>1342</v>
      </c>
      <c r="I6442" s="80"/>
    </row>
    <row r="6443" spans="1:9">
      <c r="A6443" s="280" t="s">
        <v>7842</v>
      </c>
      <c r="B6443" s="280" t="s">
        <v>1457</v>
      </c>
      <c r="C6443" s="280" t="s">
        <v>1217</v>
      </c>
      <c r="D6443" s="280" t="s">
        <v>1347</v>
      </c>
      <c r="E6443" s="80">
        <v>1.5636905017045626</v>
      </c>
      <c r="F6443" s="80">
        <v>711876</v>
      </c>
      <c r="G6443" s="80">
        <v>4</v>
      </c>
      <c r="H6443" s="280" t="s">
        <v>1342</v>
      </c>
      <c r="I6443" s="80"/>
    </row>
    <row r="6444" spans="1:9">
      <c r="A6444" s="280" t="s">
        <v>7843</v>
      </c>
      <c r="B6444" s="280" t="s">
        <v>1393</v>
      </c>
      <c r="C6444" s="280" t="s">
        <v>1217</v>
      </c>
      <c r="D6444" s="280" t="s">
        <v>1347</v>
      </c>
      <c r="E6444" s="80">
        <v>0</v>
      </c>
      <c r="F6444" s="80">
        <v>711876</v>
      </c>
      <c r="G6444" s="80">
        <v>4</v>
      </c>
      <c r="H6444" s="280" t="s">
        <v>1394</v>
      </c>
      <c r="I6444" s="80"/>
    </row>
    <row r="6445" spans="1:9">
      <c r="A6445" s="280" t="s">
        <v>7844</v>
      </c>
      <c r="B6445" s="280" t="s">
        <v>1415</v>
      </c>
      <c r="C6445" s="280" t="s">
        <v>1217</v>
      </c>
      <c r="D6445" s="280" t="s">
        <v>1347</v>
      </c>
      <c r="E6445" s="80">
        <v>0</v>
      </c>
      <c r="F6445" s="80">
        <v>711876</v>
      </c>
      <c r="G6445" s="80">
        <v>4</v>
      </c>
      <c r="H6445" s="280" t="s">
        <v>1394</v>
      </c>
      <c r="I6445" s="80"/>
    </row>
    <row r="6446" spans="1:9">
      <c r="A6446" s="280" t="s">
        <v>7845</v>
      </c>
      <c r="B6446" s="280" t="s">
        <v>1436</v>
      </c>
      <c r="C6446" s="280" t="s">
        <v>1217</v>
      </c>
      <c r="D6446" s="280" t="s">
        <v>1347</v>
      </c>
      <c r="E6446" s="80">
        <v>0</v>
      </c>
      <c r="F6446" s="80">
        <v>711876</v>
      </c>
      <c r="G6446" s="80">
        <v>4</v>
      </c>
      <c r="H6446" s="280" t="s">
        <v>1394</v>
      </c>
      <c r="I6446" s="80"/>
    </row>
    <row r="6447" spans="1:9">
      <c r="A6447" s="280" t="s">
        <v>7846</v>
      </c>
      <c r="B6447" s="280" t="s">
        <v>1457</v>
      </c>
      <c r="C6447" s="280" t="s">
        <v>1217</v>
      </c>
      <c r="D6447" s="280" t="s">
        <v>1344</v>
      </c>
      <c r="E6447" s="80">
        <v>3.5993943856659092</v>
      </c>
      <c r="F6447" s="80">
        <v>711876</v>
      </c>
      <c r="G6447" s="80">
        <v>4</v>
      </c>
      <c r="H6447" s="280" t="s">
        <v>1342</v>
      </c>
      <c r="I6447" s="80"/>
    </row>
    <row r="6448" spans="1:9">
      <c r="A6448" s="280" t="s">
        <v>7847</v>
      </c>
      <c r="B6448" s="280" t="s">
        <v>1393</v>
      </c>
      <c r="C6448" s="280" t="s">
        <v>1217</v>
      </c>
      <c r="D6448" s="280" t="s">
        <v>1344</v>
      </c>
      <c r="E6448" s="80">
        <v>0</v>
      </c>
      <c r="F6448" s="80">
        <v>711876</v>
      </c>
      <c r="G6448" s="80">
        <v>4</v>
      </c>
      <c r="H6448" s="280" t="s">
        <v>1394</v>
      </c>
      <c r="I6448" s="80"/>
    </row>
    <row r="6449" spans="1:9">
      <c r="A6449" s="280" t="s">
        <v>7848</v>
      </c>
      <c r="B6449" s="280" t="s">
        <v>1415</v>
      </c>
      <c r="C6449" s="280" t="s">
        <v>1217</v>
      </c>
      <c r="D6449" s="280" t="s">
        <v>1344</v>
      </c>
      <c r="E6449" s="80">
        <v>0</v>
      </c>
      <c r="F6449" s="80">
        <v>711876</v>
      </c>
      <c r="G6449" s="80">
        <v>4</v>
      </c>
      <c r="H6449" s="280" t="s">
        <v>1394</v>
      </c>
      <c r="I6449" s="80"/>
    </row>
    <row r="6450" spans="1:9">
      <c r="A6450" s="280" t="s">
        <v>7849</v>
      </c>
      <c r="B6450" s="280" t="s">
        <v>1436</v>
      </c>
      <c r="C6450" s="280" t="s">
        <v>1217</v>
      </c>
      <c r="D6450" s="280" t="s">
        <v>1344</v>
      </c>
      <c r="E6450" s="80">
        <v>0</v>
      </c>
      <c r="F6450" s="80">
        <v>711876</v>
      </c>
      <c r="G6450" s="80">
        <v>4</v>
      </c>
      <c r="H6450" s="280" t="s">
        <v>1394</v>
      </c>
      <c r="I6450" s="80"/>
    </row>
    <row r="6451" spans="1:9">
      <c r="A6451" s="280" t="s">
        <v>7850</v>
      </c>
      <c r="B6451" s="280" t="s">
        <v>5752</v>
      </c>
      <c r="C6451" s="280" t="s">
        <v>1218</v>
      </c>
      <c r="D6451" s="280" t="s">
        <v>1394</v>
      </c>
      <c r="E6451" s="80">
        <v>0.9939708600936118</v>
      </c>
      <c r="F6451" s="80">
        <v>711876</v>
      </c>
      <c r="G6451" s="80">
        <v>4</v>
      </c>
      <c r="H6451" s="280" t="s">
        <v>1394</v>
      </c>
      <c r="I6451" s="80"/>
    </row>
    <row r="6452" spans="1:9">
      <c r="A6452" s="280" t="s">
        <v>7851</v>
      </c>
      <c r="B6452" s="280" t="s">
        <v>5754</v>
      </c>
      <c r="C6452" s="280" t="s">
        <v>1218</v>
      </c>
      <c r="D6452" s="280" t="s">
        <v>1394</v>
      </c>
      <c r="E6452" s="80">
        <v>1195227.9212141843</v>
      </c>
      <c r="F6452" s="80">
        <v>711876</v>
      </c>
      <c r="G6452" s="80">
        <v>4</v>
      </c>
      <c r="H6452" s="280" t="s">
        <v>1394</v>
      </c>
      <c r="I6452" s="80"/>
    </row>
    <row r="6453" spans="1:9">
      <c r="A6453" s="280" t="s">
        <v>7852</v>
      </c>
      <c r="B6453" s="280" t="s">
        <v>1457</v>
      </c>
      <c r="C6453" s="280" t="s">
        <v>1218</v>
      </c>
      <c r="D6453" s="280" t="s">
        <v>1211</v>
      </c>
      <c r="E6453" s="80">
        <v>1.6005136378735569</v>
      </c>
      <c r="F6453" s="80">
        <v>711876</v>
      </c>
      <c r="G6453" s="80">
        <v>4</v>
      </c>
      <c r="H6453" s="280" t="s">
        <v>1342</v>
      </c>
      <c r="I6453" s="80"/>
    </row>
    <row r="6454" spans="1:9">
      <c r="A6454" s="280" t="s">
        <v>7853</v>
      </c>
      <c r="B6454" s="280" t="s">
        <v>1457</v>
      </c>
      <c r="C6454" s="280" t="s">
        <v>1218</v>
      </c>
      <c r="D6454" s="280" t="s">
        <v>1212</v>
      </c>
      <c r="E6454" s="80">
        <v>1.6383094348431424</v>
      </c>
      <c r="F6454" s="80">
        <v>711876</v>
      </c>
      <c r="G6454" s="80">
        <v>4</v>
      </c>
      <c r="H6454" s="280" t="s">
        <v>1342</v>
      </c>
      <c r="I6454" s="80"/>
    </row>
    <row r="6455" spans="1:9">
      <c r="A6455" s="280" t="s">
        <v>7854</v>
      </c>
      <c r="B6455" s="280" t="s">
        <v>1457</v>
      </c>
      <c r="C6455" s="280" t="s">
        <v>1218</v>
      </c>
      <c r="D6455" s="280" t="s">
        <v>1213</v>
      </c>
      <c r="E6455" s="80">
        <v>1.600640199615464</v>
      </c>
      <c r="F6455" s="80">
        <v>711876</v>
      </c>
      <c r="G6455" s="80">
        <v>4</v>
      </c>
      <c r="H6455" s="280" t="s">
        <v>1342</v>
      </c>
      <c r="I6455" s="80"/>
    </row>
    <row r="6456" spans="1:9">
      <c r="A6456" s="280" t="s">
        <v>7855</v>
      </c>
      <c r="B6456" s="280" t="s">
        <v>1457</v>
      </c>
      <c r="C6456" s="280" t="s">
        <v>1218</v>
      </c>
      <c r="D6456" s="280" t="s">
        <v>1214</v>
      </c>
      <c r="E6456" s="80">
        <v>1.6368504871581928</v>
      </c>
      <c r="F6456" s="80">
        <v>711876</v>
      </c>
      <c r="G6456" s="80">
        <v>4</v>
      </c>
      <c r="H6456" s="280" t="s">
        <v>1342</v>
      </c>
      <c r="I6456" s="80"/>
    </row>
    <row r="6457" spans="1:9">
      <c r="A6457" s="280" t="s">
        <v>7856</v>
      </c>
      <c r="B6457" s="280" t="s">
        <v>1457</v>
      </c>
      <c r="C6457" s="280" t="s">
        <v>1218</v>
      </c>
      <c r="D6457" s="280" t="s">
        <v>1215</v>
      </c>
      <c r="E6457" s="80">
        <v>1.5917666918094213</v>
      </c>
      <c r="F6457" s="80">
        <v>711876</v>
      </c>
      <c r="G6457" s="80">
        <v>4</v>
      </c>
      <c r="H6457" s="280" t="s">
        <v>1342</v>
      </c>
      <c r="I6457" s="80"/>
    </row>
    <row r="6458" spans="1:9">
      <c r="A6458" s="280" t="s">
        <v>7857</v>
      </c>
      <c r="B6458" s="280" t="s">
        <v>1457</v>
      </c>
      <c r="C6458" s="280" t="s">
        <v>1218</v>
      </c>
      <c r="D6458" s="280" t="s">
        <v>1216</v>
      </c>
      <c r="E6458" s="80">
        <v>-7.4019628223175458</v>
      </c>
      <c r="F6458" s="80">
        <v>711876</v>
      </c>
      <c r="G6458" s="80">
        <v>4</v>
      </c>
      <c r="H6458" s="280" t="s">
        <v>1342</v>
      </c>
      <c r="I6458" s="80"/>
    </row>
    <row r="6459" spans="1:9">
      <c r="A6459" s="280" t="s">
        <v>7858</v>
      </c>
      <c r="B6459" s="280" t="s">
        <v>1457</v>
      </c>
      <c r="C6459" s="280" t="s">
        <v>1218</v>
      </c>
      <c r="D6459" s="280" t="s">
        <v>1217</v>
      </c>
      <c r="E6459" s="80">
        <v>1.3032457143415475</v>
      </c>
      <c r="F6459" s="80">
        <v>711876</v>
      </c>
      <c r="G6459" s="80">
        <v>4</v>
      </c>
      <c r="H6459" s="280" t="s">
        <v>1342</v>
      </c>
      <c r="I6459" s="80"/>
    </row>
    <row r="6460" spans="1:9">
      <c r="A6460" s="280" t="s">
        <v>7859</v>
      </c>
      <c r="B6460" s="280" t="s">
        <v>1457</v>
      </c>
      <c r="C6460" s="280" t="s">
        <v>1218</v>
      </c>
      <c r="D6460" s="280" t="s">
        <v>1218</v>
      </c>
      <c r="E6460" s="80">
        <v>1</v>
      </c>
      <c r="F6460" s="80">
        <v>711876</v>
      </c>
      <c r="G6460" s="80">
        <v>4</v>
      </c>
      <c r="H6460" s="280" t="s">
        <v>1342</v>
      </c>
      <c r="I6460" s="80"/>
    </row>
    <row r="6461" spans="1:9">
      <c r="A6461" s="280" t="s">
        <v>7860</v>
      </c>
      <c r="B6461" s="280" t="s">
        <v>1457</v>
      </c>
      <c r="C6461" s="280" t="s">
        <v>1218</v>
      </c>
      <c r="D6461" s="280" t="s">
        <v>1219</v>
      </c>
      <c r="E6461" s="80">
        <v>168045.16257824452</v>
      </c>
      <c r="F6461" s="80">
        <v>711876</v>
      </c>
      <c r="G6461" s="80">
        <v>4</v>
      </c>
      <c r="H6461" s="280" t="s">
        <v>1342</v>
      </c>
      <c r="I6461" s="80"/>
    </row>
    <row r="6462" spans="1:9">
      <c r="A6462" s="280" t="s">
        <v>7861</v>
      </c>
      <c r="B6462" s="280" t="s">
        <v>1457</v>
      </c>
      <c r="C6462" s="280" t="s">
        <v>1218</v>
      </c>
      <c r="D6462" s="280" t="s">
        <v>1347</v>
      </c>
      <c r="E6462" s="80">
        <v>2.0226163251325335</v>
      </c>
      <c r="F6462" s="80">
        <v>711876</v>
      </c>
      <c r="G6462" s="80">
        <v>4</v>
      </c>
      <c r="H6462" s="280" t="s">
        <v>1342</v>
      </c>
      <c r="I6462" s="80"/>
    </row>
    <row r="6463" spans="1:9">
      <c r="A6463" s="280" t="s">
        <v>7862</v>
      </c>
      <c r="B6463" s="280" t="s">
        <v>1393</v>
      </c>
      <c r="C6463" s="280" t="s">
        <v>1218</v>
      </c>
      <c r="D6463" s="280" t="s">
        <v>1347</v>
      </c>
      <c r="E6463" s="80">
        <v>0.11500176997117476</v>
      </c>
      <c r="F6463" s="80">
        <v>711876</v>
      </c>
      <c r="G6463" s="80">
        <v>4</v>
      </c>
      <c r="H6463" s="280" t="s">
        <v>1394</v>
      </c>
      <c r="I6463" s="80"/>
    </row>
    <row r="6464" spans="1:9">
      <c r="A6464" s="280" t="s">
        <v>7863</v>
      </c>
      <c r="B6464" s="280" t="s">
        <v>1415</v>
      </c>
      <c r="C6464" s="280" t="s">
        <v>1218</v>
      </c>
      <c r="D6464" s="280" t="s">
        <v>1347</v>
      </c>
      <c r="E6464" s="80">
        <v>3.2994050175402918E-2</v>
      </c>
      <c r="F6464" s="80">
        <v>711876</v>
      </c>
      <c r="G6464" s="80">
        <v>4</v>
      </c>
      <c r="H6464" s="280" t="s">
        <v>1394</v>
      </c>
      <c r="I6464" s="80"/>
    </row>
    <row r="6465" spans="1:9">
      <c r="A6465" s="280" t="s">
        <v>7864</v>
      </c>
      <c r="B6465" s="280" t="s">
        <v>1436</v>
      </c>
      <c r="C6465" s="280" t="s">
        <v>1218</v>
      </c>
      <c r="D6465" s="280" t="s">
        <v>1347</v>
      </c>
      <c r="E6465" s="80">
        <v>2.1644710683208831E-2</v>
      </c>
      <c r="F6465" s="80">
        <v>711876</v>
      </c>
      <c r="G6465" s="80">
        <v>4</v>
      </c>
      <c r="H6465" s="280" t="s">
        <v>1394</v>
      </c>
      <c r="I6465" s="80"/>
    </row>
    <row r="6466" spans="1:9">
      <c r="A6466" s="280" t="s">
        <v>7865</v>
      </c>
      <c r="B6466" s="280" t="s">
        <v>1457</v>
      </c>
      <c r="C6466" s="280" t="s">
        <v>1218</v>
      </c>
      <c r="D6466" s="280" t="s">
        <v>1344</v>
      </c>
      <c r="E6466" s="80">
        <v>4.6973554864104186</v>
      </c>
      <c r="F6466" s="80">
        <v>711876</v>
      </c>
      <c r="G6466" s="80">
        <v>4</v>
      </c>
      <c r="H6466" s="280" t="s">
        <v>1342</v>
      </c>
      <c r="I6466" s="80"/>
    </row>
    <row r="6467" spans="1:9">
      <c r="A6467" s="280" t="s">
        <v>7866</v>
      </c>
      <c r="B6467" s="280" t="s">
        <v>1393</v>
      </c>
      <c r="C6467" s="280" t="s">
        <v>1218</v>
      </c>
      <c r="D6467" s="280" t="s">
        <v>1344</v>
      </c>
      <c r="E6467" s="80">
        <v>1.8123942933881743E-2</v>
      </c>
      <c r="F6467" s="80">
        <v>711876</v>
      </c>
      <c r="G6467" s="80">
        <v>4</v>
      </c>
      <c r="H6467" s="280" t="s">
        <v>1394</v>
      </c>
      <c r="I6467" s="80"/>
    </row>
    <row r="6468" spans="1:9">
      <c r="A6468" s="280" t="s">
        <v>7867</v>
      </c>
      <c r="B6468" s="280" t="s">
        <v>1415</v>
      </c>
      <c r="C6468" s="280" t="s">
        <v>1218</v>
      </c>
      <c r="D6468" s="280" t="s">
        <v>1344</v>
      </c>
      <c r="E6468" s="80">
        <v>1.3108842016726525E-2</v>
      </c>
      <c r="F6468" s="80">
        <v>711876</v>
      </c>
      <c r="G6468" s="80">
        <v>4</v>
      </c>
      <c r="H6468" s="280" t="s">
        <v>1394</v>
      </c>
      <c r="I6468" s="80"/>
    </row>
    <row r="6469" spans="1:9">
      <c r="A6469" s="280" t="s">
        <v>7868</v>
      </c>
      <c r="B6469" s="280" t="s">
        <v>1436</v>
      </c>
      <c r="C6469" s="280" t="s">
        <v>1218</v>
      </c>
      <c r="D6469" s="280" t="s">
        <v>1344</v>
      </c>
      <c r="E6469" s="80">
        <v>2.2429084544888681E-2</v>
      </c>
      <c r="F6469" s="80">
        <v>711876</v>
      </c>
      <c r="G6469" s="80">
        <v>4</v>
      </c>
      <c r="H6469" s="280" t="s">
        <v>1394</v>
      </c>
      <c r="I6469" s="80"/>
    </row>
    <row r="6470" spans="1:9">
      <c r="A6470" s="280" t="s">
        <v>7869</v>
      </c>
      <c r="B6470" s="280" t="s">
        <v>5752</v>
      </c>
      <c r="C6470" s="280" t="s">
        <v>1219</v>
      </c>
      <c r="D6470" s="280" t="s">
        <v>1394</v>
      </c>
      <c r="E6470" s="80">
        <v>1</v>
      </c>
      <c r="F6470" s="80">
        <v>711876</v>
      </c>
      <c r="G6470" s="80">
        <v>4</v>
      </c>
      <c r="H6470" s="280" t="s">
        <v>1394</v>
      </c>
      <c r="I6470" s="80"/>
    </row>
    <row r="6471" spans="1:9">
      <c r="A6471" s="280" t="s">
        <v>7870</v>
      </c>
      <c r="B6471" s="280" t="s">
        <v>5754</v>
      </c>
      <c r="C6471" s="280" t="s">
        <v>1219</v>
      </c>
      <c r="D6471" s="280" t="s">
        <v>1394</v>
      </c>
      <c r="E6471" s="80">
        <v>722113.30838457122</v>
      </c>
      <c r="F6471" s="80">
        <v>711876</v>
      </c>
      <c r="G6471" s="80">
        <v>4</v>
      </c>
      <c r="H6471" s="280" t="s">
        <v>1394</v>
      </c>
      <c r="I6471" s="80"/>
    </row>
    <row r="6472" spans="1:9">
      <c r="A6472" s="280" t="s">
        <v>7871</v>
      </c>
      <c r="B6472" s="280" t="s">
        <v>1457</v>
      </c>
      <c r="C6472" s="280" t="s">
        <v>1219</v>
      </c>
      <c r="D6472" s="280" t="s">
        <v>1211</v>
      </c>
      <c r="E6472" s="80">
        <v>0.95663031334705639</v>
      </c>
      <c r="F6472" s="80">
        <v>711876</v>
      </c>
      <c r="G6472" s="80">
        <v>4</v>
      </c>
      <c r="H6472" s="280" t="s">
        <v>1342</v>
      </c>
      <c r="I6472" s="80"/>
    </row>
    <row r="6473" spans="1:9">
      <c r="A6473" s="280" t="s">
        <v>7872</v>
      </c>
      <c r="B6473" s="280" t="s">
        <v>1457</v>
      </c>
      <c r="C6473" s="280" t="s">
        <v>1219</v>
      </c>
      <c r="D6473" s="280" t="s">
        <v>1212</v>
      </c>
      <c r="E6473" s="80">
        <v>0.97293434430174619</v>
      </c>
      <c r="F6473" s="80">
        <v>711876</v>
      </c>
      <c r="G6473" s="80">
        <v>4</v>
      </c>
      <c r="H6473" s="280" t="s">
        <v>1342</v>
      </c>
      <c r="I6473" s="80"/>
    </row>
    <row r="6474" spans="1:9">
      <c r="A6474" s="280" t="s">
        <v>7873</v>
      </c>
      <c r="B6474" s="280" t="s">
        <v>1457</v>
      </c>
      <c r="C6474" s="280" t="s">
        <v>1219</v>
      </c>
      <c r="D6474" s="280" t="s">
        <v>1213</v>
      </c>
      <c r="E6474" s="80">
        <v>0.95670368494744529</v>
      </c>
      <c r="F6474" s="80">
        <v>711876</v>
      </c>
      <c r="G6474" s="80">
        <v>4</v>
      </c>
      <c r="H6474" s="280" t="s">
        <v>1342</v>
      </c>
      <c r="I6474" s="80"/>
    </row>
    <row r="6475" spans="1:9">
      <c r="A6475" s="280" t="s">
        <v>7874</v>
      </c>
      <c r="B6475" s="280" t="s">
        <v>1457</v>
      </c>
      <c r="C6475" s="280" t="s">
        <v>1219</v>
      </c>
      <c r="D6475" s="280" t="s">
        <v>1214</v>
      </c>
      <c r="E6475" s="80">
        <v>0.97165917827054238</v>
      </c>
      <c r="F6475" s="80">
        <v>711876</v>
      </c>
      <c r="G6475" s="80">
        <v>4</v>
      </c>
      <c r="H6475" s="280" t="s">
        <v>1342</v>
      </c>
      <c r="I6475" s="80"/>
    </row>
    <row r="6476" spans="1:9">
      <c r="A6476" s="280" t="s">
        <v>7875</v>
      </c>
      <c r="B6476" s="280" t="s">
        <v>1457</v>
      </c>
      <c r="C6476" s="280" t="s">
        <v>1219</v>
      </c>
      <c r="D6476" s="280" t="s">
        <v>1215</v>
      </c>
      <c r="E6476" s="80">
        <v>0.95463333158024655</v>
      </c>
      <c r="F6476" s="80">
        <v>711876</v>
      </c>
      <c r="G6476" s="80">
        <v>4</v>
      </c>
      <c r="H6476" s="280" t="s">
        <v>1342</v>
      </c>
      <c r="I6476" s="80"/>
    </row>
    <row r="6477" spans="1:9">
      <c r="A6477" s="280" t="s">
        <v>7876</v>
      </c>
      <c r="B6477" s="280" t="s">
        <v>1457</v>
      </c>
      <c r="C6477" s="280" t="s">
        <v>1219</v>
      </c>
      <c r="D6477" s="280" t="s">
        <v>1216</v>
      </c>
      <c r="E6477" s="80">
        <v>-6.3264343185877747</v>
      </c>
      <c r="F6477" s="80">
        <v>711876</v>
      </c>
      <c r="G6477" s="80">
        <v>4</v>
      </c>
      <c r="H6477" s="280" t="s">
        <v>1342</v>
      </c>
      <c r="I6477" s="80"/>
    </row>
    <row r="6478" spans="1:9">
      <c r="A6478" s="280" t="s">
        <v>7877</v>
      </c>
      <c r="B6478" s="280" t="s">
        <v>1457</v>
      </c>
      <c r="C6478" s="280" t="s">
        <v>1219</v>
      </c>
      <c r="D6478" s="280" t="s">
        <v>1217</v>
      </c>
      <c r="E6478" s="80">
        <v>0.78542580231892622</v>
      </c>
      <c r="F6478" s="80">
        <v>711876</v>
      </c>
      <c r="G6478" s="80">
        <v>4</v>
      </c>
      <c r="H6478" s="280" t="s">
        <v>1342</v>
      </c>
      <c r="I6478" s="80"/>
    </row>
    <row r="6479" spans="1:9">
      <c r="A6479" s="280" t="s">
        <v>7878</v>
      </c>
      <c r="B6479" s="280" t="s">
        <v>1457</v>
      </c>
      <c r="C6479" s="280" t="s">
        <v>1219</v>
      </c>
      <c r="D6479" s="280" t="s">
        <v>1218</v>
      </c>
      <c r="E6479" s="80">
        <v>0.69864961062838538</v>
      </c>
      <c r="F6479" s="80">
        <v>711876</v>
      </c>
      <c r="G6479" s="80">
        <v>4</v>
      </c>
      <c r="H6479" s="280" t="s">
        <v>1342</v>
      </c>
      <c r="I6479" s="80"/>
    </row>
    <row r="6480" spans="1:9">
      <c r="A6480" s="280" t="s">
        <v>7879</v>
      </c>
      <c r="B6480" s="280" t="s">
        <v>1457</v>
      </c>
      <c r="C6480" s="280" t="s">
        <v>1219</v>
      </c>
      <c r="D6480" s="280" t="s">
        <v>1219</v>
      </c>
      <c r="E6480" s="80">
        <v>1</v>
      </c>
      <c r="F6480" s="80">
        <v>711876</v>
      </c>
      <c r="G6480" s="80">
        <v>4</v>
      </c>
      <c r="H6480" s="280" t="s">
        <v>1342</v>
      </c>
      <c r="I6480" s="80"/>
    </row>
    <row r="6481" spans="1:9">
      <c r="A6481" s="280" t="s">
        <v>7880</v>
      </c>
      <c r="B6481" s="280" t="s">
        <v>1457</v>
      </c>
      <c r="C6481" s="280" t="s">
        <v>1219</v>
      </c>
      <c r="D6481" s="280" t="s">
        <v>1347</v>
      </c>
      <c r="E6481" s="80">
        <v>1.2054538518852724</v>
      </c>
      <c r="F6481" s="80">
        <v>711876</v>
      </c>
      <c r="G6481" s="80">
        <v>4</v>
      </c>
      <c r="H6481" s="280" t="s">
        <v>1342</v>
      </c>
      <c r="I6481" s="80"/>
    </row>
    <row r="6482" spans="1:9">
      <c r="A6482" s="280" t="s">
        <v>7881</v>
      </c>
      <c r="B6482" s="280" t="s">
        <v>1393</v>
      </c>
      <c r="C6482" s="280" t="s">
        <v>1219</v>
      </c>
      <c r="D6482" s="280" t="s">
        <v>1347</v>
      </c>
      <c r="E6482" s="80">
        <v>0.20149717085559846</v>
      </c>
      <c r="F6482" s="80">
        <v>711876</v>
      </c>
      <c r="G6482" s="80">
        <v>4</v>
      </c>
      <c r="H6482" s="280" t="s">
        <v>1394</v>
      </c>
      <c r="I6482" s="80"/>
    </row>
    <row r="6483" spans="1:9">
      <c r="A6483" s="280" t="s">
        <v>7882</v>
      </c>
      <c r="B6483" s="280" t="s">
        <v>1415</v>
      </c>
      <c r="C6483" s="280" t="s">
        <v>1219</v>
      </c>
      <c r="D6483" s="280" t="s">
        <v>1347</v>
      </c>
      <c r="E6483" s="80">
        <v>0.11187196429258407</v>
      </c>
      <c r="F6483" s="80">
        <v>711876</v>
      </c>
      <c r="G6483" s="80">
        <v>4</v>
      </c>
      <c r="H6483" s="280" t="s">
        <v>1394</v>
      </c>
      <c r="I6483" s="80"/>
    </row>
    <row r="6484" spans="1:9">
      <c r="A6484" s="280" t="s">
        <v>7883</v>
      </c>
      <c r="B6484" s="280" t="s">
        <v>1436</v>
      </c>
      <c r="C6484" s="280" t="s">
        <v>1219</v>
      </c>
      <c r="D6484" s="280" t="s">
        <v>1347</v>
      </c>
      <c r="E6484" s="80">
        <v>0.10736064773737242</v>
      </c>
      <c r="F6484" s="80">
        <v>711876</v>
      </c>
      <c r="G6484" s="80">
        <v>4</v>
      </c>
      <c r="H6484" s="280" t="s">
        <v>1394</v>
      </c>
      <c r="I6484" s="80"/>
    </row>
    <row r="6485" spans="1:9">
      <c r="A6485" s="280" t="s">
        <v>7884</v>
      </c>
      <c r="B6485" s="280" t="s">
        <v>1457</v>
      </c>
      <c r="C6485" s="280" t="s">
        <v>1219</v>
      </c>
      <c r="D6485" s="280" t="s">
        <v>1344</v>
      </c>
      <c r="E6485" s="80">
        <v>2.8130111432517437</v>
      </c>
      <c r="F6485" s="80">
        <v>711876</v>
      </c>
      <c r="G6485" s="80">
        <v>4</v>
      </c>
      <c r="H6485" s="280" t="s">
        <v>1342</v>
      </c>
      <c r="I6485" s="80"/>
    </row>
    <row r="6486" spans="1:9">
      <c r="A6486" s="280" t="s">
        <v>7885</v>
      </c>
      <c r="B6486" s="280" t="s">
        <v>1393</v>
      </c>
      <c r="C6486" s="280" t="s">
        <v>1219</v>
      </c>
      <c r="D6486" s="280" t="s">
        <v>1344</v>
      </c>
      <c r="E6486" s="80">
        <v>0.10693013951868022</v>
      </c>
      <c r="F6486" s="80">
        <v>711876</v>
      </c>
      <c r="G6486" s="80">
        <v>4</v>
      </c>
      <c r="H6486" s="280" t="s">
        <v>1394</v>
      </c>
      <c r="I6486" s="80"/>
    </row>
    <row r="6487" spans="1:9">
      <c r="A6487" s="280" t="s">
        <v>7886</v>
      </c>
      <c r="B6487" s="280" t="s">
        <v>1415</v>
      </c>
      <c r="C6487" s="280" t="s">
        <v>1219</v>
      </c>
      <c r="D6487" s="280" t="s">
        <v>1344</v>
      </c>
      <c r="E6487" s="80">
        <v>0.10692983358909709</v>
      </c>
      <c r="F6487" s="80">
        <v>711876</v>
      </c>
      <c r="G6487" s="80">
        <v>4</v>
      </c>
      <c r="H6487" s="280" t="s">
        <v>1394</v>
      </c>
      <c r="I6487" s="80"/>
    </row>
    <row r="6488" spans="1:9">
      <c r="A6488" s="280" t="s">
        <v>7887</v>
      </c>
      <c r="B6488" s="280" t="s">
        <v>1436</v>
      </c>
      <c r="C6488" s="280" t="s">
        <v>1219</v>
      </c>
      <c r="D6488" s="280" t="s">
        <v>1344</v>
      </c>
      <c r="E6488" s="80">
        <v>0.10692952765951397</v>
      </c>
      <c r="F6488" s="80">
        <v>711876</v>
      </c>
      <c r="G6488" s="80">
        <v>4</v>
      </c>
      <c r="H6488" s="280" t="s">
        <v>1394</v>
      </c>
      <c r="I6488" s="80"/>
    </row>
    <row r="6489" spans="1:9">
      <c r="A6489" s="280" t="s">
        <v>7888</v>
      </c>
      <c r="B6489" s="280" t="s">
        <v>1457</v>
      </c>
      <c r="C6489" s="280" t="s">
        <v>1183</v>
      </c>
      <c r="D6489" s="280" t="s">
        <v>1211</v>
      </c>
      <c r="E6489" s="80">
        <v>0.33616073081371428</v>
      </c>
      <c r="F6489" s="80">
        <v>711876</v>
      </c>
      <c r="G6489" s="80">
        <v>4</v>
      </c>
      <c r="H6489" s="280" t="s">
        <v>1342</v>
      </c>
      <c r="I6489" s="80"/>
    </row>
    <row r="6490" spans="1:9">
      <c r="A6490" s="280" t="s">
        <v>7889</v>
      </c>
      <c r="B6490" s="280" t="s">
        <v>1457</v>
      </c>
      <c r="C6490" s="280" t="s">
        <v>1183</v>
      </c>
      <c r="D6490" s="280" t="s">
        <v>1212</v>
      </c>
      <c r="E6490" s="80">
        <v>0.34266560597613738</v>
      </c>
      <c r="F6490" s="80">
        <v>711876</v>
      </c>
      <c r="G6490" s="80">
        <v>4</v>
      </c>
      <c r="H6490" s="280" t="s">
        <v>1342</v>
      </c>
      <c r="I6490" s="80"/>
    </row>
    <row r="6491" spans="1:9">
      <c r="A6491" s="280" t="s">
        <v>7890</v>
      </c>
      <c r="B6491" s="280" t="s">
        <v>1457</v>
      </c>
      <c r="C6491" s="280" t="s">
        <v>1183</v>
      </c>
      <c r="D6491" s="280" t="s">
        <v>1213</v>
      </c>
      <c r="E6491" s="80">
        <v>0.33619996240302208</v>
      </c>
      <c r="F6491" s="80">
        <v>711876</v>
      </c>
      <c r="G6491" s="80">
        <v>4</v>
      </c>
      <c r="H6491" s="280" t="s">
        <v>1342</v>
      </c>
      <c r="I6491" s="80"/>
    </row>
    <row r="6492" spans="1:9">
      <c r="A6492" s="280" t="s">
        <v>7891</v>
      </c>
      <c r="B6492" s="280" t="s">
        <v>1457</v>
      </c>
      <c r="C6492" s="280" t="s">
        <v>1183</v>
      </c>
      <c r="D6492" s="280" t="s">
        <v>1214</v>
      </c>
      <c r="E6492" s="80">
        <v>0.34222769216034377</v>
      </c>
      <c r="F6492" s="80">
        <v>711876</v>
      </c>
      <c r="G6492" s="80">
        <v>4</v>
      </c>
      <c r="H6492" s="280" t="s">
        <v>1342</v>
      </c>
      <c r="I6492" s="80"/>
    </row>
    <row r="6493" spans="1:9">
      <c r="A6493" s="280" t="s">
        <v>7892</v>
      </c>
      <c r="B6493" s="280" t="s">
        <v>1457</v>
      </c>
      <c r="C6493" s="280" t="s">
        <v>1183</v>
      </c>
      <c r="D6493" s="280" t="s">
        <v>1215</v>
      </c>
      <c r="E6493" s="80">
        <v>0.33647330631036171</v>
      </c>
      <c r="F6493" s="80">
        <v>711876</v>
      </c>
      <c r="G6493" s="80">
        <v>4</v>
      </c>
      <c r="H6493" s="280" t="s">
        <v>1342</v>
      </c>
      <c r="I6493" s="80"/>
    </row>
    <row r="6494" spans="1:9">
      <c r="A6494" s="280" t="s">
        <v>7893</v>
      </c>
      <c r="B6494" s="280" t="s">
        <v>1457</v>
      </c>
      <c r="C6494" s="280" t="s">
        <v>1183</v>
      </c>
      <c r="D6494" s="280" t="s">
        <v>1216</v>
      </c>
      <c r="E6494" s="80">
        <v>-8.3301188289876613</v>
      </c>
      <c r="F6494" s="80">
        <v>711876</v>
      </c>
      <c r="G6494" s="80">
        <v>4</v>
      </c>
      <c r="H6494" s="280" t="s">
        <v>1342</v>
      </c>
      <c r="I6494" s="80"/>
    </row>
    <row r="6495" spans="1:9">
      <c r="A6495" s="280" t="s">
        <v>7894</v>
      </c>
      <c r="B6495" s="280" t="s">
        <v>1457</v>
      </c>
      <c r="C6495" s="280" t="s">
        <v>1183</v>
      </c>
      <c r="D6495" s="280" t="s">
        <v>1217</v>
      </c>
      <c r="E6495" s="80">
        <v>0.27696134369706116</v>
      </c>
      <c r="F6495" s="80">
        <v>711876</v>
      </c>
      <c r="G6495" s="80">
        <v>4</v>
      </c>
      <c r="H6495" s="280" t="s">
        <v>1342</v>
      </c>
      <c r="I6495" s="80"/>
    </row>
    <row r="6496" spans="1:9">
      <c r="A6496" s="280" t="s">
        <v>7895</v>
      </c>
      <c r="B6496" s="280" t="s">
        <v>1457</v>
      </c>
      <c r="C6496" s="280" t="s">
        <v>1183</v>
      </c>
      <c r="D6496" s="280" t="s">
        <v>1218</v>
      </c>
      <c r="E6496" s="80">
        <v>0.24465806533120332</v>
      </c>
      <c r="F6496" s="80">
        <v>711876</v>
      </c>
      <c r="G6496" s="80">
        <v>4</v>
      </c>
      <c r="H6496" s="280" t="s">
        <v>1342</v>
      </c>
      <c r="I6496" s="80"/>
    </row>
    <row r="6497" spans="1:9">
      <c r="A6497" s="280" t="s">
        <v>7896</v>
      </c>
      <c r="B6497" s="280" t="s">
        <v>1457</v>
      </c>
      <c r="C6497" s="280" t="s">
        <v>1183</v>
      </c>
      <c r="D6497" s="280" t="s">
        <v>1219</v>
      </c>
      <c r="E6497" s="80">
        <v>47141.258603547321</v>
      </c>
      <c r="F6497" s="80">
        <v>711876</v>
      </c>
      <c r="G6497" s="80">
        <v>4</v>
      </c>
      <c r="H6497" s="280" t="s">
        <v>1342</v>
      </c>
      <c r="I6497" s="80"/>
    </row>
    <row r="6498" spans="1:9">
      <c r="A6498" s="280" t="s">
        <v>7897</v>
      </c>
      <c r="B6498" s="280" t="s">
        <v>1457</v>
      </c>
      <c r="C6498" s="280" t="s">
        <v>1183</v>
      </c>
      <c r="D6498" s="280" t="s">
        <v>1347</v>
      </c>
      <c r="E6498" s="80">
        <v>0.43455383651641172</v>
      </c>
      <c r="F6498" s="80">
        <v>711876</v>
      </c>
      <c r="G6498" s="80">
        <v>4</v>
      </c>
      <c r="H6498" s="280" t="s">
        <v>1342</v>
      </c>
      <c r="I6498" s="80"/>
    </row>
    <row r="6499" spans="1:9">
      <c r="A6499" s="280" t="s">
        <v>7898</v>
      </c>
      <c r="B6499" s="280" t="s">
        <v>1457</v>
      </c>
      <c r="C6499" s="280" t="s">
        <v>1183</v>
      </c>
      <c r="D6499" s="280" t="s">
        <v>1344</v>
      </c>
      <c r="E6499" s="80">
        <v>0.99364188927903208</v>
      </c>
      <c r="F6499" s="80">
        <v>711876</v>
      </c>
      <c r="G6499" s="80">
        <v>4</v>
      </c>
      <c r="H6499" s="280" t="s">
        <v>1342</v>
      </c>
      <c r="I6499" s="80"/>
    </row>
    <row r="6500" spans="1:9">
      <c r="A6500" s="280" t="s">
        <v>7899</v>
      </c>
      <c r="B6500" s="280" t="s">
        <v>5748</v>
      </c>
      <c r="C6500" s="280" t="s">
        <v>1184</v>
      </c>
      <c r="D6500" s="280" t="s">
        <v>1394</v>
      </c>
      <c r="E6500" s="80">
        <v>711876</v>
      </c>
      <c r="F6500" s="80">
        <v>711876</v>
      </c>
      <c r="G6500" s="80">
        <v>4</v>
      </c>
      <c r="H6500" s="280" t="s">
        <v>1394</v>
      </c>
      <c r="I6500" s="80"/>
    </row>
    <row r="6501" spans="1:9">
      <c r="A6501" s="280" t="s">
        <v>7900</v>
      </c>
      <c r="B6501" s="280" t="s">
        <v>5750</v>
      </c>
      <c r="C6501" s="280" t="s">
        <v>1184</v>
      </c>
      <c r="D6501" s="280" t="s">
        <v>1394</v>
      </c>
      <c r="E6501" s="80">
        <v>10273854132.912292</v>
      </c>
      <c r="F6501" s="80">
        <v>711876</v>
      </c>
      <c r="G6501" s="80">
        <v>4</v>
      </c>
      <c r="H6501" s="280" t="s">
        <v>1394</v>
      </c>
      <c r="I6501" s="80"/>
    </row>
    <row r="6502" spans="1:9">
      <c r="A6502" s="280" t="s">
        <v>7901</v>
      </c>
      <c r="B6502" s="280" t="s">
        <v>5752</v>
      </c>
      <c r="C6502" s="280" t="s">
        <v>1184</v>
      </c>
      <c r="D6502" s="280" t="s">
        <v>1394</v>
      </c>
      <c r="E6502" s="80">
        <v>1</v>
      </c>
      <c r="F6502" s="80">
        <v>711876</v>
      </c>
      <c r="G6502" s="80">
        <v>4</v>
      </c>
      <c r="H6502" s="280" t="s">
        <v>1394</v>
      </c>
      <c r="I6502" s="80"/>
    </row>
    <row r="6503" spans="1:9">
      <c r="A6503" s="280" t="s">
        <v>7902</v>
      </c>
      <c r="B6503" s="280" t="s">
        <v>5754</v>
      </c>
      <c r="C6503" s="280" t="s">
        <v>1184</v>
      </c>
      <c r="D6503" s="280" t="s">
        <v>1394</v>
      </c>
      <c r="E6503" s="80">
        <v>14432.083864201479</v>
      </c>
      <c r="F6503" s="80">
        <v>711876</v>
      </c>
      <c r="G6503" s="80">
        <v>4</v>
      </c>
      <c r="H6503" s="280" t="s">
        <v>1394</v>
      </c>
      <c r="I6503" s="80"/>
    </row>
    <row r="6504" spans="1:9">
      <c r="A6504" s="280" t="s">
        <v>7903</v>
      </c>
      <c r="B6504" s="280" t="s">
        <v>1393</v>
      </c>
      <c r="C6504" s="280" t="s">
        <v>1383</v>
      </c>
      <c r="D6504" s="280" t="s">
        <v>1347</v>
      </c>
      <c r="E6504" s="80">
        <v>0.15450022194876636</v>
      </c>
      <c r="F6504" s="80">
        <v>711876</v>
      </c>
      <c r="G6504" s="80">
        <v>4</v>
      </c>
      <c r="H6504" s="280" t="s">
        <v>1394</v>
      </c>
      <c r="I6504" s="80"/>
    </row>
    <row r="6505" spans="1:9">
      <c r="A6505" s="280" t="s">
        <v>7904</v>
      </c>
      <c r="B6505" s="280" t="s">
        <v>1415</v>
      </c>
      <c r="C6505" s="280" t="s">
        <v>1383</v>
      </c>
      <c r="D6505" s="280" t="s">
        <v>1347</v>
      </c>
      <c r="E6505" s="80">
        <v>0.10041444207050464</v>
      </c>
      <c r="F6505" s="80">
        <v>711876</v>
      </c>
      <c r="G6505" s="80">
        <v>4</v>
      </c>
      <c r="H6505" s="280" t="s">
        <v>1394</v>
      </c>
      <c r="I6505" s="80"/>
    </row>
    <row r="6506" spans="1:9">
      <c r="A6506" s="280" t="s">
        <v>7905</v>
      </c>
      <c r="B6506" s="280" t="s">
        <v>1436</v>
      </c>
      <c r="C6506" s="280" t="s">
        <v>1383</v>
      </c>
      <c r="D6506" s="280" t="s">
        <v>1347</v>
      </c>
      <c r="E6506" s="80">
        <v>9.1184525614750739E-2</v>
      </c>
      <c r="F6506" s="80">
        <v>711876</v>
      </c>
      <c r="G6506" s="80">
        <v>4</v>
      </c>
      <c r="H6506" s="280" t="s">
        <v>1394</v>
      </c>
      <c r="I6506" s="80"/>
    </row>
    <row r="6507" spans="1:9">
      <c r="A6507" s="280" t="s">
        <v>7906</v>
      </c>
      <c r="B6507" s="280" t="s">
        <v>1393</v>
      </c>
      <c r="C6507" s="280" t="s">
        <v>1383</v>
      </c>
      <c r="D6507" s="280" t="s">
        <v>1344</v>
      </c>
      <c r="E6507" s="80">
        <v>0.10693013951868022</v>
      </c>
      <c r="F6507" s="80">
        <v>711876</v>
      </c>
      <c r="G6507" s="80">
        <v>4</v>
      </c>
      <c r="H6507" s="280" t="s">
        <v>1394</v>
      </c>
      <c r="I6507" s="80"/>
    </row>
    <row r="6508" spans="1:9">
      <c r="A6508" s="280" t="s">
        <v>7907</v>
      </c>
      <c r="B6508" s="280" t="s">
        <v>1415</v>
      </c>
      <c r="C6508" s="280" t="s">
        <v>1383</v>
      </c>
      <c r="D6508" s="280" t="s">
        <v>1344</v>
      </c>
      <c r="E6508" s="80">
        <v>8.9721851025693175E-2</v>
      </c>
      <c r="F6508" s="80">
        <v>711876</v>
      </c>
      <c r="G6508" s="80">
        <v>4</v>
      </c>
      <c r="H6508" s="280" t="s">
        <v>1394</v>
      </c>
      <c r="I6508" s="80"/>
    </row>
    <row r="6509" spans="1:9">
      <c r="A6509" s="280" t="s">
        <v>7908</v>
      </c>
      <c r="B6509" s="280" t="s">
        <v>1436</v>
      </c>
      <c r="C6509" s="280" t="s">
        <v>1383</v>
      </c>
      <c r="D6509" s="280" t="s">
        <v>1344</v>
      </c>
      <c r="E6509" s="80">
        <v>7.6654116618106047E-2</v>
      </c>
      <c r="F6509" s="80">
        <v>711876</v>
      </c>
      <c r="G6509" s="80">
        <v>4</v>
      </c>
      <c r="H6509" s="280" t="s">
        <v>1394</v>
      </c>
      <c r="I6509" s="80"/>
    </row>
    <row r="6510" spans="1:9">
      <c r="A6510" s="280" t="s">
        <v>7909</v>
      </c>
      <c r="B6510" s="280" t="s">
        <v>1457</v>
      </c>
      <c r="C6510" s="280" t="s">
        <v>1184</v>
      </c>
      <c r="D6510" s="280" t="s">
        <v>1211</v>
      </c>
      <c r="E6510" s="80">
        <v>1.9197983205028725E-2</v>
      </c>
      <c r="F6510" s="80">
        <v>711876</v>
      </c>
      <c r="G6510" s="80">
        <v>4</v>
      </c>
      <c r="H6510" s="280" t="s">
        <v>1342</v>
      </c>
      <c r="I6510" s="80"/>
    </row>
    <row r="6511" spans="1:9">
      <c r="A6511" s="280" t="s">
        <v>7910</v>
      </c>
      <c r="B6511" s="280" t="s">
        <v>1457</v>
      </c>
      <c r="C6511" s="280" t="s">
        <v>1184</v>
      </c>
      <c r="D6511" s="280" t="s">
        <v>1212</v>
      </c>
      <c r="E6511" s="80">
        <v>1.9581231161079994E-2</v>
      </c>
      <c r="F6511" s="80">
        <v>711876</v>
      </c>
      <c r="G6511" s="80">
        <v>4</v>
      </c>
      <c r="H6511" s="280" t="s">
        <v>1342</v>
      </c>
      <c r="I6511" s="80"/>
    </row>
    <row r="6512" spans="1:9">
      <c r="A6512" s="280" t="s">
        <v>7911</v>
      </c>
      <c r="B6512" s="280" t="s">
        <v>1457</v>
      </c>
      <c r="C6512" s="280" t="s">
        <v>1184</v>
      </c>
      <c r="D6512" s="280" t="s">
        <v>1213</v>
      </c>
      <c r="E6512" s="80">
        <v>1.9199625386930635E-2</v>
      </c>
      <c r="F6512" s="80">
        <v>711876</v>
      </c>
      <c r="G6512" s="80">
        <v>4</v>
      </c>
      <c r="H6512" s="280" t="s">
        <v>1342</v>
      </c>
      <c r="I6512" s="80"/>
    </row>
    <row r="6513" spans="1:9">
      <c r="A6513" s="280" t="s">
        <v>7912</v>
      </c>
      <c r="B6513" s="280" t="s">
        <v>1457</v>
      </c>
      <c r="C6513" s="280" t="s">
        <v>1184</v>
      </c>
      <c r="D6513" s="280" t="s">
        <v>1214</v>
      </c>
      <c r="E6513" s="80">
        <v>1.9554984979551271E-2</v>
      </c>
      <c r="F6513" s="80">
        <v>711876</v>
      </c>
      <c r="G6513" s="80">
        <v>4</v>
      </c>
      <c r="H6513" s="280" t="s">
        <v>1342</v>
      </c>
      <c r="I6513" s="80"/>
    </row>
    <row r="6514" spans="1:9">
      <c r="A6514" s="280" t="s">
        <v>7913</v>
      </c>
      <c r="B6514" s="280" t="s">
        <v>1457</v>
      </c>
      <c r="C6514" s="280" t="s">
        <v>1184</v>
      </c>
      <c r="D6514" s="280" t="s">
        <v>1215</v>
      </c>
      <c r="E6514" s="80">
        <v>1.9193234477595102E-2</v>
      </c>
      <c r="F6514" s="80">
        <v>711876</v>
      </c>
      <c r="G6514" s="80">
        <v>4</v>
      </c>
      <c r="H6514" s="280" t="s">
        <v>1342</v>
      </c>
      <c r="I6514" s="80"/>
    </row>
    <row r="6515" spans="1:9">
      <c r="A6515" s="280" t="s">
        <v>7914</v>
      </c>
      <c r="B6515" s="280" t="s">
        <v>1457</v>
      </c>
      <c r="C6515" s="280" t="s">
        <v>1184</v>
      </c>
      <c r="D6515" s="280" t="s">
        <v>1216</v>
      </c>
      <c r="E6515" s="80">
        <v>-0.29760954787044874</v>
      </c>
      <c r="F6515" s="80">
        <v>711876</v>
      </c>
      <c r="G6515" s="80">
        <v>4</v>
      </c>
      <c r="H6515" s="280" t="s">
        <v>1342</v>
      </c>
      <c r="I6515" s="80"/>
    </row>
    <row r="6516" spans="1:9">
      <c r="A6516" s="280" t="s">
        <v>7915</v>
      </c>
      <c r="B6516" s="280" t="s">
        <v>1457</v>
      </c>
      <c r="C6516" s="280" t="s">
        <v>1184</v>
      </c>
      <c r="D6516" s="280" t="s">
        <v>1217</v>
      </c>
      <c r="E6516" s="80">
        <v>1.582448494504143E-2</v>
      </c>
      <c r="F6516" s="80">
        <v>711876</v>
      </c>
      <c r="G6516" s="80">
        <v>4</v>
      </c>
      <c r="H6516" s="280" t="s">
        <v>1342</v>
      </c>
      <c r="I6516" s="80"/>
    </row>
    <row r="6517" spans="1:9">
      <c r="A6517" s="280" t="s">
        <v>7916</v>
      </c>
      <c r="B6517" s="280" t="s">
        <v>1457</v>
      </c>
      <c r="C6517" s="280" t="s">
        <v>1184</v>
      </c>
      <c r="D6517" s="280" t="s">
        <v>1218</v>
      </c>
      <c r="E6517" s="80">
        <v>1.0674593882800181E-2</v>
      </c>
      <c r="F6517" s="80">
        <v>711876</v>
      </c>
      <c r="G6517" s="80">
        <v>4</v>
      </c>
      <c r="H6517" s="280" t="s">
        <v>1342</v>
      </c>
      <c r="I6517" s="80"/>
    </row>
    <row r="6518" spans="1:9">
      <c r="A6518" s="280" t="s">
        <v>7917</v>
      </c>
      <c r="B6518" s="280" t="s">
        <v>1457</v>
      </c>
      <c r="C6518" s="280" t="s">
        <v>1184</v>
      </c>
      <c r="D6518" s="280" t="s">
        <v>1219</v>
      </c>
      <c r="E6518" s="80">
        <v>1825.1973756136792</v>
      </c>
      <c r="F6518" s="80">
        <v>711876</v>
      </c>
      <c r="G6518" s="80">
        <v>4</v>
      </c>
      <c r="H6518" s="280" t="s">
        <v>1342</v>
      </c>
      <c r="I6518" s="80"/>
    </row>
    <row r="6519" spans="1:9">
      <c r="A6519" s="280" t="s">
        <v>7918</v>
      </c>
      <c r="B6519" s="280" t="s">
        <v>1457</v>
      </c>
      <c r="C6519" s="280" t="s">
        <v>1184</v>
      </c>
      <c r="D6519" s="280" t="s">
        <v>1347</v>
      </c>
      <c r="E6519" s="80">
        <v>2.4495634624910861E-2</v>
      </c>
      <c r="F6519" s="80">
        <v>711876</v>
      </c>
      <c r="G6519" s="80">
        <v>4</v>
      </c>
      <c r="H6519" s="280" t="s">
        <v>1342</v>
      </c>
      <c r="I6519" s="80"/>
    </row>
    <row r="6520" spans="1:9">
      <c r="A6520" s="280" t="s">
        <v>7919</v>
      </c>
      <c r="B6520" s="280" t="s">
        <v>1457</v>
      </c>
      <c r="C6520" s="280" t="s">
        <v>1184</v>
      </c>
      <c r="D6520" s="280" t="s">
        <v>1344</v>
      </c>
      <c r="E6520" s="80">
        <v>5.6467297332669315E-2</v>
      </c>
      <c r="F6520" s="80">
        <v>711876</v>
      </c>
      <c r="G6520" s="80">
        <v>4</v>
      </c>
      <c r="H6520" s="280" t="s">
        <v>1342</v>
      </c>
      <c r="I6520" s="80"/>
    </row>
    <row r="6521" spans="1:9">
      <c r="A6521" s="280" t="s">
        <v>7920</v>
      </c>
      <c r="B6521" s="280" t="s">
        <v>5748</v>
      </c>
      <c r="C6521" s="280" t="s">
        <v>1185</v>
      </c>
      <c r="D6521" s="280" t="s">
        <v>1394</v>
      </c>
      <c r="E6521" s="80">
        <v>195037</v>
      </c>
      <c r="F6521" s="80">
        <v>711876</v>
      </c>
      <c r="G6521" s="80">
        <v>4</v>
      </c>
      <c r="H6521" s="280" t="s">
        <v>1394</v>
      </c>
      <c r="I6521" s="80"/>
    </row>
    <row r="6522" spans="1:9">
      <c r="A6522" s="280" t="s">
        <v>7921</v>
      </c>
      <c r="B6522" s="280" t="s">
        <v>5750</v>
      </c>
      <c r="C6522" s="280" t="s">
        <v>1185</v>
      </c>
      <c r="D6522" s="280" t="s">
        <v>1394</v>
      </c>
      <c r="E6522" s="80">
        <v>8867741234.5150833</v>
      </c>
      <c r="F6522" s="80">
        <v>711876</v>
      </c>
      <c r="G6522" s="80">
        <v>4</v>
      </c>
      <c r="H6522" s="280" t="s">
        <v>1394</v>
      </c>
      <c r="I6522" s="80"/>
    </row>
    <row r="6523" spans="1:9">
      <c r="A6523" s="280" t="s">
        <v>7922</v>
      </c>
      <c r="B6523" s="280" t="s">
        <v>5752</v>
      </c>
      <c r="C6523" s="280" t="s">
        <v>1185</v>
      </c>
      <c r="D6523" s="280" t="s">
        <v>1394</v>
      </c>
      <c r="E6523" s="80">
        <v>0.27397608572279442</v>
      </c>
      <c r="F6523" s="80">
        <v>711876</v>
      </c>
      <c r="G6523" s="80">
        <v>4</v>
      </c>
      <c r="H6523" s="280" t="s">
        <v>1394</v>
      </c>
      <c r="I6523" s="80"/>
    </row>
    <row r="6524" spans="1:9">
      <c r="A6524" s="280" t="s">
        <v>7923</v>
      </c>
      <c r="B6524" s="280" t="s">
        <v>5754</v>
      </c>
      <c r="C6524" s="280" t="s">
        <v>1185</v>
      </c>
      <c r="D6524" s="280" t="s">
        <v>1394</v>
      </c>
      <c r="E6524" s="80">
        <v>12456.86219863443</v>
      </c>
      <c r="F6524" s="80">
        <v>711876</v>
      </c>
      <c r="G6524" s="80">
        <v>4</v>
      </c>
      <c r="H6524" s="280" t="s">
        <v>1394</v>
      </c>
      <c r="I6524" s="80"/>
    </row>
    <row r="6525" spans="1:9">
      <c r="A6525" s="280" t="s">
        <v>7924</v>
      </c>
      <c r="B6525" s="280" t="s">
        <v>1457</v>
      </c>
      <c r="C6525" s="280" t="s">
        <v>1185</v>
      </c>
      <c r="D6525" s="280" t="s">
        <v>1211</v>
      </c>
      <c r="E6525" s="80">
        <v>6.0688927700152766E-2</v>
      </c>
      <c r="F6525" s="80">
        <v>711876</v>
      </c>
      <c r="G6525" s="80">
        <v>4</v>
      </c>
      <c r="H6525" s="280" t="s">
        <v>1342</v>
      </c>
      <c r="I6525" s="80"/>
    </row>
    <row r="6526" spans="1:9">
      <c r="A6526" s="280" t="s">
        <v>7925</v>
      </c>
      <c r="B6526" s="280" t="s">
        <v>1457</v>
      </c>
      <c r="C6526" s="280" t="s">
        <v>1185</v>
      </c>
      <c r="D6526" s="280" t="s">
        <v>1212</v>
      </c>
      <c r="E6526" s="80">
        <v>6.5482004589705142E-2</v>
      </c>
      <c r="F6526" s="80">
        <v>711876</v>
      </c>
      <c r="G6526" s="80">
        <v>4</v>
      </c>
      <c r="H6526" s="280" t="s">
        <v>1342</v>
      </c>
      <c r="I6526" s="80"/>
    </row>
    <row r="6527" spans="1:9">
      <c r="A6527" s="280" t="s">
        <v>7926</v>
      </c>
      <c r="B6527" s="280" t="s">
        <v>1457</v>
      </c>
      <c r="C6527" s="280" t="s">
        <v>1185</v>
      </c>
      <c r="D6527" s="280" t="s">
        <v>1213</v>
      </c>
      <c r="E6527" s="80">
        <v>6.0688927700152766E-2</v>
      </c>
      <c r="F6527" s="80">
        <v>711876</v>
      </c>
      <c r="G6527" s="80">
        <v>4</v>
      </c>
      <c r="H6527" s="280" t="s">
        <v>1342</v>
      </c>
      <c r="I6527" s="80"/>
    </row>
    <row r="6528" spans="1:9">
      <c r="A6528" s="280" t="s">
        <v>7927</v>
      </c>
      <c r="B6528" s="280" t="s">
        <v>1457</v>
      </c>
      <c r="C6528" s="280" t="s">
        <v>1185</v>
      </c>
      <c r="D6528" s="280" t="s">
        <v>1214</v>
      </c>
      <c r="E6528" s="80">
        <v>6.5476410860647677E-2</v>
      </c>
      <c r="F6528" s="80">
        <v>711876</v>
      </c>
      <c r="G6528" s="80">
        <v>4</v>
      </c>
      <c r="H6528" s="280" t="s">
        <v>1342</v>
      </c>
      <c r="I6528" s="80"/>
    </row>
    <row r="6529" spans="1:9">
      <c r="A6529" s="280" t="s">
        <v>7928</v>
      </c>
      <c r="B6529" s="280" t="s">
        <v>1457</v>
      </c>
      <c r="C6529" s="280" t="s">
        <v>1185</v>
      </c>
      <c r="D6529" s="280" t="s">
        <v>1215</v>
      </c>
      <c r="E6529" s="80">
        <v>6.3395595469202953E-2</v>
      </c>
      <c r="F6529" s="80">
        <v>711876</v>
      </c>
      <c r="G6529" s="80">
        <v>4</v>
      </c>
      <c r="H6529" s="280" t="s">
        <v>1342</v>
      </c>
      <c r="I6529" s="80"/>
    </row>
    <row r="6530" spans="1:9">
      <c r="A6530" s="280" t="s">
        <v>7929</v>
      </c>
      <c r="B6530" s="280" t="s">
        <v>1457</v>
      </c>
      <c r="C6530" s="280" t="s">
        <v>1185</v>
      </c>
      <c r="D6530" s="280" t="s">
        <v>1216</v>
      </c>
      <c r="E6530" s="80">
        <v>-0.10521510624596157</v>
      </c>
      <c r="F6530" s="80">
        <v>711876</v>
      </c>
      <c r="G6530" s="80">
        <v>4</v>
      </c>
      <c r="H6530" s="280" t="s">
        <v>1342</v>
      </c>
      <c r="I6530" s="80"/>
    </row>
    <row r="6531" spans="1:9">
      <c r="A6531" s="280" t="s">
        <v>7930</v>
      </c>
      <c r="B6531" s="280" t="s">
        <v>1457</v>
      </c>
      <c r="C6531" s="280" t="s">
        <v>1185</v>
      </c>
      <c r="D6531" s="280" t="s">
        <v>1217</v>
      </c>
      <c r="E6531" s="80">
        <v>5.1450067098307684E-2</v>
      </c>
      <c r="F6531" s="80">
        <v>711876</v>
      </c>
      <c r="G6531" s="80">
        <v>4</v>
      </c>
      <c r="H6531" s="280" t="s">
        <v>1342</v>
      </c>
      <c r="I6531" s="80"/>
    </row>
    <row r="6532" spans="1:9">
      <c r="A6532" s="280" t="s">
        <v>7931</v>
      </c>
      <c r="B6532" s="280" t="s">
        <v>1457</v>
      </c>
      <c r="C6532" s="280" t="s">
        <v>1185</v>
      </c>
      <c r="D6532" s="280" t="s">
        <v>1218</v>
      </c>
      <c r="E6532" s="80">
        <v>3.7916397653480788E-2</v>
      </c>
      <c r="F6532" s="80">
        <v>711876</v>
      </c>
      <c r="G6532" s="80">
        <v>4</v>
      </c>
      <c r="H6532" s="280" t="s">
        <v>1342</v>
      </c>
      <c r="I6532" s="80"/>
    </row>
    <row r="6533" spans="1:9">
      <c r="A6533" s="280" t="s">
        <v>7932</v>
      </c>
      <c r="B6533" s="280" t="s">
        <v>1457</v>
      </c>
      <c r="C6533" s="280" t="s">
        <v>1185</v>
      </c>
      <c r="D6533" s="280" t="s">
        <v>1219</v>
      </c>
      <c r="E6533" s="80">
        <v>9543.2404634699924</v>
      </c>
      <c r="F6533" s="80">
        <v>711876</v>
      </c>
      <c r="G6533" s="80">
        <v>4</v>
      </c>
      <c r="H6533" s="280" t="s">
        <v>1342</v>
      </c>
      <c r="I6533" s="80"/>
    </row>
    <row r="6534" spans="1:9">
      <c r="A6534" s="280" t="s">
        <v>7933</v>
      </c>
      <c r="B6534" s="280" t="s">
        <v>1457</v>
      </c>
      <c r="C6534" s="280" t="s">
        <v>1185</v>
      </c>
      <c r="D6534" s="280" t="s">
        <v>1347</v>
      </c>
      <c r="E6534" s="80">
        <v>7.5642392949125545E-2</v>
      </c>
      <c r="F6534" s="80">
        <v>711876</v>
      </c>
      <c r="G6534" s="80">
        <v>4</v>
      </c>
      <c r="H6534" s="280" t="s">
        <v>1342</v>
      </c>
      <c r="I6534" s="80"/>
    </row>
    <row r="6535" spans="1:9">
      <c r="A6535" s="280" t="s">
        <v>7934</v>
      </c>
      <c r="B6535" s="280" t="s">
        <v>1457</v>
      </c>
      <c r="C6535" s="280" t="s">
        <v>1185</v>
      </c>
      <c r="D6535" s="280" t="s">
        <v>1344</v>
      </c>
      <c r="E6535" s="80">
        <v>0.17696031036675711</v>
      </c>
      <c r="F6535" s="80">
        <v>711876</v>
      </c>
      <c r="G6535" s="80">
        <v>4</v>
      </c>
      <c r="H6535" s="280" t="s">
        <v>1342</v>
      </c>
      <c r="I6535" s="80"/>
    </row>
    <row r="6536" spans="1:9">
      <c r="A6536" s="280" t="s">
        <v>7935</v>
      </c>
      <c r="B6536" s="280" t="s">
        <v>5748</v>
      </c>
      <c r="C6536" s="280" t="s">
        <v>1186</v>
      </c>
      <c r="D6536" s="280" t="s">
        <v>1394</v>
      </c>
      <c r="E6536" s="80">
        <v>614</v>
      </c>
      <c r="F6536" s="80">
        <v>711876</v>
      </c>
      <c r="G6536" s="80">
        <v>4</v>
      </c>
      <c r="H6536" s="280" t="s">
        <v>1394</v>
      </c>
      <c r="I6536" s="80"/>
    </row>
    <row r="6537" spans="1:9">
      <c r="A6537" s="280" t="s">
        <v>7936</v>
      </c>
      <c r="B6537" s="280" t="s">
        <v>5750</v>
      </c>
      <c r="C6537" s="280" t="s">
        <v>1186</v>
      </c>
      <c r="D6537" s="280" t="s">
        <v>1394</v>
      </c>
      <c r="E6537" s="80">
        <v>6140000</v>
      </c>
      <c r="F6537" s="80">
        <v>711876</v>
      </c>
      <c r="G6537" s="80">
        <v>4</v>
      </c>
      <c r="H6537" s="280" t="s">
        <v>1394</v>
      </c>
      <c r="I6537" s="80"/>
    </row>
    <row r="6538" spans="1:9">
      <c r="A6538" s="280" t="s">
        <v>7937</v>
      </c>
      <c r="B6538" s="280" t="s">
        <v>5752</v>
      </c>
      <c r="C6538" s="280" t="s">
        <v>1186</v>
      </c>
      <c r="D6538" s="280" t="s">
        <v>1394</v>
      </c>
      <c r="E6538" s="80">
        <v>8.6250976293624165E-4</v>
      </c>
      <c r="F6538" s="80">
        <v>711876</v>
      </c>
      <c r="G6538" s="80">
        <v>4</v>
      </c>
      <c r="H6538" s="280" t="s">
        <v>1394</v>
      </c>
      <c r="I6538" s="80"/>
    </row>
    <row r="6539" spans="1:9">
      <c r="A6539" s="280" t="s">
        <v>7938</v>
      </c>
      <c r="B6539" s="280" t="s">
        <v>5754</v>
      </c>
      <c r="C6539" s="280" t="s">
        <v>1186</v>
      </c>
      <c r="D6539" s="280" t="s">
        <v>1394</v>
      </c>
      <c r="E6539" s="80">
        <v>8.6250976293624166</v>
      </c>
      <c r="F6539" s="80">
        <v>711876</v>
      </c>
      <c r="G6539" s="80">
        <v>4</v>
      </c>
      <c r="H6539" s="280" t="s">
        <v>1394</v>
      </c>
      <c r="I6539" s="80"/>
    </row>
    <row r="6540" spans="1:9">
      <c r="A6540" s="280" t="s">
        <v>7939</v>
      </c>
      <c r="B6540" s="280" t="s">
        <v>1457</v>
      </c>
      <c r="C6540" s="280" t="s">
        <v>1186</v>
      </c>
      <c r="D6540" s="280" t="s">
        <v>1211</v>
      </c>
      <c r="E6540" s="80">
        <v>1.2666999082180337E-2</v>
      </c>
      <c r="F6540" s="80">
        <v>711876</v>
      </c>
      <c r="G6540" s="80">
        <v>4</v>
      </c>
      <c r="H6540" s="280" t="s">
        <v>1342</v>
      </c>
      <c r="I6540" s="80"/>
    </row>
    <row r="6541" spans="1:9">
      <c r="A6541" s="280" t="s">
        <v>7940</v>
      </c>
      <c r="B6541" s="280" t="s">
        <v>1457</v>
      </c>
      <c r="C6541" s="280" t="s">
        <v>1186</v>
      </c>
      <c r="D6541" s="280" t="s">
        <v>1212</v>
      </c>
      <c r="E6541" s="80">
        <v>1.2945879200025301E-2</v>
      </c>
      <c r="F6541" s="80">
        <v>711876</v>
      </c>
      <c r="G6541" s="80">
        <v>4</v>
      </c>
      <c r="H6541" s="280" t="s">
        <v>1342</v>
      </c>
      <c r="I6541" s="80"/>
    </row>
    <row r="6542" spans="1:9">
      <c r="A6542" s="280" t="s">
        <v>7941</v>
      </c>
      <c r="B6542" s="280" t="s">
        <v>1457</v>
      </c>
      <c r="C6542" s="280" t="s">
        <v>1186</v>
      </c>
      <c r="D6542" s="280" t="s">
        <v>1213</v>
      </c>
      <c r="E6542" s="80">
        <v>1.2666999082180337E-2</v>
      </c>
      <c r="F6542" s="80">
        <v>711876</v>
      </c>
      <c r="G6542" s="80">
        <v>4</v>
      </c>
      <c r="H6542" s="280" t="s">
        <v>1342</v>
      </c>
      <c r="I6542" s="80"/>
    </row>
    <row r="6543" spans="1:9">
      <c r="A6543" s="280" t="s">
        <v>7942</v>
      </c>
      <c r="B6543" s="280" t="s">
        <v>1457</v>
      </c>
      <c r="C6543" s="280" t="s">
        <v>1186</v>
      </c>
      <c r="D6543" s="280" t="s">
        <v>1214</v>
      </c>
      <c r="E6543" s="80">
        <v>1.2666999082180337E-2</v>
      </c>
      <c r="F6543" s="80">
        <v>711876</v>
      </c>
      <c r="G6543" s="80">
        <v>4</v>
      </c>
      <c r="H6543" s="280" t="s">
        <v>1342</v>
      </c>
      <c r="I6543" s="80"/>
    </row>
    <row r="6544" spans="1:9">
      <c r="A6544" s="280" t="s">
        <v>7943</v>
      </c>
      <c r="B6544" s="280" t="s">
        <v>1457</v>
      </c>
      <c r="C6544" s="280" t="s">
        <v>1186</v>
      </c>
      <c r="D6544" s="280" t="s">
        <v>1215</v>
      </c>
      <c r="E6544" s="80">
        <v>1.2945879200025301E-2</v>
      </c>
      <c r="F6544" s="80">
        <v>711876</v>
      </c>
      <c r="G6544" s="80">
        <v>4</v>
      </c>
      <c r="H6544" s="280" t="s">
        <v>1342</v>
      </c>
      <c r="I6544" s="80"/>
    </row>
    <row r="6545" spans="1:9">
      <c r="A6545" s="280" t="s">
        <v>7944</v>
      </c>
      <c r="B6545" s="280" t="s">
        <v>1457</v>
      </c>
      <c r="C6545" s="280" t="s">
        <v>1186</v>
      </c>
      <c r="D6545" s="280" t="s">
        <v>1216</v>
      </c>
      <c r="E6545" s="80">
        <v>2.2249557988134671E-2</v>
      </c>
      <c r="F6545" s="80">
        <v>711876</v>
      </c>
      <c r="G6545" s="80">
        <v>4</v>
      </c>
      <c r="H6545" s="280" t="s">
        <v>1342</v>
      </c>
      <c r="I6545" s="80"/>
    </row>
    <row r="6546" spans="1:9">
      <c r="A6546" s="280" t="s">
        <v>7945</v>
      </c>
      <c r="B6546" s="280" t="s">
        <v>1457</v>
      </c>
      <c r="C6546" s="280" t="s">
        <v>1186</v>
      </c>
      <c r="D6546" s="280" t="s">
        <v>1217</v>
      </c>
      <c r="E6546" s="80">
        <v>1.1259136590427909E-2</v>
      </c>
      <c r="F6546" s="80">
        <v>711876</v>
      </c>
      <c r="G6546" s="80">
        <v>4</v>
      </c>
      <c r="H6546" s="280" t="s">
        <v>1342</v>
      </c>
      <c r="I6546" s="80"/>
    </row>
    <row r="6547" spans="1:9">
      <c r="A6547" s="280" t="s">
        <v>7946</v>
      </c>
      <c r="B6547" s="280" t="s">
        <v>1457</v>
      </c>
      <c r="C6547" s="280" t="s">
        <v>1186</v>
      </c>
      <c r="D6547" s="280" t="s">
        <v>1218</v>
      </c>
      <c r="E6547" s="80">
        <v>2.11054680705445E-2</v>
      </c>
      <c r="F6547" s="80">
        <v>711876</v>
      </c>
      <c r="G6547" s="80">
        <v>4</v>
      </c>
      <c r="H6547" s="280" t="s">
        <v>1342</v>
      </c>
      <c r="I6547" s="80"/>
    </row>
    <row r="6548" spans="1:9">
      <c r="A6548" s="280" t="s">
        <v>7947</v>
      </c>
      <c r="B6548" s="280" t="s">
        <v>1457</v>
      </c>
      <c r="C6548" s="280" t="s">
        <v>1186</v>
      </c>
      <c r="D6548" s="280" t="s">
        <v>1219</v>
      </c>
      <c r="E6548" s="80">
        <v>1.0001085117735274E-2</v>
      </c>
      <c r="F6548" s="80">
        <v>711876</v>
      </c>
      <c r="G6548" s="80">
        <v>4</v>
      </c>
      <c r="H6548" s="280" t="s">
        <v>1342</v>
      </c>
      <c r="I6548" s="80"/>
    </row>
    <row r="6549" spans="1:9">
      <c r="A6549" s="280" t="s">
        <v>7948</v>
      </c>
      <c r="B6549" s="280" t="s">
        <v>1457</v>
      </c>
      <c r="C6549" s="280" t="s">
        <v>1186</v>
      </c>
      <c r="D6549" s="280" t="s">
        <v>1347</v>
      </c>
      <c r="E6549" s="80">
        <v>1.4293187580935174E-2</v>
      </c>
      <c r="F6549" s="80">
        <v>711876</v>
      </c>
      <c r="G6549" s="80">
        <v>4</v>
      </c>
      <c r="H6549" s="280" t="s">
        <v>1342</v>
      </c>
      <c r="I6549" s="80"/>
    </row>
    <row r="6550" spans="1:9">
      <c r="A6550" s="280" t="s">
        <v>7949</v>
      </c>
      <c r="B6550" s="280" t="s">
        <v>1457</v>
      </c>
      <c r="C6550" s="280" t="s">
        <v>1186</v>
      </c>
      <c r="D6550" s="280" t="s">
        <v>1344</v>
      </c>
      <c r="E6550" s="80">
        <v>3.7487722770792563E-2</v>
      </c>
      <c r="F6550" s="80">
        <v>711876</v>
      </c>
      <c r="G6550" s="80">
        <v>4</v>
      </c>
      <c r="H6550" s="280" t="s">
        <v>1342</v>
      </c>
      <c r="I6550" s="80"/>
    </row>
    <row r="6551" spans="1:9">
      <c r="A6551" s="280" t="s">
        <v>7950</v>
      </c>
      <c r="B6551" s="280" t="s">
        <v>5748</v>
      </c>
      <c r="C6551" s="280" t="s">
        <v>1187</v>
      </c>
      <c r="D6551" s="280" t="s">
        <v>1394</v>
      </c>
      <c r="E6551" s="80">
        <v>43518</v>
      </c>
      <c r="F6551" s="80">
        <v>711876</v>
      </c>
      <c r="G6551" s="80">
        <v>4</v>
      </c>
      <c r="H6551" s="280" t="s">
        <v>1394</v>
      </c>
      <c r="I6551" s="80"/>
    </row>
    <row r="6552" spans="1:9">
      <c r="A6552" s="280" t="s">
        <v>7951</v>
      </c>
      <c r="B6552" s="280" t="s">
        <v>5750</v>
      </c>
      <c r="C6552" s="280" t="s">
        <v>1187</v>
      </c>
      <c r="D6552" s="280" t="s">
        <v>1394</v>
      </c>
      <c r="E6552" s="80">
        <v>631483890.66969883</v>
      </c>
      <c r="F6552" s="80">
        <v>711876</v>
      </c>
      <c r="G6552" s="80">
        <v>4</v>
      </c>
      <c r="H6552" s="280" t="s">
        <v>1394</v>
      </c>
      <c r="I6552" s="80"/>
    </row>
    <row r="6553" spans="1:9">
      <c r="A6553" s="280" t="s">
        <v>7952</v>
      </c>
      <c r="B6553" s="280" t="s">
        <v>5752</v>
      </c>
      <c r="C6553" s="280" t="s">
        <v>1187</v>
      </c>
      <c r="D6553" s="280" t="s">
        <v>1394</v>
      </c>
      <c r="E6553" s="80">
        <v>6.113143300237682E-2</v>
      </c>
      <c r="F6553" s="80">
        <v>711876</v>
      </c>
      <c r="G6553" s="80">
        <v>4</v>
      </c>
      <c r="H6553" s="280" t="s">
        <v>1394</v>
      </c>
      <c r="I6553" s="80"/>
    </row>
    <row r="6554" spans="1:9">
      <c r="A6554" s="280" t="s">
        <v>7953</v>
      </c>
      <c r="B6554" s="280" t="s">
        <v>5754</v>
      </c>
      <c r="C6554" s="280" t="s">
        <v>1187</v>
      </c>
      <c r="D6554" s="280" t="s">
        <v>1394</v>
      </c>
      <c r="E6554" s="80">
        <v>887.07006651396989</v>
      </c>
      <c r="F6554" s="80">
        <v>711876</v>
      </c>
      <c r="G6554" s="80">
        <v>4</v>
      </c>
      <c r="H6554" s="280" t="s">
        <v>1394</v>
      </c>
      <c r="I6554" s="80"/>
    </row>
    <row r="6555" spans="1:9">
      <c r="A6555" s="280" t="s">
        <v>7954</v>
      </c>
      <c r="B6555" s="280" t="s">
        <v>1457</v>
      </c>
      <c r="C6555" s="280" t="s">
        <v>1187</v>
      </c>
      <c r="D6555" s="280" t="s">
        <v>1211</v>
      </c>
      <c r="E6555" s="80">
        <v>1.8773840224748917E-2</v>
      </c>
      <c r="F6555" s="80">
        <v>711876</v>
      </c>
      <c r="G6555" s="80">
        <v>4</v>
      </c>
      <c r="H6555" s="280" t="s">
        <v>1342</v>
      </c>
      <c r="I6555" s="80"/>
    </row>
    <row r="6556" spans="1:9">
      <c r="A6556" s="280" t="s">
        <v>7955</v>
      </c>
      <c r="B6556" s="280" t="s">
        <v>1457</v>
      </c>
      <c r="C6556" s="280" t="s">
        <v>1187</v>
      </c>
      <c r="D6556" s="280" t="s">
        <v>1212</v>
      </c>
      <c r="E6556" s="80">
        <v>1.9183829972188284E-2</v>
      </c>
      <c r="F6556" s="80">
        <v>711876</v>
      </c>
      <c r="G6556" s="80">
        <v>4</v>
      </c>
      <c r="H6556" s="280" t="s">
        <v>1342</v>
      </c>
      <c r="I6556" s="80"/>
    </row>
    <row r="6557" spans="1:9">
      <c r="A6557" s="280" t="s">
        <v>7956</v>
      </c>
      <c r="B6557" s="280" t="s">
        <v>1457</v>
      </c>
      <c r="C6557" s="280" t="s">
        <v>1187</v>
      </c>
      <c r="D6557" s="280" t="s">
        <v>1213</v>
      </c>
      <c r="E6557" s="80">
        <v>1.8773840224748917E-2</v>
      </c>
      <c r="F6557" s="80">
        <v>711876</v>
      </c>
      <c r="G6557" s="80">
        <v>4</v>
      </c>
      <c r="H6557" s="280" t="s">
        <v>1342</v>
      </c>
      <c r="I6557" s="80"/>
    </row>
    <row r="6558" spans="1:9">
      <c r="A6558" s="280" t="s">
        <v>7957</v>
      </c>
      <c r="B6558" s="280" t="s">
        <v>1457</v>
      </c>
      <c r="C6558" s="280" t="s">
        <v>1187</v>
      </c>
      <c r="D6558" s="280" t="s">
        <v>1214</v>
      </c>
      <c r="E6558" s="80">
        <v>1.8797473568292804E-2</v>
      </c>
      <c r="F6558" s="80">
        <v>711876</v>
      </c>
      <c r="G6558" s="80">
        <v>4</v>
      </c>
      <c r="H6558" s="280" t="s">
        <v>1342</v>
      </c>
      <c r="I6558" s="80"/>
    </row>
    <row r="6559" spans="1:9">
      <c r="A6559" s="280" t="s">
        <v>7958</v>
      </c>
      <c r="B6559" s="280" t="s">
        <v>1457</v>
      </c>
      <c r="C6559" s="280" t="s">
        <v>1187</v>
      </c>
      <c r="D6559" s="280" t="s">
        <v>1215</v>
      </c>
      <c r="E6559" s="80">
        <v>1.9018064829496875E-2</v>
      </c>
      <c r="F6559" s="80">
        <v>711876</v>
      </c>
      <c r="G6559" s="80">
        <v>4</v>
      </c>
      <c r="H6559" s="280" t="s">
        <v>1342</v>
      </c>
      <c r="I6559" s="80"/>
    </row>
    <row r="6560" spans="1:9">
      <c r="A6560" s="280" t="s">
        <v>7959</v>
      </c>
      <c r="B6560" s="280" t="s">
        <v>1457</v>
      </c>
      <c r="C6560" s="280" t="s">
        <v>1187</v>
      </c>
      <c r="D6560" s="280" t="s">
        <v>1216</v>
      </c>
      <c r="E6560" s="80">
        <v>3.0414568599811721E-2</v>
      </c>
      <c r="F6560" s="80">
        <v>711876</v>
      </c>
      <c r="G6560" s="80">
        <v>4</v>
      </c>
      <c r="H6560" s="280" t="s">
        <v>1342</v>
      </c>
      <c r="I6560" s="80"/>
    </row>
    <row r="6561" spans="1:9">
      <c r="A6561" s="280" t="s">
        <v>7960</v>
      </c>
      <c r="B6561" s="280" t="s">
        <v>1457</v>
      </c>
      <c r="C6561" s="280" t="s">
        <v>1187</v>
      </c>
      <c r="D6561" s="280" t="s">
        <v>1217</v>
      </c>
      <c r="E6561" s="80">
        <v>1.5789680110281683E-2</v>
      </c>
      <c r="F6561" s="80">
        <v>711876</v>
      </c>
      <c r="G6561" s="80">
        <v>4</v>
      </c>
      <c r="H6561" s="280" t="s">
        <v>1342</v>
      </c>
      <c r="I6561" s="80"/>
    </row>
    <row r="6562" spans="1:9">
      <c r="A6562" s="280" t="s">
        <v>7961</v>
      </c>
      <c r="B6562" s="280" t="s">
        <v>1457</v>
      </c>
      <c r="C6562" s="280" t="s">
        <v>1187</v>
      </c>
      <c r="D6562" s="280" t="s">
        <v>1218</v>
      </c>
      <c r="E6562" s="80">
        <v>1.6608131222095424E-2</v>
      </c>
      <c r="F6562" s="80">
        <v>711876</v>
      </c>
      <c r="G6562" s="80">
        <v>4</v>
      </c>
      <c r="H6562" s="280" t="s">
        <v>1342</v>
      </c>
      <c r="I6562" s="80"/>
    </row>
    <row r="6563" spans="1:9">
      <c r="A6563" s="280" t="s">
        <v>7962</v>
      </c>
      <c r="B6563" s="280" t="s">
        <v>1457</v>
      </c>
      <c r="C6563" s="280" t="s">
        <v>1187</v>
      </c>
      <c r="D6563" s="280" t="s">
        <v>1219</v>
      </c>
      <c r="E6563" s="80">
        <v>1.7365145706544644E-2</v>
      </c>
      <c r="F6563" s="80">
        <v>711876</v>
      </c>
      <c r="G6563" s="80">
        <v>4</v>
      </c>
      <c r="H6563" s="280" t="s">
        <v>1342</v>
      </c>
      <c r="I6563" s="80"/>
    </row>
    <row r="6564" spans="1:9">
      <c r="A6564" s="280" t="s">
        <v>7963</v>
      </c>
      <c r="B6564" s="280" t="s">
        <v>1457</v>
      </c>
      <c r="C6564" s="280" t="s">
        <v>1187</v>
      </c>
      <c r="D6564" s="280" t="s">
        <v>1347</v>
      </c>
      <c r="E6564" s="80">
        <v>2.2918486149349757E-2</v>
      </c>
      <c r="F6564" s="80">
        <v>711876</v>
      </c>
      <c r="G6564" s="80">
        <v>4</v>
      </c>
      <c r="H6564" s="280" t="s">
        <v>1342</v>
      </c>
      <c r="I6564" s="80"/>
    </row>
    <row r="6565" spans="1:9">
      <c r="A6565" s="280" t="s">
        <v>7964</v>
      </c>
      <c r="B6565" s="280" t="s">
        <v>1457</v>
      </c>
      <c r="C6565" s="280" t="s">
        <v>1187</v>
      </c>
      <c r="D6565" s="280" t="s">
        <v>1344</v>
      </c>
      <c r="E6565" s="80">
        <v>5.5729494249147644E-2</v>
      </c>
      <c r="F6565" s="80">
        <v>711876</v>
      </c>
      <c r="G6565" s="80">
        <v>4</v>
      </c>
      <c r="H6565" s="280" t="s">
        <v>1342</v>
      </c>
      <c r="I6565" s="80"/>
    </row>
    <row r="6566" spans="1:9">
      <c r="A6566" s="280" t="s">
        <v>7965</v>
      </c>
      <c r="B6566" s="280" t="s">
        <v>5748</v>
      </c>
      <c r="C6566" s="280" t="s">
        <v>1188</v>
      </c>
      <c r="D6566" s="280" t="s">
        <v>1394</v>
      </c>
      <c r="E6566" s="80">
        <v>0</v>
      </c>
      <c r="F6566" s="80">
        <v>711876</v>
      </c>
      <c r="G6566" s="80">
        <v>4</v>
      </c>
      <c r="H6566" s="280" t="s">
        <v>1394</v>
      </c>
      <c r="I6566" s="80"/>
    </row>
    <row r="6567" spans="1:9">
      <c r="A6567" s="280" t="s">
        <v>7966</v>
      </c>
      <c r="B6567" s="280" t="s">
        <v>5750</v>
      </c>
      <c r="C6567" s="280" t="s">
        <v>1188</v>
      </c>
      <c r="D6567" s="280" t="s">
        <v>1394</v>
      </c>
      <c r="E6567" s="80">
        <v>0</v>
      </c>
      <c r="F6567" s="80">
        <v>711876</v>
      </c>
      <c r="G6567" s="80">
        <v>4</v>
      </c>
      <c r="H6567" s="280" t="s">
        <v>1394</v>
      </c>
      <c r="I6567" s="80"/>
    </row>
    <row r="6568" spans="1:9">
      <c r="A6568" s="280" t="s">
        <v>7967</v>
      </c>
      <c r="B6568" s="280" t="s">
        <v>5752</v>
      </c>
      <c r="C6568" s="280" t="s">
        <v>1188</v>
      </c>
      <c r="D6568" s="280" t="s">
        <v>1394</v>
      </c>
      <c r="E6568" s="80">
        <v>0</v>
      </c>
      <c r="F6568" s="80">
        <v>711876</v>
      </c>
      <c r="G6568" s="80">
        <v>4</v>
      </c>
      <c r="H6568" s="280" t="s">
        <v>1394</v>
      </c>
      <c r="I6568" s="80"/>
    </row>
    <row r="6569" spans="1:9">
      <c r="A6569" s="280" t="s">
        <v>7968</v>
      </c>
      <c r="B6569" s="280" t="s">
        <v>5754</v>
      </c>
      <c r="C6569" s="280" t="s">
        <v>1188</v>
      </c>
      <c r="D6569" s="280" t="s">
        <v>1394</v>
      </c>
      <c r="E6569" s="80">
        <v>0</v>
      </c>
      <c r="F6569" s="80">
        <v>711876</v>
      </c>
      <c r="G6569" s="80">
        <v>4</v>
      </c>
      <c r="H6569" s="280" t="s">
        <v>1394</v>
      </c>
      <c r="I6569" s="80"/>
    </row>
    <row r="6570" spans="1:9">
      <c r="A6570" s="280" t="s">
        <v>7969</v>
      </c>
      <c r="B6570" s="280" t="s">
        <v>5748</v>
      </c>
      <c r="C6570" s="280" t="s">
        <v>1189</v>
      </c>
      <c r="D6570" s="280" t="s">
        <v>1394</v>
      </c>
      <c r="E6570" s="80">
        <v>8798</v>
      </c>
      <c r="F6570" s="80">
        <v>711876</v>
      </c>
      <c r="G6570" s="80">
        <v>4</v>
      </c>
      <c r="H6570" s="280" t="s">
        <v>1394</v>
      </c>
      <c r="I6570" s="80"/>
    </row>
    <row r="6571" spans="1:9">
      <c r="A6571" s="280" t="s">
        <v>7970</v>
      </c>
      <c r="B6571" s="280" t="s">
        <v>5750</v>
      </c>
      <c r="C6571" s="280" t="s">
        <v>1189</v>
      </c>
      <c r="D6571" s="280" t="s">
        <v>1394</v>
      </c>
      <c r="E6571" s="80">
        <v>44792554.747463055</v>
      </c>
      <c r="F6571" s="80">
        <v>711876</v>
      </c>
      <c r="G6571" s="80">
        <v>4</v>
      </c>
      <c r="H6571" s="280" t="s">
        <v>1394</v>
      </c>
      <c r="I6571" s="80"/>
    </row>
    <row r="6572" spans="1:9">
      <c r="A6572" s="280" t="s">
        <v>7971</v>
      </c>
      <c r="B6572" s="280" t="s">
        <v>5752</v>
      </c>
      <c r="C6572" s="280" t="s">
        <v>1189</v>
      </c>
      <c r="D6572" s="280" t="s">
        <v>1394</v>
      </c>
      <c r="E6572" s="80">
        <v>1.2358893964679242E-2</v>
      </c>
      <c r="F6572" s="80">
        <v>711876</v>
      </c>
      <c r="G6572" s="80">
        <v>4</v>
      </c>
      <c r="H6572" s="280" t="s">
        <v>1394</v>
      </c>
      <c r="I6572" s="80"/>
    </row>
    <row r="6573" spans="1:9">
      <c r="A6573" s="280" t="s">
        <v>7972</v>
      </c>
      <c r="B6573" s="280" t="s">
        <v>5754</v>
      </c>
      <c r="C6573" s="280" t="s">
        <v>1189</v>
      </c>
      <c r="D6573" s="280" t="s">
        <v>1394</v>
      </c>
      <c r="E6573" s="80">
        <v>62.921849798929948</v>
      </c>
      <c r="F6573" s="80">
        <v>711876</v>
      </c>
      <c r="G6573" s="80">
        <v>4</v>
      </c>
      <c r="H6573" s="280" t="s">
        <v>1394</v>
      </c>
      <c r="I6573" s="80"/>
    </row>
    <row r="6574" spans="1:9">
      <c r="A6574" s="280" t="s">
        <v>7973</v>
      </c>
      <c r="B6574" s="280" t="s">
        <v>1457</v>
      </c>
      <c r="C6574" s="280" t="s">
        <v>1189</v>
      </c>
      <c r="D6574" s="280" t="s">
        <v>1211</v>
      </c>
      <c r="E6574" s="80">
        <v>6.7458427487909244E-3</v>
      </c>
      <c r="F6574" s="80">
        <v>711876</v>
      </c>
      <c r="G6574" s="80">
        <v>4</v>
      </c>
      <c r="H6574" s="280" t="s">
        <v>1342</v>
      </c>
      <c r="I6574" s="80"/>
    </row>
    <row r="6575" spans="1:9">
      <c r="A6575" s="280" t="s">
        <v>7974</v>
      </c>
      <c r="B6575" s="280" t="s">
        <v>1457</v>
      </c>
      <c r="C6575" s="280" t="s">
        <v>1189</v>
      </c>
      <c r="D6575" s="280" t="s">
        <v>1212</v>
      </c>
      <c r="E6575" s="80">
        <v>6.7931250473473592E-3</v>
      </c>
      <c r="F6575" s="80">
        <v>711876</v>
      </c>
      <c r="G6575" s="80">
        <v>4</v>
      </c>
      <c r="H6575" s="280" t="s">
        <v>1342</v>
      </c>
      <c r="I6575" s="80"/>
    </row>
    <row r="6576" spans="1:9">
      <c r="A6576" s="280" t="s">
        <v>7975</v>
      </c>
      <c r="B6576" s="280" t="s">
        <v>1457</v>
      </c>
      <c r="C6576" s="280" t="s">
        <v>1189</v>
      </c>
      <c r="D6576" s="280" t="s">
        <v>1213</v>
      </c>
      <c r="E6576" s="80">
        <v>6.7931250473473592E-3</v>
      </c>
      <c r="F6576" s="80">
        <v>711876</v>
      </c>
      <c r="G6576" s="80">
        <v>4</v>
      </c>
      <c r="H6576" s="280" t="s">
        <v>1342</v>
      </c>
      <c r="I6576" s="80"/>
    </row>
    <row r="6577" spans="1:9">
      <c r="A6577" s="280" t="s">
        <v>7976</v>
      </c>
      <c r="B6577" s="280" t="s">
        <v>1457</v>
      </c>
      <c r="C6577" s="280" t="s">
        <v>1189</v>
      </c>
      <c r="D6577" s="280" t="s">
        <v>1214</v>
      </c>
      <c r="E6577" s="80">
        <v>6.7931250473473592E-3</v>
      </c>
      <c r="F6577" s="80">
        <v>711876</v>
      </c>
      <c r="G6577" s="80">
        <v>4</v>
      </c>
      <c r="H6577" s="280" t="s">
        <v>1342</v>
      </c>
      <c r="I6577" s="80"/>
    </row>
    <row r="6578" spans="1:9">
      <c r="A6578" s="280" t="s">
        <v>7977</v>
      </c>
      <c r="B6578" s="280" t="s">
        <v>1457</v>
      </c>
      <c r="C6578" s="280" t="s">
        <v>1189</v>
      </c>
      <c r="D6578" s="280" t="s">
        <v>1215</v>
      </c>
      <c r="E6578" s="80">
        <v>6.658638860473051E-3</v>
      </c>
      <c r="F6578" s="80">
        <v>711876</v>
      </c>
      <c r="G6578" s="80">
        <v>4</v>
      </c>
      <c r="H6578" s="280" t="s">
        <v>1342</v>
      </c>
      <c r="I6578" s="80"/>
    </row>
    <row r="6579" spans="1:9">
      <c r="A6579" s="280" t="s">
        <v>7978</v>
      </c>
      <c r="B6579" s="280" t="s">
        <v>1457</v>
      </c>
      <c r="C6579" s="280" t="s">
        <v>1189</v>
      </c>
      <c r="D6579" s="280" t="s">
        <v>1216</v>
      </c>
      <c r="E6579" s="80">
        <v>4.6028894322986012E-3</v>
      </c>
      <c r="F6579" s="80">
        <v>711876</v>
      </c>
      <c r="G6579" s="80">
        <v>4</v>
      </c>
      <c r="H6579" s="280" t="s">
        <v>1342</v>
      </c>
      <c r="I6579" s="80"/>
    </row>
    <row r="6580" spans="1:9">
      <c r="A6580" s="280" t="s">
        <v>7979</v>
      </c>
      <c r="B6580" s="280" t="s">
        <v>1457</v>
      </c>
      <c r="C6580" s="280" t="s">
        <v>1189</v>
      </c>
      <c r="D6580" s="280" t="s">
        <v>1217</v>
      </c>
      <c r="E6580" s="80">
        <v>5.4685472481684214E-3</v>
      </c>
      <c r="F6580" s="80">
        <v>711876</v>
      </c>
      <c r="G6580" s="80">
        <v>4</v>
      </c>
      <c r="H6580" s="280" t="s">
        <v>1342</v>
      </c>
      <c r="I6580" s="80"/>
    </row>
    <row r="6581" spans="1:9">
      <c r="A6581" s="280" t="s">
        <v>7980</v>
      </c>
      <c r="B6581" s="280" t="s">
        <v>1457</v>
      </c>
      <c r="C6581" s="280" t="s">
        <v>1189</v>
      </c>
      <c r="D6581" s="280" t="s">
        <v>1218</v>
      </c>
      <c r="E6581" s="80">
        <v>6.3347215110267476E-3</v>
      </c>
      <c r="F6581" s="80">
        <v>711876</v>
      </c>
      <c r="G6581" s="80">
        <v>4</v>
      </c>
      <c r="H6581" s="280" t="s">
        <v>1342</v>
      </c>
      <c r="I6581" s="80"/>
    </row>
    <row r="6582" spans="1:9">
      <c r="A6582" s="280" t="s">
        <v>7981</v>
      </c>
      <c r="B6582" s="280" t="s">
        <v>1457</v>
      </c>
      <c r="C6582" s="280" t="s">
        <v>1189</v>
      </c>
      <c r="D6582" s="280" t="s">
        <v>1219</v>
      </c>
      <c r="E6582" s="80">
        <v>1338.010874912384</v>
      </c>
      <c r="F6582" s="80">
        <v>711876</v>
      </c>
      <c r="G6582" s="80">
        <v>4</v>
      </c>
      <c r="H6582" s="280" t="s">
        <v>1342</v>
      </c>
      <c r="I6582" s="80"/>
    </row>
    <row r="6583" spans="1:9">
      <c r="A6583" s="280" t="s">
        <v>7982</v>
      </c>
      <c r="B6583" s="280" t="s">
        <v>1457</v>
      </c>
      <c r="C6583" s="280" t="s">
        <v>1189</v>
      </c>
      <c r="D6583" s="280" t="s">
        <v>1347</v>
      </c>
      <c r="E6583" s="80">
        <v>8.1257849668366494E-3</v>
      </c>
      <c r="F6583" s="80">
        <v>711876</v>
      </c>
      <c r="G6583" s="80">
        <v>4</v>
      </c>
      <c r="H6583" s="280" t="s">
        <v>1342</v>
      </c>
      <c r="I6583" s="80"/>
    </row>
    <row r="6584" spans="1:9">
      <c r="A6584" s="280" t="s">
        <v>7983</v>
      </c>
      <c r="B6584" s="280" t="s">
        <v>1457</v>
      </c>
      <c r="C6584" s="280" t="s">
        <v>1189</v>
      </c>
      <c r="D6584" s="280" t="s">
        <v>1344</v>
      </c>
      <c r="E6584" s="80">
        <v>1.9604799400464848E-2</v>
      </c>
      <c r="F6584" s="80">
        <v>711876</v>
      </c>
      <c r="G6584" s="80">
        <v>4</v>
      </c>
      <c r="H6584" s="280" t="s">
        <v>1342</v>
      </c>
      <c r="I6584" s="80"/>
    </row>
    <row r="6585" spans="1:9">
      <c r="A6585" s="280" t="s">
        <v>7984</v>
      </c>
      <c r="B6585" s="280" t="s">
        <v>5748</v>
      </c>
      <c r="C6585" s="280" t="s">
        <v>1181</v>
      </c>
      <c r="D6585" s="280" t="s">
        <v>1394</v>
      </c>
      <c r="E6585" s="80">
        <v>0</v>
      </c>
      <c r="F6585" s="80">
        <v>707910</v>
      </c>
      <c r="G6585" s="80">
        <v>5</v>
      </c>
      <c r="H6585" s="280" t="s">
        <v>1394</v>
      </c>
      <c r="I6585" s="80"/>
    </row>
    <row r="6586" spans="1:9">
      <c r="A6586" s="280" t="s">
        <v>7985</v>
      </c>
      <c r="B6586" s="280" t="s">
        <v>5750</v>
      </c>
      <c r="C6586" s="280" t="s">
        <v>1181</v>
      </c>
      <c r="D6586" s="280" t="s">
        <v>1394</v>
      </c>
      <c r="E6586" s="80">
        <v>0</v>
      </c>
      <c r="F6586" s="80">
        <v>707910</v>
      </c>
      <c r="G6586" s="80">
        <v>5</v>
      </c>
      <c r="H6586" s="280" t="s">
        <v>1394</v>
      </c>
      <c r="I6586" s="80"/>
    </row>
    <row r="6587" spans="1:9">
      <c r="A6587" s="280" t="s">
        <v>7986</v>
      </c>
      <c r="B6587" s="280" t="s">
        <v>5752</v>
      </c>
      <c r="C6587" s="280" t="s">
        <v>1181</v>
      </c>
      <c r="D6587" s="280" t="s">
        <v>1394</v>
      </c>
      <c r="E6587" s="80">
        <v>0</v>
      </c>
      <c r="F6587" s="80">
        <v>707910</v>
      </c>
      <c r="G6587" s="80">
        <v>5</v>
      </c>
      <c r="H6587" s="280" t="s">
        <v>1394</v>
      </c>
      <c r="I6587" s="80"/>
    </row>
    <row r="6588" spans="1:9">
      <c r="A6588" s="280" t="s">
        <v>7987</v>
      </c>
      <c r="B6588" s="280" t="s">
        <v>5754</v>
      </c>
      <c r="C6588" s="280" t="s">
        <v>1181</v>
      </c>
      <c r="D6588" s="280" t="s">
        <v>1394</v>
      </c>
      <c r="E6588" s="80">
        <v>0</v>
      </c>
      <c r="F6588" s="80">
        <v>707910</v>
      </c>
      <c r="G6588" s="80">
        <v>5</v>
      </c>
      <c r="H6588" s="280" t="s">
        <v>1394</v>
      </c>
      <c r="I6588" s="80"/>
    </row>
    <row r="6589" spans="1:9">
      <c r="A6589" s="280" t="s">
        <v>7988</v>
      </c>
      <c r="B6589" s="280" t="s">
        <v>5748</v>
      </c>
      <c r="C6589" s="280" t="s">
        <v>1190</v>
      </c>
      <c r="D6589" s="280" t="s">
        <v>1394</v>
      </c>
      <c r="E6589" s="80">
        <v>16353</v>
      </c>
      <c r="F6589" s="80">
        <v>707910</v>
      </c>
      <c r="G6589" s="80">
        <v>5</v>
      </c>
      <c r="H6589" s="280" t="s">
        <v>1394</v>
      </c>
      <c r="I6589" s="80"/>
    </row>
    <row r="6590" spans="1:9">
      <c r="A6590" s="280" t="s">
        <v>7989</v>
      </c>
      <c r="B6590" s="280" t="s">
        <v>5750</v>
      </c>
      <c r="C6590" s="280" t="s">
        <v>1190</v>
      </c>
      <c r="D6590" s="280" t="s">
        <v>1394</v>
      </c>
      <c r="E6590" s="80">
        <v>117571433.00722906</v>
      </c>
      <c r="F6590" s="80">
        <v>707910</v>
      </c>
      <c r="G6590" s="80">
        <v>5</v>
      </c>
      <c r="H6590" s="280" t="s">
        <v>1394</v>
      </c>
      <c r="I6590" s="80"/>
    </row>
    <row r="6591" spans="1:9">
      <c r="A6591" s="280" t="s">
        <v>7990</v>
      </c>
      <c r="B6591" s="280" t="s">
        <v>5752</v>
      </c>
      <c r="C6591" s="280" t="s">
        <v>1190</v>
      </c>
      <c r="D6591" s="280" t="s">
        <v>1394</v>
      </c>
      <c r="E6591" s="80">
        <v>2.3100394117896342E-2</v>
      </c>
      <c r="F6591" s="80">
        <v>707910</v>
      </c>
      <c r="G6591" s="80">
        <v>5</v>
      </c>
      <c r="H6591" s="280" t="s">
        <v>1394</v>
      </c>
      <c r="I6591" s="80"/>
    </row>
    <row r="6592" spans="1:9">
      <c r="A6592" s="280" t="s">
        <v>7991</v>
      </c>
      <c r="B6592" s="280" t="s">
        <v>5754</v>
      </c>
      <c r="C6592" s="280" t="s">
        <v>1190</v>
      </c>
      <c r="D6592" s="280" t="s">
        <v>1394</v>
      </c>
      <c r="E6592" s="80">
        <v>166.0824582323022</v>
      </c>
      <c r="F6592" s="80">
        <v>707910</v>
      </c>
      <c r="G6592" s="80">
        <v>5</v>
      </c>
      <c r="H6592" s="280" t="s">
        <v>1394</v>
      </c>
      <c r="I6592" s="80"/>
    </row>
    <row r="6593" spans="1:9">
      <c r="A6593" s="280" t="s">
        <v>7992</v>
      </c>
      <c r="B6593" s="280" t="s">
        <v>1457</v>
      </c>
      <c r="C6593" s="280" t="s">
        <v>1190</v>
      </c>
      <c r="D6593" s="280" t="s">
        <v>1211</v>
      </c>
      <c r="E6593" s="80">
        <v>7.6220332688083084E-3</v>
      </c>
      <c r="F6593" s="80">
        <v>707910</v>
      </c>
      <c r="G6593" s="80">
        <v>5</v>
      </c>
      <c r="H6593" s="280" t="s">
        <v>1342</v>
      </c>
      <c r="I6593" s="80"/>
    </row>
    <row r="6594" spans="1:9">
      <c r="A6594" s="280" t="s">
        <v>7993</v>
      </c>
      <c r="B6594" s="280" t="s">
        <v>1457</v>
      </c>
      <c r="C6594" s="280" t="s">
        <v>1190</v>
      </c>
      <c r="D6594" s="280" t="s">
        <v>1212</v>
      </c>
      <c r="E6594" s="80">
        <v>1.0117240481284637E-2</v>
      </c>
      <c r="F6594" s="80">
        <v>707910</v>
      </c>
      <c r="G6594" s="80">
        <v>5</v>
      </c>
      <c r="H6594" s="280" t="s">
        <v>1342</v>
      </c>
      <c r="I6594" s="80"/>
    </row>
    <row r="6595" spans="1:9">
      <c r="A6595" s="280" t="s">
        <v>7994</v>
      </c>
      <c r="B6595" s="280" t="s">
        <v>1457</v>
      </c>
      <c r="C6595" s="280" t="s">
        <v>1190</v>
      </c>
      <c r="D6595" s="280" t="s">
        <v>1213</v>
      </c>
      <c r="E6595" s="80">
        <v>7.7154834591494012E-3</v>
      </c>
      <c r="F6595" s="80">
        <v>707910</v>
      </c>
      <c r="G6595" s="80">
        <v>5</v>
      </c>
      <c r="H6595" s="280" t="s">
        <v>1342</v>
      </c>
      <c r="I6595" s="80"/>
    </row>
    <row r="6596" spans="1:9">
      <c r="A6596" s="280" t="s">
        <v>7995</v>
      </c>
      <c r="B6596" s="280" t="s">
        <v>1457</v>
      </c>
      <c r="C6596" s="280" t="s">
        <v>1190</v>
      </c>
      <c r="D6596" s="280" t="s">
        <v>1214</v>
      </c>
      <c r="E6596" s="80">
        <v>7.7831660861664683E-3</v>
      </c>
      <c r="F6596" s="80">
        <v>707910</v>
      </c>
      <c r="G6596" s="80">
        <v>5</v>
      </c>
      <c r="H6596" s="280" t="s">
        <v>1342</v>
      </c>
      <c r="I6596" s="80"/>
    </row>
    <row r="6597" spans="1:9">
      <c r="A6597" s="280" t="s">
        <v>7996</v>
      </c>
      <c r="B6597" s="280" t="s">
        <v>1457</v>
      </c>
      <c r="C6597" s="280" t="s">
        <v>1190</v>
      </c>
      <c r="D6597" s="280" t="s">
        <v>1215</v>
      </c>
      <c r="E6597" s="80">
        <v>1.0097669233554214E-2</v>
      </c>
      <c r="F6597" s="80">
        <v>707910</v>
      </c>
      <c r="G6597" s="80">
        <v>5</v>
      </c>
      <c r="H6597" s="280" t="s">
        <v>1342</v>
      </c>
      <c r="I6597" s="80"/>
    </row>
    <row r="6598" spans="1:9">
      <c r="A6598" s="280" t="s">
        <v>7997</v>
      </c>
      <c r="B6598" s="280" t="s">
        <v>1457</v>
      </c>
      <c r="C6598" s="280" t="s">
        <v>1190</v>
      </c>
      <c r="D6598" s="280" t="s">
        <v>1216</v>
      </c>
      <c r="E6598" s="80">
        <v>1.1457150309164856E-2</v>
      </c>
      <c r="F6598" s="80">
        <v>707910</v>
      </c>
      <c r="G6598" s="80">
        <v>5</v>
      </c>
      <c r="H6598" s="280" t="s">
        <v>1342</v>
      </c>
      <c r="I6598" s="80"/>
    </row>
    <row r="6599" spans="1:9">
      <c r="A6599" s="280" t="s">
        <v>7998</v>
      </c>
      <c r="B6599" s="280" t="s">
        <v>1457</v>
      </c>
      <c r="C6599" s="280" t="s">
        <v>1190</v>
      </c>
      <c r="D6599" s="280" t="s">
        <v>1217</v>
      </c>
      <c r="E6599" s="80">
        <v>8.4846699599136228E-3</v>
      </c>
      <c r="F6599" s="80">
        <v>707910</v>
      </c>
      <c r="G6599" s="80">
        <v>5</v>
      </c>
      <c r="H6599" s="280" t="s">
        <v>1342</v>
      </c>
      <c r="I6599" s="80"/>
    </row>
    <row r="6600" spans="1:9">
      <c r="A6600" s="280" t="s">
        <v>7999</v>
      </c>
      <c r="B6600" s="280" t="s">
        <v>1457</v>
      </c>
      <c r="C6600" s="280" t="s">
        <v>1190</v>
      </c>
      <c r="D6600" s="280" t="s">
        <v>1218</v>
      </c>
      <c r="E6600" s="80">
        <v>8.9608503680117264E-3</v>
      </c>
      <c r="F6600" s="80">
        <v>707910</v>
      </c>
      <c r="G6600" s="80">
        <v>5</v>
      </c>
      <c r="H6600" s="280" t="s">
        <v>1342</v>
      </c>
      <c r="I6600" s="80"/>
    </row>
    <row r="6601" spans="1:9">
      <c r="A6601" s="280" t="s">
        <v>8000</v>
      </c>
      <c r="B6601" s="280" t="s">
        <v>1457</v>
      </c>
      <c r="C6601" s="280" t="s">
        <v>1190</v>
      </c>
      <c r="D6601" s="280" t="s">
        <v>1219</v>
      </c>
      <c r="E6601" s="80">
        <v>564.14355359907336</v>
      </c>
      <c r="F6601" s="80">
        <v>707910</v>
      </c>
      <c r="G6601" s="80">
        <v>5</v>
      </c>
      <c r="H6601" s="280" t="s">
        <v>1342</v>
      </c>
      <c r="I6601" s="80"/>
    </row>
    <row r="6602" spans="1:9">
      <c r="A6602" s="280" t="s">
        <v>8001</v>
      </c>
      <c r="B6602" s="280" t="s">
        <v>1457</v>
      </c>
      <c r="C6602" s="280" t="s">
        <v>1190</v>
      </c>
      <c r="D6602" s="280" t="s">
        <v>1347</v>
      </c>
      <c r="E6602" s="80">
        <v>1.0760883298668792E-2</v>
      </c>
      <c r="F6602" s="80">
        <v>707910</v>
      </c>
      <c r="G6602" s="80">
        <v>5</v>
      </c>
      <c r="H6602" s="280" t="s">
        <v>1342</v>
      </c>
      <c r="I6602" s="80"/>
    </row>
    <row r="6603" spans="1:9">
      <c r="A6603" s="280" t="s">
        <v>8002</v>
      </c>
      <c r="B6603" s="280" t="s">
        <v>1457</v>
      </c>
      <c r="C6603" s="280" t="s">
        <v>1190</v>
      </c>
      <c r="D6603" s="280" t="s">
        <v>1344</v>
      </c>
      <c r="E6603" s="80">
        <v>2.7248480667170012E-2</v>
      </c>
      <c r="F6603" s="80">
        <v>707910</v>
      </c>
      <c r="G6603" s="80">
        <v>5</v>
      </c>
      <c r="H6603" s="280" t="s">
        <v>1342</v>
      </c>
      <c r="I6603" s="80"/>
    </row>
    <row r="6604" spans="1:9">
      <c r="A6604" s="280" t="s">
        <v>8003</v>
      </c>
      <c r="B6604" s="280" t="s">
        <v>5748</v>
      </c>
      <c r="C6604" s="280" t="s">
        <v>1191</v>
      </c>
      <c r="D6604" s="280" t="s">
        <v>1394</v>
      </c>
      <c r="E6604" s="80">
        <v>19608</v>
      </c>
      <c r="F6604" s="80">
        <v>707910</v>
      </c>
      <c r="G6604" s="80">
        <v>5</v>
      </c>
      <c r="H6604" s="280" t="s">
        <v>1394</v>
      </c>
      <c r="I6604" s="80"/>
    </row>
    <row r="6605" spans="1:9">
      <c r="A6605" s="280" t="s">
        <v>8004</v>
      </c>
      <c r="B6605" s="280" t="s">
        <v>5750</v>
      </c>
      <c r="C6605" s="280" t="s">
        <v>1191</v>
      </c>
      <c r="D6605" s="280" t="s">
        <v>1394</v>
      </c>
      <c r="E6605" s="80">
        <v>155971433.00722906</v>
      </c>
      <c r="F6605" s="80">
        <v>707910</v>
      </c>
      <c r="G6605" s="80">
        <v>5</v>
      </c>
      <c r="H6605" s="280" t="s">
        <v>1394</v>
      </c>
      <c r="I6605" s="80"/>
    </row>
    <row r="6606" spans="1:9">
      <c r="A6606" s="280" t="s">
        <v>8005</v>
      </c>
      <c r="B6606" s="280" t="s">
        <v>5752</v>
      </c>
      <c r="C6606" s="280" t="s">
        <v>1191</v>
      </c>
      <c r="D6606" s="280" t="s">
        <v>1394</v>
      </c>
      <c r="E6606" s="80">
        <v>2.7698436241895157E-2</v>
      </c>
      <c r="F6606" s="80">
        <v>707910</v>
      </c>
      <c r="G6606" s="80">
        <v>5</v>
      </c>
      <c r="H6606" s="280" t="s">
        <v>1394</v>
      </c>
      <c r="I6606" s="80"/>
    </row>
    <row r="6607" spans="1:9">
      <c r="A6607" s="280" t="s">
        <v>8006</v>
      </c>
      <c r="B6607" s="280" t="s">
        <v>5754</v>
      </c>
      <c r="C6607" s="280" t="s">
        <v>1191</v>
      </c>
      <c r="D6607" s="280" t="s">
        <v>1394</v>
      </c>
      <c r="E6607" s="80">
        <v>220.32664181496102</v>
      </c>
      <c r="F6607" s="80">
        <v>707910</v>
      </c>
      <c r="G6607" s="80">
        <v>5</v>
      </c>
      <c r="H6607" s="280" t="s">
        <v>1394</v>
      </c>
      <c r="I6607" s="80"/>
    </row>
    <row r="6608" spans="1:9">
      <c r="A6608" s="280" t="s">
        <v>8007</v>
      </c>
      <c r="B6608" s="280" t="s">
        <v>1457</v>
      </c>
      <c r="C6608" s="280" t="s">
        <v>1191</v>
      </c>
      <c r="D6608" s="280" t="s">
        <v>1211</v>
      </c>
      <c r="E6608" s="80">
        <v>8.3615692591388242E-3</v>
      </c>
      <c r="F6608" s="80">
        <v>707910</v>
      </c>
      <c r="G6608" s="80">
        <v>5</v>
      </c>
      <c r="H6608" s="280" t="s">
        <v>1342</v>
      </c>
      <c r="I6608" s="80"/>
    </row>
    <row r="6609" spans="1:9">
      <c r="A6609" s="280" t="s">
        <v>8008</v>
      </c>
      <c r="B6609" s="280" t="s">
        <v>1457</v>
      </c>
      <c r="C6609" s="280" t="s">
        <v>1191</v>
      </c>
      <c r="D6609" s="280" t="s">
        <v>1212</v>
      </c>
      <c r="E6609" s="80">
        <v>1.0527756181107713E-2</v>
      </c>
      <c r="F6609" s="80">
        <v>707910</v>
      </c>
      <c r="G6609" s="80">
        <v>5</v>
      </c>
      <c r="H6609" s="280" t="s">
        <v>1342</v>
      </c>
      <c r="I6609" s="80"/>
    </row>
    <row r="6610" spans="1:9">
      <c r="A6610" s="280" t="s">
        <v>8009</v>
      </c>
      <c r="B6610" s="280" t="s">
        <v>1457</v>
      </c>
      <c r="C6610" s="280" t="s">
        <v>1191</v>
      </c>
      <c r="D6610" s="280" t="s">
        <v>1213</v>
      </c>
      <c r="E6610" s="80">
        <v>8.4395063747369423E-3</v>
      </c>
      <c r="F6610" s="80">
        <v>707910</v>
      </c>
      <c r="G6610" s="80">
        <v>5</v>
      </c>
      <c r="H6610" s="280" t="s">
        <v>1342</v>
      </c>
      <c r="I6610" s="80"/>
    </row>
    <row r="6611" spans="1:9">
      <c r="A6611" s="280" t="s">
        <v>8010</v>
      </c>
      <c r="B6611" s="280" t="s">
        <v>1457</v>
      </c>
      <c r="C6611" s="280" t="s">
        <v>1191</v>
      </c>
      <c r="D6611" s="280" t="s">
        <v>1214</v>
      </c>
      <c r="E6611" s="80">
        <v>8.4959534371405587E-3</v>
      </c>
      <c r="F6611" s="80">
        <v>707910</v>
      </c>
      <c r="G6611" s="80">
        <v>5</v>
      </c>
      <c r="H6611" s="280" t="s">
        <v>1342</v>
      </c>
      <c r="I6611" s="80"/>
    </row>
    <row r="6612" spans="1:9">
      <c r="A6612" s="280" t="s">
        <v>8011</v>
      </c>
      <c r="B6612" s="280" t="s">
        <v>1457</v>
      </c>
      <c r="C6612" s="280" t="s">
        <v>1191</v>
      </c>
      <c r="D6612" s="280" t="s">
        <v>1215</v>
      </c>
      <c r="E6612" s="80">
        <v>1.047657055293506E-2</v>
      </c>
      <c r="F6612" s="80">
        <v>707910</v>
      </c>
      <c r="G6612" s="80">
        <v>5</v>
      </c>
      <c r="H6612" s="280" t="s">
        <v>1342</v>
      </c>
      <c r="I6612" s="80"/>
    </row>
    <row r="6613" spans="1:9">
      <c r="A6613" s="280" t="s">
        <v>8012</v>
      </c>
      <c r="B6613" s="280" t="s">
        <v>1457</v>
      </c>
      <c r="C6613" s="280" t="s">
        <v>1191</v>
      </c>
      <c r="D6613" s="280" t="s">
        <v>1216</v>
      </c>
      <c r="E6613" s="80">
        <v>1.3965482447044222E-2</v>
      </c>
      <c r="F6613" s="80">
        <v>707910</v>
      </c>
      <c r="G6613" s="80">
        <v>5</v>
      </c>
      <c r="H6613" s="280" t="s">
        <v>1342</v>
      </c>
      <c r="I6613" s="80"/>
    </row>
    <row r="6614" spans="1:9">
      <c r="A6614" s="280" t="s">
        <v>8013</v>
      </c>
      <c r="B6614" s="280" t="s">
        <v>1457</v>
      </c>
      <c r="C6614" s="280" t="s">
        <v>1191</v>
      </c>
      <c r="D6614" s="280" t="s">
        <v>1217</v>
      </c>
      <c r="E6614" s="80">
        <v>8.8231794494571508E-3</v>
      </c>
      <c r="F6614" s="80">
        <v>707910</v>
      </c>
      <c r="G6614" s="80">
        <v>5</v>
      </c>
      <c r="H6614" s="280" t="s">
        <v>1342</v>
      </c>
      <c r="I6614" s="80"/>
    </row>
    <row r="6615" spans="1:9">
      <c r="A6615" s="280" t="s">
        <v>8014</v>
      </c>
      <c r="B6615" s="280" t="s">
        <v>1457</v>
      </c>
      <c r="C6615" s="280" t="s">
        <v>1191</v>
      </c>
      <c r="D6615" s="280" t="s">
        <v>1218</v>
      </c>
      <c r="E6615" s="80">
        <v>9.4443958574986844E-3</v>
      </c>
      <c r="F6615" s="80">
        <v>707910</v>
      </c>
      <c r="G6615" s="80">
        <v>5</v>
      </c>
      <c r="H6615" s="280" t="s">
        <v>1342</v>
      </c>
      <c r="I6615" s="80"/>
    </row>
    <row r="6616" spans="1:9">
      <c r="A6616" s="280" t="s">
        <v>8015</v>
      </c>
      <c r="B6616" s="280" t="s">
        <v>1457</v>
      </c>
      <c r="C6616" s="280" t="s">
        <v>1191</v>
      </c>
      <c r="D6616" s="280" t="s">
        <v>1219</v>
      </c>
      <c r="E6616" s="80">
        <v>470.49560436798674</v>
      </c>
      <c r="F6616" s="80">
        <v>707910</v>
      </c>
      <c r="G6616" s="80">
        <v>5</v>
      </c>
      <c r="H6616" s="280" t="s">
        <v>1342</v>
      </c>
      <c r="I6616" s="80"/>
    </row>
    <row r="6617" spans="1:9">
      <c r="A6617" s="280" t="s">
        <v>8016</v>
      </c>
      <c r="B6617" s="280" t="s">
        <v>1457</v>
      </c>
      <c r="C6617" s="280" t="s">
        <v>1191</v>
      </c>
      <c r="D6617" s="280" t="s">
        <v>1347</v>
      </c>
      <c r="E6617" s="80">
        <v>1.2451082530201971E-2</v>
      </c>
      <c r="F6617" s="80">
        <v>707910</v>
      </c>
      <c r="G6617" s="80">
        <v>5</v>
      </c>
      <c r="H6617" s="280" t="s">
        <v>1342</v>
      </c>
      <c r="I6617" s="80"/>
    </row>
    <row r="6618" spans="1:9">
      <c r="A6618" s="280" t="s">
        <v>8017</v>
      </c>
      <c r="B6618" s="280" t="s">
        <v>1457</v>
      </c>
      <c r="C6618" s="280" t="s">
        <v>1191</v>
      </c>
      <c r="D6618" s="280" t="s">
        <v>1344</v>
      </c>
      <c r="E6618" s="80">
        <v>3.0480836256869915E-2</v>
      </c>
      <c r="F6618" s="80">
        <v>707910</v>
      </c>
      <c r="G6618" s="80">
        <v>5</v>
      </c>
      <c r="H6618" s="280" t="s">
        <v>1342</v>
      </c>
      <c r="I6618" s="80"/>
    </row>
    <row r="6619" spans="1:9">
      <c r="A6619" s="280" t="s">
        <v>8018</v>
      </c>
      <c r="B6619" s="280" t="s">
        <v>5748</v>
      </c>
      <c r="C6619" s="280" t="s">
        <v>1192</v>
      </c>
      <c r="D6619" s="280" t="s">
        <v>1394</v>
      </c>
      <c r="E6619" s="80">
        <v>58341</v>
      </c>
      <c r="F6619" s="80">
        <v>707910</v>
      </c>
      <c r="G6619" s="80">
        <v>5</v>
      </c>
      <c r="H6619" s="280" t="s">
        <v>1394</v>
      </c>
      <c r="I6619" s="80"/>
    </row>
    <row r="6620" spans="1:9">
      <c r="A6620" s="280" t="s">
        <v>8019</v>
      </c>
      <c r="B6620" s="280" t="s">
        <v>5750</v>
      </c>
      <c r="C6620" s="280" t="s">
        <v>1192</v>
      </c>
      <c r="D6620" s="280" t="s">
        <v>1394</v>
      </c>
      <c r="E6620" s="80">
        <v>1132650617.5946434</v>
      </c>
      <c r="F6620" s="80">
        <v>707910</v>
      </c>
      <c r="G6620" s="80">
        <v>5</v>
      </c>
      <c r="H6620" s="280" t="s">
        <v>1394</v>
      </c>
      <c r="I6620" s="80"/>
    </row>
    <row r="6621" spans="1:9">
      <c r="A6621" s="280" t="s">
        <v>8020</v>
      </c>
      <c r="B6621" s="280" t="s">
        <v>5752</v>
      </c>
      <c r="C6621" s="280" t="s">
        <v>1192</v>
      </c>
      <c r="D6621" s="280" t="s">
        <v>1394</v>
      </c>
      <c r="E6621" s="80">
        <v>8.2413018604059834E-2</v>
      </c>
      <c r="F6621" s="80">
        <v>707910</v>
      </c>
      <c r="G6621" s="80">
        <v>5</v>
      </c>
      <c r="H6621" s="280" t="s">
        <v>1394</v>
      </c>
      <c r="I6621" s="80"/>
    </row>
    <row r="6622" spans="1:9">
      <c r="A6622" s="280" t="s">
        <v>8021</v>
      </c>
      <c r="B6622" s="280" t="s">
        <v>5754</v>
      </c>
      <c r="C6622" s="280" t="s">
        <v>1192</v>
      </c>
      <c r="D6622" s="280" t="s">
        <v>1394</v>
      </c>
      <c r="E6622" s="80">
        <v>1599.9923967660343</v>
      </c>
      <c r="F6622" s="80">
        <v>707910</v>
      </c>
      <c r="G6622" s="80">
        <v>5</v>
      </c>
      <c r="H6622" s="280" t="s">
        <v>1394</v>
      </c>
      <c r="I6622" s="80"/>
    </row>
    <row r="6623" spans="1:9">
      <c r="A6623" s="280" t="s">
        <v>8022</v>
      </c>
      <c r="B6623" s="280" t="s">
        <v>1457</v>
      </c>
      <c r="C6623" s="280" t="s">
        <v>1192</v>
      </c>
      <c r="D6623" s="280" t="s">
        <v>1211</v>
      </c>
      <c r="E6623" s="80">
        <v>2.0255922961046915E-2</v>
      </c>
      <c r="F6623" s="80">
        <v>707910</v>
      </c>
      <c r="G6623" s="80">
        <v>5</v>
      </c>
      <c r="H6623" s="280" t="s">
        <v>1342</v>
      </c>
      <c r="I6623" s="80"/>
    </row>
    <row r="6624" spans="1:9">
      <c r="A6624" s="280" t="s">
        <v>8023</v>
      </c>
      <c r="B6624" s="280" t="s">
        <v>1457</v>
      </c>
      <c r="C6624" s="280" t="s">
        <v>1192</v>
      </c>
      <c r="D6624" s="280" t="s">
        <v>1212</v>
      </c>
      <c r="E6624" s="80">
        <v>2.1543842468863907E-2</v>
      </c>
      <c r="F6624" s="80">
        <v>707910</v>
      </c>
      <c r="G6624" s="80">
        <v>5</v>
      </c>
      <c r="H6624" s="280" t="s">
        <v>1342</v>
      </c>
      <c r="I6624" s="80"/>
    </row>
    <row r="6625" spans="1:9">
      <c r="A6625" s="280" t="s">
        <v>8024</v>
      </c>
      <c r="B6625" s="280" t="s">
        <v>1457</v>
      </c>
      <c r="C6625" s="280" t="s">
        <v>1192</v>
      </c>
      <c r="D6625" s="280" t="s">
        <v>1213</v>
      </c>
      <c r="E6625" s="80">
        <v>2.0302467339200797E-2</v>
      </c>
      <c r="F6625" s="80">
        <v>707910</v>
      </c>
      <c r="G6625" s="80">
        <v>5</v>
      </c>
      <c r="H6625" s="280" t="s">
        <v>1342</v>
      </c>
      <c r="I6625" s="80"/>
    </row>
    <row r="6626" spans="1:9">
      <c r="A6626" s="280" t="s">
        <v>8025</v>
      </c>
      <c r="B6626" s="280" t="s">
        <v>1457</v>
      </c>
      <c r="C6626" s="280" t="s">
        <v>1192</v>
      </c>
      <c r="D6626" s="280" t="s">
        <v>1214</v>
      </c>
      <c r="E6626" s="80">
        <v>2.0385444234902819E-2</v>
      </c>
      <c r="F6626" s="80">
        <v>707910</v>
      </c>
      <c r="G6626" s="80">
        <v>5</v>
      </c>
      <c r="H6626" s="280" t="s">
        <v>1342</v>
      </c>
      <c r="I6626" s="80"/>
    </row>
    <row r="6627" spans="1:9">
      <c r="A6627" s="280" t="s">
        <v>8026</v>
      </c>
      <c r="B6627" s="280" t="s">
        <v>1457</v>
      </c>
      <c r="C6627" s="280" t="s">
        <v>1192</v>
      </c>
      <c r="D6627" s="280" t="s">
        <v>1215</v>
      </c>
      <c r="E6627" s="80">
        <v>2.1354989328115914E-2</v>
      </c>
      <c r="F6627" s="80">
        <v>707910</v>
      </c>
      <c r="G6627" s="80">
        <v>5</v>
      </c>
      <c r="H6627" s="280" t="s">
        <v>1342</v>
      </c>
      <c r="I6627" s="80"/>
    </row>
    <row r="6628" spans="1:9">
      <c r="A6628" s="280" t="s">
        <v>8027</v>
      </c>
      <c r="B6628" s="280" t="s">
        <v>1457</v>
      </c>
      <c r="C6628" s="280" t="s">
        <v>1192</v>
      </c>
      <c r="D6628" s="280" t="s">
        <v>1216</v>
      </c>
      <c r="E6628" s="80">
        <v>3.6360732946468299E-2</v>
      </c>
      <c r="F6628" s="80">
        <v>707910</v>
      </c>
      <c r="G6628" s="80">
        <v>5</v>
      </c>
      <c r="H6628" s="280" t="s">
        <v>1342</v>
      </c>
      <c r="I6628" s="80"/>
    </row>
    <row r="6629" spans="1:9">
      <c r="A6629" s="280" t="s">
        <v>8028</v>
      </c>
      <c r="B6629" s="280" t="s">
        <v>1457</v>
      </c>
      <c r="C6629" s="280" t="s">
        <v>1192</v>
      </c>
      <c r="D6629" s="280" t="s">
        <v>1217</v>
      </c>
      <c r="E6629" s="80">
        <v>1.8514276055996051E-2</v>
      </c>
      <c r="F6629" s="80">
        <v>707910</v>
      </c>
      <c r="G6629" s="80">
        <v>5</v>
      </c>
      <c r="H6629" s="280" t="s">
        <v>1342</v>
      </c>
      <c r="I6629" s="80"/>
    </row>
    <row r="6630" spans="1:9">
      <c r="A6630" s="280" t="s">
        <v>8029</v>
      </c>
      <c r="B6630" s="280" t="s">
        <v>1457</v>
      </c>
      <c r="C6630" s="280" t="s">
        <v>1192</v>
      </c>
      <c r="D6630" s="280" t="s">
        <v>1218</v>
      </c>
      <c r="E6630" s="80">
        <v>1.7233506109570338E-2</v>
      </c>
      <c r="F6630" s="80">
        <v>707910</v>
      </c>
      <c r="G6630" s="80">
        <v>5</v>
      </c>
      <c r="H6630" s="280" t="s">
        <v>1342</v>
      </c>
      <c r="I6630" s="80"/>
    </row>
    <row r="6631" spans="1:9">
      <c r="A6631" s="280" t="s">
        <v>8030</v>
      </c>
      <c r="B6631" s="280" t="s">
        <v>1457</v>
      </c>
      <c r="C6631" s="280" t="s">
        <v>1192</v>
      </c>
      <c r="D6631" s="280" t="s">
        <v>1219</v>
      </c>
      <c r="E6631" s="80">
        <v>158.14679459522588</v>
      </c>
      <c r="F6631" s="80">
        <v>707910</v>
      </c>
      <c r="G6631" s="80">
        <v>5</v>
      </c>
      <c r="H6631" s="280" t="s">
        <v>1342</v>
      </c>
      <c r="I6631" s="80"/>
    </row>
    <row r="6632" spans="1:9">
      <c r="A6632" s="280" t="s">
        <v>8031</v>
      </c>
      <c r="B6632" s="280" t="s">
        <v>1457</v>
      </c>
      <c r="C6632" s="280" t="s">
        <v>1192</v>
      </c>
      <c r="D6632" s="280" t="s">
        <v>1347</v>
      </c>
      <c r="E6632" s="80">
        <v>2.9852272150663696E-2</v>
      </c>
      <c r="F6632" s="80">
        <v>707910</v>
      </c>
      <c r="G6632" s="80">
        <v>5</v>
      </c>
      <c r="H6632" s="280" t="s">
        <v>1342</v>
      </c>
      <c r="I6632" s="80"/>
    </row>
    <row r="6633" spans="1:9">
      <c r="A6633" s="280" t="s">
        <v>8032</v>
      </c>
      <c r="B6633" s="280" t="s">
        <v>1457</v>
      </c>
      <c r="C6633" s="280" t="s">
        <v>1192</v>
      </c>
      <c r="D6633" s="280" t="s">
        <v>1344</v>
      </c>
      <c r="E6633" s="80">
        <v>7.4065672285247977E-2</v>
      </c>
      <c r="F6633" s="80">
        <v>707910</v>
      </c>
      <c r="G6633" s="80">
        <v>5</v>
      </c>
      <c r="H6633" s="280" t="s">
        <v>1342</v>
      </c>
      <c r="I6633" s="80"/>
    </row>
    <row r="6634" spans="1:9">
      <c r="A6634" s="280" t="s">
        <v>8033</v>
      </c>
      <c r="B6634" s="280" t="s">
        <v>5748</v>
      </c>
      <c r="C6634" s="280" t="s">
        <v>1193</v>
      </c>
      <c r="D6634" s="280" t="s">
        <v>1394</v>
      </c>
      <c r="E6634" s="80">
        <v>0</v>
      </c>
      <c r="F6634" s="80">
        <v>707910</v>
      </c>
      <c r="G6634" s="80">
        <v>5</v>
      </c>
      <c r="H6634" s="280" t="s">
        <v>1394</v>
      </c>
      <c r="I6634" s="80"/>
    </row>
    <row r="6635" spans="1:9">
      <c r="A6635" s="280" t="s">
        <v>8034</v>
      </c>
      <c r="B6635" s="280" t="s">
        <v>5750</v>
      </c>
      <c r="C6635" s="280" t="s">
        <v>1193</v>
      </c>
      <c r="D6635" s="280" t="s">
        <v>1394</v>
      </c>
      <c r="E6635" s="80">
        <v>0</v>
      </c>
      <c r="F6635" s="80">
        <v>707910</v>
      </c>
      <c r="G6635" s="80">
        <v>5</v>
      </c>
      <c r="H6635" s="280" t="s">
        <v>1394</v>
      </c>
      <c r="I6635" s="80"/>
    </row>
    <row r="6636" spans="1:9">
      <c r="A6636" s="280" t="s">
        <v>8035</v>
      </c>
      <c r="B6636" s="280" t="s">
        <v>5752</v>
      </c>
      <c r="C6636" s="280" t="s">
        <v>1193</v>
      </c>
      <c r="D6636" s="280" t="s">
        <v>1394</v>
      </c>
      <c r="E6636" s="80">
        <v>0</v>
      </c>
      <c r="F6636" s="80">
        <v>707910</v>
      </c>
      <c r="G6636" s="80">
        <v>5</v>
      </c>
      <c r="H6636" s="280" t="s">
        <v>1394</v>
      </c>
      <c r="I6636" s="80"/>
    </row>
    <row r="6637" spans="1:9">
      <c r="A6637" s="280" t="s">
        <v>8036</v>
      </c>
      <c r="B6637" s="280" t="s">
        <v>5754</v>
      </c>
      <c r="C6637" s="280" t="s">
        <v>1193</v>
      </c>
      <c r="D6637" s="280" t="s">
        <v>1394</v>
      </c>
      <c r="E6637" s="80">
        <v>0</v>
      </c>
      <c r="F6637" s="80">
        <v>707910</v>
      </c>
      <c r="G6637" s="80">
        <v>5</v>
      </c>
      <c r="H6637" s="280" t="s">
        <v>1394</v>
      </c>
      <c r="I6637" s="80"/>
    </row>
    <row r="6638" spans="1:9">
      <c r="A6638" s="280" t="s">
        <v>8037</v>
      </c>
      <c r="B6638" s="280" t="s">
        <v>5748</v>
      </c>
      <c r="C6638" s="280" t="s">
        <v>1194</v>
      </c>
      <c r="D6638" s="280" t="s">
        <v>1394</v>
      </c>
      <c r="E6638" s="80">
        <v>46433</v>
      </c>
      <c r="F6638" s="80">
        <v>707910</v>
      </c>
      <c r="G6638" s="80">
        <v>5</v>
      </c>
      <c r="H6638" s="280" t="s">
        <v>1394</v>
      </c>
      <c r="I6638" s="80"/>
    </row>
    <row r="6639" spans="1:9">
      <c r="A6639" s="280" t="s">
        <v>8038</v>
      </c>
      <c r="B6639" s="280" t="s">
        <v>5750</v>
      </c>
      <c r="C6639" s="280" t="s">
        <v>1194</v>
      </c>
      <c r="D6639" s="280" t="s">
        <v>1394</v>
      </c>
      <c r="E6639" s="80">
        <v>976679184.58741426</v>
      </c>
      <c r="F6639" s="80">
        <v>707910</v>
      </c>
      <c r="G6639" s="80">
        <v>5</v>
      </c>
      <c r="H6639" s="280" t="s">
        <v>1394</v>
      </c>
      <c r="I6639" s="80"/>
    </row>
    <row r="6640" spans="1:9">
      <c r="A6640" s="280" t="s">
        <v>8039</v>
      </c>
      <c r="B6640" s="280" t="s">
        <v>5752</v>
      </c>
      <c r="C6640" s="280" t="s">
        <v>1194</v>
      </c>
      <c r="D6640" s="280" t="s">
        <v>1394</v>
      </c>
      <c r="E6640" s="80">
        <v>6.5591671257645742E-2</v>
      </c>
      <c r="F6640" s="80">
        <v>707910</v>
      </c>
      <c r="G6640" s="80">
        <v>5</v>
      </c>
      <c r="H6640" s="280" t="s">
        <v>1394</v>
      </c>
      <c r="I6640" s="80"/>
    </row>
    <row r="6641" spans="1:9">
      <c r="A6641" s="280" t="s">
        <v>8040</v>
      </c>
      <c r="B6641" s="280" t="s">
        <v>5754</v>
      </c>
      <c r="C6641" s="280" t="s">
        <v>1194</v>
      </c>
      <c r="D6641" s="280" t="s">
        <v>1394</v>
      </c>
      <c r="E6641" s="80">
        <v>1379.6657549510733</v>
      </c>
      <c r="F6641" s="80">
        <v>707910</v>
      </c>
      <c r="G6641" s="80">
        <v>5</v>
      </c>
      <c r="H6641" s="280" t="s">
        <v>1394</v>
      </c>
      <c r="I6641" s="80"/>
    </row>
    <row r="6642" spans="1:9">
      <c r="A6642" s="280" t="s">
        <v>8041</v>
      </c>
      <c r="B6642" s="280" t="s">
        <v>1457</v>
      </c>
      <c r="C6642" s="280" t="s">
        <v>1194</v>
      </c>
      <c r="D6642" s="280" t="s">
        <v>1211</v>
      </c>
      <c r="E6642" s="80">
        <v>2.191969399860539E-2</v>
      </c>
      <c r="F6642" s="80">
        <v>707910</v>
      </c>
      <c r="G6642" s="80">
        <v>5</v>
      </c>
      <c r="H6642" s="280" t="s">
        <v>1342</v>
      </c>
      <c r="I6642" s="80"/>
    </row>
    <row r="6643" spans="1:9">
      <c r="A6643" s="280" t="s">
        <v>8042</v>
      </c>
      <c r="B6643" s="280" t="s">
        <v>1457</v>
      </c>
      <c r="C6643" s="280" t="s">
        <v>1194</v>
      </c>
      <c r="D6643" s="280" t="s">
        <v>1212</v>
      </c>
      <c r="E6643" s="80">
        <v>2.2623157458635648E-2</v>
      </c>
      <c r="F6643" s="80">
        <v>707910</v>
      </c>
      <c r="G6643" s="80">
        <v>5</v>
      </c>
      <c r="H6643" s="280" t="s">
        <v>1342</v>
      </c>
      <c r="I6643" s="80"/>
    </row>
    <row r="6644" spans="1:9">
      <c r="A6644" s="280" t="s">
        <v>8043</v>
      </c>
      <c r="B6644" s="280" t="s">
        <v>1457</v>
      </c>
      <c r="C6644" s="280" t="s">
        <v>1194</v>
      </c>
      <c r="D6644" s="280" t="s">
        <v>1213</v>
      </c>
      <c r="E6644" s="80">
        <v>2.1945263197305186E-2</v>
      </c>
      <c r="F6644" s="80">
        <v>707910</v>
      </c>
      <c r="G6644" s="80">
        <v>5</v>
      </c>
      <c r="H6644" s="280" t="s">
        <v>1342</v>
      </c>
      <c r="I6644" s="80"/>
    </row>
    <row r="6645" spans="1:9">
      <c r="A6645" s="280" t="s">
        <v>8044</v>
      </c>
      <c r="B6645" s="280" t="s">
        <v>1457</v>
      </c>
      <c r="C6645" s="280" t="s">
        <v>1194</v>
      </c>
      <c r="D6645" s="280" t="s">
        <v>1214</v>
      </c>
      <c r="E6645" s="80">
        <v>2.2025683180346162E-2</v>
      </c>
      <c r="F6645" s="80">
        <v>707910</v>
      </c>
      <c r="G6645" s="80">
        <v>5</v>
      </c>
      <c r="H6645" s="280" t="s">
        <v>1342</v>
      </c>
      <c r="I6645" s="80"/>
    </row>
    <row r="6646" spans="1:9">
      <c r="A6646" s="280" t="s">
        <v>8045</v>
      </c>
      <c r="B6646" s="280" t="s">
        <v>1457</v>
      </c>
      <c r="C6646" s="280" t="s">
        <v>1194</v>
      </c>
      <c r="D6646" s="280" t="s">
        <v>1215</v>
      </c>
      <c r="E6646" s="80">
        <v>2.2407486851800659E-2</v>
      </c>
      <c r="F6646" s="80">
        <v>707910</v>
      </c>
      <c r="G6646" s="80">
        <v>5</v>
      </c>
      <c r="H6646" s="280" t="s">
        <v>1342</v>
      </c>
      <c r="I6646" s="80"/>
    </row>
    <row r="6647" spans="1:9">
      <c r="A6647" s="280" t="s">
        <v>8046</v>
      </c>
      <c r="B6647" s="280" t="s">
        <v>1457</v>
      </c>
      <c r="C6647" s="280" t="s">
        <v>1194</v>
      </c>
      <c r="D6647" s="280" t="s">
        <v>1216</v>
      </c>
      <c r="E6647" s="80">
        <v>3.9788218314738742E-2</v>
      </c>
      <c r="F6647" s="80">
        <v>707910</v>
      </c>
      <c r="G6647" s="80">
        <v>5</v>
      </c>
      <c r="H6647" s="280" t="s">
        <v>1342</v>
      </c>
      <c r="I6647" s="80"/>
    </row>
    <row r="6648" spans="1:9">
      <c r="A6648" s="280" t="s">
        <v>8047</v>
      </c>
      <c r="B6648" s="280" t="s">
        <v>1457</v>
      </c>
      <c r="C6648" s="280" t="s">
        <v>1194</v>
      </c>
      <c r="D6648" s="280" t="s">
        <v>1217</v>
      </c>
      <c r="E6648" s="80">
        <v>1.9536460636571187E-2</v>
      </c>
      <c r="F6648" s="80">
        <v>707910</v>
      </c>
      <c r="G6648" s="80">
        <v>5</v>
      </c>
      <c r="H6648" s="280" t="s">
        <v>1342</v>
      </c>
      <c r="I6648" s="80"/>
    </row>
    <row r="6649" spans="1:9">
      <c r="A6649" s="280" t="s">
        <v>8048</v>
      </c>
      <c r="B6649" s="280" t="s">
        <v>1457</v>
      </c>
      <c r="C6649" s="280" t="s">
        <v>1194</v>
      </c>
      <c r="D6649" s="280" t="s">
        <v>1218</v>
      </c>
      <c r="E6649" s="80">
        <v>1.7664899230388064E-2</v>
      </c>
      <c r="F6649" s="80">
        <v>707910</v>
      </c>
      <c r="G6649" s="80">
        <v>5</v>
      </c>
      <c r="H6649" s="280" t="s">
        <v>1342</v>
      </c>
      <c r="I6649" s="80"/>
    </row>
    <row r="6650" spans="1:9">
      <c r="A6650" s="280" t="s">
        <v>8049</v>
      </c>
      <c r="B6650" s="280" t="s">
        <v>1457</v>
      </c>
      <c r="C6650" s="280" t="s">
        <v>1194</v>
      </c>
      <c r="D6650" s="280" t="s">
        <v>1219</v>
      </c>
      <c r="E6650" s="80">
        <v>2.0768268959354508E-2</v>
      </c>
      <c r="F6650" s="80">
        <v>707910</v>
      </c>
      <c r="G6650" s="80">
        <v>5</v>
      </c>
      <c r="H6650" s="280" t="s">
        <v>1342</v>
      </c>
      <c r="I6650" s="80"/>
    </row>
    <row r="6651" spans="1:9">
      <c r="A6651" s="280" t="s">
        <v>8050</v>
      </c>
      <c r="B6651" s="280" t="s">
        <v>1457</v>
      </c>
      <c r="C6651" s="280" t="s">
        <v>1194</v>
      </c>
      <c r="D6651" s="280" t="s">
        <v>1347</v>
      </c>
      <c r="E6651" s="80">
        <v>3.2250136396305869E-2</v>
      </c>
      <c r="F6651" s="80">
        <v>707910</v>
      </c>
      <c r="G6651" s="80">
        <v>5</v>
      </c>
      <c r="H6651" s="280" t="s">
        <v>1342</v>
      </c>
      <c r="I6651" s="80"/>
    </row>
    <row r="6652" spans="1:9">
      <c r="A6652" s="280" t="s">
        <v>8051</v>
      </c>
      <c r="B6652" s="280" t="s">
        <v>1457</v>
      </c>
      <c r="C6652" s="280" t="s">
        <v>1194</v>
      </c>
      <c r="D6652" s="280" t="s">
        <v>1344</v>
      </c>
      <c r="E6652" s="80">
        <v>8.0188597537719897E-2</v>
      </c>
      <c r="F6652" s="80">
        <v>707910</v>
      </c>
      <c r="G6652" s="80">
        <v>5</v>
      </c>
      <c r="H6652" s="280" t="s">
        <v>1342</v>
      </c>
      <c r="I6652" s="80"/>
    </row>
    <row r="6653" spans="1:9">
      <c r="A6653" s="280" t="s">
        <v>8052</v>
      </c>
      <c r="B6653" s="280" t="s">
        <v>5748</v>
      </c>
      <c r="C6653" s="280" t="s">
        <v>1195</v>
      </c>
      <c r="D6653" s="280" t="s">
        <v>1394</v>
      </c>
      <c r="E6653" s="80">
        <v>61953</v>
      </c>
      <c r="F6653" s="80">
        <v>707910</v>
      </c>
      <c r="G6653" s="80">
        <v>5</v>
      </c>
      <c r="H6653" s="280" t="s">
        <v>1394</v>
      </c>
      <c r="I6653" s="80"/>
    </row>
    <row r="6654" spans="1:9">
      <c r="A6654" s="280" t="s">
        <v>8053</v>
      </c>
      <c r="B6654" s="280" t="s">
        <v>5750</v>
      </c>
      <c r="C6654" s="280" t="s">
        <v>1195</v>
      </c>
      <c r="D6654" s="280" t="s">
        <v>1394</v>
      </c>
      <c r="E6654" s="80">
        <v>2218099313.2862854</v>
      </c>
      <c r="F6654" s="80">
        <v>707910</v>
      </c>
      <c r="G6654" s="80">
        <v>5</v>
      </c>
      <c r="H6654" s="280" t="s">
        <v>1394</v>
      </c>
      <c r="I6654" s="80"/>
    </row>
    <row r="6655" spans="1:9">
      <c r="A6655" s="280" t="s">
        <v>8054</v>
      </c>
      <c r="B6655" s="280" t="s">
        <v>5752</v>
      </c>
      <c r="C6655" s="280" t="s">
        <v>1195</v>
      </c>
      <c r="D6655" s="280" t="s">
        <v>1394</v>
      </c>
      <c r="E6655" s="80">
        <v>8.751536212230368E-2</v>
      </c>
      <c r="F6655" s="80">
        <v>707910</v>
      </c>
      <c r="G6655" s="80">
        <v>5</v>
      </c>
      <c r="H6655" s="280" t="s">
        <v>1394</v>
      </c>
      <c r="I6655" s="80"/>
    </row>
    <row r="6656" spans="1:9">
      <c r="A6656" s="280" t="s">
        <v>8055</v>
      </c>
      <c r="B6656" s="280" t="s">
        <v>5754</v>
      </c>
      <c r="C6656" s="280" t="s">
        <v>1195</v>
      </c>
      <c r="D6656" s="280" t="s">
        <v>1394</v>
      </c>
      <c r="E6656" s="80">
        <v>3133.3069363143413</v>
      </c>
      <c r="F6656" s="80">
        <v>707910</v>
      </c>
      <c r="G6656" s="80">
        <v>5</v>
      </c>
      <c r="H6656" s="280" t="s">
        <v>1394</v>
      </c>
      <c r="I6656" s="80"/>
    </row>
    <row r="6657" spans="1:9">
      <c r="A6657" s="280" t="s">
        <v>8056</v>
      </c>
      <c r="B6657" s="280" t="s">
        <v>1457</v>
      </c>
      <c r="C6657" s="280" t="s">
        <v>1195</v>
      </c>
      <c r="D6657" s="280" t="s">
        <v>1211</v>
      </c>
      <c r="E6657" s="80">
        <v>3.7961145590874761E-2</v>
      </c>
      <c r="F6657" s="80">
        <v>707910</v>
      </c>
      <c r="G6657" s="80">
        <v>5</v>
      </c>
      <c r="H6657" s="280" t="s">
        <v>1342</v>
      </c>
      <c r="I6657" s="80"/>
    </row>
    <row r="6658" spans="1:9">
      <c r="A6658" s="280" t="s">
        <v>8057</v>
      </c>
      <c r="B6658" s="280" t="s">
        <v>1457</v>
      </c>
      <c r="C6658" s="280" t="s">
        <v>1195</v>
      </c>
      <c r="D6658" s="280" t="s">
        <v>1212</v>
      </c>
      <c r="E6658" s="80">
        <v>3.835167297513728E-2</v>
      </c>
      <c r="F6658" s="80">
        <v>707910</v>
      </c>
      <c r="G6658" s="80">
        <v>5</v>
      </c>
      <c r="H6658" s="280" t="s">
        <v>1342</v>
      </c>
      <c r="I6658" s="80"/>
    </row>
    <row r="6659" spans="1:9">
      <c r="A6659" s="280" t="s">
        <v>8058</v>
      </c>
      <c r="B6659" s="280" t="s">
        <v>1457</v>
      </c>
      <c r="C6659" s="280" t="s">
        <v>1195</v>
      </c>
      <c r="D6659" s="280" t="s">
        <v>1213</v>
      </c>
      <c r="E6659" s="80">
        <v>3.7962670558654703E-2</v>
      </c>
      <c r="F6659" s="80">
        <v>707910</v>
      </c>
      <c r="G6659" s="80">
        <v>5</v>
      </c>
      <c r="H6659" s="280" t="s">
        <v>1342</v>
      </c>
      <c r="I6659" s="80"/>
    </row>
    <row r="6660" spans="1:9">
      <c r="A6660" s="280" t="s">
        <v>8059</v>
      </c>
      <c r="B6660" s="280" t="s">
        <v>1457</v>
      </c>
      <c r="C6660" s="280" t="s">
        <v>1195</v>
      </c>
      <c r="D6660" s="280" t="s">
        <v>1214</v>
      </c>
      <c r="E6660" s="80">
        <v>3.835167297513728E-2</v>
      </c>
      <c r="F6660" s="80">
        <v>707910</v>
      </c>
      <c r="G6660" s="80">
        <v>5</v>
      </c>
      <c r="H6660" s="280" t="s">
        <v>1342</v>
      </c>
      <c r="I6660" s="80"/>
    </row>
    <row r="6661" spans="1:9">
      <c r="A6661" s="280" t="s">
        <v>8060</v>
      </c>
      <c r="B6661" s="280" t="s">
        <v>1457</v>
      </c>
      <c r="C6661" s="280" t="s">
        <v>1195</v>
      </c>
      <c r="D6661" s="280" t="s">
        <v>1215</v>
      </c>
      <c r="E6661" s="80">
        <v>3.7691833700150411E-2</v>
      </c>
      <c r="F6661" s="80">
        <v>707910</v>
      </c>
      <c r="G6661" s="80">
        <v>5</v>
      </c>
      <c r="H6661" s="280" t="s">
        <v>1342</v>
      </c>
      <c r="I6661" s="80"/>
    </row>
    <row r="6662" spans="1:9">
      <c r="A6662" s="280" t="s">
        <v>8061</v>
      </c>
      <c r="B6662" s="280" t="s">
        <v>1457</v>
      </c>
      <c r="C6662" s="280" t="s">
        <v>1195</v>
      </c>
      <c r="D6662" s="280" t="s">
        <v>1216</v>
      </c>
      <c r="E6662" s="80">
        <v>4.8932983213204634E-2</v>
      </c>
      <c r="F6662" s="80">
        <v>707910</v>
      </c>
      <c r="G6662" s="80">
        <v>5</v>
      </c>
      <c r="H6662" s="280" t="s">
        <v>1342</v>
      </c>
      <c r="I6662" s="80"/>
    </row>
    <row r="6663" spans="1:9">
      <c r="A6663" s="280" t="s">
        <v>8062</v>
      </c>
      <c r="B6663" s="280" t="s">
        <v>1457</v>
      </c>
      <c r="C6663" s="280" t="s">
        <v>1195</v>
      </c>
      <c r="D6663" s="280" t="s">
        <v>1217</v>
      </c>
      <c r="E6663" s="80">
        <v>3.245386420657255E-2</v>
      </c>
      <c r="F6663" s="80">
        <v>707910</v>
      </c>
      <c r="G6663" s="80">
        <v>5</v>
      </c>
      <c r="H6663" s="280" t="s">
        <v>1342</v>
      </c>
      <c r="I6663" s="80"/>
    </row>
    <row r="6664" spans="1:9">
      <c r="A6664" s="280" t="s">
        <v>8063</v>
      </c>
      <c r="B6664" s="280" t="s">
        <v>1457</v>
      </c>
      <c r="C6664" s="280" t="s">
        <v>1195</v>
      </c>
      <c r="D6664" s="280" t="s">
        <v>1218</v>
      </c>
      <c r="E6664" s="80">
        <v>2.888043892695907E-2</v>
      </c>
      <c r="F6664" s="80">
        <v>707910</v>
      </c>
      <c r="G6664" s="80">
        <v>5</v>
      </c>
      <c r="H6664" s="280" t="s">
        <v>1342</v>
      </c>
      <c r="I6664" s="80"/>
    </row>
    <row r="6665" spans="1:9">
      <c r="A6665" s="280" t="s">
        <v>8064</v>
      </c>
      <c r="B6665" s="280" t="s">
        <v>1457</v>
      </c>
      <c r="C6665" s="280" t="s">
        <v>1195</v>
      </c>
      <c r="D6665" s="280" t="s">
        <v>1219</v>
      </c>
      <c r="E6665" s="80">
        <v>6455.5301694686777</v>
      </c>
      <c r="F6665" s="80">
        <v>707910</v>
      </c>
      <c r="G6665" s="80">
        <v>5</v>
      </c>
      <c r="H6665" s="280" t="s">
        <v>1342</v>
      </c>
      <c r="I6665" s="80"/>
    </row>
    <row r="6666" spans="1:9">
      <c r="A6666" s="280" t="s">
        <v>8065</v>
      </c>
      <c r="B6666" s="280" t="s">
        <v>1457</v>
      </c>
      <c r="C6666" s="280" t="s">
        <v>1195</v>
      </c>
      <c r="D6666" s="280" t="s">
        <v>1347</v>
      </c>
      <c r="E6666" s="80">
        <v>6.6171851636831036E-2</v>
      </c>
      <c r="F6666" s="80">
        <v>707910</v>
      </c>
      <c r="G6666" s="80">
        <v>5</v>
      </c>
      <c r="H6666" s="280" t="s">
        <v>1342</v>
      </c>
      <c r="I6666" s="80"/>
    </row>
    <row r="6667" spans="1:9">
      <c r="A6667" s="280" t="s">
        <v>8066</v>
      </c>
      <c r="B6667" s="280" t="s">
        <v>1457</v>
      </c>
      <c r="C6667" s="280" t="s">
        <v>1195</v>
      </c>
      <c r="D6667" s="280" t="s">
        <v>1344</v>
      </c>
      <c r="E6667" s="80">
        <v>0.14338708783267551</v>
      </c>
      <c r="F6667" s="80">
        <v>707910</v>
      </c>
      <c r="G6667" s="80">
        <v>5</v>
      </c>
      <c r="H6667" s="280" t="s">
        <v>1342</v>
      </c>
      <c r="I6667" s="80"/>
    </row>
    <row r="6668" spans="1:9">
      <c r="A6668" s="280" t="s">
        <v>8067</v>
      </c>
      <c r="B6668" s="280" t="s">
        <v>5748</v>
      </c>
      <c r="C6668" s="280" t="s">
        <v>1196</v>
      </c>
      <c r="D6668" s="280" t="s">
        <v>1394</v>
      </c>
      <c r="E6668" s="80">
        <v>211094</v>
      </c>
      <c r="F6668" s="80">
        <v>707910</v>
      </c>
      <c r="G6668" s="80">
        <v>5</v>
      </c>
      <c r="H6668" s="280" t="s">
        <v>1394</v>
      </c>
      <c r="I6668" s="80"/>
    </row>
    <row r="6669" spans="1:9">
      <c r="A6669" s="280" t="s">
        <v>8068</v>
      </c>
      <c r="B6669" s="280" t="s">
        <v>5750</v>
      </c>
      <c r="C6669" s="280" t="s">
        <v>1196</v>
      </c>
      <c r="D6669" s="280" t="s">
        <v>1394</v>
      </c>
      <c r="E6669" s="80">
        <v>35430551427.257813</v>
      </c>
      <c r="F6669" s="80">
        <v>707910</v>
      </c>
      <c r="G6669" s="80">
        <v>5</v>
      </c>
      <c r="H6669" s="280" t="s">
        <v>1394</v>
      </c>
      <c r="I6669" s="80"/>
    </row>
    <row r="6670" spans="1:9">
      <c r="A6670" s="280" t="s">
        <v>8069</v>
      </c>
      <c r="B6670" s="280" t="s">
        <v>5752</v>
      </c>
      <c r="C6670" s="280" t="s">
        <v>1196</v>
      </c>
      <c r="D6670" s="280" t="s">
        <v>1394</v>
      </c>
      <c r="E6670" s="80">
        <v>0.29819327315619215</v>
      </c>
      <c r="F6670" s="80">
        <v>707910</v>
      </c>
      <c r="G6670" s="80">
        <v>5</v>
      </c>
      <c r="H6670" s="280" t="s">
        <v>1394</v>
      </c>
      <c r="I6670" s="80"/>
    </row>
    <row r="6671" spans="1:9">
      <c r="A6671" s="280" t="s">
        <v>8070</v>
      </c>
      <c r="B6671" s="280" t="s">
        <v>5754</v>
      </c>
      <c r="C6671" s="280" t="s">
        <v>1196</v>
      </c>
      <c r="D6671" s="280" t="s">
        <v>1394</v>
      </c>
      <c r="E6671" s="80">
        <v>50049.513959765805</v>
      </c>
      <c r="F6671" s="80">
        <v>707910</v>
      </c>
      <c r="G6671" s="80">
        <v>5</v>
      </c>
      <c r="H6671" s="280" t="s">
        <v>1394</v>
      </c>
      <c r="I6671" s="80"/>
    </row>
    <row r="6672" spans="1:9">
      <c r="A6672" s="280" t="s">
        <v>8071</v>
      </c>
      <c r="B6672" s="280" t="s">
        <v>1457</v>
      </c>
      <c r="C6672" s="280" t="s">
        <v>1196</v>
      </c>
      <c r="D6672" s="280" t="s">
        <v>1211</v>
      </c>
      <c r="E6672" s="80">
        <v>0.18028776573201438</v>
      </c>
      <c r="F6672" s="80">
        <v>707910</v>
      </c>
      <c r="G6672" s="80">
        <v>5</v>
      </c>
      <c r="H6672" s="280" t="s">
        <v>1342</v>
      </c>
      <c r="I6672" s="80"/>
    </row>
    <row r="6673" spans="1:9">
      <c r="A6673" s="280" t="s">
        <v>8072</v>
      </c>
      <c r="B6673" s="280" t="s">
        <v>1457</v>
      </c>
      <c r="C6673" s="280" t="s">
        <v>1196</v>
      </c>
      <c r="D6673" s="280" t="s">
        <v>1212</v>
      </c>
      <c r="E6673" s="80">
        <v>0.18159422825574359</v>
      </c>
      <c r="F6673" s="80">
        <v>707910</v>
      </c>
      <c r="G6673" s="80">
        <v>5</v>
      </c>
      <c r="H6673" s="280" t="s">
        <v>1342</v>
      </c>
      <c r="I6673" s="80"/>
    </row>
    <row r="6674" spans="1:9">
      <c r="A6674" s="280" t="s">
        <v>8073</v>
      </c>
      <c r="B6674" s="280" t="s">
        <v>1457</v>
      </c>
      <c r="C6674" s="280" t="s">
        <v>1196</v>
      </c>
      <c r="D6674" s="280" t="s">
        <v>1213</v>
      </c>
      <c r="E6674" s="80">
        <v>0.1803041535320484</v>
      </c>
      <c r="F6674" s="80">
        <v>707910</v>
      </c>
      <c r="G6674" s="80">
        <v>5</v>
      </c>
      <c r="H6674" s="280" t="s">
        <v>1342</v>
      </c>
      <c r="I6674" s="80"/>
    </row>
    <row r="6675" spans="1:9">
      <c r="A6675" s="280" t="s">
        <v>8074</v>
      </c>
      <c r="B6675" s="280" t="s">
        <v>1457</v>
      </c>
      <c r="C6675" s="280" t="s">
        <v>1196</v>
      </c>
      <c r="D6675" s="280" t="s">
        <v>1214</v>
      </c>
      <c r="E6675" s="80">
        <v>0.18148145599139393</v>
      </c>
      <c r="F6675" s="80">
        <v>707910</v>
      </c>
      <c r="G6675" s="80">
        <v>5</v>
      </c>
      <c r="H6675" s="280" t="s">
        <v>1342</v>
      </c>
      <c r="I6675" s="80"/>
    </row>
    <row r="6676" spans="1:9">
      <c r="A6676" s="280" t="s">
        <v>8075</v>
      </c>
      <c r="B6676" s="280" t="s">
        <v>1457</v>
      </c>
      <c r="C6676" s="280" t="s">
        <v>1196</v>
      </c>
      <c r="D6676" s="280" t="s">
        <v>1215</v>
      </c>
      <c r="E6676" s="80">
        <v>0.17999805695979987</v>
      </c>
      <c r="F6676" s="80">
        <v>707910</v>
      </c>
      <c r="G6676" s="80">
        <v>5</v>
      </c>
      <c r="H6676" s="280" t="s">
        <v>1342</v>
      </c>
      <c r="I6676" s="80"/>
    </row>
    <row r="6677" spans="1:9">
      <c r="A6677" s="280" t="s">
        <v>8076</v>
      </c>
      <c r="B6677" s="280" t="s">
        <v>1457</v>
      </c>
      <c r="C6677" s="280" t="s">
        <v>1196</v>
      </c>
      <c r="D6677" s="280" t="s">
        <v>1216</v>
      </c>
      <c r="E6677" s="80">
        <v>0.23045194952737044</v>
      </c>
      <c r="F6677" s="80">
        <v>707910</v>
      </c>
      <c r="G6677" s="80">
        <v>5</v>
      </c>
      <c r="H6677" s="280" t="s">
        <v>1342</v>
      </c>
      <c r="I6677" s="80"/>
    </row>
    <row r="6678" spans="1:9">
      <c r="A6678" s="280" t="s">
        <v>8077</v>
      </c>
      <c r="B6678" s="280" t="s">
        <v>1457</v>
      </c>
      <c r="C6678" s="280" t="s">
        <v>1196</v>
      </c>
      <c r="D6678" s="280" t="s">
        <v>1217</v>
      </c>
      <c r="E6678" s="80">
        <v>0.1518260610018895</v>
      </c>
      <c r="F6678" s="80">
        <v>707910</v>
      </c>
      <c r="G6678" s="80">
        <v>5</v>
      </c>
      <c r="H6678" s="280" t="s">
        <v>1342</v>
      </c>
      <c r="I6678" s="80"/>
    </row>
    <row r="6679" spans="1:9">
      <c r="A6679" s="280" t="s">
        <v>8078</v>
      </c>
      <c r="B6679" s="280" t="s">
        <v>1457</v>
      </c>
      <c r="C6679" s="280" t="s">
        <v>1196</v>
      </c>
      <c r="D6679" s="280" t="s">
        <v>1218</v>
      </c>
      <c r="E6679" s="80">
        <v>0.14483116275755789</v>
      </c>
      <c r="F6679" s="80">
        <v>707910</v>
      </c>
      <c r="G6679" s="80">
        <v>5</v>
      </c>
      <c r="H6679" s="280" t="s">
        <v>1342</v>
      </c>
      <c r="I6679" s="80"/>
    </row>
    <row r="6680" spans="1:9">
      <c r="A6680" s="280" t="s">
        <v>8079</v>
      </c>
      <c r="B6680" s="280" t="s">
        <v>1457</v>
      </c>
      <c r="C6680" s="280" t="s">
        <v>1196</v>
      </c>
      <c r="D6680" s="280" t="s">
        <v>1219</v>
      </c>
      <c r="E6680" s="80">
        <v>4357.5682132476013</v>
      </c>
      <c r="F6680" s="80">
        <v>707910</v>
      </c>
      <c r="G6680" s="80">
        <v>5</v>
      </c>
      <c r="H6680" s="280" t="s">
        <v>1342</v>
      </c>
      <c r="I6680" s="80"/>
    </row>
    <row r="6681" spans="1:9">
      <c r="A6681" s="280" t="s">
        <v>8080</v>
      </c>
      <c r="B6681" s="280" t="s">
        <v>1457</v>
      </c>
      <c r="C6681" s="280" t="s">
        <v>1196</v>
      </c>
      <c r="D6681" s="280" t="s">
        <v>1347</v>
      </c>
      <c r="E6681" s="80">
        <v>0.27387500320667169</v>
      </c>
      <c r="F6681" s="80">
        <v>707910</v>
      </c>
      <c r="G6681" s="80">
        <v>5</v>
      </c>
      <c r="H6681" s="280" t="s">
        <v>1342</v>
      </c>
      <c r="I6681" s="80"/>
    </row>
    <row r="6682" spans="1:9">
      <c r="A6682" s="280" t="s">
        <v>8081</v>
      </c>
      <c r="B6682" s="280" t="s">
        <v>1457</v>
      </c>
      <c r="C6682" s="280" t="s">
        <v>1196</v>
      </c>
      <c r="D6682" s="280" t="s">
        <v>1344</v>
      </c>
      <c r="E6682" s="80">
        <v>0.64997597352397041</v>
      </c>
      <c r="F6682" s="80">
        <v>707910</v>
      </c>
      <c r="G6682" s="80">
        <v>5</v>
      </c>
      <c r="H6682" s="280" t="s">
        <v>1342</v>
      </c>
      <c r="I6682" s="80"/>
    </row>
    <row r="6683" spans="1:9">
      <c r="A6683" s="280" t="s">
        <v>8082</v>
      </c>
      <c r="B6683" s="280" t="s">
        <v>5748</v>
      </c>
      <c r="C6683" s="280" t="s">
        <v>1197</v>
      </c>
      <c r="D6683" s="280" t="s">
        <v>1394</v>
      </c>
      <c r="E6683" s="80">
        <v>75798</v>
      </c>
      <c r="F6683" s="80">
        <v>707910</v>
      </c>
      <c r="G6683" s="80">
        <v>5</v>
      </c>
      <c r="H6683" s="280" t="s">
        <v>1394</v>
      </c>
      <c r="I6683" s="80"/>
    </row>
    <row r="6684" spans="1:9">
      <c r="A6684" s="280" t="s">
        <v>8083</v>
      </c>
      <c r="B6684" s="280" t="s">
        <v>5750</v>
      </c>
      <c r="C6684" s="280" t="s">
        <v>1197</v>
      </c>
      <c r="D6684" s="280" t="s">
        <v>1394</v>
      </c>
      <c r="E6684" s="80">
        <v>9392165017.5756931</v>
      </c>
      <c r="F6684" s="80">
        <v>707910</v>
      </c>
      <c r="G6684" s="80">
        <v>5</v>
      </c>
      <c r="H6684" s="280" t="s">
        <v>1394</v>
      </c>
      <c r="I6684" s="80"/>
    </row>
    <row r="6685" spans="1:9">
      <c r="A6685" s="280" t="s">
        <v>8084</v>
      </c>
      <c r="B6685" s="280" t="s">
        <v>5752</v>
      </c>
      <c r="C6685" s="280" t="s">
        <v>1197</v>
      </c>
      <c r="D6685" s="280" t="s">
        <v>1394</v>
      </c>
      <c r="E6685" s="80">
        <v>0.10707293299995763</v>
      </c>
      <c r="F6685" s="80">
        <v>707910</v>
      </c>
      <c r="G6685" s="80">
        <v>5</v>
      </c>
      <c r="H6685" s="280" t="s">
        <v>1394</v>
      </c>
      <c r="I6685" s="80"/>
    </row>
    <row r="6686" spans="1:9">
      <c r="A6686" s="280" t="s">
        <v>8085</v>
      </c>
      <c r="B6686" s="280" t="s">
        <v>5754</v>
      </c>
      <c r="C6686" s="280" t="s">
        <v>1197</v>
      </c>
      <c r="D6686" s="280" t="s">
        <v>1394</v>
      </c>
      <c r="E6686" s="80">
        <v>13267.456339895882</v>
      </c>
      <c r="F6686" s="80">
        <v>707910</v>
      </c>
      <c r="G6686" s="80">
        <v>5</v>
      </c>
      <c r="H6686" s="280" t="s">
        <v>1394</v>
      </c>
      <c r="I6686" s="80"/>
    </row>
    <row r="6687" spans="1:9">
      <c r="A6687" s="280" t="s">
        <v>8086</v>
      </c>
      <c r="B6687" s="280" t="s">
        <v>1457</v>
      </c>
      <c r="C6687" s="280" t="s">
        <v>1197</v>
      </c>
      <c r="D6687" s="280" t="s">
        <v>1211</v>
      </c>
      <c r="E6687" s="80">
        <v>0.13383531615545322</v>
      </c>
      <c r="F6687" s="80">
        <v>707910</v>
      </c>
      <c r="G6687" s="80">
        <v>5</v>
      </c>
      <c r="H6687" s="280" t="s">
        <v>1342</v>
      </c>
      <c r="I6687" s="80"/>
    </row>
    <row r="6688" spans="1:9">
      <c r="A6688" s="280" t="s">
        <v>8087</v>
      </c>
      <c r="B6688" s="280" t="s">
        <v>1457</v>
      </c>
      <c r="C6688" s="280" t="s">
        <v>1197</v>
      </c>
      <c r="D6688" s="280" t="s">
        <v>1212</v>
      </c>
      <c r="E6688" s="80">
        <v>0.13562150471706341</v>
      </c>
      <c r="F6688" s="80">
        <v>707910</v>
      </c>
      <c r="G6688" s="80">
        <v>5</v>
      </c>
      <c r="H6688" s="280" t="s">
        <v>1342</v>
      </c>
      <c r="I6688" s="80"/>
    </row>
    <row r="6689" spans="1:9">
      <c r="A6689" s="280" t="s">
        <v>8088</v>
      </c>
      <c r="B6689" s="280" t="s">
        <v>1457</v>
      </c>
      <c r="C6689" s="280" t="s">
        <v>1197</v>
      </c>
      <c r="D6689" s="280" t="s">
        <v>1213</v>
      </c>
      <c r="E6689" s="80">
        <v>0.13384901653723716</v>
      </c>
      <c r="F6689" s="80">
        <v>707910</v>
      </c>
      <c r="G6689" s="80">
        <v>5</v>
      </c>
      <c r="H6689" s="280" t="s">
        <v>1342</v>
      </c>
      <c r="I6689" s="80"/>
    </row>
    <row r="6690" spans="1:9">
      <c r="A6690" s="280" t="s">
        <v>8089</v>
      </c>
      <c r="B6690" s="280" t="s">
        <v>1457</v>
      </c>
      <c r="C6690" s="280" t="s">
        <v>1197</v>
      </c>
      <c r="D6690" s="280" t="s">
        <v>1214</v>
      </c>
      <c r="E6690" s="80">
        <v>0.1354879044931889</v>
      </c>
      <c r="F6690" s="80">
        <v>707910</v>
      </c>
      <c r="G6690" s="80">
        <v>5</v>
      </c>
      <c r="H6690" s="280" t="s">
        <v>1342</v>
      </c>
      <c r="I6690" s="80"/>
    </row>
    <row r="6691" spans="1:9">
      <c r="A6691" s="280" t="s">
        <v>8090</v>
      </c>
      <c r="B6691" s="280" t="s">
        <v>1457</v>
      </c>
      <c r="C6691" s="280" t="s">
        <v>1197</v>
      </c>
      <c r="D6691" s="280" t="s">
        <v>1215</v>
      </c>
      <c r="E6691" s="80">
        <v>0.13461514904530358</v>
      </c>
      <c r="F6691" s="80">
        <v>707910</v>
      </c>
      <c r="G6691" s="80">
        <v>5</v>
      </c>
      <c r="H6691" s="280" t="s">
        <v>1342</v>
      </c>
      <c r="I6691" s="80"/>
    </row>
    <row r="6692" spans="1:9">
      <c r="A6692" s="280" t="s">
        <v>8091</v>
      </c>
      <c r="B6692" s="280" t="s">
        <v>1457</v>
      </c>
      <c r="C6692" s="280" t="s">
        <v>1197</v>
      </c>
      <c r="D6692" s="280" t="s">
        <v>1216</v>
      </c>
      <c r="E6692" s="80">
        <v>0.19695589082492862</v>
      </c>
      <c r="F6692" s="80">
        <v>707910</v>
      </c>
      <c r="G6692" s="80">
        <v>5</v>
      </c>
      <c r="H6692" s="280" t="s">
        <v>1342</v>
      </c>
      <c r="I6692" s="80"/>
    </row>
    <row r="6693" spans="1:9">
      <c r="A6693" s="280" t="s">
        <v>8092</v>
      </c>
      <c r="B6693" s="280" t="s">
        <v>1457</v>
      </c>
      <c r="C6693" s="280" t="s">
        <v>1197</v>
      </c>
      <c r="D6693" s="280" t="s">
        <v>1217</v>
      </c>
      <c r="E6693" s="80">
        <v>0.11308165877824058</v>
      </c>
      <c r="F6693" s="80">
        <v>707910</v>
      </c>
      <c r="G6693" s="80">
        <v>5</v>
      </c>
      <c r="H6693" s="280" t="s">
        <v>1342</v>
      </c>
      <c r="I6693" s="80"/>
    </row>
    <row r="6694" spans="1:9">
      <c r="A6694" s="280" t="s">
        <v>8093</v>
      </c>
      <c r="B6694" s="280" t="s">
        <v>1457</v>
      </c>
      <c r="C6694" s="280" t="s">
        <v>1197</v>
      </c>
      <c r="D6694" s="280" t="s">
        <v>1218</v>
      </c>
      <c r="E6694" s="80">
        <v>0.14395858881938342</v>
      </c>
      <c r="F6694" s="80">
        <v>707910</v>
      </c>
      <c r="G6694" s="80">
        <v>5</v>
      </c>
      <c r="H6694" s="280" t="s">
        <v>1342</v>
      </c>
      <c r="I6694" s="80"/>
    </row>
    <row r="6695" spans="1:9">
      <c r="A6695" s="280" t="s">
        <v>8094</v>
      </c>
      <c r="B6695" s="280" t="s">
        <v>1457</v>
      </c>
      <c r="C6695" s="280" t="s">
        <v>1197</v>
      </c>
      <c r="D6695" s="280" t="s">
        <v>1219</v>
      </c>
      <c r="E6695" s="80">
        <v>2292.6822066275081</v>
      </c>
      <c r="F6695" s="80">
        <v>707910</v>
      </c>
      <c r="G6695" s="80">
        <v>5</v>
      </c>
      <c r="H6695" s="280" t="s">
        <v>1342</v>
      </c>
      <c r="I6695" s="80"/>
    </row>
    <row r="6696" spans="1:9">
      <c r="A6696" s="280" t="s">
        <v>8095</v>
      </c>
      <c r="B6696" s="280" t="s">
        <v>1457</v>
      </c>
      <c r="C6696" s="280" t="s">
        <v>1197</v>
      </c>
      <c r="D6696" s="280" t="s">
        <v>1347</v>
      </c>
      <c r="E6696" s="80">
        <v>0.20208449080639812</v>
      </c>
      <c r="F6696" s="80">
        <v>707910</v>
      </c>
      <c r="G6696" s="80">
        <v>5</v>
      </c>
      <c r="H6696" s="280" t="s">
        <v>1342</v>
      </c>
      <c r="I6696" s="80"/>
    </row>
    <row r="6697" spans="1:9">
      <c r="A6697" s="280" t="s">
        <v>8096</v>
      </c>
      <c r="B6697" s="280" t="s">
        <v>1457</v>
      </c>
      <c r="C6697" s="280" t="s">
        <v>1197</v>
      </c>
      <c r="D6697" s="280" t="s">
        <v>1344</v>
      </c>
      <c r="E6697" s="80">
        <v>0.47978338257990366</v>
      </c>
      <c r="F6697" s="80">
        <v>707910</v>
      </c>
      <c r="G6697" s="80">
        <v>5</v>
      </c>
      <c r="H6697" s="280" t="s">
        <v>1342</v>
      </c>
      <c r="I6697" s="80"/>
    </row>
    <row r="6698" spans="1:9">
      <c r="A6698" s="280" t="s">
        <v>8097</v>
      </c>
      <c r="B6698" s="280" t="s">
        <v>5748</v>
      </c>
      <c r="C6698" s="280" t="s">
        <v>1198</v>
      </c>
      <c r="D6698" s="280" t="s">
        <v>1394</v>
      </c>
      <c r="E6698" s="80">
        <v>7965</v>
      </c>
      <c r="F6698" s="80">
        <v>707910</v>
      </c>
      <c r="G6698" s="80">
        <v>5</v>
      </c>
      <c r="H6698" s="280" t="s">
        <v>1394</v>
      </c>
      <c r="I6698" s="80"/>
    </row>
    <row r="6699" spans="1:9">
      <c r="A6699" s="280" t="s">
        <v>8098</v>
      </c>
      <c r="B6699" s="280" t="s">
        <v>5750</v>
      </c>
      <c r="C6699" s="280" t="s">
        <v>1198</v>
      </c>
      <c r="D6699" s="280" t="s">
        <v>1394</v>
      </c>
      <c r="E6699" s="80">
        <v>73746389.016048625</v>
      </c>
      <c r="F6699" s="80">
        <v>707910</v>
      </c>
      <c r="G6699" s="80">
        <v>5</v>
      </c>
      <c r="H6699" s="280" t="s">
        <v>1394</v>
      </c>
      <c r="I6699" s="80"/>
    </row>
    <row r="6700" spans="1:9">
      <c r="A6700" s="280" t="s">
        <v>8099</v>
      </c>
      <c r="B6700" s="280" t="s">
        <v>5752</v>
      </c>
      <c r="C6700" s="280" t="s">
        <v>1198</v>
      </c>
      <c r="D6700" s="280" t="s">
        <v>1394</v>
      </c>
      <c r="E6700" s="80">
        <v>1.1251430266559309E-2</v>
      </c>
      <c r="F6700" s="80">
        <v>707910</v>
      </c>
      <c r="G6700" s="80">
        <v>5</v>
      </c>
      <c r="H6700" s="280" t="s">
        <v>1394</v>
      </c>
      <c r="I6700" s="80"/>
    </row>
    <row r="6701" spans="1:9">
      <c r="A6701" s="280" t="s">
        <v>8100</v>
      </c>
      <c r="B6701" s="280" t="s">
        <v>5754</v>
      </c>
      <c r="C6701" s="280" t="s">
        <v>1198</v>
      </c>
      <c r="D6701" s="280" t="s">
        <v>1394</v>
      </c>
      <c r="E6701" s="80">
        <v>104.17480896731028</v>
      </c>
      <c r="F6701" s="80">
        <v>707910</v>
      </c>
      <c r="G6701" s="80">
        <v>5</v>
      </c>
      <c r="H6701" s="280" t="s">
        <v>1394</v>
      </c>
      <c r="I6701" s="80"/>
    </row>
    <row r="6702" spans="1:9">
      <c r="A6702" s="280" t="s">
        <v>8101</v>
      </c>
      <c r="B6702" s="280" t="s">
        <v>1457</v>
      </c>
      <c r="C6702" s="280" t="s">
        <v>1198</v>
      </c>
      <c r="D6702" s="280" t="s">
        <v>1211</v>
      </c>
      <c r="E6702" s="80">
        <v>9.6372943364448314E-3</v>
      </c>
      <c r="F6702" s="80">
        <v>707910</v>
      </c>
      <c r="G6702" s="80">
        <v>5</v>
      </c>
      <c r="H6702" s="280" t="s">
        <v>1342</v>
      </c>
      <c r="I6702" s="80"/>
    </row>
    <row r="6703" spans="1:9">
      <c r="A6703" s="280" t="s">
        <v>8102</v>
      </c>
      <c r="B6703" s="280" t="s">
        <v>1457</v>
      </c>
      <c r="C6703" s="280" t="s">
        <v>1198</v>
      </c>
      <c r="D6703" s="280" t="s">
        <v>1212</v>
      </c>
      <c r="E6703" s="80">
        <v>9.7114694901840673E-3</v>
      </c>
      <c r="F6703" s="80">
        <v>707910</v>
      </c>
      <c r="G6703" s="80">
        <v>5</v>
      </c>
      <c r="H6703" s="280" t="s">
        <v>1342</v>
      </c>
      <c r="I6703" s="80"/>
    </row>
    <row r="6704" spans="1:9">
      <c r="A6704" s="280" t="s">
        <v>8103</v>
      </c>
      <c r="B6704" s="280" t="s">
        <v>1457</v>
      </c>
      <c r="C6704" s="280" t="s">
        <v>1198</v>
      </c>
      <c r="D6704" s="280" t="s">
        <v>1213</v>
      </c>
      <c r="E6704" s="80">
        <v>9.6372943364448314E-3</v>
      </c>
      <c r="F6704" s="80">
        <v>707910</v>
      </c>
      <c r="G6704" s="80">
        <v>5</v>
      </c>
      <c r="H6704" s="280" t="s">
        <v>1342</v>
      </c>
      <c r="I6704" s="80"/>
    </row>
    <row r="6705" spans="1:9">
      <c r="A6705" s="280" t="s">
        <v>8104</v>
      </c>
      <c r="B6705" s="280" t="s">
        <v>1457</v>
      </c>
      <c r="C6705" s="280" t="s">
        <v>1198</v>
      </c>
      <c r="D6705" s="280" t="s">
        <v>1214</v>
      </c>
      <c r="E6705" s="80">
        <v>9.7114694901840673E-3</v>
      </c>
      <c r="F6705" s="80">
        <v>707910</v>
      </c>
      <c r="G6705" s="80">
        <v>5</v>
      </c>
      <c r="H6705" s="280" t="s">
        <v>1342</v>
      </c>
      <c r="I6705" s="80"/>
    </row>
    <row r="6706" spans="1:9">
      <c r="A6706" s="280" t="s">
        <v>8105</v>
      </c>
      <c r="B6706" s="280" t="s">
        <v>1457</v>
      </c>
      <c r="C6706" s="280" t="s">
        <v>1198</v>
      </c>
      <c r="D6706" s="280" t="s">
        <v>1215</v>
      </c>
      <c r="E6706" s="80">
        <v>9.6121014763606519E-3</v>
      </c>
      <c r="F6706" s="80">
        <v>707910</v>
      </c>
      <c r="G6706" s="80">
        <v>5</v>
      </c>
      <c r="H6706" s="280" t="s">
        <v>1342</v>
      </c>
      <c r="I6706" s="80"/>
    </row>
    <row r="6707" spans="1:9">
      <c r="A6707" s="280" t="s">
        <v>8106</v>
      </c>
      <c r="B6707" s="280" t="s">
        <v>1457</v>
      </c>
      <c r="C6707" s="280" t="s">
        <v>1198</v>
      </c>
      <c r="D6707" s="280" t="s">
        <v>1216</v>
      </c>
      <c r="E6707" s="80">
        <v>1.1884858910840162E-2</v>
      </c>
      <c r="F6707" s="80">
        <v>707910</v>
      </c>
      <c r="G6707" s="80">
        <v>5</v>
      </c>
      <c r="H6707" s="280" t="s">
        <v>1342</v>
      </c>
      <c r="I6707" s="80"/>
    </row>
    <row r="6708" spans="1:9">
      <c r="A6708" s="280" t="s">
        <v>8107</v>
      </c>
      <c r="B6708" s="280" t="s">
        <v>1457</v>
      </c>
      <c r="C6708" s="280" t="s">
        <v>1198</v>
      </c>
      <c r="D6708" s="280" t="s">
        <v>1217</v>
      </c>
      <c r="E6708" s="80">
        <v>8.8035362481142399E-3</v>
      </c>
      <c r="F6708" s="80">
        <v>707910</v>
      </c>
      <c r="G6708" s="80">
        <v>5</v>
      </c>
      <c r="H6708" s="280" t="s">
        <v>1342</v>
      </c>
      <c r="I6708" s="80"/>
    </row>
    <row r="6709" spans="1:9">
      <c r="A6709" s="280" t="s">
        <v>8108</v>
      </c>
      <c r="B6709" s="280" t="s">
        <v>1457</v>
      </c>
      <c r="C6709" s="280" t="s">
        <v>1198</v>
      </c>
      <c r="D6709" s="280" t="s">
        <v>1218</v>
      </c>
      <c r="E6709" s="80">
        <v>4.7855561089116773E-3</v>
      </c>
      <c r="F6709" s="80">
        <v>707910</v>
      </c>
      <c r="G6709" s="80">
        <v>5</v>
      </c>
      <c r="H6709" s="280" t="s">
        <v>1342</v>
      </c>
      <c r="I6709" s="80"/>
    </row>
    <row r="6710" spans="1:9">
      <c r="A6710" s="280" t="s">
        <v>8109</v>
      </c>
      <c r="B6710" s="280" t="s">
        <v>1457</v>
      </c>
      <c r="C6710" s="280" t="s">
        <v>1198</v>
      </c>
      <c r="D6710" s="280" t="s">
        <v>1219</v>
      </c>
      <c r="E6710" s="80">
        <v>1954.3386556231615</v>
      </c>
      <c r="F6710" s="80">
        <v>707910</v>
      </c>
      <c r="G6710" s="80">
        <v>5</v>
      </c>
      <c r="H6710" s="280" t="s">
        <v>1342</v>
      </c>
      <c r="I6710" s="80"/>
    </row>
    <row r="6711" spans="1:9">
      <c r="A6711" s="280" t="s">
        <v>8110</v>
      </c>
      <c r="B6711" s="280" t="s">
        <v>1457</v>
      </c>
      <c r="C6711" s="280" t="s">
        <v>1198</v>
      </c>
      <c r="D6711" s="280" t="s">
        <v>1347</v>
      </c>
      <c r="E6711" s="80">
        <v>1.6924696469108907E-2</v>
      </c>
      <c r="F6711" s="80">
        <v>707910</v>
      </c>
      <c r="G6711" s="80">
        <v>5</v>
      </c>
      <c r="H6711" s="280" t="s">
        <v>1342</v>
      </c>
      <c r="I6711" s="80"/>
    </row>
    <row r="6712" spans="1:9">
      <c r="A6712" s="280" t="s">
        <v>8111</v>
      </c>
      <c r="B6712" s="280" t="s">
        <v>1457</v>
      </c>
      <c r="C6712" s="280" t="s">
        <v>1198</v>
      </c>
      <c r="D6712" s="280" t="s">
        <v>1344</v>
      </c>
      <c r="E6712" s="80">
        <v>3.6965834581022997E-2</v>
      </c>
      <c r="F6712" s="80">
        <v>707910</v>
      </c>
      <c r="G6712" s="80">
        <v>5</v>
      </c>
      <c r="H6712" s="280" t="s">
        <v>1342</v>
      </c>
      <c r="I6712" s="80"/>
    </row>
    <row r="6713" spans="1:9">
      <c r="A6713" s="280" t="s">
        <v>8112</v>
      </c>
      <c r="B6713" s="280" t="s">
        <v>5748</v>
      </c>
      <c r="C6713" s="280" t="s">
        <v>1199</v>
      </c>
      <c r="D6713" s="280" t="s">
        <v>1394</v>
      </c>
      <c r="E6713" s="80">
        <v>99591</v>
      </c>
      <c r="F6713" s="80">
        <v>707910</v>
      </c>
      <c r="G6713" s="80">
        <v>5</v>
      </c>
      <c r="H6713" s="280" t="s">
        <v>1394</v>
      </c>
      <c r="I6713" s="80"/>
    </row>
    <row r="6714" spans="1:9">
      <c r="A6714" s="280" t="s">
        <v>8113</v>
      </c>
      <c r="B6714" s="280" t="s">
        <v>5750</v>
      </c>
      <c r="C6714" s="280" t="s">
        <v>1199</v>
      </c>
      <c r="D6714" s="280" t="s">
        <v>1394</v>
      </c>
      <c r="E6714" s="80">
        <v>394764498.26367188</v>
      </c>
      <c r="F6714" s="80">
        <v>707910</v>
      </c>
      <c r="G6714" s="80">
        <v>5</v>
      </c>
      <c r="H6714" s="280" t="s">
        <v>1394</v>
      </c>
      <c r="I6714" s="80"/>
    </row>
    <row r="6715" spans="1:9">
      <c r="A6715" s="280" t="s">
        <v>8114</v>
      </c>
      <c r="B6715" s="280" t="s">
        <v>5752</v>
      </c>
      <c r="C6715" s="280" t="s">
        <v>1199</v>
      </c>
      <c r="D6715" s="280" t="s">
        <v>1394</v>
      </c>
      <c r="E6715" s="80">
        <v>0.14068313768699411</v>
      </c>
      <c r="F6715" s="80">
        <v>707910</v>
      </c>
      <c r="G6715" s="80">
        <v>5</v>
      </c>
      <c r="H6715" s="280" t="s">
        <v>1394</v>
      </c>
      <c r="I6715" s="80"/>
    </row>
    <row r="6716" spans="1:9">
      <c r="A6716" s="280" t="s">
        <v>8115</v>
      </c>
      <c r="B6716" s="280" t="s">
        <v>5754</v>
      </c>
      <c r="C6716" s="280" t="s">
        <v>1199</v>
      </c>
      <c r="D6716" s="280" t="s">
        <v>1394</v>
      </c>
      <c r="E6716" s="80">
        <v>557.64786238882323</v>
      </c>
      <c r="F6716" s="80">
        <v>707910</v>
      </c>
      <c r="G6716" s="80">
        <v>5</v>
      </c>
      <c r="H6716" s="280" t="s">
        <v>1394</v>
      </c>
      <c r="I6716" s="80"/>
    </row>
    <row r="6717" spans="1:9">
      <c r="A6717" s="280" t="s">
        <v>8116</v>
      </c>
      <c r="B6717" s="280" t="s">
        <v>1457</v>
      </c>
      <c r="C6717" s="280" t="s">
        <v>1199</v>
      </c>
      <c r="D6717" s="280" t="s">
        <v>1211</v>
      </c>
      <c r="E6717" s="80">
        <v>4.2714388749583772E-3</v>
      </c>
      <c r="F6717" s="80">
        <v>707910</v>
      </c>
      <c r="G6717" s="80">
        <v>5</v>
      </c>
      <c r="H6717" s="280" t="s">
        <v>1342</v>
      </c>
      <c r="I6717" s="80"/>
    </row>
    <row r="6718" spans="1:9">
      <c r="A6718" s="280" t="s">
        <v>8117</v>
      </c>
      <c r="B6718" s="280" t="s">
        <v>1457</v>
      </c>
      <c r="C6718" s="280" t="s">
        <v>1199</v>
      </c>
      <c r="D6718" s="280" t="s">
        <v>1212</v>
      </c>
      <c r="E6718" s="80">
        <v>4.3131868141716738E-3</v>
      </c>
      <c r="F6718" s="80">
        <v>707910</v>
      </c>
      <c r="G6718" s="80">
        <v>5</v>
      </c>
      <c r="H6718" s="280" t="s">
        <v>1342</v>
      </c>
      <c r="I6718" s="80"/>
    </row>
    <row r="6719" spans="1:9">
      <c r="A6719" s="280" t="s">
        <v>8118</v>
      </c>
      <c r="B6719" s="280" t="s">
        <v>1457</v>
      </c>
      <c r="C6719" s="280" t="s">
        <v>1199</v>
      </c>
      <c r="D6719" s="280" t="s">
        <v>1213</v>
      </c>
      <c r="E6719" s="80">
        <v>4.2718343184268105E-3</v>
      </c>
      <c r="F6719" s="80">
        <v>707910</v>
      </c>
      <c r="G6719" s="80">
        <v>5</v>
      </c>
      <c r="H6719" s="280" t="s">
        <v>1342</v>
      </c>
      <c r="I6719" s="80"/>
    </row>
    <row r="6720" spans="1:9">
      <c r="A6720" s="280" t="s">
        <v>8119</v>
      </c>
      <c r="B6720" s="280" t="s">
        <v>1457</v>
      </c>
      <c r="C6720" s="280" t="s">
        <v>1199</v>
      </c>
      <c r="D6720" s="280" t="s">
        <v>1214</v>
      </c>
      <c r="E6720" s="80">
        <v>4.3103162694057388E-3</v>
      </c>
      <c r="F6720" s="80">
        <v>707910</v>
      </c>
      <c r="G6720" s="80">
        <v>5</v>
      </c>
      <c r="H6720" s="280" t="s">
        <v>1342</v>
      </c>
      <c r="I6720" s="80"/>
    </row>
    <row r="6721" spans="1:9">
      <c r="A6721" s="280" t="s">
        <v>8120</v>
      </c>
      <c r="B6721" s="280" t="s">
        <v>1457</v>
      </c>
      <c r="C6721" s="280" t="s">
        <v>1199</v>
      </c>
      <c r="D6721" s="280" t="s">
        <v>1215</v>
      </c>
      <c r="E6721" s="80">
        <v>4.2633297108743669E-3</v>
      </c>
      <c r="F6721" s="80">
        <v>707910</v>
      </c>
      <c r="G6721" s="80">
        <v>5</v>
      </c>
      <c r="H6721" s="280" t="s">
        <v>1342</v>
      </c>
      <c r="I6721" s="80"/>
    </row>
    <row r="6722" spans="1:9">
      <c r="A6722" s="280" t="s">
        <v>8121</v>
      </c>
      <c r="B6722" s="280" t="s">
        <v>1457</v>
      </c>
      <c r="C6722" s="280" t="s">
        <v>1199</v>
      </c>
      <c r="D6722" s="280" t="s">
        <v>1216</v>
      </c>
      <c r="E6722" s="80">
        <v>5.4525908810283633E-3</v>
      </c>
      <c r="F6722" s="80">
        <v>707910</v>
      </c>
      <c r="G6722" s="80">
        <v>5</v>
      </c>
      <c r="H6722" s="280" t="s">
        <v>1342</v>
      </c>
      <c r="I6722" s="80"/>
    </row>
    <row r="6723" spans="1:9">
      <c r="A6723" s="280" t="s">
        <v>8122</v>
      </c>
      <c r="B6723" s="280" t="s">
        <v>1457</v>
      </c>
      <c r="C6723" s="280" t="s">
        <v>1199</v>
      </c>
      <c r="D6723" s="280" t="s">
        <v>1217</v>
      </c>
      <c r="E6723" s="80">
        <v>3.6383821143446664E-3</v>
      </c>
      <c r="F6723" s="80">
        <v>707910</v>
      </c>
      <c r="G6723" s="80">
        <v>5</v>
      </c>
      <c r="H6723" s="280" t="s">
        <v>1342</v>
      </c>
      <c r="I6723" s="80"/>
    </row>
    <row r="6724" spans="1:9">
      <c r="A6724" s="280" t="s">
        <v>8123</v>
      </c>
      <c r="B6724" s="280" t="s">
        <v>1457</v>
      </c>
      <c r="C6724" s="280" t="s">
        <v>1199</v>
      </c>
      <c r="D6724" s="280" t="s">
        <v>1218</v>
      </c>
      <c r="E6724" s="80">
        <v>3.4009855684772844E-3</v>
      </c>
      <c r="F6724" s="80">
        <v>707910</v>
      </c>
      <c r="G6724" s="80">
        <v>5</v>
      </c>
      <c r="H6724" s="280" t="s">
        <v>1342</v>
      </c>
      <c r="I6724" s="80"/>
    </row>
    <row r="6725" spans="1:9">
      <c r="A6725" s="280" t="s">
        <v>8124</v>
      </c>
      <c r="B6725" s="280" t="s">
        <v>1457</v>
      </c>
      <c r="C6725" s="280" t="s">
        <v>1199</v>
      </c>
      <c r="D6725" s="280" t="s">
        <v>1219</v>
      </c>
      <c r="E6725" s="80">
        <v>983.11607327453203</v>
      </c>
      <c r="F6725" s="80">
        <v>707910</v>
      </c>
      <c r="G6725" s="80">
        <v>5</v>
      </c>
      <c r="H6725" s="280" t="s">
        <v>1342</v>
      </c>
      <c r="I6725" s="80"/>
    </row>
    <row r="6726" spans="1:9">
      <c r="A6726" s="280" t="s">
        <v>8125</v>
      </c>
      <c r="B6726" s="280" t="s">
        <v>1457</v>
      </c>
      <c r="C6726" s="280" t="s">
        <v>1199</v>
      </c>
      <c r="D6726" s="280" t="s">
        <v>1347</v>
      </c>
      <c r="E6726" s="80">
        <v>7.139151095609266E-3</v>
      </c>
      <c r="F6726" s="80">
        <v>707910</v>
      </c>
      <c r="G6726" s="80">
        <v>5</v>
      </c>
      <c r="H6726" s="280" t="s">
        <v>1342</v>
      </c>
      <c r="I6726" s="80"/>
    </row>
    <row r="6727" spans="1:9">
      <c r="A6727" s="280" t="s">
        <v>8126</v>
      </c>
      <c r="B6727" s="280" t="s">
        <v>1457</v>
      </c>
      <c r="C6727" s="280" t="s">
        <v>1199</v>
      </c>
      <c r="D6727" s="280" t="s">
        <v>1344</v>
      </c>
      <c r="E6727" s="80">
        <v>1.5760540069819095E-2</v>
      </c>
      <c r="F6727" s="80">
        <v>707910</v>
      </c>
      <c r="G6727" s="80">
        <v>5</v>
      </c>
      <c r="H6727" s="280" t="s">
        <v>1342</v>
      </c>
      <c r="I6727" s="80"/>
    </row>
    <row r="6728" spans="1:9">
      <c r="A6728" s="280" t="s">
        <v>8127</v>
      </c>
      <c r="B6728" s="280" t="s">
        <v>5748</v>
      </c>
      <c r="C6728" s="280" t="s">
        <v>1182</v>
      </c>
      <c r="D6728" s="280" t="s">
        <v>1394</v>
      </c>
      <c r="E6728" s="80">
        <v>0</v>
      </c>
      <c r="F6728" s="80">
        <v>707910</v>
      </c>
      <c r="G6728" s="80">
        <v>5</v>
      </c>
      <c r="H6728" s="280" t="s">
        <v>1394</v>
      </c>
      <c r="I6728" s="80"/>
    </row>
    <row r="6729" spans="1:9">
      <c r="A6729" s="280" t="s">
        <v>8128</v>
      </c>
      <c r="B6729" s="280" t="s">
        <v>5750</v>
      </c>
      <c r="C6729" s="280" t="s">
        <v>1182</v>
      </c>
      <c r="D6729" s="280" t="s">
        <v>1394</v>
      </c>
      <c r="E6729" s="80">
        <v>0</v>
      </c>
      <c r="F6729" s="80">
        <v>707910</v>
      </c>
      <c r="G6729" s="80">
        <v>5</v>
      </c>
      <c r="H6729" s="280" t="s">
        <v>1394</v>
      </c>
      <c r="I6729" s="80"/>
    </row>
    <row r="6730" spans="1:9">
      <c r="A6730" s="280" t="s">
        <v>8129</v>
      </c>
      <c r="B6730" s="280" t="s">
        <v>5752</v>
      </c>
      <c r="C6730" s="280" t="s">
        <v>1182</v>
      </c>
      <c r="D6730" s="280" t="s">
        <v>1394</v>
      </c>
      <c r="E6730" s="80">
        <v>0</v>
      </c>
      <c r="F6730" s="80">
        <v>707910</v>
      </c>
      <c r="G6730" s="80">
        <v>5</v>
      </c>
      <c r="H6730" s="280" t="s">
        <v>1394</v>
      </c>
      <c r="I6730" s="80"/>
    </row>
    <row r="6731" spans="1:9">
      <c r="A6731" s="280" t="s">
        <v>8130</v>
      </c>
      <c r="B6731" s="280" t="s">
        <v>5754</v>
      </c>
      <c r="C6731" s="280" t="s">
        <v>1182</v>
      </c>
      <c r="D6731" s="280" t="s">
        <v>1394</v>
      </c>
      <c r="E6731" s="80">
        <v>0</v>
      </c>
      <c r="F6731" s="80">
        <v>707910</v>
      </c>
      <c r="G6731" s="80">
        <v>5</v>
      </c>
      <c r="H6731" s="280" t="s">
        <v>1394</v>
      </c>
      <c r="I6731" s="80"/>
    </row>
    <row r="6732" spans="1:9">
      <c r="A6732" s="280" t="s">
        <v>8131</v>
      </c>
      <c r="B6732" s="280" t="s">
        <v>5748</v>
      </c>
      <c r="C6732" s="280" t="s">
        <v>1200</v>
      </c>
      <c r="D6732" s="280" t="s">
        <v>1394</v>
      </c>
      <c r="E6732" s="80">
        <v>263009</v>
      </c>
      <c r="F6732" s="80">
        <v>707910</v>
      </c>
      <c r="G6732" s="80">
        <v>5</v>
      </c>
      <c r="H6732" s="280" t="s">
        <v>1394</v>
      </c>
      <c r="I6732" s="80"/>
    </row>
    <row r="6733" spans="1:9">
      <c r="A6733" s="280" t="s">
        <v>8132</v>
      </c>
      <c r="B6733" s="280" t="s">
        <v>5750</v>
      </c>
      <c r="C6733" s="280" t="s">
        <v>1200</v>
      </c>
      <c r="D6733" s="280" t="s">
        <v>1394</v>
      </c>
      <c r="E6733" s="80">
        <v>3769234200</v>
      </c>
      <c r="F6733" s="80">
        <v>707910</v>
      </c>
      <c r="G6733" s="80">
        <v>5</v>
      </c>
      <c r="H6733" s="280" t="s">
        <v>1394</v>
      </c>
      <c r="I6733" s="80"/>
    </row>
    <row r="6734" spans="1:9">
      <c r="A6734" s="280" t="s">
        <v>8133</v>
      </c>
      <c r="B6734" s="280" t="s">
        <v>5752</v>
      </c>
      <c r="C6734" s="280" t="s">
        <v>1200</v>
      </c>
      <c r="D6734" s="280" t="s">
        <v>1394</v>
      </c>
      <c r="E6734" s="80">
        <v>0.37152886666384144</v>
      </c>
      <c r="F6734" s="80">
        <v>707910</v>
      </c>
      <c r="G6734" s="80">
        <v>5</v>
      </c>
      <c r="H6734" s="280" t="s">
        <v>1394</v>
      </c>
      <c r="I6734" s="80"/>
    </row>
    <row r="6735" spans="1:9">
      <c r="A6735" s="280" t="s">
        <v>8134</v>
      </c>
      <c r="B6735" s="280" t="s">
        <v>5754</v>
      </c>
      <c r="C6735" s="280" t="s">
        <v>1200</v>
      </c>
      <c r="D6735" s="280" t="s">
        <v>1394</v>
      </c>
      <c r="E6735" s="80">
        <v>5324.4539560113571</v>
      </c>
      <c r="F6735" s="80">
        <v>707910</v>
      </c>
      <c r="G6735" s="80">
        <v>5</v>
      </c>
      <c r="H6735" s="280" t="s">
        <v>1394</v>
      </c>
      <c r="I6735" s="80"/>
    </row>
    <row r="6736" spans="1:9">
      <c r="A6736" s="280" t="s">
        <v>8135</v>
      </c>
      <c r="B6736" s="280" t="s">
        <v>1457</v>
      </c>
      <c r="C6736" s="280" t="s">
        <v>1200</v>
      </c>
      <c r="D6736" s="280" t="s">
        <v>1211</v>
      </c>
      <c r="E6736" s="80">
        <v>1.5342852543556659E-2</v>
      </c>
      <c r="F6736" s="80">
        <v>707910</v>
      </c>
      <c r="G6736" s="80">
        <v>5</v>
      </c>
      <c r="H6736" s="280" t="s">
        <v>1342</v>
      </c>
      <c r="I6736" s="80"/>
    </row>
    <row r="6737" spans="1:9">
      <c r="A6737" s="280" t="s">
        <v>8136</v>
      </c>
      <c r="B6737" s="280" t="s">
        <v>1457</v>
      </c>
      <c r="C6737" s="280" t="s">
        <v>1200</v>
      </c>
      <c r="D6737" s="280" t="s">
        <v>1212</v>
      </c>
      <c r="E6737" s="80">
        <v>1.5773837464086185E-2</v>
      </c>
      <c r="F6737" s="80">
        <v>707910</v>
      </c>
      <c r="G6737" s="80">
        <v>5</v>
      </c>
      <c r="H6737" s="280" t="s">
        <v>1342</v>
      </c>
      <c r="I6737" s="80"/>
    </row>
    <row r="6738" spans="1:9">
      <c r="A6738" s="280" t="s">
        <v>8137</v>
      </c>
      <c r="B6738" s="280" t="s">
        <v>1457</v>
      </c>
      <c r="C6738" s="280" t="s">
        <v>1200</v>
      </c>
      <c r="D6738" s="280" t="s">
        <v>1213</v>
      </c>
      <c r="E6738" s="80">
        <v>1.5343542874840813E-2</v>
      </c>
      <c r="F6738" s="80">
        <v>707910</v>
      </c>
      <c r="G6738" s="80">
        <v>5</v>
      </c>
      <c r="H6738" s="280" t="s">
        <v>1342</v>
      </c>
      <c r="I6738" s="80"/>
    </row>
    <row r="6739" spans="1:9">
      <c r="A6739" s="280" t="s">
        <v>8138</v>
      </c>
      <c r="B6739" s="280" t="s">
        <v>1457</v>
      </c>
      <c r="C6739" s="280" t="s">
        <v>1200</v>
      </c>
      <c r="D6739" s="280" t="s">
        <v>1214</v>
      </c>
      <c r="E6739" s="80">
        <v>1.5762392961209088E-2</v>
      </c>
      <c r="F6739" s="80">
        <v>707910</v>
      </c>
      <c r="G6739" s="80">
        <v>5</v>
      </c>
      <c r="H6739" s="280" t="s">
        <v>1342</v>
      </c>
      <c r="I6739" s="80"/>
    </row>
    <row r="6740" spans="1:9">
      <c r="A6740" s="280" t="s">
        <v>8139</v>
      </c>
      <c r="B6740" s="280" t="s">
        <v>1457</v>
      </c>
      <c r="C6740" s="280" t="s">
        <v>1200</v>
      </c>
      <c r="D6740" s="280" t="s">
        <v>1215</v>
      </c>
      <c r="E6740" s="80">
        <v>1.5481437203141902E-2</v>
      </c>
      <c r="F6740" s="80">
        <v>707910</v>
      </c>
      <c r="G6740" s="80">
        <v>5</v>
      </c>
      <c r="H6740" s="280" t="s">
        <v>1342</v>
      </c>
      <c r="I6740" s="80"/>
    </row>
    <row r="6741" spans="1:9">
      <c r="A6741" s="280" t="s">
        <v>8140</v>
      </c>
      <c r="B6741" s="280" t="s">
        <v>1457</v>
      </c>
      <c r="C6741" s="280" t="s">
        <v>1200</v>
      </c>
      <c r="D6741" s="280" t="s">
        <v>1216</v>
      </c>
      <c r="E6741" s="80">
        <v>1.8524269169142744E-2</v>
      </c>
      <c r="F6741" s="80">
        <v>707910</v>
      </c>
      <c r="G6741" s="80">
        <v>5</v>
      </c>
      <c r="H6741" s="280" t="s">
        <v>1342</v>
      </c>
      <c r="I6741" s="80"/>
    </row>
    <row r="6742" spans="1:9">
      <c r="A6742" s="280" t="s">
        <v>8141</v>
      </c>
      <c r="B6742" s="280" t="s">
        <v>1457</v>
      </c>
      <c r="C6742" s="280" t="s">
        <v>1200</v>
      </c>
      <c r="D6742" s="280" t="s">
        <v>1217</v>
      </c>
      <c r="E6742" s="80">
        <v>1.3080268673399634E-2</v>
      </c>
      <c r="F6742" s="80">
        <v>707910</v>
      </c>
      <c r="G6742" s="80">
        <v>5</v>
      </c>
      <c r="H6742" s="280" t="s">
        <v>1342</v>
      </c>
      <c r="I6742" s="80"/>
    </row>
    <row r="6743" spans="1:9">
      <c r="A6743" s="280" t="s">
        <v>8142</v>
      </c>
      <c r="B6743" s="280" t="s">
        <v>1457</v>
      </c>
      <c r="C6743" s="280" t="s">
        <v>1200</v>
      </c>
      <c r="D6743" s="280" t="s">
        <v>1218</v>
      </c>
      <c r="E6743" s="80">
        <v>9.9906379862052166E-3</v>
      </c>
      <c r="F6743" s="80">
        <v>707910</v>
      </c>
      <c r="G6743" s="80">
        <v>5</v>
      </c>
      <c r="H6743" s="280" t="s">
        <v>1342</v>
      </c>
      <c r="I6743" s="80"/>
    </row>
    <row r="6744" spans="1:9">
      <c r="A6744" s="280" t="s">
        <v>8143</v>
      </c>
      <c r="B6744" s="280" t="s">
        <v>1457</v>
      </c>
      <c r="C6744" s="280" t="s">
        <v>1200</v>
      </c>
      <c r="D6744" s="280" t="s">
        <v>1219</v>
      </c>
      <c r="E6744" s="80">
        <v>1.4707448636148099E-2</v>
      </c>
      <c r="F6744" s="80">
        <v>707910</v>
      </c>
      <c r="G6744" s="80">
        <v>5</v>
      </c>
      <c r="H6744" s="280" t="s">
        <v>1342</v>
      </c>
      <c r="I6744" s="80"/>
    </row>
    <row r="6745" spans="1:9">
      <c r="A6745" s="280" t="s">
        <v>8144</v>
      </c>
      <c r="B6745" s="280" t="s">
        <v>1457</v>
      </c>
      <c r="C6745" s="280" t="s">
        <v>1200</v>
      </c>
      <c r="D6745" s="280" t="s">
        <v>1347</v>
      </c>
      <c r="E6745" s="80">
        <v>2.0483850916537507E-2</v>
      </c>
      <c r="F6745" s="80">
        <v>707910</v>
      </c>
      <c r="G6745" s="80">
        <v>5</v>
      </c>
      <c r="H6745" s="280" t="s">
        <v>1342</v>
      </c>
      <c r="I6745" s="80"/>
    </row>
    <row r="6746" spans="1:9">
      <c r="A6746" s="280" t="s">
        <v>8145</v>
      </c>
      <c r="B6746" s="280" t="s">
        <v>1457</v>
      </c>
      <c r="C6746" s="280" t="s">
        <v>1200</v>
      </c>
      <c r="D6746" s="280" t="s">
        <v>1344</v>
      </c>
      <c r="E6746" s="80">
        <v>5.3724399829583817E-2</v>
      </c>
      <c r="F6746" s="80">
        <v>707910</v>
      </c>
      <c r="G6746" s="80">
        <v>5</v>
      </c>
      <c r="H6746" s="280" t="s">
        <v>1342</v>
      </c>
      <c r="I6746" s="80"/>
    </row>
    <row r="6747" spans="1:9">
      <c r="A6747" s="280" t="s">
        <v>8146</v>
      </c>
      <c r="B6747" s="280" t="s">
        <v>5748</v>
      </c>
      <c r="C6747" s="280" t="s">
        <v>1201</v>
      </c>
      <c r="D6747" s="280" t="s">
        <v>1394</v>
      </c>
      <c r="E6747" s="80">
        <v>665865</v>
      </c>
      <c r="F6747" s="80">
        <v>707910</v>
      </c>
      <c r="G6747" s="80">
        <v>5</v>
      </c>
      <c r="H6747" s="280" t="s">
        <v>1394</v>
      </c>
      <c r="I6747" s="80"/>
    </row>
    <row r="6748" spans="1:9">
      <c r="A6748" s="280" t="s">
        <v>8147</v>
      </c>
      <c r="B6748" s="280" t="s">
        <v>5750</v>
      </c>
      <c r="C6748" s="280" t="s">
        <v>1201</v>
      </c>
      <c r="D6748" s="280" t="s">
        <v>1394</v>
      </c>
      <c r="E6748" s="80">
        <v>81883881351</v>
      </c>
      <c r="F6748" s="80">
        <v>707910</v>
      </c>
      <c r="G6748" s="80">
        <v>5</v>
      </c>
      <c r="H6748" s="280" t="s">
        <v>1394</v>
      </c>
      <c r="I6748" s="80"/>
    </row>
    <row r="6749" spans="1:9">
      <c r="A6749" s="280" t="s">
        <v>8148</v>
      </c>
      <c r="B6749" s="280" t="s">
        <v>5752</v>
      </c>
      <c r="C6749" s="280" t="s">
        <v>1201</v>
      </c>
      <c r="D6749" s="280" t="s">
        <v>1394</v>
      </c>
      <c r="E6749" s="80">
        <v>0.94060685680383105</v>
      </c>
      <c r="F6749" s="80">
        <v>707910</v>
      </c>
      <c r="G6749" s="80">
        <v>5</v>
      </c>
      <c r="H6749" s="280" t="s">
        <v>1394</v>
      </c>
      <c r="I6749" s="80"/>
    </row>
    <row r="6750" spans="1:9">
      <c r="A6750" s="280" t="s">
        <v>8149</v>
      </c>
      <c r="B6750" s="280" t="s">
        <v>5754</v>
      </c>
      <c r="C6750" s="280" t="s">
        <v>1201</v>
      </c>
      <c r="D6750" s="280" t="s">
        <v>1394</v>
      </c>
      <c r="E6750" s="80">
        <v>115669.90344959105</v>
      </c>
      <c r="F6750" s="80">
        <v>707910</v>
      </c>
      <c r="G6750" s="80">
        <v>5</v>
      </c>
      <c r="H6750" s="280" t="s">
        <v>1394</v>
      </c>
      <c r="I6750" s="80"/>
    </row>
    <row r="6751" spans="1:9">
      <c r="A6751" s="280" t="s">
        <v>8150</v>
      </c>
      <c r="B6751" s="280" t="s">
        <v>1457</v>
      </c>
      <c r="C6751" s="280" t="s">
        <v>1201</v>
      </c>
      <c r="D6751" s="280" t="s">
        <v>1211</v>
      </c>
      <c r="E6751" s="80">
        <v>0.13148819073766352</v>
      </c>
      <c r="F6751" s="80">
        <v>707910</v>
      </c>
      <c r="G6751" s="80">
        <v>5</v>
      </c>
      <c r="H6751" s="280" t="s">
        <v>1342</v>
      </c>
      <c r="I6751" s="80"/>
    </row>
    <row r="6752" spans="1:9">
      <c r="A6752" s="280" t="s">
        <v>8151</v>
      </c>
      <c r="B6752" s="280" t="s">
        <v>1457</v>
      </c>
      <c r="C6752" s="280" t="s">
        <v>1201</v>
      </c>
      <c r="D6752" s="280" t="s">
        <v>1212</v>
      </c>
      <c r="E6752" s="80">
        <v>0.1345506500798738</v>
      </c>
      <c r="F6752" s="80">
        <v>707910</v>
      </c>
      <c r="G6752" s="80">
        <v>5</v>
      </c>
      <c r="H6752" s="280" t="s">
        <v>1342</v>
      </c>
      <c r="I6752" s="80"/>
    </row>
    <row r="6753" spans="1:9">
      <c r="A6753" s="280" t="s">
        <v>8152</v>
      </c>
      <c r="B6753" s="280" t="s">
        <v>1457</v>
      </c>
      <c r="C6753" s="280" t="s">
        <v>1201</v>
      </c>
      <c r="D6753" s="280" t="s">
        <v>1213</v>
      </c>
      <c r="E6753" s="80">
        <v>0.13151006628695297</v>
      </c>
      <c r="F6753" s="80">
        <v>707910</v>
      </c>
      <c r="G6753" s="80">
        <v>5</v>
      </c>
      <c r="H6753" s="280" t="s">
        <v>1342</v>
      </c>
      <c r="I6753" s="80"/>
    </row>
    <row r="6754" spans="1:9">
      <c r="A6754" s="280" t="s">
        <v>8153</v>
      </c>
      <c r="B6754" s="280" t="s">
        <v>1457</v>
      </c>
      <c r="C6754" s="280" t="s">
        <v>1201</v>
      </c>
      <c r="D6754" s="280" t="s">
        <v>1214</v>
      </c>
      <c r="E6754" s="80">
        <v>0.13417630274341946</v>
      </c>
      <c r="F6754" s="80">
        <v>707910</v>
      </c>
      <c r="G6754" s="80">
        <v>5</v>
      </c>
      <c r="H6754" s="280" t="s">
        <v>1342</v>
      </c>
      <c r="I6754" s="80"/>
    </row>
    <row r="6755" spans="1:9">
      <c r="A6755" s="280" t="s">
        <v>8154</v>
      </c>
      <c r="B6755" s="280" t="s">
        <v>1457</v>
      </c>
      <c r="C6755" s="280" t="s">
        <v>1201</v>
      </c>
      <c r="D6755" s="280" t="s">
        <v>1215</v>
      </c>
      <c r="E6755" s="80">
        <v>0.13292562922409698</v>
      </c>
      <c r="F6755" s="80">
        <v>707910</v>
      </c>
      <c r="G6755" s="80">
        <v>5</v>
      </c>
      <c r="H6755" s="280" t="s">
        <v>1342</v>
      </c>
      <c r="I6755" s="80"/>
    </row>
    <row r="6756" spans="1:9">
      <c r="A6756" s="280" t="s">
        <v>8155</v>
      </c>
      <c r="B6756" s="280" t="s">
        <v>1457</v>
      </c>
      <c r="C6756" s="280" t="s">
        <v>1201</v>
      </c>
      <c r="D6756" s="280" t="s">
        <v>1216</v>
      </c>
      <c r="E6756" s="80">
        <v>0.26877974797829751</v>
      </c>
      <c r="F6756" s="80">
        <v>707910</v>
      </c>
      <c r="G6756" s="80">
        <v>5</v>
      </c>
      <c r="H6756" s="280" t="s">
        <v>1342</v>
      </c>
      <c r="I6756" s="80"/>
    </row>
    <row r="6757" spans="1:9">
      <c r="A6757" s="280" t="s">
        <v>8156</v>
      </c>
      <c r="B6757" s="280" t="s">
        <v>1457</v>
      </c>
      <c r="C6757" s="280" t="s">
        <v>1201</v>
      </c>
      <c r="D6757" s="280" t="s">
        <v>1217</v>
      </c>
      <c r="E6757" s="80">
        <v>0.11136758082668431</v>
      </c>
      <c r="F6757" s="80">
        <v>707910</v>
      </c>
      <c r="G6757" s="80">
        <v>5</v>
      </c>
      <c r="H6757" s="280" t="s">
        <v>1342</v>
      </c>
      <c r="I6757" s="80"/>
    </row>
    <row r="6758" spans="1:9">
      <c r="A6758" s="280" t="s">
        <v>8157</v>
      </c>
      <c r="B6758" s="280" t="s">
        <v>1457</v>
      </c>
      <c r="C6758" s="280" t="s">
        <v>1201</v>
      </c>
      <c r="D6758" s="280" t="s">
        <v>1218</v>
      </c>
      <c r="E6758" s="80">
        <v>0.1049835835567258</v>
      </c>
      <c r="F6758" s="80">
        <v>707910</v>
      </c>
      <c r="G6758" s="80">
        <v>5</v>
      </c>
      <c r="H6758" s="280" t="s">
        <v>1342</v>
      </c>
      <c r="I6758" s="80"/>
    </row>
    <row r="6759" spans="1:9">
      <c r="A6759" s="280" t="s">
        <v>8158</v>
      </c>
      <c r="B6759" s="280" t="s">
        <v>1457</v>
      </c>
      <c r="C6759" s="280" t="s">
        <v>1201</v>
      </c>
      <c r="D6759" s="280" t="s">
        <v>1219</v>
      </c>
      <c r="E6759" s="80">
        <v>18981.709704859437</v>
      </c>
      <c r="F6759" s="80">
        <v>707910</v>
      </c>
      <c r="G6759" s="80">
        <v>5</v>
      </c>
      <c r="H6759" s="280" t="s">
        <v>1342</v>
      </c>
      <c r="I6759" s="80"/>
    </row>
    <row r="6760" spans="1:9">
      <c r="A6760" s="280" t="s">
        <v>8159</v>
      </c>
      <c r="B6760" s="280" t="s">
        <v>1457</v>
      </c>
      <c r="C6760" s="280" t="s">
        <v>1201</v>
      </c>
      <c r="D6760" s="280" t="s">
        <v>1347</v>
      </c>
      <c r="E6760" s="80">
        <v>0.20214631425091606</v>
      </c>
      <c r="F6760" s="80">
        <v>707910</v>
      </c>
      <c r="G6760" s="80">
        <v>5</v>
      </c>
      <c r="H6760" s="280" t="s">
        <v>1342</v>
      </c>
      <c r="I6760" s="80"/>
    </row>
    <row r="6761" spans="1:9">
      <c r="A6761" s="280" t="s">
        <v>8160</v>
      </c>
      <c r="B6761" s="280" t="s">
        <v>1457</v>
      </c>
      <c r="C6761" s="280" t="s">
        <v>1201</v>
      </c>
      <c r="D6761" s="280" t="s">
        <v>1344</v>
      </c>
      <c r="E6761" s="80">
        <v>0.47712811896485552</v>
      </c>
      <c r="F6761" s="80">
        <v>707910</v>
      </c>
      <c r="G6761" s="80">
        <v>5</v>
      </c>
      <c r="H6761" s="280" t="s">
        <v>1342</v>
      </c>
      <c r="I6761" s="80"/>
    </row>
    <row r="6762" spans="1:9">
      <c r="A6762" s="280" t="s">
        <v>8161</v>
      </c>
      <c r="B6762" s="280" t="s">
        <v>5748</v>
      </c>
      <c r="C6762" s="280" t="s">
        <v>1202</v>
      </c>
      <c r="D6762" s="280" t="s">
        <v>1394</v>
      </c>
      <c r="E6762" s="80">
        <v>9509</v>
      </c>
      <c r="F6762" s="80">
        <v>707910</v>
      </c>
      <c r="G6762" s="80">
        <v>5</v>
      </c>
      <c r="H6762" s="280" t="s">
        <v>1394</v>
      </c>
      <c r="I6762" s="80"/>
    </row>
    <row r="6763" spans="1:9">
      <c r="A6763" s="280" t="s">
        <v>8162</v>
      </c>
      <c r="B6763" s="280" t="s">
        <v>5750</v>
      </c>
      <c r="C6763" s="280" t="s">
        <v>1202</v>
      </c>
      <c r="D6763" s="280" t="s">
        <v>1394</v>
      </c>
      <c r="E6763" s="80">
        <v>1441950004.875</v>
      </c>
      <c r="F6763" s="80">
        <v>707910</v>
      </c>
      <c r="G6763" s="80">
        <v>5</v>
      </c>
      <c r="H6763" s="280" t="s">
        <v>1394</v>
      </c>
      <c r="I6763" s="80"/>
    </row>
    <row r="6764" spans="1:9">
      <c r="A6764" s="280" t="s">
        <v>8163</v>
      </c>
      <c r="B6764" s="280" t="s">
        <v>5752</v>
      </c>
      <c r="C6764" s="280" t="s">
        <v>1202</v>
      </c>
      <c r="D6764" s="280" t="s">
        <v>1394</v>
      </c>
      <c r="E6764" s="80">
        <v>1.3432498481445381E-2</v>
      </c>
      <c r="F6764" s="80">
        <v>707910</v>
      </c>
      <c r="G6764" s="80">
        <v>5</v>
      </c>
      <c r="H6764" s="280" t="s">
        <v>1394</v>
      </c>
      <c r="I6764" s="80"/>
    </row>
    <row r="6765" spans="1:9">
      <c r="A6765" s="280" t="s">
        <v>8164</v>
      </c>
      <c r="B6765" s="280" t="s">
        <v>5754</v>
      </c>
      <c r="C6765" s="280" t="s">
        <v>1202</v>
      </c>
      <c r="D6765" s="280" t="s">
        <v>1394</v>
      </c>
      <c r="E6765" s="80">
        <v>2036.911478683731</v>
      </c>
      <c r="F6765" s="80">
        <v>707910</v>
      </c>
      <c r="G6765" s="80">
        <v>5</v>
      </c>
      <c r="H6765" s="280" t="s">
        <v>1394</v>
      </c>
      <c r="I6765" s="80"/>
    </row>
    <row r="6766" spans="1:9">
      <c r="A6766" s="280" t="s">
        <v>8165</v>
      </c>
      <c r="B6766" s="280" t="s">
        <v>1457</v>
      </c>
      <c r="C6766" s="280" t="s">
        <v>1202</v>
      </c>
      <c r="D6766" s="280" t="s">
        <v>1211</v>
      </c>
      <c r="E6766" s="80">
        <v>0.16357410585655799</v>
      </c>
      <c r="F6766" s="80">
        <v>707910</v>
      </c>
      <c r="G6766" s="80">
        <v>5</v>
      </c>
      <c r="H6766" s="280" t="s">
        <v>1342</v>
      </c>
      <c r="I6766" s="80"/>
    </row>
    <row r="6767" spans="1:9">
      <c r="A6767" s="280" t="s">
        <v>8166</v>
      </c>
      <c r="B6767" s="280" t="s">
        <v>1457</v>
      </c>
      <c r="C6767" s="280" t="s">
        <v>1202</v>
      </c>
      <c r="D6767" s="280" t="s">
        <v>1212</v>
      </c>
      <c r="E6767" s="80">
        <v>0.16612920933675471</v>
      </c>
      <c r="F6767" s="80">
        <v>707910</v>
      </c>
      <c r="G6767" s="80">
        <v>5</v>
      </c>
      <c r="H6767" s="280" t="s">
        <v>1342</v>
      </c>
      <c r="I6767" s="80"/>
    </row>
    <row r="6768" spans="1:9">
      <c r="A6768" s="280" t="s">
        <v>8167</v>
      </c>
      <c r="B6768" s="280" t="s">
        <v>1457</v>
      </c>
      <c r="C6768" s="280" t="s">
        <v>1202</v>
      </c>
      <c r="D6768" s="280" t="s">
        <v>1213</v>
      </c>
      <c r="E6768" s="80">
        <v>0.16357410585655799</v>
      </c>
      <c r="F6768" s="80">
        <v>707910</v>
      </c>
      <c r="G6768" s="80">
        <v>5</v>
      </c>
      <c r="H6768" s="280" t="s">
        <v>1342</v>
      </c>
      <c r="I6768" s="80"/>
    </row>
    <row r="6769" spans="1:9">
      <c r="A6769" s="280" t="s">
        <v>8168</v>
      </c>
      <c r="B6769" s="280" t="s">
        <v>1457</v>
      </c>
      <c r="C6769" s="280" t="s">
        <v>1202</v>
      </c>
      <c r="D6769" s="280" t="s">
        <v>1214</v>
      </c>
      <c r="E6769" s="80">
        <v>0.16612920933675471</v>
      </c>
      <c r="F6769" s="80">
        <v>707910</v>
      </c>
      <c r="G6769" s="80">
        <v>5</v>
      </c>
      <c r="H6769" s="280" t="s">
        <v>1342</v>
      </c>
      <c r="I6769" s="80"/>
    </row>
    <row r="6770" spans="1:9">
      <c r="A6770" s="280" t="s">
        <v>8169</v>
      </c>
      <c r="B6770" s="280" t="s">
        <v>1457</v>
      </c>
      <c r="C6770" s="280" t="s">
        <v>1202</v>
      </c>
      <c r="D6770" s="280" t="s">
        <v>1215</v>
      </c>
      <c r="E6770" s="80">
        <v>0.14233079817969968</v>
      </c>
      <c r="F6770" s="80">
        <v>707910</v>
      </c>
      <c r="G6770" s="80">
        <v>5</v>
      </c>
      <c r="H6770" s="280" t="s">
        <v>1342</v>
      </c>
      <c r="I6770" s="80"/>
    </row>
    <row r="6771" spans="1:9">
      <c r="A6771" s="280" t="s">
        <v>8170</v>
      </c>
      <c r="B6771" s="280" t="s">
        <v>1457</v>
      </c>
      <c r="C6771" s="280" t="s">
        <v>1202</v>
      </c>
      <c r="D6771" s="280" t="s">
        <v>1216</v>
      </c>
      <c r="E6771" s="80">
        <v>0.16061701832282846</v>
      </c>
      <c r="F6771" s="80">
        <v>707910</v>
      </c>
      <c r="G6771" s="80">
        <v>5</v>
      </c>
      <c r="H6771" s="280" t="s">
        <v>1342</v>
      </c>
      <c r="I6771" s="80"/>
    </row>
    <row r="6772" spans="1:9">
      <c r="A6772" s="280" t="s">
        <v>8171</v>
      </c>
      <c r="B6772" s="280" t="s">
        <v>1457</v>
      </c>
      <c r="C6772" s="280" t="s">
        <v>1202</v>
      </c>
      <c r="D6772" s="280" t="s">
        <v>1217</v>
      </c>
      <c r="E6772" s="80">
        <v>0.12165799181137091</v>
      </c>
      <c r="F6772" s="80">
        <v>707910</v>
      </c>
      <c r="G6772" s="80">
        <v>5</v>
      </c>
      <c r="H6772" s="280" t="s">
        <v>1342</v>
      </c>
      <c r="I6772" s="80"/>
    </row>
    <row r="6773" spans="1:9">
      <c r="A6773" s="280" t="s">
        <v>8172</v>
      </c>
      <c r="B6773" s="280" t="s">
        <v>1457</v>
      </c>
      <c r="C6773" s="280" t="s">
        <v>1202</v>
      </c>
      <c r="D6773" s="280" t="s">
        <v>1218</v>
      </c>
      <c r="E6773" s="80">
        <v>8.5461522111406313E-2</v>
      </c>
      <c r="F6773" s="80">
        <v>707910</v>
      </c>
      <c r="G6773" s="80">
        <v>5</v>
      </c>
      <c r="H6773" s="280" t="s">
        <v>1342</v>
      </c>
      <c r="I6773" s="80"/>
    </row>
    <row r="6774" spans="1:9">
      <c r="A6774" s="280" t="s">
        <v>8173</v>
      </c>
      <c r="B6774" s="280" t="s">
        <v>1457</v>
      </c>
      <c r="C6774" s="280" t="s">
        <v>1202</v>
      </c>
      <c r="D6774" s="280" t="s">
        <v>1219</v>
      </c>
      <c r="E6774" s="80">
        <v>0.16638359779307169</v>
      </c>
      <c r="F6774" s="80">
        <v>707910</v>
      </c>
      <c r="G6774" s="80">
        <v>5</v>
      </c>
      <c r="H6774" s="280" t="s">
        <v>1342</v>
      </c>
      <c r="I6774" s="80"/>
    </row>
    <row r="6775" spans="1:9">
      <c r="A6775" s="280" t="s">
        <v>8174</v>
      </c>
      <c r="B6775" s="280" t="s">
        <v>1457</v>
      </c>
      <c r="C6775" s="280" t="s">
        <v>1202</v>
      </c>
      <c r="D6775" s="280" t="s">
        <v>1347</v>
      </c>
      <c r="E6775" s="80">
        <v>0.22740254667748025</v>
      </c>
      <c r="F6775" s="80">
        <v>707910</v>
      </c>
      <c r="G6775" s="80">
        <v>5</v>
      </c>
      <c r="H6775" s="280" t="s">
        <v>1342</v>
      </c>
      <c r="I6775" s="80"/>
    </row>
    <row r="6776" spans="1:9">
      <c r="A6776" s="280" t="s">
        <v>8175</v>
      </c>
      <c r="B6776" s="280" t="s">
        <v>1457</v>
      </c>
      <c r="C6776" s="280" t="s">
        <v>1202</v>
      </c>
      <c r="D6776" s="280" t="s">
        <v>1344</v>
      </c>
      <c r="E6776" s="80">
        <v>0.57498349820118189</v>
      </c>
      <c r="F6776" s="80">
        <v>707910</v>
      </c>
      <c r="G6776" s="80">
        <v>5</v>
      </c>
      <c r="H6776" s="280" t="s">
        <v>1342</v>
      </c>
      <c r="I6776" s="80"/>
    </row>
    <row r="6777" spans="1:9">
      <c r="A6777" s="280" t="s">
        <v>8176</v>
      </c>
      <c r="B6777" s="280" t="s">
        <v>5748</v>
      </c>
      <c r="C6777" s="280" t="s">
        <v>1203</v>
      </c>
      <c r="D6777" s="280" t="s">
        <v>1394</v>
      </c>
      <c r="E6777" s="80">
        <v>83836</v>
      </c>
      <c r="F6777" s="80">
        <v>707910</v>
      </c>
      <c r="G6777" s="80">
        <v>5</v>
      </c>
      <c r="H6777" s="280" t="s">
        <v>1394</v>
      </c>
      <c r="I6777" s="80"/>
    </row>
    <row r="6778" spans="1:9">
      <c r="A6778" s="280" t="s">
        <v>8177</v>
      </c>
      <c r="B6778" s="280" t="s">
        <v>5750</v>
      </c>
      <c r="C6778" s="280" t="s">
        <v>1203</v>
      </c>
      <c r="D6778" s="280" t="s">
        <v>1394</v>
      </c>
      <c r="E6778" s="80">
        <v>454962174.36328125</v>
      </c>
      <c r="F6778" s="80">
        <v>707910</v>
      </c>
      <c r="G6778" s="80">
        <v>5</v>
      </c>
      <c r="H6778" s="280" t="s">
        <v>1394</v>
      </c>
      <c r="I6778" s="80"/>
    </row>
    <row r="6779" spans="1:9">
      <c r="A6779" s="280" t="s">
        <v>8178</v>
      </c>
      <c r="B6779" s="280" t="s">
        <v>5752</v>
      </c>
      <c r="C6779" s="280" t="s">
        <v>1203</v>
      </c>
      <c r="D6779" s="280" t="s">
        <v>1394</v>
      </c>
      <c r="E6779" s="80">
        <v>0.11842748371968188</v>
      </c>
      <c r="F6779" s="80">
        <v>707910</v>
      </c>
      <c r="G6779" s="80">
        <v>5</v>
      </c>
      <c r="H6779" s="280" t="s">
        <v>1394</v>
      </c>
      <c r="I6779" s="80"/>
    </row>
    <row r="6780" spans="1:9">
      <c r="A6780" s="280" t="s">
        <v>8179</v>
      </c>
      <c r="B6780" s="280" t="s">
        <v>5754</v>
      </c>
      <c r="C6780" s="280" t="s">
        <v>1203</v>
      </c>
      <c r="D6780" s="280" t="s">
        <v>1394</v>
      </c>
      <c r="E6780" s="80">
        <v>642.68363826373582</v>
      </c>
      <c r="F6780" s="80">
        <v>707910</v>
      </c>
      <c r="G6780" s="80">
        <v>5</v>
      </c>
      <c r="H6780" s="280" t="s">
        <v>1394</v>
      </c>
      <c r="I6780" s="80"/>
    </row>
    <row r="6781" spans="1:9">
      <c r="A6781" s="280" t="s">
        <v>8180</v>
      </c>
      <c r="B6781" s="280" t="s">
        <v>1457</v>
      </c>
      <c r="C6781" s="280" t="s">
        <v>1203</v>
      </c>
      <c r="D6781" s="280" t="s">
        <v>1211</v>
      </c>
      <c r="E6781" s="80">
        <v>5.7754200489200909E-3</v>
      </c>
      <c r="F6781" s="80">
        <v>707910</v>
      </c>
      <c r="G6781" s="80">
        <v>5</v>
      </c>
      <c r="H6781" s="280" t="s">
        <v>1342</v>
      </c>
      <c r="I6781" s="80"/>
    </row>
    <row r="6782" spans="1:9">
      <c r="A6782" s="280" t="s">
        <v>8181</v>
      </c>
      <c r="B6782" s="280" t="s">
        <v>1457</v>
      </c>
      <c r="C6782" s="280" t="s">
        <v>1203</v>
      </c>
      <c r="D6782" s="280" t="s">
        <v>1212</v>
      </c>
      <c r="E6782" s="80">
        <v>5.8809679729738802E-3</v>
      </c>
      <c r="F6782" s="80">
        <v>707910</v>
      </c>
      <c r="G6782" s="80">
        <v>5</v>
      </c>
      <c r="H6782" s="280" t="s">
        <v>1342</v>
      </c>
      <c r="I6782" s="80"/>
    </row>
    <row r="6783" spans="1:9">
      <c r="A6783" s="280" t="s">
        <v>8182</v>
      </c>
      <c r="B6783" s="280" t="s">
        <v>1457</v>
      </c>
      <c r="C6783" s="280" t="s">
        <v>1203</v>
      </c>
      <c r="D6783" s="280" t="s">
        <v>1213</v>
      </c>
      <c r="E6783" s="80">
        <v>5.7756181219053371E-3</v>
      </c>
      <c r="F6783" s="80">
        <v>707910</v>
      </c>
      <c r="G6783" s="80">
        <v>5</v>
      </c>
      <c r="H6783" s="280" t="s">
        <v>1342</v>
      </c>
      <c r="I6783" s="80"/>
    </row>
    <row r="6784" spans="1:9">
      <c r="A6784" s="280" t="s">
        <v>8183</v>
      </c>
      <c r="B6784" s="280" t="s">
        <v>1457</v>
      </c>
      <c r="C6784" s="280" t="s">
        <v>1203</v>
      </c>
      <c r="D6784" s="280" t="s">
        <v>1214</v>
      </c>
      <c r="E6784" s="80">
        <v>5.8798601043789792E-3</v>
      </c>
      <c r="F6784" s="80">
        <v>707910</v>
      </c>
      <c r="G6784" s="80">
        <v>5</v>
      </c>
      <c r="H6784" s="280" t="s">
        <v>1342</v>
      </c>
      <c r="I6784" s="80"/>
    </row>
    <row r="6785" spans="1:9">
      <c r="A6785" s="280" t="s">
        <v>8184</v>
      </c>
      <c r="B6785" s="280" t="s">
        <v>1457</v>
      </c>
      <c r="C6785" s="280" t="s">
        <v>1203</v>
      </c>
      <c r="D6785" s="280" t="s">
        <v>1215</v>
      </c>
      <c r="E6785" s="80">
        <v>5.7486451552648636E-3</v>
      </c>
      <c r="F6785" s="80">
        <v>707910</v>
      </c>
      <c r="G6785" s="80">
        <v>5</v>
      </c>
      <c r="H6785" s="280" t="s">
        <v>1342</v>
      </c>
      <c r="I6785" s="80"/>
    </row>
    <row r="6786" spans="1:9">
      <c r="A6786" s="280" t="s">
        <v>8185</v>
      </c>
      <c r="B6786" s="280" t="s">
        <v>1457</v>
      </c>
      <c r="C6786" s="280" t="s">
        <v>1203</v>
      </c>
      <c r="D6786" s="280" t="s">
        <v>1216</v>
      </c>
      <c r="E6786" s="80">
        <v>8.0155051792613011E-3</v>
      </c>
      <c r="F6786" s="80">
        <v>707910</v>
      </c>
      <c r="G6786" s="80">
        <v>5</v>
      </c>
      <c r="H6786" s="280" t="s">
        <v>1342</v>
      </c>
      <c r="I6786" s="80"/>
    </row>
    <row r="6787" spans="1:9">
      <c r="A6787" s="280" t="s">
        <v>8186</v>
      </c>
      <c r="B6787" s="280" t="s">
        <v>1457</v>
      </c>
      <c r="C6787" s="280" t="s">
        <v>1203</v>
      </c>
      <c r="D6787" s="280" t="s">
        <v>1217</v>
      </c>
      <c r="E6787" s="80">
        <v>4.8793330844452247E-3</v>
      </c>
      <c r="F6787" s="80">
        <v>707910</v>
      </c>
      <c r="G6787" s="80">
        <v>5</v>
      </c>
      <c r="H6787" s="280" t="s">
        <v>1342</v>
      </c>
      <c r="I6787" s="80"/>
    </row>
    <row r="6788" spans="1:9">
      <c r="A6788" s="280" t="s">
        <v>8187</v>
      </c>
      <c r="B6788" s="280" t="s">
        <v>1457</v>
      </c>
      <c r="C6788" s="280" t="s">
        <v>1203</v>
      </c>
      <c r="D6788" s="280" t="s">
        <v>1218</v>
      </c>
      <c r="E6788" s="80">
        <v>4.3988679774493115E-3</v>
      </c>
      <c r="F6788" s="80">
        <v>707910</v>
      </c>
      <c r="G6788" s="80">
        <v>5</v>
      </c>
      <c r="H6788" s="280" t="s">
        <v>1342</v>
      </c>
      <c r="I6788" s="80"/>
    </row>
    <row r="6789" spans="1:9">
      <c r="A6789" s="280" t="s">
        <v>8188</v>
      </c>
      <c r="B6789" s="280" t="s">
        <v>1457</v>
      </c>
      <c r="C6789" s="280" t="s">
        <v>1203</v>
      </c>
      <c r="D6789" s="280" t="s">
        <v>1219</v>
      </c>
      <c r="E6789" s="80">
        <v>972.06639366939908</v>
      </c>
      <c r="F6789" s="80">
        <v>707910</v>
      </c>
      <c r="G6789" s="80">
        <v>5</v>
      </c>
      <c r="H6789" s="280" t="s">
        <v>1342</v>
      </c>
      <c r="I6789" s="80"/>
    </row>
    <row r="6790" spans="1:9">
      <c r="A6790" s="280" t="s">
        <v>8189</v>
      </c>
      <c r="B6790" s="280" t="s">
        <v>1457</v>
      </c>
      <c r="C6790" s="280" t="s">
        <v>1203</v>
      </c>
      <c r="D6790" s="280" t="s">
        <v>1347</v>
      </c>
      <c r="E6790" s="80">
        <v>8.7829779314939002E-3</v>
      </c>
      <c r="F6790" s="80">
        <v>707910</v>
      </c>
      <c r="G6790" s="80">
        <v>5</v>
      </c>
      <c r="H6790" s="280" t="s">
        <v>1342</v>
      </c>
      <c r="I6790" s="80"/>
    </row>
    <row r="6791" spans="1:9">
      <c r="A6791" s="280" t="s">
        <v>8190</v>
      </c>
      <c r="B6791" s="280" t="s">
        <v>1457</v>
      </c>
      <c r="C6791" s="280" t="s">
        <v>1203</v>
      </c>
      <c r="D6791" s="280" t="s">
        <v>1344</v>
      </c>
      <c r="E6791" s="80">
        <v>2.0971397259966433E-2</v>
      </c>
      <c r="F6791" s="80">
        <v>707910</v>
      </c>
      <c r="G6791" s="80">
        <v>5</v>
      </c>
      <c r="H6791" s="280" t="s">
        <v>1342</v>
      </c>
      <c r="I6791" s="80"/>
    </row>
    <row r="6792" spans="1:9">
      <c r="A6792" s="280" t="s">
        <v>8191</v>
      </c>
      <c r="B6792" s="280" t="s">
        <v>5748</v>
      </c>
      <c r="C6792" s="280" t="s">
        <v>1204</v>
      </c>
      <c r="D6792" s="280" t="s">
        <v>1394</v>
      </c>
      <c r="E6792" s="80">
        <v>426401</v>
      </c>
      <c r="F6792" s="80">
        <v>707910</v>
      </c>
      <c r="G6792" s="80">
        <v>5</v>
      </c>
      <c r="H6792" s="280" t="s">
        <v>1394</v>
      </c>
      <c r="I6792" s="80"/>
    </row>
    <row r="6793" spans="1:9">
      <c r="A6793" s="280" t="s">
        <v>8192</v>
      </c>
      <c r="B6793" s="280" t="s">
        <v>5750</v>
      </c>
      <c r="C6793" s="280" t="s">
        <v>1204</v>
      </c>
      <c r="D6793" s="280" t="s">
        <v>1394</v>
      </c>
      <c r="E6793" s="80">
        <v>194871647376</v>
      </c>
      <c r="F6793" s="80">
        <v>707910</v>
      </c>
      <c r="G6793" s="80">
        <v>5</v>
      </c>
      <c r="H6793" s="280" t="s">
        <v>1394</v>
      </c>
      <c r="I6793" s="80"/>
    </row>
    <row r="6794" spans="1:9">
      <c r="A6794" s="280" t="s">
        <v>8193</v>
      </c>
      <c r="B6794" s="280" t="s">
        <v>5752</v>
      </c>
      <c r="C6794" s="280" t="s">
        <v>1204</v>
      </c>
      <c r="D6794" s="280" t="s">
        <v>1394</v>
      </c>
      <c r="E6794" s="80">
        <v>0.60233786780805465</v>
      </c>
      <c r="F6794" s="80">
        <v>707910</v>
      </c>
      <c r="G6794" s="80">
        <v>5</v>
      </c>
      <c r="H6794" s="280" t="s">
        <v>1394</v>
      </c>
      <c r="I6794" s="80"/>
    </row>
    <row r="6795" spans="1:9">
      <c r="A6795" s="280" t="s">
        <v>8194</v>
      </c>
      <c r="B6795" s="280" t="s">
        <v>5754</v>
      </c>
      <c r="C6795" s="280" t="s">
        <v>1204</v>
      </c>
      <c r="D6795" s="280" t="s">
        <v>1394</v>
      </c>
      <c r="E6795" s="80">
        <v>275277.43269059627</v>
      </c>
      <c r="F6795" s="80">
        <v>707910</v>
      </c>
      <c r="G6795" s="80">
        <v>5</v>
      </c>
      <c r="H6795" s="280" t="s">
        <v>1394</v>
      </c>
      <c r="I6795" s="80"/>
    </row>
    <row r="6796" spans="1:9">
      <c r="A6796" s="280" t="s">
        <v>8195</v>
      </c>
      <c r="B6796" s="280" t="s">
        <v>1457</v>
      </c>
      <c r="C6796" s="280" t="s">
        <v>1204</v>
      </c>
      <c r="D6796" s="280" t="s">
        <v>1211</v>
      </c>
      <c r="E6796" s="80">
        <v>0.48902202144991125</v>
      </c>
      <c r="F6796" s="80">
        <v>707910</v>
      </c>
      <c r="G6796" s="80">
        <v>5</v>
      </c>
      <c r="H6796" s="280" t="s">
        <v>1342</v>
      </c>
      <c r="I6796" s="80"/>
    </row>
    <row r="6797" spans="1:9">
      <c r="A6797" s="280" t="s">
        <v>8196</v>
      </c>
      <c r="B6797" s="280" t="s">
        <v>1457</v>
      </c>
      <c r="C6797" s="280" t="s">
        <v>1204</v>
      </c>
      <c r="D6797" s="280" t="s">
        <v>1212</v>
      </c>
      <c r="E6797" s="80">
        <v>0.50036540730434587</v>
      </c>
      <c r="F6797" s="80">
        <v>707910</v>
      </c>
      <c r="G6797" s="80">
        <v>5</v>
      </c>
      <c r="H6797" s="280" t="s">
        <v>1342</v>
      </c>
      <c r="I6797" s="80"/>
    </row>
    <row r="6798" spans="1:9">
      <c r="A6798" s="280" t="s">
        <v>8197</v>
      </c>
      <c r="B6798" s="280" t="s">
        <v>1457</v>
      </c>
      <c r="C6798" s="280" t="s">
        <v>1204</v>
      </c>
      <c r="D6798" s="280" t="s">
        <v>1213</v>
      </c>
      <c r="E6798" s="80">
        <v>0.48905374592714329</v>
      </c>
      <c r="F6798" s="80">
        <v>707910</v>
      </c>
      <c r="G6798" s="80">
        <v>5</v>
      </c>
      <c r="H6798" s="280" t="s">
        <v>1342</v>
      </c>
      <c r="I6798" s="80"/>
    </row>
    <row r="6799" spans="1:9">
      <c r="A6799" s="280" t="s">
        <v>8198</v>
      </c>
      <c r="B6799" s="280" t="s">
        <v>1457</v>
      </c>
      <c r="C6799" s="280" t="s">
        <v>1204</v>
      </c>
      <c r="D6799" s="280" t="s">
        <v>1214</v>
      </c>
      <c r="E6799" s="80">
        <v>0.49966577828210007</v>
      </c>
      <c r="F6799" s="80">
        <v>707910</v>
      </c>
      <c r="G6799" s="80">
        <v>5</v>
      </c>
      <c r="H6799" s="280" t="s">
        <v>1342</v>
      </c>
      <c r="I6799" s="80"/>
    </row>
    <row r="6800" spans="1:9">
      <c r="A6800" s="280" t="s">
        <v>8199</v>
      </c>
      <c r="B6800" s="280" t="s">
        <v>1457</v>
      </c>
      <c r="C6800" s="280" t="s">
        <v>1204</v>
      </c>
      <c r="D6800" s="280" t="s">
        <v>1215</v>
      </c>
      <c r="E6800" s="80">
        <v>0.48962709708544772</v>
      </c>
      <c r="F6800" s="80">
        <v>707910</v>
      </c>
      <c r="G6800" s="80">
        <v>5</v>
      </c>
      <c r="H6800" s="280" t="s">
        <v>1342</v>
      </c>
      <c r="I6800" s="80"/>
    </row>
    <row r="6801" spans="1:9">
      <c r="A6801" s="280" t="s">
        <v>8200</v>
      </c>
      <c r="B6801" s="280" t="s">
        <v>1457</v>
      </c>
      <c r="C6801" s="280" t="s">
        <v>1204</v>
      </c>
      <c r="D6801" s="280" t="s">
        <v>1216</v>
      </c>
      <c r="E6801" s="80">
        <v>1.0388101538462553</v>
      </c>
      <c r="F6801" s="80">
        <v>707910</v>
      </c>
      <c r="G6801" s="80">
        <v>5</v>
      </c>
      <c r="H6801" s="280" t="s">
        <v>1342</v>
      </c>
      <c r="I6801" s="80"/>
    </row>
    <row r="6802" spans="1:9">
      <c r="A6802" s="280" t="s">
        <v>8201</v>
      </c>
      <c r="B6802" s="280" t="s">
        <v>1457</v>
      </c>
      <c r="C6802" s="280" t="s">
        <v>1204</v>
      </c>
      <c r="D6802" s="280" t="s">
        <v>1217</v>
      </c>
      <c r="E6802" s="80">
        <v>0.4175054052000915</v>
      </c>
      <c r="F6802" s="80">
        <v>707910</v>
      </c>
      <c r="G6802" s="80">
        <v>5</v>
      </c>
      <c r="H6802" s="280" t="s">
        <v>1342</v>
      </c>
      <c r="I6802" s="80"/>
    </row>
    <row r="6803" spans="1:9">
      <c r="A6803" s="280" t="s">
        <v>8202</v>
      </c>
      <c r="B6803" s="280" t="s">
        <v>1457</v>
      </c>
      <c r="C6803" s="280" t="s">
        <v>1204</v>
      </c>
      <c r="D6803" s="280" t="s">
        <v>1218</v>
      </c>
      <c r="E6803" s="80">
        <v>0.31099802257066639</v>
      </c>
      <c r="F6803" s="80">
        <v>707910</v>
      </c>
      <c r="G6803" s="80">
        <v>5</v>
      </c>
      <c r="H6803" s="280" t="s">
        <v>1342</v>
      </c>
      <c r="I6803" s="80"/>
    </row>
    <row r="6804" spans="1:9">
      <c r="A6804" s="280" t="s">
        <v>8203</v>
      </c>
      <c r="B6804" s="280" t="s">
        <v>1457</v>
      </c>
      <c r="C6804" s="280" t="s">
        <v>1204</v>
      </c>
      <c r="D6804" s="280" t="s">
        <v>1219</v>
      </c>
      <c r="E6804" s="80">
        <v>58884.870384463647</v>
      </c>
      <c r="F6804" s="80">
        <v>707910</v>
      </c>
      <c r="G6804" s="80">
        <v>5</v>
      </c>
      <c r="H6804" s="280" t="s">
        <v>1342</v>
      </c>
      <c r="I6804" s="80"/>
    </row>
    <row r="6805" spans="1:9">
      <c r="A6805" s="280" t="s">
        <v>8204</v>
      </c>
      <c r="B6805" s="280" t="s">
        <v>1457</v>
      </c>
      <c r="C6805" s="280" t="s">
        <v>1204</v>
      </c>
      <c r="D6805" s="280" t="s">
        <v>1347</v>
      </c>
      <c r="E6805" s="80">
        <v>0.74132712413021684</v>
      </c>
      <c r="F6805" s="80">
        <v>707910</v>
      </c>
      <c r="G6805" s="80">
        <v>5</v>
      </c>
      <c r="H6805" s="280" t="s">
        <v>1342</v>
      </c>
      <c r="I6805" s="80"/>
    </row>
    <row r="6806" spans="1:9">
      <c r="A6806" s="280" t="s">
        <v>8205</v>
      </c>
      <c r="B6806" s="280" t="s">
        <v>1457</v>
      </c>
      <c r="C6806" s="280" t="s">
        <v>1204</v>
      </c>
      <c r="D6806" s="280" t="s">
        <v>1344</v>
      </c>
      <c r="E6806" s="80">
        <v>1.7671150974564507</v>
      </c>
      <c r="F6806" s="80">
        <v>707910</v>
      </c>
      <c r="G6806" s="80">
        <v>5</v>
      </c>
      <c r="H6806" s="280" t="s">
        <v>1342</v>
      </c>
      <c r="I6806" s="80"/>
    </row>
    <row r="6807" spans="1:9">
      <c r="A6807" s="280" t="s">
        <v>8206</v>
      </c>
      <c r="B6807" s="280" t="s">
        <v>5748</v>
      </c>
      <c r="C6807" s="280" t="s">
        <v>1205</v>
      </c>
      <c r="D6807" s="280" t="s">
        <v>1394</v>
      </c>
      <c r="E6807" s="80">
        <v>140243</v>
      </c>
      <c r="F6807" s="80">
        <v>707910</v>
      </c>
      <c r="G6807" s="80">
        <v>5</v>
      </c>
      <c r="H6807" s="280" t="s">
        <v>1394</v>
      </c>
      <c r="I6807" s="80"/>
    </row>
    <row r="6808" spans="1:9">
      <c r="A6808" s="280" t="s">
        <v>8207</v>
      </c>
      <c r="B6808" s="280" t="s">
        <v>5750</v>
      </c>
      <c r="C6808" s="280" t="s">
        <v>1205</v>
      </c>
      <c r="D6808" s="280" t="s">
        <v>1394</v>
      </c>
      <c r="E6808" s="80">
        <v>70526892174.375</v>
      </c>
      <c r="F6808" s="80">
        <v>707910</v>
      </c>
      <c r="G6808" s="80">
        <v>5</v>
      </c>
      <c r="H6808" s="280" t="s">
        <v>1394</v>
      </c>
      <c r="I6808" s="80"/>
    </row>
    <row r="6809" spans="1:9">
      <c r="A6809" s="280" t="s">
        <v>8208</v>
      </c>
      <c r="B6809" s="280" t="s">
        <v>5752</v>
      </c>
      <c r="C6809" s="280" t="s">
        <v>1205</v>
      </c>
      <c r="D6809" s="280" t="s">
        <v>1394</v>
      </c>
      <c r="E6809" s="80">
        <v>0.19810851661934425</v>
      </c>
      <c r="F6809" s="80">
        <v>707910</v>
      </c>
      <c r="G6809" s="80">
        <v>5</v>
      </c>
      <c r="H6809" s="280" t="s">
        <v>1394</v>
      </c>
      <c r="I6809" s="80"/>
    </row>
    <row r="6810" spans="1:9">
      <c r="A6810" s="280" t="s">
        <v>8209</v>
      </c>
      <c r="B6810" s="280" t="s">
        <v>5754</v>
      </c>
      <c r="C6810" s="280" t="s">
        <v>1205</v>
      </c>
      <c r="D6810" s="280" t="s">
        <v>1394</v>
      </c>
      <c r="E6810" s="80">
        <v>99626.918922426587</v>
      </c>
      <c r="F6810" s="80">
        <v>707910</v>
      </c>
      <c r="G6810" s="80">
        <v>5</v>
      </c>
      <c r="H6810" s="280" t="s">
        <v>1394</v>
      </c>
      <c r="I6810" s="80"/>
    </row>
    <row r="6811" spans="1:9">
      <c r="A6811" s="280" t="s">
        <v>8210</v>
      </c>
      <c r="B6811" s="280" t="s">
        <v>1457</v>
      </c>
      <c r="C6811" s="280" t="s">
        <v>1205</v>
      </c>
      <c r="D6811" s="280" t="s">
        <v>1211</v>
      </c>
      <c r="E6811" s="80">
        <v>0.53695119541490055</v>
      </c>
      <c r="F6811" s="80">
        <v>707910</v>
      </c>
      <c r="G6811" s="80">
        <v>5</v>
      </c>
      <c r="H6811" s="280" t="s">
        <v>1342</v>
      </c>
      <c r="I6811" s="80"/>
    </row>
    <row r="6812" spans="1:9">
      <c r="A6812" s="280" t="s">
        <v>8211</v>
      </c>
      <c r="B6812" s="280" t="s">
        <v>1457</v>
      </c>
      <c r="C6812" s="280" t="s">
        <v>1205</v>
      </c>
      <c r="D6812" s="280" t="s">
        <v>1212</v>
      </c>
      <c r="E6812" s="80">
        <v>0.5491843317406806</v>
      </c>
      <c r="F6812" s="80">
        <v>707910</v>
      </c>
      <c r="G6812" s="80">
        <v>5</v>
      </c>
      <c r="H6812" s="280" t="s">
        <v>1342</v>
      </c>
      <c r="I6812" s="80"/>
    </row>
    <row r="6813" spans="1:9">
      <c r="A6813" s="280" t="s">
        <v>8212</v>
      </c>
      <c r="B6813" s="280" t="s">
        <v>1457</v>
      </c>
      <c r="C6813" s="280" t="s">
        <v>1205</v>
      </c>
      <c r="D6813" s="280" t="s">
        <v>1213</v>
      </c>
      <c r="E6813" s="80">
        <v>0.53695119541490055</v>
      </c>
      <c r="F6813" s="80">
        <v>707910</v>
      </c>
      <c r="G6813" s="80">
        <v>5</v>
      </c>
      <c r="H6813" s="280" t="s">
        <v>1342</v>
      </c>
      <c r="I6813" s="80"/>
    </row>
    <row r="6814" spans="1:9">
      <c r="A6814" s="280" t="s">
        <v>8213</v>
      </c>
      <c r="B6814" s="280" t="s">
        <v>1457</v>
      </c>
      <c r="C6814" s="280" t="s">
        <v>1205</v>
      </c>
      <c r="D6814" s="280" t="s">
        <v>1214</v>
      </c>
      <c r="E6814" s="80">
        <v>0.54897361735713091</v>
      </c>
      <c r="F6814" s="80">
        <v>707910</v>
      </c>
      <c r="G6814" s="80">
        <v>5</v>
      </c>
      <c r="H6814" s="280" t="s">
        <v>1342</v>
      </c>
      <c r="I6814" s="80"/>
    </row>
    <row r="6815" spans="1:9">
      <c r="A6815" s="280" t="s">
        <v>8214</v>
      </c>
      <c r="B6815" s="280" t="s">
        <v>1457</v>
      </c>
      <c r="C6815" s="280" t="s">
        <v>1205</v>
      </c>
      <c r="D6815" s="280" t="s">
        <v>1215</v>
      </c>
      <c r="E6815" s="80">
        <v>0.53689971917675572</v>
      </c>
      <c r="F6815" s="80">
        <v>707910</v>
      </c>
      <c r="G6815" s="80">
        <v>5</v>
      </c>
      <c r="H6815" s="280" t="s">
        <v>1342</v>
      </c>
      <c r="I6815" s="80"/>
    </row>
    <row r="6816" spans="1:9">
      <c r="A6816" s="280" t="s">
        <v>8215</v>
      </c>
      <c r="B6816" s="280" t="s">
        <v>1457</v>
      </c>
      <c r="C6816" s="280" t="s">
        <v>1205</v>
      </c>
      <c r="D6816" s="280" t="s">
        <v>1216</v>
      </c>
      <c r="E6816" s="80">
        <v>0.67793704445767633</v>
      </c>
      <c r="F6816" s="80">
        <v>707910</v>
      </c>
      <c r="G6816" s="80">
        <v>5</v>
      </c>
      <c r="H6816" s="280" t="s">
        <v>1342</v>
      </c>
      <c r="I6816" s="80"/>
    </row>
    <row r="6817" spans="1:9">
      <c r="A6817" s="280" t="s">
        <v>8216</v>
      </c>
      <c r="B6817" s="280" t="s">
        <v>1457</v>
      </c>
      <c r="C6817" s="280" t="s">
        <v>1205</v>
      </c>
      <c r="D6817" s="280" t="s">
        <v>1217</v>
      </c>
      <c r="E6817" s="80">
        <v>0.45396672182205317</v>
      </c>
      <c r="F6817" s="80">
        <v>707910</v>
      </c>
      <c r="G6817" s="80">
        <v>5</v>
      </c>
      <c r="H6817" s="280" t="s">
        <v>1342</v>
      </c>
      <c r="I6817" s="80"/>
    </row>
    <row r="6818" spans="1:9">
      <c r="A6818" s="280" t="s">
        <v>8217</v>
      </c>
      <c r="B6818" s="280" t="s">
        <v>1457</v>
      </c>
      <c r="C6818" s="280" t="s">
        <v>1205</v>
      </c>
      <c r="D6818" s="280" t="s">
        <v>1218</v>
      </c>
      <c r="E6818" s="80">
        <v>0.28699462012543892</v>
      </c>
      <c r="F6818" s="80">
        <v>707910</v>
      </c>
      <c r="G6818" s="80">
        <v>5</v>
      </c>
      <c r="H6818" s="280" t="s">
        <v>1342</v>
      </c>
      <c r="I6818" s="80"/>
    </row>
    <row r="6819" spans="1:9">
      <c r="A6819" s="280" t="s">
        <v>8218</v>
      </c>
      <c r="B6819" s="280" t="s">
        <v>1457</v>
      </c>
      <c r="C6819" s="280" t="s">
        <v>1205</v>
      </c>
      <c r="D6819" s="280" t="s">
        <v>1219</v>
      </c>
      <c r="E6819" s="80">
        <v>25110.25129761895</v>
      </c>
      <c r="F6819" s="80">
        <v>707910</v>
      </c>
      <c r="G6819" s="80">
        <v>5</v>
      </c>
      <c r="H6819" s="280" t="s">
        <v>1342</v>
      </c>
      <c r="I6819" s="80"/>
    </row>
    <row r="6820" spans="1:9">
      <c r="A6820" s="280" t="s">
        <v>8219</v>
      </c>
      <c r="B6820" s="280" t="s">
        <v>1457</v>
      </c>
      <c r="C6820" s="280" t="s">
        <v>1205</v>
      </c>
      <c r="D6820" s="280" t="s">
        <v>1347</v>
      </c>
      <c r="E6820" s="80">
        <v>0.78906145078467638</v>
      </c>
      <c r="F6820" s="80">
        <v>707910</v>
      </c>
      <c r="G6820" s="80">
        <v>5</v>
      </c>
      <c r="H6820" s="280" t="s">
        <v>1342</v>
      </c>
      <c r="I6820" s="80"/>
    </row>
    <row r="6821" spans="1:9">
      <c r="A6821" s="280" t="s">
        <v>8220</v>
      </c>
      <c r="B6821" s="280" t="s">
        <v>1457</v>
      </c>
      <c r="C6821" s="280" t="s">
        <v>1205</v>
      </c>
      <c r="D6821" s="280" t="s">
        <v>1344</v>
      </c>
      <c r="E6821" s="80">
        <v>1.9281869046620823</v>
      </c>
      <c r="F6821" s="80">
        <v>707910</v>
      </c>
      <c r="G6821" s="80">
        <v>5</v>
      </c>
      <c r="H6821" s="280" t="s">
        <v>1342</v>
      </c>
      <c r="I6821" s="80"/>
    </row>
    <row r="6822" spans="1:9">
      <c r="A6822" s="280" t="s">
        <v>8221</v>
      </c>
      <c r="B6822" s="280" t="s">
        <v>5748</v>
      </c>
      <c r="C6822" s="280" t="s">
        <v>1206</v>
      </c>
      <c r="D6822" s="280" t="s">
        <v>1394</v>
      </c>
      <c r="E6822" s="80">
        <v>25411</v>
      </c>
      <c r="F6822" s="80">
        <v>707910</v>
      </c>
      <c r="G6822" s="80">
        <v>5</v>
      </c>
      <c r="H6822" s="280" t="s">
        <v>1394</v>
      </c>
      <c r="I6822" s="80"/>
    </row>
    <row r="6823" spans="1:9">
      <c r="A6823" s="280" t="s">
        <v>8222</v>
      </c>
      <c r="B6823" s="280" t="s">
        <v>5750</v>
      </c>
      <c r="C6823" s="280" t="s">
        <v>1206</v>
      </c>
      <c r="D6823" s="280" t="s">
        <v>1394</v>
      </c>
      <c r="E6823" s="80">
        <v>38301808183.75</v>
      </c>
      <c r="F6823" s="80">
        <v>707910</v>
      </c>
      <c r="G6823" s="80">
        <v>5</v>
      </c>
      <c r="H6823" s="280" t="s">
        <v>1394</v>
      </c>
      <c r="I6823" s="80"/>
    </row>
    <row r="6824" spans="1:9">
      <c r="A6824" s="280" t="s">
        <v>8223</v>
      </c>
      <c r="B6824" s="280" t="s">
        <v>5752</v>
      </c>
      <c r="C6824" s="280" t="s">
        <v>1206</v>
      </c>
      <c r="D6824" s="280" t="s">
        <v>1394</v>
      </c>
      <c r="E6824" s="80">
        <v>3.5895805964034973E-2</v>
      </c>
      <c r="F6824" s="80">
        <v>707910</v>
      </c>
      <c r="G6824" s="80">
        <v>5</v>
      </c>
      <c r="H6824" s="280" t="s">
        <v>1394</v>
      </c>
      <c r="I6824" s="80"/>
    </row>
    <row r="6825" spans="1:9">
      <c r="A6825" s="280" t="s">
        <v>8224</v>
      </c>
      <c r="B6825" s="280" t="s">
        <v>5754</v>
      </c>
      <c r="C6825" s="280" t="s">
        <v>1206</v>
      </c>
      <c r="D6825" s="280" t="s">
        <v>1394</v>
      </c>
      <c r="E6825" s="80">
        <v>54105.476944456219</v>
      </c>
      <c r="F6825" s="80">
        <v>707910</v>
      </c>
      <c r="G6825" s="80">
        <v>5</v>
      </c>
      <c r="H6825" s="280" t="s">
        <v>1394</v>
      </c>
      <c r="I6825" s="80"/>
    </row>
    <row r="6826" spans="1:9">
      <c r="A6826" s="280" t="s">
        <v>8225</v>
      </c>
      <c r="B6826" s="280" t="s">
        <v>1457</v>
      </c>
      <c r="C6826" s="280" t="s">
        <v>1206</v>
      </c>
      <c r="D6826" s="280" t="s">
        <v>1211</v>
      </c>
      <c r="E6826" s="80">
        <v>1.5800587857300734</v>
      </c>
      <c r="F6826" s="80">
        <v>707910</v>
      </c>
      <c r="G6826" s="80">
        <v>5</v>
      </c>
      <c r="H6826" s="280" t="s">
        <v>1342</v>
      </c>
      <c r="I6826" s="80"/>
    </row>
    <row r="6827" spans="1:9">
      <c r="A6827" s="280" t="s">
        <v>8226</v>
      </c>
      <c r="B6827" s="280" t="s">
        <v>1457</v>
      </c>
      <c r="C6827" s="280" t="s">
        <v>1206</v>
      </c>
      <c r="D6827" s="280" t="s">
        <v>1212</v>
      </c>
      <c r="E6827" s="80">
        <v>1.6000880680873451</v>
      </c>
      <c r="F6827" s="80">
        <v>707910</v>
      </c>
      <c r="G6827" s="80">
        <v>5</v>
      </c>
      <c r="H6827" s="280" t="s">
        <v>1342</v>
      </c>
      <c r="I6827" s="80"/>
    </row>
    <row r="6828" spans="1:9">
      <c r="A6828" s="280" t="s">
        <v>8227</v>
      </c>
      <c r="B6828" s="280" t="s">
        <v>1457</v>
      </c>
      <c r="C6828" s="280" t="s">
        <v>1206</v>
      </c>
      <c r="D6828" s="280" t="s">
        <v>1213</v>
      </c>
      <c r="E6828" s="80">
        <v>1.5800587857300734</v>
      </c>
      <c r="F6828" s="80">
        <v>707910</v>
      </c>
      <c r="G6828" s="80">
        <v>5</v>
      </c>
      <c r="H6828" s="280" t="s">
        <v>1342</v>
      </c>
      <c r="I6828" s="80"/>
    </row>
    <row r="6829" spans="1:9">
      <c r="A6829" s="280" t="s">
        <v>8228</v>
      </c>
      <c r="B6829" s="280" t="s">
        <v>1457</v>
      </c>
      <c r="C6829" s="280" t="s">
        <v>1206</v>
      </c>
      <c r="D6829" s="280" t="s">
        <v>1214</v>
      </c>
      <c r="E6829" s="80">
        <v>1.6000880680873451</v>
      </c>
      <c r="F6829" s="80">
        <v>707910</v>
      </c>
      <c r="G6829" s="80">
        <v>5</v>
      </c>
      <c r="H6829" s="280" t="s">
        <v>1342</v>
      </c>
      <c r="I6829" s="80"/>
    </row>
    <row r="6830" spans="1:9">
      <c r="A6830" s="280" t="s">
        <v>8229</v>
      </c>
      <c r="B6830" s="280" t="s">
        <v>1457</v>
      </c>
      <c r="C6830" s="280" t="s">
        <v>1206</v>
      </c>
      <c r="D6830" s="280" t="s">
        <v>1215</v>
      </c>
      <c r="E6830" s="80">
        <v>1.5875919018524887</v>
      </c>
      <c r="F6830" s="80">
        <v>707910</v>
      </c>
      <c r="G6830" s="80">
        <v>5</v>
      </c>
      <c r="H6830" s="280" t="s">
        <v>1342</v>
      </c>
      <c r="I6830" s="80"/>
    </row>
    <row r="6831" spans="1:9">
      <c r="A6831" s="280" t="s">
        <v>8230</v>
      </c>
      <c r="B6831" s="280" t="s">
        <v>1457</v>
      </c>
      <c r="C6831" s="280" t="s">
        <v>1206</v>
      </c>
      <c r="D6831" s="280" t="s">
        <v>1216</v>
      </c>
      <c r="E6831" s="80">
        <v>1.7306248281910073</v>
      </c>
      <c r="F6831" s="80">
        <v>707910</v>
      </c>
      <c r="G6831" s="80">
        <v>5</v>
      </c>
      <c r="H6831" s="280" t="s">
        <v>1342</v>
      </c>
      <c r="I6831" s="80"/>
    </row>
    <row r="6832" spans="1:9">
      <c r="A6832" s="280" t="s">
        <v>8231</v>
      </c>
      <c r="B6832" s="280" t="s">
        <v>1457</v>
      </c>
      <c r="C6832" s="280" t="s">
        <v>1206</v>
      </c>
      <c r="D6832" s="280" t="s">
        <v>1217</v>
      </c>
      <c r="E6832" s="80">
        <v>1.3630096749003096</v>
      </c>
      <c r="F6832" s="80">
        <v>707910</v>
      </c>
      <c r="G6832" s="80">
        <v>5</v>
      </c>
      <c r="H6832" s="280" t="s">
        <v>1342</v>
      </c>
      <c r="I6832" s="80"/>
    </row>
    <row r="6833" spans="1:9">
      <c r="A6833" s="280" t="s">
        <v>8232</v>
      </c>
      <c r="B6833" s="280" t="s">
        <v>1457</v>
      </c>
      <c r="C6833" s="280" t="s">
        <v>1206</v>
      </c>
      <c r="D6833" s="280" t="s">
        <v>1218</v>
      </c>
      <c r="E6833" s="80">
        <v>0.53997752283188127</v>
      </c>
      <c r="F6833" s="80">
        <v>707910</v>
      </c>
      <c r="G6833" s="80">
        <v>5</v>
      </c>
      <c r="H6833" s="280" t="s">
        <v>1342</v>
      </c>
      <c r="I6833" s="80"/>
    </row>
    <row r="6834" spans="1:9">
      <c r="A6834" s="280" t="s">
        <v>8233</v>
      </c>
      <c r="B6834" s="280" t="s">
        <v>1457</v>
      </c>
      <c r="C6834" s="280" t="s">
        <v>1206</v>
      </c>
      <c r="D6834" s="280" t="s">
        <v>1219</v>
      </c>
      <c r="E6834" s="80">
        <v>347169.70682990632</v>
      </c>
      <c r="F6834" s="80">
        <v>707910</v>
      </c>
      <c r="G6834" s="80">
        <v>5</v>
      </c>
      <c r="H6834" s="280" t="s">
        <v>1342</v>
      </c>
      <c r="I6834" s="80"/>
    </row>
    <row r="6835" spans="1:9">
      <c r="A6835" s="280" t="s">
        <v>8234</v>
      </c>
      <c r="B6835" s="280" t="s">
        <v>1457</v>
      </c>
      <c r="C6835" s="280" t="s">
        <v>1206</v>
      </c>
      <c r="D6835" s="280" t="s">
        <v>1347</v>
      </c>
      <c r="E6835" s="80">
        <v>2.4925690014886537</v>
      </c>
      <c r="F6835" s="80">
        <v>707910</v>
      </c>
      <c r="G6835" s="80">
        <v>5</v>
      </c>
      <c r="H6835" s="280" t="s">
        <v>1342</v>
      </c>
      <c r="I6835" s="80"/>
    </row>
    <row r="6836" spans="1:9">
      <c r="A6836" s="280" t="s">
        <v>8235</v>
      </c>
      <c r="B6836" s="280" t="s">
        <v>1457</v>
      </c>
      <c r="C6836" s="280" t="s">
        <v>1206</v>
      </c>
      <c r="D6836" s="280" t="s">
        <v>1344</v>
      </c>
      <c r="E6836" s="80">
        <v>5.8572569753404986</v>
      </c>
      <c r="F6836" s="80">
        <v>707910</v>
      </c>
      <c r="G6836" s="80">
        <v>5</v>
      </c>
      <c r="H6836" s="280" t="s">
        <v>1342</v>
      </c>
      <c r="I6836" s="80"/>
    </row>
    <row r="6837" spans="1:9">
      <c r="A6837" s="280" t="s">
        <v>8236</v>
      </c>
      <c r="B6837" s="280" t="s">
        <v>5748</v>
      </c>
      <c r="C6837" s="280" t="s">
        <v>1207</v>
      </c>
      <c r="D6837" s="280" t="s">
        <v>1394</v>
      </c>
      <c r="E6837" s="80">
        <v>334498</v>
      </c>
      <c r="F6837" s="80">
        <v>707910</v>
      </c>
      <c r="G6837" s="80">
        <v>5</v>
      </c>
      <c r="H6837" s="280" t="s">
        <v>1394</v>
      </c>
      <c r="I6837" s="80"/>
    </row>
    <row r="6838" spans="1:9">
      <c r="A6838" s="280" t="s">
        <v>8237</v>
      </c>
      <c r="B6838" s="280" t="s">
        <v>5750</v>
      </c>
      <c r="C6838" s="280" t="s">
        <v>1207</v>
      </c>
      <c r="D6838" s="280" t="s">
        <v>1394</v>
      </c>
      <c r="E6838" s="80">
        <v>2609083707.7333984</v>
      </c>
      <c r="F6838" s="80">
        <v>707910</v>
      </c>
      <c r="G6838" s="80">
        <v>5</v>
      </c>
      <c r="H6838" s="280" t="s">
        <v>1394</v>
      </c>
      <c r="I6838" s="80"/>
    </row>
    <row r="6839" spans="1:9">
      <c r="A6839" s="280" t="s">
        <v>8238</v>
      </c>
      <c r="B6839" s="280" t="s">
        <v>5752</v>
      </c>
      <c r="C6839" s="280" t="s">
        <v>1207</v>
      </c>
      <c r="D6839" s="280" t="s">
        <v>1394</v>
      </c>
      <c r="E6839" s="80">
        <v>0.47251486770917206</v>
      </c>
      <c r="F6839" s="80">
        <v>707910</v>
      </c>
      <c r="G6839" s="80">
        <v>5</v>
      </c>
      <c r="H6839" s="280" t="s">
        <v>1394</v>
      </c>
      <c r="I6839" s="80"/>
    </row>
    <row r="6840" spans="1:9">
      <c r="A6840" s="280" t="s">
        <v>8239</v>
      </c>
      <c r="B6840" s="280" t="s">
        <v>5754</v>
      </c>
      <c r="C6840" s="280" t="s">
        <v>1207</v>
      </c>
      <c r="D6840" s="280" t="s">
        <v>1394</v>
      </c>
      <c r="E6840" s="80">
        <v>3685.6149902295469</v>
      </c>
      <c r="F6840" s="80">
        <v>707910</v>
      </c>
      <c r="G6840" s="80">
        <v>5</v>
      </c>
      <c r="H6840" s="280" t="s">
        <v>1394</v>
      </c>
      <c r="I6840" s="80"/>
    </row>
    <row r="6841" spans="1:9">
      <c r="A6841" s="280" t="s">
        <v>8240</v>
      </c>
      <c r="B6841" s="280" t="s">
        <v>1457</v>
      </c>
      <c r="C6841" s="280" t="s">
        <v>1207</v>
      </c>
      <c r="D6841" s="280" t="s">
        <v>1211</v>
      </c>
      <c r="E6841" s="80">
        <v>8.299742205859429E-3</v>
      </c>
      <c r="F6841" s="80">
        <v>707910</v>
      </c>
      <c r="G6841" s="80">
        <v>5</v>
      </c>
      <c r="H6841" s="280" t="s">
        <v>1342</v>
      </c>
      <c r="I6841" s="80"/>
    </row>
    <row r="6842" spans="1:9">
      <c r="A6842" s="280" t="s">
        <v>8241</v>
      </c>
      <c r="B6842" s="280" t="s">
        <v>1457</v>
      </c>
      <c r="C6842" s="280" t="s">
        <v>1207</v>
      </c>
      <c r="D6842" s="280" t="s">
        <v>1212</v>
      </c>
      <c r="E6842" s="80">
        <v>8.5248545069657924E-3</v>
      </c>
      <c r="F6842" s="80">
        <v>707910</v>
      </c>
      <c r="G6842" s="80">
        <v>5</v>
      </c>
      <c r="H6842" s="280" t="s">
        <v>1342</v>
      </c>
      <c r="I6842" s="80"/>
    </row>
    <row r="6843" spans="1:9">
      <c r="A6843" s="280" t="s">
        <v>8242</v>
      </c>
      <c r="B6843" s="280" t="s">
        <v>1457</v>
      </c>
      <c r="C6843" s="280" t="s">
        <v>1207</v>
      </c>
      <c r="D6843" s="280" t="s">
        <v>1213</v>
      </c>
      <c r="E6843" s="80">
        <v>8.3003970103389009E-3</v>
      </c>
      <c r="F6843" s="80">
        <v>707910</v>
      </c>
      <c r="G6843" s="80">
        <v>5</v>
      </c>
      <c r="H6843" s="280" t="s">
        <v>1342</v>
      </c>
      <c r="I6843" s="80"/>
    </row>
    <row r="6844" spans="1:9">
      <c r="A6844" s="280" t="s">
        <v>8243</v>
      </c>
      <c r="B6844" s="280" t="s">
        <v>1457</v>
      </c>
      <c r="C6844" s="280" t="s">
        <v>1207</v>
      </c>
      <c r="D6844" s="280" t="s">
        <v>1214</v>
      </c>
      <c r="E6844" s="80">
        <v>8.5119354220946335E-3</v>
      </c>
      <c r="F6844" s="80">
        <v>707910</v>
      </c>
      <c r="G6844" s="80">
        <v>5</v>
      </c>
      <c r="H6844" s="280" t="s">
        <v>1342</v>
      </c>
      <c r="I6844" s="80"/>
    </row>
    <row r="6845" spans="1:9">
      <c r="A6845" s="280" t="s">
        <v>8244</v>
      </c>
      <c r="B6845" s="280" t="s">
        <v>1457</v>
      </c>
      <c r="C6845" s="280" t="s">
        <v>1207</v>
      </c>
      <c r="D6845" s="280" t="s">
        <v>1215</v>
      </c>
      <c r="E6845" s="80">
        <v>8.3031465131961791E-3</v>
      </c>
      <c r="F6845" s="80">
        <v>707910</v>
      </c>
      <c r="G6845" s="80">
        <v>5</v>
      </c>
      <c r="H6845" s="280" t="s">
        <v>1342</v>
      </c>
      <c r="I6845" s="80"/>
    </row>
    <row r="6846" spans="1:9">
      <c r="A6846" s="280" t="s">
        <v>8245</v>
      </c>
      <c r="B6846" s="280" t="s">
        <v>1457</v>
      </c>
      <c r="C6846" s="280" t="s">
        <v>1207</v>
      </c>
      <c r="D6846" s="280" t="s">
        <v>1216</v>
      </c>
      <c r="E6846" s="80">
        <v>2.6223908246163486E-2</v>
      </c>
      <c r="F6846" s="80">
        <v>707910</v>
      </c>
      <c r="G6846" s="80">
        <v>5</v>
      </c>
      <c r="H6846" s="280" t="s">
        <v>1342</v>
      </c>
      <c r="I6846" s="80"/>
    </row>
    <row r="6847" spans="1:9">
      <c r="A6847" s="280" t="s">
        <v>8246</v>
      </c>
      <c r="B6847" s="280" t="s">
        <v>1457</v>
      </c>
      <c r="C6847" s="280" t="s">
        <v>1207</v>
      </c>
      <c r="D6847" s="280" t="s">
        <v>1217</v>
      </c>
      <c r="E6847" s="80">
        <v>7.1394291132861956E-3</v>
      </c>
      <c r="F6847" s="80">
        <v>707910</v>
      </c>
      <c r="G6847" s="80">
        <v>5</v>
      </c>
      <c r="H6847" s="280" t="s">
        <v>1342</v>
      </c>
      <c r="I6847" s="80"/>
    </row>
    <row r="6848" spans="1:9">
      <c r="A6848" s="280" t="s">
        <v>8247</v>
      </c>
      <c r="B6848" s="280" t="s">
        <v>1457</v>
      </c>
      <c r="C6848" s="280" t="s">
        <v>1207</v>
      </c>
      <c r="D6848" s="280" t="s">
        <v>1218</v>
      </c>
      <c r="E6848" s="80">
        <v>5.8172908381496141E-3</v>
      </c>
      <c r="F6848" s="80">
        <v>707910</v>
      </c>
      <c r="G6848" s="80">
        <v>5</v>
      </c>
      <c r="H6848" s="280" t="s">
        <v>1342</v>
      </c>
      <c r="I6848" s="80"/>
    </row>
    <row r="6849" spans="1:9">
      <c r="A6849" s="280" t="s">
        <v>8248</v>
      </c>
      <c r="B6849" s="280" t="s">
        <v>1457</v>
      </c>
      <c r="C6849" s="280" t="s">
        <v>1207</v>
      </c>
      <c r="D6849" s="280" t="s">
        <v>1219</v>
      </c>
      <c r="E6849" s="80">
        <v>1359.5139410603688</v>
      </c>
      <c r="F6849" s="80">
        <v>707910</v>
      </c>
      <c r="G6849" s="80">
        <v>5</v>
      </c>
      <c r="H6849" s="280" t="s">
        <v>1342</v>
      </c>
      <c r="I6849" s="80"/>
    </row>
    <row r="6850" spans="1:9">
      <c r="A6850" s="280" t="s">
        <v>8249</v>
      </c>
      <c r="B6850" s="280" t="s">
        <v>1457</v>
      </c>
      <c r="C6850" s="280" t="s">
        <v>1207</v>
      </c>
      <c r="D6850" s="280" t="s">
        <v>1347</v>
      </c>
      <c r="E6850" s="80">
        <v>1.3218785083717433E-2</v>
      </c>
      <c r="F6850" s="80">
        <v>707910</v>
      </c>
      <c r="G6850" s="80">
        <v>5</v>
      </c>
      <c r="H6850" s="280" t="s">
        <v>1342</v>
      </c>
      <c r="I6850" s="80"/>
    </row>
    <row r="6851" spans="1:9">
      <c r="A6851" s="280" t="s">
        <v>8250</v>
      </c>
      <c r="B6851" s="280" t="s">
        <v>1457</v>
      </c>
      <c r="C6851" s="280" t="s">
        <v>1207</v>
      </c>
      <c r="D6851" s="280" t="s">
        <v>1344</v>
      </c>
      <c r="E6851" s="80">
        <v>3.050610782894337E-2</v>
      </c>
      <c r="F6851" s="80">
        <v>707910</v>
      </c>
      <c r="G6851" s="80">
        <v>5</v>
      </c>
      <c r="H6851" s="280" t="s">
        <v>1342</v>
      </c>
      <c r="I6851" s="80"/>
    </row>
    <row r="6852" spans="1:9">
      <c r="A6852" s="280" t="s">
        <v>8251</v>
      </c>
      <c r="B6852" s="280" t="s">
        <v>5748</v>
      </c>
      <c r="C6852" s="280" t="s">
        <v>1208</v>
      </c>
      <c r="D6852" s="280" t="s">
        <v>1394</v>
      </c>
      <c r="E6852" s="80">
        <v>397534</v>
      </c>
      <c r="F6852" s="80">
        <v>707910</v>
      </c>
      <c r="G6852" s="80">
        <v>5</v>
      </c>
      <c r="H6852" s="280" t="s">
        <v>1394</v>
      </c>
      <c r="I6852" s="80"/>
    </row>
    <row r="6853" spans="1:9">
      <c r="A6853" s="280" t="s">
        <v>8252</v>
      </c>
      <c r="B6853" s="280" t="s">
        <v>5750</v>
      </c>
      <c r="C6853" s="280" t="s">
        <v>1208</v>
      </c>
      <c r="D6853" s="280" t="s">
        <v>1394</v>
      </c>
      <c r="E6853" s="80">
        <v>4108215747.2373047</v>
      </c>
      <c r="F6853" s="80">
        <v>707910</v>
      </c>
      <c r="G6853" s="80">
        <v>5</v>
      </c>
      <c r="H6853" s="280" t="s">
        <v>1394</v>
      </c>
      <c r="I6853" s="80"/>
    </row>
    <row r="6854" spans="1:9">
      <c r="A6854" s="280" t="s">
        <v>8253</v>
      </c>
      <c r="B6854" s="280" t="s">
        <v>5752</v>
      </c>
      <c r="C6854" s="280" t="s">
        <v>1208</v>
      </c>
      <c r="D6854" s="280" t="s">
        <v>1394</v>
      </c>
      <c r="E6854" s="80">
        <v>0.56156008532158042</v>
      </c>
      <c r="F6854" s="80">
        <v>707910</v>
      </c>
      <c r="G6854" s="80">
        <v>5</v>
      </c>
      <c r="H6854" s="280" t="s">
        <v>1394</v>
      </c>
      <c r="I6854" s="80"/>
    </row>
    <row r="6855" spans="1:9">
      <c r="A6855" s="280" t="s">
        <v>8254</v>
      </c>
      <c r="B6855" s="280" t="s">
        <v>5754</v>
      </c>
      <c r="C6855" s="280" t="s">
        <v>1208</v>
      </c>
      <c r="D6855" s="280" t="s">
        <v>1394</v>
      </c>
      <c r="E6855" s="80">
        <v>5803.3023226643281</v>
      </c>
      <c r="F6855" s="80">
        <v>707910</v>
      </c>
      <c r="G6855" s="80">
        <v>5</v>
      </c>
      <c r="H6855" s="280" t="s">
        <v>1394</v>
      </c>
      <c r="I6855" s="80"/>
    </row>
    <row r="6856" spans="1:9">
      <c r="A6856" s="280" t="s">
        <v>8255</v>
      </c>
      <c r="B6856" s="280" t="s">
        <v>1457</v>
      </c>
      <c r="C6856" s="280" t="s">
        <v>1208</v>
      </c>
      <c r="D6856" s="280" t="s">
        <v>1211</v>
      </c>
      <c r="E6856" s="80">
        <v>1.103454182506047E-2</v>
      </c>
      <c r="F6856" s="80">
        <v>707910</v>
      </c>
      <c r="G6856" s="80">
        <v>5</v>
      </c>
      <c r="H6856" s="280" t="s">
        <v>1342</v>
      </c>
      <c r="I6856" s="80"/>
    </row>
    <row r="6857" spans="1:9">
      <c r="A6857" s="280" t="s">
        <v>8256</v>
      </c>
      <c r="B6857" s="280" t="s">
        <v>1457</v>
      </c>
      <c r="C6857" s="280" t="s">
        <v>1208</v>
      </c>
      <c r="D6857" s="280" t="s">
        <v>1212</v>
      </c>
      <c r="E6857" s="80">
        <v>1.1297753019014716E-2</v>
      </c>
      <c r="F6857" s="80">
        <v>707910</v>
      </c>
      <c r="G6857" s="80">
        <v>5</v>
      </c>
      <c r="H6857" s="280" t="s">
        <v>1342</v>
      </c>
      <c r="I6857" s="80"/>
    </row>
    <row r="6858" spans="1:9">
      <c r="A6858" s="280" t="s">
        <v>8257</v>
      </c>
      <c r="B6858" s="280" t="s">
        <v>1457</v>
      </c>
      <c r="C6858" s="280" t="s">
        <v>1208</v>
      </c>
      <c r="D6858" s="280" t="s">
        <v>1213</v>
      </c>
      <c r="E6858" s="80">
        <v>1.1034776608894835E-2</v>
      </c>
      <c r="F6858" s="80">
        <v>707910</v>
      </c>
      <c r="G6858" s="80">
        <v>5</v>
      </c>
      <c r="H6858" s="280" t="s">
        <v>1342</v>
      </c>
      <c r="I6858" s="80"/>
    </row>
    <row r="6859" spans="1:9">
      <c r="A6859" s="280" t="s">
        <v>8258</v>
      </c>
      <c r="B6859" s="280" t="s">
        <v>1457</v>
      </c>
      <c r="C6859" s="280" t="s">
        <v>1208</v>
      </c>
      <c r="D6859" s="280" t="s">
        <v>1214</v>
      </c>
      <c r="E6859" s="80">
        <v>1.1281752794179249E-2</v>
      </c>
      <c r="F6859" s="80">
        <v>707910</v>
      </c>
      <c r="G6859" s="80">
        <v>5</v>
      </c>
      <c r="H6859" s="280" t="s">
        <v>1342</v>
      </c>
      <c r="I6859" s="80"/>
    </row>
    <row r="6860" spans="1:9">
      <c r="A6860" s="280" t="s">
        <v>8259</v>
      </c>
      <c r="B6860" s="280" t="s">
        <v>1457</v>
      </c>
      <c r="C6860" s="280" t="s">
        <v>1208</v>
      </c>
      <c r="D6860" s="280" t="s">
        <v>1215</v>
      </c>
      <c r="E6860" s="80">
        <v>1.1050401114911042E-2</v>
      </c>
      <c r="F6860" s="80">
        <v>707910</v>
      </c>
      <c r="G6860" s="80">
        <v>5</v>
      </c>
      <c r="H6860" s="280" t="s">
        <v>1342</v>
      </c>
      <c r="I6860" s="80"/>
    </row>
    <row r="6861" spans="1:9">
      <c r="A6861" s="280" t="s">
        <v>8260</v>
      </c>
      <c r="B6861" s="280" t="s">
        <v>1457</v>
      </c>
      <c r="C6861" s="280" t="s">
        <v>1208</v>
      </c>
      <c r="D6861" s="280" t="s">
        <v>1216</v>
      </c>
      <c r="E6861" s="80">
        <v>1.4762853851224909E-2</v>
      </c>
      <c r="F6861" s="80">
        <v>707910</v>
      </c>
      <c r="G6861" s="80">
        <v>5</v>
      </c>
      <c r="H6861" s="280" t="s">
        <v>1342</v>
      </c>
      <c r="I6861" s="80"/>
    </row>
    <row r="6862" spans="1:9">
      <c r="A6862" s="280" t="s">
        <v>8261</v>
      </c>
      <c r="B6862" s="280" t="s">
        <v>1457</v>
      </c>
      <c r="C6862" s="280" t="s">
        <v>1208</v>
      </c>
      <c r="D6862" s="280" t="s">
        <v>1217</v>
      </c>
      <c r="E6862" s="80">
        <v>9.4149493692298452E-3</v>
      </c>
      <c r="F6862" s="80">
        <v>707910</v>
      </c>
      <c r="G6862" s="80">
        <v>5</v>
      </c>
      <c r="H6862" s="280" t="s">
        <v>1342</v>
      </c>
      <c r="I6862" s="80"/>
    </row>
    <row r="6863" spans="1:9">
      <c r="A6863" s="280" t="s">
        <v>8262</v>
      </c>
      <c r="B6863" s="280" t="s">
        <v>1457</v>
      </c>
      <c r="C6863" s="280" t="s">
        <v>1208</v>
      </c>
      <c r="D6863" s="280" t="s">
        <v>1218</v>
      </c>
      <c r="E6863" s="80">
        <v>7.0142653493274693E-3</v>
      </c>
      <c r="F6863" s="80">
        <v>707910</v>
      </c>
      <c r="G6863" s="80">
        <v>5</v>
      </c>
      <c r="H6863" s="280" t="s">
        <v>1342</v>
      </c>
      <c r="I6863" s="80"/>
    </row>
    <row r="6864" spans="1:9">
      <c r="A6864" s="280" t="s">
        <v>8263</v>
      </c>
      <c r="B6864" s="280" t="s">
        <v>1457</v>
      </c>
      <c r="C6864" s="280" t="s">
        <v>1208</v>
      </c>
      <c r="D6864" s="280" t="s">
        <v>1219</v>
      </c>
      <c r="E6864" s="80">
        <v>1183.858462191849</v>
      </c>
      <c r="F6864" s="80">
        <v>707910</v>
      </c>
      <c r="G6864" s="80">
        <v>5</v>
      </c>
      <c r="H6864" s="280" t="s">
        <v>1342</v>
      </c>
      <c r="I6864" s="80"/>
    </row>
    <row r="6865" spans="1:9">
      <c r="A6865" s="280" t="s">
        <v>8264</v>
      </c>
      <c r="B6865" s="280" t="s">
        <v>1457</v>
      </c>
      <c r="C6865" s="280" t="s">
        <v>1208</v>
      </c>
      <c r="D6865" s="280" t="s">
        <v>1347</v>
      </c>
      <c r="E6865" s="80">
        <v>1.6695616421896212E-2</v>
      </c>
      <c r="F6865" s="80">
        <v>707910</v>
      </c>
      <c r="G6865" s="80">
        <v>5</v>
      </c>
      <c r="H6865" s="280" t="s">
        <v>1342</v>
      </c>
      <c r="I6865" s="80"/>
    </row>
    <row r="6866" spans="1:9">
      <c r="A6866" s="280" t="s">
        <v>8265</v>
      </c>
      <c r="B6866" s="280" t="s">
        <v>1457</v>
      </c>
      <c r="C6866" s="280" t="s">
        <v>1208</v>
      </c>
      <c r="D6866" s="280" t="s">
        <v>1344</v>
      </c>
      <c r="E6866" s="80">
        <v>3.9917528136371422E-2</v>
      </c>
      <c r="F6866" s="80">
        <v>707910</v>
      </c>
      <c r="G6866" s="80">
        <v>5</v>
      </c>
      <c r="H6866" s="280" t="s">
        <v>1342</v>
      </c>
      <c r="I6866" s="80"/>
    </row>
    <row r="6867" spans="1:9">
      <c r="A6867" s="280" t="s">
        <v>8266</v>
      </c>
      <c r="B6867" s="280" t="s">
        <v>5748</v>
      </c>
      <c r="C6867" s="280" t="s">
        <v>1209</v>
      </c>
      <c r="D6867" s="280" t="s">
        <v>1394</v>
      </c>
      <c r="E6867" s="80">
        <v>117683</v>
      </c>
      <c r="F6867" s="80">
        <v>707910</v>
      </c>
      <c r="G6867" s="80">
        <v>5</v>
      </c>
      <c r="H6867" s="280" t="s">
        <v>1394</v>
      </c>
      <c r="I6867" s="80"/>
    </row>
    <row r="6868" spans="1:9">
      <c r="A6868" s="280" t="s">
        <v>8267</v>
      </c>
      <c r="B6868" s="280" t="s">
        <v>5750</v>
      </c>
      <c r="C6868" s="280" t="s">
        <v>1209</v>
      </c>
      <c r="D6868" s="280" t="s">
        <v>1394</v>
      </c>
      <c r="E6868" s="80">
        <v>13529211120</v>
      </c>
      <c r="F6868" s="80">
        <v>707910</v>
      </c>
      <c r="G6868" s="80">
        <v>5</v>
      </c>
      <c r="H6868" s="280" t="s">
        <v>1394</v>
      </c>
      <c r="I6868" s="80"/>
    </row>
    <row r="6869" spans="1:9">
      <c r="A6869" s="280" t="s">
        <v>8268</v>
      </c>
      <c r="B6869" s="280" t="s">
        <v>5752</v>
      </c>
      <c r="C6869" s="280" t="s">
        <v>1209</v>
      </c>
      <c r="D6869" s="280" t="s">
        <v>1394</v>
      </c>
      <c r="E6869" s="80">
        <v>0.16624005876453221</v>
      </c>
      <c r="F6869" s="80">
        <v>707910</v>
      </c>
      <c r="G6869" s="80">
        <v>5</v>
      </c>
      <c r="H6869" s="280" t="s">
        <v>1394</v>
      </c>
      <c r="I6869" s="80"/>
    </row>
    <row r="6870" spans="1:9">
      <c r="A6870" s="280" t="s">
        <v>8269</v>
      </c>
      <c r="B6870" s="280" t="s">
        <v>5754</v>
      </c>
      <c r="C6870" s="280" t="s">
        <v>1209</v>
      </c>
      <c r="D6870" s="280" t="s">
        <v>1394</v>
      </c>
      <c r="E6870" s="80">
        <v>19111.484680255966</v>
      </c>
      <c r="F6870" s="80">
        <v>707910</v>
      </c>
      <c r="G6870" s="80">
        <v>5</v>
      </c>
      <c r="H6870" s="280" t="s">
        <v>1394</v>
      </c>
      <c r="I6870" s="80"/>
    </row>
    <row r="6871" spans="1:9">
      <c r="A6871" s="280" t="s">
        <v>8270</v>
      </c>
      <c r="B6871" s="280" t="s">
        <v>1457</v>
      </c>
      <c r="C6871" s="280" t="s">
        <v>1209</v>
      </c>
      <c r="D6871" s="280" t="s">
        <v>1211</v>
      </c>
      <c r="E6871" s="80">
        <v>0.12382121313523457</v>
      </c>
      <c r="F6871" s="80">
        <v>707910</v>
      </c>
      <c r="G6871" s="80">
        <v>5</v>
      </c>
      <c r="H6871" s="280" t="s">
        <v>1342</v>
      </c>
      <c r="I6871" s="80"/>
    </row>
    <row r="6872" spans="1:9">
      <c r="A6872" s="280" t="s">
        <v>8271</v>
      </c>
      <c r="B6872" s="280" t="s">
        <v>1457</v>
      </c>
      <c r="C6872" s="280" t="s">
        <v>1209</v>
      </c>
      <c r="D6872" s="280" t="s">
        <v>1212</v>
      </c>
      <c r="E6872" s="80">
        <v>0.12839742787082867</v>
      </c>
      <c r="F6872" s="80">
        <v>707910</v>
      </c>
      <c r="G6872" s="80">
        <v>5</v>
      </c>
      <c r="H6872" s="280" t="s">
        <v>1342</v>
      </c>
      <c r="I6872" s="80"/>
    </row>
    <row r="6873" spans="1:9">
      <c r="A6873" s="280" t="s">
        <v>8272</v>
      </c>
      <c r="B6873" s="280" t="s">
        <v>1457</v>
      </c>
      <c r="C6873" s="280" t="s">
        <v>1209</v>
      </c>
      <c r="D6873" s="280" t="s">
        <v>1213</v>
      </c>
      <c r="E6873" s="80">
        <v>0.12391160722211134</v>
      </c>
      <c r="F6873" s="80">
        <v>707910</v>
      </c>
      <c r="G6873" s="80">
        <v>5</v>
      </c>
      <c r="H6873" s="280" t="s">
        <v>1342</v>
      </c>
      <c r="I6873" s="80"/>
    </row>
    <row r="6874" spans="1:9">
      <c r="A6874" s="280" t="s">
        <v>8273</v>
      </c>
      <c r="B6874" s="280" t="s">
        <v>1457</v>
      </c>
      <c r="C6874" s="280" t="s">
        <v>1209</v>
      </c>
      <c r="D6874" s="280" t="s">
        <v>1214</v>
      </c>
      <c r="E6874" s="80">
        <v>0.12547306934841329</v>
      </c>
      <c r="F6874" s="80">
        <v>707910</v>
      </c>
      <c r="G6874" s="80">
        <v>5</v>
      </c>
      <c r="H6874" s="280" t="s">
        <v>1342</v>
      </c>
      <c r="I6874" s="80"/>
    </row>
    <row r="6875" spans="1:9">
      <c r="A6875" s="280" t="s">
        <v>8274</v>
      </c>
      <c r="B6875" s="280" t="s">
        <v>1457</v>
      </c>
      <c r="C6875" s="280" t="s">
        <v>1209</v>
      </c>
      <c r="D6875" s="280" t="s">
        <v>1215</v>
      </c>
      <c r="E6875" s="80">
        <v>0.12752721360298924</v>
      </c>
      <c r="F6875" s="80">
        <v>707910</v>
      </c>
      <c r="G6875" s="80">
        <v>5</v>
      </c>
      <c r="H6875" s="280" t="s">
        <v>1342</v>
      </c>
      <c r="I6875" s="80"/>
    </row>
    <row r="6876" spans="1:9">
      <c r="A6876" s="280" t="s">
        <v>8275</v>
      </c>
      <c r="B6876" s="280" t="s">
        <v>1457</v>
      </c>
      <c r="C6876" s="280" t="s">
        <v>1209</v>
      </c>
      <c r="D6876" s="280" t="s">
        <v>1216</v>
      </c>
      <c r="E6876" s="80">
        <v>0.17539981080880054</v>
      </c>
      <c r="F6876" s="80">
        <v>707910</v>
      </c>
      <c r="G6876" s="80">
        <v>5</v>
      </c>
      <c r="H6876" s="280" t="s">
        <v>1342</v>
      </c>
      <c r="I6876" s="80"/>
    </row>
    <row r="6877" spans="1:9">
      <c r="A6877" s="280" t="s">
        <v>8276</v>
      </c>
      <c r="B6877" s="280" t="s">
        <v>1457</v>
      </c>
      <c r="C6877" s="280" t="s">
        <v>1209</v>
      </c>
      <c r="D6877" s="280" t="s">
        <v>1217</v>
      </c>
      <c r="E6877" s="80">
        <v>0.10759974452999915</v>
      </c>
      <c r="F6877" s="80">
        <v>707910</v>
      </c>
      <c r="G6877" s="80">
        <v>5</v>
      </c>
      <c r="H6877" s="280" t="s">
        <v>1342</v>
      </c>
      <c r="I6877" s="80"/>
    </row>
    <row r="6878" spans="1:9">
      <c r="A6878" s="280" t="s">
        <v>8277</v>
      </c>
      <c r="B6878" s="280" t="s">
        <v>1457</v>
      </c>
      <c r="C6878" s="280" t="s">
        <v>1209</v>
      </c>
      <c r="D6878" s="280" t="s">
        <v>1218</v>
      </c>
      <c r="E6878" s="80">
        <v>0.12967425011211917</v>
      </c>
      <c r="F6878" s="80">
        <v>707910</v>
      </c>
      <c r="G6878" s="80">
        <v>5</v>
      </c>
      <c r="H6878" s="280" t="s">
        <v>1342</v>
      </c>
      <c r="I6878" s="80"/>
    </row>
    <row r="6879" spans="1:9">
      <c r="A6879" s="280" t="s">
        <v>8278</v>
      </c>
      <c r="B6879" s="280" t="s">
        <v>1457</v>
      </c>
      <c r="C6879" s="280" t="s">
        <v>1209</v>
      </c>
      <c r="D6879" s="280" t="s">
        <v>1219</v>
      </c>
      <c r="E6879" s="80">
        <v>3042.0659361452626</v>
      </c>
      <c r="F6879" s="80">
        <v>707910</v>
      </c>
      <c r="G6879" s="80">
        <v>5</v>
      </c>
      <c r="H6879" s="280" t="s">
        <v>1342</v>
      </c>
      <c r="I6879" s="80"/>
    </row>
    <row r="6880" spans="1:9">
      <c r="A6880" s="280" t="s">
        <v>8279</v>
      </c>
      <c r="B6880" s="280" t="s">
        <v>1457</v>
      </c>
      <c r="C6880" s="280" t="s">
        <v>1209</v>
      </c>
      <c r="D6880" s="280" t="s">
        <v>1347</v>
      </c>
      <c r="E6880" s="80">
        <v>0.18894880009917961</v>
      </c>
      <c r="F6880" s="80">
        <v>707910</v>
      </c>
      <c r="G6880" s="80">
        <v>5</v>
      </c>
      <c r="H6880" s="280" t="s">
        <v>1342</v>
      </c>
      <c r="I6880" s="80"/>
    </row>
    <row r="6881" spans="1:9">
      <c r="A6881" s="280" t="s">
        <v>8280</v>
      </c>
      <c r="B6881" s="280" t="s">
        <v>1457</v>
      </c>
      <c r="C6881" s="280" t="s">
        <v>1209</v>
      </c>
      <c r="D6881" s="280" t="s">
        <v>1344</v>
      </c>
      <c r="E6881" s="80">
        <v>0.44602978068588134</v>
      </c>
      <c r="F6881" s="80">
        <v>707910</v>
      </c>
      <c r="G6881" s="80">
        <v>5</v>
      </c>
      <c r="H6881" s="280" t="s">
        <v>1342</v>
      </c>
      <c r="I6881" s="80"/>
    </row>
    <row r="6882" spans="1:9">
      <c r="A6882" s="280" t="s">
        <v>8292</v>
      </c>
      <c r="B6882" s="280" t="s">
        <v>5748</v>
      </c>
      <c r="C6882" s="280" t="s">
        <v>1183</v>
      </c>
      <c r="D6882" s="280" t="s">
        <v>1394</v>
      </c>
      <c r="E6882" s="80">
        <v>706778</v>
      </c>
      <c r="F6882" s="80">
        <v>707910</v>
      </c>
      <c r="G6882" s="80">
        <v>5</v>
      </c>
      <c r="H6882" s="280" t="s">
        <v>1394</v>
      </c>
      <c r="I6882" s="80"/>
    </row>
    <row r="6883" spans="1:9">
      <c r="A6883" s="280" t="s">
        <v>8293</v>
      </c>
      <c r="B6883" s="280" t="s">
        <v>5750</v>
      </c>
      <c r="C6883" s="280" t="s">
        <v>1183</v>
      </c>
      <c r="D6883" s="280" t="s">
        <v>1394</v>
      </c>
      <c r="E6883" s="80">
        <v>177823815867.35202</v>
      </c>
      <c r="F6883" s="80">
        <v>707910</v>
      </c>
      <c r="G6883" s="80">
        <v>5</v>
      </c>
      <c r="H6883" s="280" t="s">
        <v>1394</v>
      </c>
      <c r="I6883" s="80"/>
    </row>
    <row r="6884" spans="1:9">
      <c r="A6884" s="280" t="s">
        <v>8294</v>
      </c>
      <c r="B6884" s="280" t="s">
        <v>5752</v>
      </c>
      <c r="C6884" s="280" t="s">
        <v>1183</v>
      </c>
      <c r="D6884" s="280" t="s">
        <v>1394</v>
      </c>
      <c r="E6884" s="80">
        <v>0.99840092667146951</v>
      </c>
      <c r="F6884" s="80">
        <v>707910</v>
      </c>
      <c r="G6884" s="80">
        <v>5</v>
      </c>
      <c r="H6884" s="280" t="s">
        <v>1394</v>
      </c>
      <c r="I6884" s="80"/>
    </row>
    <row r="6885" spans="1:9">
      <c r="A6885" s="280" t="s">
        <v>8295</v>
      </c>
      <c r="B6885" s="280" t="s">
        <v>5754</v>
      </c>
      <c r="C6885" s="280" t="s">
        <v>1183</v>
      </c>
      <c r="D6885" s="280" t="s">
        <v>1394</v>
      </c>
      <c r="E6885" s="80">
        <v>251195.51336660312</v>
      </c>
      <c r="F6885" s="80">
        <v>707910</v>
      </c>
      <c r="G6885" s="80">
        <v>5</v>
      </c>
      <c r="H6885" s="280" t="s">
        <v>1394</v>
      </c>
      <c r="I6885" s="80"/>
    </row>
    <row r="6886" spans="1:9">
      <c r="A6886" s="280" t="s">
        <v>11939</v>
      </c>
      <c r="B6886" s="280" t="s">
        <v>5748</v>
      </c>
      <c r="C6886" s="280" t="s">
        <v>11768</v>
      </c>
      <c r="D6886" s="280" t="s">
        <v>1394</v>
      </c>
      <c r="E6886" s="80">
        <v>692907</v>
      </c>
      <c r="F6886" s="80">
        <v>707910</v>
      </c>
      <c r="G6886" s="80">
        <v>5</v>
      </c>
      <c r="H6886" s="280" t="s">
        <v>1394</v>
      </c>
      <c r="I6886" s="80"/>
    </row>
    <row r="6887" spans="1:9">
      <c r="A6887" s="280" t="s">
        <v>11940</v>
      </c>
      <c r="B6887" s="280" t="s">
        <v>5750</v>
      </c>
      <c r="C6887" s="280" t="s">
        <v>11768</v>
      </c>
      <c r="D6887" s="280" t="s">
        <v>1394</v>
      </c>
      <c r="E6887" s="80">
        <v>30445130275.614746</v>
      </c>
      <c r="F6887" s="80">
        <v>707910</v>
      </c>
      <c r="G6887" s="80">
        <v>5</v>
      </c>
      <c r="H6887" s="280" t="s">
        <v>1394</v>
      </c>
      <c r="I6887" s="80"/>
    </row>
    <row r="6888" spans="1:9">
      <c r="A6888" s="280" t="s">
        <v>11941</v>
      </c>
      <c r="B6888" s="280" t="s">
        <v>5752</v>
      </c>
      <c r="C6888" s="280" t="s">
        <v>11768</v>
      </c>
      <c r="D6888" s="280" t="s">
        <v>1394</v>
      </c>
      <c r="E6888" s="80">
        <v>0.97880662796118145</v>
      </c>
      <c r="F6888" s="80">
        <v>707910</v>
      </c>
      <c r="G6888" s="80">
        <v>5</v>
      </c>
      <c r="H6888" s="280" t="s">
        <v>1394</v>
      </c>
      <c r="I6888" s="80"/>
    </row>
    <row r="6889" spans="1:9">
      <c r="A6889" s="280" t="s">
        <v>11942</v>
      </c>
      <c r="B6889" s="280" t="s">
        <v>5754</v>
      </c>
      <c r="C6889" s="280" t="s">
        <v>11768</v>
      </c>
      <c r="D6889" s="280" t="s">
        <v>1394</v>
      </c>
      <c r="E6889" s="80">
        <v>43007.063434073185</v>
      </c>
      <c r="F6889" s="80">
        <v>707910</v>
      </c>
      <c r="G6889" s="80">
        <v>5</v>
      </c>
      <c r="H6889" s="280" t="s">
        <v>1394</v>
      </c>
      <c r="I6889" s="80"/>
    </row>
    <row r="6890" spans="1:9">
      <c r="A6890" s="280" t="s">
        <v>11943</v>
      </c>
      <c r="B6890" s="280" t="s">
        <v>1457</v>
      </c>
      <c r="C6890" s="280" t="s">
        <v>11768</v>
      </c>
      <c r="D6890" s="280" t="s">
        <v>1211</v>
      </c>
      <c r="E6890" s="80">
        <v>4.6765804545209011E-2</v>
      </c>
      <c r="F6890" s="80">
        <v>707910</v>
      </c>
      <c r="G6890" s="80">
        <v>5</v>
      </c>
      <c r="H6890" s="280" t="s">
        <v>1342</v>
      </c>
      <c r="I6890" s="80"/>
    </row>
    <row r="6891" spans="1:9">
      <c r="A6891" s="280" t="s">
        <v>11944</v>
      </c>
      <c r="B6891" s="280" t="s">
        <v>1457</v>
      </c>
      <c r="C6891" s="280" t="s">
        <v>11768</v>
      </c>
      <c r="D6891" s="280" t="s">
        <v>1212</v>
      </c>
      <c r="E6891" s="80">
        <v>4.7702872902723029E-2</v>
      </c>
      <c r="F6891" s="80">
        <v>707910</v>
      </c>
      <c r="G6891" s="80">
        <v>5</v>
      </c>
      <c r="H6891" s="280" t="s">
        <v>1342</v>
      </c>
      <c r="I6891" s="80"/>
    </row>
    <row r="6892" spans="1:9">
      <c r="A6892" s="280" t="s">
        <v>11945</v>
      </c>
      <c r="B6892" s="280" t="s">
        <v>1457</v>
      </c>
      <c r="C6892" s="280" t="s">
        <v>11768</v>
      </c>
      <c r="D6892" s="280" t="s">
        <v>1213</v>
      </c>
      <c r="E6892" s="80">
        <v>4.6772470482931684E-2</v>
      </c>
      <c r="F6892" s="80">
        <v>707910</v>
      </c>
      <c r="G6892" s="80">
        <v>5</v>
      </c>
      <c r="H6892" s="280" t="s">
        <v>1342</v>
      </c>
      <c r="I6892" s="80"/>
    </row>
    <row r="6893" spans="1:9">
      <c r="A6893" s="280" t="s">
        <v>11946</v>
      </c>
      <c r="B6893" s="280" t="s">
        <v>1457</v>
      </c>
      <c r="C6893" s="280" t="s">
        <v>11768</v>
      </c>
      <c r="D6893" s="280" t="s">
        <v>1214</v>
      </c>
      <c r="E6893" s="80">
        <v>4.7648774370873358E-2</v>
      </c>
      <c r="F6893" s="80">
        <v>707910</v>
      </c>
      <c r="G6893" s="80">
        <v>5</v>
      </c>
      <c r="H6893" s="280" t="s">
        <v>1342</v>
      </c>
      <c r="I6893" s="80"/>
    </row>
    <row r="6894" spans="1:9">
      <c r="A6894" s="280" t="s">
        <v>11947</v>
      </c>
      <c r="B6894" s="280" t="s">
        <v>1457</v>
      </c>
      <c r="C6894" s="280" t="s">
        <v>11768</v>
      </c>
      <c r="D6894" s="280" t="s">
        <v>1215</v>
      </c>
      <c r="E6894" s="80">
        <v>4.7172558115598201E-2</v>
      </c>
      <c r="F6894" s="80">
        <v>707910</v>
      </c>
      <c r="G6894" s="80">
        <v>5</v>
      </c>
      <c r="H6894" s="280" t="s">
        <v>1342</v>
      </c>
      <c r="I6894" s="80"/>
    </row>
    <row r="6895" spans="1:9">
      <c r="A6895" s="280" t="s">
        <v>11948</v>
      </c>
      <c r="B6895" s="280" t="s">
        <v>1457</v>
      </c>
      <c r="C6895" s="280" t="s">
        <v>11768</v>
      </c>
      <c r="D6895" s="280" t="s">
        <v>1216</v>
      </c>
      <c r="E6895" s="80">
        <v>0.112335612851068</v>
      </c>
      <c r="F6895" s="80">
        <v>707910</v>
      </c>
      <c r="G6895" s="80">
        <v>5</v>
      </c>
      <c r="H6895" s="280" t="s">
        <v>1342</v>
      </c>
      <c r="I6895" s="80"/>
    </row>
    <row r="6896" spans="1:9">
      <c r="A6896" s="280" t="s">
        <v>11949</v>
      </c>
      <c r="B6896" s="280" t="s">
        <v>1457</v>
      </c>
      <c r="C6896" s="280" t="s">
        <v>11768</v>
      </c>
      <c r="D6896" s="280" t="s">
        <v>1217</v>
      </c>
      <c r="E6896" s="80">
        <v>3.9500736817575814E-2</v>
      </c>
      <c r="F6896" s="80">
        <v>707910</v>
      </c>
      <c r="G6896" s="80">
        <v>5</v>
      </c>
      <c r="H6896" s="280" t="s">
        <v>1342</v>
      </c>
      <c r="I6896" s="80"/>
    </row>
    <row r="6897" spans="1:9">
      <c r="A6897" s="280" t="s">
        <v>11950</v>
      </c>
      <c r="B6897" s="280" t="s">
        <v>1457</v>
      </c>
      <c r="C6897" s="280" t="s">
        <v>11768</v>
      </c>
      <c r="D6897" s="280" t="s">
        <v>1218</v>
      </c>
      <c r="E6897" s="80">
        <v>3.9136203369459853E-2</v>
      </c>
      <c r="F6897" s="80">
        <v>707910</v>
      </c>
      <c r="G6897" s="80">
        <v>5</v>
      </c>
      <c r="H6897" s="280" t="s">
        <v>1342</v>
      </c>
      <c r="I6897" s="80"/>
    </row>
    <row r="6898" spans="1:9">
      <c r="A6898" s="280" t="s">
        <v>11951</v>
      </c>
      <c r="B6898" s="280" t="s">
        <v>1457</v>
      </c>
      <c r="C6898" s="280" t="s">
        <v>11768</v>
      </c>
      <c r="D6898" s="280" t="s">
        <v>1219</v>
      </c>
      <c r="E6898" s="80">
        <v>5547.352693541905</v>
      </c>
      <c r="F6898" s="80">
        <v>707910</v>
      </c>
      <c r="G6898" s="80">
        <v>5</v>
      </c>
      <c r="H6898" s="280" t="s">
        <v>1342</v>
      </c>
      <c r="I6898" s="80"/>
    </row>
    <row r="6899" spans="1:9">
      <c r="A6899" s="280" t="s">
        <v>11952</v>
      </c>
      <c r="B6899" s="280" t="s">
        <v>1457</v>
      </c>
      <c r="C6899" s="280" t="s">
        <v>11768</v>
      </c>
      <c r="D6899" s="280" t="s">
        <v>1347</v>
      </c>
      <c r="E6899" s="80">
        <v>7.0864099689080112E-2</v>
      </c>
      <c r="F6899" s="80">
        <v>707910</v>
      </c>
      <c r="G6899" s="80">
        <v>5</v>
      </c>
      <c r="H6899" s="280" t="s">
        <v>1342</v>
      </c>
      <c r="I6899" s="80"/>
    </row>
    <row r="6900" spans="1:9">
      <c r="A6900" s="280" t="s">
        <v>11953</v>
      </c>
      <c r="B6900" s="280" t="s">
        <v>1457</v>
      </c>
      <c r="C6900" s="280" t="s">
        <v>11768</v>
      </c>
      <c r="D6900" s="280" t="s">
        <v>1344</v>
      </c>
      <c r="E6900" s="80">
        <v>0.16964396667872383</v>
      </c>
      <c r="F6900" s="80">
        <v>707910</v>
      </c>
      <c r="G6900" s="80">
        <v>5</v>
      </c>
      <c r="H6900" s="280" t="s">
        <v>1342</v>
      </c>
      <c r="I6900" s="80"/>
    </row>
    <row r="6901" spans="1:9">
      <c r="A6901" s="280" t="s">
        <v>8311</v>
      </c>
      <c r="B6901" s="280" t="s">
        <v>5752</v>
      </c>
      <c r="C6901" s="280" t="s">
        <v>1211</v>
      </c>
      <c r="D6901" s="280" t="s">
        <v>1394</v>
      </c>
      <c r="E6901" s="80">
        <v>1</v>
      </c>
      <c r="F6901" s="80">
        <v>707910</v>
      </c>
      <c r="G6901" s="80">
        <v>5</v>
      </c>
      <c r="H6901" s="280" t="s">
        <v>1394</v>
      </c>
      <c r="I6901" s="80"/>
    </row>
    <row r="6902" spans="1:9">
      <c r="A6902" s="280" t="s">
        <v>8312</v>
      </c>
      <c r="B6902" s="280" t="s">
        <v>5754</v>
      </c>
      <c r="C6902" s="280" t="s">
        <v>1211</v>
      </c>
      <c r="D6902" s="280" t="s">
        <v>1394</v>
      </c>
      <c r="E6902" s="80">
        <v>939241.21469566622</v>
      </c>
      <c r="F6902" s="80">
        <v>707910</v>
      </c>
      <c r="G6902" s="80">
        <v>5</v>
      </c>
      <c r="H6902" s="280" t="s">
        <v>1394</v>
      </c>
      <c r="I6902" s="80"/>
    </row>
    <row r="6903" spans="1:9">
      <c r="A6903" s="280" t="s">
        <v>8313</v>
      </c>
      <c r="B6903" s="280" t="s">
        <v>1457</v>
      </c>
      <c r="C6903" s="280" t="s">
        <v>1211</v>
      </c>
      <c r="D6903" s="280" t="s">
        <v>1211</v>
      </c>
      <c r="E6903" s="80">
        <v>1</v>
      </c>
      <c r="F6903" s="80">
        <v>707910</v>
      </c>
      <c r="G6903" s="80">
        <v>5</v>
      </c>
      <c r="H6903" s="280" t="s">
        <v>1342</v>
      </c>
      <c r="I6903" s="80"/>
    </row>
    <row r="6904" spans="1:9">
      <c r="A6904" s="280" t="s">
        <v>8314</v>
      </c>
      <c r="B6904" s="280" t="s">
        <v>1457</v>
      </c>
      <c r="C6904" s="280" t="s">
        <v>1211</v>
      </c>
      <c r="D6904" s="280" t="s">
        <v>1212</v>
      </c>
      <c r="E6904" s="80">
        <v>1.0246652052511305</v>
      </c>
      <c r="F6904" s="80">
        <v>707910</v>
      </c>
      <c r="G6904" s="80">
        <v>5</v>
      </c>
      <c r="H6904" s="280" t="s">
        <v>1342</v>
      </c>
      <c r="I6904" s="80"/>
    </row>
    <row r="6905" spans="1:9">
      <c r="A6905" s="280" t="s">
        <v>8315</v>
      </c>
      <c r="B6905" s="280" t="s">
        <v>1457</v>
      </c>
      <c r="C6905" s="280" t="s">
        <v>1211</v>
      </c>
      <c r="D6905" s="280" t="s">
        <v>1213</v>
      </c>
      <c r="E6905" s="80">
        <v>1.0001782307087166</v>
      </c>
      <c r="F6905" s="80">
        <v>707910</v>
      </c>
      <c r="G6905" s="80">
        <v>5</v>
      </c>
      <c r="H6905" s="280" t="s">
        <v>1342</v>
      </c>
      <c r="I6905" s="80"/>
    </row>
    <row r="6906" spans="1:9">
      <c r="A6906" s="280" t="s">
        <v>8316</v>
      </c>
      <c r="B6906" s="280" t="s">
        <v>1457</v>
      </c>
      <c r="C6906" s="280" t="s">
        <v>1211</v>
      </c>
      <c r="D6906" s="280" t="s">
        <v>1214</v>
      </c>
      <c r="E6906" s="80">
        <v>1.0211191802981869</v>
      </c>
      <c r="F6906" s="80">
        <v>707910</v>
      </c>
      <c r="G6906" s="80">
        <v>5</v>
      </c>
      <c r="H6906" s="280" t="s">
        <v>1342</v>
      </c>
      <c r="I6906" s="80"/>
    </row>
    <row r="6907" spans="1:9">
      <c r="A6907" s="280" t="s">
        <v>8317</v>
      </c>
      <c r="B6907" s="280" t="s">
        <v>1457</v>
      </c>
      <c r="C6907" s="280" t="s">
        <v>1211</v>
      </c>
      <c r="D6907" s="280" t="s">
        <v>1215</v>
      </c>
      <c r="E6907" s="80">
        <v>1.0123298845587763</v>
      </c>
      <c r="F6907" s="80">
        <v>707910</v>
      </c>
      <c r="G6907" s="80">
        <v>5</v>
      </c>
      <c r="H6907" s="280" t="s">
        <v>1342</v>
      </c>
      <c r="I6907" s="80"/>
    </row>
    <row r="6908" spans="1:9">
      <c r="A6908" s="280" t="s">
        <v>8318</v>
      </c>
      <c r="B6908" s="280" t="s">
        <v>1457</v>
      </c>
      <c r="C6908" s="280" t="s">
        <v>1211</v>
      </c>
      <c r="D6908" s="280" t="s">
        <v>1216</v>
      </c>
      <c r="E6908" s="80">
        <v>2.095127150153592</v>
      </c>
      <c r="F6908" s="80">
        <v>707910</v>
      </c>
      <c r="G6908" s="80">
        <v>5</v>
      </c>
      <c r="H6908" s="280" t="s">
        <v>1342</v>
      </c>
      <c r="I6908" s="80"/>
    </row>
    <row r="6909" spans="1:9">
      <c r="A6909" s="280" t="s">
        <v>8319</v>
      </c>
      <c r="B6909" s="280" t="s">
        <v>1457</v>
      </c>
      <c r="C6909" s="280" t="s">
        <v>1211</v>
      </c>
      <c r="D6909" s="280" t="s">
        <v>1217</v>
      </c>
      <c r="E6909" s="80">
        <v>0.86162410491643904</v>
      </c>
      <c r="F6909" s="80">
        <v>707910</v>
      </c>
      <c r="G6909" s="80">
        <v>5</v>
      </c>
      <c r="H6909" s="280" t="s">
        <v>1342</v>
      </c>
      <c r="I6909" s="80"/>
    </row>
    <row r="6910" spans="1:9">
      <c r="A6910" s="280" t="s">
        <v>8320</v>
      </c>
      <c r="B6910" s="280" t="s">
        <v>1457</v>
      </c>
      <c r="C6910" s="280" t="s">
        <v>1211</v>
      </c>
      <c r="D6910" s="280" t="s">
        <v>1218</v>
      </c>
      <c r="E6910" s="80">
        <v>0.82334544406384469</v>
      </c>
      <c r="F6910" s="80">
        <v>707910</v>
      </c>
      <c r="G6910" s="80">
        <v>5</v>
      </c>
      <c r="H6910" s="280" t="s">
        <v>1342</v>
      </c>
      <c r="I6910" s="80"/>
    </row>
    <row r="6911" spans="1:9">
      <c r="A6911" s="280" t="s">
        <v>8321</v>
      </c>
      <c r="B6911" s="280" t="s">
        <v>1457</v>
      </c>
      <c r="C6911" s="280" t="s">
        <v>1211</v>
      </c>
      <c r="D6911" s="280" t="s">
        <v>1219</v>
      </c>
      <c r="E6911" s="80">
        <v>127774.46580156431</v>
      </c>
      <c r="F6911" s="80">
        <v>707910</v>
      </c>
      <c r="G6911" s="80">
        <v>5</v>
      </c>
      <c r="H6911" s="280" t="s">
        <v>1342</v>
      </c>
      <c r="I6911" s="80"/>
    </row>
    <row r="6912" spans="1:9">
      <c r="A6912" s="280" t="s">
        <v>8322</v>
      </c>
      <c r="B6912" s="280" t="s">
        <v>1457</v>
      </c>
      <c r="C6912" s="280" t="s">
        <v>1211</v>
      </c>
      <c r="D6912" s="280" t="s">
        <v>1347</v>
      </c>
      <c r="E6912" s="80">
        <v>1.5233029398347773</v>
      </c>
      <c r="F6912" s="80">
        <v>707910</v>
      </c>
      <c r="G6912" s="80">
        <v>5</v>
      </c>
      <c r="H6912" s="280" t="s">
        <v>1342</v>
      </c>
      <c r="I6912" s="80"/>
    </row>
    <row r="6913" spans="1:9">
      <c r="A6913" s="280" t="s">
        <v>8323</v>
      </c>
      <c r="B6913" s="280" t="s">
        <v>1393</v>
      </c>
      <c r="C6913" s="280" t="s">
        <v>1211</v>
      </c>
      <c r="D6913" s="280" t="s">
        <v>1347</v>
      </c>
      <c r="E6913" s="80">
        <v>0</v>
      </c>
      <c r="F6913" s="80">
        <v>707910</v>
      </c>
      <c r="G6913" s="80">
        <v>5</v>
      </c>
      <c r="H6913" s="280" t="s">
        <v>1394</v>
      </c>
      <c r="I6913" s="80"/>
    </row>
    <row r="6914" spans="1:9">
      <c r="A6914" s="280" t="s">
        <v>8324</v>
      </c>
      <c r="B6914" s="280" t="s">
        <v>1415</v>
      </c>
      <c r="C6914" s="280" t="s">
        <v>1211</v>
      </c>
      <c r="D6914" s="280" t="s">
        <v>1347</v>
      </c>
      <c r="E6914" s="80">
        <v>0</v>
      </c>
      <c r="F6914" s="80">
        <v>707910</v>
      </c>
      <c r="G6914" s="80">
        <v>5</v>
      </c>
      <c r="H6914" s="280" t="s">
        <v>1394</v>
      </c>
      <c r="I6914" s="80"/>
    </row>
    <row r="6915" spans="1:9">
      <c r="A6915" s="280" t="s">
        <v>8325</v>
      </c>
      <c r="B6915" s="280" t="s">
        <v>1436</v>
      </c>
      <c r="C6915" s="280" t="s">
        <v>1211</v>
      </c>
      <c r="D6915" s="280" t="s">
        <v>1347</v>
      </c>
      <c r="E6915" s="80">
        <v>0</v>
      </c>
      <c r="F6915" s="80">
        <v>707910</v>
      </c>
      <c r="G6915" s="80">
        <v>5</v>
      </c>
      <c r="H6915" s="280" t="s">
        <v>1394</v>
      </c>
      <c r="I6915" s="80"/>
    </row>
    <row r="6916" spans="1:9">
      <c r="A6916" s="280" t="s">
        <v>8326</v>
      </c>
      <c r="B6916" s="280" t="s">
        <v>1457</v>
      </c>
      <c r="C6916" s="280" t="s">
        <v>1211</v>
      </c>
      <c r="D6916" s="280" t="s">
        <v>1344</v>
      </c>
      <c r="E6916" s="80">
        <v>3.631562339522048</v>
      </c>
      <c r="F6916" s="80">
        <v>707910</v>
      </c>
      <c r="G6916" s="80">
        <v>5</v>
      </c>
      <c r="H6916" s="280" t="s">
        <v>1342</v>
      </c>
      <c r="I6916" s="80"/>
    </row>
    <row r="6917" spans="1:9">
      <c r="A6917" s="280" t="s">
        <v>8327</v>
      </c>
      <c r="B6917" s="280" t="s">
        <v>1393</v>
      </c>
      <c r="C6917" s="280" t="s">
        <v>1211</v>
      </c>
      <c r="D6917" s="280" t="s">
        <v>1344</v>
      </c>
      <c r="E6917" s="80">
        <v>0</v>
      </c>
      <c r="F6917" s="80">
        <v>707910</v>
      </c>
      <c r="G6917" s="80">
        <v>5</v>
      </c>
      <c r="H6917" s="280" t="s">
        <v>1394</v>
      </c>
      <c r="I6917" s="80"/>
    </row>
    <row r="6918" spans="1:9">
      <c r="A6918" s="280" t="s">
        <v>8328</v>
      </c>
      <c r="B6918" s="280" t="s">
        <v>1415</v>
      </c>
      <c r="C6918" s="280" t="s">
        <v>1211</v>
      </c>
      <c r="D6918" s="280" t="s">
        <v>1344</v>
      </c>
      <c r="E6918" s="80">
        <v>0</v>
      </c>
      <c r="F6918" s="80">
        <v>707910</v>
      </c>
      <c r="G6918" s="80">
        <v>5</v>
      </c>
      <c r="H6918" s="280" t="s">
        <v>1394</v>
      </c>
      <c r="I6918" s="80"/>
    </row>
    <row r="6919" spans="1:9">
      <c r="A6919" s="280" t="s">
        <v>8329</v>
      </c>
      <c r="B6919" s="280" t="s">
        <v>1436</v>
      </c>
      <c r="C6919" s="280" t="s">
        <v>1211</v>
      </c>
      <c r="D6919" s="280" t="s">
        <v>1344</v>
      </c>
      <c r="E6919" s="80">
        <v>0</v>
      </c>
      <c r="F6919" s="80">
        <v>707910</v>
      </c>
      <c r="G6919" s="80">
        <v>5</v>
      </c>
      <c r="H6919" s="280" t="s">
        <v>1394</v>
      </c>
      <c r="I6919" s="80"/>
    </row>
    <row r="6920" spans="1:9">
      <c r="A6920" s="280" t="s">
        <v>8330</v>
      </c>
      <c r="B6920" s="280" t="s">
        <v>5752</v>
      </c>
      <c r="C6920" s="280" t="s">
        <v>1212</v>
      </c>
      <c r="D6920" s="280" t="s">
        <v>1394</v>
      </c>
      <c r="E6920" s="80">
        <v>1</v>
      </c>
      <c r="F6920" s="80">
        <v>707910</v>
      </c>
      <c r="G6920" s="80">
        <v>5</v>
      </c>
      <c r="H6920" s="280" t="s">
        <v>1394</v>
      </c>
      <c r="I6920" s="80"/>
    </row>
    <row r="6921" spans="1:9">
      <c r="A6921" s="280" t="s">
        <v>8331</v>
      </c>
      <c r="B6921" s="280" t="s">
        <v>5754</v>
      </c>
      <c r="C6921" s="280" t="s">
        <v>1212</v>
      </c>
      <c r="D6921" s="280" t="s">
        <v>1394</v>
      </c>
      <c r="E6921" s="80">
        <v>918449.36777869426</v>
      </c>
      <c r="F6921" s="80">
        <v>707910</v>
      </c>
      <c r="G6921" s="80">
        <v>5</v>
      </c>
      <c r="H6921" s="280" t="s">
        <v>1394</v>
      </c>
      <c r="I6921" s="80"/>
    </row>
    <row r="6922" spans="1:9">
      <c r="A6922" s="280" t="s">
        <v>8332</v>
      </c>
      <c r="B6922" s="280" t="s">
        <v>1457</v>
      </c>
      <c r="C6922" s="280" t="s">
        <v>1212</v>
      </c>
      <c r="D6922" s="280" t="s">
        <v>1211</v>
      </c>
      <c r="E6922" s="80">
        <v>0.97798769358457693</v>
      </c>
      <c r="F6922" s="80">
        <v>707910</v>
      </c>
      <c r="G6922" s="80">
        <v>5</v>
      </c>
      <c r="H6922" s="280" t="s">
        <v>1342</v>
      </c>
      <c r="I6922" s="80"/>
    </row>
    <row r="6923" spans="1:9">
      <c r="A6923" s="280" t="s">
        <v>8333</v>
      </c>
      <c r="B6923" s="280" t="s">
        <v>1457</v>
      </c>
      <c r="C6923" s="280" t="s">
        <v>1212</v>
      </c>
      <c r="D6923" s="280" t="s">
        <v>1212</v>
      </c>
      <c r="E6923" s="80">
        <v>1</v>
      </c>
      <c r="F6923" s="80">
        <v>707910</v>
      </c>
      <c r="G6923" s="80">
        <v>5</v>
      </c>
      <c r="H6923" s="280" t="s">
        <v>1342</v>
      </c>
      <c r="I6923" s="80"/>
    </row>
    <row r="6924" spans="1:9">
      <c r="A6924" s="280" t="s">
        <v>8334</v>
      </c>
      <c r="B6924" s="280" t="s">
        <v>1457</v>
      </c>
      <c r="C6924" s="280" t="s">
        <v>1212</v>
      </c>
      <c r="D6924" s="280" t="s">
        <v>1213</v>
      </c>
      <c r="E6924" s="80">
        <v>0.97813767339289559</v>
      </c>
      <c r="F6924" s="80">
        <v>707910</v>
      </c>
      <c r="G6924" s="80">
        <v>5</v>
      </c>
      <c r="H6924" s="280" t="s">
        <v>1342</v>
      </c>
      <c r="I6924" s="80"/>
    </row>
    <row r="6925" spans="1:9">
      <c r="A6925" s="280" t="s">
        <v>8335</v>
      </c>
      <c r="B6925" s="280" t="s">
        <v>1457</v>
      </c>
      <c r="C6925" s="280" t="s">
        <v>1212</v>
      </c>
      <c r="D6925" s="280" t="s">
        <v>1214</v>
      </c>
      <c r="E6925" s="80">
        <v>0.99762228224371596</v>
      </c>
      <c r="F6925" s="80">
        <v>707910</v>
      </c>
      <c r="G6925" s="80">
        <v>5</v>
      </c>
      <c r="H6925" s="280" t="s">
        <v>1342</v>
      </c>
      <c r="I6925" s="80"/>
    </row>
    <row r="6926" spans="1:9">
      <c r="A6926" s="280" t="s">
        <v>8336</v>
      </c>
      <c r="B6926" s="280" t="s">
        <v>1457</v>
      </c>
      <c r="C6926" s="280" t="s">
        <v>1212</v>
      </c>
      <c r="D6926" s="280" t="s">
        <v>1215</v>
      </c>
      <c r="E6926" s="80">
        <v>0.98795931740040832</v>
      </c>
      <c r="F6926" s="80">
        <v>707910</v>
      </c>
      <c r="G6926" s="80">
        <v>5</v>
      </c>
      <c r="H6926" s="280" t="s">
        <v>1342</v>
      </c>
      <c r="I6926" s="80"/>
    </row>
    <row r="6927" spans="1:9">
      <c r="A6927" s="280" t="s">
        <v>8337</v>
      </c>
      <c r="B6927" s="280" t="s">
        <v>1457</v>
      </c>
      <c r="C6927" s="280" t="s">
        <v>1212</v>
      </c>
      <c r="D6927" s="280" t="s">
        <v>1216</v>
      </c>
      <c r="E6927" s="80">
        <v>2.0619660182858732</v>
      </c>
      <c r="F6927" s="80">
        <v>707910</v>
      </c>
      <c r="G6927" s="80">
        <v>5</v>
      </c>
      <c r="H6927" s="280" t="s">
        <v>1342</v>
      </c>
      <c r="I6927" s="80"/>
    </row>
    <row r="6928" spans="1:9">
      <c r="A6928" s="280" t="s">
        <v>8338</v>
      </c>
      <c r="B6928" s="280" t="s">
        <v>1457</v>
      </c>
      <c r="C6928" s="280" t="s">
        <v>1212</v>
      </c>
      <c r="D6928" s="280" t="s">
        <v>1217</v>
      </c>
      <c r="E6928" s="80">
        <v>0.84091703347020696</v>
      </c>
      <c r="F6928" s="80">
        <v>707910</v>
      </c>
      <c r="G6928" s="80">
        <v>5</v>
      </c>
      <c r="H6928" s="280" t="s">
        <v>1342</v>
      </c>
      <c r="I6928" s="80"/>
    </row>
    <row r="6929" spans="1:9">
      <c r="A6929" s="280" t="s">
        <v>8339</v>
      </c>
      <c r="B6929" s="280" t="s">
        <v>1457</v>
      </c>
      <c r="C6929" s="280" t="s">
        <v>1212</v>
      </c>
      <c r="D6929" s="280" t="s">
        <v>1218</v>
      </c>
      <c r="E6929" s="80">
        <v>0.80323321252573954</v>
      </c>
      <c r="F6929" s="80">
        <v>707910</v>
      </c>
      <c r="G6929" s="80">
        <v>5</v>
      </c>
      <c r="H6929" s="280" t="s">
        <v>1342</v>
      </c>
      <c r="I6929" s="80"/>
    </row>
    <row r="6930" spans="1:9">
      <c r="A6930" s="280" t="s">
        <v>8340</v>
      </c>
      <c r="B6930" s="280" t="s">
        <v>1457</v>
      </c>
      <c r="C6930" s="280" t="s">
        <v>1212</v>
      </c>
      <c r="D6930" s="280" t="s">
        <v>1219</v>
      </c>
      <c r="E6930" s="80">
        <v>124927.24401582363</v>
      </c>
      <c r="F6930" s="80">
        <v>707910</v>
      </c>
      <c r="G6930" s="80">
        <v>5</v>
      </c>
      <c r="H6930" s="280" t="s">
        <v>1342</v>
      </c>
      <c r="I6930" s="80"/>
    </row>
    <row r="6931" spans="1:9">
      <c r="A6931" s="280" t="s">
        <v>8341</v>
      </c>
      <c r="B6931" s="280" t="s">
        <v>1457</v>
      </c>
      <c r="C6931" s="280" t="s">
        <v>1212</v>
      </c>
      <c r="D6931" s="280" t="s">
        <v>1347</v>
      </c>
      <c r="E6931" s="80">
        <v>1.4900881763397487</v>
      </c>
      <c r="F6931" s="80">
        <v>707910</v>
      </c>
      <c r="G6931" s="80">
        <v>5</v>
      </c>
      <c r="H6931" s="280" t="s">
        <v>1342</v>
      </c>
      <c r="I6931" s="80"/>
    </row>
    <row r="6932" spans="1:9">
      <c r="A6932" s="280" t="s">
        <v>8342</v>
      </c>
      <c r="B6932" s="280" t="s">
        <v>1393</v>
      </c>
      <c r="C6932" s="280" t="s">
        <v>1212</v>
      </c>
      <c r="D6932" s="280" t="s">
        <v>1347</v>
      </c>
      <c r="E6932" s="80">
        <v>1.5990733285304629E-3</v>
      </c>
      <c r="F6932" s="80">
        <v>707910</v>
      </c>
      <c r="G6932" s="80">
        <v>5</v>
      </c>
      <c r="H6932" s="280" t="s">
        <v>1394</v>
      </c>
      <c r="I6932" s="80"/>
    </row>
    <row r="6933" spans="1:9">
      <c r="A6933" s="280" t="s">
        <v>8343</v>
      </c>
      <c r="B6933" s="280" t="s">
        <v>1415</v>
      </c>
      <c r="C6933" s="280" t="s">
        <v>1212</v>
      </c>
      <c r="D6933" s="280" t="s">
        <v>1347</v>
      </c>
      <c r="E6933" s="80">
        <v>6.4571917084822706E-4</v>
      </c>
      <c r="F6933" s="80">
        <v>707910</v>
      </c>
      <c r="G6933" s="80">
        <v>5</v>
      </c>
      <c r="H6933" s="280" t="s">
        <v>1394</v>
      </c>
      <c r="I6933" s="80"/>
    </row>
    <row r="6934" spans="1:9">
      <c r="A6934" s="280" t="s">
        <v>8344</v>
      </c>
      <c r="B6934" s="280" t="s">
        <v>1436</v>
      </c>
      <c r="C6934" s="280" t="s">
        <v>1212</v>
      </c>
      <c r="D6934" s="280" t="s">
        <v>1347</v>
      </c>
      <c r="E6934" s="80">
        <v>2.6074679452453412E-4</v>
      </c>
      <c r="F6934" s="80">
        <v>707910</v>
      </c>
      <c r="G6934" s="80">
        <v>5</v>
      </c>
      <c r="H6934" s="280" t="s">
        <v>1394</v>
      </c>
      <c r="I6934" s="80"/>
    </row>
    <row r="6935" spans="1:9">
      <c r="A6935" s="280" t="s">
        <v>8345</v>
      </c>
      <c r="B6935" s="280" t="s">
        <v>1457</v>
      </c>
      <c r="C6935" s="280" t="s">
        <v>1212</v>
      </c>
      <c r="D6935" s="280" t="s">
        <v>1344</v>
      </c>
      <c r="E6935" s="80">
        <v>3.5514805736890658</v>
      </c>
      <c r="F6935" s="80">
        <v>707910</v>
      </c>
      <c r="G6935" s="80">
        <v>5</v>
      </c>
      <c r="H6935" s="280" t="s">
        <v>1342</v>
      </c>
      <c r="I6935" s="80"/>
    </row>
    <row r="6936" spans="1:9">
      <c r="A6936" s="280" t="s">
        <v>8346</v>
      </c>
      <c r="B6936" s="280" t="s">
        <v>1393</v>
      </c>
      <c r="C6936" s="280" t="s">
        <v>1212</v>
      </c>
      <c r="D6936" s="280" t="s">
        <v>1344</v>
      </c>
      <c r="E6936" s="80">
        <v>0</v>
      </c>
      <c r="F6936" s="80">
        <v>707910</v>
      </c>
      <c r="G6936" s="80">
        <v>5</v>
      </c>
      <c r="H6936" s="280" t="s">
        <v>1394</v>
      </c>
      <c r="I6936" s="80"/>
    </row>
    <row r="6937" spans="1:9">
      <c r="A6937" s="280" t="s">
        <v>8347</v>
      </c>
      <c r="B6937" s="280" t="s">
        <v>1415</v>
      </c>
      <c r="C6937" s="280" t="s">
        <v>1212</v>
      </c>
      <c r="D6937" s="280" t="s">
        <v>1344</v>
      </c>
      <c r="E6937" s="80">
        <v>0</v>
      </c>
      <c r="F6937" s="80">
        <v>707910</v>
      </c>
      <c r="G6937" s="80">
        <v>5</v>
      </c>
      <c r="H6937" s="280" t="s">
        <v>1394</v>
      </c>
      <c r="I6937" s="80"/>
    </row>
    <row r="6938" spans="1:9">
      <c r="A6938" s="280" t="s">
        <v>8348</v>
      </c>
      <c r="B6938" s="280" t="s">
        <v>1436</v>
      </c>
      <c r="C6938" s="280" t="s">
        <v>1212</v>
      </c>
      <c r="D6938" s="280" t="s">
        <v>1344</v>
      </c>
      <c r="E6938" s="80">
        <v>0</v>
      </c>
      <c r="F6938" s="80">
        <v>707910</v>
      </c>
      <c r="G6938" s="80">
        <v>5</v>
      </c>
      <c r="H6938" s="280" t="s">
        <v>1394</v>
      </c>
      <c r="I6938" s="80"/>
    </row>
    <row r="6939" spans="1:9">
      <c r="A6939" s="280" t="s">
        <v>8349</v>
      </c>
      <c r="B6939" s="280" t="s">
        <v>5752</v>
      </c>
      <c r="C6939" s="280" t="s">
        <v>1213</v>
      </c>
      <c r="D6939" s="280" t="s">
        <v>1394</v>
      </c>
      <c r="E6939" s="80">
        <v>1</v>
      </c>
      <c r="F6939" s="80">
        <v>707910</v>
      </c>
      <c r="G6939" s="80">
        <v>5</v>
      </c>
      <c r="H6939" s="280" t="s">
        <v>1394</v>
      </c>
      <c r="I6939" s="80"/>
    </row>
    <row r="6940" spans="1:9">
      <c r="A6940" s="280" t="s">
        <v>8350</v>
      </c>
      <c r="B6940" s="280" t="s">
        <v>5754</v>
      </c>
      <c r="C6940" s="280" t="s">
        <v>1213</v>
      </c>
      <c r="D6940" s="280" t="s">
        <v>1394</v>
      </c>
      <c r="E6940" s="80">
        <v>939075.13223743381</v>
      </c>
      <c r="F6940" s="80">
        <v>707910</v>
      </c>
      <c r="G6940" s="80">
        <v>5</v>
      </c>
      <c r="H6940" s="280" t="s">
        <v>1394</v>
      </c>
      <c r="I6940" s="80"/>
    </row>
    <row r="6941" spans="1:9">
      <c r="A6941" s="280" t="s">
        <v>8351</v>
      </c>
      <c r="B6941" s="280" t="s">
        <v>1457</v>
      </c>
      <c r="C6941" s="280" t="s">
        <v>1213</v>
      </c>
      <c r="D6941" s="280" t="s">
        <v>1211</v>
      </c>
      <c r="E6941" s="80">
        <v>0.99982392802751086</v>
      </c>
      <c r="F6941" s="80">
        <v>707910</v>
      </c>
      <c r="G6941" s="80">
        <v>5</v>
      </c>
      <c r="H6941" s="280" t="s">
        <v>1342</v>
      </c>
      <c r="I6941" s="80"/>
    </row>
    <row r="6942" spans="1:9">
      <c r="A6942" s="280" t="s">
        <v>8352</v>
      </c>
      <c r="B6942" s="280" t="s">
        <v>1457</v>
      </c>
      <c r="C6942" s="280" t="s">
        <v>1213</v>
      </c>
      <c r="D6942" s="280" t="s">
        <v>1212</v>
      </c>
      <c r="E6942" s="80">
        <v>1.0244314930086273</v>
      </c>
      <c r="F6942" s="80">
        <v>707910</v>
      </c>
      <c r="G6942" s="80">
        <v>5</v>
      </c>
      <c r="H6942" s="280" t="s">
        <v>1342</v>
      </c>
      <c r="I6942" s="80"/>
    </row>
    <row r="6943" spans="1:9">
      <c r="A6943" s="280" t="s">
        <v>8353</v>
      </c>
      <c r="B6943" s="280" t="s">
        <v>1457</v>
      </c>
      <c r="C6943" s="280" t="s">
        <v>1213</v>
      </c>
      <c r="D6943" s="280" t="s">
        <v>1213</v>
      </c>
      <c r="E6943" s="80">
        <v>1</v>
      </c>
      <c r="F6943" s="80">
        <v>707910</v>
      </c>
      <c r="G6943" s="80">
        <v>5</v>
      </c>
      <c r="H6943" s="280" t="s">
        <v>1342</v>
      </c>
      <c r="I6943" s="80"/>
    </row>
    <row r="6944" spans="1:9">
      <c r="A6944" s="280" t="s">
        <v>8354</v>
      </c>
      <c r="B6944" s="280" t="s">
        <v>1457</v>
      </c>
      <c r="C6944" s="280" t="s">
        <v>1213</v>
      </c>
      <c r="D6944" s="280" t="s">
        <v>1214</v>
      </c>
      <c r="E6944" s="80">
        <v>1.0209393860941114</v>
      </c>
      <c r="F6944" s="80">
        <v>707910</v>
      </c>
      <c r="G6944" s="80">
        <v>5</v>
      </c>
      <c r="H6944" s="280" t="s">
        <v>1342</v>
      </c>
      <c r="I6944" s="80"/>
    </row>
    <row r="6945" spans="1:9">
      <c r="A6945" s="280" t="s">
        <v>8355</v>
      </c>
      <c r="B6945" s="280" t="s">
        <v>1457</v>
      </c>
      <c r="C6945" s="280" t="s">
        <v>1213</v>
      </c>
      <c r="D6945" s="280" t="s">
        <v>1215</v>
      </c>
      <c r="E6945" s="80">
        <v>1.0120966244198091</v>
      </c>
      <c r="F6945" s="80">
        <v>707910</v>
      </c>
      <c r="G6945" s="80">
        <v>5</v>
      </c>
      <c r="H6945" s="280" t="s">
        <v>1342</v>
      </c>
      <c r="I6945" s="80"/>
    </row>
    <row r="6946" spans="1:9">
      <c r="A6946" s="280" t="s">
        <v>8356</v>
      </c>
      <c r="B6946" s="280" t="s">
        <v>1457</v>
      </c>
      <c r="C6946" s="280" t="s">
        <v>1213</v>
      </c>
      <c r="D6946" s="280" t="s">
        <v>1216</v>
      </c>
      <c r="E6946" s="80">
        <v>2.0948624854659821</v>
      </c>
      <c r="F6946" s="80">
        <v>707910</v>
      </c>
      <c r="G6946" s="80">
        <v>5</v>
      </c>
      <c r="H6946" s="280" t="s">
        <v>1342</v>
      </c>
      <c r="I6946" s="80"/>
    </row>
    <row r="6947" spans="1:9">
      <c r="A6947" s="280" t="s">
        <v>8357</v>
      </c>
      <c r="B6947" s="280" t="s">
        <v>1457</v>
      </c>
      <c r="C6947" s="280" t="s">
        <v>1213</v>
      </c>
      <c r="D6947" s="280" t="s">
        <v>1217</v>
      </c>
      <c r="E6947" s="80">
        <v>0.86142810569640482</v>
      </c>
      <c r="F6947" s="80">
        <v>707910</v>
      </c>
      <c r="G6947" s="80">
        <v>5</v>
      </c>
      <c r="H6947" s="280" t="s">
        <v>1342</v>
      </c>
      <c r="I6947" s="80"/>
    </row>
    <row r="6948" spans="1:9">
      <c r="A6948" s="280" t="s">
        <v>8358</v>
      </c>
      <c r="B6948" s="280" t="s">
        <v>1457</v>
      </c>
      <c r="C6948" s="280" t="s">
        <v>1213</v>
      </c>
      <c r="D6948" s="280" t="s">
        <v>1218</v>
      </c>
      <c r="E6948" s="80">
        <v>0.82313844488871213</v>
      </c>
      <c r="F6948" s="80">
        <v>707910</v>
      </c>
      <c r="G6948" s="80">
        <v>5</v>
      </c>
      <c r="H6948" s="280" t="s">
        <v>1342</v>
      </c>
      <c r="I6948" s="80"/>
    </row>
    <row r="6949" spans="1:9">
      <c r="A6949" s="280" t="s">
        <v>8359</v>
      </c>
      <c r="B6949" s="280" t="s">
        <v>1457</v>
      </c>
      <c r="C6949" s="280" t="s">
        <v>1213</v>
      </c>
      <c r="D6949" s="280" t="s">
        <v>1219</v>
      </c>
      <c r="E6949" s="80">
        <v>127761.43386313709</v>
      </c>
      <c r="F6949" s="80">
        <v>707910</v>
      </c>
      <c r="G6949" s="80">
        <v>5</v>
      </c>
      <c r="H6949" s="280" t="s">
        <v>1342</v>
      </c>
      <c r="I6949" s="80"/>
    </row>
    <row r="6950" spans="1:9">
      <c r="A6950" s="280" t="s">
        <v>8360</v>
      </c>
      <c r="B6950" s="280" t="s">
        <v>1457</v>
      </c>
      <c r="C6950" s="280" t="s">
        <v>1213</v>
      </c>
      <c r="D6950" s="280" t="s">
        <v>1347</v>
      </c>
      <c r="E6950" s="80">
        <v>1.5230543591895216</v>
      </c>
      <c r="F6950" s="80">
        <v>707910</v>
      </c>
      <c r="G6950" s="80">
        <v>5</v>
      </c>
      <c r="H6950" s="280" t="s">
        <v>1342</v>
      </c>
      <c r="I6950" s="80"/>
    </row>
    <row r="6951" spans="1:9">
      <c r="A6951" s="280" t="s">
        <v>8361</v>
      </c>
      <c r="B6951" s="280" t="s">
        <v>1393</v>
      </c>
      <c r="C6951" s="280" t="s">
        <v>1213</v>
      </c>
      <c r="D6951" s="280" t="s">
        <v>1347</v>
      </c>
      <c r="E6951" s="80">
        <v>0</v>
      </c>
      <c r="F6951" s="80">
        <v>707910</v>
      </c>
      <c r="G6951" s="80">
        <v>5</v>
      </c>
      <c r="H6951" s="280" t="s">
        <v>1394</v>
      </c>
      <c r="I6951" s="80"/>
    </row>
    <row r="6952" spans="1:9">
      <c r="A6952" s="280" t="s">
        <v>8362</v>
      </c>
      <c r="B6952" s="280" t="s">
        <v>1415</v>
      </c>
      <c r="C6952" s="280" t="s">
        <v>1213</v>
      </c>
      <c r="D6952" s="280" t="s">
        <v>1347</v>
      </c>
      <c r="E6952" s="80">
        <v>0</v>
      </c>
      <c r="F6952" s="80">
        <v>707910</v>
      </c>
      <c r="G6952" s="80">
        <v>5</v>
      </c>
      <c r="H6952" s="280" t="s">
        <v>1394</v>
      </c>
      <c r="I6952" s="80"/>
    </row>
    <row r="6953" spans="1:9">
      <c r="A6953" s="280" t="s">
        <v>8363</v>
      </c>
      <c r="B6953" s="280" t="s">
        <v>1436</v>
      </c>
      <c r="C6953" s="280" t="s">
        <v>1213</v>
      </c>
      <c r="D6953" s="280" t="s">
        <v>1347</v>
      </c>
      <c r="E6953" s="80">
        <v>0</v>
      </c>
      <c r="F6953" s="80">
        <v>707910</v>
      </c>
      <c r="G6953" s="80">
        <v>5</v>
      </c>
      <c r="H6953" s="280" t="s">
        <v>1394</v>
      </c>
      <c r="I6953" s="80"/>
    </row>
    <row r="6954" spans="1:9">
      <c r="A6954" s="280" t="s">
        <v>8364</v>
      </c>
      <c r="B6954" s="280" t="s">
        <v>1457</v>
      </c>
      <c r="C6954" s="280" t="s">
        <v>1213</v>
      </c>
      <c r="D6954" s="280" t="s">
        <v>1344</v>
      </c>
      <c r="E6954" s="80">
        <v>3.6309328888795229</v>
      </c>
      <c r="F6954" s="80">
        <v>707910</v>
      </c>
      <c r="G6954" s="80">
        <v>5</v>
      </c>
      <c r="H6954" s="280" t="s">
        <v>1342</v>
      </c>
      <c r="I6954" s="80"/>
    </row>
    <row r="6955" spans="1:9">
      <c r="A6955" s="280" t="s">
        <v>8365</v>
      </c>
      <c r="B6955" s="280" t="s">
        <v>1393</v>
      </c>
      <c r="C6955" s="280" t="s">
        <v>1213</v>
      </c>
      <c r="D6955" s="280" t="s">
        <v>1344</v>
      </c>
      <c r="E6955" s="80">
        <v>0</v>
      </c>
      <c r="F6955" s="80">
        <v>707910</v>
      </c>
      <c r="G6955" s="80">
        <v>5</v>
      </c>
      <c r="H6955" s="280" t="s">
        <v>1394</v>
      </c>
      <c r="I6955" s="80"/>
    </row>
    <row r="6956" spans="1:9">
      <c r="A6956" s="280" t="s">
        <v>8366</v>
      </c>
      <c r="B6956" s="280" t="s">
        <v>1415</v>
      </c>
      <c r="C6956" s="280" t="s">
        <v>1213</v>
      </c>
      <c r="D6956" s="280" t="s">
        <v>1344</v>
      </c>
      <c r="E6956" s="80">
        <v>0</v>
      </c>
      <c r="F6956" s="80">
        <v>707910</v>
      </c>
      <c r="G6956" s="80">
        <v>5</v>
      </c>
      <c r="H6956" s="280" t="s">
        <v>1394</v>
      </c>
      <c r="I6956" s="80"/>
    </row>
    <row r="6957" spans="1:9">
      <c r="A6957" s="280" t="s">
        <v>8367</v>
      </c>
      <c r="B6957" s="280" t="s">
        <v>1436</v>
      </c>
      <c r="C6957" s="280" t="s">
        <v>1213</v>
      </c>
      <c r="D6957" s="280" t="s">
        <v>1344</v>
      </c>
      <c r="E6957" s="80">
        <v>0</v>
      </c>
      <c r="F6957" s="80">
        <v>707910</v>
      </c>
      <c r="G6957" s="80">
        <v>5</v>
      </c>
      <c r="H6957" s="280" t="s">
        <v>1394</v>
      </c>
      <c r="I6957" s="80"/>
    </row>
    <row r="6958" spans="1:9">
      <c r="A6958" s="280" t="s">
        <v>8368</v>
      </c>
      <c r="B6958" s="280" t="s">
        <v>5752</v>
      </c>
      <c r="C6958" s="280" t="s">
        <v>1214</v>
      </c>
      <c r="D6958" s="280" t="s">
        <v>1394</v>
      </c>
      <c r="E6958" s="80">
        <v>1</v>
      </c>
      <c r="F6958" s="80">
        <v>707910</v>
      </c>
      <c r="G6958" s="80">
        <v>5</v>
      </c>
      <c r="H6958" s="280" t="s">
        <v>1394</v>
      </c>
      <c r="I6958" s="80"/>
    </row>
    <row r="6959" spans="1:9">
      <c r="A6959" s="280" t="s">
        <v>8369</v>
      </c>
      <c r="B6959" s="280" t="s">
        <v>5754</v>
      </c>
      <c r="C6959" s="280" t="s">
        <v>1214</v>
      </c>
      <c r="D6959" s="280" t="s">
        <v>1394</v>
      </c>
      <c r="E6959" s="80">
        <v>920694.38150746387</v>
      </c>
      <c r="F6959" s="80">
        <v>707910</v>
      </c>
      <c r="G6959" s="80">
        <v>5</v>
      </c>
      <c r="H6959" s="280" t="s">
        <v>1394</v>
      </c>
      <c r="I6959" s="80"/>
    </row>
    <row r="6960" spans="1:9">
      <c r="A6960" s="280" t="s">
        <v>8370</v>
      </c>
      <c r="B6960" s="280" t="s">
        <v>1457</v>
      </c>
      <c r="C6960" s="280" t="s">
        <v>1214</v>
      </c>
      <c r="D6960" s="280" t="s">
        <v>1211</v>
      </c>
      <c r="E6960" s="80">
        <v>0.98033553180747446</v>
      </c>
      <c r="F6960" s="80">
        <v>707910</v>
      </c>
      <c r="G6960" s="80">
        <v>5</v>
      </c>
      <c r="H6960" s="280" t="s">
        <v>1342</v>
      </c>
      <c r="I6960" s="80"/>
    </row>
    <row r="6961" spans="1:9">
      <c r="A6961" s="280" t="s">
        <v>8371</v>
      </c>
      <c r="B6961" s="280" t="s">
        <v>1457</v>
      </c>
      <c r="C6961" s="280" t="s">
        <v>1214</v>
      </c>
      <c r="D6961" s="280" t="s">
        <v>1212</v>
      </c>
      <c r="E6961" s="80">
        <v>1.0034863331985753</v>
      </c>
      <c r="F6961" s="80">
        <v>707910</v>
      </c>
      <c r="G6961" s="80">
        <v>5</v>
      </c>
      <c r="H6961" s="280" t="s">
        <v>1342</v>
      </c>
      <c r="I6961" s="80"/>
    </row>
    <row r="6962" spans="1:9">
      <c r="A6962" s="280" t="s">
        <v>8372</v>
      </c>
      <c r="B6962" s="280" t="s">
        <v>1457</v>
      </c>
      <c r="C6962" s="280" t="s">
        <v>1214</v>
      </c>
      <c r="D6962" s="280" t="s">
        <v>1213</v>
      </c>
      <c r="E6962" s="80">
        <v>0.98051011626808937</v>
      </c>
      <c r="F6962" s="80">
        <v>707910</v>
      </c>
      <c r="G6962" s="80">
        <v>5</v>
      </c>
      <c r="H6962" s="280" t="s">
        <v>1342</v>
      </c>
      <c r="I6962" s="80"/>
    </row>
    <row r="6963" spans="1:9">
      <c r="A6963" s="280" t="s">
        <v>8373</v>
      </c>
      <c r="B6963" s="280" t="s">
        <v>1457</v>
      </c>
      <c r="C6963" s="280" t="s">
        <v>1214</v>
      </c>
      <c r="D6963" s="280" t="s">
        <v>1214</v>
      </c>
      <c r="E6963" s="80">
        <v>1</v>
      </c>
      <c r="F6963" s="80">
        <v>707910</v>
      </c>
      <c r="G6963" s="80">
        <v>5</v>
      </c>
      <c r="H6963" s="280" t="s">
        <v>1342</v>
      </c>
      <c r="I6963" s="80"/>
    </row>
    <row r="6964" spans="1:9">
      <c r="A6964" s="280" t="s">
        <v>8374</v>
      </c>
      <c r="B6964" s="280" t="s">
        <v>1457</v>
      </c>
      <c r="C6964" s="280" t="s">
        <v>1214</v>
      </c>
      <c r="D6964" s="280" t="s">
        <v>1215</v>
      </c>
      <c r="E6964" s="80">
        <v>0.99143053874511788</v>
      </c>
      <c r="F6964" s="80">
        <v>707910</v>
      </c>
      <c r="G6964" s="80">
        <v>5</v>
      </c>
      <c r="H6964" s="280" t="s">
        <v>1342</v>
      </c>
      <c r="I6964" s="80"/>
    </row>
    <row r="6965" spans="1:9">
      <c r="A6965" s="280" t="s">
        <v>8375</v>
      </c>
      <c r="B6965" s="280" t="s">
        <v>1457</v>
      </c>
      <c r="C6965" s="280" t="s">
        <v>1214</v>
      </c>
      <c r="D6965" s="280" t="s">
        <v>1216</v>
      </c>
      <c r="E6965" s="80">
        <v>2.066307582267465</v>
      </c>
      <c r="F6965" s="80">
        <v>707910</v>
      </c>
      <c r="G6965" s="80">
        <v>5</v>
      </c>
      <c r="H6965" s="280" t="s">
        <v>1342</v>
      </c>
      <c r="I6965" s="80"/>
    </row>
    <row r="6966" spans="1:9">
      <c r="A6966" s="280" t="s">
        <v>8376</v>
      </c>
      <c r="B6966" s="280" t="s">
        <v>1457</v>
      </c>
      <c r="C6966" s="280" t="s">
        <v>1214</v>
      </c>
      <c r="D6966" s="280" t="s">
        <v>1217</v>
      </c>
      <c r="E6966" s="80">
        <v>0.84385648253564305</v>
      </c>
      <c r="F6966" s="80">
        <v>707910</v>
      </c>
      <c r="G6966" s="80">
        <v>5</v>
      </c>
      <c r="H6966" s="280" t="s">
        <v>1342</v>
      </c>
      <c r="I6966" s="80"/>
    </row>
    <row r="6967" spans="1:9">
      <c r="A6967" s="280" t="s">
        <v>8377</v>
      </c>
      <c r="B6967" s="280" t="s">
        <v>1457</v>
      </c>
      <c r="C6967" s="280" t="s">
        <v>1214</v>
      </c>
      <c r="D6967" s="280" t="s">
        <v>1218</v>
      </c>
      <c r="E6967" s="80">
        <v>0.80594726564659103</v>
      </c>
      <c r="F6967" s="80">
        <v>707910</v>
      </c>
      <c r="G6967" s="80">
        <v>5</v>
      </c>
      <c r="H6967" s="280" t="s">
        <v>1342</v>
      </c>
      <c r="I6967" s="80"/>
    </row>
    <row r="6968" spans="1:9">
      <c r="A6968" s="280" t="s">
        <v>8378</v>
      </c>
      <c r="B6968" s="280" t="s">
        <v>1457</v>
      </c>
      <c r="C6968" s="280" t="s">
        <v>1214</v>
      </c>
      <c r="D6968" s="280" t="s">
        <v>1219</v>
      </c>
      <c r="E6968" s="80">
        <v>124927.24645156549</v>
      </c>
      <c r="F6968" s="80">
        <v>707910</v>
      </c>
      <c r="G6968" s="80">
        <v>5</v>
      </c>
      <c r="H6968" s="280" t="s">
        <v>1342</v>
      </c>
      <c r="I6968" s="80"/>
    </row>
    <row r="6969" spans="1:9">
      <c r="A6969" s="280" t="s">
        <v>8379</v>
      </c>
      <c r="B6969" s="280" t="s">
        <v>1457</v>
      </c>
      <c r="C6969" s="280" t="s">
        <v>1214</v>
      </c>
      <c r="D6969" s="280" t="s">
        <v>1347</v>
      </c>
      <c r="E6969" s="80">
        <v>1.4934591374167638</v>
      </c>
      <c r="F6969" s="80">
        <v>707910</v>
      </c>
      <c r="G6969" s="80">
        <v>5</v>
      </c>
      <c r="H6969" s="280" t="s">
        <v>1342</v>
      </c>
      <c r="I6969" s="80"/>
    </row>
    <row r="6970" spans="1:9">
      <c r="A6970" s="280" t="s">
        <v>8380</v>
      </c>
      <c r="B6970" s="280" t="s">
        <v>1393</v>
      </c>
      <c r="C6970" s="280" t="s">
        <v>1214</v>
      </c>
      <c r="D6970" s="280" t="s">
        <v>1347</v>
      </c>
      <c r="E6970" s="80">
        <v>0</v>
      </c>
      <c r="F6970" s="80">
        <v>707910</v>
      </c>
      <c r="G6970" s="80">
        <v>5</v>
      </c>
      <c r="H6970" s="280" t="s">
        <v>1394</v>
      </c>
      <c r="I6970" s="80"/>
    </row>
    <row r="6971" spans="1:9">
      <c r="A6971" s="280" t="s">
        <v>8381</v>
      </c>
      <c r="B6971" s="280" t="s">
        <v>1415</v>
      </c>
      <c r="C6971" s="280" t="s">
        <v>1214</v>
      </c>
      <c r="D6971" s="280" t="s">
        <v>1347</v>
      </c>
      <c r="E6971" s="80">
        <v>0</v>
      </c>
      <c r="F6971" s="80">
        <v>707910</v>
      </c>
      <c r="G6971" s="80">
        <v>5</v>
      </c>
      <c r="H6971" s="280" t="s">
        <v>1394</v>
      </c>
      <c r="I6971" s="80"/>
    </row>
    <row r="6972" spans="1:9">
      <c r="A6972" s="280" t="s">
        <v>8382</v>
      </c>
      <c r="B6972" s="280" t="s">
        <v>1436</v>
      </c>
      <c r="C6972" s="280" t="s">
        <v>1214</v>
      </c>
      <c r="D6972" s="280" t="s">
        <v>1347</v>
      </c>
      <c r="E6972" s="80">
        <v>0</v>
      </c>
      <c r="F6972" s="80">
        <v>707910</v>
      </c>
      <c r="G6972" s="80">
        <v>5</v>
      </c>
      <c r="H6972" s="280" t="s">
        <v>1394</v>
      </c>
      <c r="I6972" s="80"/>
    </row>
    <row r="6973" spans="1:9">
      <c r="A6973" s="280" t="s">
        <v>8383</v>
      </c>
      <c r="B6973" s="280" t="s">
        <v>1457</v>
      </c>
      <c r="C6973" s="280" t="s">
        <v>1214</v>
      </c>
      <c r="D6973" s="280" t="s">
        <v>1344</v>
      </c>
      <c r="E6973" s="80">
        <v>3.5599957420771764</v>
      </c>
      <c r="F6973" s="80">
        <v>707910</v>
      </c>
      <c r="G6973" s="80">
        <v>5</v>
      </c>
      <c r="H6973" s="280" t="s">
        <v>1342</v>
      </c>
      <c r="I6973" s="80"/>
    </row>
    <row r="6974" spans="1:9">
      <c r="A6974" s="280" t="s">
        <v>8384</v>
      </c>
      <c r="B6974" s="280" t="s">
        <v>1393</v>
      </c>
      <c r="C6974" s="280" t="s">
        <v>1214</v>
      </c>
      <c r="D6974" s="280" t="s">
        <v>1344</v>
      </c>
      <c r="E6974" s="80">
        <v>0</v>
      </c>
      <c r="F6974" s="80">
        <v>707910</v>
      </c>
      <c r="G6974" s="80">
        <v>5</v>
      </c>
      <c r="H6974" s="280" t="s">
        <v>1394</v>
      </c>
      <c r="I6974" s="80"/>
    </row>
    <row r="6975" spans="1:9">
      <c r="A6975" s="280" t="s">
        <v>8385</v>
      </c>
      <c r="B6975" s="280" t="s">
        <v>1415</v>
      </c>
      <c r="C6975" s="280" t="s">
        <v>1214</v>
      </c>
      <c r="D6975" s="280" t="s">
        <v>1344</v>
      </c>
      <c r="E6975" s="80">
        <v>0</v>
      </c>
      <c r="F6975" s="80">
        <v>707910</v>
      </c>
      <c r="G6975" s="80">
        <v>5</v>
      </c>
      <c r="H6975" s="280" t="s">
        <v>1394</v>
      </c>
      <c r="I6975" s="80"/>
    </row>
    <row r="6976" spans="1:9">
      <c r="A6976" s="280" t="s">
        <v>8386</v>
      </c>
      <c r="B6976" s="280" t="s">
        <v>1436</v>
      </c>
      <c r="C6976" s="280" t="s">
        <v>1214</v>
      </c>
      <c r="D6976" s="280" t="s">
        <v>1344</v>
      </c>
      <c r="E6976" s="80">
        <v>0</v>
      </c>
      <c r="F6976" s="80">
        <v>707910</v>
      </c>
      <c r="G6976" s="80">
        <v>5</v>
      </c>
      <c r="H6976" s="280" t="s">
        <v>1394</v>
      </c>
      <c r="I6976" s="80"/>
    </row>
    <row r="6977" spans="1:9">
      <c r="A6977" s="280" t="s">
        <v>8387</v>
      </c>
      <c r="B6977" s="280" t="s">
        <v>5752</v>
      </c>
      <c r="C6977" s="280" t="s">
        <v>1215</v>
      </c>
      <c r="D6977" s="280" t="s">
        <v>1394</v>
      </c>
      <c r="E6977" s="80">
        <v>1</v>
      </c>
      <c r="F6977" s="80">
        <v>707910</v>
      </c>
      <c r="G6977" s="80">
        <v>5</v>
      </c>
      <c r="H6977" s="280" t="s">
        <v>1394</v>
      </c>
      <c r="I6977" s="80"/>
    </row>
    <row r="6978" spans="1:9">
      <c r="A6978" s="280" t="s">
        <v>8388</v>
      </c>
      <c r="B6978" s="280" t="s">
        <v>5754</v>
      </c>
      <c r="C6978" s="280" t="s">
        <v>1215</v>
      </c>
      <c r="D6978" s="280" t="s">
        <v>1394</v>
      </c>
      <c r="E6978" s="80">
        <v>929975.19657027186</v>
      </c>
      <c r="F6978" s="80">
        <v>707910</v>
      </c>
      <c r="G6978" s="80">
        <v>5</v>
      </c>
      <c r="H6978" s="280" t="s">
        <v>1394</v>
      </c>
      <c r="I6978" s="80"/>
    </row>
    <row r="6979" spans="1:9">
      <c r="A6979" s="280" t="s">
        <v>8389</v>
      </c>
      <c r="B6979" s="280" t="s">
        <v>1457</v>
      </c>
      <c r="C6979" s="280" t="s">
        <v>1215</v>
      </c>
      <c r="D6979" s="280" t="s">
        <v>1211</v>
      </c>
      <c r="E6979" s="80">
        <v>0.99030321235228647</v>
      </c>
      <c r="F6979" s="80">
        <v>707910</v>
      </c>
      <c r="G6979" s="80">
        <v>5</v>
      </c>
      <c r="H6979" s="280" t="s">
        <v>1342</v>
      </c>
      <c r="I6979" s="80"/>
    </row>
    <row r="6980" spans="1:9">
      <c r="A6980" s="280" t="s">
        <v>8390</v>
      </c>
      <c r="B6980" s="280" t="s">
        <v>1457</v>
      </c>
      <c r="C6980" s="280" t="s">
        <v>1215</v>
      </c>
      <c r="D6980" s="280" t="s">
        <v>1212</v>
      </c>
      <c r="E6980" s="80">
        <v>1.0126040180010387</v>
      </c>
      <c r="F6980" s="80">
        <v>707910</v>
      </c>
      <c r="G6980" s="80">
        <v>5</v>
      </c>
      <c r="H6980" s="280" t="s">
        <v>1342</v>
      </c>
      <c r="I6980" s="80"/>
    </row>
    <row r="6981" spans="1:9">
      <c r="A6981" s="280" t="s">
        <v>8391</v>
      </c>
      <c r="B6981" s="280" t="s">
        <v>1457</v>
      </c>
      <c r="C6981" s="280" t="s">
        <v>1215</v>
      </c>
      <c r="D6981" s="280" t="s">
        <v>1213</v>
      </c>
      <c r="E6981" s="80">
        <v>0.99045363341068704</v>
      </c>
      <c r="F6981" s="80">
        <v>707910</v>
      </c>
      <c r="G6981" s="80">
        <v>5</v>
      </c>
      <c r="H6981" s="280" t="s">
        <v>1342</v>
      </c>
      <c r="I6981" s="80"/>
    </row>
    <row r="6982" spans="1:9">
      <c r="A6982" s="280" t="s">
        <v>8392</v>
      </c>
      <c r="B6982" s="280" t="s">
        <v>1457</v>
      </c>
      <c r="C6982" s="280" t="s">
        <v>1215</v>
      </c>
      <c r="D6982" s="280" t="s">
        <v>1214</v>
      </c>
      <c r="E6982" s="80">
        <v>1.0102112106974521</v>
      </c>
      <c r="F6982" s="80">
        <v>707910</v>
      </c>
      <c r="G6982" s="80">
        <v>5</v>
      </c>
      <c r="H6982" s="280" t="s">
        <v>1342</v>
      </c>
      <c r="I6982" s="80"/>
    </row>
    <row r="6983" spans="1:9">
      <c r="A6983" s="280" t="s">
        <v>8393</v>
      </c>
      <c r="B6983" s="280" t="s">
        <v>1457</v>
      </c>
      <c r="C6983" s="280" t="s">
        <v>1215</v>
      </c>
      <c r="D6983" s="280" t="s">
        <v>1215</v>
      </c>
      <c r="E6983" s="80">
        <v>1</v>
      </c>
      <c r="F6983" s="80">
        <v>707910</v>
      </c>
      <c r="G6983" s="80">
        <v>5</v>
      </c>
      <c r="H6983" s="280" t="s">
        <v>1342</v>
      </c>
      <c r="I6983" s="80"/>
    </row>
    <row r="6984" spans="1:9">
      <c r="A6984" s="280" t="s">
        <v>8394</v>
      </c>
      <c r="B6984" s="280" t="s">
        <v>1457</v>
      </c>
      <c r="C6984" s="280" t="s">
        <v>1215</v>
      </c>
      <c r="D6984" s="280" t="s">
        <v>1216</v>
      </c>
      <c r="E6984" s="80">
        <v>2.0848049221446261</v>
      </c>
      <c r="F6984" s="80">
        <v>707910</v>
      </c>
      <c r="G6984" s="80">
        <v>5</v>
      </c>
      <c r="H6984" s="280" t="s">
        <v>1342</v>
      </c>
      <c r="I6984" s="80"/>
    </row>
    <row r="6985" spans="1:9">
      <c r="A6985" s="280" t="s">
        <v>8395</v>
      </c>
      <c r="B6985" s="280" t="s">
        <v>1457</v>
      </c>
      <c r="C6985" s="280" t="s">
        <v>1215</v>
      </c>
      <c r="D6985" s="280" t="s">
        <v>1217</v>
      </c>
      <c r="E6985" s="80">
        <v>0.85121175043453545</v>
      </c>
      <c r="F6985" s="80">
        <v>707910</v>
      </c>
      <c r="G6985" s="80">
        <v>5</v>
      </c>
      <c r="H6985" s="280" t="s">
        <v>1342</v>
      </c>
      <c r="I6985" s="80"/>
    </row>
    <row r="6986" spans="1:9">
      <c r="A6986" s="280" t="s">
        <v>8396</v>
      </c>
      <c r="B6986" s="280" t="s">
        <v>1457</v>
      </c>
      <c r="C6986" s="280" t="s">
        <v>1215</v>
      </c>
      <c r="D6986" s="280" t="s">
        <v>1218</v>
      </c>
      <c r="E6986" s="80">
        <v>0.81106886215057361</v>
      </c>
      <c r="F6986" s="80">
        <v>707910</v>
      </c>
      <c r="G6986" s="80">
        <v>5</v>
      </c>
      <c r="H6986" s="280" t="s">
        <v>1342</v>
      </c>
      <c r="I6986" s="80"/>
    </row>
    <row r="6987" spans="1:9">
      <c r="A6987" s="280" t="s">
        <v>8397</v>
      </c>
      <c r="B6987" s="280" t="s">
        <v>1457</v>
      </c>
      <c r="C6987" s="280" t="s">
        <v>1215</v>
      </c>
      <c r="D6987" s="280" t="s">
        <v>1219</v>
      </c>
      <c r="E6987" s="80">
        <v>126234.4444598171</v>
      </c>
      <c r="F6987" s="80">
        <v>707910</v>
      </c>
      <c r="G6987" s="80">
        <v>5</v>
      </c>
      <c r="H6987" s="280" t="s">
        <v>1342</v>
      </c>
      <c r="I6987" s="80"/>
    </row>
    <row r="6988" spans="1:9">
      <c r="A6988" s="280" t="s">
        <v>8398</v>
      </c>
      <c r="B6988" s="280" t="s">
        <v>1457</v>
      </c>
      <c r="C6988" s="280" t="s">
        <v>1215</v>
      </c>
      <c r="D6988" s="280" t="s">
        <v>1347</v>
      </c>
      <c r="E6988" s="80">
        <v>1.5087644249701559</v>
      </c>
      <c r="F6988" s="80">
        <v>707910</v>
      </c>
      <c r="G6988" s="80">
        <v>5</v>
      </c>
      <c r="H6988" s="280" t="s">
        <v>1342</v>
      </c>
      <c r="I6988" s="80"/>
    </row>
    <row r="6989" spans="1:9">
      <c r="A6989" s="280" t="s">
        <v>8399</v>
      </c>
      <c r="B6989" s="280" t="s">
        <v>1393</v>
      </c>
      <c r="C6989" s="280" t="s">
        <v>1215</v>
      </c>
      <c r="D6989" s="280" t="s">
        <v>1347</v>
      </c>
      <c r="E6989" s="80">
        <v>1.5990733285304629E-3</v>
      </c>
      <c r="F6989" s="80">
        <v>707910</v>
      </c>
      <c r="G6989" s="80">
        <v>5</v>
      </c>
      <c r="H6989" s="280" t="s">
        <v>1394</v>
      </c>
      <c r="I6989" s="80"/>
    </row>
    <row r="6990" spans="1:9">
      <c r="A6990" s="280" t="s">
        <v>8400</v>
      </c>
      <c r="B6990" s="280" t="s">
        <v>1415</v>
      </c>
      <c r="C6990" s="280" t="s">
        <v>1215</v>
      </c>
      <c r="D6990" s="280" t="s">
        <v>1347</v>
      </c>
      <c r="E6990" s="80">
        <v>6.4571917084822706E-4</v>
      </c>
      <c r="F6990" s="80">
        <v>707910</v>
      </c>
      <c r="G6990" s="80">
        <v>5</v>
      </c>
      <c r="H6990" s="280" t="s">
        <v>1394</v>
      </c>
      <c r="I6990" s="80"/>
    </row>
    <row r="6991" spans="1:9">
      <c r="A6991" s="280" t="s">
        <v>8401</v>
      </c>
      <c r="B6991" s="280" t="s">
        <v>1436</v>
      </c>
      <c r="C6991" s="280" t="s">
        <v>1215</v>
      </c>
      <c r="D6991" s="280" t="s">
        <v>1347</v>
      </c>
      <c r="E6991" s="80">
        <v>2.6074679452453412E-4</v>
      </c>
      <c r="F6991" s="80">
        <v>707910</v>
      </c>
      <c r="G6991" s="80">
        <v>5</v>
      </c>
      <c r="H6991" s="280" t="s">
        <v>1394</v>
      </c>
      <c r="I6991" s="80"/>
    </row>
    <row r="6992" spans="1:9">
      <c r="A6992" s="280" t="s">
        <v>8402</v>
      </c>
      <c r="B6992" s="280" t="s">
        <v>1457</v>
      </c>
      <c r="C6992" s="280" t="s">
        <v>1215</v>
      </c>
      <c r="D6992" s="280" t="s">
        <v>1344</v>
      </c>
      <c r="E6992" s="80">
        <v>3.5960347186667119</v>
      </c>
      <c r="F6992" s="80">
        <v>707910</v>
      </c>
      <c r="G6992" s="80">
        <v>5</v>
      </c>
      <c r="H6992" s="280" t="s">
        <v>1342</v>
      </c>
      <c r="I6992" s="80"/>
    </row>
    <row r="6993" spans="1:9">
      <c r="A6993" s="280" t="s">
        <v>8403</v>
      </c>
      <c r="B6993" s="280" t="s">
        <v>1393</v>
      </c>
      <c r="C6993" s="280" t="s">
        <v>1215</v>
      </c>
      <c r="D6993" s="280" t="s">
        <v>1344</v>
      </c>
      <c r="E6993" s="80">
        <v>0</v>
      </c>
      <c r="F6993" s="80">
        <v>707910</v>
      </c>
      <c r="G6993" s="80">
        <v>5</v>
      </c>
      <c r="H6993" s="280" t="s">
        <v>1394</v>
      </c>
      <c r="I6993" s="80"/>
    </row>
    <row r="6994" spans="1:9">
      <c r="A6994" s="280" t="s">
        <v>8404</v>
      </c>
      <c r="B6994" s="280" t="s">
        <v>1415</v>
      </c>
      <c r="C6994" s="280" t="s">
        <v>1215</v>
      </c>
      <c r="D6994" s="280" t="s">
        <v>1344</v>
      </c>
      <c r="E6994" s="80">
        <v>0</v>
      </c>
      <c r="F6994" s="80">
        <v>707910</v>
      </c>
      <c r="G6994" s="80">
        <v>5</v>
      </c>
      <c r="H6994" s="280" t="s">
        <v>1394</v>
      </c>
      <c r="I6994" s="80"/>
    </row>
    <row r="6995" spans="1:9">
      <c r="A6995" s="280" t="s">
        <v>8405</v>
      </c>
      <c r="B6995" s="280" t="s">
        <v>1436</v>
      </c>
      <c r="C6995" s="280" t="s">
        <v>1215</v>
      </c>
      <c r="D6995" s="280" t="s">
        <v>1344</v>
      </c>
      <c r="E6995" s="80">
        <v>0</v>
      </c>
      <c r="F6995" s="80">
        <v>707910</v>
      </c>
      <c r="G6995" s="80">
        <v>5</v>
      </c>
      <c r="H6995" s="280" t="s">
        <v>1394</v>
      </c>
      <c r="I6995" s="80"/>
    </row>
    <row r="6996" spans="1:9">
      <c r="A6996" s="280" t="s">
        <v>8406</v>
      </c>
      <c r="B6996" s="280" t="s">
        <v>5752</v>
      </c>
      <c r="C6996" s="280" t="s">
        <v>1216</v>
      </c>
      <c r="D6996" s="280" t="s">
        <v>1394</v>
      </c>
      <c r="E6996" s="80">
        <v>0.99755901173878037</v>
      </c>
      <c r="F6996" s="80">
        <v>707910</v>
      </c>
      <c r="G6996" s="80">
        <v>5</v>
      </c>
      <c r="H6996" s="280" t="s">
        <v>1394</v>
      </c>
      <c r="I6996" s="80"/>
    </row>
    <row r="6997" spans="1:9">
      <c r="A6997" s="280" t="s">
        <v>8407</v>
      </c>
      <c r="B6997" s="280" t="s">
        <v>5754</v>
      </c>
      <c r="C6997" s="280" t="s">
        <v>1216</v>
      </c>
      <c r="D6997" s="280" t="s">
        <v>1394</v>
      </c>
      <c r="E6997" s="80">
        <v>783071.231078404</v>
      </c>
      <c r="F6997" s="80">
        <v>707910</v>
      </c>
      <c r="G6997" s="80">
        <v>5</v>
      </c>
      <c r="H6997" s="280" t="s">
        <v>1394</v>
      </c>
      <c r="I6997" s="80"/>
    </row>
    <row r="6998" spans="1:9">
      <c r="A6998" s="280" t="s">
        <v>8408</v>
      </c>
      <c r="B6998" s="280" t="s">
        <v>1457</v>
      </c>
      <c r="C6998" s="280" t="s">
        <v>1216</v>
      </c>
      <c r="D6998" s="280" t="s">
        <v>1211</v>
      </c>
      <c r="E6998" s="80">
        <v>0.8368225345294027</v>
      </c>
      <c r="F6998" s="80">
        <v>707910</v>
      </c>
      <c r="G6998" s="80">
        <v>5</v>
      </c>
      <c r="H6998" s="280" t="s">
        <v>1342</v>
      </c>
      <c r="I6998" s="80"/>
    </row>
    <row r="6999" spans="1:9">
      <c r="A6999" s="280" t="s">
        <v>8409</v>
      </c>
      <c r="B6999" s="280" t="s">
        <v>1457</v>
      </c>
      <c r="C6999" s="280" t="s">
        <v>1216</v>
      </c>
      <c r="D6999" s="280" t="s">
        <v>1212</v>
      </c>
      <c r="E6999" s="80">
        <v>0.85582388179297586</v>
      </c>
      <c r="F6999" s="80">
        <v>707910</v>
      </c>
      <c r="G6999" s="80">
        <v>5</v>
      </c>
      <c r="H6999" s="280" t="s">
        <v>1342</v>
      </c>
      <c r="I6999" s="80"/>
    </row>
    <row r="7000" spans="1:9">
      <c r="A7000" s="280" t="s">
        <v>8410</v>
      </c>
      <c r="B7000" s="280" t="s">
        <v>1457</v>
      </c>
      <c r="C7000" s="280" t="s">
        <v>1216</v>
      </c>
      <c r="D7000" s="280" t="s">
        <v>1213</v>
      </c>
      <c r="E7000" s="80">
        <v>0.83695455107840355</v>
      </c>
      <c r="F7000" s="80">
        <v>707910</v>
      </c>
      <c r="G7000" s="80">
        <v>5</v>
      </c>
      <c r="H7000" s="280" t="s">
        <v>1342</v>
      </c>
      <c r="I7000" s="80"/>
    </row>
    <row r="7001" spans="1:9">
      <c r="A7001" s="280" t="s">
        <v>8411</v>
      </c>
      <c r="B7001" s="280" t="s">
        <v>1457</v>
      </c>
      <c r="C7001" s="280" t="s">
        <v>1216</v>
      </c>
      <c r="D7001" s="280" t="s">
        <v>1214</v>
      </c>
      <c r="E7001" s="80">
        <v>0.85355894821883893</v>
      </c>
      <c r="F7001" s="80">
        <v>707910</v>
      </c>
      <c r="G7001" s="80">
        <v>5</v>
      </c>
      <c r="H7001" s="280" t="s">
        <v>1342</v>
      </c>
      <c r="I7001" s="80"/>
    </row>
    <row r="7002" spans="1:9">
      <c r="A7002" s="280" t="s">
        <v>8412</v>
      </c>
      <c r="B7002" s="280" t="s">
        <v>1457</v>
      </c>
      <c r="C7002" s="280" t="s">
        <v>1216</v>
      </c>
      <c r="D7002" s="280" t="s">
        <v>1215</v>
      </c>
      <c r="E7002" s="80">
        <v>0.8452189631906627</v>
      </c>
      <c r="F7002" s="80">
        <v>707910</v>
      </c>
      <c r="G7002" s="80">
        <v>5</v>
      </c>
      <c r="H7002" s="280" t="s">
        <v>1342</v>
      </c>
      <c r="I7002" s="80"/>
    </row>
    <row r="7003" spans="1:9">
      <c r="A7003" s="280" t="s">
        <v>8413</v>
      </c>
      <c r="B7003" s="280" t="s">
        <v>1457</v>
      </c>
      <c r="C7003" s="280" t="s">
        <v>1216</v>
      </c>
      <c r="D7003" s="280" t="s">
        <v>1216</v>
      </c>
      <c r="E7003" s="80">
        <v>1</v>
      </c>
      <c r="F7003" s="80">
        <v>707910</v>
      </c>
      <c r="G7003" s="80">
        <v>5</v>
      </c>
      <c r="H7003" s="280" t="s">
        <v>1342</v>
      </c>
      <c r="I7003" s="80"/>
    </row>
    <row r="7004" spans="1:9">
      <c r="A7004" s="280" t="s">
        <v>8414</v>
      </c>
      <c r="B7004" s="280" t="s">
        <v>1457</v>
      </c>
      <c r="C7004" s="280" t="s">
        <v>1216</v>
      </c>
      <c r="D7004" s="280" t="s">
        <v>1217</v>
      </c>
      <c r="E7004" s="80">
        <v>0.71706282265473131</v>
      </c>
      <c r="F7004" s="80">
        <v>707910</v>
      </c>
      <c r="G7004" s="80">
        <v>5</v>
      </c>
      <c r="H7004" s="280" t="s">
        <v>1342</v>
      </c>
      <c r="I7004" s="80"/>
    </row>
    <row r="7005" spans="1:9">
      <c r="A7005" s="280" t="s">
        <v>8415</v>
      </c>
      <c r="B7005" s="280" t="s">
        <v>1457</v>
      </c>
      <c r="C7005" s="280" t="s">
        <v>1216</v>
      </c>
      <c r="D7005" s="280" t="s">
        <v>1218</v>
      </c>
      <c r="E7005" s="80">
        <v>0.6402743175044171</v>
      </c>
      <c r="F7005" s="80">
        <v>707910</v>
      </c>
      <c r="G7005" s="80">
        <v>5</v>
      </c>
      <c r="H7005" s="280" t="s">
        <v>1342</v>
      </c>
      <c r="I7005" s="80"/>
    </row>
    <row r="7006" spans="1:9">
      <c r="A7006" s="280" t="s">
        <v>8416</v>
      </c>
      <c r="B7006" s="280" t="s">
        <v>1457</v>
      </c>
      <c r="C7006" s="280" t="s">
        <v>1216</v>
      </c>
      <c r="D7006" s="280" t="s">
        <v>1219</v>
      </c>
      <c r="E7006" s="80">
        <v>110502.88811257225</v>
      </c>
      <c r="F7006" s="80">
        <v>707910</v>
      </c>
      <c r="G7006" s="80">
        <v>5</v>
      </c>
      <c r="H7006" s="280" t="s">
        <v>1342</v>
      </c>
      <c r="I7006" s="80"/>
    </row>
    <row r="7007" spans="1:9">
      <c r="A7007" s="280" t="s">
        <v>8417</v>
      </c>
      <c r="B7007" s="280" t="s">
        <v>1457</v>
      </c>
      <c r="C7007" s="280" t="s">
        <v>1216</v>
      </c>
      <c r="D7007" s="280" t="s">
        <v>1347</v>
      </c>
      <c r="E7007" s="80">
        <v>1.2728692966652748</v>
      </c>
      <c r="F7007" s="80">
        <v>707910</v>
      </c>
      <c r="G7007" s="80">
        <v>5</v>
      </c>
      <c r="H7007" s="280" t="s">
        <v>1342</v>
      </c>
      <c r="I7007" s="80"/>
    </row>
    <row r="7008" spans="1:9">
      <c r="A7008" s="280" t="s">
        <v>8418</v>
      </c>
      <c r="B7008" s="280" t="s">
        <v>1393</v>
      </c>
      <c r="C7008" s="280" t="s">
        <v>1216</v>
      </c>
      <c r="D7008" s="280" t="s">
        <v>1347</v>
      </c>
      <c r="E7008" s="80">
        <v>0.19223630122473195</v>
      </c>
      <c r="F7008" s="80">
        <v>707910</v>
      </c>
      <c r="G7008" s="80">
        <v>5</v>
      </c>
      <c r="H7008" s="280" t="s">
        <v>1394</v>
      </c>
      <c r="I7008" s="80"/>
    </row>
    <row r="7009" spans="1:9">
      <c r="A7009" s="280" t="s">
        <v>8419</v>
      </c>
      <c r="B7009" s="280" t="s">
        <v>1415</v>
      </c>
      <c r="C7009" s="280" t="s">
        <v>1216</v>
      </c>
      <c r="D7009" s="280" t="s">
        <v>1347</v>
      </c>
      <c r="E7009" s="80">
        <v>5.7406602515588483E-2</v>
      </c>
      <c r="F7009" s="80">
        <v>707910</v>
      </c>
      <c r="G7009" s="80">
        <v>5</v>
      </c>
      <c r="H7009" s="280" t="s">
        <v>1394</v>
      </c>
      <c r="I7009" s="80"/>
    </row>
    <row r="7010" spans="1:9">
      <c r="A7010" s="280" t="s">
        <v>8420</v>
      </c>
      <c r="B7010" s="280" t="s">
        <v>1436</v>
      </c>
      <c r="C7010" s="280" t="s">
        <v>1216</v>
      </c>
      <c r="D7010" s="280" t="s">
        <v>1347</v>
      </c>
      <c r="E7010" s="80">
        <v>2.9031438848191794E-2</v>
      </c>
      <c r="F7010" s="80">
        <v>707910</v>
      </c>
      <c r="G7010" s="80">
        <v>5</v>
      </c>
      <c r="H7010" s="280" t="s">
        <v>1394</v>
      </c>
      <c r="I7010" s="80"/>
    </row>
    <row r="7011" spans="1:9">
      <c r="A7011" s="280" t="s">
        <v>8421</v>
      </c>
      <c r="B7011" s="280" t="s">
        <v>1457</v>
      </c>
      <c r="C7011" s="280" t="s">
        <v>1216</v>
      </c>
      <c r="D7011" s="280" t="s">
        <v>1344</v>
      </c>
      <c r="E7011" s="80">
        <v>3.0364261333721378</v>
      </c>
      <c r="F7011" s="80">
        <v>707910</v>
      </c>
      <c r="G7011" s="80">
        <v>5</v>
      </c>
      <c r="H7011" s="280" t="s">
        <v>1342</v>
      </c>
      <c r="I7011" s="80"/>
    </row>
    <row r="7012" spans="1:9">
      <c r="A7012" s="280" t="s">
        <v>8422</v>
      </c>
      <c r="B7012" s="280" t="s">
        <v>1393</v>
      </c>
      <c r="C7012" s="280" t="s">
        <v>1216</v>
      </c>
      <c r="D7012" s="280" t="s">
        <v>1344</v>
      </c>
      <c r="E7012" s="80">
        <v>2.0273763614018732E-2</v>
      </c>
      <c r="F7012" s="80">
        <v>707910</v>
      </c>
      <c r="G7012" s="80">
        <v>5</v>
      </c>
      <c r="H7012" s="280" t="s">
        <v>1394</v>
      </c>
      <c r="I7012" s="80"/>
    </row>
    <row r="7013" spans="1:9">
      <c r="A7013" s="280" t="s">
        <v>8423</v>
      </c>
      <c r="B7013" s="280" t="s">
        <v>1415</v>
      </c>
      <c r="C7013" s="280" t="s">
        <v>1216</v>
      </c>
      <c r="D7013" s="280" t="s">
        <v>1344</v>
      </c>
      <c r="E7013" s="80">
        <v>1.3341867835118119E-2</v>
      </c>
      <c r="F7013" s="80">
        <v>707910</v>
      </c>
      <c r="G7013" s="80">
        <v>5</v>
      </c>
      <c r="H7013" s="280" t="s">
        <v>1394</v>
      </c>
      <c r="I7013" s="80"/>
    </row>
    <row r="7014" spans="1:9">
      <c r="A7014" s="280" t="s">
        <v>8424</v>
      </c>
      <c r="B7014" s="280" t="s">
        <v>1436</v>
      </c>
      <c r="C7014" s="280" t="s">
        <v>1216</v>
      </c>
      <c r="D7014" s="280" t="s">
        <v>1344</v>
      </c>
      <c r="E7014" s="80">
        <v>1.3842086769117681E-2</v>
      </c>
      <c r="F7014" s="80">
        <v>707910</v>
      </c>
      <c r="G7014" s="80">
        <v>5</v>
      </c>
      <c r="H7014" s="280" t="s">
        <v>1394</v>
      </c>
      <c r="I7014" s="80"/>
    </row>
    <row r="7015" spans="1:9">
      <c r="A7015" s="280" t="s">
        <v>8425</v>
      </c>
      <c r="B7015" s="280" t="s">
        <v>5752</v>
      </c>
      <c r="C7015" s="280" t="s">
        <v>1217</v>
      </c>
      <c r="D7015" s="280" t="s">
        <v>1394</v>
      </c>
      <c r="E7015" s="80">
        <v>1</v>
      </c>
      <c r="F7015" s="80">
        <v>707910</v>
      </c>
      <c r="G7015" s="80">
        <v>5</v>
      </c>
      <c r="H7015" s="280" t="s">
        <v>1394</v>
      </c>
      <c r="I7015" s="80"/>
    </row>
    <row r="7016" spans="1:9">
      <c r="A7016" s="280" t="s">
        <v>8426</v>
      </c>
      <c r="B7016" s="280" t="s">
        <v>5754</v>
      </c>
      <c r="C7016" s="280" t="s">
        <v>1217</v>
      </c>
      <c r="D7016" s="280" t="s">
        <v>1394</v>
      </c>
      <c r="E7016" s="80">
        <v>1094534.2652723363</v>
      </c>
      <c r="F7016" s="80">
        <v>707910</v>
      </c>
      <c r="G7016" s="80">
        <v>5</v>
      </c>
      <c r="H7016" s="280" t="s">
        <v>1394</v>
      </c>
      <c r="I7016" s="80"/>
    </row>
    <row r="7017" spans="1:9">
      <c r="A7017" s="280" t="s">
        <v>8427</v>
      </c>
      <c r="B7017" s="280" t="s">
        <v>1457</v>
      </c>
      <c r="C7017" s="280" t="s">
        <v>1217</v>
      </c>
      <c r="D7017" s="280" t="s">
        <v>1211</v>
      </c>
      <c r="E7017" s="80">
        <v>1.1660578176399159</v>
      </c>
      <c r="F7017" s="80">
        <v>707910</v>
      </c>
      <c r="G7017" s="80">
        <v>5</v>
      </c>
      <c r="H7017" s="280" t="s">
        <v>1342</v>
      </c>
      <c r="I7017" s="80"/>
    </row>
    <row r="7018" spans="1:9">
      <c r="A7018" s="280" t="s">
        <v>8428</v>
      </c>
      <c r="B7018" s="280" t="s">
        <v>1457</v>
      </c>
      <c r="C7018" s="280" t="s">
        <v>1217</v>
      </c>
      <c r="D7018" s="280" t="s">
        <v>1212</v>
      </c>
      <c r="E7018" s="80">
        <v>1.1923223988339755</v>
      </c>
      <c r="F7018" s="80">
        <v>707910</v>
      </c>
      <c r="G7018" s="80">
        <v>5</v>
      </c>
      <c r="H7018" s="280" t="s">
        <v>1342</v>
      </c>
      <c r="I7018" s="80"/>
    </row>
    <row r="7019" spans="1:9">
      <c r="A7019" s="280" t="s">
        <v>8429</v>
      </c>
      <c r="B7019" s="280" t="s">
        <v>1457</v>
      </c>
      <c r="C7019" s="280" t="s">
        <v>1217</v>
      </c>
      <c r="D7019" s="280" t="s">
        <v>1213</v>
      </c>
      <c r="E7019" s="80">
        <v>1.1662356517642265</v>
      </c>
      <c r="F7019" s="80">
        <v>707910</v>
      </c>
      <c r="G7019" s="80">
        <v>5</v>
      </c>
      <c r="H7019" s="280" t="s">
        <v>1342</v>
      </c>
      <c r="I7019" s="80"/>
    </row>
    <row r="7020" spans="1:9">
      <c r="A7020" s="280" t="s">
        <v>8430</v>
      </c>
      <c r="B7020" s="280" t="s">
        <v>1457</v>
      </c>
      <c r="C7020" s="280" t="s">
        <v>1217</v>
      </c>
      <c r="D7020" s="280" t="s">
        <v>1214</v>
      </c>
      <c r="E7020" s="80">
        <v>1.1895198700569283</v>
      </c>
      <c r="F7020" s="80">
        <v>707910</v>
      </c>
      <c r="G7020" s="80">
        <v>5</v>
      </c>
      <c r="H7020" s="280" t="s">
        <v>1342</v>
      </c>
      <c r="I7020" s="80"/>
    </row>
    <row r="7021" spans="1:9">
      <c r="A7021" s="280" t="s">
        <v>8431</v>
      </c>
      <c r="B7021" s="280" t="s">
        <v>1457</v>
      </c>
      <c r="C7021" s="280" t="s">
        <v>1217</v>
      </c>
      <c r="D7021" s="280" t="s">
        <v>1215</v>
      </c>
      <c r="E7021" s="80">
        <v>1.1775551502537116</v>
      </c>
      <c r="F7021" s="80">
        <v>707910</v>
      </c>
      <c r="G7021" s="80">
        <v>5</v>
      </c>
      <c r="H7021" s="280" t="s">
        <v>1342</v>
      </c>
      <c r="I7021" s="80"/>
    </row>
    <row r="7022" spans="1:9">
      <c r="A7022" s="280" t="s">
        <v>8432</v>
      </c>
      <c r="B7022" s="280" t="s">
        <v>1457</v>
      </c>
      <c r="C7022" s="280" t="s">
        <v>1217</v>
      </c>
      <c r="D7022" s="280" t="s">
        <v>1216</v>
      </c>
      <c r="E7022" s="80">
        <v>2.4552252268015793</v>
      </c>
      <c r="F7022" s="80">
        <v>707910</v>
      </c>
      <c r="G7022" s="80">
        <v>5</v>
      </c>
      <c r="H7022" s="280" t="s">
        <v>1342</v>
      </c>
      <c r="I7022" s="80"/>
    </row>
    <row r="7023" spans="1:9">
      <c r="A7023" s="280" t="s">
        <v>8433</v>
      </c>
      <c r="B7023" s="280" t="s">
        <v>1457</v>
      </c>
      <c r="C7023" s="280" t="s">
        <v>1217</v>
      </c>
      <c r="D7023" s="280" t="s">
        <v>1217</v>
      </c>
      <c r="E7023" s="80">
        <v>1</v>
      </c>
      <c r="F7023" s="80">
        <v>707910</v>
      </c>
      <c r="G7023" s="80">
        <v>5</v>
      </c>
      <c r="H7023" s="280" t="s">
        <v>1342</v>
      </c>
      <c r="I7023" s="80"/>
    </row>
    <row r="7024" spans="1:9">
      <c r="A7024" s="280" t="s">
        <v>8434</v>
      </c>
      <c r="B7024" s="280" t="s">
        <v>1457</v>
      </c>
      <c r="C7024" s="280" t="s">
        <v>1217</v>
      </c>
      <c r="D7024" s="280" t="s">
        <v>1218</v>
      </c>
      <c r="E7024" s="80">
        <v>0.95231418767639697</v>
      </c>
      <c r="F7024" s="80">
        <v>707910</v>
      </c>
      <c r="G7024" s="80">
        <v>5</v>
      </c>
      <c r="H7024" s="280" t="s">
        <v>1342</v>
      </c>
      <c r="I7024" s="80"/>
    </row>
    <row r="7025" spans="1:9">
      <c r="A7025" s="280" t="s">
        <v>8435</v>
      </c>
      <c r="B7025" s="280" t="s">
        <v>1457</v>
      </c>
      <c r="C7025" s="280" t="s">
        <v>1217</v>
      </c>
      <c r="D7025" s="280" t="s">
        <v>1219</v>
      </c>
      <c r="E7025" s="80">
        <v>149656.86966428533</v>
      </c>
      <c r="F7025" s="80">
        <v>707910</v>
      </c>
      <c r="G7025" s="80">
        <v>5</v>
      </c>
      <c r="H7025" s="280" t="s">
        <v>1342</v>
      </c>
      <c r="I7025" s="80"/>
    </row>
    <row r="7026" spans="1:9">
      <c r="A7026" s="280" t="s">
        <v>8436</v>
      </c>
      <c r="B7026" s="280" t="s">
        <v>1457</v>
      </c>
      <c r="C7026" s="280" t="s">
        <v>1217</v>
      </c>
      <c r="D7026" s="280" t="s">
        <v>1347</v>
      </c>
      <c r="E7026" s="80">
        <v>1.7768815847848471</v>
      </c>
      <c r="F7026" s="80">
        <v>707910</v>
      </c>
      <c r="G7026" s="80">
        <v>5</v>
      </c>
      <c r="H7026" s="280" t="s">
        <v>1342</v>
      </c>
      <c r="I7026" s="80"/>
    </row>
    <row r="7027" spans="1:9">
      <c r="A7027" s="280" t="s">
        <v>8437</v>
      </c>
      <c r="B7027" s="280" t="s">
        <v>1393</v>
      </c>
      <c r="C7027" s="280" t="s">
        <v>1217</v>
      </c>
      <c r="D7027" s="280" t="s">
        <v>1347</v>
      </c>
      <c r="E7027" s="80">
        <v>1.5990733285304629E-3</v>
      </c>
      <c r="F7027" s="80">
        <v>707910</v>
      </c>
      <c r="G7027" s="80">
        <v>5</v>
      </c>
      <c r="H7027" s="280" t="s">
        <v>1394</v>
      </c>
      <c r="I7027" s="80"/>
    </row>
    <row r="7028" spans="1:9">
      <c r="A7028" s="280" t="s">
        <v>8438</v>
      </c>
      <c r="B7028" s="280" t="s">
        <v>1415</v>
      </c>
      <c r="C7028" s="280" t="s">
        <v>1217</v>
      </c>
      <c r="D7028" s="280" t="s">
        <v>1347</v>
      </c>
      <c r="E7028" s="80">
        <v>4.4735146950369332E-4</v>
      </c>
      <c r="F7028" s="80">
        <v>707910</v>
      </c>
      <c r="G7028" s="80">
        <v>5</v>
      </c>
      <c r="H7028" s="280" t="s">
        <v>1394</v>
      </c>
      <c r="I7028" s="80"/>
    </row>
    <row r="7029" spans="1:9">
      <c r="A7029" s="280" t="s">
        <v>8439</v>
      </c>
      <c r="B7029" s="280" t="s">
        <v>1436</v>
      </c>
      <c r="C7029" s="280" t="s">
        <v>1217</v>
      </c>
      <c r="D7029" s="280" t="s">
        <v>1347</v>
      </c>
      <c r="E7029" s="80">
        <v>1.2514958589992498E-4</v>
      </c>
      <c r="F7029" s="80">
        <v>707910</v>
      </c>
      <c r="G7029" s="80">
        <v>5</v>
      </c>
      <c r="H7029" s="280" t="s">
        <v>1394</v>
      </c>
      <c r="I7029" s="80"/>
    </row>
    <row r="7030" spans="1:9">
      <c r="A7030" s="280" t="s">
        <v>8440</v>
      </c>
      <c r="B7030" s="280" t="s">
        <v>1457</v>
      </c>
      <c r="C7030" s="280" t="s">
        <v>1217</v>
      </c>
      <c r="D7030" s="280" t="s">
        <v>1344</v>
      </c>
      <c r="E7030" s="80">
        <v>4.2330507455272732</v>
      </c>
      <c r="F7030" s="80">
        <v>707910</v>
      </c>
      <c r="G7030" s="80">
        <v>5</v>
      </c>
      <c r="H7030" s="280" t="s">
        <v>1342</v>
      </c>
      <c r="I7030" s="80"/>
    </row>
    <row r="7031" spans="1:9">
      <c r="A7031" s="280" t="s">
        <v>8441</v>
      </c>
      <c r="B7031" s="280" t="s">
        <v>1393</v>
      </c>
      <c r="C7031" s="280" t="s">
        <v>1217</v>
      </c>
      <c r="D7031" s="280" t="s">
        <v>1344</v>
      </c>
      <c r="E7031" s="80">
        <v>0</v>
      </c>
      <c r="F7031" s="80">
        <v>707910</v>
      </c>
      <c r="G7031" s="80">
        <v>5</v>
      </c>
      <c r="H7031" s="280" t="s">
        <v>1394</v>
      </c>
      <c r="I7031" s="80"/>
    </row>
    <row r="7032" spans="1:9">
      <c r="A7032" s="280" t="s">
        <v>8442</v>
      </c>
      <c r="B7032" s="280" t="s">
        <v>1415</v>
      </c>
      <c r="C7032" s="280" t="s">
        <v>1217</v>
      </c>
      <c r="D7032" s="280" t="s">
        <v>1344</v>
      </c>
      <c r="E7032" s="80">
        <v>0</v>
      </c>
      <c r="F7032" s="80">
        <v>707910</v>
      </c>
      <c r="G7032" s="80">
        <v>5</v>
      </c>
      <c r="H7032" s="280" t="s">
        <v>1394</v>
      </c>
      <c r="I7032" s="80"/>
    </row>
    <row r="7033" spans="1:9">
      <c r="A7033" s="280" t="s">
        <v>8443</v>
      </c>
      <c r="B7033" s="280" t="s">
        <v>1436</v>
      </c>
      <c r="C7033" s="280" t="s">
        <v>1217</v>
      </c>
      <c r="D7033" s="280" t="s">
        <v>1344</v>
      </c>
      <c r="E7033" s="80">
        <v>0</v>
      </c>
      <c r="F7033" s="80">
        <v>707910</v>
      </c>
      <c r="G7033" s="80">
        <v>5</v>
      </c>
      <c r="H7033" s="280" t="s">
        <v>1394</v>
      </c>
      <c r="I7033" s="80"/>
    </row>
    <row r="7034" spans="1:9">
      <c r="A7034" s="280" t="s">
        <v>8444</v>
      </c>
      <c r="B7034" s="280" t="s">
        <v>5752</v>
      </c>
      <c r="C7034" s="280" t="s">
        <v>1218</v>
      </c>
      <c r="D7034" s="280" t="s">
        <v>1394</v>
      </c>
      <c r="E7034" s="80">
        <v>0.99755901173878037</v>
      </c>
      <c r="F7034" s="80">
        <v>707910</v>
      </c>
      <c r="G7034" s="80">
        <v>5</v>
      </c>
      <c r="H7034" s="280" t="s">
        <v>1394</v>
      </c>
      <c r="I7034" s="80"/>
    </row>
    <row r="7035" spans="1:9">
      <c r="A7035" s="280" t="s">
        <v>8445</v>
      </c>
      <c r="B7035" s="280" t="s">
        <v>5754</v>
      </c>
      <c r="C7035" s="280" t="s">
        <v>1218</v>
      </c>
      <c r="D7035" s="280" t="s">
        <v>1394</v>
      </c>
      <c r="E7035" s="80">
        <v>1341883.9101363583</v>
      </c>
      <c r="F7035" s="80">
        <v>707910</v>
      </c>
      <c r="G7035" s="80">
        <v>5</v>
      </c>
      <c r="H7035" s="280" t="s">
        <v>1394</v>
      </c>
      <c r="I7035" s="80"/>
    </row>
    <row r="7036" spans="1:9">
      <c r="A7036" s="280" t="s">
        <v>8446</v>
      </c>
      <c r="B7036" s="280" t="s">
        <v>1457</v>
      </c>
      <c r="C7036" s="280" t="s">
        <v>1218</v>
      </c>
      <c r="D7036" s="280" t="s">
        <v>1211</v>
      </c>
      <c r="E7036" s="80">
        <v>1.4343202206640089</v>
      </c>
      <c r="F7036" s="80">
        <v>707910</v>
      </c>
      <c r="G7036" s="80">
        <v>5</v>
      </c>
      <c r="H7036" s="280" t="s">
        <v>1342</v>
      </c>
      <c r="I7036" s="80"/>
    </row>
    <row r="7037" spans="1:9">
      <c r="A7037" s="280" t="s">
        <v>8447</v>
      </c>
      <c r="B7037" s="280" t="s">
        <v>1457</v>
      </c>
      <c r="C7037" s="280" t="s">
        <v>1218</v>
      </c>
      <c r="D7037" s="280" t="s">
        <v>1212</v>
      </c>
      <c r="E7037" s="80">
        <v>1.4689009037429348</v>
      </c>
      <c r="F7037" s="80">
        <v>707910</v>
      </c>
      <c r="G7037" s="80">
        <v>5</v>
      </c>
      <c r="H7037" s="280" t="s">
        <v>1342</v>
      </c>
      <c r="I7037" s="80"/>
    </row>
    <row r="7038" spans="1:9">
      <c r="A7038" s="280" t="s">
        <v>8448</v>
      </c>
      <c r="B7038" s="280" t="s">
        <v>1457</v>
      </c>
      <c r="C7038" s="280" t="s">
        <v>1218</v>
      </c>
      <c r="D7038" s="280" t="s">
        <v>1213</v>
      </c>
      <c r="E7038" s="80">
        <v>1.434489923263208</v>
      </c>
      <c r="F7038" s="80">
        <v>707910</v>
      </c>
      <c r="G7038" s="80">
        <v>5</v>
      </c>
      <c r="H7038" s="280" t="s">
        <v>1342</v>
      </c>
      <c r="I7038" s="80"/>
    </row>
    <row r="7039" spans="1:9">
      <c r="A7039" s="280" t="s">
        <v>8449</v>
      </c>
      <c r="B7039" s="280" t="s">
        <v>1457</v>
      </c>
      <c r="C7039" s="280" t="s">
        <v>1218</v>
      </c>
      <c r="D7039" s="280" t="s">
        <v>1214</v>
      </c>
      <c r="E7039" s="80">
        <v>1.4659423194501258</v>
      </c>
      <c r="F7039" s="80">
        <v>707910</v>
      </c>
      <c r="G7039" s="80">
        <v>5</v>
      </c>
      <c r="H7039" s="280" t="s">
        <v>1342</v>
      </c>
      <c r="I7039" s="80"/>
    </row>
    <row r="7040" spans="1:9">
      <c r="A7040" s="280" t="s">
        <v>8450</v>
      </c>
      <c r="B7040" s="280" t="s">
        <v>1457</v>
      </c>
      <c r="C7040" s="280" t="s">
        <v>1218</v>
      </c>
      <c r="D7040" s="280" t="s">
        <v>1215</v>
      </c>
      <c r="E7040" s="80">
        <v>1.4466501491121373</v>
      </c>
      <c r="F7040" s="80">
        <v>707910</v>
      </c>
      <c r="G7040" s="80">
        <v>5</v>
      </c>
      <c r="H7040" s="280" t="s">
        <v>1342</v>
      </c>
      <c r="I7040" s="80"/>
    </row>
    <row r="7041" spans="1:9">
      <c r="A7041" s="280" t="s">
        <v>8451</v>
      </c>
      <c r="B7041" s="280" t="s">
        <v>1457</v>
      </c>
      <c r="C7041" s="280" t="s">
        <v>1218</v>
      </c>
      <c r="D7041" s="280" t="s">
        <v>1216</v>
      </c>
      <c r="E7041" s="80">
        <v>2.0308970259869223</v>
      </c>
      <c r="F7041" s="80">
        <v>707910</v>
      </c>
      <c r="G7041" s="80">
        <v>5</v>
      </c>
      <c r="H7041" s="280" t="s">
        <v>1342</v>
      </c>
      <c r="I7041" s="80"/>
    </row>
    <row r="7042" spans="1:9">
      <c r="A7042" s="280" t="s">
        <v>8452</v>
      </c>
      <c r="B7042" s="280" t="s">
        <v>1457</v>
      </c>
      <c r="C7042" s="280" t="s">
        <v>1218</v>
      </c>
      <c r="D7042" s="280" t="s">
        <v>1217</v>
      </c>
      <c r="E7042" s="80">
        <v>1.2289840069521942</v>
      </c>
      <c r="F7042" s="80">
        <v>707910</v>
      </c>
      <c r="G7042" s="80">
        <v>5</v>
      </c>
      <c r="H7042" s="280" t="s">
        <v>1342</v>
      </c>
      <c r="I7042" s="80"/>
    </row>
    <row r="7043" spans="1:9">
      <c r="A7043" s="280" t="s">
        <v>8453</v>
      </c>
      <c r="B7043" s="280" t="s">
        <v>1457</v>
      </c>
      <c r="C7043" s="280" t="s">
        <v>1218</v>
      </c>
      <c r="D7043" s="280" t="s">
        <v>1218</v>
      </c>
      <c r="E7043" s="80">
        <v>1</v>
      </c>
      <c r="F7043" s="80">
        <v>707910</v>
      </c>
      <c r="G7043" s="80">
        <v>5</v>
      </c>
      <c r="H7043" s="280" t="s">
        <v>1342</v>
      </c>
      <c r="I7043" s="80"/>
    </row>
    <row r="7044" spans="1:9">
      <c r="A7044" s="280" t="s">
        <v>8454</v>
      </c>
      <c r="B7044" s="280" t="s">
        <v>1457</v>
      </c>
      <c r="C7044" s="280" t="s">
        <v>1218</v>
      </c>
      <c r="D7044" s="280" t="s">
        <v>1219</v>
      </c>
      <c r="E7044" s="80">
        <v>180604.99337737187</v>
      </c>
      <c r="F7044" s="80">
        <v>707910</v>
      </c>
      <c r="G7044" s="80">
        <v>5</v>
      </c>
      <c r="H7044" s="280" t="s">
        <v>1342</v>
      </c>
      <c r="I7044" s="80"/>
    </row>
    <row r="7045" spans="1:9">
      <c r="A7045" s="280" t="s">
        <v>8455</v>
      </c>
      <c r="B7045" s="280" t="s">
        <v>1457</v>
      </c>
      <c r="C7045" s="280" t="s">
        <v>1218</v>
      </c>
      <c r="D7045" s="280" t="s">
        <v>1347</v>
      </c>
      <c r="E7045" s="80">
        <v>2.1734642168208556</v>
      </c>
      <c r="F7045" s="80">
        <v>707910</v>
      </c>
      <c r="G7045" s="80">
        <v>5</v>
      </c>
      <c r="H7045" s="280" t="s">
        <v>1342</v>
      </c>
      <c r="I7045" s="80"/>
    </row>
    <row r="7046" spans="1:9">
      <c r="A7046" s="280" t="s">
        <v>8456</v>
      </c>
      <c r="B7046" s="280" t="s">
        <v>1393</v>
      </c>
      <c r="C7046" s="280" t="s">
        <v>1218</v>
      </c>
      <c r="D7046" s="280" t="s">
        <v>1347</v>
      </c>
      <c r="E7046" s="80">
        <v>4.9918774985520761E-2</v>
      </c>
      <c r="F7046" s="80">
        <v>707910</v>
      </c>
      <c r="G7046" s="80">
        <v>5</v>
      </c>
      <c r="H7046" s="280" t="s">
        <v>1394</v>
      </c>
      <c r="I7046" s="80"/>
    </row>
    <row r="7047" spans="1:9">
      <c r="A7047" s="280" t="s">
        <v>8457</v>
      </c>
      <c r="B7047" s="280" t="s">
        <v>1415</v>
      </c>
      <c r="C7047" s="280" t="s">
        <v>1218</v>
      </c>
      <c r="D7047" s="280" t="s">
        <v>1347</v>
      </c>
      <c r="E7047" s="80">
        <v>1.6965306390361728E-2</v>
      </c>
      <c r="F7047" s="80">
        <v>707910</v>
      </c>
      <c r="G7047" s="80">
        <v>5</v>
      </c>
      <c r="H7047" s="280" t="s">
        <v>1394</v>
      </c>
      <c r="I7047" s="80"/>
    </row>
    <row r="7048" spans="1:9">
      <c r="A7048" s="280" t="s">
        <v>8458</v>
      </c>
      <c r="B7048" s="280" t="s">
        <v>1436</v>
      </c>
      <c r="C7048" s="280" t="s">
        <v>1218</v>
      </c>
      <c r="D7048" s="280" t="s">
        <v>1347</v>
      </c>
      <c r="E7048" s="80">
        <v>1.0023951814288211E-2</v>
      </c>
      <c r="F7048" s="80">
        <v>707910</v>
      </c>
      <c r="G7048" s="80">
        <v>5</v>
      </c>
      <c r="H7048" s="280" t="s">
        <v>1394</v>
      </c>
      <c r="I7048" s="80"/>
    </row>
    <row r="7049" spans="1:9">
      <c r="A7049" s="280" t="s">
        <v>8459</v>
      </c>
      <c r="B7049" s="280" t="s">
        <v>1457</v>
      </c>
      <c r="C7049" s="280" t="s">
        <v>1218</v>
      </c>
      <c r="D7049" s="280" t="s">
        <v>1344</v>
      </c>
      <c r="E7049" s="80">
        <v>5.1972890631018993</v>
      </c>
      <c r="F7049" s="80">
        <v>707910</v>
      </c>
      <c r="G7049" s="80">
        <v>5</v>
      </c>
      <c r="H7049" s="280" t="s">
        <v>1342</v>
      </c>
      <c r="I7049" s="80"/>
    </row>
    <row r="7050" spans="1:9">
      <c r="A7050" s="280" t="s">
        <v>8460</v>
      </c>
      <c r="B7050" s="280" t="s">
        <v>1393</v>
      </c>
      <c r="C7050" s="280" t="s">
        <v>1218</v>
      </c>
      <c r="D7050" s="280" t="s">
        <v>1344</v>
      </c>
      <c r="E7050" s="80">
        <v>7.4161969741916344E-3</v>
      </c>
      <c r="F7050" s="80">
        <v>707910</v>
      </c>
      <c r="G7050" s="80">
        <v>5</v>
      </c>
      <c r="H7050" s="280" t="s">
        <v>1394</v>
      </c>
      <c r="I7050" s="80"/>
    </row>
    <row r="7051" spans="1:9">
      <c r="A7051" s="280" t="s">
        <v>8461</v>
      </c>
      <c r="B7051" s="280" t="s">
        <v>1415</v>
      </c>
      <c r="C7051" s="280" t="s">
        <v>1218</v>
      </c>
      <c r="D7051" s="280" t="s">
        <v>1344</v>
      </c>
      <c r="E7051" s="80">
        <v>5.3302731377332024E-3</v>
      </c>
      <c r="F7051" s="80">
        <v>707910</v>
      </c>
      <c r="G7051" s="80">
        <v>5</v>
      </c>
      <c r="H7051" s="280" t="s">
        <v>1394</v>
      </c>
      <c r="I7051" s="80"/>
    </row>
    <row r="7052" spans="1:9">
      <c r="A7052" s="280" t="s">
        <v>8462</v>
      </c>
      <c r="B7052" s="280" t="s">
        <v>1436</v>
      </c>
      <c r="C7052" s="280" t="s">
        <v>1218</v>
      </c>
      <c r="D7052" s="280" t="s">
        <v>1344</v>
      </c>
      <c r="E7052" s="80">
        <v>7.2197067309679574E-3</v>
      </c>
      <c r="F7052" s="80">
        <v>707910</v>
      </c>
      <c r="G7052" s="80">
        <v>5</v>
      </c>
      <c r="H7052" s="280" t="s">
        <v>1394</v>
      </c>
      <c r="I7052" s="80"/>
    </row>
    <row r="7053" spans="1:9">
      <c r="A7053" s="280" t="s">
        <v>8463</v>
      </c>
      <c r="B7053" s="280" t="s">
        <v>5752</v>
      </c>
      <c r="C7053" s="280" t="s">
        <v>1219</v>
      </c>
      <c r="D7053" s="280" t="s">
        <v>1394</v>
      </c>
      <c r="E7053" s="80">
        <v>1</v>
      </c>
      <c r="F7053" s="80">
        <v>707910</v>
      </c>
      <c r="G7053" s="80">
        <v>5</v>
      </c>
      <c r="H7053" s="280" t="s">
        <v>1394</v>
      </c>
      <c r="I7053" s="80"/>
    </row>
    <row r="7054" spans="1:9">
      <c r="A7054" s="280" t="s">
        <v>8464</v>
      </c>
      <c r="B7054" s="280" t="s">
        <v>5754</v>
      </c>
      <c r="C7054" s="280" t="s">
        <v>1219</v>
      </c>
      <c r="D7054" s="280" t="s">
        <v>1394</v>
      </c>
      <c r="E7054" s="80">
        <v>880096.40418178146</v>
      </c>
      <c r="F7054" s="80">
        <v>707910</v>
      </c>
      <c r="G7054" s="80">
        <v>5</v>
      </c>
      <c r="H7054" s="280" t="s">
        <v>1394</v>
      </c>
      <c r="I7054" s="80"/>
    </row>
    <row r="7055" spans="1:9">
      <c r="A7055" s="280" t="s">
        <v>8465</v>
      </c>
      <c r="B7055" s="280" t="s">
        <v>1457</v>
      </c>
      <c r="C7055" s="280" t="s">
        <v>1219</v>
      </c>
      <c r="D7055" s="280" t="s">
        <v>1211</v>
      </c>
      <c r="E7055" s="80">
        <v>0.93754859404156987</v>
      </c>
      <c r="F7055" s="80">
        <v>707910</v>
      </c>
      <c r="G7055" s="80">
        <v>5</v>
      </c>
      <c r="H7055" s="280" t="s">
        <v>1342</v>
      </c>
      <c r="I7055" s="80"/>
    </row>
    <row r="7056" spans="1:9">
      <c r="A7056" s="280" t="s">
        <v>8466</v>
      </c>
      <c r="B7056" s="280" t="s">
        <v>1457</v>
      </c>
      <c r="C7056" s="280" t="s">
        <v>1219</v>
      </c>
      <c r="D7056" s="280" t="s">
        <v>1212</v>
      </c>
      <c r="E7056" s="80">
        <v>0.95885905137991445</v>
      </c>
      <c r="F7056" s="80">
        <v>707910</v>
      </c>
      <c r="G7056" s="80">
        <v>5</v>
      </c>
      <c r="H7056" s="280" t="s">
        <v>1342</v>
      </c>
      <c r="I7056" s="80"/>
    </row>
    <row r="7057" spans="1:9">
      <c r="A7057" s="280" t="s">
        <v>8467</v>
      </c>
      <c r="B7057" s="280" t="s">
        <v>1457</v>
      </c>
      <c r="C7057" s="280" t="s">
        <v>1219</v>
      </c>
      <c r="D7057" s="280" t="s">
        <v>1213</v>
      </c>
      <c r="E7057" s="80">
        <v>0.93771973994598012</v>
      </c>
      <c r="F7057" s="80">
        <v>707910</v>
      </c>
      <c r="G7057" s="80">
        <v>5</v>
      </c>
      <c r="H7057" s="280" t="s">
        <v>1342</v>
      </c>
      <c r="I7057" s="80"/>
    </row>
    <row r="7058" spans="1:9">
      <c r="A7058" s="280" t="s">
        <v>8468</v>
      </c>
      <c r="B7058" s="280" t="s">
        <v>1457</v>
      </c>
      <c r="C7058" s="280" t="s">
        <v>1219</v>
      </c>
      <c r="D7058" s="280" t="s">
        <v>1214</v>
      </c>
      <c r="E7058" s="80">
        <v>0.95553995895765609</v>
      </c>
      <c r="F7058" s="80">
        <v>707910</v>
      </c>
      <c r="G7058" s="80">
        <v>5</v>
      </c>
      <c r="H7058" s="280" t="s">
        <v>1342</v>
      </c>
      <c r="I7058" s="80"/>
    </row>
    <row r="7059" spans="1:9">
      <c r="A7059" s="280" t="s">
        <v>8469</v>
      </c>
      <c r="B7059" s="280" t="s">
        <v>1457</v>
      </c>
      <c r="C7059" s="280" t="s">
        <v>1219</v>
      </c>
      <c r="D7059" s="280" t="s">
        <v>1215</v>
      </c>
      <c r="E7059" s="80">
        <v>0.94725102853705301</v>
      </c>
      <c r="F7059" s="80">
        <v>707910</v>
      </c>
      <c r="G7059" s="80">
        <v>5</v>
      </c>
      <c r="H7059" s="280" t="s">
        <v>1342</v>
      </c>
      <c r="I7059" s="80"/>
    </row>
    <row r="7060" spans="1:9">
      <c r="A7060" s="280" t="s">
        <v>8470</v>
      </c>
      <c r="B7060" s="280" t="s">
        <v>1457</v>
      </c>
      <c r="C7060" s="280" t="s">
        <v>1219</v>
      </c>
      <c r="D7060" s="280" t="s">
        <v>1216</v>
      </c>
      <c r="E7060" s="80">
        <v>1.990248079848312</v>
      </c>
      <c r="F7060" s="80">
        <v>707910</v>
      </c>
      <c r="G7060" s="80">
        <v>5</v>
      </c>
      <c r="H7060" s="280" t="s">
        <v>1342</v>
      </c>
      <c r="I7060" s="80"/>
    </row>
    <row r="7061" spans="1:9">
      <c r="A7061" s="280" t="s">
        <v>8471</v>
      </c>
      <c r="B7061" s="280" t="s">
        <v>1457</v>
      </c>
      <c r="C7061" s="280" t="s">
        <v>1219</v>
      </c>
      <c r="D7061" s="280" t="s">
        <v>1217</v>
      </c>
      <c r="E7061" s="80">
        <v>0.80632980384221842</v>
      </c>
      <c r="F7061" s="80">
        <v>707910</v>
      </c>
      <c r="G7061" s="80">
        <v>5</v>
      </c>
      <c r="H7061" s="280" t="s">
        <v>1342</v>
      </c>
      <c r="I7061" s="80"/>
    </row>
    <row r="7062" spans="1:9">
      <c r="A7062" s="280" t="s">
        <v>8472</v>
      </c>
      <c r="B7062" s="280" t="s">
        <v>1457</v>
      </c>
      <c r="C7062" s="280" t="s">
        <v>1219</v>
      </c>
      <c r="D7062" s="280" t="s">
        <v>1218</v>
      </c>
      <c r="E7062" s="80">
        <v>0.76340708630385068</v>
      </c>
      <c r="F7062" s="80">
        <v>707910</v>
      </c>
      <c r="G7062" s="80">
        <v>5</v>
      </c>
      <c r="H7062" s="280" t="s">
        <v>1342</v>
      </c>
      <c r="I7062" s="80"/>
    </row>
    <row r="7063" spans="1:9">
      <c r="A7063" s="280" t="s">
        <v>8473</v>
      </c>
      <c r="B7063" s="280" t="s">
        <v>1457</v>
      </c>
      <c r="C7063" s="280" t="s">
        <v>1219</v>
      </c>
      <c r="D7063" s="280" t="s">
        <v>1219</v>
      </c>
      <c r="E7063" s="80">
        <v>1</v>
      </c>
      <c r="F7063" s="80">
        <v>707910</v>
      </c>
      <c r="G7063" s="80">
        <v>5</v>
      </c>
      <c r="H7063" s="280" t="s">
        <v>1342</v>
      </c>
      <c r="I7063" s="80"/>
    </row>
    <row r="7064" spans="1:9">
      <c r="A7064" s="280" t="s">
        <v>8474</v>
      </c>
      <c r="B7064" s="280" t="s">
        <v>1457</v>
      </c>
      <c r="C7064" s="280" t="s">
        <v>1219</v>
      </c>
      <c r="D7064" s="280" t="s">
        <v>1347</v>
      </c>
      <c r="E7064" s="80">
        <v>1.3929809892306246</v>
      </c>
      <c r="F7064" s="80">
        <v>707910</v>
      </c>
      <c r="G7064" s="80">
        <v>5</v>
      </c>
      <c r="H7064" s="280" t="s">
        <v>1342</v>
      </c>
      <c r="I7064" s="80"/>
    </row>
    <row r="7065" spans="1:9">
      <c r="A7065" s="280" t="s">
        <v>8475</v>
      </c>
      <c r="B7065" s="280" t="s">
        <v>1393</v>
      </c>
      <c r="C7065" s="280" t="s">
        <v>1219</v>
      </c>
      <c r="D7065" s="280" t="s">
        <v>1347</v>
      </c>
      <c r="E7065" s="80">
        <v>9.917644898362786E-2</v>
      </c>
      <c r="F7065" s="80">
        <v>707910</v>
      </c>
      <c r="G7065" s="80">
        <v>5</v>
      </c>
      <c r="H7065" s="280" t="s">
        <v>1394</v>
      </c>
      <c r="I7065" s="80"/>
    </row>
    <row r="7066" spans="1:9">
      <c r="A7066" s="280" t="s">
        <v>8476</v>
      </c>
      <c r="B7066" s="280" t="s">
        <v>1415</v>
      </c>
      <c r="C7066" s="280" t="s">
        <v>1219</v>
      </c>
      <c r="D7066" s="280" t="s">
        <v>1347</v>
      </c>
      <c r="E7066" s="80">
        <v>9.5848071010027458E-2</v>
      </c>
      <c r="F7066" s="80">
        <v>707910</v>
      </c>
      <c r="G7066" s="80">
        <v>5</v>
      </c>
      <c r="H7066" s="280" t="s">
        <v>1394</v>
      </c>
      <c r="I7066" s="80"/>
    </row>
    <row r="7067" spans="1:9">
      <c r="A7067" s="280" t="s">
        <v>8477</v>
      </c>
      <c r="B7067" s="280" t="s">
        <v>1436</v>
      </c>
      <c r="C7067" s="280" t="s">
        <v>1219</v>
      </c>
      <c r="D7067" s="280" t="s">
        <v>1347</v>
      </c>
      <c r="E7067" s="80">
        <v>9.5770798308068131E-2</v>
      </c>
      <c r="F7067" s="80">
        <v>707910</v>
      </c>
      <c r="G7067" s="80">
        <v>5</v>
      </c>
      <c r="H7067" s="280" t="s">
        <v>1394</v>
      </c>
      <c r="I7067" s="80"/>
    </row>
    <row r="7068" spans="1:9">
      <c r="A7068" s="280" t="s">
        <v>8478</v>
      </c>
      <c r="B7068" s="280" t="s">
        <v>1457</v>
      </c>
      <c r="C7068" s="280" t="s">
        <v>1219</v>
      </c>
      <c r="D7068" s="280" t="s">
        <v>1344</v>
      </c>
      <c r="E7068" s="80">
        <v>3.3818481650217485</v>
      </c>
      <c r="F7068" s="80">
        <v>707910</v>
      </c>
      <c r="G7068" s="80">
        <v>5</v>
      </c>
      <c r="H7068" s="280" t="s">
        <v>1342</v>
      </c>
      <c r="I7068" s="80"/>
    </row>
    <row r="7069" spans="1:9">
      <c r="A7069" s="280" t="s">
        <v>8479</v>
      </c>
      <c r="B7069" s="280" t="s">
        <v>1393</v>
      </c>
      <c r="C7069" s="280" t="s">
        <v>1219</v>
      </c>
      <c r="D7069" s="280" t="s">
        <v>1344</v>
      </c>
      <c r="E7069" s="80">
        <v>9.5769236202342109E-2</v>
      </c>
      <c r="F7069" s="80">
        <v>707910</v>
      </c>
      <c r="G7069" s="80">
        <v>5</v>
      </c>
      <c r="H7069" s="280" t="s">
        <v>1394</v>
      </c>
      <c r="I7069" s="80"/>
    </row>
    <row r="7070" spans="1:9">
      <c r="A7070" s="280" t="s">
        <v>8480</v>
      </c>
      <c r="B7070" s="280" t="s">
        <v>1415</v>
      </c>
      <c r="C7070" s="280" t="s">
        <v>1219</v>
      </c>
      <c r="D7070" s="280" t="s">
        <v>1344</v>
      </c>
      <c r="E7070" s="80">
        <v>9.5768962204359501E-2</v>
      </c>
      <c r="F7070" s="80">
        <v>707910</v>
      </c>
      <c r="G7070" s="80">
        <v>5</v>
      </c>
      <c r="H7070" s="280" t="s">
        <v>1394</v>
      </c>
      <c r="I7070" s="80"/>
    </row>
    <row r="7071" spans="1:9">
      <c r="A7071" s="280" t="s">
        <v>8481</v>
      </c>
      <c r="B7071" s="280" t="s">
        <v>1436</v>
      </c>
      <c r="C7071" s="280" t="s">
        <v>1219</v>
      </c>
      <c r="D7071" s="280" t="s">
        <v>1344</v>
      </c>
      <c r="E7071" s="80">
        <v>9.5768688206376892E-2</v>
      </c>
      <c r="F7071" s="80">
        <v>707910</v>
      </c>
      <c r="G7071" s="80">
        <v>5</v>
      </c>
      <c r="H7071" s="280" t="s">
        <v>1394</v>
      </c>
      <c r="I7071" s="80"/>
    </row>
    <row r="7072" spans="1:9">
      <c r="A7072" s="280" t="s">
        <v>8482</v>
      </c>
      <c r="B7072" s="280" t="s">
        <v>1457</v>
      </c>
      <c r="C7072" s="280" t="s">
        <v>1183</v>
      </c>
      <c r="D7072" s="280" t="s">
        <v>1211</v>
      </c>
      <c r="E7072" s="80">
        <v>0.2680276371848091</v>
      </c>
      <c r="F7072" s="80">
        <v>707910</v>
      </c>
      <c r="G7072" s="80">
        <v>5</v>
      </c>
      <c r="H7072" s="280" t="s">
        <v>1342</v>
      </c>
      <c r="I7072" s="80"/>
    </row>
    <row r="7073" spans="1:9">
      <c r="A7073" s="280" t="s">
        <v>8483</v>
      </c>
      <c r="B7073" s="280" t="s">
        <v>1457</v>
      </c>
      <c r="C7073" s="280" t="s">
        <v>1183</v>
      </c>
      <c r="D7073" s="280" t="s">
        <v>1212</v>
      </c>
      <c r="E7073" s="80">
        <v>0.27407104198426918</v>
      </c>
      <c r="F7073" s="80">
        <v>707910</v>
      </c>
      <c r="G7073" s="80">
        <v>5</v>
      </c>
      <c r="H7073" s="280" t="s">
        <v>1342</v>
      </c>
      <c r="I7073" s="80"/>
    </row>
    <row r="7074" spans="1:9">
      <c r="A7074" s="280" t="s">
        <v>8484</v>
      </c>
      <c r="B7074" s="280" t="s">
        <v>1457</v>
      </c>
      <c r="C7074" s="280" t="s">
        <v>1183</v>
      </c>
      <c r="D7074" s="280" t="s">
        <v>1213</v>
      </c>
      <c r="E7074" s="80">
        <v>0.26806566714528252</v>
      </c>
      <c r="F7074" s="80">
        <v>707910</v>
      </c>
      <c r="G7074" s="80">
        <v>5</v>
      </c>
      <c r="H7074" s="280" t="s">
        <v>1342</v>
      </c>
      <c r="I7074" s="80"/>
    </row>
    <row r="7075" spans="1:9">
      <c r="A7075" s="280" t="s">
        <v>8485</v>
      </c>
      <c r="B7075" s="280" t="s">
        <v>1457</v>
      </c>
      <c r="C7075" s="280" t="s">
        <v>1183</v>
      </c>
      <c r="D7075" s="280" t="s">
        <v>1214</v>
      </c>
      <c r="E7075" s="80">
        <v>0.27359152256595504</v>
      </c>
      <c r="F7075" s="80">
        <v>707910</v>
      </c>
      <c r="G7075" s="80">
        <v>5</v>
      </c>
      <c r="H7075" s="280" t="s">
        <v>1342</v>
      </c>
      <c r="I7075" s="80"/>
    </row>
    <row r="7076" spans="1:9">
      <c r="A7076" s="280" t="s">
        <v>8486</v>
      </c>
      <c r="B7076" s="280" t="s">
        <v>1457</v>
      </c>
      <c r="C7076" s="280" t="s">
        <v>1183</v>
      </c>
      <c r="D7076" s="280" t="s">
        <v>1215</v>
      </c>
      <c r="E7076" s="80">
        <v>0.2706134143483192</v>
      </c>
      <c r="F7076" s="80">
        <v>707910</v>
      </c>
      <c r="G7076" s="80">
        <v>5</v>
      </c>
      <c r="H7076" s="280" t="s">
        <v>1342</v>
      </c>
      <c r="I7076" s="80"/>
    </row>
    <row r="7077" spans="1:9">
      <c r="A7077" s="280" t="s">
        <v>8487</v>
      </c>
      <c r="B7077" s="280" t="s">
        <v>1457</v>
      </c>
      <c r="C7077" s="280" t="s">
        <v>1183</v>
      </c>
      <c r="D7077" s="280" t="s">
        <v>1216</v>
      </c>
      <c r="E7077" s="80">
        <v>1.3070659861829272</v>
      </c>
      <c r="F7077" s="80">
        <v>707910</v>
      </c>
      <c r="G7077" s="80">
        <v>5</v>
      </c>
      <c r="H7077" s="280" t="s">
        <v>1342</v>
      </c>
      <c r="I7077" s="80"/>
    </row>
    <row r="7078" spans="1:9">
      <c r="A7078" s="280" t="s">
        <v>8488</v>
      </c>
      <c r="B7078" s="280" t="s">
        <v>1457</v>
      </c>
      <c r="C7078" s="280" t="s">
        <v>1183</v>
      </c>
      <c r="D7078" s="280" t="s">
        <v>1217</v>
      </c>
      <c r="E7078" s="80">
        <v>0.2310133951094695</v>
      </c>
      <c r="F7078" s="80">
        <v>707910</v>
      </c>
      <c r="G7078" s="80">
        <v>5</v>
      </c>
      <c r="H7078" s="280" t="s">
        <v>1342</v>
      </c>
      <c r="I7078" s="80"/>
    </row>
    <row r="7079" spans="1:9">
      <c r="A7079" s="280" t="s">
        <v>8489</v>
      </c>
      <c r="B7079" s="280" t="s">
        <v>1457</v>
      </c>
      <c r="C7079" s="280" t="s">
        <v>1183</v>
      </c>
      <c r="D7079" s="280" t="s">
        <v>1218</v>
      </c>
      <c r="E7079" s="80">
        <v>0.25656360712050325</v>
      </c>
      <c r="F7079" s="80">
        <v>707910</v>
      </c>
      <c r="G7079" s="80">
        <v>5</v>
      </c>
      <c r="H7079" s="280" t="s">
        <v>1342</v>
      </c>
      <c r="I7079" s="80"/>
    </row>
    <row r="7080" spans="1:9">
      <c r="A7080" s="280" t="s">
        <v>8490</v>
      </c>
      <c r="B7080" s="280" t="s">
        <v>1457</v>
      </c>
      <c r="C7080" s="280" t="s">
        <v>1183</v>
      </c>
      <c r="D7080" s="280" t="s">
        <v>1219</v>
      </c>
      <c r="E7080" s="80">
        <v>31937.093269433459</v>
      </c>
      <c r="F7080" s="80">
        <v>707910</v>
      </c>
      <c r="G7080" s="80">
        <v>5</v>
      </c>
      <c r="H7080" s="280" t="s">
        <v>1342</v>
      </c>
      <c r="I7080" s="80"/>
    </row>
    <row r="7081" spans="1:9">
      <c r="A7081" s="280" t="s">
        <v>8491</v>
      </c>
      <c r="B7081" s="280" t="s">
        <v>1457</v>
      </c>
      <c r="C7081" s="280" t="s">
        <v>1183</v>
      </c>
      <c r="D7081" s="280" t="s">
        <v>1347</v>
      </c>
      <c r="E7081" s="80">
        <v>0.41137983275172729</v>
      </c>
      <c r="F7081" s="80">
        <v>707910</v>
      </c>
      <c r="G7081" s="80">
        <v>5</v>
      </c>
      <c r="H7081" s="280" t="s">
        <v>1342</v>
      </c>
      <c r="I7081" s="80"/>
    </row>
    <row r="7082" spans="1:9">
      <c r="A7082" s="280" t="s">
        <v>8492</v>
      </c>
      <c r="B7082" s="280" t="s">
        <v>1457</v>
      </c>
      <c r="C7082" s="280" t="s">
        <v>1183</v>
      </c>
      <c r="D7082" s="280" t="s">
        <v>1344</v>
      </c>
      <c r="E7082" s="80">
        <v>0.97483371756162296</v>
      </c>
      <c r="F7082" s="80">
        <v>707910</v>
      </c>
      <c r="G7082" s="80">
        <v>5</v>
      </c>
      <c r="H7082" s="280" t="s">
        <v>1342</v>
      </c>
      <c r="I7082" s="80"/>
    </row>
    <row r="7083" spans="1:9">
      <c r="A7083" s="280" t="s">
        <v>8493</v>
      </c>
      <c r="B7083" s="280" t="s">
        <v>5748</v>
      </c>
      <c r="C7083" s="280" t="s">
        <v>1184</v>
      </c>
      <c r="D7083" s="280" t="s">
        <v>1394</v>
      </c>
      <c r="E7083" s="80">
        <v>706778</v>
      </c>
      <c r="F7083" s="80">
        <v>707910</v>
      </c>
      <c r="G7083" s="80">
        <v>5</v>
      </c>
      <c r="H7083" s="280" t="s">
        <v>1394</v>
      </c>
      <c r="I7083" s="80"/>
    </row>
    <row r="7084" spans="1:9">
      <c r="A7084" s="280" t="s">
        <v>8494</v>
      </c>
      <c r="B7084" s="280" t="s">
        <v>5750</v>
      </c>
      <c r="C7084" s="280" t="s">
        <v>1184</v>
      </c>
      <c r="D7084" s="280" t="s">
        <v>1394</v>
      </c>
      <c r="E7084" s="80">
        <v>12218850393.259827</v>
      </c>
      <c r="F7084" s="80">
        <v>707910</v>
      </c>
      <c r="G7084" s="80">
        <v>5</v>
      </c>
      <c r="H7084" s="280" t="s">
        <v>1394</v>
      </c>
      <c r="I7084" s="80"/>
    </row>
    <row r="7085" spans="1:9">
      <c r="A7085" s="280" t="s">
        <v>8495</v>
      </c>
      <c r="B7085" s="280" t="s">
        <v>5752</v>
      </c>
      <c r="C7085" s="280" t="s">
        <v>1184</v>
      </c>
      <c r="D7085" s="280" t="s">
        <v>1394</v>
      </c>
      <c r="E7085" s="80">
        <v>0.99840092667146951</v>
      </c>
      <c r="F7085" s="80">
        <v>707910</v>
      </c>
      <c r="G7085" s="80">
        <v>5</v>
      </c>
      <c r="H7085" s="280" t="s">
        <v>1394</v>
      </c>
      <c r="I7085" s="80"/>
    </row>
    <row r="7086" spans="1:9">
      <c r="A7086" s="280" t="s">
        <v>8496</v>
      </c>
      <c r="B7086" s="280" t="s">
        <v>5754</v>
      </c>
      <c r="C7086" s="280" t="s">
        <v>1184</v>
      </c>
      <c r="D7086" s="280" t="s">
        <v>1394</v>
      </c>
      <c r="E7086" s="80">
        <v>17260.457393255962</v>
      </c>
      <c r="F7086" s="80">
        <v>707910</v>
      </c>
      <c r="G7086" s="80">
        <v>5</v>
      </c>
      <c r="H7086" s="280" t="s">
        <v>1394</v>
      </c>
      <c r="I7086" s="80"/>
    </row>
    <row r="7087" spans="1:9">
      <c r="A7087" s="280" t="s">
        <v>8497</v>
      </c>
      <c r="B7087" s="280" t="s">
        <v>1393</v>
      </c>
      <c r="C7087" s="280" t="s">
        <v>1383</v>
      </c>
      <c r="D7087" s="280" t="s">
        <v>1347</v>
      </c>
      <c r="E7087" s="80">
        <v>9.5769236202342109E-2</v>
      </c>
      <c r="F7087" s="80">
        <v>707910</v>
      </c>
      <c r="G7087" s="80">
        <v>5</v>
      </c>
      <c r="H7087" s="280" t="s">
        <v>1394</v>
      </c>
      <c r="I7087" s="80"/>
    </row>
    <row r="7088" spans="1:9">
      <c r="A7088" s="280" t="s">
        <v>8498</v>
      </c>
      <c r="B7088" s="280" t="s">
        <v>1415</v>
      </c>
      <c r="C7088" s="280" t="s">
        <v>1383</v>
      </c>
      <c r="D7088" s="280" t="s">
        <v>1347</v>
      </c>
      <c r="E7088" s="80">
        <v>8.8122327047837096E-2</v>
      </c>
      <c r="F7088" s="80">
        <v>707910</v>
      </c>
      <c r="G7088" s="80">
        <v>5</v>
      </c>
      <c r="H7088" s="280" t="s">
        <v>1394</v>
      </c>
      <c r="I7088" s="80"/>
    </row>
    <row r="7089" spans="1:9">
      <c r="A7089" s="280" t="s">
        <v>8499</v>
      </c>
      <c r="B7089" s="280" t="s">
        <v>1436</v>
      </c>
      <c r="C7089" s="280" t="s">
        <v>1383</v>
      </c>
      <c r="D7089" s="280" t="s">
        <v>1347</v>
      </c>
      <c r="E7089" s="80">
        <v>8.1349903983076691E-2</v>
      </c>
      <c r="F7089" s="80">
        <v>707910</v>
      </c>
      <c r="G7089" s="80">
        <v>5</v>
      </c>
      <c r="H7089" s="280" t="s">
        <v>1394</v>
      </c>
      <c r="I7089" s="80"/>
    </row>
    <row r="7090" spans="1:9">
      <c r="A7090" s="280" t="s">
        <v>8500</v>
      </c>
      <c r="B7090" s="280" t="s">
        <v>1393</v>
      </c>
      <c r="C7090" s="280" t="s">
        <v>1383</v>
      </c>
      <c r="D7090" s="280" t="s">
        <v>1344</v>
      </c>
      <c r="E7090" s="80">
        <v>9.5769236202342109E-2</v>
      </c>
      <c r="F7090" s="80">
        <v>707910</v>
      </c>
      <c r="G7090" s="80">
        <v>5</v>
      </c>
      <c r="H7090" s="280" t="s">
        <v>1394</v>
      </c>
      <c r="I7090" s="80"/>
    </row>
    <row r="7091" spans="1:9">
      <c r="A7091" s="280" t="s">
        <v>8501</v>
      </c>
      <c r="B7091" s="280" t="s">
        <v>1415</v>
      </c>
      <c r="C7091" s="280" t="s">
        <v>1383</v>
      </c>
      <c r="D7091" s="280" t="s">
        <v>1344</v>
      </c>
      <c r="E7091" s="80">
        <v>8.0166757832736635E-2</v>
      </c>
      <c r="F7091" s="80">
        <v>707910</v>
      </c>
      <c r="G7091" s="80">
        <v>5</v>
      </c>
      <c r="H7091" s="280" t="s">
        <v>1394</v>
      </c>
      <c r="I7091" s="80"/>
    </row>
    <row r="7092" spans="1:9">
      <c r="A7092" s="280" t="s">
        <v>8502</v>
      </c>
      <c r="B7092" s="280" t="s">
        <v>1436</v>
      </c>
      <c r="C7092" s="280" t="s">
        <v>1383</v>
      </c>
      <c r="D7092" s="280" t="s">
        <v>1344</v>
      </c>
      <c r="E7092" s="80">
        <v>6.8204840901214023E-2</v>
      </c>
      <c r="F7092" s="80">
        <v>707910</v>
      </c>
      <c r="G7092" s="80">
        <v>5</v>
      </c>
      <c r="H7092" s="280" t="s">
        <v>1394</v>
      </c>
      <c r="I7092" s="80"/>
    </row>
    <row r="7093" spans="1:9">
      <c r="A7093" s="280" t="s">
        <v>8503</v>
      </c>
      <c r="B7093" s="280" t="s">
        <v>1457</v>
      </c>
      <c r="C7093" s="280" t="s">
        <v>1184</v>
      </c>
      <c r="D7093" s="280" t="s">
        <v>1211</v>
      </c>
      <c r="E7093" s="80">
        <v>1.8476848404006128E-2</v>
      </c>
      <c r="F7093" s="80">
        <v>707910</v>
      </c>
      <c r="G7093" s="80">
        <v>5</v>
      </c>
      <c r="H7093" s="280" t="s">
        <v>1342</v>
      </c>
      <c r="I7093" s="80"/>
    </row>
    <row r="7094" spans="1:9">
      <c r="A7094" s="280" t="s">
        <v>8504</v>
      </c>
      <c r="B7094" s="280" t="s">
        <v>1457</v>
      </c>
      <c r="C7094" s="280" t="s">
        <v>1184</v>
      </c>
      <c r="D7094" s="280" t="s">
        <v>1212</v>
      </c>
      <c r="E7094" s="80">
        <v>1.8844742096851816E-2</v>
      </c>
      <c r="F7094" s="80">
        <v>707910</v>
      </c>
      <c r="G7094" s="80">
        <v>5</v>
      </c>
      <c r="H7094" s="280" t="s">
        <v>1342</v>
      </c>
      <c r="I7094" s="80"/>
    </row>
    <row r="7095" spans="1:9">
      <c r="A7095" s="280" t="s">
        <v>8505</v>
      </c>
      <c r="B7095" s="280" t="s">
        <v>1457</v>
      </c>
      <c r="C7095" s="280" t="s">
        <v>1184</v>
      </c>
      <c r="D7095" s="280" t="s">
        <v>1213</v>
      </c>
      <c r="E7095" s="80">
        <v>1.8478497054673269E-2</v>
      </c>
      <c r="F7095" s="80">
        <v>707910</v>
      </c>
      <c r="G7095" s="80">
        <v>5</v>
      </c>
      <c r="H7095" s="280" t="s">
        <v>1342</v>
      </c>
      <c r="I7095" s="80"/>
    </row>
    <row r="7096" spans="1:9">
      <c r="A7096" s="280" t="s">
        <v>8506</v>
      </c>
      <c r="B7096" s="280" t="s">
        <v>1457</v>
      </c>
      <c r="C7096" s="280" t="s">
        <v>1184</v>
      </c>
      <c r="D7096" s="280" t="s">
        <v>1214</v>
      </c>
      <c r="E7096" s="80">
        <v>1.8824651645740775E-2</v>
      </c>
      <c r="F7096" s="80">
        <v>707910</v>
      </c>
      <c r="G7096" s="80">
        <v>5</v>
      </c>
      <c r="H7096" s="280" t="s">
        <v>1342</v>
      </c>
      <c r="I7096" s="80"/>
    </row>
    <row r="7097" spans="1:9">
      <c r="A7097" s="280" t="s">
        <v>8507</v>
      </c>
      <c r="B7097" s="280" t="s">
        <v>1457</v>
      </c>
      <c r="C7097" s="280" t="s">
        <v>1184</v>
      </c>
      <c r="D7097" s="280" t="s">
        <v>1215</v>
      </c>
      <c r="E7097" s="80">
        <v>1.8627352279183516E-2</v>
      </c>
      <c r="F7097" s="80">
        <v>707910</v>
      </c>
      <c r="G7097" s="80">
        <v>5</v>
      </c>
      <c r="H7097" s="280" t="s">
        <v>1342</v>
      </c>
      <c r="I7097" s="80"/>
    </row>
    <row r="7098" spans="1:9">
      <c r="A7098" s="280" t="s">
        <v>8508</v>
      </c>
      <c r="B7098" s="280" t="s">
        <v>1457</v>
      </c>
      <c r="C7098" s="280" t="s">
        <v>1184</v>
      </c>
      <c r="D7098" s="280" t="s">
        <v>1216</v>
      </c>
      <c r="E7098" s="80">
        <v>4.0359029608893066E-2</v>
      </c>
      <c r="F7098" s="80">
        <v>707910</v>
      </c>
      <c r="G7098" s="80">
        <v>5</v>
      </c>
      <c r="H7098" s="280" t="s">
        <v>1342</v>
      </c>
      <c r="I7098" s="80"/>
    </row>
    <row r="7099" spans="1:9">
      <c r="A7099" s="280" t="s">
        <v>8509</v>
      </c>
      <c r="B7099" s="280" t="s">
        <v>1457</v>
      </c>
      <c r="C7099" s="280" t="s">
        <v>1184</v>
      </c>
      <c r="D7099" s="280" t="s">
        <v>1217</v>
      </c>
      <c r="E7099" s="80">
        <v>1.5886946721377974E-2</v>
      </c>
      <c r="F7099" s="80">
        <v>707910</v>
      </c>
      <c r="G7099" s="80">
        <v>5</v>
      </c>
      <c r="H7099" s="280" t="s">
        <v>1342</v>
      </c>
      <c r="I7099" s="80"/>
    </row>
    <row r="7100" spans="1:9">
      <c r="A7100" s="280" t="s">
        <v>8510</v>
      </c>
      <c r="B7100" s="280" t="s">
        <v>1457</v>
      </c>
      <c r="C7100" s="280" t="s">
        <v>1184</v>
      </c>
      <c r="D7100" s="280" t="s">
        <v>1218</v>
      </c>
      <c r="E7100" s="80">
        <v>1.6259586976638842E-2</v>
      </c>
      <c r="F7100" s="80">
        <v>707910</v>
      </c>
      <c r="G7100" s="80">
        <v>5</v>
      </c>
      <c r="H7100" s="280" t="s">
        <v>1342</v>
      </c>
      <c r="I7100" s="80"/>
    </row>
    <row r="7101" spans="1:9">
      <c r="A7101" s="280" t="s">
        <v>8511</v>
      </c>
      <c r="B7101" s="280" t="s">
        <v>1457</v>
      </c>
      <c r="C7101" s="280" t="s">
        <v>1184</v>
      </c>
      <c r="D7101" s="280" t="s">
        <v>1219</v>
      </c>
      <c r="E7101" s="80">
        <v>2111.2853615448948</v>
      </c>
      <c r="F7101" s="80">
        <v>707910</v>
      </c>
      <c r="G7101" s="80">
        <v>5</v>
      </c>
      <c r="H7101" s="280" t="s">
        <v>1342</v>
      </c>
      <c r="I7101" s="80"/>
    </row>
    <row r="7102" spans="1:9">
      <c r="A7102" s="280" t="s">
        <v>8512</v>
      </c>
      <c r="B7102" s="280" t="s">
        <v>1457</v>
      </c>
      <c r="C7102" s="280" t="s">
        <v>1184</v>
      </c>
      <c r="D7102" s="280" t="s">
        <v>1347</v>
      </c>
      <c r="E7102" s="80">
        <v>2.7828495889635152E-2</v>
      </c>
      <c r="F7102" s="80">
        <v>707910</v>
      </c>
      <c r="G7102" s="80">
        <v>5</v>
      </c>
      <c r="H7102" s="280" t="s">
        <v>1342</v>
      </c>
      <c r="I7102" s="80"/>
    </row>
    <row r="7103" spans="1:9">
      <c r="A7103" s="280" t="s">
        <v>8513</v>
      </c>
      <c r="B7103" s="280" t="s">
        <v>1457</v>
      </c>
      <c r="C7103" s="280" t="s">
        <v>1184</v>
      </c>
      <c r="D7103" s="280" t="s">
        <v>1344</v>
      </c>
      <c r="E7103" s="80">
        <v>6.6715727035025679E-2</v>
      </c>
      <c r="F7103" s="80">
        <v>707910</v>
      </c>
      <c r="G7103" s="80">
        <v>5</v>
      </c>
      <c r="H7103" s="280" t="s">
        <v>1342</v>
      </c>
      <c r="I7103" s="80"/>
    </row>
    <row r="7104" spans="1:9">
      <c r="A7104" s="280" t="s">
        <v>8514</v>
      </c>
      <c r="B7104" s="280" t="s">
        <v>5748</v>
      </c>
      <c r="C7104" s="280" t="s">
        <v>1185</v>
      </c>
      <c r="D7104" s="280" t="s">
        <v>1394</v>
      </c>
      <c r="E7104" s="80">
        <v>239371</v>
      </c>
      <c r="F7104" s="80">
        <v>707910</v>
      </c>
      <c r="G7104" s="80">
        <v>5</v>
      </c>
      <c r="H7104" s="280" t="s">
        <v>1394</v>
      </c>
      <c r="I7104" s="80"/>
    </row>
    <row r="7105" spans="1:9">
      <c r="A7105" s="280" t="s">
        <v>8515</v>
      </c>
      <c r="B7105" s="280" t="s">
        <v>5750</v>
      </c>
      <c r="C7105" s="280" t="s">
        <v>1185</v>
      </c>
      <c r="D7105" s="280" t="s">
        <v>1394</v>
      </c>
      <c r="E7105" s="80">
        <v>13011917249.253132</v>
      </c>
      <c r="F7105" s="80">
        <v>707910</v>
      </c>
      <c r="G7105" s="80">
        <v>5</v>
      </c>
      <c r="H7105" s="280" t="s">
        <v>1394</v>
      </c>
      <c r="I7105" s="80"/>
    </row>
    <row r="7106" spans="1:9">
      <c r="A7106" s="280" t="s">
        <v>8516</v>
      </c>
      <c r="B7106" s="280" t="s">
        <v>5752</v>
      </c>
      <c r="C7106" s="280" t="s">
        <v>1185</v>
      </c>
      <c r="D7106" s="280" t="s">
        <v>1394</v>
      </c>
      <c r="E7106" s="80">
        <v>0.33813761636366207</v>
      </c>
      <c r="F7106" s="80">
        <v>707910</v>
      </c>
      <c r="G7106" s="80">
        <v>5</v>
      </c>
      <c r="H7106" s="280" t="s">
        <v>1394</v>
      </c>
      <c r="I7106" s="80"/>
    </row>
    <row r="7107" spans="1:9">
      <c r="A7107" s="280" t="s">
        <v>8517</v>
      </c>
      <c r="B7107" s="280" t="s">
        <v>5754</v>
      </c>
      <c r="C7107" s="280" t="s">
        <v>1185</v>
      </c>
      <c r="D7107" s="280" t="s">
        <v>1394</v>
      </c>
      <c r="E7107" s="80">
        <v>18380.750729970099</v>
      </c>
      <c r="F7107" s="80">
        <v>707910</v>
      </c>
      <c r="G7107" s="80">
        <v>5</v>
      </c>
      <c r="H7107" s="280" t="s">
        <v>1394</v>
      </c>
      <c r="I7107" s="80"/>
    </row>
    <row r="7108" spans="1:9">
      <c r="A7108" s="280" t="s">
        <v>8518</v>
      </c>
      <c r="B7108" s="280" t="s">
        <v>1457</v>
      </c>
      <c r="C7108" s="280" t="s">
        <v>1185</v>
      </c>
      <c r="D7108" s="280" t="s">
        <v>1211</v>
      </c>
      <c r="E7108" s="80">
        <v>5.7634511148493058E-2</v>
      </c>
      <c r="F7108" s="80">
        <v>707910</v>
      </c>
      <c r="G7108" s="80">
        <v>5</v>
      </c>
      <c r="H7108" s="280" t="s">
        <v>1342</v>
      </c>
      <c r="I7108" s="80"/>
    </row>
    <row r="7109" spans="1:9">
      <c r="A7109" s="280" t="s">
        <v>8519</v>
      </c>
      <c r="B7109" s="280" t="s">
        <v>1457</v>
      </c>
      <c r="C7109" s="280" t="s">
        <v>1185</v>
      </c>
      <c r="D7109" s="280" t="s">
        <v>1212</v>
      </c>
      <c r="E7109" s="80">
        <v>6.1942708519970344E-2</v>
      </c>
      <c r="F7109" s="80">
        <v>707910</v>
      </c>
      <c r="G7109" s="80">
        <v>5</v>
      </c>
      <c r="H7109" s="280" t="s">
        <v>1342</v>
      </c>
      <c r="I7109" s="80"/>
    </row>
    <row r="7110" spans="1:9">
      <c r="A7110" s="280" t="s">
        <v>8520</v>
      </c>
      <c r="B7110" s="280" t="s">
        <v>1457</v>
      </c>
      <c r="C7110" s="280" t="s">
        <v>1185</v>
      </c>
      <c r="D7110" s="280" t="s">
        <v>1213</v>
      </c>
      <c r="E7110" s="80">
        <v>5.7638910280096142E-2</v>
      </c>
      <c r="F7110" s="80">
        <v>707910</v>
      </c>
      <c r="G7110" s="80">
        <v>5</v>
      </c>
      <c r="H7110" s="280" t="s">
        <v>1342</v>
      </c>
      <c r="I7110" s="80"/>
    </row>
    <row r="7111" spans="1:9">
      <c r="A7111" s="280" t="s">
        <v>8521</v>
      </c>
      <c r="B7111" s="280" t="s">
        <v>1457</v>
      </c>
      <c r="C7111" s="280" t="s">
        <v>1185</v>
      </c>
      <c r="D7111" s="280" t="s">
        <v>1214</v>
      </c>
      <c r="E7111" s="80">
        <v>6.1925633472235016E-2</v>
      </c>
      <c r="F7111" s="80">
        <v>707910</v>
      </c>
      <c r="G7111" s="80">
        <v>5</v>
      </c>
      <c r="H7111" s="280" t="s">
        <v>1342</v>
      </c>
      <c r="I7111" s="80"/>
    </row>
    <row r="7112" spans="1:9">
      <c r="A7112" s="280" t="s">
        <v>8522</v>
      </c>
      <c r="B7112" s="280" t="s">
        <v>1457</v>
      </c>
      <c r="C7112" s="280" t="s">
        <v>1185</v>
      </c>
      <c r="D7112" s="280" t="s">
        <v>1215</v>
      </c>
      <c r="E7112" s="80">
        <v>6.11173814287055E-2</v>
      </c>
      <c r="F7112" s="80">
        <v>707910</v>
      </c>
      <c r="G7112" s="80">
        <v>5</v>
      </c>
      <c r="H7112" s="280" t="s">
        <v>1342</v>
      </c>
      <c r="I7112" s="80"/>
    </row>
    <row r="7113" spans="1:9">
      <c r="A7113" s="280" t="s">
        <v>8523</v>
      </c>
      <c r="B7113" s="280" t="s">
        <v>1457</v>
      </c>
      <c r="C7113" s="280" t="s">
        <v>1185</v>
      </c>
      <c r="D7113" s="280" t="s">
        <v>1216</v>
      </c>
      <c r="E7113" s="80">
        <v>8.4447579377879167E-2</v>
      </c>
      <c r="F7113" s="80">
        <v>707910</v>
      </c>
      <c r="G7113" s="80">
        <v>5</v>
      </c>
      <c r="H7113" s="280" t="s">
        <v>1342</v>
      </c>
      <c r="I7113" s="80"/>
    </row>
    <row r="7114" spans="1:9">
      <c r="A7114" s="280" t="s">
        <v>8524</v>
      </c>
      <c r="B7114" s="280" t="s">
        <v>1457</v>
      </c>
      <c r="C7114" s="280" t="s">
        <v>1185</v>
      </c>
      <c r="D7114" s="280" t="s">
        <v>1217</v>
      </c>
      <c r="E7114" s="80">
        <v>5.1965892909896928E-2</v>
      </c>
      <c r="F7114" s="80">
        <v>707910</v>
      </c>
      <c r="G7114" s="80">
        <v>5</v>
      </c>
      <c r="H7114" s="280" t="s">
        <v>1342</v>
      </c>
      <c r="I7114" s="80"/>
    </row>
    <row r="7115" spans="1:9">
      <c r="A7115" s="280" t="s">
        <v>8525</v>
      </c>
      <c r="B7115" s="280" t="s">
        <v>1457</v>
      </c>
      <c r="C7115" s="280" t="s">
        <v>1185</v>
      </c>
      <c r="D7115" s="280" t="s">
        <v>1218</v>
      </c>
      <c r="E7115" s="80">
        <v>5.0840777275818712E-2</v>
      </c>
      <c r="F7115" s="80">
        <v>707910</v>
      </c>
      <c r="G7115" s="80">
        <v>5</v>
      </c>
      <c r="H7115" s="280" t="s">
        <v>1342</v>
      </c>
      <c r="I7115" s="80"/>
    </row>
    <row r="7116" spans="1:9">
      <c r="A7116" s="280" t="s">
        <v>8526</v>
      </c>
      <c r="B7116" s="280" t="s">
        <v>1457</v>
      </c>
      <c r="C7116" s="280" t="s">
        <v>1185</v>
      </c>
      <c r="D7116" s="280" t="s">
        <v>1219</v>
      </c>
      <c r="E7116" s="80">
        <v>8381.7572326040354</v>
      </c>
      <c r="F7116" s="80">
        <v>707910</v>
      </c>
      <c r="G7116" s="80">
        <v>5</v>
      </c>
      <c r="H7116" s="280" t="s">
        <v>1342</v>
      </c>
      <c r="I7116" s="80"/>
    </row>
    <row r="7117" spans="1:9">
      <c r="A7117" s="280" t="s">
        <v>8527</v>
      </c>
      <c r="B7117" s="280" t="s">
        <v>1457</v>
      </c>
      <c r="C7117" s="280" t="s">
        <v>1185</v>
      </c>
      <c r="D7117" s="280" t="s">
        <v>1347</v>
      </c>
      <c r="E7117" s="80">
        <v>8.7524192342234103E-2</v>
      </c>
      <c r="F7117" s="80">
        <v>707910</v>
      </c>
      <c r="G7117" s="80">
        <v>5</v>
      </c>
      <c r="H7117" s="280" t="s">
        <v>1342</v>
      </c>
      <c r="I7117" s="80"/>
    </row>
    <row r="7118" spans="1:9">
      <c r="A7118" s="280" t="s">
        <v>8528</v>
      </c>
      <c r="B7118" s="280" t="s">
        <v>1457</v>
      </c>
      <c r="C7118" s="280" t="s">
        <v>1185</v>
      </c>
      <c r="D7118" s="280" t="s">
        <v>1344</v>
      </c>
      <c r="E7118" s="80">
        <v>0.20978780049734061</v>
      </c>
      <c r="F7118" s="80">
        <v>707910</v>
      </c>
      <c r="G7118" s="80">
        <v>5</v>
      </c>
      <c r="H7118" s="280" t="s">
        <v>1342</v>
      </c>
      <c r="I7118" s="80"/>
    </row>
    <row r="7119" spans="1:9">
      <c r="A7119" s="280" t="s">
        <v>8529</v>
      </c>
      <c r="B7119" s="280" t="s">
        <v>5748</v>
      </c>
      <c r="C7119" s="280" t="s">
        <v>1186</v>
      </c>
      <c r="D7119" s="280" t="s">
        <v>1394</v>
      </c>
      <c r="E7119" s="80">
        <v>3255</v>
      </c>
      <c r="F7119" s="80">
        <v>707910</v>
      </c>
      <c r="G7119" s="80">
        <v>5</v>
      </c>
      <c r="H7119" s="280" t="s">
        <v>1394</v>
      </c>
      <c r="I7119" s="80"/>
    </row>
    <row r="7120" spans="1:9">
      <c r="A7120" s="280" t="s">
        <v>8530</v>
      </c>
      <c r="B7120" s="280" t="s">
        <v>5750</v>
      </c>
      <c r="C7120" s="280" t="s">
        <v>1186</v>
      </c>
      <c r="D7120" s="280" t="s">
        <v>1394</v>
      </c>
      <c r="E7120" s="80">
        <v>38400000</v>
      </c>
      <c r="F7120" s="80">
        <v>707910</v>
      </c>
      <c r="G7120" s="80">
        <v>5</v>
      </c>
      <c r="H7120" s="280" t="s">
        <v>1394</v>
      </c>
      <c r="I7120" s="80"/>
    </row>
    <row r="7121" spans="1:9">
      <c r="A7121" s="280" t="s">
        <v>8531</v>
      </c>
      <c r="B7121" s="280" t="s">
        <v>5752</v>
      </c>
      <c r="C7121" s="280" t="s">
        <v>1186</v>
      </c>
      <c r="D7121" s="280" t="s">
        <v>1394</v>
      </c>
      <c r="E7121" s="80">
        <v>4.5980421239988131E-3</v>
      </c>
      <c r="F7121" s="80">
        <v>707910</v>
      </c>
      <c r="G7121" s="80">
        <v>5</v>
      </c>
      <c r="H7121" s="280" t="s">
        <v>1394</v>
      </c>
      <c r="I7121" s="80"/>
    </row>
    <row r="7122" spans="1:9">
      <c r="A7122" s="280" t="s">
        <v>8532</v>
      </c>
      <c r="B7122" s="280" t="s">
        <v>5754</v>
      </c>
      <c r="C7122" s="280" t="s">
        <v>1186</v>
      </c>
      <c r="D7122" s="280" t="s">
        <v>1394</v>
      </c>
      <c r="E7122" s="80">
        <v>54.244183582658813</v>
      </c>
      <c r="F7122" s="80">
        <v>707910</v>
      </c>
      <c r="G7122" s="80">
        <v>5</v>
      </c>
      <c r="H7122" s="280" t="s">
        <v>1394</v>
      </c>
      <c r="I7122" s="80"/>
    </row>
    <row r="7123" spans="1:9">
      <c r="A7123" s="280" t="s">
        <v>8533</v>
      </c>
      <c r="B7123" s="280" t="s">
        <v>1457</v>
      </c>
      <c r="C7123" s="280" t="s">
        <v>1186</v>
      </c>
      <c r="D7123" s="280" t="s">
        <v>1211</v>
      </c>
      <c r="E7123" s="80">
        <v>1.2076970810559693E-2</v>
      </c>
      <c r="F7123" s="80">
        <v>707910</v>
      </c>
      <c r="G7123" s="80">
        <v>5</v>
      </c>
      <c r="H7123" s="280" t="s">
        <v>1342</v>
      </c>
      <c r="I7123" s="80"/>
    </row>
    <row r="7124" spans="1:9">
      <c r="A7124" s="280" t="s">
        <v>8534</v>
      </c>
      <c r="B7124" s="280" t="s">
        <v>1457</v>
      </c>
      <c r="C7124" s="280" t="s">
        <v>1186</v>
      </c>
      <c r="D7124" s="280" t="s">
        <v>1212</v>
      </c>
      <c r="E7124" s="80">
        <v>1.2590171922799495E-2</v>
      </c>
      <c r="F7124" s="80">
        <v>707910</v>
      </c>
      <c r="G7124" s="80">
        <v>5</v>
      </c>
      <c r="H7124" s="280" t="s">
        <v>1342</v>
      </c>
      <c r="I7124" s="80"/>
    </row>
    <row r="7125" spans="1:9">
      <c r="A7125" s="280" t="s">
        <v>8535</v>
      </c>
      <c r="B7125" s="280" t="s">
        <v>1457</v>
      </c>
      <c r="C7125" s="280" t="s">
        <v>1186</v>
      </c>
      <c r="D7125" s="280" t="s">
        <v>1213</v>
      </c>
      <c r="E7125" s="80">
        <v>1.2076970810559693E-2</v>
      </c>
      <c r="F7125" s="80">
        <v>707910</v>
      </c>
      <c r="G7125" s="80">
        <v>5</v>
      </c>
      <c r="H7125" s="280" t="s">
        <v>1342</v>
      </c>
      <c r="I7125" s="80"/>
    </row>
    <row r="7126" spans="1:9">
      <c r="A7126" s="280" t="s">
        <v>8536</v>
      </c>
      <c r="B7126" s="280" t="s">
        <v>1457</v>
      </c>
      <c r="C7126" s="280" t="s">
        <v>1186</v>
      </c>
      <c r="D7126" s="280" t="s">
        <v>1214</v>
      </c>
      <c r="E7126" s="80">
        <v>1.2076970810559693E-2</v>
      </c>
      <c r="F7126" s="80">
        <v>707910</v>
      </c>
      <c r="G7126" s="80">
        <v>5</v>
      </c>
      <c r="H7126" s="280" t="s">
        <v>1342</v>
      </c>
      <c r="I7126" s="80"/>
    </row>
    <row r="7127" spans="1:9">
      <c r="A7127" s="280" t="s">
        <v>8537</v>
      </c>
      <c r="B7127" s="280" t="s">
        <v>1457</v>
      </c>
      <c r="C7127" s="280" t="s">
        <v>1186</v>
      </c>
      <c r="D7127" s="280" t="s">
        <v>1215</v>
      </c>
      <c r="E7127" s="80">
        <v>1.2380156812792193E-2</v>
      </c>
      <c r="F7127" s="80">
        <v>707910</v>
      </c>
      <c r="G7127" s="80">
        <v>5</v>
      </c>
      <c r="H7127" s="280" t="s">
        <v>1342</v>
      </c>
      <c r="I7127" s="80"/>
    </row>
    <row r="7128" spans="1:9">
      <c r="A7128" s="280" t="s">
        <v>8538</v>
      </c>
      <c r="B7128" s="280" t="s">
        <v>1457</v>
      </c>
      <c r="C7128" s="280" t="s">
        <v>1186</v>
      </c>
      <c r="D7128" s="280" t="s">
        <v>1216</v>
      </c>
      <c r="E7128" s="80">
        <v>2.6567250634675948E-2</v>
      </c>
      <c r="F7128" s="80">
        <v>707910</v>
      </c>
      <c r="G7128" s="80">
        <v>5</v>
      </c>
      <c r="H7128" s="280" t="s">
        <v>1342</v>
      </c>
      <c r="I7128" s="80"/>
    </row>
    <row r="7129" spans="1:9">
      <c r="A7129" s="280" t="s">
        <v>8539</v>
      </c>
      <c r="B7129" s="280" t="s">
        <v>1457</v>
      </c>
      <c r="C7129" s="280" t="s">
        <v>1186</v>
      </c>
      <c r="D7129" s="280" t="s">
        <v>1217</v>
      </c>
      <c r="E7129" s="80">
        <v>1.0523838645311319E-2</v>
      </c>
      <c r="F7129" s="80">
        <v>707910</v>
      </c>
      <c r="G7129" s="80">
        <v>5</v>
      </c>
      <c r="H7129" s="280" t="s">
        <v>1342</v>
      </c>
      <c r="I7129" s="80"/>
    </row>
    <row r="7130" spans="1:9">
      <c r="A7130" s="280" t="s">
        <v>8540</v>
      </c>
      <c r="B7130" s="280" t="s">
        <v>1457</v>
      </c>
      <c r="C7130" s="280" t="s">
        <v>1186</v>
      </c>
      <c r="D7130" s="280" t="s">
        <v>1218</v>
      </c>
      <c r="E7130" s="80">
        <v>1.1873710570119336E-2</v>
      </c>
      <c r="F7130" s="80">
        <v>707910</v>
      </c>
      <c r="G7130" s="80">
        <v>5</v>
      </c>
      <c r="H7130" s="280" t="s">
        <v>1342</v>
      </c>
      <c r="I7130" s="80"/>
    </row>
    <row r="7131" spans="1:9">
      <c r="A7131" s="280" t="s">
        <v>8541</v>
      </c>
      <c r="B7131" s="280" t="s">
        <v>1457</v>
      </c>
      <c r="C7131" s="280" t="s">
        <v>1186</v>
      </c>
      <c r="D7131" s="280" t="s">
        <v>1219</v>
      </c>
      <c r="E7131" s="80">
        <v>1.1759889965124051E-2</v>
      </c>
      <c r="F7131" s="80">
        <v>707910</v>
      </c>
      <c r="G7131" s="80">
        <v>5</v>
      </c>
      <c r="H7131" s="280" t="s">
        <v>1342</v>
      </c>
      <c r="I7131" s="80"/>
    </row>
    <row r="7132" spans="1:9">
      <c r="A7132" s="280" t="s">
        <v>8542</v>
      </c>
      <c r="B7132" s="280" t="s">
        <v>1457</v>
      </c>
      <c r="C7132" s="280" t="s">
        <v>1186</v>
      </c>
      <c r="D7132" s="280" t="s">
        <v>1347</v>
      </c>
      <c r="E7132" s="80">
        <v>2.094258115793227E-2</v>
      </c>
      <c r="F7132" s="80">
        <v>707910</v>
      </c>
      <c r="G7132" s="80">
        <v>5</v>
      </c>
      <c r="H7132" s="280" t="s">
        <v>1342</v>
      </c>
      <c r="I7132" s="80"/>
    </row>
    <row r="7133" spans="1:9">
      <c r="A7133" s="280" t="s">
        <v>8543</v>
      </c>
      <c r="B7133" s="280" t="s">
        <v>1457</v>
      </c>
      <c r="C7133" s="280" t="s">
        <v>1186</v>
      </c>
      <c r="D7133" s="280" t="s">
        <v>1344</v>
      </c>
      <c r="E7133" s="80">
        <v>4.6720071574339203E-2</v>
      </c>
      <c r="F7133" s="80">
        <v>707910</v>
      </c>
      <c r="G7133" s="80">
        <v>5</v>
      </c>
      <c r="H7133" s="280" t="s">
        <v>1342</v>
      </c>
      <c r="I7133" s="80"/>
    </row>
    <row r="7134" spans="1:9">
      <c r="A7134" s="280" t="s">
        <v>8544</v>
      </c>
      <c r="B7134" s="280" t="s">
        <v>5748</v>
      </c>
      <c r="C7134" s="280" t="s">
        <v>1187</v>
      </c>
      <c r="D7134" s="280" t="s">
        <v>1394</v>
      </c>
      <c r="E7134" s="80">
        <v>46433</v>
      </c>
      <c r="F7134" s="80">
        <v>707910</v>
      </c>
      <c r="G7134" s="80">
        <v>5</v>
      </c>
      <c r="H7134" s="280" t="s">
        <v>1394</v>
      </c>
      <c r="I7134" s="80"/>
    </row>
    <row r="7135" spans="1:9">
      <c r="A7135" s="280" t="s">
        <v>8545</v>
      </c>
      <c r="B7135" s="280" t="s">
        <v>5750</v>
      </c>
      <c r="C7135" s="280" t="s">
        <v>1187</v>
      </c>
      <c r="D7135" s="280" t="s">
        <v>1394</v>
      </c>
      <c r="E7135" s="80">
        <v>1015079184.5874143</v>
      </c>
      <c r="F7135" s="80">
        <v>707910</v>
      </c>
      <c r="G7135" s="80">
        <v>5</v>
      </c>
      <c r="H7135" s="280" t="s">
        <v>1394</v>
      </c>
      <c r="I7135" s="80"/>
    </row>
    <row r="7136" spans="1:9">
      <c r="A7136" s="280" t="s">
        <v>8546</v>
      </c>
      <c r="B7136" s="280" t="s">
        <v>5752</v>
      </c>
      <c r="C7136" s="280" t="s">
        <v>1187</v>
      </c>
      <c r="D7136" s="280" t="s">
        <v>1394</v>
      </c>
      <c r="E7136" s="80">
        <v>6.5591671257645742E-2</v>
      </c>
      <c r="F7136" s="80">
        <v>707910</v>
      </c>
      <c r="G7136" s="80">
        <v>5</v>
      </c>
      <c r="H7136" s="280" t="s">
        <v>1394</v>
      </c>
      <c r="I7136" s="80"/>
    </row>
    <row r="7137" spans="1:9">
      <c r="A7137" s="280" t="s">
        <v>8547</v>
      </c>
      <c r="B7137" s="280" t="s">
        <v>5754</v>
      </c>
      <c r="C7137" s="280" t="s">
        <v>1187</v>
      </c>
      <c r="D7137" s="280" t="s">
        <v>1394</v>
      </c>
      <c r="E7137" s="80">
        <v>1433.909938533732</v>
      </c>
      <c r="F7137" s="80">
        <v>707910</v>
      </c>
      <c r="G7137" s="80">
        <v>5</v>
      </c>
      <c r="H7137" s="280" t="s">
        <v>1394</v>
      </c>
      <c r="I7137" s="80"/>
    </row>
    <row r="7138" spans="1:9">
      <c r="A7138" s="280" t="s">
        <v>8548</v>
      </c>
      <c r="B7138" s="280" t="s">
        <v>1457</v>
      </c>
      <c r="C7138" s="280" t="s">
        <v>1187</v>
      </c>
      <c r="D7138" s="280" t="s">
        <v>1211</v>
      </c>
      <c r="E7138" s="80">
        <v>2.2766301798841683E-2</v>
      </c>
      <c r="F7138" s="80">
        <v>707910</v>
      </c>
      <c r="G7138" s="80">
        <v>5</v>
      </c>
      <c r="H7138" s="280" t="s">
        <v>1342</v>
      </c>
      <c r="I7138" s="80"/>
    </row>
    <row r="7139" spans="1:9">
      <c r="A7139" s="280" t="s">
        <v>8549</v>
      </c>
      <c r="B7139" s="280" t="s">
        <v>1457</v>
      </c>
      <c r="C7139" s="280" t="s">
        <v>1187</v>
      </c>
      <c r="D7139" s="280" t="s">
        <v>1212</v>
      </c>
      <c r="E7139" s="80">
        <v>2.3505741172992086E-2</v>
      </c>
      <c r="F7139" s="80">
        <v>707910</v>
      </c>
      <c r="G7139" s="80">
        <v>5</v>
      </c>
      <c r="H7139" s="280" t="s">
        <v>1342</v>
      </c>
      <c r="I7139" s="80"/>
    </row>
    <row r="7140" spans="1:9">
      <c r="A7140" s="280" t="s">
        <v>8550</v>
      </c>
      <c r="B7140" s="280" t="s">
        <v>1457</v>
      </c>
      <c r="C7140" s="280" t="s">
        <v>1187</v>
      </c>
      <c r="D7140" s="280" t="s">
        <v>1213</v>
      </c>
      <c r="E7140" s="80">
        <v>2.2791870997541482E-2</v>
      </c>
      <c r="F7140" s="80">
        <v>707910</v>
      </c>
      <c r="G7140" s="80">
        <v>5</v>
      </c>
      <c r="H7140" s="280" t="s">
        <v>1342</v>
      </c>
      <c r="I7140" s="80"/>
    </row>
    <row r="7141" spans="1:9">
      <c r="A7141" s="280" t="s">
        <v>8551</v>
      </c>
      <c r="B7141" s="280" t="s">
        <v>1457</v>
      </c>
      <c r="C7141" s="280" t="s">
        <v>1187</v>
      </c>
      <c r="D7141" s="280" t="s">
        <v>1214</v>
      </c>
      <c r="E7141" s="80">
        <v>2.2872290980582455E-2</v>
      </c>
      <c r="F7141" s="80">
        <v>707910</v>
      </c>
      <c r="G7141" s="80">
        <v>5</v>
      </c>
      <c r="H7141" s="280" t="s">
        <v>1342</v>
      </c>
      <c r="I7141" s="80"/>
    </row>
    <row r="7142" spans="1:9">
      <c r="A7142" s="280" t="s">
        <v>8552</v>
      </c>
      <c r="B7142" s="280" t="s">
        <v>1457</v>
      </c>
      <c r="C7142" s="280" t="s">
        <v>1187</v>
      </c>
      <c r="D7142" s="280" t="s">
        <v>1215</v>
      </c>
      <c r="E7142" s="80">
        <v>2.327534829572284E-2</v>
      </c>
      <c r="F7142" s="80">
        <v>707910</v>
      </c>
      <c r="G7142" s="80">
        <v>5</v>
      </c>
      <c r="H7142" s="280" t="s">
        <v>1342</v>
      </c>
      <c r="I7142" s="80"/>
    </row>
    <row r="7143" spans="1:9">
      <c r="A7143" s="280" t="s">
        <v>8553</v>
      </c>
      <c r="B7143" s="280" t="s">
        <v>1457</v>
      </c>
      <c r="C7143" s="280" t="s">
        <v>1187</v>
      </c>
      <c r="D7143" s="280" t="s">
        <v>1216</v>
      </c>
      <c r="E7143" s="80">
        <v>4.1650609304247715E-2</v>
      </c>
      <c r="F7143" s="80">
        <v>707910</v>
      </c>
      <c r="G7143" s="80">
        <v>5</v>
      </c>
      <c r="H7143" s="280" t="s">
        <v>1342</v>
      </c>
      <c r="I7143" s="80"/>
    </row>
    <row r="7144" spans="1:9">
      <c r="A7144" s="280" t="s">
        <v>8554</v>
      </c>
      <c r="B7144" s="280" t="s">
        <v>1457</v>
      </c>
      <c r="C7144" s="280" t="s">
        <v>1187</v>
      </c>
      <c r="D7144" s="280" t="s">
        <v>1217</v>
      </c>
      <c r="E7144" s="80">
        <v>2.027419230996055E-2</v>
      </c>
      <c r="F7144" s="80">
        <v>707910</v>
      </c>
      <c r="G7144" s="80">
        <v>5</v>
      </c>
      <c r="H7144" s="280" t="s">
        <v>1342</v>
      </c>
      <c r="I7144" s="80"/>
    </row>
    <row r="7145" spans="1:9">
      <c r="A7145" s="280" t="s">
        <v>8555</v>
      </c>
      <c r="B7145" s="280" t="s">
        <v>1457</v>
      </c>
      <c r="C7145" s="280" t="s">
        <v>1187</v>
      </c>
      <c r="D7145" s="280" t="s">
        <v>1218</v>
      </c>
      <c r="E7145" s="80">
        <v>1.8497258283340458E-2</v>
      </c>
      <c r="F7145" s="80">
        <v>707910</v>
      </c>
      <c r="G7145" s="80">
        <v>5</v>
      </c>
      <c r="H7145" s="280" t="s">
        <v>1342</v>
      </c>
      <c r="I7145" s="80"/>
    </row>
    <row r="7146" spans="1:9">
      <c r="A7146" s="280" t="s">
        <v>8556</v>
      </c>
      <c r="B7146" s="280" t="s">
        <v>1457</v>
      </c>
      <c r="C7146" s="280" t="s">
        <v>1187</v>
      </c>
      <c r="D7146" s="280" t="s">
        <v>1219</v>
      </c>
      <c r="E7146" s="80">
        <v>2.1592649073421635E-2</v>
      </c>
      <c r="F7146" s="80">
        <v>707910</v>
      </c>
      <c r="G7146" s="80">
        <v>5</v>
      </c>
      <c r="H7146" s="280" t="s">
        <v>1342</v>
      </c>
      <c r="I7146" s="80"/>
    </row>
    <row r="7147" spans="1:9">
      <c r="A7147" s="280" t="s">
        <v>8557</v>
      </c>
      <c r="B7147" s="280" t="s">
        <v>1457</v>
      </c>
      <c r="C7147" s="280" t="s">
        <v>1187</v>
      </c>
      <c r="D7147" s="280" t="s">
        <v>1347</v>
      </c>
      <c r="E7147" s="80">
        <v>3.3718232398482546E-2</v>
      </c>
      <c r="F7147" s="80">
        <v>707910</v>
      </c>
      <c r="G7147" s="80">
        <v>5</v>
      </c>
      <c r="H7147" s="280" t="s">
        <v>1342</v>
      </c>
      <c r="I7147" s="80"/>
    </row>
    <row r="7148" spans="1:9">
      <c r="A7148" s="280" t="s">
        <v>8558</v>
      </c>
      <c r="B7148" s="280" t="s">
        <v>1457</v>
      </c>
      <c r="C7148" s="280" t="s">
        <v>1187</v>
      </c>
      <c r="D7148" s="280" t="s">
        <v>1344</v>
      </c>
      <c r="E7148" s="80">
        <v>8.3463721543803368E-2</v>
      </c>
      <c r="F7148" s="80">
        <v>707910</v>
      </c>
      <c r="G7148" s="80">
        <v>5</v>
      </c>
      <c r="H7148" s="280" t="s">
        <v>1342</v>
      </c>
      <c r="I7148" s="80"/>
    </row>
    <row r="7149" spans="1:9">
      <c r="A7149" s="280" t="s">
        <v>8559</v>
      </c>
      <c r="B7149" s="280" t="s">
        <v>5748</v>
      </c>
      <c r="C7149" s="280" t="s">
        <v>1188</v>
      </c>
      <c r="D7149" s="280" t="s">
        <v>1394</v>
      </c>
      <c r="E7149" s="80">
        <v>5646</v>
      </c>
      <c r="F7149" s="80">
        <v>707910</v>
      </c>
      <c r="G7149" s="80">
        <v>5</v>
      </c>
      <c r="H7149" s="280" t="s">
        <v>1394</v>
      </c>
      <c r="I7149" s="80"/>
    </row>
    <row r="7150" spans="1:9">
      <c r="A7150" s="280" t="s">
        <v>8560</v>
      </c>
      <c r="B7150" s="280" t="s">
        <v>5750</v>
      </c>
      <c r="C7150" s="280" t="s">
        <v>1188</v>
      </c>
      <c r="D7150" s="280" t="s">
        <v>1394</v>
      </c>
      <c r="E7150" s="80">
        <v>65485790.777375221</v>
      </c>
      <c r="F7150" s="80">
        <v>707910</v>
      </c>
      <c r="G7150" s="80">
        <v>5</v>
      </c>
      <c r="H7150" s="280" t="s">
        <v>1394</v>
      </c>
      <c r="I7150" s="80"/>
    </row>
    <row r="7151" spans="1:9">
      <c r="A7151" s="280" t="s">
        <v>8561</v>
      </c>
      <c r="B7151" s="280" t="s">
        <v>5752</v>
      </c>
      <c r="C7151" s="280" t="s">
        <v>1188</v>
      </c>
      <c r="D7151" s="280" t="s">
        <v>1394</v>
      </c>
      <c r="E7151" s="80">
        <v>7.9755901173878038E-3</v>
      </c>
      <c r="F7151" s="80">
        <v>707910</v>
      </c>
      <c r="G7151" s="80">
        <v>5</v>
      </c>
      <c r="H7151" s="280" t="s">
        <v>1394</v>
      </c>
      <c r="I7151" s="80"/>
    </row>
    <row r="7152" spans="1:9">
      <c r="A7152" s="280" t="s">
        <v>8562</v>
      </c>
      <c r="B7152" s="280" t="s">
        <v>5754</v>
      </c>
      <c r="C7152" s="280" t="s">
        <v>1188</v>
      </c>
      <c r="D7152" s="280" t="s">
        <v>1394</v>
      </c>
      <c r="E7152" s="80">
        <v>92.505813983946013</v>
      </c>
      <c r="F7152" s="80">
        <v>707910</v>
      </c>
      <c r="G7152" s="80">
        <v>5</v>
      </c>
      <c r="H7152" s="280" t="s">
        <v>1394</v>
      </c>
      <c r="I7152" s="80"/>
    </row>
    <row r="7153" spans="1:9">
      <c r="A7153" s="280" t="s">
        <v>8563</v>
      </c>
      <c r="B7153" s="280" t="s">
        <v>1457</v>
      </c>
      <c r="C7153" s="280" t="s">
        <v>1188</v>
      </c>
      <c r="D7153" s="280" t="s">
        <v>1211</v>
      </c>
      <c r="E7153" s="80">
        <v>1.2354121653278167E-2</v>
      </c>
      <c r="F7153" s="80">
        <v>707910</v>
      </c>
      <c r="G7153" s="80">
        <v>5</v>
      </c>
      <c r="H7153" s="280" t="s">
        <v>1342</v>
      </c>
      <c r="I7153" s="80"/>
    </row>
    <row r="7154" spans="1:9">
      <c r="A7154" s="280" t="s">
        <v>8564</v>
      </c>
      <c r="B7154" s="280" t="s">
        <v>1457</v>
      </c>
      <c r="C7154" s="280" t="s">
        <v>1188</v>
      </c>
      <c r="D7154" s="280" t="s">
        <v>1212</v>
      </c>
      <c r="E7154" s="80">
        <v>1.9327168184140191E-2</v>
      </c>
      <c r="F7154" s="80">
        <v>707910</v>
      </c>
      <c r="G7154" s="80">
        <v>5</v>
      </c>
      <c r="H7154" s="280" t="s">
        <v>1342</v>
      </c>
      <c r="I7154" s="80"/>
    </row>
    <row r="7155" spans="1:9">
      <c r="A7155" s="280" t="s">
        <v>8565</v>
      </c>
      <c r="B7155" s="280" t="s">
        <v>1457</v>
      </c>
      <c r="C7155" s="280" t="s">
        <v>1188</v>
      </c>
      <c r="D7155" s="280" t="s">
        <v>1213</v>
      </c>
      <c r="E7155" s="80">
        <v>1.2566785863317057E-2</v>
      </c>
      <c r="F7155" s="80">
        <v>707910</v>
      </c>
      <c r="G7155" s="80">
        <v>5</v>
      </c>
      <c r="H7155" s="280" t="s">
        <v>1342</v>
      </c>
      <c r="I7155" s="80"/>
    </row>
    <row r="7156" spans="1:9">
      <c r="A7156" s="280" t="s">
        <v>8566</v>
      </c>
      <c r="B7156" s="280" t="s">
        <v>1457</v>
      </c>
      <c r="C7156" s="280" t="s">
        <v>1188</v>
      </c>
      <c r="D7156" s="280" t="s">
        <v>1214</v>
      </c>
      <c r="E7156" s="80">
        <v>1.2566785863317057E-2</v>
      </c>
      <c r="F7156" s="80">
        <v>707910</v>
      </c>
      <c r="G7156" s="80">
        <v>5</v>
      </c>
      <c r="H7156" s="280" t="s">
        <v>1342</v>
      </c>
      <c r="I7156" s="80"/>
    </row>
    <row r="7157" spans="1:9">
      <c r="A7157" s="280" t="s">
        <v>8567</v>
      </c>
      <c r="B7157" s="280" t="s">
        <v>1457</v>
      </c>
      <c r="C7157" s="280" t="s">
        <v>1188</v>
      </c>
      <c r="D7157" s="280" t="s">
        <v>1215</v>
      </c>
      <c r="E7157" s="80">
        <v>1.9327168184140191E-2</v>
      </c>
      <c r="F7157" s="80">
        <v>707910</v>
      </c>
      <c r="G7157" s="80">
        <v>5</v>
      </c>
      <c r="H7157" s="280" t="s">
        <v>1342</v>
      </c>
      <c r="I7157" s="80"/>
    </row>
    <row r="7158" spans="1:9">
      <c r="A7158" s="280" t="s">
        <v>8568</v>
      </c>
      <c r="B7158" s="280" t="s">
        <v>1457</v>
      </c>
      <c r="C7158" s="280" t="s">
        <v>1188</v>
      </c>
      <c r="D7158" s="280" t="s">
        <v>1216</v>
      </c>
      <c r="E7158" s="80">
        <v>1.6774720559269152E-2</v>
      </c>
      <c r="F7158" s="80">
        <v>707910</v>
      </c>
      <c r="G7158" s="80">
        <v>5</v>
      </c>
      <c r="H7158" s="280" t="s">
        <v>1342</v>
      </c>
      <c r="I7158" s="80"/>
    </row>
    <row r="7159" spans="1:9">
      <c r="A7159" s="280" t="s">
        <v>8569</v>
      </c>
      <c r="B7159" s="280" t="s">
        <v>1457</v>
      </c>
      <c r="C7159" s="280" t="s">
        <v>1188</v>
      </c>
      <c r="D7159" s="280" t="s">
        <v>1217</v>
      </c>
      <c r="E7159" s="80">
        <v>1.6203093680974577E-2</v>
      </c>
      <c r="F7159" s="80">
        <v>707910</v>
      </c>
      <c r="G7159" s="80">
        <v>5</v>
      </c>
      <c r="H7159" s="280" t="s">
        <v>1342</v>
      </c>
      <c r="I7159" s="80"/>
    </row>
    <row r="7160" spans="1:9">
      <c r="A7160" s="280" t="s">
        <v>8570</v>
      </c>
      <c r="B7160" s="280" t="s">
        <v>1457</v>
      </c>
      <c r="C7160" s="280" t="s">
        <v>1188</v>
      </c>
      <c r="D7160" s="280" t="s">
        <v>1218</v>
      </c>
      <c r="E7160" s="80">
        <v>1.5713824982383738E-2</v>
      </c>
      <c r="F7160" s="80">
        <v>707910</v>
      </c>
      <c r="G7160" s="80">
        <v>5</v>
      </c>
      <c r="H7160" s="280" t="s">
        <v>1342</v>
      </c>
      <c r="I7160" s="80"/>
    </row>
    <row r="7161" spans="1:9">
      <c r="A7161" s="280" t="s">
        <v>8571</v>
      </c>
      <c r="B7161" s="280" t="s">
        <v>1457</v>
      </c>
      <c r="C7161" s="280" t="s">
        <v>1188</v>
      </c>
      <c r="D7161" s="280" t="s">
        <v>1219</v>
      </c>
      <c r="E7161" s="80">
        <v>1.3007928405853481E-2</v>
      </c>
      <c r="F7161" s="80">
        <v>707910</v>
      </c>
      <c r="G7161" s="80">
        <v>5</v>
      </c>
      <c r="H7161" s="280" t="s">
        <v>1342</v>
      </c>
      <c r="I7161" s="80"/>
    </row>
    <row r="7162" spans="1:9">
      <c r="A7162" s="280" t="s">
        <v>8572</v>
      </c>
      <c r="B7162" s="280" t="s">
        <v>1457</v>
      </c>
      <c r="C7162" s="280" t="s">
        <v>1188</v>
      </c>
      <c r="D7162" s="280" t="s">
        <v>1347</v>
      </c>
      <c r="E7162" s="80">
        <v>1.6803796201339417E-2</v>
      </c>
      <c r="F7162" s="80">
        <v>707910</v>
      </c>
      <c r="G7162" s="80">
        <v>5</v>
      </c>
      <c r="H7162" s="280" t="s">
        <v>1342</v>
      </c>
      <c r="I7162" s="80"/>
    </row>
    <row r="7163" spans="1:9">
      <c r="A7163" s="280" t="s">
        <v>8573</v>
      </c>
      <c r="B7163" s="280" t="s">
        <v>1457</v>
      </c>
      <c r="C7163" s="280" t="s">
        <v>1188</v>
      </c>
      <c r="D7163" s="280" t="s">
        <v>1344</v>
      </c>
      <c r="E7163" s="80">
        <v>4.36185548126874E-2</v>
      </c>
      <c r="F7163" s="80">
        <v>707910</v>
      </c>
      <c r="G7163" s="80">
        <v>5</v>
      </c>
      <c r="H7163" s="280" t="s">
        <v>1342</v>
      </c>
      <c r="I7163" s="80"/>
    </row>
    <row r="7164" spans="1:9">
      <c r="A7164" s="280" t="s">
        <v>8574</v>
      </c>
      <c r="B7164" s="280" t="s">
        <v>5748</v>
      </c>
      <c r="C7164" s="280" t="s">
        <v>1189</v>
      </c>
      <c r="D7164" s="280" t="s">
        <v>1394</v>
      </c>
      <c r="E7164" s="80">
        <v>10707</v>
      </c>
      <c r="F7164" s="80">
        <v>707910</v>
      </c>
      <c r="G7164" s="80">
        <v>5</v>
      </c>
      <c r="H7164" s="280" t="s">
        <v>1394</v>
      </c>
      <c r="I7164" s="80"/>
    </row>
    <row r="7165" spans="1:9">
      <c r="A7165" s="280" t="s">
        <v>8575</v>
      </c>
      <c r="B7165" s="280" t="s">
        <v>5750</v>
      </c>
      <c r="C7165" s="280" t="s">
        <v>1189</v>
      </c>
      <c r="D7165" s="280" t="s">
        <v>1394</v>
      </c>
      <c r="E7165" s="80">
        <v>52085642.229853839</v>
      </c>
      <c r="F7165" s="80">
        <v>707910</v>
      </c>
      <c r="G7165" s="80">
        <v>5</v>
      </c>
      <c r="H7165" s="280" t="s">
        <v>1394</v>
      </c>
      <c r="I7165" s="80"/>
    </row>
    <row r="7166" spans="1:9">
      <c r="A7166" s="280" t="s">
        <v>8576</v>
      </c>
      <c r="B7166" s="280" t="s">
        <v>5752</v>
      </c>
      <c r="C7166" s="280" t="s">
        <v>1189</v>
      </c>
      <c r="D7166" s="280" t="s">
        <v>1394</v>
      </c>
      <c r="E7166" s="80">
        <v>1.512480400050854E-2</v>
      </c>
      <c r="F7166" s="80">
        <v>707910</v>
      </c>
      <c r="G7166" s="80">
        <v>5</v>
      </c>
      <c r="H7166" s="280" t="s">
        <v>1394</v>
      </c>
      <c r="I7166" s="80"/>
    </row>
    <row r="7167" spans="1:9">
      <c r="A7167" s="280" t="s">
        <v>8577</v>
      </c>
      <c r="B7167" s="280" t="s">
        <v>5754</v>
      </c>
      <c r="C7167" s="280" t="s">
        <v>1189</v>
      </c>
      <c r="D7167" s="280" t="s">
        <v>1394</v>
      </c>
      <c r="E7167" s="80">
        <v>73.576644248356203</v>
      </c>
      <c r="F7167" s="80">
        <v>707910</v>
      </c>
      <c r="G7167" s="80">
        <v>5</v>
      </c>
      <c r="H7167" s="280" t="s">
        <v>1394</v>
      </c>
      <c r="I7167" s="80"/>
    </row>
    <row r="7168" spans="1:9">
      <c r="A7168" s="280" t="s">
        <v>8578</v>
      </c>
      <c r="B7168" s="280" t="s">
        <v>1457</v>
      </c>
      <c r="C7168" s="280" t="s">
        <v>1189</v>
      </c>
      <c r="D7168" s="280" t="s">
        <v>1211</v>
      </c>
      <c r="E7168" s="80">
        <v>5.1267151574123215E-3</v>
      </c>
      <c r="F7168" s="80">
        <v>707910</v>
      </c>
      <c r="G7168" s="80">
        <v>5</v>
      </c>
      <c r="H7168" s="280" t="s">
        <v>1342</v>
      </c>
      <c r="I7168" s="80"/>
    </row>
    <row r="7169" spans="1:9">
      <c r="A7169" s="280" t="s">
        <v>8579</v>
      </c>
      <c r="B7169" s="280" t="s">
        <v>1457</v>
      </c>
      <c r="C7169" s="280" t="s">
        <v>1189</v>
      </c>
      <c r="D7169" s="280" t="s">
        <v>1212</v>
      </c>
      <c r="E7169" s="80">
        <v>5.2606745141302088E-3</v>
      </c>
      <c r="F7169" s="80">
        <v>707910</v>
      </c>
      <c r="G7169" s="80">
        <v>5</v>
      </c>
      <c r="H7169" s="280" t="s">
        <v>1342</v>
      </c>
      <c r="I7169" s="80"/>
    </row>
    <row r="7170" spans="1:9">
      <c r="A7170" s="280" t="s">
        <v>8580</v>
      </c>
      <c r="B7170" s="280" t="s">
        <v>1457</v>
      </c>
      <c r="C7170" s="280" t="s">
        <v>1189</v>
      </c>
      <c r="D7170" s="280" t="s">
        <v>1213</v>
      </c>
      <c r="E7170" s="80">
        <v>5.1573015805717803E-3</v>
      </c>
      <c r="F7170" s="80">
        <v>707910</v>
      </c>
      <c r="G7170" s="80">
        <v>5</v>
      </c>
      <c r="H7170" s="280" t="s">
        <v>1342</v>
      </c>
      <c r="I7170" s="80"/>
    </row>
    <row r="7171" spans="1:9">
      <c r="A7171" s="280" t="s">
        <v>8581</v>
      </c>
      <c r="B7171" s="280" t="s">
        <v>1457</v>
      </c>
      <c r="C7171" s="280" t="s">
        <v>1189</v>
      </c>
      <c r="D7171" s="280" t="s">
        <v>1214</v>
      </c>
      <c r="E7171" s="80">
        <v>5.2606745141302088E-3</v>
      </c>
      <c r="F7171" s="80">
        <v>707910</v>
      </c>
      <c r="G7171" s="80">
        <v>5</v>
      </c>
      <c r="H7171" s="280" t="s">
        <v>1342</v>
      </c>
      <c r="I7171" s="80"/>
    </row>
    <row r="7172" spans="1:9">
      <c r="A7172" s="280" t="s">
        <v>8582</v>
      </c>
      <c r="B7172" s="280" t="s">
        <v>1457</v>
      </c>
      <c r="C7172" s="280" t="s">
        <v>1189</v>
      </c>
      <c r="D7172" s="280" t="s">
        <v>1215</v>
      </c>
      <c r="E7172" s="80">
        <v>5.2307829839036675E-3</v>
      </c>
      <c r="F7172" s="80">
        <v>707910</v>
      </c>
      <c r="G7172" s="80">
        <v>5</v>
      </c>
      <c r="H7172" s="280" t="s">
        <v>1342</v>
      </c>
      <c r="I7172" s="80"/>
    </row>
    <row r="7173" spans="1:9">
      <c r="A7173" s="280" t="s">
        <v>8583</v>
      </c>
      <c r="B7173" s="280" t="s">
        <v>1457</v>
      </c>
      <c r="C7173" s="280" t="s">
        <v>1189</v>
      </c>
      <c r="D7173" s="280" t="s">
        <v>1216</v>
      </c>
      <c r="E7173" s="80">
        <v>8.6530967337386088E-3</v>
      </c>
      <c r="F7173" s="80">
        <v>707910</v>
      </c>
      <c r="G7173" s="80">
        <v>5</v>
      </c>
      <c r="H7173" s="280" t="s">
        <v>1342</v>
      </c>
      <c r="I7173" s="80"/>
    </row>
    <row r="7174" spans="1:9">
      <c r="A7174" s="280" t="s">
        <v>8584</v>
      </c>
      <c r="B7174" s="280" t="s">
        <v>1457</v>
      </c>
      <c r="C7174" s="280" t="s">
        <v>1189</v>
      </c>
      <c r="D7174" s="280" t="s">
        <v>1217</v>
      </c>
      <c r="E7174" s="80">
        <v>4.4146017494802467E-3</v>
      </c>
      <c r="F7174" s="80">
        <v>707910</v>
      </c>
      <c r="G7174" s="80">
        <v>5</v>
      </c>
      <c r="H7174" s="280" t="s">
        <v>1342</v>
      </c>
      <c r="I7174" s="80"/>
    </row>
    <row r="7175" spans="1:9">
      <c r="A7175" s="280" t="s">
        <v>8585</v>
      </c>
      <c r="B7175" s="280" t="s">
        <v>1457</v>
      </c>
      <c r="C7175" s="280" t="s">
        <v>1189</v>
      </c>
      <c r="D7175" s="280" t="s">
        <v>1218</v>
      </c>
      <c r="E7175" s="80">
        <v>5.3998814063283074E-3</v>
      </c>
      <c r="F7175" s="80">
        <v>707910</v>
      </c>
      <c r="G7175" s="80">
        <v>5</v>
      </c>
      <c r="H7175" s="280" t="s">
        <v>1342</v>
      </c>
      <c r="I7175" s="80"/>
    </row>
    <row r="7176" spans="1:9">
      <c r="A7176" s="280" t="s">
        <v>8586</v>
      </c>
      <c r="B7176" s="280" t="s">
        <v>1457</v>
      </c>
      <c r="C7176" s="280" t="s">
        <v>1189</v>
      </c>
      <c r="D7176" s="280" t="s">
        <v>1219</v>
      </c>
      <c r="E7176" s="80">
        <v>861.62006997682522</v>
      </c>
      <c r="F7176" s="80">
        <v>707910</v>
      </c>
      <c r="G7176" s="80">
        <v>5</v>
      </c>
      <c r="H7176" s="280" t="s">
        <v>1342</v>
      </c>
      <c r="I7176" s="80"/>
    </row>
    <row r="7177" spans="1:9">
      <c r="A7177" s="280" t="s">
        <v>8587</v>
      </c>
      <c r="B7177" s="280" t="s">
        <v>1457</v>
      </c>
      <c r="C7177" s="280" t="s">
        <v>1189</v>
      </c>
      <c r="D7177" s="280" t="s">
        <v>1347</v>
      </c>
      <c r="E7177" s="80">
        <v>7.574343068120706E-3</v>
      </c>
      <c r="F7177" s="80">
        <v>707910</v>
      </c>
      <c r="G7177" s="80">
        <v>5</v>
      </c>
      <c r="H7177" s="280" t="s">
        <v>1342</v>
      </c>
      <c r="I7177" s="80"/>
    </row>
    <row r="7178" spans="1:9">
      <c r="A7178" s="280" t="s">
        <v>8588</v>
      </c>
      <c r="B7178" s="280" t="s">
        <v>1457</v>
      </c>
      <c r="C7178" s="280" t="s">
        <v>1189</v>
      </c>
      <c r="D7178" s="280" t="s">
        <v>1344</v>
      </c>
      <c r="E7178" s="80">
        <v>1.8616236469393685E-2</v>
      </c>
      <c r="F7178" s="80">
        <v>707910</v>
      </c>
      <c r="G7178" s="80">
        <v>5</v>
      </c>
      <c r="H7178" s="280" t="s">
        <v>1342</v>
      </c>
      <c r="I7178" s="80"/>
    </row>
    <row r="7179" spans="1:9">
      <c r="A7179" s="280" t="s">
        <v>8589</v>
      </c>
      <c r="B7179" s="280" t="s">
        <v>5748</v>
      </c>
      <c r="C7179" s="280" t="s">
        <v>1181</v>
      </c>
      <c r="D7179" s="280" t="s">
        <v>1394</v>
      </c>
      <c r="E7179" s="80">
        <v>8951</v>
      </c>
      <c r="F7179" s="80">
        <v>711450</v>
      </c>
      <c r="G7179" s="80">
        <v>6</v>
      </c>
      <c r="H7179" s="280" t="s">
        <v>1394</v>
      </c>
      <c r="I7179" s="80"/>
    </row>
    <row r="7180" spans="1:9">
      <c r="A7180" s="280" t="s">
        <v>8590</v>
      </c>
      <c r="B7180" s="280" t="s">
        <v>5750</v>
      </c>
      <c r="C7180" s="280" t="s">
        <v>1181</v>
      </c>
      <c r="D7180" s="280" t="s">
        <v>1394</v>
      </c>
      <c r="E7180" s="80">
        <v>138564002.48616821</v>
      </c>
      <c r="F7180" s="80">
        <v>711450</v>
      </c>
      <c r="G7180" s="80">
        <v>6</v>
      </c>
      <c r="H7180" s="280" t="s">
        <v>1394</v>
      </c>
      <c r="I7180" s="80"/>
    </row>
    <row r="7181" spans="1:9">
      <c r="A7181" s="280" t="s">
        <v>8591</v>
      </c>
      <c r="B7181" s="280" t="s">
        <v>5752</v>
      </c>
      <c r="C7181" s="280" t="s">
        <v>1181</v>
      </c>
      <c r="D7181" s="280" t="s">
        <v>1394</v>
      </c>
      <c r="E7181" s="80">
        <v>1.2581347951366926E-2</v>
      </c>
      <c r="F7181" s="80">
        <v>711450</v>
      </c>
      <c r="G7181" s="80">
        <v>6</v>
      </c>
      <c r="H7181" s="280" t="s">
        <v>1394</v>
      </c>
      <c r="I7181" s="80"/>
    </row>
    <row r="7182" spans="1:9">
      <c r="A7182" s="280" t="s">
        <v>8592</v>
      </c>
      <c r="B7182" s="280" t="s">
        <v>5754</v>
      </c>
      <c r="C7182" s="280" t="s">
        <v>1181</v>
      </c>
      <c r="D7182" s="280" t="s">
        <v>1394</v>
      </c>
      <c r="E7182" s="80">
        <v>194.76281184365479</v>
      </c>
      <c r="F7182" s="80">
        <v>711450</v>
      </c>
      <c r="G7182" s="80">
        <v>6</v>
      </c>
      <c r="H7182" s="280" t="s">
        <v>1394</v>
      </c>
      <c r="I7182" s="80"/>
    </row>
    <row r="7183" spans="1:9">
      <c r="A7183" s="280" t="s">
        <v>8593</v>
      </c>
      <c r="B7183" s="280" t="s">
        <v>5748</v>
      </c>
      <c r="C7183" s="280" t="s">
        <v>1190</v>
      </c>
      <c r="D7183" s="280" t="s">
        <v>1394</v>
      </c>
      <c r="E7183" s="80">
        <v>29542</v>
      </c>
      <c r="F7183" s="80">
        <v>711450</v>
      </c>
      <c r="G7183" s="80">
        <v>6</v>
      </c>
      <c r="H7183" s="280" t="s">
        <v>1394</v>
      </c>
      <c r="I7183" s="80"/>
    </row>
    <row r="7184" spans="1:9">
      <c r="A7184" s="280" t="s">
        <v>8594</v>
      </c>
      <c r="B7184" s="280" t="s">
        <v>5750</v>
      </c>
      <c r="C7184" s="280" t="s">
        <v>1190</v>
      </c>
      <c r="D7184" s="280" t="s">
        <v>1394</v>
      </c>
      <c r="E7184" s="80">
        <v>347927692.64570647</v>
      </c>
      <c r="F7184" s="80">
        <v>711450</v>
      </c>
      <c r="G7184" s="80">
        <v>6</v>
      </c>
      <c r="H7184" s="280" t="s">
        <v>1394</v>
      </c>
      <c r="I7184" s="80"/>
    </row>
    <row r="7185" spans="1:9">
      <c r="A7185" s="280" t="s">
        <v>8595</v>
      </c>
      <c r="B7185" s="280" t="s">
        <v>5752</v>
      </c>
      <c r="C7185" s="280" t="s">
        <v>1190</v>
      </c>
      <c r="D7185" s="280" t="s">
        <v>1394</v>
      </c>
      <c r="E7185" s="80">
        <v>4.1523648886077728E-2</v>
      </c>
      <c r="F7185" s="80">
        <v>711450</v>
      </c>
      <c r="G7185" s="80">
        <v>6</v>
      </c>
      <c r="H7185" s="280" t="s">
        <v>1394</v>
      </c>
      <c r="I7185" s="80"/>
    </row>
    <row r="7186" spans="1:9">
      <c r="A7186" s="280" t="s">
        <v>8596</v>
      </c>
      <c r="B7186" s="280" t="s">
        <v>5754</v>
      </c>
      <c r="C7186" s="280" t="s">
        <v>1190</v>
      </c>
      <c r="D7186" s="280" t="s">
        <v>1394</v>
      </c>
      <c r="E7186" s="80">
        <v>489.04025953434041</v>
      </c>
      <c r="F7186" s="80">
        <v>711450</v>
      </c>
      <c r="G7186" s="80">
        <v>6</v>
      </c>
      <c r="H7186" s="280" t="s">
        <v>1394</v>
      </c>
      <c r="I7186" s="80"/>
    </row>
    <row r="7187" spans="1:9">
      <c r="A7187" s="280" t="s">
        <v>8597</v>
      </c>
      <c r="B7187" s="280" t="s">
        <v>1457</v>
      </c>
      <c r="C7187" s="280" t="s">
        <v>1190</v>
      </c>
      <c r="D7187" s="280" t="s">
        <v>1211</v>
      </c>
      <c r="E7187" s="80">
        <v>9.8567067598106396E-3</v>
      </c>
      <c r="F7187" s="80">
        <v>711450</v>
      </c>
      <c r="G7187" s="80">
        <v>6</v>
      </c>
      <c r="H7187" s="280" t="s">
        <v>1342</v>
      </c>
      <c r="I7187" s="80"/>
    </row>
    <row r="7188" spans="1:9">
      <c r="A7188" s="280" t="s">
        <v>8598</v>
      </c>
      <c r="B7188" s="280" t="s">
        <v>1457</v>
      </c>
      <c r="C7188" s="280" t="s">
        <v>1190</v>
      </c>
      <c r="D7188" s="280" t="s">
        <v>1212</v>
      </c>
      <c r="E7188" s="80">
        <v>1.0231845227933229E-2</v>
      </c>
      <c r="F7188" s="80">
        <v>711450</v>
      </c>
      <c r="G7188" s="80">
        <v>6</v>
      </c>
      <c r="H7188" s="280" t="s">
        <v>1342</v>
      </c>
      <c r="I7188" s="80"/>
    </row>
    <row r="7189" spans="1:9">
      <c r="A7189" s="280" t="s">
        <v>8599</v>
      </c>
      <c r="B7189" s="280" t="s">
        <v>1457</v>
      </c>
      <c r="C7189" s="280" t="s">
        <v>1190</v>
      </c>
      <c r="D7189" s="280" t="s">
        <v>1213</v>
      </c>
      <c r="E7189" s="80">
        <v>1.0164580492663373E-2</v>
      </c>
      <c r="F7189" s="80">
        <v>711450</v>
      </c>
      <c r="G7189" s="80">
        <v>6</v>
      </c>
      <c r="H7189" s="280" t="s">
        <v>1342</v>
      </c>
      <c r="I7189" s="80"/>
    </row>
    <row r="7190" spans="1:9">
      <c r="A7190" s="280" t="s">
        <v>8600</v>
      </c>
      <c r="B7190" s="280" t="s">
        <v>1457</v>
      </c>
      <c r="C7190" s="280" t="s">
        <v>1190</v>
      </c>
      <c r="D7190" s="280" t="s">
        <v>1214</v>
      </c>
      <c r="E7190" s="80">
        <v>1.0215841471114276E-2</v>
      </c>
      <c r="F7190" s="80">
        <v>711450</v>
      </c>
      <c r="G7190" s="80">
        <v>6</v>
      </c>
      <c r="H7190" s="280" t="s">
        <v>1342</v>
      </c>
      <c r="I7190" s="80"/>
    </row>
    <row r="7191" spans="1:9">
      <c r="A7191" s="280" t="s">
        <v>8601</v>
      </c>
      <c r="B7191" s="280" t="s">
        <v>1457</v>
      </c>
      <c r="C7191" s="280" t="s">
        <v>1190</v>
      </c>
      <c r="D7191" s="280" t="s">
        <v>1215</v>
      </c>
      <c r="E7191" s="80">
        <v>1.0157118502912595E-2</v>
      </c>
      <c r="F7191" s="80">
        <v>711450</v>
      </c>
      <c r="G7191" s="80">
        <v>6</v>
      </c>
      <c r="H7191" s="280" t="s">
        <v>1342</v>
      </c>
      <c r="I7191" s="80"/>
    </row>
    <row r="7192" spans="1:9">
      <c r="A7192" s="280" t="s">
        <v>8602</v>
      </c>
      <c r="B7192" s="280" t="s">
        <v>1457</v>
      </c>
      <c r="C7192" s="280" t="s">
        <v>1190</v>
      </c>
      <c r="D7192" s="280" t="s">
        <v>1216</v>
      </c>
      <c r="E7192" s="80">
        <v>1.3882373786930359E-2</v>
      </c>
      <c r="F7192" s="80">
        <v>711450</v>
      </c>
      <c r="G7192" s="80">
        <v>6</v>
      </c>
      <c r="H7192" s="280" t="s">
        <v>1342</v>
      </c>
      <c r="I7192" s="80"/>
    </row>
    <row r="7193" spans="1:9">
      <c r="A7193" s="280" t="s">
        <v>8603</v>
      </c>
      <c r="B7193" s="280" t="s">
        <v>1457</v>
      </c>
      <c r="C7193" s="280" t="s">
        <v>1190</v>
      </c>
      <c r="D7193" s="280" t="s">
        <v>1217</v>
      </c>
      <c r="E7193" s="80">
        <v>8.9492510196155541E-3</v>
      </c>
      <c r="F7193" s="80">
        <v>711450</v>
      </c>
      <c r="G7193" s="80">
        <v>6</v>
      </c>
      <c r="H7193" s="280" t="s">
        <v>1342</v>
      </c>
      <c r="I7193" s="80"/>
    </row>
    <row r="7194" spans="1:9">
      <c r="A7194" s="280" t="s">
        <v>8604</v>
      </c>
      <c r="B7194" s="280" t="s">
        <v>1457</v>
      </c>
      <c r="C7194" s="280" t="s">
        <v>1190</v>
      </c>
      <c r="D7194" s="280" t="s">
        <v>1218</v>
      </c>
      <c r="E7194" s="80">
        <v>9.7469202766967827E-3</v>
      </c>
      <c r="F7194" s="80">
        <v>711450</v>
      </c>
      <c r="G7194" s="80">
        <v>6</v>
      </c>
      <c r="H7194" s="280" t="s">
        <v>1342</v>
      </c>
      <c r="I7194" s="80"/>
    </row>
    <row r="7195" spans="1:9">
      <c r="A7195" s="280" t="s">
        <v>8605</v>
      </c>
      <c r="B7195" s="280" t="s">
        <v>1457</v>
      </c>
      <c r="C7195" s="280" t="s">
        <v>1190</v>
      </c>
      <c r="D7195" s="280" t="s">
        <v>1219</v>
      </c>
      <c r="E7195" s="80">
        <v>9.911657712207254E-3</v>
      </c>
      <c r="F7195" s="80">
        <v>711450</v>
      </c>
      <c r="G7195" s="80">
        <v>6</v>
      </c>
      <c r="H7195" s="280" t="s">
        <v>1342</v>
      </c>
      <c r="I7195" s="80"/>
    </row>
    <row r="7196" spans="1:9">
      <c r="A7196" s="280" t="s">
        <v>8606</v>
      </c>
      <c r="B7196" s="280" t="s">
        <v>1457</v>
      </c>
      <c r="C7196" s="280" t="s">
        <v>1190</v>
      </c>
      <c r="D7196" s="280" t="s">
        <v>1347</v>
      </c>
      <c r="E7196" s="80">
        <v>1.8409880244414853E-2</v>
      </c>
      <c r="F7196" s="80">
        <v>711450</v>
      </c>
      <c r="G7196" s="80">
        <v>6</v>
      </c>
      <c r="H7196" s="280" t="s">
        <v>1342</v>
      </c>
      <c r="I7196" s="80"/>
    </row>
    <row r="7197" spans="1:9">
      <c r="A7197" s="280" t="s">
        <v>8607</v>
      </c>
      <c r="B7197" s="280" t="s">
        <v>1457</v>
      </c>
      <c r="C7197" s="280" t="s">
        <v>1190</v>
      </c>
      <c r="D7197" s="280" t="s">
        <v>1344</v>
      </c>
      <c r="E7197" s="80">
        <v>4.5114491403904916E-2</v>
      </c>
      <c r="F7197" s="80">
        <v>711450</v>
      </c>
      <c r="G7197" s="80">
        <v>6</v>
      </c>
      <c r="H7197" s="280" t="s">
        <v>1342</v>
      </c>
      <c r="I7197" s="80"/>
    </row>
    <row r="7198" spans="1:9">
      <c r="A7198" s="280" t="s">
        <v>8608</v>
      </c>
      <c r="B7198" s="280" t="s">
        <v>5748</v>
      </c>
      <c r="C7198" s="280" t="s">
        <v>1191</v>
      </c>
      <c r="D7198" s="280" t="s">
        <v>1394</v>
      </c>
      <c r="E7198" s="80">
        <v>37317</v>
      </c>
      <c r="F7198" s="80">
        <v>711450</v>
      </c>
      <c r="G7198" s="80">
        <v>6</v>
      </c>
      <c r="H7198" s="280" t="s">
        <v>1394</v>
      </c>
      <c r="I7198" s="80"/>
    </row>
    <row r="7199" spans="1:9">
      <c r="A7199" s="280" t="s">
        <v>8609</v>
      </c>
      <c r="B7199" s="280" t="s">
        <v>5750</v>
      </c>
      <c r="C7199" s="280" t="s">
        <v>1191</v>
      </c>
      <c r="D7199" s="280" t="s">
        <v>1394</v>
      </c>
      <c r="E7199" s="80">
        <v>437787692.64570647</v>
      </c>
      <c r="F7199" s="80">
        <v>711450</v>
      </c>
      <c r="G7199" s="80">
        <v>6</v>
      </c>
      <c r="H7199" s="280" t="s">
        <v>1394</v>
      </c>
      <c r="I7199" s="80"/>
    </row>
    <row r="7200" spans="1:9">
      <c r="A7200" s="280" t="s">
        <v>8610</v>
      </c>
      <c r="B7200" s="280" t="s">
        <v>5752</v>
      </c>
      <c r="C7200" s="280" t="s">
        <v>1191</v>
      </c>
      <c r="D7200" s="280" t="s">
        <v>1394</v>
      </c>
      <c r="E7200" s="80">
        <v>5.2452034577271767E-2</v>
      </c>
      <c r="F7200" s="80">
        <v>711450</v>
      </c>
      <c r="G7200" s="80">
        <v>6</v>
      </c>
      <c r="H7200" s="280" t="s">
        <v>1394</v>
      </c>
      <c r="I7200" s="80"/>
    </row>
    <row r="7201" spans="1:9">
      <c r="A7201" s="280" t="s">
        <v>8611</v>
      </c>
      <c r="B7201" s="280" t="s">
        <v>5754</v>
      </c>
      <c r="C7201" s="280" t="s">
        <v>1191</v>
      </c>
      <c r="D7201" s="280" t="s">
        <v>1394</v>
      </c>
      <c r="E7201" s="80">
        <v>615.34569210163249</v>
      </c>
      <c r="F7201" s="80">
        <v>711450</v>
      </c>
      <c r="G7201" s="80">
        <v>6</v>
      </c>
      <c r="H7201" s="280" t="s">
        <v>1394</v>
      </c>
      <c r="I7201" s="80"/>
    </row>
    <row r="7202" spans="1:9">
      <c r="A7202" s="280" t="s">
        <v>8612</v>
      </c>
      <c r="B7202" s="280" t="s">
        <v>1457</v>
      </c>
      <c r="C7202" s="280" t="s">
        <v>1191</v>
      </c>
      <c r="D7202" s="280" t="s">
        <v>1211</v>
      </c>
      <c r="E7202" s="80">
        <v>1.0023566623368976E-2</v>
      </c>
      <c r="F7202" s="80">
        <v>711450</v>
      </c>
      <c r="G7202" s="80">
        <v>6</v>
      </c>
      <c r="H7202" s="280" t="s">
        <v>1342</v>
      </c>
      <c r="I7202" s="80"/>
    </row>
    <row r="7203" spans="1:9">
      <c r="A7203" s="280" t="s">
        <v>8613</v>
      </c>
      <c r="B7203" s="280" t="s">
        <v>1457</v>
      </c>
      <c r="C7203" s="280" t="s">
        <v>1191</v>
      </c>
      <c r="D7203" s="280" t="s">
        <v>1212</v>
      </c>
      <c r="E7203" s="80">
        <v>1.0381573516366774E-2</v>
      </c>
      <c r="F7203" s="80">
        <v>711450</v>
      </c>
      <c r="G7203" s="80">
        <v>6</v>
      </c>
      <c r="H7203" s="280" t="s">
        <v>1342</v>
      </c>
      <c r="I7203" s="80"/>
    </row>
    <row r="7204" spans="1:9">
      <c r="A7204" s="280" t="s">
        <v>8614</v>
      </c>
      <c r="B7204" s="280" t="s">
        <v>1457</v>
      </c>
      <c r="C7204" s="280" t="s">
        <v>1191</v>
      </c>
      <c r="D7204" s="280" t="s">
        <v>1213</v>
      </c>
      <c r="E7204" s="80">
        <v>1.026729483881865E-2</v>
      </c>
      <c r="F7204" s="80">
        <v>711450</v>
      </c>
      <c r="G7204" s="80">
        <v>6</v>
      </c>
      <c r="H7204" s="280" t="s">
        <v>1342</v>
      </c>
      <c r="I7204" s="80"/>
    </row>
    <row r="7205" spans="1:9">
      <c r="A7205" s="280" t="s">
        <v>8615</v>
      </c>
      <c r="B7205" s="280" t="s">
        <v>1457</v>
      </c>
      <c r="C7205" s="280" t="s">
        <v>1191</v>
      </c>
      <c r="D7205" s="280" t="s">
        <v>1214</v>
      </c>
      <c r="E7205" s="80">
        <v>1.0307875588219634E-2</v>
      </c>
      <c r="F7205" s="80">
        <v>711450</v>
      </c>
      <c r="G7205" s="80">
        <v>6</v>
      </c>
      <c r="H7205" s="280" t="s">
        <v>1342</v>
      </c>
      <c r="I7205" s="80"/>
    </row>
    <row r="7206" spans="1:9">
      <c r="A7206" s="280" t="s">
        <v>8616</v>
      </c>
      <c r="B7206" s="280" t="s">
        <v>1457</v>
      </c>
      <c r="C7206" s="280" t="s">
        <v>1191</v>
      </c>
      <c r="D7206" s="280" t="s">
        <v>1215</v>
      </c>
      <c r="E7206" s="80">
        <v>1.0318062711014637E-2</v>
      </c>
      <c r="F7206" s="80">
        <v>711450</v>
      </c>
      <c r="G7206" s="80">
        <v>6</v>
      </c>
      <c r="H7206" s="280" t="s">
        <v>1342</v>
      </c>
      <c r="I7206" s="80"/>
    </row>
    <row r="7207" spans="1:9">
      <c r="A7207" s="280" t="s">
        <v>8617</v>
      </c>
      <c r="B7207" s="280" t="s">
        <v>1457</v>
      </c>
      <c r="C7207" s="280" t="s">
        <v>1191</v>
      </c>
      <c r="D7207" s="280" t="s">
        <v>1216</v>
      </c>
      <c r="E7207" s="80">
        <v>1.0056646415877063E-2</v>
      </c>
      <c r="F7207" s="80">
        <v>711450</v>
      </c>
      <c r="G7207" s="80">
        <v>6</v>
      </c>
      <c r="H7207" s="280" t="s">
        <v>1342</v>
      </c>
      <c r="I7207" s="80"/>
    </row>
    <row r="7208" spans="1:9">
      <c r="A7208" s="280" t="s">
        <v>8618</v>
      </c>
      <c r="B7208" s="280" t="s">
        <v>1457</v>
      </c>
      <c r="C7208" s="280" t="s">
        <v>1191</v>
      </c>
      <c r="D7208" s="280" t="s">
        <v>1217</v>
      </c>
      <c r="E7208" s="80">
        <v>9.0125243543381084E-3</v>
      </c>
      <c r="F7208" s="80">
        <v>711450</v>
      </c>
      <c r="G7208" s="80">
        <v>6</v>
      </c>
      <c r="H7208" s="280" t="s">
        <v>1342</v>
      </c>
      <c r="I7208" s="80"/>
    </row>
    <row r="7209" spans="1:9">
      <c r="A7209" s="280" t="s">
        <v>8619</v>
      </c>
      <c r="B7209" s="280" t="s">
        <v>1457</v>
      </c>
      <c r="C7209" s="280" t="s">
        <v>1191</v>
      </c>
      <c r="D7209" s="280" t="s">
        <v>1218</v>
      </c>
      <c r="E7209" s="80">
        <v>1.0070159444723477E-2</v>
      </c>
      <c r="F7209" s="80">
        <v>711450</v>
      </c>
      <c r="G7209" s="80">
        <v>6</v>
      </c>
      <c r="H7209" s="280" t="s">
        <v>1342</v>
      </c>
      <c r="I7209" s="80"/>
    </row>
    <row r="7210" spans="1:9">
      <c r="A7210" s="280" t="s">
        <v>8620</v>
      </c>
      <c r="B7210" s="280" t="s">
        <v>1457</v>
      </c>
      <c r="C7210" s="280" t="s">
        <v>1191</v>
      </c>
      <c r="D7210" s="280" t="s">
        <v>1219</v>
      </c>
      <c r="E7210" s="80">
        <v>1.0085351199369021E-2</v>
      </c>
      <c r="F7210" s="80">
        <v>711450</v>
      </c>
      <c r="G7210" s="80">
        <v>6</v>
      </c>
      <c r="H7210" s="280" t="s">
        <v>1342</v>
      </c>
      <c r="I7210" s="80"/>
    </row>
    <row r="7211" spans="1:9">
      <c r="A7211" s="280" t="s">
        <v>8621</v>
      </c>
      <c r="B7211" s="280" t="s">
        <v>1457</v>
      </c>
      <c r="C7211" s="280" t="s">
        <v>1191</v>
      </c>
      <c r="D7211" s="280" t="s">
        <v>1347</v>
      </c>
      <c r="E7211" s="80">
        <v>1.8538348926263725E-2</v>
      </c>
      <c r="F7211" s="80">
        <v>711450</v>
      </c>
      <c r="G7211" s="80">
        <v>6</v>
      </c>
      <c r="H7211" s="280" t="s">
        <v>1342</v>
      </c>
      <c r="I7211" s="80"/>
    </row>
    <row r="7212" spans="1:9">
      <c r="A7212" s="280" t="s">
        <v>8622</v>
      </c>
      <c r="B7212" s="280" t="s">
        <v>1457</v>
      </c>
      <c r="C7212" s="280" t="s">
        <v>1191</v>
      </c>
      <c r="D7212" s="280" t="s">
        <v>1344</v>
      </c>
      <c r="E7212" s="80">
        <v>4.5061362719077007E-2</v>
      </c>
      <c r="F7212" s="80">
        <v>711450</v>
      </c>
      <c r="G7212" s="80">
        <v>6</v>
      </c>
      <c r="H7212" s="280" t="s">
        <v>1342</v>
      </c>
      <c r="I7212" s="80"/>
    </row>
    <row r="7213" spans="1:9">
      <c r="A7213" s="280" t="s">
        <v>8623</v>
      </c>
      <c r="B7213" s="280" t="s">
        <v>5748</v>
      </c>
      <c r="C7213" s="280" t="s">
        <v>1192</v>
      </c>
      <c r="D7213" s="280" t="s">
        <v>1394</v>
      </c>
      <c r="E7213" s="80">
        <v>89415</v>
      </c>
      <c r="F7213" s="80">
        <v>711450</v>
      </c>
      <c r="G7213" s="80">
        <v>6</v>
      </c>
      <c r="H7213" s="280" t="s">
        <v>1394</v>
      </c>
      <c r="I7213" s="80"/>
    </row>
    <row r="7214" spans="1:9">
      <c r="A7214" s="280" t="s">
        <v>8624</v>
      </c>
      <c r="B7214" s="280" t="s">
        <v>5750</v>
      </c>
      <c r="C7214" s="280" t="s">
        <v>1192</v>
      </c>
      <c r="D7214" s="280" t="s">
        <v>1394</v>
      </c>
      <c r="E7214" s="80">
        <v>1763077275.0268431</v>
      </c>
      <c r="F7214" s="80">
        <v>711450</v>
      </c>
      <c r="G7214" s="80">
        <v>6</v>
      </c>
      <c r="H7214" s="280" t="s">
        <v>1394</v>
      </c>
      <c r="I7214" s="80"/>
    </row>
    <row r="7215" spans="1:9">
      <c r="A7215" s="280" t="s">
        <v>8625</v>
      </c>
      <c r="B7215" s="280" t="s">
        <v>5752</v>
      </c>
      <c r="C7215" s="280" t="s">
        <v>1192</v>
      </c>
      <c r="D7215" s="280" t="s">
        <v>1394</v>
      </c>
      <c r="E7215" s="80">
        <v>0.12567994939911448</v>
      </c>
      <c r="F7215" s="80">
        <v>711450</v>
      </c>
      <c r="G7215" s="80">
        <v>6</v>
      </c>
      <c r="H7215" s="280" t="s">
        <v>1394</v>
      </c>
      <c r="I7215" s="80"/>
    </row>
    <row r="7216" spans="1:9">
      <c r="A7216" s="280" t="s">
        <v>8626</v>
      </c>
      <c r="B7216" s="280" t="s">
        <v>5754</v>
      </c>
      <c r="C7216" s="280" t="s">
        <v>1192</v>
      </c>
      <c r="D7216" s="280" t="s">
        <v>1394</v>
      </c>
      <c r="E7216" s="80">
        <v>2478.1464263501907</v>
      </c>
      <c r="F7216" s="80">
        <v>711450</v>
      </c>
      <c r="G7216" s="80">
        <v>6</v>
      </c>
      <c r="H7216" s="280" t="s">
        <v>1394</v>
      </c>
      <c r="I7216" s="80"/>
    </row>
    <row r="7217" spans="1:9">
      <c r="A7217" s="280" t="s">
        <v>8627</v>
      </c>
      <c r="B7217" s="280" t="s">
        <v>1457</v>
      </c>
      <c r="C7217" s="280" t="s">
        <v>1192</v>
      </c>
      <c r="D7217" s="280" t="s">
        <v>1211</v>
      </c>
      <c r="E7217" s="80">
        <v>1.6809906177879603E-2</v>
      </c>
      <c r="F7217" s="80">
        <v>711450</v>
      </c>
      <c r="G7217" s="80">
        <v>6</v>
      </c>
      <c r="H7217" s="280" t="s">
        <v>1342</v>
      </c>
      <c r="I7217" s="80"/>
    </row>
    <row r="7218" spans="1:9">
      <c r="A7218" s="280" t="s">
        <v>8628</v>
      </c>
      <c r="B7218" s="280" t="s">
        <v>1457</v>
      </c>
      <c r="C7218" s="280" t="s">
        <v>1192</v>
      </c>
      <c r="D7218" s="280" t="s">
        <v>1212</v>
      </c>
      <c r="E7218" s="80">
        <v>1.7404071071446512E-2</v>
      </c>
      <c r="F7218" s="80">
        <v>711450</v>
      </c>
      <c r="G7218" s="80">
        <v>6</v>
      </c>
      <c r="H7218" s="280" t="s">
        <v>1342</v>
      </c>
      <c r="I7218" s="80"/>
    </row>
    <row r="7219" spans="1:9">
      <c r="A7219" s="280" t="s">
        <v>8629</v>
      </c>
      <c r="B7219" s="280" t="s">
        <v>1457</v>
      </c>
      <c r="C7219" s="280" t="s">
        <v>1192</v>
      </c>
      <c r="D7219" s="280" t="s">
        <v>1213</v>
      </c>
      <c r="E7219" s="80">
        <v>1.6916497481933714E-2</v>
      </c>
      <c r="F7219" s="80">
        <v>711450</v>
      </c>
      <c r="G7219" s="80">
        <v>6</v>
      </c>
      <c r="H7219" s="280" t="s">
        <v>1342</v>
      </c>
      <c r="I7219" s="80"/>
    </row>
    <row r="7220" spans="1:9">
      <c r="A7220" s="280" t="s">
        <v>8630</v>
      </c>
      <c r="B7220" s="280" t="s">
        <v>1457</v>
      </c>
      <c r="C7220" s="280" t="s">
        <v>1192</v>
      </c>
      <c r="D7220" s="280" t="s">
        <v>1214</v>
      </c>
      <c r="E7220" s="80">
        <v>1.7091334584319481E-2</v>
      </c>
      <c r="F7220" s="80">
        <v>711450</v>
      </c>
      <c r="G7220" s="80">
        <v>6</v>
      </c>
      <c r="H7220" s="280" t="s">
        <v>1342</v>
      </c>
      <c r="I7220" s="80"/>
    </row>
    <row r="7221" spans="1:9">
      <c r="A7221" s="280" t="s">
        <v>8631</v>
      </c>
      <c r="B7221" s="280" t="s">
        <v>1457</v>
      </c>
      <c r="C7221" s="280" t="s">
        <v>1192</v>
      </c>
      <c r="D7221" s="280" t="s">
        <v>1215</v>
      </c>
      <c r="E7221" s="80">
        <v>1.7284099402642195E-2</v>
      </c>
      <c r="F7221" s="80">
        <v>711450</v>
      </c>
      <c r="G7221" s="80">
        <v>6</v>
      </c>
      <c r="H7221" s="280" t="s">
        <v>1342</v>
      </c>
      <c r="I7221" s="80"/>
    </row>
    <row r="7222" spans="1:9">
      <c r="A7222" s="280" t="s">
        <v>8632</v>
      </c>
      <c r="B7222" s="280" t="s">
        <v>1457</v>
      </c>
      <c r="C7222" s="280" t="s">
        <v>1192</v>
      </c>
      <c r="D7222" s="280" t="s">
        <v>1216</v>
      </c>
      <c r="E7222" s="80">
        <v>1.5689705686981227E-2</v>
      </c>
      <c r="F7222" s="80">
        <v>711450</v>
      </c>
      <c r="G7222" s="80">
        <v>6</v>
      </c>
      <c r="H7222" s="280" t="s">
        <v>1342</v>
      </c>
      <c r="I7222" s="80"/>
    </row>
    <row r="7223" spans="1:9">
      <c r="A7223" s="280" t="s">
        <v>8633</v>
      </c>
      <c r="B7223" s="280" t="s">
        <v>1457</v>
      </c>
      <c r="C7223" s="280" t="s">
        <v>1192</v>
      </c>
      <c r="D7223" s="280" t="s">
        <v>1217</v>
      </c>
      <c r="E7223" s="80">
        <v>1.511037188231807E-2</v>
      </c>
      <c r="F7223" s="80">
        <v>711450</v>
      </c>
      <c r="G7223" s="80">
        <v>6</v>
      </c>
      <c r="H7223" s="280" t="s">
        <v>1342</v>
      </c>
      <c r="I7223" s="80"/>
    </row>
    <row r="7224" spans="1:9">
      <c r="A7224" s="280" t="s">
        <v>8634</v>
      </c>
      <c r="B7224" s="280" t="s">
        <v>1457</v>
      </c>
      <c r="C7224" s="280" t="s">
        <v>1192</v>
      </c>
      <c r="D7224" s="280" t="s">
        <v>1218</v>
      </c>
      <c r="E7224" s="80">
        <v>1.5578673939921964E-2</v>
      </c>
      <c r="F7224" s="80">
        <v>711450</v>
      </c>
      <c r="G7224" s="80">
        <v>6</v>
      </c>
      <c r="H7224" s="280" t="s">
        <v>1342</v>
      </c>
      <c r="I7224" s="80"/>
    </row>
    <row r="7225" spans="1:9">
      <c r="A7225" s="280" t="s">
        <v>8635</v>
      </c>
      <c r="B7225" s="280" t="s">
        <v>1457</v>
      </c>
      <c r="C7225" s="280" t="s">
        <v>1192</v>
      </c>
      <c r="D7225" s="280" t="s">
        <v>1219</v>
      </c>
      <c r="E7225" s="80">
        <v>1.6553785004312663E-2</v>
      </c>
      <c r="F7225" s="80">
        <v>711450</v>
      </c>
      <c r="G7225" s="80">
        <v>6</v>
      </c>
      <c r="H7225" s="280" t="s">
        <v>1342</v>
      </c>
      <c r="I7225" s="80"/>
    </row>
    <row r="7226" spans="1:9">
      <c r="A7226" s="280" t="s">
        <v>8636</v>
      </c>
      <c r="B7226" s="280" t="s">
        <v>1457</v>
      </c>
      <c r="C7226" s="280" t="s">
        <v>1192</v>
      </c>
      <c r="D7226" s="280" t="s">
        <v>1347</v>
      </c>
      <c r="E7226" s="80">
        <v>3.002389035608884E-2</v>
      </c>
      <c r="F7226" s="80">
        <v>711450</v>
      </c>
      <c r="G7226" s="80">
        <v>6</v>
      </c>
      <c r="H7226" s="280" t="s">
        <v>1342</v>
      </c>
      <c r="I7226" s="80"/>
    </row>
    <row r="7227" spans="1:9">
      <c r="A7227" s="280" t="s">
        <v>8637</v>
      </c>
      <c r="B7227" s="280" t="s">
        <v>1457</v>
      </c>
      <c r="C7227" s="280" t="s">
        <v>1192</v>
      </c>
      <c r="D7227" s="280" t="s">
        <v>1344</v>
      </c>
      <c r="E7227" s="80">
        <v>7.504340497109685E-2</v>
      </c>
      <c r="F7227" s="80">
        <v>711450</v>
      </c>
      <c r="G7227" s="80">
        <v>6</v>
      </c>
      <c r="H7227" s="280" t="s">
        <v>1342</v>
      </c>
      <c r="I7227" s="80"/>
    </row>
    <row r="7228" spans="1:9">
      <c r="A7228" s="280" t="s">
        <v>8638</v>
      </c>
      <c r="B7228" s="280" t="s">
        <v>5748</v>
      </c>
      <c r="C7228" s="280" t="s">
        <v>1193</v>
      </c>
      <c r="D7228" s="280" t="s">
        <v>1394</v>
      </c>
      <c r="E7228" s="80">
        <v>0</v>
      </c>
      <c r="F7228" s="80">
        <v>711450</v>
      </c>
      <c r="G7228" s="80">
        <v>6</v>
      </c>
      <c r="H7228" s="280" t="s">
        <v>1394</v>
      </c>
      <c r="I7228" s="80"/>
    </row>
    <row r="7229" spans="1:9">
      <c r="A7229" s="280" t="s">
        <v>8639</v>
      </c>
      <c r="B7229" s="280" t="s">
        <v>5750</v>
      </c>
      <c r="C7229" s="280" t="s">
        <v>1193</v>
      </c>
      <c r="D7229" s="280" t="s">
        <v>1394</v>
      </c>
      <c r="E7229" s="80">
        <v>0</v>
      </c>
      <c r="F7229" s="80">
        <v>711450</v>
      </c>
      <c r="G7229" s="80">
        <v>6</v>
      </c>
      <c r="H7229" s="280" t="s">
        <v>1394</v>
      </c>
      <c r="I7229" s="80"/>
    </row>
    <row r="7230" spans="1:9">
      <c r="A7230" s="280" t="s">
        <v>8640</v>
      </c>
      <c r="B7230" s="280" t="s">
        <v>5752</v>
      </c>
      <c r="C7230" s="280" t="s">
        <v>1193</v>
      </c>
      <c r="D7230" s="280" t="s">
        <v>1394</v>
      </c>
      <c r="E7230" s="80">
        <v>0</v>
      </c>
      <c r="F7230" s="80">
        <v>711450</v>
      </c>
      <c r="G7230" s="80">
        <v>6</v>
      </c>
      <c r="H7230" s="280" t="s">
        <v>1394</v>
      </c>
      <c r="I7230" s="80"/>
    </row>
    <row r="7231" spans="1:9">
      <c r="A7231" s="280" t="s">
        <v>8641</v>
      </c>
      <c r="B7231" s="280" t="s">
        <v>5754</v>
      </c>
      <c r="C7231" s="280" t="s">
        <v>1193</v>
      </c>
      <c r="D7231" s="280" t="s">
        <v>1394</v>
      </c>
      <c r="E7231" s="80">
        <v>0</v>
      </c>
      <c r="F7231" s="80">
        <v>711450</v>
      </c>
      <c r="G7231" s="80">
        <v>6</v>
      </c>
      <c r="H7231" s="280" t="s">
        <v>1394</v>
      </c>
      <c r="I7231" s="80"/>
    </row>
    <row r="7232" spans="1:9">
      <c r="A7232" s="280" t="s">
        <v>8642</v>
      </c>
      <c r="B7232" s="280" t="s">
        <v>5748</v>
      </c>
      <c r="C7232" s="280" t="s">
        <v>1194</v>
      </c>
      <c r="D7232" s="280" t="s">
        <v>1394</v>
      </c>
      <c r="E7232" s="80">
        <v>67868</v>
      </c>
      <c r="F7232" s="80">
        <v>711450</v>
      </c>
      <c r="G7232" s="80">
        <v>6</v>
      </c>
      <c r="H7232" s="280" t="s">
        <v>1394</v>
      </c>
      <c r="I7232" s="80"/>
    </row>
    <row r="7233" spans="1:9">
      <c r="A7233" s="280" t="s">
        <v>8643</v>
      </c>
      <c r="B7233" s="280" t="s">
        <v>5750</v>
      </c>
      <c r="C7233" s="280" t="s">
        <v>1194</v>
      </c>
      <c r="D7233" s="280" t="s">
        <v>1394</v>
      </c>
      <c r="E7233" s="80">
        <v>1325289582.3811364</v>
      </c>
      <c r="F7233" s="80">
        <v>711450</v>
      </c>
      <c r="G7233" s="80">
        <v>6</v>
      </c>
      <c r="H7233" s="280" t="s">
        <v>1394</v>
      </c>
      <c r="I7233" s="80"/>
    </row>
    <row r="7234" spans="1:9">
      <c r="A7234" s="280" t="s">
        <v>8644</v>
      </c>
      <c r="B7234" s="280" t="s">
        <v>5752</v>
      </c>
      <c r="C7234" s="280" t="s">
        <v>1194</v>
      </c>
      <c r="D7234" s="280" t="s">
        <v>1394</v>
      </c>
      <c r="E7234" s="80">
        <v>9.5393913837936606E-2</v>
      </c>
      <c r="F7234" s="80">
        <v>711450</v>
      </c>
      <c r="G7234" s="80">
        <v>6</v>
      </c>
      <c r="H7234" s="280" t="s">
        <v>1394</v>
      </c>
      <c r="I7234" s="80"/>
    </row>
    <row r="7235" spans="1:9">
      <c r="A7235" s="280" t="s">
        <v>8645</v>
      </c>
      <c r="B7235" s="280" t="s">
        <v>5754</v>
      </c>
      <c r="C7235" s="280" t="s">
        <v>1194</v>
      </c>
      <c r="D7235" s="280" t="s">
        <v>1394</v>
      </c>
      <c r="E7235" s="80">
        <v>1862.8007342485578</v>
      </c>
      <c r="F7235" s="80">
        <v>711450</v>
      </c>
      <c r="G7235" s="80">
        <v>6</v>
      </c>
      <c r="H7235" s="280" t="s">
        <v>1394</v>
      </c>
      <c r="I7235" s="80"/>
    </row>
    <row r="7236" spans="1:9">
      <c r="A7236" s="280" t="s">
        <v>8646</v>
      </c>
      <c r="B7236" s="280" t="s">
        <v>1457</v>
      </c>
      <c r="C7236" s="280" t="s">
        <v>1194</v>
      </c>
      <c r="D7236" s="280" t="s">
        <v>1211</v>
      </c>
      <c r="E7236" s="80">
        <v>1.663535576723706E-2</v>
      </c>
      <c r="F7236" s="80">
        <v>711450</v>
      </c>
      <c r="G7236" s="80">
        <v>6</v>
      </c>
      <c r="H7236" s="280" t="s">
        <v>1342</v>
      </c>
      <c r="I7236" s="80"/>
    </row>
    <row r="7237" spans="1:9">
      <c r="A7237" s="280" t="s">
        <v>8647</v>
      </c>
      <c r="B7237" s="280" t="s">
        <v>1457</v>
      </c>
      <c r="C7237" s="280" t="s">
        <v>1194</v>
      </c>
      <c r="D7237" s="280" t="s">
        <v>1212</v>
      </c>
      <c r="E7237" s="80">
        <v>1.7221309541214286E-2</v>
      </c>
      <c r="F7237" s="80">
        <v>711450</v>
      </c>
      <c r="G7237" s="80">
        <v>6</v>
      </c>
      <c r="H7237" s="280" t="s">
        <v>1342</v>
      </c>
      <c r="I7237" s="80"/>
    </row>
    <row r="7238" spans="1:9">
      <c r="A7238" s="280" t="s">
        <v>8648</v>
      </c>
      <c r="B7238" s="280" t="s">
        <v>1457</v>
      </c>
      <c r="C7238" s="280" t="s">
        <v>1194</v>
      </c>
      <c r="D7238" s="280" t="s">
        <v>1213</v>
      </c>
      <c r="E7238" s="80">
        <v>1.6641774928492181E-2</v>
      </c>
      <c r="F7238" s="80">
        <v>711450</v>
      </c>
      <c r="G7238" s="80">
        <v>6</v>
      </c>
      <c r="H7238" s="280" t="s">
        <v>1342</v>
      </c>
      <c r="I7238" s="80"/>
    </row>
    <row r="7239" spans="1:9">
      <c r="A7239" s="280" t="s">
        <v>8649</v>
      </c>
      <c r="B7239" s="280" t="s">
        <v>1457</v>
      </c>
      <c r="C7239" s="280" t="s">
        <v>1194</v>
      </c>
      <c r="D7239" s="280" t="s">
        <v>1214</v>
      </c>
      <c r="E7239" s="80">
        <v>1.6849806809267027E-2</v>
      </c>
      <c r="F7239" s="80">
        <v>711450</v>
      </c>
      <c r="G7239" s="80">
        <v>6</v>
      </c>
      <c r="H7239" s="280" t="s">
        <v>1342</v>
      </c>
      <c r="I7239" s="80"/>
    </row>
    <row r="7240" spans="1:9">
      <c r="A7240" s="280" t="s">
        <v>8650</v>
      </c>
      <c r="B7240" s="280" t="s">
        <v>1457</v>
      </c>
      <c r="C7240" s="280" t="s">
        <v>1194</v>
      </c>
      <c r="D7240" s="280" t="s">
        <v>1215</v>
      </c>
      <c r="E7240" s="80">
        <v>1.7098170005014419E-2</v>
      </c>
      <c r="F7240" s="80">
        <v>711450</v>
      </c>
      <c r="G7240" s="80">
        <v>6</v>
      </c>
      <c r="H7240" s="280" t="s">
        <v>1342</v>
      </c>
      <c r="I7240" s="80"/>
    </row>
    <row r="7241" spans="1:9">
      <c r="A7241" s="280" t="s">
        <v>8651</v>
      </c>
      <c r="B7241" s="280" t="s">
        <v>1457</v>
      </c>
      <c r="C7241" s="280" t="s">
        <v>1194</v>
      </c>
      <c r="D7241" s="280" t="s">
        <v>1216</v>
      </c>
      <c r="E7241" s="80">
        <v>1.5141320794780191E-2</v>
      </c>
      <c r="F7241" s="80">
        <v>711450</v>
      </c>
      <c r="G7241" s="80">
        <v>6</v>
      </c>
      <c r="H7241" s="280" t="s">
        <v>1342</v>
      </c>
      <c r="I7241" s="80"/>
    </row>
    <row r="7242" spans="1:9">
      <c r="A7242" s="280" t="s">
        <v>8652</v>
      </c>
      <c r="B7242" s="280" t="s">
        <v>1457</v>
      </c>
      <c r="C7242" s="280" t="s">
        <v>1194</v>
      </c>
      <c r="D7242" s="280" t="s">
        <v>1217</v>
      </c>
      <c r="E7242" s="80">
        <v>1.4952164945580168E-2</v>
      </c>
      <c r="F7242" s="80">
        <v>711450</v>
      </c>
      <c r="G7242" s="80">
        <v>6</v>
      </c>
      <c r="H7242" s="280" t="s">
        <v>1342</v>
      </c>
      <c r="I7242" s="80"/>
    </row>
    <row r="7243" spans="1:9">
      <c r="A7243" s="280" t="s">
        <v>8653</v>
      </c>
      <c r="B7243" s="280" t="s">
        <v>1457</v>
      </c>
      <c r="C7243" s="280" t="s">
        <v>1194</v>
      </c>
      <c r="D7243" s="280" t="s">
        <v>1218</v>
      </c>
      <c r="E7243" s="80">
        <v>1.4987608156117412E-2</v>
      </c>
      <c r="F7243" s="80">
        <v>711450</v>
      </c>
      <c r="G7243" s="80">
        <v>6</v>
      </c>
      <c r="H7243" s="280" t="s">
        <v>1342</v>
      </c>
      <c r="I7243" s="80"/>
    </row>
    <row r="7244" spans="1:9">
      <c r="A7244" s="280" t="s">
        <v>8654</v>
      </c>
      <c r="B7244" s="280" t="s">
        <v>1457</v>
      </c>
      <c r="C7244" s="280" t="s">
        <v>1194</v>
      </c>
      <c r="D7244" s="280" t="s">
        <v>1219</v>
      </c>
      <c r="E7244" s="80">
        <v>1.6263948185503672E-2</v>
      </c>
      <c r="F7244" s="80">
        <v>711450</v>
      </c>
      <c r="G7244" s="80">
        <v>6</v>
      </c>
      <c r="H7244" s="280" t="s">
        <v>1342</v>
      </c>
      <c r="I7244" s="80"/>
    </row>
    <row r="7245" spans="1:9">
      <c r="A7245" s="280" t="s">
        <v>8655</v>
      </c>
      <c r="B7245" s="280" t="s">
        <v>1457</v>
      </c>
      <c r="C7245" s="280" t="s">
        <v>1194</v>
      </c>
      <c r="D7245" s="280" t="s">
        <v>1347</v>
      </c>
      <c r="E7245" s="80">
        <v>2.9362742224734784E-2</v>
      </c>
      <c r="F7245" s="80">
        <v>711450</v>
      </c>
      <c r="G7245" s="80">
        <v>6</v>
      </c>
      <c r="H7245" s="280" t="s">
        <v>1342</v>
      </c>
      <c r="I7245" s="80"/>
    </row>
    <row r="7246" spans="1:9">
      <c r="A7246" s="280" t="s">
        <v>8656</v>
      </c>
      <c r="B7246" s="280" t="s">
        <v>1457</v>
      </c>
      <c r="C7246" s="280" t="s">
        <v>1194</v>
      </c>
      <c r="D7246" s="280" t="s">
        <v>1344</v>
      </c>
      <c r="E7246" s="80">
        <v>7.4091636454629989E-2</v>
      </c>
      <c r="F7246" s="80">
        <v>711450</v>
      </c>
      <c r="G7246" s="80">
        <v>6</v>
      </c>
      <c r="H7246" s="280" t="s">
        <v>1342</v>
      </c>
      <c r="I7246" s="80"/>
    </row>
    <row r="7247" spans="1:9">
      <c r="A7247" s="280" t="s">
        <v>8657</v>
      </c>
      <c r="B7247" s="280" t="s">
        <v>5748</v>
      </c>
      <c r="C7247" s="280" t="s">
        <v>1195</v>
      </c>
      <c r="D7247" s="280" t="s">
        <v>1394</v>
      </c>
      <c r="E7247" s="80">
        <v>30963</v>
      </c>
      <c r="F7247" s="80">
        <v>711450</v>
      </c>
      <c r="G7247" s="80">
        <v>6</v>
      </c>
      <c r="H7247" s="280" t="s">
        <v>1394</v>
      </c>
      <c r="I7247" s="80"/>
    </row>
    <row r="7248" spans="1:9">
      <c r="A7248" s="280" t="s">
        <v>8658</v>
      </c>
      <c r="B7248" s="280" t="s">
        <v>5750</v>
      </c>
      <c r="C7248" s="280" t="s">
        <v>1195</v>
      </c>
      <c r="D7248" s="280" t="s">
        <v>1394</v>
      </c>
      <c r="E7248" s="80">
        <v>1149024463.1368454</v>
      </c>
      <c r="F7248" s="80">
        <v>711450</v>
      </c>
      <c r="G7248" s="80">
        <v>6</v>
      </c>
      <c r="H7248" s="280" t="s">
        <v>1394</v>
      </c>
      <c r="I7248" s="80"/>
    </row>
    <row r="7249" spans="1:9">
      <c r="A7249" s="280" t="s">
        <v>8659</v>
      </c>
      <c r="B7249" s="280" t="s">
        <v>5752</v>
      </c>
      <c r="C7249" s="280" t="s">
        <v>1195</v>
      </c>
      <c r="D7249" s="280" t="s">
        <v>1394</v>
      </c>
      <c r="E7249" s="80">
        <v>4.3520978283786635E-2</v>
      </c>
      <c r="F7249" s="80">
        <v>711450</v>
      </c>
      <c r="G7249" s="80">
        <v>6</v>
      </c>
      <c r="H7249" s="280" t="s">
        <v>1394</v>
      </c>
      <c r="I7249" s="80"/>
    </row>
    <row r="7250" spans="1:9">
      <c r="A7250" s="280" t="s">
        <v>8660</v>
      </c>
      <c r="B7250" s="280" t="s">
        <v>5754</v>
      </c>
      <c r="C7250" s="280" t="s">
        <v>1195</v>
      </c>
      <c r="D7250" s="280" t="s">
        <v>1394</v>
      </c>
      <c r="E7250" s="80">
        <v>1615.045980935899</v>
      </c>
      <c r="F7250" s="80">
        <v>711450</v>
      </c>
      <c r="G7250" s="80">
        <v>6</v>
      </c>
      <c r="H7250" s="280" t="s">
        <v>1394</v>
      </c>
      <c r="I7250" s="80"/>
    </row>
    <row r="7251" spans="1:9">
      <c r="A7251" s="280" t="s">
        <v>8661</v>
      </c>
      <c r="B7251" s="280" t="s">
        <v>1457</v>
      </c>
      <c r="C7251" s="280" t="s">
        <v>1195</v>
      </c>
      <c r="D7251" s="280" t="s">
        <v>1211</v>
      </c>
      <c r="E7251" s="80">
        <v>3.3164206436319649E-2</v>
      </c>
      <c r="F7251" s="80">
        <v>711450</v>
      </c>
      <c r="G7251" s="80">
        <v>6</v>
      </c>
      <c r="H7251" s="280" t="s">
        <v>1342</v>
      </c>
      <c r="I7251" s="80"/>
    </row>
    <row r="7252" spans="1:9">
      <c r="A7252" s="280" t="s">
        <v>8662</v>
      </c>
      <c r="B7252" s="280" t="s">
        <v>1457</v>
      </c>
      <c r="C7252" s="280" t="s">
        <v>1195</v>
      </c>
      <c r="D7252" s="280" t="s">
        <v>1212</v>
      </c>
      <c r="E7252" s="80">
        <v>3.3803165157013856E-2</v>
      </c>
      <c r="F7252" s="80">
        <v>711450</v>
      </c>
      <c r="G7252" s="80">
        <v>6</v>
      </c>
      <c r="H7252" s="280" t="s">
        <v>1342</v>
      </c>
      <c r="I7252" s="80"/>
    </row>
    <row r="7253" spans="1:9">
      <c r="A7253" s="280" t="s">
        <v>8663</v>
      </c>
      <c r="B7253" s="280" t="s">
        <v>1457</v>
      </c>
      <c r="C7253" s="280" t="s">
        <v>1195</v>
      </c>
      <c r="D7253" s="280" t="s">
        <v>1213</v>
      </c>
      <c r="E7253" s="80">
        <v>3.3198756728175342E-2</v>
      </c>
      <c r="F7253" s="80">
        <v>711450</v>
      </c>
      <c r="G7253" s="80">
        <v>6</v>
      </c>
      <c r="H7253" s="280" t="s">
        <v>1342</v>
      </c>
      <c r="I7253" s="80"/>
    </row>
    <row r="7254" spans="1:9">
      <c r="A7254" s="280" t="s">
        <v>8664</v>
      </c>
      <c r="B7254" s="280" t="s">
        <v>1457</v>
      </c>
      <c r="C7254" s="280" t="s">
        <v>1195</v>
      </c>
      <c r="D7254" s="280" t="s">
        <v>1214</v>
      </c>
      <c r="E7254" s="80">
        <v>3.36131868084188E-2</v>
      </c>
      <c r="F7254" s="80">
        <v>711450</v>
      </c>
      <c r="G7254" s="80">
        <v>6</v>
      </c>
      <c r="H7254" s="280" t="s">
        <v>1342</v>
      </c>
      <c r="I7254" s="80"/>
    </row>
    <row r="7255" spans="1:9">
      <c r="A7255" s="280" t="s">
        <v>8665</v>
      </c>
      <c r="B7255" s="280" t="s">
        <v>1457</v>
      </c>
      <c r="C7255" s="280" t="s">
        <v>1195</v>
      </c>
      <c r="D7255" s="280" t="s">
        <v>1215</v>
      </c>
      <c r="E7255" s="80">
        <v>3.3448286646194265E-2</v>
      </c>
      <c r="F7255" s="80">
        <v>711450</v>
      </c>
      <c r="G7255" s="80">
        <v>6</v>
      </c>
      <c r="H7255" s="280" t="s">
        <v>1342</v>
      </c>
      <c r="I7255" s="80"/>
    </row>
    <row r="7256" spans="1:9">
      <c r="A7256" s="280" t="s">
        <v>8666</v>
      </c>
      <c r="B7256" s="280" t="s">
        <v>1457</v>
      </c>
      <c r="C7256" s="280" t="s">
        <v>1195</v>
      </c>
      <c r="D7256" s="280" t="s">
        <v>1216</v>
      </c>
      <c r="E7256" s="80">
        <v>4.1546388751150319E-2</v>
      </c>
      <c r="F7256" s="80">
        <v>711450</v>
      </c>
      <c r="G7256" s="80">
        <v>6</v>
      </c>
      <c r="H7256" s="280" t="s">
        <v>1342</v>
      </c>
      <c r="I7256" s="80"/>
    </row>
    <row r="7257" spans="1:9">
      <c r="A7257" s="280" t="s">
        <v>8667</v>
      </c>
      <c r="B7257" s="280" t="s">
        <v>1457</v>
      </c>
      <c r="C7257" s="280" t="s">
        <v>1195</v>
      </c>
      <c r="D7257" s="280" t="s">
        <v>1217</v>
      </c>
      <c r="E7257" s="80">
        <v>2.9589023690164876E-2</v>
      </c>
      <c r="F7257" s="80">
        <v>711450</v>
      </c>
      <c r="G7257" s="80">
        <v>6</v>
      </c>
      <c r="H7257" s="280" t="s">
        <v>1342</v>
      </c>
      <c r="I7257" s="80"/>
    </row>
    <row r="7258" spans="1:9">
      <c r="A7258" s="280" t="s">
        <v>8668</v>
      </c>
      <c r="B7258" s="280" t="s">
        <v>1457</v>
      </c>
      <c r="C7258" s="280" t="s">
        <v>1195</v>
      </c>
      <c r="D7258" s="280" t="s">
        <v>1218</v>
      </c>
      <c r="E7258" s="80">
        <v>2.7082948307221168E-2</v>
      </c>
      <c r="F7258" s="80">
        <v>711450</v>
      </c>
      <c r="G7258" s="80">
        <v>6</v>
      </c>
      <c r="H7258" s="280" t="s">
        <v>1342</v>
      </c>
      <c r="I7258" s="80"/>
    </row>
    <row r="7259" spans="1:9">
      <c r="A7259" s="280" t="s">
        <v>8669</v>
      </c>
      <c r="B7259" s="280" t="s">
        <v>1457</v>
      </c>
      <c r="C7259" s="280" t="s">
        <v>1195</v>
      </c>
      <c r="D7259" s="280" t="s">
        <v>1219</v>
      </c>
      <c r="E7259" s="80">
        <v>12720.808681222563</v>
      </c>
      <c r="F7259" s="80">
        <v>711450</v>
      </c>
      <c r="G7259" s="80">
        <v>6</v>
      </c>
      <c r="H7259" s="280" t="s">
        <v>1342</v>
      </c>
      <c r="I7259" s="80"/>
    </row>
    <row r="7260" spans="1:9">
      <c r="A7260" s="280" t="s">
        <v>8670</v>
      </c>
      <c r="B7260" s="280" t="s">
        <v>1457</v>
      </c>
      <c r="C7260" s="280" t="s">
        <v>1195</v>
      </c>
      <c r="D7260" s="280" t="s">
        <v>1347</v>
      </c>
      <c r="E7260" s="80">
        <v>6.3445977971738288E-2</v>
      </c>
      <c r="F7260" s="80">
        <v>711450</v>
      </c>
      <c r="G7260" s="80">
        <v>6</v>
      </c>
      <c r="H7260" s="280" t="s">
        <v>1342</v>
      </c>
      <c r="I7260" s="80"/>
    </row>
    <row r="7261" spans="1:9">
      <c r="A7261" s="280" t="s">
        <v>8671</v>
      </c>
      <c r="B7261" s="280" t="s">
        <v>1457</v>
      </c>
      <c r="C7261" s="280" t="s">
        <v>1195</v>
      </c>
      <c r="D7261" s="280" t="s">
        <v>1344</v>
      </c>
      <c r="E7261" s="80">
        <v>0.14547692108294749</v>
      </c>
      <c r="F7261" s="80">
        <v>711450</v>
      </c>
      <c r="G7261" s="80">
        <v>6</v>
      </c>
      <c r="H7261" s="280" t="s">
        <v>1342</v>
      </c>
      <c r="I7261" s="80"/>
    </row>
    <row r="7262" spans="1:9">
      <c r="A7262" s="280" t="s">
        <v>8672</v>
      </c>
      <c r="B7262" s="280" t="s">
        <v>5748</v>
      </c>
      <c r="C7262" s="280" t="s">
        <v>1196</v>
      </c>
      <c r="D7262" s="280" t="s">
        <v>1394</v>
      </c>
      <c r="E7262" s="80">
        <v>207241</v>
      </c>
      <c r="F7262" s="80">
        <v>711450</v>
      </c>
      <c r="G7262" s="80">
        <v>6</v>
      </c>
      <c r="H7262" s="280" t="s">
        <v>1394</v>
      </c>
      <c r="I7262" s="80"/>
    </row>
    <row r="7263" spans="1:9">
      <c r="A7263" s="280" t="s">
        <v>8673</v>
      </c>
      <c r="B7263" s="280" t="s">
        <v>5750</v>
      </c>
      <c r="C7263" s="280" t="s">
        <v>1196</v>
      </c>
      <c r="D7263" s="280" t="s">
        <v>1394</v>
      </c>
      <c r="E7263" s="80">
        <v>34866526529.537109</v>
      </c>
      <c r="F7263" s="80">
        <v>711450</v>
      </c>
      <c r="G7263" s="80">
        <v>6</v>
      </c>
      <c r="H7263" s="280" t="s">
        <v>1394</v>
      </c>
      <c r="I7263" s="80"/>
    </row>
    <row r="7264" spans="1:9">
      <c r="A7264" s="280" t="s">
        <v>8674</v>
      </c>
      <c r="B7264" s="280" t="s">
        <v>5752</v>
      </c>
      <c r="C7264" s="280" t="s">
        <v>1196</v>
      </c>
      <c r="D7264" s="280" t="s">
        <v>1394</v>
      </c>
      <c r="E7264" s="80">
        <v>0.29129383653102819</v>
      </c>
      <c r="F7264" s="80">
        <v>711450</v>
      </c>
      <c r="G7264" s="80">
        <v>6</v>
      </c>
      <c r="H7264" s="280" t="s">
        <v>1394</v>
      </c>
      <c r="I7264" s="80"/>
    </row>
    <row r="7265" spans="1:9">
      <c r="A7265" s="280" t="s">
        <v>8675</v>
      </c>
      <c r="B7265" s="280" t="s">
        <v>5754</v>
      </c>
      <c r="C7265" s="280" t="s">
        <v>1196</v>
      </c>
      <c r="D7265" s="280" t="s">
        <v>1394</v>
      </c>
      <c r="E7265" s="80">
        <v>49007.697701225821</v>
      </c>
      <c r="F7265" s="80">
        <v>711450</v>
      </c>
      <c r="G7265" s="80">
        <v>6</v>
      </c>
      <c r="H7265" s="280" t="s">
        <v>1394</v>
      </c>
      <c r="I7265" s="80"/>
    </row>
    <row r="7266" spans="1:9">
      <c r="A7266" s="280" t="s">
        <v>8676</v>
      </c>
      <c r="B7266" s="280" t="s">
        <v>1457</v>
      </c>
      <c r="C7266" s="280" t="s">
        <v>1196</v>
      </c>
      <c r="D7266" s="280" t="s">
        <v>1211</v>
      </c>
      <c r="E7266" s="80">
        <v>0.14554519489194206</v>
      </c>
      <c r="F7266" s="80">
        <v>711450</v>
      </c>
      <c r="G7266" s="80">
        <v>6</v>
      </c>
      <c r="H7266" s="280" t="s">
        <v>1342</v>
      </c>
      <c r="I7266" s="80"/>
    </row>
    <row r="7267" spans="1:9">
      <c r="A7267" s="280" t="s">
        <v>8677</v>
      </c>
      <c r="B7267" s="280" t="s">
        <v>1457</v>
      </c>
      <c r="C7267" s="280" t="s">
        <v>1196</v>
      </c>
      <c r="D7267" s="280" t="s">
        <v>1212</v>
      </c>
      <c r="E7267" s="80">
        <v>0.14786954048798659</v>
      </c>
      <c r="F7267" s="80">
        <v>711450</v>
      </c>
      <c r="G7267" s="80">
        <v>6</v>
      </c>
      <c r="H7267" s="280" t="s">
        <v>1342</v>
      </c>
      <c r="I7267" s="80"/>
    </row>
    <row r="7268" spans="1:9">
      <c r="A7268" s="280" t="s">
        <v>8678</v>
      </c>
      <c r="B7268" s="280" t="s">
        <v>1457</v>
      </c>
      <c r="C7268" s="280" t="s">
        <v>1196</v>
      </c>
      <c r="D7268" s="280" t="s">
        <v>1213</v>
      </c>
      <c r="E7268" s="80">
        <v>0.14558490702141688</v>
      </c>
      <c r="F7268" s="80">
        <v>711450</v>
      </c>
      <c r="G7268" s="80">
        <v>6</v>
      </c>
      <c r="H7268" s="280" t="s">
        <v>1342</v>
      </c>
      <c r="I7268" s="80"/>
    </row>
    <row r="7269" spans="1:9">
      <c r="A7269" s="280" t="s">
        <v>8679</v>
      </c>
      <c r="B7269" s="280" t="s">
        <v>1457</v>
      </c>
      <c r="C7269" s="280" t="s">
        <v>1196</v>
      </c>
      <c r="D7269" s="280" t="s">
        <v>1214</v>
      </c>
      <c r="E7269" s="80">
        <v>0.14774726018823531</v>
      </c>
      <c r="F7269" s="80">
        <v>711450</v>
      </c>
      <c r="G7269" s="80">
        <v>6</v>
      </c>
      <c r="H7269" s="280" t="s">
        <v>1342</v>
      </c>
      <c r="I7269" s="80"/>
    </row>
    <row r="7270" spans="1:9">
      <c r="A7270" s="280" t="s">
        <v>8680</v>
      </c>
      <c r="B7270" s="280" t="s">
        <v>1457</v>
      </c>
      <c r="C7270" s="280" t="s">
        <v>1196</v>
      </c>
      <c r="D7270" s="280" t="s">
        <v>1215</v>
      </c>
      <c r="E7270" s="80">
        <v>0.14713466783281728</v>
      </c>
      <c r="F7270" s="80">
        <v>711450</v>
      </c>
      <c r="G7270" s="80">
        <v>6</v>
      </c>
      <c r="H7270" s="280" t="s">
        <v>1342</v>
      </c>
      <c r="I7270" s="80"/>
    </row>
    <row r="7271" spans="1:9">
      <c r="A7271" s="280" t="s">
        <v>8681</v>
      </c>
      <c r="B7271" s="280" t="s">
        <v>1457</v>
      </c>
      <c r="C7271" s="280" t="s">
        <v>1196</v>
      </c>
      <c r="D7271" s="280" t="s">
        <v>1216</v>
      </c>
      <c r="E7271" s="80">
        <v>0.19701207875980151</v>
      </c>
      <c r="F7271" s="80">
        <v>711450</v>
      </c>
      <c r="G7271" s="80">
        <v>6</v>
      </c>
      <c r="H7271" s="280" t="s">
        <v>1342</v>
      </c>
      <c r="I7271" s="80"/>
    </row>
    <row r="7272" spans="1:9">
      <c r="A7272" s="280" t="s">
        <v>8682</v>
      </c>
      <c r="B7272" s="280" t="s">
        <v>1457</v>
      </c>
      <c r="C7272" s="280" t="s">
        <v>1196</v>
      </c>
      <c r="D7272" s="280" t="s">
        <v>1217</v>
      </c>
      <c r="E7272" s="80">
        <v>0.12878299353815292</v>
      </c>
      <c r="F7272" s="80">
        <v>711450</v>
      </c>
      <c r="G7272" s="80">
        <v>6</v>
      </c>
      <c r="H7272" s="280" t="s">
        <v>1342</v>
      </c>
      <c r="I7272" s="80"/>
    </row>
    <row r="7273" spans="1:9">
      <c r="A7273" s="280" t="s">
        <v>8683</v>
      </c>
      <c r="B7273" s="280" t="s">
        <v>1457</v>
      </c>
      <c r="C7273" s="280" t="s">
        <v>1196</v>
      </c>
      <c r="D7273" s="280" t="s">
        <v>1218</v>
      </c>
      <c r="E7273" s="80">
        <v>0.15112779534607071</v>
      </c>
      <c r="F7273" s="80">
        <v>711450</v>
      </c>
      <c r="G7273" s="80">
        <v>6</v>
      </c>
      <c r="H7273" s="280" t="s">
        <v>1342</v>
      </c>
      <c r="I7273" s="80"/>
    </row>
    <row r="7274" spans="1:9">
      <c r="A7274" s="280" t="s">
        <v>8684</v>
      </c>
      <c r="B7274" s="280" t="s">
        <v>1457</v>
      </c>
      <c r="C7274" s="280" t="s">
        <v>1196</v>
      </c>
      <c r="D7274" s="280" t="s">
        <v>1219</v>
      </c>
      <c r="E7274" s="80">
        <v>7446.5951007176845</v>
      </c>
      <c r="F7274" s="80">
        <v>711450</v>
      </c>
      <c r="G7274" s="80">
        <v>6</v>
      </c>
      <c r="H7274" s="280" t="s">
        <v>1342</v>
      </c>
      <c r="I7274" s="80"/>
    </row>
    <row r="7275" spans="1:9">
      <c r="A7275" s="280" t="s">
        <v>8685</v>
      </c>
      <c r="B7275" s="280" t="s">
        <v>1457</v>
      </c>
      <c r="C7275" s="280" t="s">
        <v>1196</v>
      </c>
      <c r="D7275" s="280" t="s">
        <v>1347</v>
      </c>
      <c r="E7275" s="80">
        <v>0.27520799999040796</v>
      </c>
      <c r="F7275" s="80">
        <v>711450</v>
      </c>
      <c r="G7275" s="80">
        <v>6</v>
      </c>
      <c r="H7275" s="280" t="s">
        <v>1342</v>
      </c>
      <c r="I7275" s="80"/>
    </row>
    <row r="7276" spans="1:9">
      <c r="A7276" s="280" t="s">
        <v>8686</v>
      </c>
      <c r="B7276" s="280" t="s">
        <v>1457</v>
      </c>
      <c r="C7276" s="280" t="s">
        <v>1196</v>
      </c>
      <c r="D7276" s="280" t="s">
        <v>1344</v>
      </c>
      <c r="E7276" s="80">
        <v>0.65193782644722287</v>
      </c>
      <c r="F7276" s="80">
        <v>711450</v>
      </c>
      <c r="G7276" s="80">
        <v>6</v>
      </c>
      <c r="H7276" s="280" t="s">
        <v>1342</v>
      </c>
      <c r="I7276" s="80"/>
    </row>
    <row r="7277" spans="1:9">
      <c r="A7277" s="280" t="s">
        <v>8687</v>
      </c>
      <c r="B7277" s="280" t="s">
        <v>5748</v>
      </c>
      <c r="C7277" s="280" t="s">
        <v>1197</v>
      </c>
      <c r="D7277" s="280" t="s">
        <v>1394</v>
      </c>
      <c r="E7277" s="80">
        <v>55549</v>
      </c>
      <c r="F7277" s="80">
        <v>711450</v>
      </c>
      <c r="G7277" s="80">
        <v>6</v>
      </c>
      <c r="H7277" s="280" t="s">
        <v>1394</v>
      </c>
      <c r="I7277" s="80"/>
    </row>
    <row r="7278" spans="1:9">
      <c r="A7278" s="280" t="s">
        <v>8688</v>
      </c>
      <c r="B7278" s="280" t="s">
        <v>5750</v>
      </c>
      <c r="C7278" s="280" t="s">
        <v>1197</v>
      </c>
      <c r="D7278" s="280" t="s">
        <v>1394</v>
      </c>
      <c r="E7278" s="80">
        <v>7341703547.926239</v>
      </c>
      <c r="F7278" s="80">
        <v>711450</v>
      </c>
      <c r="G7278" s="80">
        <v>6</v>
      </c>
      <c r="H7278" s="280" t="s">
        <v>1394</v>
      </c>
      <c r="I7278" s="80"/>
    </row>
    <row r="7279" spans="1:9">
      <c r="A7279" s="280" t="s">
        <v>8689</v>
      </c>
      <c r="B7279" s="280" t="s">
        <v>5752</v>
      </c>
      <c r="C7279" s="280" t="s">
        <v>1197</v>
      </c>
      <c r="D7279" s="280" t="s">
        <v>1394</v>
      </c>
      <c r="E7279" s="80">
        <v>7.8078571930564347E-2</v>
      </c>
      <c r="F7279" s="80">
        <v>711450</v>
      </c>
      <c r="G7279" s="80">
        <v>6</v>
      </c>
      <c r="H7279" s="280" t="s">
        <v>1394</v>
      </c>
      <c r="I7279" s="80"/>
    </row>
    <row r="7280" spans="1:9">
      <c r="A7280" s="280" t="s">
        <v>8690</v>
      </c>
      <c r="B7280" s="280" t="s">
        <v>5754</v>
      </c>
      <c r="C7280" s="280" t="s">
        <v>1197</v>
      </c>
      <c r="D7280" s="280" t="s">
        <v>1394</v>
      </c>
      <c r="E7280" s="80">
        <v>10319.352797703617</v>
      </c>
      <c r="F7280" s="80">
        <v>711450</v>
      </c>
      <c r="G7280" s="80">
        <v>6</v>
      </c>
      <c r="H7280" s="280" t="s">
        <v>1394</v>
      </c>
      <c r="I7280" s="80"/>
    </row>
    <row r="7281" spans="1:9">
      <c r="A7281" s="280" t="s">
        <v>8691</v>
      </c>
      <c r="B7281" s="280" t="s">
        <v>1457</v>
      </c>
      <c r="C7281" s="280" t="s">
        <v>1197</v>
      </c>
      <c r="D7281" s="280" t="s">
        <v>1211</v>
      </c>
      <c r="E7281" s="80">
        <v>0.1171190033256511</v>
      </c>
      <c r="F7281" s="80">
        <v>711450</v>
      </c>
      <c r="G7281" s="80">
        <v>6</v>
      </c>
      <c r="H7281" s="280" t="s">
        <v>1342</v>
      </c>
      <c r="I7281" s="80"/>
    </row>
    <row r="7282" spans="1:9">
      <c r="A7282" s="280" t="s">
        <v>8692</v>
      </c>
      <c r="B7282" s="280" t="s">
        <v>1457</v>
      </c>
      <c r="C7282" s="280" t="s">
        <v>1197</v>
      </c>
      <c r="D7282" s="280" t="s">
        <v>1212</v>
      </c>
      <c r="E7282" s="80">
        <v>0.11974043513227513</v>
      </c>
      <c r="F7282" s="80">
        <v>711450</v>
      </c>
      <c r="G7282" s="80">
        <v>6</v>
      </c>
      <c r="H7282" s="280" t="s">
        <v>1342</v>
      </c>
      <c r="I7282" s="80"/>
    </row>
    <row r="7283" spans="1:9">
      <c r="A7283" s="280" t="s">
        <v>8693</v>
      </c>
      <c r="B7283" s="280" t="s">
        <v>1457</v>
      </c>
      <c r="C7283" s="280" t="s">
        <v>1197</v>
      </c>
      <c r="D7283" s="280" t="s">
        <v>1213</v>
      </c>
      <c r="E7283" s="80">
        <v>0.11717095930738548</v>
      </c>
      <c r="F7283" s="80">
        <v>711450</v>
      </c>
      <c r="G7283" s="80">
        <v>6</v>
      </c>
      <c r="H7283" s="280" t="s">
        <v>1342</v>
      </c>
      <c r="I7283" s="80"/>
    </row>
    <row r="7284" spans="1:9">
      <c r="A7284" s="280" t="s">
        <v>8694</v>
      </c>
      <c r="B7284" s="280" t="s">
        <v>1457</v>
      </c>
      <c r="C7284" s="280" t="s">
        <v>1197</v>
      </c>
      <c r="D7284" s="280" t="s">
        <v>1214</v>
      </c>
      <c r="E7284" s="80">
        <v>0.11967012558949736</v>
      </c>
      <c r="F7284" s="80">
        <v>711450</v>
      </c>
      <c r="G7284" s="80">
        <v>6</v>
      </c>
      <c r="H7284" s="280" t="s">
        <v>1342</v>
      </c>
      <c r="I7284" s="80"/>
    </row>
    <row r="7285" spans="1:9">
      <c r="A7285" s="280" t="s">
        <v>8695</v>
      </c>
      <c r="B7285" s="280" t="s">
        <v>1457</v>
      </c>
      <c r="C7285" s="280" t="s">
        <v>1197</v>
      </c>
      <c r="D7285" s="280" t="s">
        <v>1215</v>
      </c>
      <c r="E7285" s="80">
        <v>0.11943716247863173</v>
      </c>
      <c r="F7285" s="80">
        <v>711450</v>
      </c>
      <c r="G7285" s="80">
        <v>6</v>
      </c>
      <c r="H7285" s="280" t="s">
        <v>1342</v>
      </c>
      <c r="I7285" s="80"/>
    </row>
    <row r="7286" spans="1:9">
      <c r="A7286" s="280" t="s">
        <v>8696</v>
      </c>
      <c r="B7286" s="280" t="s">
        <v>1457</v>
      </c>
      <c r="C7286" s="280" t="s">
        <v>1197</v>
      </c>
      <c r="D7286" s="280" t="s">
        <v>1216</v>
      </c>
      <c r="E7286" s="80">
        <v>0.15690262874722108</v>
      </c>
      <c r="F7286" s="80">
        <v>711450</v>
      </c>
      <c r="G7286" s="80">
        <v>6</v>
      </c>
      <c r="H7286" s="280" t="s">
        <v>1342</v>
      </c>
      <c r="I7286" s="80"/>
    </row>
    <row r="7287" spans="1:9">
      <c r="A7287" s="280" t="s">
        <v>8697</v>
      </c>
      <c r="B7287" s="280" t="s">
        <v>1457</v>
      </c>
      <c r="C7287" s="280" t="s">
        <v>1197</v>
      </c>
      <c r="D7287" s="280" t="s">
        <v>1217</v>
      </c>
      <c r="E7287" s="80">
        <v>0.10398475789599132</v>
      </c>
      <c r="F7287" s="80">
        <v>711450</v>
      </c>
      <c r="G7287" s="80">
        <v>6</v>
      </c>
      <c r="H7287" s="280" t="s">
        <v>1342</v>
      </c>
      <c r="I7287" s="80"/>
    </row>
    <row r="7288" spans="1:9">
      <c r="A7288" s="280" t="s">
        <v>8698</v>
      </c>
      <c r="B7288" s="280" t="s">
        <v>1457</v>
      </c>
      <c r="C7288" s="280" t="s">
        <v>1197</v>
      </c>
      <c r="D7288" s="280" t="s">
        <v>1218</v>
      </c>
      <c r="E7288" s="80">
        <v>0.12355289143856231</v>
      </c>
      <c r="F7288" s="80">
        <v>711450</v>
      </c>
      <c r="G7288" s="80">
        <v>6</v>
      </c>
      <c r="H7288" s="280" t="s">
        <v>1342</v>
      </c>
      <c r="I7288" s="80"/>
    </row>
    <row r="7289" spans="1:9">
      <c r="A7289" s="280" t="s">
        <v>8699</v>
      </c>
      <c r="B7289" s="280" t="s">
        <v>1457</v>
      </c>
      <c r="C7289" s="280" t="s">
        <v>1197</v>
      </c>
      <c r="D7289" s="280" t="s">
        <v>1219</v>
      </c>
      <c r="E7289" s="80">
        <v>4611.0788567252894</v>
      </c>
      <c r="F7289" s="80">
        <v>711450</v>
      </c>
      <c r="G7289" s="80">
        <v>6</v>
      </c>
      <c r="H7289" s="280" t="s">
        <v>1342</v>
      </c>
      <c r="I7289" s="80"/>
    </row>
    <row r="7290" spans="1:9">
      <c r="A7290" s="280" t="s">
        <v>8700</v>
      </c>
      <c r="B7290" s="280" t="s">
        <v>1457</v>
      </c>
      <c r="C7290" s="280" t="s">
        <v>1197</v>
      </c>
      <c r="D7290" s="280" t="s">
        <v>1347</v>
      </c>
      <c r="E7290" s="80">
        <v>0.22178977584430803</v>
      </c>
      <c r="F7290" s="80">
        <v>711450</v>
      </c>
      <c r="G7290" s="80">
        <v>6</v>
      </c>
      <c r="H7290" s="280" t="s">
        <v>1342</v>
      </c>
      <c r="I7290" s="80"/>
    </row>
    <row r="7291" spans="1:9">
      <c r="A7291" s="280" t="s">
        <v>8701</v>
      </c>
      <c r="B7291" s="280" t="s">
        <v>1457</v>
      </c>
      <c r="C7291" s="280" t="s">
        <v>1197</v>
      </c>
      <c r="D7291" s="280" t="s">
        <v>1344</v>
      </c>
      <c r="E7291" s="80">
        <v>0.51556580460997525</v>
      </c>
      <c r="F7291" s="80">
        <v>711450</v>
      </c>
      <c r="G7291" s="80">
        <v>6</v>
      </c>
      <c r="H7291" s="280" t="s">
        <v>1342</v>
      </c>
      <c r="I7291" s="80"/>
    </row>
    <row r="7292" spans="1:9">
      <c r="A7292" s="280" t="s">
        <v>8702</v>
      </c>
      <c r="B7292" s="280" t="s">
        <v>5748</v>
      </c>
      <c r="C7292" s="280" t="s">
        <v>1198</v>
      </c>
      <c r="D7292" s="280" t="s">
        <v>1394</v>
      </c>
      <c r="E7292" s="80">
        <v>9809</v>
      </c>
      <c r="F7292" s="80">
        <v>711450</v>
      </c>
      <c r="G7292" s="80">
        <v>6</v>
      </c>
      <c r="H7292" s="280" t="s">
        <v>1394</v>
      </c>
      <c r="I7292" s="80"/>
    </row>
    <row r="7293" spans="1:9">
      <c r="A7293" s="280" t="s">
        <v>8703</v>
      </c>
      <c r="B7293" s="280" t="s">
        <v>5750</v>
      </c>
      <c r="C7293" s="280" t="s">
        <v>1198</v>
      </c>
      <c r="D7293" s="280" t="s">
        <v>1394</v>
      </c>
      <c r="E7293" s="80">
        <v>197803723.28737965</v>
      </c>
      <c r="F7293" s="80">
        <v>711450</v>
      </c>
      <c r="G7293" s="80">
        <v>6</v>
      </c>
      <c r="H7293" s="280" t="s">
        <v>1394</v>
      </c>
      <c r="I7293" s="80"/>
    </row>
    <row r="7294" spans="1:9">
      <c r="A7294" s="280" t="s">
        <v>8704</v>
      </c>
      <c r="B7294" s="280" t="s">
        <v>5752</v>
      </c>
      <c r="C7294" s="280" t="s">
        <v>1198</v>
      </c>
      <c r="D7294" s="280" t="s">
        <v>1394</v>
      </c>
      <c r="E7294" s="80">
        <v>1.3787335722819594E-2</v>
      </c>
      <c r="F7294" s="80">
        <v>711450</v>
      </c>
      <c r="G7294" s="80">
        <v>6</v>
      </c>
      <c r="H7294" s="280" t="s">
        <v>1394</v>
      </c>
      <c r="I7294" s="80"/>
    </row>
    <row r="7295" spans="1:9">
      <c r="A7295" s="280" t="s">
        <v>8705</v>
      </c>
      <c r="B7295" s="280" t="s">
        <v>5754</v>
      </c>
      <c r="C7295" s="280" t="s">
        <v>1198</v>
      </c>
      <c r="D7295" s="280" t="s">
        <v>1394</v>
      </c>
      <c r="E7295" s="80">
        <v>278.02898768343476</v>
      </c>
      <c r="F7295" s="80">
        <v>711450</v>
      </c>
      <c r="G7295" s="80">
        <v>6</v>
      </c>
      <c r="H7295" s="280" t="s">
        <v>1394</v>
      </c>
      <c r="I7295" s="80"/>
    </row>
    <row r="7296" spans="1:9">
      <c r="A7296" s="280" t="s">
        <v>8706</v>
      </c>
      <c r="B7296" s="280" t="s">
        <v>1457</v>
      </c>
      <c r="C7296" s="280" t="s">
        <v>1198</v>
      </c>
      <c r="D7296" s="280" t="s">
        <v>1211</v>
      </c>
      <c r="E7296" s="80">
        <v>1.6822415517067636E-2</v>
      </c>
      <c r="F7296" s="80">
        <v>711450</v>
      </c>
      <c r="G7296" s="80">
        <v>6</v>
      </c>
      <c r="H7296" s="280" t="s">
        <v>1342</v>
      </c>
      <c r="I7296" s="80"/>
    </row>
    <row r="7297" spans="1:9">
      <c r="A7297" s="280" t="s">
        <v>8707</v>
      </c>
      <c r="B7297" s="280" t="s">
        <v>1457</v>
      </c>
      <c r="C7297" s="280" t="s">
        <v>1198</v>
      </c>
      <c r="D7297" s="280" t="s">
        <v>1212</v>
      </c>
      <c r="E7297" s="80">
        <v>1.6941983175159291E-2</v>
      </c>
      <c r="F7297" s="80">
        <v>711450</v>
      </c>
      <c r="G7297" s="80">
        <v>6</v>
      </c>
      <c r="H7297" s="280" t="s">
        <v>1342</v>
      </c>
      <c r="I7297" s="80"/>
    </row>
    <row r="7298" spans="1:9">
      <c r="A7298" s="280" t="s">
        <v>8708</v>
      </c>
      <c r="B7298" s="280" t="s">
        <v>1457</v>
      </c>
      <c r="C7298" s="280" t="s">
        <v>1198</v>
      </c>
      <c r="D7298" s="280" t="s">
        <v>1213</v>
      </c>
      <c r="E7298" s="80">
        <v>1.6822415517067636E-2</v>
      </c>
      <c r="F7298" s="80">
        <v>711450</v>
      </c>
      <c r="G7298" s="80">
        <v>6</v>
      </c>
      <c r="H7298" s="280" t="s">
        <v>1342</v>
      </c>
      <c r="I7298" s="80"/>
    </row>
    <row r="7299" spans="1:9">
      <c r="A7299" s="280" t="s">
        <v>8709</v>
      </c>
      <c r="B7299" s="280" t="s">
        <v>1457</v>
      </c>
      <c r="C7299" s="280" t="s">
        <v>1198</v>
      </c>
      <c r="D7299" s="280" t="s">
        <v>1214</v>
      </c>
      <c r="E7299" s="80">
        <v>1.6941983175159291E-2</v>
      </c>
      <c r="F7299" s="80">
        <v>711450</v>
      </c>
      <c r="G7299" s="80">
        <v>6</v>
      </c>
      <c r="H7299" s="280" t="s">
        <v>1342</v>
      </c>
      <c r="I7299" s="80"/>
    </row>
    <row r="7300" spans="1:9">
      <c r="A7300" s="280" t="s">
        <v>8710</v>
      </c>
      <c r="B7300" s="280" t="s">
        <v>1457</v>
      </c>
      <c r="C7300" s="280" t="s">
        <v>1198</v>
      </c>
      <c r="D7300" s="280" t="s">
        <v>1215</v>
      </c>
      <c r="E7300" s="80">
        <v>1.6863290266924527E-2</v>
      </c>
      <c r="F7300" s="80">
        <v>711450</v>
      </c>
      <c r="G7300" s="80">
        <v>6</v>
      </c>
      <c r="H7300" s="280" t="s">
        <v>1342</v>
      </c>
      <c r="I7300" s="80"/>
    </row>
    <row r="7301" spans="1:9">
      <c r="A7301" s="280" t="s">
        <v>8711</v>
      </c>
      <c r="B7301" s="280" t="s">
        <v>1457</v>
      </c>
      <c r="C7301" s="280" t="s">
        <v>1198</v>
      </c>
      <c r="D7301" s="280" t="s">
        <v>1216</v>
      </c>
      <c r="E7301" s="80">
        <v>2.5337700873603035E-2</v>
      </c>
      <c r="F7301" s="80">
        <v>711450</v>
      </c>
      <c r="G7301" s="80">
        <v>6</v>
      </c>
      <c r="H7301" s="280" t="s">
        <v>1342</v>
      </c>
      <c r="I7301" s="80"/>
    </row>
    <row r="7302" spans="1:9">
      <c r="A7302" s="280" t="s">
        <v>8712</v>
      </c>
      <c r="B7302" s="280" t="s">
        <v>1457</v>
      </c>
      <c r="C7302" s="280" t="s">
        <v>1198</v>
      </c>
      <c r="D7302" s="280" t="s">
        <v>1217</v>
      </c>
      <c r="E7302" s="80">
        <v>1.6259389393136911E-2</v>
      </c>
      <c r="F7302" s="80">
        <v>711450</v>
      </c>
      <c r="G7302" s="80">
        <v>6</v>
      </c>
      <c r="H7302" s="280" t="s">
        <v>1342</v>
      </c>
      <c r="I7302" s="80"/>
    </row>
    <row r="7303" spans="1:9">
      <c r="A7303" s="280" t="s">
        <v>8713</v>
      </c>
      <c r="B7303" s="280" t="s">
        <v>1457</v>
      </c>
      <c r="C7303" s="280" t="s">
        <v>1198</v>
      </c>
      <c r="D7303" s="280" t="s">
        <v>1218</v>
      </c>
      <c r="E7303" s="80">
        <v>1.5771640920169822E-2</v>
      </c>
      <c r="F7303" s="80">
        <v>711450</v>
      </c>
      <c r="G7303" s="80">
        <v>6</v>
      </c>
      <c r="H7303" s="280" t="s">
        <v>1342</v>
      </c>
      <c r="I7303" s="80"/>
    </row>
    <row r="7304" spans="1:9">
      <c r="A7304" s="280" t="s">
        <v>8714</v>
      </c>
      <c r="B7304" s="280" t="s">
        <v>1457</v>
      </c>
      <c r="C7304" s="280" t="s">
        <v>1198</v>
      </c>
      <c r="D7304" s="280" t="s">
        <v>1219</v>
      </c>
      <c r="E7304" s="80">
        <v>1788.2945038282508</v>
      </c>
      <c r="F7304" s="80">
        <v>711450</v>
      </c>
      <c r="G7304" s="80">
        <v>6</v>
      </c>
      <c r="H7304" s="280" t="s">
        <v>1342</v>
      </c>
      <c r="I7304" s="80"/>
    </row>
    <row r="7305" spans="1:9">
      <c r="A7305" s="280" t="s">
        <v>8715</v>
      </c>
      <c r="B7305" s="280" t="s">
        <v>1457</v>
      </c>
      <c r="C7305" s="280" t="s">
        <v>1198</v>
      </c>
      <c r="D7305" s="280" t="s">
        <v>1347</v>
      </c>
      <c r="E7305" s="80">
        <v>3.1499166533526128E-2</v>
      </c>
      <c r="F7305" s="80">
        <v>711450</v>
      </c>
      <c r="G7305" s="80">
        <v>6</v>
      </c>
      <c r="H7305" s="280" t="s">
        <v>1342</v>
      </c>
      <c r="I7305" s="80"/>
    </row>
    <row r="7306" spans="1:9">
      <c r="A7306" s="280" t="s">
        <v>8716</v>
      </c>
      <c r="B7306" s="280" t="s">
        <v>1457</v>
      </c>
      <c r="C7306" s="280" t="s">
        <v>1198</v>
      </c>
      <c r="D7306" s="280" t="s">
        <v>1344</v>
      </c>
      <c r="E7306" s="80">
        <v>7.7232258667928599E-2</v>
      </c>
      <c r="F7306" s="80">
        <v>711450</v>
      </c>
      <c r="G7306" s="80">
        <v>6</v>
      </c>
      <c r="H7306" s="280" t="s">
        <v>1342</v>
      </c>
      <c r="I7306" s="80"/>
    </row>
    <row r="7307" spans="1:9">
      <c r="A7307" s="280" t="s">
        <v>8717</v>
      </c>
      <c r="B7307" s="280" t="s">
        <v>5748</v>
      </c>
      <c r="C7307" s="280" t="s">
        <v>1199</v>
      </c>
      <c r="D7307" s="280" t="s">
        <v>1394</v>
      </c>
      <c r="E7307" s="80">
        <v>84715</v>
      </c>
      <c r="F7307" s="80">
        <v>711450</v>
      </c>
      <c r="G7307" s="80">
        <v>6</v>
      </c>
      <c r="H7307" s="280" t="s">
        <v>1394</v>
      </c>
      <c r="I7307" s="80"/>
    </row>
    <row r="7308" spans="1:9">
      <c r="A7308" s="280" t="s">
        <v>8718</v>
      </c>
      <c r="B7308" s="280" t="s">
        <v>5750</v>
      </c>
      <c r="C7308" s="280" t="s">
        <v>1199</v>
      </c>
      <c r="D7308" s="280" t="s">
        <v>1394</v>
      </c>
      <c r="E7308" s="80">
        <v>306083724.83789063</v>
      </c>
      <c r="F7308" s="80">
        <v>711450</v>
      </c>
      <c r="G7308" s="80">
        <v>6</v>
      </c>
      <c r="H7308" s="280" t="s">
        <v>1394</v>
      </c>
      <c r="I7308" s="80"/>
    </row>
    <row r="7309" spans="1:9">
      <c r="A7309" s="280" t="s">
        <v>8719</v>
      </c>
      <c r="B7309" s="280" t="s">
        <v>5752</v>
      </c>
      <c r="C7309" s="280" t="s">
        <v>1199</v>
      </c>
      <c r="D7309" s="280" t="s">
        <v>1394</v>
      </c>
      <c r="E7309" s="80">
        <v>0.11907372267903578</v>
      </c>
      <c r="F7309" s="80">
        <v>711450</v>
      </c>
      <c r="G7309" s="80">
        <v>6</v>
      </c>
      <c r="H7309" s="280" t="s">
        <v>1394</v>
      </c>
      <c r="I7309" s="80"/>
    </row>
    <row r="7310" spans="1:9">
      <c r="A7310" s="280" t="s">
        <v>8720</v>
      </c>
      <c r="B7310" s="280" t="s">
        <v>5754</v>
      </c>
      <c r="C7310" s="280" t="s">
        <v>1199</v>
      </c>
      <c r="D7310" s="280" t="s">
        <v>1394</v>
      </c>
      <c r="E7310" s="80">
        <v>430.22520885219006</v>
      </c>
      <c r="F7310" s="80">
        <v>711450</v>
      </c>
      <c r="G7310" s="80">
        <v>6</v>
      </c>
      <c r="H7310" s="280" t="s">
        <v>1394</v>
      </c>
      <c r="I7310" s="80"/>
    </row>
    <row r="7311" spans="1:9">
      <c r="A7311" s="280" t="s">
        <v>8721</v>
      </c>
      <c r="B7311" s="280" t="s">
        <v>1457</v>
      </c>
      <c r="C7311" s="280" t="s">
        <v>1199</v>
      </c>
      <c r="D7311" s="280" t="s">
        <v>1211</v>
      </c>
      <c r="E7311" s="80">
        <v>3.1948947073710795E-3</v>
      </c>
      <c r="F7311" s="80">
        <v>711450</v>
      </c>
      <c r="G7311" s="80">
        <v>6</v>
      </c>
      <c r="H7311" s="280" t="s">
        <v>1342</v>
      </c>
      <c r="I7311" s="80"/>
    </row>
    <row r="7312" spans="1:9">
      <c r="A7312" s="280" t="s">
        <v>8722</v>
      </c>
      <c r="B7312" s="280" t="s">
        <v>1457</v>
      </c>
      <c r="C7312" s="280" t="s">
        <v>1199</v>
      </c>
      <c r="D7312" s="280" t="s">
        <v>1212</v>
      </c>
      <c r="E7312" s="80">
        <v>3.3087207945089016E-3</v>
      </c>
      <c r="F7312" s="80">
        <v>711450</v>
      </c>
      <c r="G7312" s="80">
        <v>6</v>
      </c>
      <c r="H7312" s="280" t="s">
        <v>1342</v>
      </c>
      <c r="I7312" s="80"/>
    </row>
    <row r="7313" spans="1:9">
      <c r="A7313" s="280" t="s">
        <v>8723</v>
      </c>
      <c r="B7313" s="280" t="s">
        <v>1457</v>
      </c>
      <c r="C7313" s="280" t="s">
        <v>1199</v>
      </c>
      <c r="D7313" s="280" t="s">
        <v>1213</v>
      </c>
      <c r="E7313" s="80">
        <v>3.1963217408926201E-3</v>
      </c>
      <c r="F7313" s="80">
        <v>711450</v>
      </c>
      <c r="G7313" s="80">
        <v>6</v>
      </c>
      <c r="H7313" s="280" t="s">
        <v>1342</v>
      </c>
      <c r="I7313" s="80"/>
    </row>
    <row r="7314" spans="1:9">
      <c r="A7314" s="280" t="s">
        <v>8724</v>
      </c>
      <c r="B7314" s="280" t="s">
        <v>1457</v>
      </c>
      <c r="C7314" s="280" t="s">
        <v>1199</v>
      </c>
      <c r="D7314" s="280" t="s">
        <v>1214</v>
      </c>
      <c r="E7314" s="80">
        <v>3.3019564834073814E-3</v>
      </c>
      <c r="F7314" s="80">
        <v>711450</v>
      </c>
      <c r="G7314" s="80">
        <v>6</v>
      </c>
      <c r="H7314" s="280" t="s">
        <v>1342</v>
      </c>
      <c r="I7314" s="80"/>
    </row>
    <row r="7315" spans="1:9">
      <c r="A7315" s="280" t="s">
        <v>8725</v>
      </c>
      <c r="B7315" s="280" t="s">
        <v>1457</v>
      </c>
      <c r="C7315" s="280" t="s">
        <v>1199</v>
      </c>
      <c r="D7315" s="280" t="s">
        <v>1215</v>
      </c>
      <c r="E7315" s="80">
        <v>3.2848461610781423E-3</v>
      </c>
      <c r="F7315" s="80">
        <v>711450</v>
      </c>
      <c r="G7315" s="80">
        <v>6</v>
      </c>
      <c r="H7315" s="280" t="s">
        <v>1342</v>
      </c>
      <c r="I7315" s="80"/>
    </row>
    <row r="7316" spans="1:9">
      <c r="A7316" s="280" t="s">
        <v>8726</v>
      </c>
      <c r="B7316" s="280" t="s">
        <v>1457</v>
      </c>
      <c r="C7316" s="280" t="s">
        <v>1199</v>
      </c>
      <c r="D7316" s="280" t="s">
        <v>1216</v>
      </c>
      <c r="E7316" s="80">
        <v>4.240842946302387E-3</v>
      </c>
      <c r="F7316" s="80">
        <v>711450</v>
      </c>
      <c r="G7316" s="80">
        <v>6</v>
      </c>
      <c r="H7316" s="280" t="s">
        <v>1342</v>
      </c>
      <c r="I7316" s="80"/>
    </row>
    <row r="7317" spans="1:9">
      <c r="A7317" s="280" t="s">
        <v>8727</v>
      </c>
      <c r="B7317" s="280" t="s">
        <v>1457</v>
      </c>
      <c r="C7317" s="280" t="s">
        <v>1199</v>
      </c>
      <c r="D7317" s="280" t="s">
        <v>1217</v>
      </c>
      <c r="E7317" s="80">
        <v>2.826878285989019E-3</v>
      </c>
      <c r="F7317" s="80">
        <v>711450</v>
      </c>
      <c r="G7317" s="80">
        <v>6</v>
      </c>
      <c r="H7317" s="280" t="s">
        <v>1342</v>
      </c>
      <c r="I7317" s="80"/>
    </row>
    <row r="7318" spans="1:9">
      <c r="A7318" s="280" t="s">
        <v>8728</v>
      </c>
      <c r="B7318" s="280" t="s">
        <v>1457</v>
      </c>
      <c r="C7318" s="280" t="s">
        <v>1199</v>
      </c>
      <c r="D7318" s="280" t="s">
        <v>1218</v>
      </c>
      <c r="E7318" s="80">
        <v>2.8419676703755371E-3</v>
      </c>
      <c r="F7318" s="80">
        <v>711450</v>
      </c>
      <c r="G7318" s="80">
        <v>6</v>
      </c>
      <c r="H7318" s="280" t="s">
        <v>1342</v>
      </c>
      <c r="I7318" s="80"/>
    </row>
    <row r="7319" spans="1:9">
      <c r="A7319" s="280" t="s">
        <v>8729</v>
      </c>
      <c r="B7319" s="280" t="s">
        <v>1457</v>
      </c>
      <c r="C7319" s="280" t="s">
        <v>1199</v>
      </c>
      <c r="D7319" s="280" t="s">
        <v>1219</v>
      </c>
      <c r="E7319" s="80">
        <v>885.33816166316365</v>
      </c>
      <c r="F7319" s="80">
        <v>711450</v>
      </c>
      <c r="G7319" s="80">
        <v>6</v>
      </c>
      <c r="H7319" s="280" t="s">
        <v>1342</v>
      </c>
      <c r="I7319" s="80"/>
    </row>
    <row r="7320" spans="1:9">
      <c r="A7320" s="280" t="s">
        <v>8730</v>
      </c>
      <c r="B7320" s="280" t="s">
        <v>1457</v>
      </c>
      <c r="C7320" s="280" t="s">
        <v>1199</v>
      </c>
      <c r="D7320" s="280" t="s">
        <v>1347</v>
      </c>
      <c r="E7320" s="80">
        <v>6.3645644382160117E-3</v>
      </c>
      <c r="F7320" s="80">
        <v>711450</v>
      </c>
      <c r="G7320" s="80">
        <v>6</v>
      </c>
      <c r="H7320" s="280" t="s">
        <v>1342</v>
      </c>
      <c r="I7320" s="80"/>
    </row>
    <row r="7321" spans="1:9">
      <c r="A7321" s="280" t="s">
        <v>8731</v>
      </c>
      <c r="B7321" s="280" t="s">
        <v>1457</v>
      </c>
      <c r="C7321" s="280" t="s">
        <v>1199</v>
      </c>
      <c r="D7321" s="280" t="s">
        <v>1344</v>
      </c>
      <c r="E7321" s="80">
        <v>1.4278565078110435E-2</v>
      </c>
      <c r="F7321" s="80">
        <v>711450</v>
      </c>
      <c r="G7321" s="80">
        <v>6</v>
      </c>
      <c r="H7321" s="280" t="s">
        <v>1342</v>
      </c>
      <c r="I7321" s="80"/>
    </row>
    <row r="7322" spans="1:9">
      <c r="A7322" s="280" t="s">
        <v>8732</v>
      </c>
      <c r="B7322" s="280" t="s">
        <v>1457</v>
      </c>
      <c r="C7322" s="280" t="s">
        <v>1181</v>
      </c>
      <c r="D7322" s="280" t="s">
        <v>1211</v>
      </c>
      <c r="E7322" s="80">
        <v>1.3114774870697267E-2</v>
      </c>
      <c r="F7322" s="80">
        <v>711450</v>
      </c>
      <c r="G7322" s="80">
        <v>6</v>
      </c>
      <c r="H7322" s="280" t="s">
        <v>1342</v>
      </c>
      <c r="I7322" s="80"/>
    </row>
    <row r="7323" spans="1:9">
      <c r="A7323" s="280" t="s">
        <v>8733</v>
      </c>
      <c r="B7323" s="280" t="s">
        <v>1457</v>
      </c>
      <c r="C7323" s="280" t="s">
        <v>1181</v>
      </c>
      <c r="D7323" s="280" t="s">
        <v>1212</v>
      </c>
      <c r="E7323" s="80">
        <v>1.341020187533867E-2</v>
      </c>
      <c r="F7323" s="80">
        <v>711450</v>
      </c>
      <c r="G7323" s="80">
        <v>6</v>
      </c>
      <c r="H7323" s="280" t="s">
        <v>1342</v>
      </c>
      <c r="I7323" s="80"/>
    </row>
    <row r="7324" spans="1:9">
      <c r="A7324" s="280" t="s">
        <v>8734</v>
      </c>
      <c r="B7324" s="280" t="s">
        <v>1457</v>
      </c>
      <c r="C7324" s="280" t="s">
        <v>1181</v>
      </c>
      <c r="D7324" s="280" t="s">
        <v>1213</v>
      </c>
      <c r="E7324" s="80">
        <v>1.341020187533867E-2</v>
      </c>
      <c r="F7324" s="80">
        <v>711450</v>
      </c>
      <c r="G7324" s="80">
        <v>6</v>
      </c>
      <c r="H7324" s="280" t="s">
        <v>1342</v>
      </c>
      <c r="I7324" s="80"/>
    </row>
    <row r="7325" spans="1:9">
      <c r="A7325" s="280" t="s">
        <v>8735</v>
      </c>
      <c r="B7325" s="280" t="s">
        <v>1457</v>
      </c>
      <c r="C7325" s="280" t="s">
        <v>1181</v>
      </c>
      <c r="D7325" s="280" t="s">
        <v>1214</v>
      </c>
      <c r="E7325" s="80">
        <v>1.341020187533867E-2</v>
      </c>
      <c r="F7325" s="80">
        <v>711450</v>
      </c>
      <c r="G7325" s="80">
        <v>6</v>
      </c>
      <c r="H7325" s="280" t="s">
        <v>1342</v>
      </c>
      <c r="I7325" s="80"/>
    </row>
    <row r="7326" spans="1:9">
      <c r="A7326" s="280" t="s">
        <v>8736</v>
      </c>
      <c r="B7326" s="280" t="s">
        <v>1457</v>
      </c>
      <c r="C7326" s="280" t="s">
        <v>1181</v>
      </c>
      <c r="D7326" s="280" t="s">
        <v>1215</v>
      </c>
      <c r="E7326" s="80">
        <v>1.3252359353767144E-2</v>
      </c>
      <c r="F7326" s="80">
        <v>711450</v>
      </c>
      <c r="G7326" s="80">
        <v>6</v>
      </c>
      <c r="H7326" s="280" t="s">
        <v>1342</v>
      </c>
      <c r="I7326" s="80"/>
    </row>
    <row r="7327" spans="1:9">
      <c r="A7327" s="280" t="s">
        <v>8737</v>
      </c>
      <c r="B7327" s="280" t="s">
        <v>1457</v>
      </c>
      <c r="C7327" s="280" t="s">
        <v>1181</v>
      </c>
      <c r="D7327" s="280" t="s">
        <v>1216</v>
      </c>
      <c r="E7327" s="80">
        <v>1.8773723936770466E-2</v>
      </c>
      <c r="F7327" s="80">
        <v>711450</v>
      </c>
      <c r="G7327" s="80">
        <v>6</v>
      </c>
      <c r="H7327" s="280" t="s">
        <v>1342</v>
      </c>
      <c r="I7327" s="80"/>
    </row>
    <row r="7328" spans="1:9">
      <c r="A7328" s="280" t="s">
        <v>8738</v>
      </c>
      <c r="B7328" s="280" t="s">
        <v>1457</v>
      </c>
      <c r="C7328" s="280" t="s">
        <v>1181</v>
      </c>
      <c r="D7328" s="280" t="s">
        <v>1217</v>
      </c>
      <c r="E7328" s="80">
        <v>1.1812439327026539E-2</v>
      </c>
      <c r="F7328" s="80">
        <v>711450</v>
      </c>
      <c r="G7328" s="80">
        <v>6</v>
      </c>
      <c r="H7328" s="280" t="s">
        <v>1342</v>
      </c>
      <c r="I7328" s="80"/>
    </row>
    <row r="7329" spans="1:9">
      <c r="A7329" s="280" t="s">
        <v>8739</v>
      </c>
      <c r="B7329" s="280" t="s">
        <v>1457</v>
      </c>
      <c r="C7329" s="280" t="s">
        <v>1181</v>
      </c>
      <c r="D7329" s="280" t="s">
        <v>1218</v>
      </c>
      <c r="E7329" s="80">
        <v>1.0390073968533083E-2</v>
      </c>
      <c r="F7329" s="80">
        <v>711450</v>
      </c>
      <c r="G7329" s="80">
        <v>6</v>
      </c>
      <c r="H7329" s="280" t="s">
        <v>1342</v>
      </c>
      <c r="I7329" s="80"/>
    </row>
    <row r="7330" spans="1:9">
      <c r="A7330" s="280" t="s">
        <v>8740</v>
      </c>
      <c r="B7330" s="280" t="s">
        <v>1457</v>
      </c>
      <c r="C7330" s="280" t="s">
        <v>1181</v>
      </c>
      <c r="D7330" s="280" t="s">
        <v>1219</v>
      </c>
      <c r="E7330" s="80">
        <v>1.351338089070591E-2</v>
      </c>
      <c r="F7330" s="80">
        <v>711450</v>
      </c>
      <c r="G7330" s="80">
        <v>6</v>
      </c>
      <c r="H7330" s="280" t="s">
        <v>1342</v>
      </c>
      <c r="I7330" s="80"/>
    </row>
    <row r="7331" spans="1:9">
      <c r="A7331" s="280" t="s">
        <v>8741</v>
      </c>
      <c r="B7331" s="280" t="s">
        <v>1457</v>
      </c>
      <c r="C7331" s="280" t="s">
        <v>1181</v>
      </c>
      <c r="D7331" s="280" t="s">
        <v>1347</v>
      </c>
      <c r="E7331" s="80">
        <v>2.3670956271180259E-2</v>
      </c>
      <c r="F7331" s="80">
        <v>711450</v>
      </c>
      <c r="G7331" s="80">
        <v>6</v>
      </c>
      <c r="H7331" s="280" t="s">
        <v>1342</v>
      </c>
      <c r="I7331" s="80"/>
    </row>
    <row r="7332" spans="1:9">
      <c r="A7332" s="280" t="s">
        <v>8742</v>
      </c>
      <c r="B7332" s="280" t="s">
        <v>1457</v>
      </c>
      <c r="C7332" s="280" t="s">
        <v>1181</v>
      </c>
      <c r="D7332" s="280" t="s">
        <v>1344</v>
      </c>
      <c r="E7332" s="80">
        <v>5.8976503923258421E-2</v>
      </c>
      <c r="F7332" s="80">
        <v>711450</v>
      </c>
      <c r="G7332" s="80">
        <v>6</v>
      </c>
      <c r="H7332" s="280" t="s">
        <v>1342</v>
      </c>
      <c r="I7332" s="80"/>
    </row>
    <row r="7333" spans="1:9">
      <c r="A7333" s="280" t="s">
        <v>8743</v>
      </c>
      <c r="B7333" s="280" t="s">
        <v>5748</v>
      </c>
      <c r="C7333" s="280" t="s">
        <v>1182</v>
      </c>
      <c r="D7333" s="280" t="s">
        <v>1394</v>
      </c>
      <c r="E7333" s="80">
        <v>14471</v>
      </c>
      <c r="F7333" s="80">
        <v>711450</v>
      </c>
      <c r="G7333" s="80">
        <v>6</v>
      </c>
      <c r="H7333" s="280" t="s">
        <v>1394</v>
      </c>
      <c r="I7333" s="80"/>
    </row>
    <row r="7334" spans="1:9">
      <c r="A7334" s="280" t="s">
        <v>8744</v>
      </c>
      <c r="B7334" s="280" t="s">
        <v>5750</v>
      </c>
      <c r="C7334" s="280" t="s">
        <v>1182</v>
      </c>
      <c r="D7334" s="280" t="s">
        <v>1394</v>
      </c>
      <c r="E7334" s="80">
        <v>18026857369.778561</v>
      </c>
      <c r="F7334" s="80">
        <v>711450</v>
      </c>
      <c r="G7334" s="80">
        <v>6</v>
      </c>
      <c r="H7334" s="280" t="s">
        <v>1394</v>
      </c>
      <c r="I7334" s="80"/>
    </row>
    <row r="7335" spans="1:9">
      <c r="A7335" s="280" t="s">
        <v>8745</v>
      </c>
      <c r="B7335" s="280" t="s">
        <v>5752</v>
      </c>
      <c r="C7335" s="280" t="s">
        <v>1182</v>
      </c>
      <c r="D7335" s="280" t="s">
        <v>1394</v>
      </c>
      <c r="E7335" s="80">
        <v>2.0340150397076394E-2</v>
      </c>
      <c r="F7335" s="80">
        <v>711450</v>
      </c>
      <c r="G7335" s="80">
        <v>6</v>
      </c>
      <c r="H7335" s="280" t="s">
        <v>1394</v>
      </c>
      <c r="I7335" s="80"/>
    </row>
    <row r="7336" spans="1:9">
      <c r="A7336" s="280" t="s">
        <v>8746</v>
      </c>
      <c r="B7336" s="280" t="s">
        <v>5754</v>
      </c>
      <c r="C7336" s="280" t="s">
        <v>1182</v>
      </c>
      <c r="D7336" s="280" t="s">
        <v>1394</v>
      </c>
      <c r="E7336" s="80">
        <v>25338.192943676378</v>
      </c>
      <c r="F7336" s="80">
        <v>711450</v>
      </c>
      <c r="G7336" s="80">
        <v>6</v>
      </c>
      <c r="H7336" s="280" t="s">
        <v>1394</v>
      </c>
      <c r="I7336" s="80"/>
    </row>
    <row r="7337" spans="1:9">
      <c r="A7337" s="280" t="s">
        <v>8747</v>
      </c>
      <c r="B7337" s="280" t="s">
        <v>5748</v>
      </c>
      <c r="C7337" s="280" t="s">
        <v>1200</v>
      </c>
      <c r="D7337" s="280" t="s">
        <v>1394</v>
      </c>
      <c r="E7337" s="80">
        <v>280135</v>
      </c>
      <c r="F7337" s="80">
        <v>711450</v>
      </c>
      <c r="G7337" s="80">
        <v>6</v>
      </c>
      <c r="H7337" s="280" t="s">
        <v>1394</v>
      </c>
      <c r="I7337" s="80"/>
    </row>
    <row r="7338" spans="1:9">
      <c r="A7338" s="280" t="s">
        <v>8748</v>
      </c>
      <c r="B7338" s="280" t="s">
        <v>5750</v>
      </c>
      <c r="C7338" s="280" t="s">
        <v>1200</v>
      </c>
      <c r="D7338" s="280" t="s">
        <v>1394</v>
      </c>
      <c r="E7338" s="80">
        <v>3942691400</v>
      </c>
      <c r="F7338" s="80">
        <v>711450</v>
      </c>
      <c r="G7338" s="80">
        <v>6</v>
      </c>
      <c r="H7338" s="280" t="s">
        <v>1394</v>
      </c>
      <c r="I7338" s="80"/>
    </row>
    <row r="7339" spans="1:9">
      <c r="A7339" s="280" t="s">
        <v>8749</v>
      </c>
      <c r="B7339" s="280" t="s">
        <v>5752</v>
      </c>
      <c r="C7339" s="280" t="s">
        <v>1200</v>
      </c>
      <c r="D7339" s="280" t="s">
        <v>1394</v>
      </c>
      <c r="E7339" s="80">
        <v>0.39375219621898938</v>
      </c>
      <c r="F7339" s="80">
        <v>711450</v>
      </c>
      <c r="G7339" s="80">
        <v>6</v>
      </c>
      <c r="H7339" s="280" t="s">
        <v>1394</v>
      </c>
      <c r="I7339" s="80"/>
    </row>
    <row r="7340" spans="1:9">
      <c r="A7340" s="280" t="s">
        <v>8750</v>
      </c>
      <c r="B7340" s="280" t="s">
        <v>5754</v>
      </c>
      <c r="C7340" s="280" t="s">
        <v>1200</v>
      </c>
      <c r="D7340" s="280" t="s">
        <v>1394</v>
      </c>
      <c r="E7340" s="80">
        <v>5541.7687820647971</v>
      </c>
      <c r="F7340" s="80">
        <v>711450</v>
      </c>
      <c r="G7340" s="80">
        <v>6</v>
      </c>
      <c r="H7340" s="280" t="s">
        <v>1394</v>
      </c>
      <c r="I7340" s="80"/>
    </row>
    <row r="7341" spans="1:9">
      <c r="A7341" s="280" t="s">
        <v>8751</v>
      </c>
      <c r="B7341" s="280" t="s">
        <v>1457</v>
      </c>
      <c r="C7341" s="280" t="s">
        <v>1200</v>
      </c>
      <c r="D7341" s="280" t="s">
        <v>1211</v>
      </c>
      <c r="E7341" s="80">
        <v>1.2136640113096614E-2</v>
      </c>
      <c r="F7341" s="80">
        <v>711450</v>
      </c>
      <c r="G7341" s="80">
        <v>6</v>
      </c>
      <c r="H7341" s="280" t="s">
        <v>1342</v>
      </c>
      <c r="I7341" s="80"/>
    </row>
    <row r="7342" spans="1:9">
      <c r="A7342" s="280" t="s">
        <v>8752</v>
      </c>
      <c r="B7342" s="280" t="s">
        <v>1457</v>
      </c>
      <c r="C7342" s="280" t="s">
        <v>1200</v>
      </c>
      <c r="D7342" s="280" t="s">
        <v>1212</v>
      </c>
      <c r="E7342" s="80">
        <v>1.2561083081581915E-2</v>
      </c>
      <c r="F7342" s="80">
        <v>711450</v>
      </c>
      <c r="G7342" s="80">
        <v>6</v>
      </c>
      <c r="H7342" s="280" t="s">
        <v>1342</v>
      </c>
      <c r="I7342" s="80"/>
    </row>
    <row r="7343" spans="1:9">
      <c r="A7343" s="280" t="s">
        <v>8753</v>
      </c>
      <c r="B7343" s="280" t="s">
        <v>1457</v>
      </c>
      <c r="C7343" s="280" t="s">
        <v>1200</v>
      </c>
      <c r="D7343" s="280" t="s">
        <v>1213</v>
      </c>
      <c r="E7343" s="80">
        <v>1.2140146187149339E-2</v>
      </c>
      <c r="F7343" s="80">
        <v>711450</v>
      </c>
      <c r="G7343" s="80">
        <v>6</v>
      </c>
      <c r="H7343" s="280" t="s">
        <v>1342</v>
      </c>
      <c r="I7343" s="80"/>
    </row>
    <row r="7344" spans="1:9">
      <c r="A7344" s="280" t="s">
        <v>8754</v>
      </c>
      <c r="B7344" s="280" t="s">
        <v>1457</v>
      </c>
      <c r="C7344" s="280" t="s">
        <v>1200</v>
      </c>
      <c r="D7344" s="280" t="s">
        <v>1214</v>
      </c>
      <c r="E7344" s="80">
        <v>1.2540299930334868E-2</v>
      </c>
      <c r="F7344" s="80">
        <v>711450</v>
      </c>
      <c r="G7344" s="80">
        <v>6</v>
      </c>
      <c r="H7344" s="280" t="s">
        <v>1342</v>
      </c>
      <c r="I7344" s="80"/>
    </row>
    <row r="7345" spans="1:9">
      <c r="A7345" s="280" t="s">
        <v>8755</v>
      </c>
      <c r="B7345" s="280" t="s">
        <v>1457</v>
      </c>
      <c r="C7345" s="280" t="s">
        <v>1200</v>
      </c>
      <c r="D7345" s="280" t="s">
        <v>1215</v>
      </c>
      <c r="E7345" s="80">
        <v>1.2386349480822496E-2</v>
      </c>
      <c r="F7345" s="80">
        <v>711450</v>
      </c>
      <c r="G7345" s="80">
        <v>6</v>
      </c>
      <c r="H7345" s="280" t="s">
        <v>1342</v>
      </c>
      <c r="I7345" s="80"/>
    </row>
    <row r="7346" spans="1:9">
      <c r="A7346" s="280" t="s">
        <v>8756</v>
      </c>
      <c r="B7346" s="280" t="s">
        <v>1457</v>
      </c>
      <c r="C7346" s="280" t="s">
        <v>1200</v>
      </c>
      <c r="D7346" s="280" t="s">
        <v>1216</v>
      </c>
      <c r="E7346" s="80">
        <v>1.5975042935970699E-2</v>
      </c>
      <c r="F7346" s="80">
        <v>711450</v>
      </c>
      <c r="G7346" s="80">
        <v>6</v>
      </c>
      <c r="H7346" s="280" t="s">
        <v>1342</v>
      </c>
      <c r="I7346" s="80"/>
    </row>
    <row r="7347" spans="1:9">
      <c r="A7347" s="280" t="s">
        <v>8757</v>
      </c>
      <c r="B7347" s="280" t="s">
        <v>1457</v>
      </c>
      <c r="C7347" s="280" t="s">
        <v>1200</v>
      </c>
      <c r="D7347" s="280" t="s">
        <v>1217</v>
      </c>
      <c r="E7347" s="80">
        <v>1.0920138904241591E-2</v>
      </c>
      <c r="F7347" s="80">
        <v>711450</v>
      </c>
      <c r="G7347" s="80">
        <v>6</v>
      </c>
      <c r="H7347" s="280" t="s">
        <v>1342</v>
      </c>
      <c r="I7347" s="80"/>
    </row>
    <row r="7348" spans="1:9">
      <c r="A7348" s="280" t="s">
        <v>8758</v>
      </c>
      <c r="B7348" s="280" t="s">
        <v>1457</v>
      </c>
      <c r="C7348" s="280" t="s">
        <v>1200</v>
      </c>
      <c r="D7348" s="280" t="s">
        <v>1218</v>
      </c>
      <c r="E7348" s="80">
        <v>8.4052587750132433E-3</v>
      </c>
      <c r="F7348" s="80">
        <v>711450</v>
      </c>
      <c r="G7348" s="80">
        <v>6</v>
      </c>
      <c r="H7348" s="280" t="s">
        <v>1342</v>
      </c>
      <c r="I7348" s="80"/>
    </row>
    <row r="7349" spans="1:9">
      <c r="A7349" s="280" t="s">
        <v>8759</v>
      </c>
      <c r="B7349" s="280" t="s">
        <v>1457</v>
      </c>
      <c r="C7349" s="280" t="s">
        <v>1200</v>
      </c>
      <c r="D7349" s="280" t="s">
        <v>1219</v>
      </c>
      <c r="E7349" s="80">
        <v>1.2285049593394924E-2</v>
      </c>
      <c r="F7349" s="80">
        <v>711450</v>
      </c>
      <c r="G7349" s="80">
        <v>6</v>
      </c>
      <c r="H7349" s="280" t="s">
        <v>1342</v>
      </c>
      <c r="I7349" s="80"/>
    </row>
    <row r="7350" spans="1:9">
      <c r="A7350" s="280" t="s">
        <v>8760</v>
      </c>
      <c r="B7350" s="280" t="s">
        <v>1457</v>
      </c>
      <c r="C7350" s="280" t="s">
        <v>1200</v>
      </c>
      <c r="D7350" s="280" t="s">
        <v>1347</v>
      </c>
      <c r="E7350" s="80">
        <v>2.0116596553069025E-2</v>
      </c>
      <c r="F7350" s="80">
        <v>711450</v>
      </c>
      <c r="G7350" s="80">
        <v>6</v>
      </c>
      <c r="H7350" s="280" t="s">
        <v>1342</v>
      </c>
      <c r="I7350" s="80"/>
    </row>
    <row r="7351" spans="1:9">
      <c r="A7351" s="280" t="s">
        <v>8761</v>
      </c>
      <c r="B7351" s="280" t="s">
        <v>1457</v>
      </c>
      <c r="C7351" s="280" t="s">
        <v>1200</v>
      </c>
      <c r="D7351" s="280" t="s">
        <v>1344</v>
      </c>
      <c r="E7351" s="80">
        <v>5.2761176637688263E-2</v>
      </c>
      <c r="F7351" s="80">
        <v>711450</v>
      </c>
      <c r="G7351" s="80">
        <v>6</v>
      </c>
      <c r="H7351" s="280" t="s">
        <v>1342</v>
      </c>
      <c r="I7351" s="80"/>
    </row>
    <row r="7352" spans="1:9">
      <c r="A7352" s="280" t="s">
        <v>8762</v>
      </c>
      <c r="B7352" s="280" t="s">
        <v>5748</v>
      </c>
      <c r="C7352" s="280" t="s">
        <v>1201</v>
      </c>
      <c r="D7352" s="280" t="s">
        <v>1394</v>
      </c>
      <c r="E7352" s="80">
        <v>644671</v>
      </c>
      <c r="F7352" s="80">
        <v>711450</v>
      </c>
      <c r="G7352" s="80">
        <v>6</v>
      </c>
      <c r="H7352" s="280" t="s">
        <v>1394</v>
      </c>
      <c r="I7352" s="80"/>
    </row>
    <row r="7353" spans="1:9">
      <c r="A7353" s="280" t="s">
        <v>8763</v>
      </c>
      <c r="B7353" s="280" t="s">
        <v>5750</v>
      </c>
      <c r="C7353" s="280" t="s">
        <v>1201</v>
      </c>
      <c r="D7353" s="280" t="s">
        <v>1394</v>
      </c>
      <c r="E7353" s="80">
        <v>79775690951</v>
      </c>
      <c r="F7353" s="80">
        <v>711450</v>
      </c>
      <c r="G7353" s="80">
        <v>6</v>
      </c>
      <c r="H7353" s="280" t="s">
        <v>1394</v>
      </c>
      <c r="I7353" s="80"/>
    </row>
    <row r="7354" spans="1:9">
      <c r="A7354" s="280" t="s">
        <v>8764</v>
      </c>
      <c r="B7354" s="280" t="s">
        <v>5752</v>
      </c>
      <c r="C7354" s="280" t="s">
        <v>1201</v>
      </c>
      <c r="D7354" s="280" t="s">
        <v>1394</v>
      </c>
      <c r="E7354" s="80">
        <v>0.90613676294890722</v>
      </c>
      <c r="F7354" s="80">
        <v>711450</v>
      </c>
      <c r="G7354" s="80">
        <v>6</v>
      </c>
      <c r="H7354" s="280" t="s">
        <v>1394</v>
      </c>
      <c r="I7354" s="80"/>
    </row>
    <row r="7355" spans="1:9">
      <c r="A7355" s="280" t="s">
        <v>8765</v>
      </c>
      <c r="B7355" s="280" t="s">
        <v>5754</v>
      </c>
      <c r="C7355" s="280" t="s">
        <v>1201</v>
      </c>
      <c r="D7355" s="280" t="s">
        <v>1394</v>
      </c>
      <c r="E7355" s="80">
        <v>112131.12790919952</v>
      </c>
      <c r="F7355" s="80">
        <v>711450</v>
      </c>
      <c r="G7355" s="80">
        <v>6</v>
      </c>
      <c r="H7355" s="280" t="s">
        <v>1394</v>
      </c>
      <c r="I7355" s="80"/>
    </row>
    <row r="7356" spans="1:9">
      <c r="A7356" s="280" t="s">
        <v>8766</v>
      </c>
      <c r="B7356" s="280" t="s">
        <v>1457</v>
      </c>
      <c r="C7356" s="280" t="s">
        <v>1201</v>
      </c>
      <c r="D7356" s="280" t="s">
        <v>1211</v>
      </c>
      <c r="E7356" s="80">
        <v>0.10759380867050911</v>
      </c>
      <c r="F7356" s="80">
        <v>711450</v>
      </c>
      <c r="G7356" s="80">
        <v>6</v>
      </c>
      <c r="H7356" s="280" t="s">
        <v>1342</v>
      </c>
      <c r="I7356" s="80"/>
    </row>
    <row r="7357" spans="1:9">
      <c r="A7357" s="280" t="s">
        <v>8767</v>
      </c>
      <c r="B7357" s="280" t="s">
        <v>1457</v>
      </c>
      <c r="C7357" s="280" t="s">
        <v>1201</v>
      </c>
      <c r="D7357" s="280" t="s">
        <v>1212</v>
      </c>
      <c r="E7357" s="80">
        <v>0.1109223421923389</v>
      </c>
      <c r="F7357" s="80">
        <v>711450</v>
      </c>
      <c r="G7357" s="80">
        <v>6</v>
      </c>
      <c r="H7357" s="280" t="s">
        <v>1342</v>
      </c>
      <c r="I7357" s="80"/>
    </row>
    <row r="7358" spans="1:9">
      <c r="A7358" s="280" t="s">
        <v>8768</v>
      </c>
      <c r="B7358" s="280" t="s">
        <v>1457</v>
      </c>
      <c r="C7358" s="280" t="s">
        <v>1201</v>
      </c>
      <c r="D7358" s="280" t="s">
        <v>1213</v>
      </c>
      <c r="E7358" s="80">
        <v>0.1076390109441264</v>
      </c>
      <c r="F7358" s="80">
        <v>711450</v>
      </c>
      <c r="G7358" s="80">
        <v>6</v>
      </c>
      <c r="H7358" s="280" t="s">
        <v>1342</v>
      </c>
      <c r="I7358" s="80"/>
    </row>
    <row r="7359" spans="1:9">
      <c r="A7359" s="280" t="s">
        <v>8769</v>
      </c>
      <c r="B7359" s="280" t="s">
        <v>1457</v>
      </c>
      <c r="C7359" s="280" t="s">
        <v>1201</v>
      </c>
      <c r="D7359" s="280" t="s">
        <v>1214</v>
      </c>
      <c r="E7359" s="80">
        <v>0.11072359163774294</v>
      </c>
      <c r="F7359" s="80">
        <v>711450</v>
      </c>
      <c r="G7359" s="80">
        <v>6</v>
      </c>
      <c r="H7359" s="280" t="s">
        <v>1342</v>
      </c>
      <c r="I7359" s="80"/>
    </row>
    <row r="7360" spans="1:9">
      <c r="A7360" s="280" t="s">
        <v>8770</v>
      </c>
      <c r="B7360" s="280" t="s">
        <v>1457</v>
      </c>
      <c r="C7360" s="280" t="s">
        <v>1201</v>
      </c>
      <c r="D7360" s="280" t="s">
        <v>1215</v>
      </c>
      <c r="E7360" s="80">
        <v>0.11022696840515182</v>
      </c>
      <c r="F7360" s="80">
        <v>711450</v>
      </c>
      <c r="G7360" s="80">
        <v>6</v>
      </c>
      <c r="H7360" s="280" t="s">
        <v>1342</v>
      </c>
      <c r="I7360" s="80"/>
    </row>
    <row r="7361" spans="1:9">
      <c r="A7361" s="280" t="s">
        <v>8771</v>
      </c>
      <c r="B7361" s="280" t="s">
        <v>1457</v>
      </c>
      <c r="C7361" s="280" t="s">
        <v>1201</v>
      </c>
      <c r="D7361" s="280" t="s">
        <v>1216</v>
      </c>
      <c r="E7361" s="80">
        <v>0.11793461395574706</v>
      </c>
      <c r="F7361" s="80">
        <v>711450</v>
      </c>
      <c r="G7361" s="80">
        <v>6</v>
      </c>
      <c r="H7361" s="280" t="s">
        <v>1342</v>
      </c>
      <c r="I7361" s="80"/>
    </row>
    <row r="7362" spans="1:9">
      <c r="A7362" s="280" t="s">
        <v>8772</v>
      </c>
      <c r="B7362" s="280" t="s">
        <v>1457</v>
      </c>
      <c r="C7362" s="280" t="s">
        <v>1201</v>
      </c>
      <c r="D7362" s="280" t="s">
        <v>1217</v>
      </c>
      <c r="E7362" s="80">
        <v>9.4885159271155081E-2</v>
      </c>
      <c r="F7362" s="80">
        <v>711450</v>
      </c>
      <c r="G7362" s="80">
        <v>6</v>
      </c>
      <c r="H7362" s="280" t="s">
        <v>1342</v>
      </c>
      <c r="I7362" s="80"/>
    </row>
    <row r="7363" spans="1:9">
      <c r="A7363" s="280" t="s">
        <v>8773</v>
      </c>
      <c r="B7363" s="280" t="s">
        <v>1457</v>
      </c>
      <c r="C7363" s="280" t="s">
        <v>1201</v>
      </c>
      <c r="D7363" s="280" t="s">
        <v>1218</v>
      </c>
      <c r="E7363" s="80">
        <v>9.9419659264442586E-2</v>
      </c>
      <c r="F7363" s="80">
        <v>711450</v>
      </c>
      <c r="G7363" s="80">
        <v>6</v>
      </c>
      <c r="H7363" s="280" t="s">
        <v>1342</v>
      </c>
      <c r="I7363" s="80"/>
    </row>
    <row r="7364" spans="1:9">
      <c r="A7364" s="280" t="s">
        <v>8774</v>
      </c>
      <c r="B7364" s="280" t="s">
        <v>1457</v>
      </c>
      <c r="C7364" s="280" t="s">
        <v>1201</v>
      </c>
      <c r="D7364" s="280" t="s">
        <v>1219</v>
      </c>
      <c r="E7364" s="80">
        <v>12924.362631577596</v>
      </c>
      <c r="F7364" s="80">
        <v>711450</v>
      </c>
      <c r="G7364" s="80">
        <v>6</v>
      </c>
      <c r="H7364" s="280" t="s">
        <v>1342</v>
      </c>
      <c r="I7364" s="80"/>
    </row>
    <row r="7365" spans="1:9">
      <c r="A7365" s="280" t="s">
        <v>8775</v>
      </c>
      <c r="B7365" s="280" t="s">
        <v>1457</v>
      </c>
      <c r="C7365" s="280" t="s">
        <v>1201</v>
      </c>
      <c r="D7365" s="280" t="s">
        <v>1347</v>
      </c>
      <c r="E7365" s="80">
        <v>0.19812046276998246</v>
      </c>
      <c r="F7365" s="80">
        <v>711450</v>
      </c>
      <c r="G7365" s="80">
        <v>6</v>
      </c>
      <c r="H7365" s="280" t="s">
        <v>1342</v>
      </c>
      <c r="I7365" s="80"/>
    </row>
    <row r="7366" spans="1:9">
      <c r="A7366" s="280" t="s">
        <v>8776</v>
      </c>
      <c r="B7366" s="280" t="s">
        <v>1457</v>
      </c>
      <c r="C7366" s="280" t="s">
        <v>1201</v>
      </c>
      <c r="D7366" s="280" t="s">
        <v>1344</v>
      </c>
      <c r="E7366" s="80">
        <v>0.47688795686528446</v>
      </c>
      <c r="F7366" s="80">
        <v>711450</v>
      </c>
      <c r="G7366" s="80">
        <v>6</v>
      </c>
      <c r="H7366" s="280" t="s">
        <v>1342</v>
      </c>
      <c r="I7366" s="80"/>
    </row>
    <row r="7367" spans="1:9">
      <c r="A7367" s="280" t="s">
        <v>8777</v>
      </c>
      <c r="B7367" s="280" t="s">
        <v>5748</v>
      </c>
      <c r="C7367" s="280" t="s">
        <v>1202</v>
      </c>
      <c r="D7367" s="280" t="s">
        <v>1394</v>
      </c>
      <c r="E7367" s="80">
        <v>2950</v>
      </c>
      <c r="F7367" s="80">
        <v>711450</v>
      </c>
      <c r="G7367" s="80">
        <v>6</v>
      </c>
      <c r="H7367" s="280" t="s">
        <v>1394</v>
      </c>
      <c r="I7367" s="80"/>
    </row>
    <row r="7368" spans="1:9">
      <c r="A7368" s="280" t="s">
        <v>8778</v>
      </c>
      <c r="B7368" s="280" t="s">
        <v>5750</v>
      </c>
      <c r="C7368" s="280" t="s">
        <v>1202</v>
      </c>
      <c r="D7368" s="280" t="s">
        <v>1394</v>
      </c>
      <c r="E7368" s="80">
        <v>491666682.03125</v>
      </c>
      <c r="F7368" s="80">
        <v>711450</v>
      </c>
      <c r="G7368" s="80">
        <v>6</v>
      </c>
      <c r="H7368" s="280" t="s">
        <v>1394</v>
      </c>
      <c r="I7368" s="80"/>
    </row>
    <row r="7369" spans="1:9">
      <c r="A7369" s="280" t="s">
        <v>8779</v>
      </c>
      <c r="B7369" s="280" t="s">
        <v>5752</v>
      </c>
      <c r="C7369" s="280" t="s">
        <v>1202</v>
      </c>
      <c r="D7369" s="280" t="s">
        <v>1394</v>
      </c>
      <c r="E7369" s="80">
        <v>4.1464614519642982E-3</v>
      </c>
      <c r="F7369" s="80">
        <v>711450</v>
      </c>
      <c r="G7369" s="80">
        <v>6</v>
      </c>
      <c r="H7369" s="280" t="s">
        <v>1394</v>
      </c>
      <c r="I7369" s="80"/>
    </row>
    <row r="7370" spans="1:9">
      <c r="A7370" s="280" t="s">
        <v>8780</v>
      </c>
      <c r="B7370" s="280" t="s">
        <v>5754</v>
      </c>
      <c r="C7370" s="280" t="s">
        <v>1202</v>
      </c>
      <c r="D7370" s="280" t="s">
        <v>1394</v>
      </c>
      <c r="E7370" s="80">
        <v>691.07693025686979</v>
      </c>
      <c r="F7370" s="80">
        <v>711450</v>
      </c>
      <c r="G7370" s="80">
        <v>6</v>
      </c>
      <c r="H7370" s="280" t="s">
        <v>1394</v>
      </c>
      <c r="I7370" s="80"/>
    </row>
    <row r="7371" spans="1:9">
      <c r="A7371" s="280" t="s">
        <v>8781</v>
      </c>
      <c r="B7371" s="280" t="s">
        <v>1457</v>
      </c>
      <c r="C7371" s="280" t="s">
        <v>1202</v>
      </c>
      <c r="D7371" s="280" t="s">
        <v>1211</v>
      </c>
      <c r="E7371" s="80">
        <v>0.14696206444829343</v>
      </c>
      <c r="F7371" s="80">
        <v>711450</v>
      </c>
      <c r="G7371" s="80">
        <v>6</v>
      </c>
      <c r="H7371" s="280" t="s">
        <v>1342</v>
      </c>
      <c r="I7371" s="80"/>
    </row>
    <row r="7372" spans="1:9">
      <c r="A7372" s="280" t="s">
        <v>8782</v>
      </c>
      <c r="B7372" s="280" t="s">
        <v>1457</v>
      </c>
      <c r="C7372" s="280" t="s">
        <v>1202</v>
      </c>
      <c r="D7372" s="280" t="s">
        <v>1212</v>
      </c>
      <c r="E7372" s="80">
        <v>0.15638270668408169</v>
      </c>
      <c r="F7372" s="80">
        <v>711450</v>
      </c>
      <c r="G7372" s="80">
        <v>6</v>
      </c>
      <c r="H7372" s="280" t="s">
        <v>1342</v>
      </c>
      <c r="I7372" s="80"/>
    </row>
    <row r="7373" spans="1:9">
      <c r="A7373" s="280" t="s">
        <v>8783</v>
      </c>
      <c r="B7373" s="280" t="s">
        <v>1457</v>
      </c>
      <c r="C7373" s="280" t="s">
        <v>1202</v>
      </c>
      <c r="D7373" s="280" t="s">
        <v>1213</v>
      </c>
      <c r="E7373" s="80">
        <v>0.14696206444829343</v>
      </c>
      <c r="F7373" s="80">
        <v>711450</v>
      </c>
      <c r="G7373" s="80">
        <v>6</v>
      </c>
      <c r="H7373" s="280" t="s">
        <v>1342</v>
      </c>
      <c r="I7373" s="80"/>
    </row>
    <row r="7374" spans="1:9">
      <c r="A7374" s="280" t="s">
        <v>8784</v>
      </c>
      <c r="B7374" s="280" t="s">
        <v>1457</v>
      </c>
      <c r="C7374" s="280" t="s">
        <v>1202</v>
      </c>
      <c r="D7374" s="280" t="s">
        <v>1214</v>
      </c>
      <c r="E7374" s="80">
        <v>0.15638270668408169</v>
      </c>
      <c r="F7374" s="80">
        <v>711450</v>
      </c>
      <c r="G7374" s="80">
        <v>6</v>
      </c>
      <c r="H7374" s="280" t="s">
        <v>1342</v>
      </c>
      <c r="I7374" s="80"/>
    </row>
    <row r="7375" spans="1:9">
      <c r="A7375" s="280" t="s">
        <v>8785</v>
      </c>
      <c r="B7375" s="280" t="s">
        <v>1457</v>
      </c>
      <c r="C7375" s="280" t="s">
        <v>1202</v>
      </c>
      <c r="D7375" s="280" t="s">
        <v>1215</v>
      </c>
      <c r="E7375" s="80">
        <v>0.13366449873087125</v>
      </c>
      <c r="F7375" s="80">
        <v>711450</v>
      </c>
      <c r="G7375" s="80">
        <v>6</v>
      </c>
      <c r="H7375" s="280" t="s">
        <v>1342</v>
      </c>
      <c r="I7375" s="80"/>
    </row>
    <row r="7376" spans="1:9">
      <c r="A7376" s="280" t="s">
        <v>8786</v>
      </c>
      <c r="B7376" s="280" t="s">
        <v>1457</v>
      </c>
      <c r="C7376" s="280" t="s">
        <v>1202</v>
      </c>
      <c r="D7376" s="280" t="s">
        <v>1216</v>
      </c>
      <c r="E7376" s="80">
        <v>0.17979704483837469</v>
      </c>
      <c r="F7376" s="80">
        <v>711450</v>
      </c>
      <c r="G7376" s="80">
        <v>6</v>
      </c>
      <c r="H7376" s="280" t="s">
        <v>1342</v>
      </c>
      <c r="I7376" s="80"/>
    </row>
    <row r="7377" spans="1:9">
      <c r="A7377" s="280" t="s">
        <v>8787</v>
      </c>
      <c r="B7377" s="280" t="s">
        <v>1457</v>
      </c>
      <c r="C7377" s="280" t="s">
        <v>1202</v>
      </c>
      <c r="D7377" s="280" t="s">
        <v>1217</v>
      </c>
      <c r="E7377" s="80">
        <v>0.1134252154261302</v>
      </c>
      <c r="F7377" s="80">
        <v>711450</v>
      </c>
      <c r="G7377" s="80">
        <v>6</v>
      </c>
      <c r="H7377" s="280" t="s">
        <v>1342</v>
      </c>
      <c r="I7377" s="80"/>
    </row>
    <row r="7378" spans="1:9">
      <c r="A7378" s="280" t="s">
        <v>8788</v>
      </c>
      <c r="B7378" s="280" t="s">
        <v>1457</v>
      </c>
      <c r="C7378" s="280" t="s">
        <v>1202</v>
      </c>
      <c r="D7378" s="280" t="s">
        <v>1218</v>
      </c>
      <c r="E7378" s="80">
        <v>0.10523652901531805</v>
      </c>
      <c r="F7378" s="80">
        <v>711450</v>
      </c>
      <c r="G7378" s="80">
        <v>6</v>
      </c>
      <c r="H7378" s="280" t="s">
        <v>1342</v>
      </c>
      <c r="I7378" s="80"/>
    </row>
    <row r="7379" spans="1:9">
      <c r="A7379" s="280" t="s">
        <v>8789</v>
      </c>
      <c r="B7379" s="280" t="s">
        <v>1457</v>
      </c>
      <c r="C7379" s="280" t="s">
        <v>1202</v>
      </c>
      <c r="D7379" s="280" t="s">
        <v>1219</v>
      </c>
      <c r="E7379" s="80">
        <v>0.16079523390881945</v>
      </c>
      <c r="F7379" s="80">
        <v>711450</v>
      </c>
      <c r="G7379" s="80">
        <v>6</v>
      </c>
      <c r="H7379" s="280" t="s">
        <v>1342</v>
      </c>
      <c r="I7379" s="80"/>
    </row>
    <row r="7380" spans="1:9">
      <c r="A7380" s="280" t="s">
        <v>8790</v>
      </c>
      <c r="B7380" s="280" t="s">
        <v>1457</v>
      </c>
      <c r="C7380" s="280" t="s">
        <v>1202</v>
      </c>
      <c r="D7380" s="280" t="s">
        <v>1347</v>
      </c>
      <c r="E7380" s="80">
        <v>0.23821980045995475</v>
      </c>
      <c r="F7380" s="80">
        <v>711450</v>
      </c>
      <c r="G7380" s="80">
        <v>6</v>
      </c>
      <c r="H7380" s="280" t="s">
        <v>1342</v>
      </c>
      <c r="I7380" s="80"/>
    </row>
    <row r="7381" spans="1:9">
      <c r="A7381" s="280" t="s">
        <v>8791</v>
      </c>
      <c r="B7381" s="280" t="s">
        <v>1457</v>
      </c>
      <c r="C7381" s="280" t="s">
        <v>1202</v>
      </c>
      <c r="D7381" s="280" t="s">
        <v>1344</v>
      </c>
      <c r="E7381" s="80">
        <v>0.62479539903806502</v>
      </c>
      <c r="F7381" s="80">
        <v>711450</v>
      </c>
      <c r="G7381" s="80">
        <v>6</v>
      </c>
      <c r="H7381" s="280" t="s">
        <v>1342</v>
      </c>
      <c r="I7381" s="80"/>
    </row>
    <row r="7382" spans="1:9">
      <c r="A7382" s="280" t="s">
        <v>8792</v>
      </c>
      <c r="B7382" s="280" t="s">
        <v>5748</v>
      </c>
      <c r="C7382" s="280" t="s">
        <v>1203</v>
      </c>
      <c r="D7382" s="280" t="s">
        <v>1394</v>
      </c>
      <c r="E7382" s="80">
        <v>46968</v>
      </c>
      <c r="F7382" s="80">
        <v>711450</v>
      </c>
      <c r="G7382" s="80">
        <v>6</v>
      </c>
      <c r="H7382" s="280" t="s">
        <v>1394</v>
      </c>
      <c r="I7382" s="80"/>
    </row>
    <row r="7383" spans="1:9">
      <c r="A7383" s="280" t="s">
        <v>8793</v>
      </c>
      <c r="B7383" s="280" t="s">
        <v>5750</v>
      </c>
      <c r="C7383" s="280" t="s">
        <v>1203</v>
      </c>
      <c r="D7383" s="280" t="s">
        <v>1394</v>
      </c>
      <c r="E7383" s="80">
        <v>257455792.828125</v>
      </c>
      <c r="F7383" s="80">
        <v>711450</v>
      </c>
      <c r="G7383" s="80">
        <v>6</v>
      </c>
      <c r="H7383" s="280" t="s">
        <v>1394</v>
      </c>
      <c r="I7383" s="80"/>
    </row>
    <row r="7384" spans="1:9">
      <c r="A7384" s="280" t="s">
        <v>8794</v>
      </c>
      <c r="B7384" s="280" t="s">
        <v>5752</v>
      </c>
      <c r="C7384" s="280" t="s">
        <v>1203</v>
      </c>
      <c r="D7384" s="280" t="s">
        <v>1394</v>
      </c>
      <c r="E7384" s="80">
        <v>6.6017288635884463E-2</v>
      </c>
      <c r="F7384" s="80">
        <v>711450</v>
      </c>
      <c r="G7384" s="80">
        <v>6</v>
      </c>
      <c r="H7384" s="280" t="s">
        <v>1394</v>
      </c>
      <c r="I7384" s="80"/>
    </row>
    <row r="7385" spans="1:9">
      <c r="A7385" s="280" t="s">
        <v>8795</v>
      </c>
      <c r="B7385" s="280" t="s">
        <v>5754</v>
      </c>
      <c r="C7385" s="280" t="s">
        <v>1203</v>
      </c>
      <c r="D7385" s="280" t="s">
        <v>1394</v>
      </c>
      <c r="E7385" s="80">
        <v>361.87475272770399</v>
      </c>
      <c r="F7385" s="80">
        <v>711450</v>
      </c>
      <c r="G7385" s="80">
        <v>6</v>
      </c>
      <c r="H7385" s="280" t="s">
        <v>1394</v>
      </c>
      <c r="I7385" s="80"/>
    </row>
    <row r="7386" spans="1:9">
      <c r="A7386" s="280" t="s">
        <v>8796</v>
      </c>
      <c r="B7386" s="280" t="s">
        <v>1457</v>
      </c>
      <c r="C7386" s="280" t="s">
        <v>1203</v>
      </c>
      <c r="D7386" s="280" t="s">
        <v>1211</v>
      </c>
      <c r="E7386" s="80">
        <v>4.7431659366116933E-3</v>
      </c>
      <c r="F7386" s="80">
        <v>711450</v>
      </c>
      <c r="G7386" s="80">
        <v>6</v>
      </c>
      <c r="H7386" s="280" t="s">
        <v>1342</v>
      </c>
      <c r="I7386" s="80"/>
    </row>
    <row r="7387" spans="1:9">
      <c r="A7387" s="280" t="s">
        <v>8797</v>
      </c>
      <c r="B7387" s="280" t="s">
        <v>1457</v>
      </c>
      <c r="C7387" s="280" t="s">
        <v>1203</v>
      </c>
      <c r="D7387" s="280" t="s">
        <v>1212</v>
      </c>
      <c r="E7387" s="80">
        <v>4.8261459538132068E-3</v>
      </c>
      <c r="F7387" s="80">
        <v>711450</v>
      </c>
      <c r="G7387" s="80">
        <v>6</v>
      </c>
      <c r="H7387" s="280" t="s">
        <v>1342</v>
      </c>
      <c r="I7387" s="80"/>
    </row>
    <row r="7388" spans="1:9">
      <c r="A7388" s="280" t="s">
        <v>8798</v>
      </c>
      <c r="B7388" s="280" t="s">
        <v>1457</v>
      </c>
      <c r="C7388" s="280" t="s">
        <v>1203</v>
      </c>
      <c r="D7388" s="280" t="s">
        <v>1213</v>
      </c>
      <c r="E7388" s="80">
        <v>4.7431659366116933E-3</v>
      </c>
      <c r="F7388" s="80">
        <v>711450</v>
      </c>
      <c r="G7388" s="80">
        <v>6</v>
      </c>
      <c r="H7388" s="280" t="s">
        <v>1342</v>
      </c>
      <c r="I7388" s="80"/>
    </row>
    <row r="7389" spans="1:9">
      <c r="A7389" s="280" t="s">
        <v>8799</v>
      </c>
      <c r="B7389" s="280" t="s">
        <v>1457</v>
      </c>
      <c r="C7389" s="280" t="s">
        <v>1203</v>
      </c>
      <c r="D7389" s="280" t="s">
        <v>1214</v>
      </c>
      <c r="E7389" s="80">
        <v>4.8236196571690426E-3</v>
      </c>
      <c r="F7389" s="80">
        <v>711450</v>
      </c>
      <c r="G7389" s="80">
        <v>6</v>
      </c>
      <c r="H7389" s="280" t="s">
        <v>1342</v>
      </c>
      <c r="I7389" s="80"/>
    </row>
    <row r="7390" spans="1:9">
      <c r="A7390" s="280" t="s">
        <v>8800</v>
      </c>
      <c r="B7390" s="280" t="s">
        <v>1457</v>
      </c>
      <c r="C7390" s="280" t="s">
        <v>1203</v>
      </c>
      <c r="D7390" s="280" t="s">
        <v>1215</v>
      </c>
      <c r="E7390" s="80">
        <v>4.6536796253590171E-3</v>
      </c>
      <c r="F7390" s="80">
        <v>711450</v>
      </c>
      <c r="G7390" s="80">
        <v>6</v>
      </c>
      <c r="H7390" s="280" t="s">
        <v>1342</v>
      </c>
      <c r="I7390" s="80"/>
    </row>
    <row r="7391" spans="1:9">
      <c r="A7391" s="280" t="s">
        <v>8801</v>
      </c>
      <c r="B7391" s="280" t="s">
        <v>1457</v>
      </c>
      <c r="C7391" s="280" t="s">
        <v>1203</v>
      </c>
      <c r="D7391" s="280" t="s">
        <v>1216</v>
      </c>
      <c r="E7391" s="80">
        <v>4.3003402414594635E-4</v>
      </c>
      <c r="F7391" s="80">
        <v>711450</v>
      </c>
      <c r="G7391" s="80">
        <v>6</v>
      </c>
      <c r="H7391" s="280" t="s">
        <v>1342</v>
      </c>
      <c r="I7391" s="80"/>
    </row>
    <row r="7392" spans="1:9">
      <c r="A7392" s="280" t="s">
        <v>8802</v>
      </c>
      <c r="B7392" s="280" t="s">
        <v>1457</v>
      </c>
      <c r="C7392" s="280" t="s">
        <v>1203</v>
      </c>
      <c r="D7392" s="280" t="s">
        <v>1217</v>
      </c>
      <c r="E7392" s="80">
        <v>4.162628293343012E-3</v>
      </c>
      <c r="F7392" s="80">
        <v>711450</v>
      </c>
      <c r="G7392" s="80">
        <v>6</v>
      </c>
      <c r="H7392" s="280" t="s">
        <v>1342</v>
      </c>
      <c r="I7392" s="80"/>
    </row>
    <row r="7393" spans="1:9">
      <c r="A7393" s="280" t="s">
        <v>8803</v>
      </c>
      <c r="B7393" s="280" t="s">
        <v>1457</v>
      </c>
      <c r="C7393" s="280" t="s">
        <v>1203</v>
      </c>
      <c r="D7393" s="280" t="s">
        <v>1218</v>
      </c>
      <c r="E7393" s="80">
        <v>4.1928482151677143E-3</v>
      </c>
      <c r="F7393" s="80">
        <v>711450</v>
      </c>
      <c r="G7393" s="80">
        <v>6</v>
      </c>
      <c r="H7393" s="280" t="s">
        <v>1342</v>
      </c>
      <c r="I7393" s="80"/>
    </row>
    <row r="7394" spans="1:9">
      <c r="A7394" s="280" t="s">
        <v>8804</v>
      </c>
      <c r="B7394" s="280" t="s">
        <v>1457</v>
      </c>
      <c r="C7394" s="280" t="s">
        <v>1203</v>
      </c>
      <c r="D7394" s="280" t="s">
        <v>1219</v>
      </c>
      <c r="E7394" s="80">
        <v>466.37535697114959</v>
      </c>
      <c r="F7394" s="80">
        <v>711450</v>
      </c>
      <c r="G7394" s="80">
        <v>6</v>
      </c>
      <c r="H7394" s="280" t="s">
        <v>1342</v>
      </c>
      <c r="I7394" s="80"/>
    </row>
    <row r="7395" spans="1:9">
      <c r="A7395" s="280" t="s">
        <v>8805</v>
      </c>
      <c r="B7395" s="280" t="s">
        <v>1457</v>
      </c>
      <c r="C7395" s="280" t="s">
        <v>1203</v>
      </c>
      <c r="D7395" s="280" t="s">
        <v>1347</v>
      </c>
      <c r="E7395" s="80">
        <v>8.3302391530945437E-3</v>
      </c>
      <c r="F7395" s="80">
        <v>711450</v>
      </c>
      <c r="G7395" s="80">
        <v>6</v>
      </c>
      <c r="H7395" s="280" t="s">
        <v>1342</v>
      </c>
      <c r="I7395" s="80"/>
    </row>
    <row r="7396" spans="1:9">
      <c r="A7396" s="280" t="s">
        <v>8806</v>
      </c>
      <c r="B7396" s="280" t="s">
        <v>1457</v>
      </c>
      <c r="C7396" s="280" t="s">
        <v>1203</v>
      </c>
      <c r="D7396" s="280" t="s">
        <v>1344</v>
      </c>
      <c r="E7396" s="80">
        <v>2.085185061537919E-2</v>
      </c>
      <c r="F7396" s="80">
        <v>711450</v>
      </c>
      <c r="G7396" s="80">
        <v>6</v>
      </c>
      <c r="H7396" s="280" t="s">
        <v>1342</v>
      </c>
      <c r="I7396" s="80"/>
    </row>
    <row r="7397" spans="1:9">
      <c r="A7397" s="280" t="s">
        <v>8807</v>
      </c>
      <c r="B7397" s="280" t="s">
        <v>5748</v>
      </c>
      <c r="C7397" s="280" t="s">
        <v>1204</v>
      </c>
      <c r="D7397" s="280" t="s">
        <v>1394</v>
      </c>
      <c r="E7397" s="80">
        <v>373221</v>
      </c>
      <c r="F7397" s="80">
        <v>711450</v>
      </c>
      <c r="G7397" s="80">
        <v>6</v>
      </c>
      <c r="H7397" s="280" t="s">
        <v>1394</v>
      </c>
      <c r="I7397" s="80"/>
    </row>
    <row r="7398" spans="1:9">
      <c r="A7398" s="280" t="s">
        <v>8808</v>
      </c>
      <c r="B7398" s="280" t="s">
        <v>5750</v>
      </c>
      <c r="C7398" s="280" t="s">
        <v>1204</v>
      </c>
      <c r="D7398" s="280" t="s">
        <v>1394</v>
      </c>
      <c r="E7398" s="80">
        <v>157804422149.5</v>
      </c>
      <c r="F7398" s="80">
        <v>711450</v>
      </c>
      <c r="G7398" s="80">
        <v>6</v>
      </c>
      <c r="H7398" s="280" t="s">
        <v>1394</v>
      </c>
      <c r="I7398" s="80"/>
    </row>
    <row r="7399" spans="1:9">
      <c r="A7399" s="280" t="s">
        <v>8809</v>
      </c>
      <c r="B7399" s="280" t="s">
        <v>5752</v>
      </c>
      <c r="C7399" s="280" t="s">
        <v>1204</v>
      </c>
      <c r="D7399" s="280" t="s">
        <v>1394</v>
      </c>
      <c r="E7399" s="80">
        <v>0.52459203036053126</v>
      </c>
      <c r="F7399" s="80">
        <v>711450</v>
      </c>
      <c r="G7399" s="80">
        <v>6</v>
      </c>
      <c r="H7399" s="280" t="s">
        <v>1394</v>
      </c>
      <c r="I7399" s="80"/>
    </row>
    <row r="7400" spans="1:9">
      <c r="A7400" s="280" t="s">
        <v>8810</v>
      </c>
      <c r="B7400" s="280" t="s">
        <v>5754</v>
      </c>
      <c r="C7400" s="280" t="s">
        <v>1204</v>
      </c>
      <c r="D7400" s="280" t="s">
        <v>1394</v>
      </c>
      <c r="E7400" s="80">
        <v>221806.76386183148</v>
      </c>
      <c r="F7400" s="80">
        <v>711450</v>
      </c>
      <c r="G7400" s="80">
        <v>6</v>
      </c>
      <c r="H7400" s="280" t="s">
        <v>1394</v>
      </c>
      <c r="I7400" s="80"/>
    </row>
    <row r="7401" spans="1:9">
      <c r="A7401" s="280" t="s">
        <v>8811</v>
      </c>
      <c r="B7401" s="280" t="s">
        <v>1457</v>
      </c>
      <c r="C7401" s="280" t="s">
        <v>1204</v>
      </c>
      <c r="D7401" s="280" t="s">
        <v>1211</v>
      </c>
      <c r="E7401" s="80">
        <v>0.37068476542594908</v>
      </c>
      <c r="F7401" s="80">
        <v>711450</v>
      </c>
      <c r="G7401" s="80">
        <v>6</v>
      </c>
      <c r="H7401" s="280" t="s">
        <v>1342</v>
      </c>
      <c r="I7401" s="80"/>
    </row>
    <row r="7402" spans="1:9">
      <c r="A7402" s="280" t="s">
        <v>8812</v>
      </c>
      <c r="B7402" s="280" t="s">
        <v>1457</v>
      </c>
      <c r="C7402" s="280" t="s">
        <v>1204</v>
      </c>
      <c r="D7402" s="280" t="s">
        <v>1212</v>
      </c>
      <c r="E7402" s="80">
        <v>0.38498088424754739</v>
      </c>
      <c r="F7402" s="80">
        <v>711450</v>
      </c>
      <c r="G7402" s="80">
        <v>6</v>
      </c>
      <c r="H7402" s="280" t="s">
        <v>1342</v>
      </c>
      <c r="I7402" s="80"/>
    </row>
    <row r="7403" spans="1:9">
      <c r="A7403" s="280" t="s">
        <v>8813</v>
      </c>
      <c r="B7403" s="280" t="s">
        <v>1457</v>
      </c>
      <c r="C7403" s="280" t="s">
        <v>1204</v>
      </c>
      <c r="D7403" s="280" t="s">
        <v>1213</v>
      </c>
      <c r="E7403" s="80">
        <v>0.37081316342554604</v>
      </c>
      <c r="F7403" s="80">
        <v>711450</v>
      </c>
      <c r="G7403" s="80">
        <v>6</v>
      </c>
      <c r="H7403" s="280" t="s">
        <v>1342</v>
      </c>
      <c r="I7403" s="80"/>
    </row>
    <row r="7404" spans="1:9">
      <c r="A7404" s="280" t="s">
        <v>8814</v>
      </c>
      <c r="B7404" s="280" t="s">
        <v>1457</v>
      </c>
      <c r="C7404" s="280" t="s">
        <v>1204</v>
      </c>
      <c r="D7404" s="280" t="s">
        <v>1214</v>
      </c>
      <c r="E7404" s="80">
        <v>0.38413476344569031</v>
      </c>
      <c r="F7404" s="80">
        <v>711450</v>
      </c>
      <c r="G7404" s="80">
        <v>6</v>
      </c>
      <c r="H7404" s="280" t="s">
        <v>1342</v>
      </c>
      <c r="I7404" s="80"/>
    </row>
    <row r="7405" spans="1:9">
      <c r="A7405" s="280" t="s">
        <v>8815</v>
      </c>
      <c r="B7405" s="280" t="s">
        <v>1457</v>
      </c>
      <c r="C7405" s="280" t="s">
        <v>1204</v>
      </c>
      <c r="D7405" s="280" t="s">
        <v>1215</v>
      </c>
      <c r="E7405" s="80">
        <v>0.37819437531471428</v>
      </c>
      <c r="F7405" s="80">
        <v>711450</v>
      </c>
      <c r="G7405" s="80">
        <v>6</v>
      </c>
      <c r="H7405" s="280" t="s">
        <v>1342</v>
      </c>
      <c r="I7405" s="80"/>
    </row>
    <row r="7406" spans="1:9">
      <c r="A7406" s="280" t="s">
        <v>8816</v>
      </c>
      <c r="B7406" s="280" t="s">
        <v>1457</v>
      </c>
      <c r="C7406" s="280" t="s">
        <v>1204</v>
      </c>
      <c r="D7406" s="280" t="s">
        <v>1216</v>
      </c>
      <c r="E7406" s="80">
        <v>0.40388972206141632</v>
      </c>
      <c r="F7406" s="80">
        <v>711450</v>
      </c>
      <c r="G7406" s="80">
        <v>6</v>
      </c>
      <c r="H7406" s="280" t="s">
        <v>1342</v>
      </c>
      <c r="I7406" s="80"/>
    </row>
    <row r="7407" spans="1:9">
      <c r="A7407" s="280" t="s">
        <v>8817</v>
      </c>
      <c r="B7407" s="280" t="s">
        <v>1457</v>
      </c>
      <c r="C7407" s="280" t="s">
        <v>1204</v>
      </c>
      <c r="D7407" s="280" t="s">
        <v>1217</v>
      </c>
      <c r="E7407" s="80">
        <v>0.33075164458019041</v>
      </c>
      <c r="F7407" s="80">
        <v>711450</v>
      </c>
      <c r="G7407" s="80">
        <v>6</v>
      </c>
      <c r="H7407" s="280" t="s">
        <v>1342</v>
      </c>
      <c r="I7407" s="80"/>
    </row>
    <row r="7408" spans="1:9">
      <c r="A7408" s="280" t="s">
        <v>8818</v>
      </c>
      <c r="B7408" s="280" t="s">
        <v>1457</v>
      </c>
      <c r="C7408" s="280" t="s">
        <v>1204</v>
      </c>
      <c r="D7408" s="280" t="s">
        <v>1218</v>
      </c>
      <c r="E7408" s="80">
        <v>0.25697541788802963</v>
      </c>
      <c r="F7408" s="80">
        <v>711450</v>
      </c>
      <c r="G7408" s="80">
        <v>6</v>
      </c>
      <c r="H7408" s="280" t="s">
        <v>1342</v>
      </c>
      <c r="I7408" s="80"/>
    </row>
    <row r="7409" spans="1:9">
      <c r="A7409" s="280" t="s">
        <v>8819</v>
      </c>
      <c r="B7409" s="280" t="s">
        <v>1457</v>
      </c>
      <c r="C7409" s="280" t="s">
        <v>1204</v>
      </c>
      <c r="D7409" s="280" t="s">
        <v>1219</v>
      </c>
      <c r="E7409" s="80">
        <v>29656.359291971261</v>
      </c>
      <c r="F7409" s="80">
        <v>711450</v>
      </c>
      <c r="G7409" s="80">
        <v>6</v>
      </c>
      <c r="H7409" s="280" t="s">
        <v>1342</v>
      </c>
      <c r="I7409" s="80"/>
    </row>
    <row r="7410" spans="1:9">
      <c r="A7410" s="280" t="s">
        <v>8820</v>
      </c>
      <c r="B7410" s="280" t="s">
        <v>1457</v>
      </c>
      <c r="C7410" s="280" t="s">
        <v>1204</v>
      </c>
      <c r="D7410" s="280" t="s">
        <v>1347</v>
      </c>
      <c r="E7410" s="80">
        <v>0.65676249884293891</v>
      </c>
      <c r="F7410" s="80">
        <v>711450</v>
      </c>
      <c r="G7410" s="80">
        <v>6</v>
      </c>
      <c r="H7410" s="280" t="s">
        <v>1342</v>
      </c>
      <c r="I7410" s="80"/>
    </row>
    <row r="7411" spans="1:9">
      <c r="A7411" s="280" t="s">
        <v>8821</v>
      </c>
      <c r="B7411" s="280" t="s">
        <v>1457</v>
      </c>
      <c r="C7411" s="280" t="s">
        <v>1204</v>
      </c>
      <c r="D7411" s="280" t="s">
        <v>1344</v>
      </c>
      <c r="E7411" s="80">
        <v>1.6170982377986243</v>
      </c>
      <c r="F7411" s="80">
        <v>711450</v>
      </c>
      <c r="G7411" s="80">
        <v>6</v>
      </c>
      <c r="H7411" s="280" t="s">
        <v>1342</v>
      </c>
      <c r="I7411" s="80"/>
    </row>
    <row r="7412" spans="1:9">
      <c r="A7412" s="280" t="s">
        <v>8822</v>
      </c>
      <c r="B7412" s="280" t="s">
        <v>5748</v>
      </c>
      <c r="C7412" s="280" t="s">
        <v>1205</v>
      </c>
      <c r="D7412" s="280" t="s">
        <v>1394</v>
      </c>
      <c r="E7412" s="80">
        <v>187583</v>
      </c>
      <c r="F7412" s="80">
        <v>711450</v>
      </c>
      <c r="G7412" s="80">
        <v>6</v>
      </c>
      <c r="H7412" s="280" t="s">
        <v>1394</v>
      </c>
      <c r="I7412" s="80"/>
    </row>
    <row r="7413" spans="1:9">
      <c r="A7413" s="280" t="s">
        <v>8823</v>
      </c>
      <c r="B7413" s="280" t="s">
        <v>5750</v>
      </c>
      <c r="C7413" s="280" t="s">
        <v>1205</v>
      </c>
      <c r="D7413" s="280" t="s">
        <v>1394</v>
      </c>
      <c r="E7413" s="80">
        <v>88672819735.5</v>
      </c>
      <c r="F7413" s="80">
        <v>711450</v>
      </c>
      <c r="G7413" s="80">
        <v>6</v>
      </c>
      <c r="H7413" s="280" t="s">
        <v>1394</v>
      </c>
      <c r="I7413" s="80"/>
    </row>
    <row r="7414" spans="1:9">
      <c r="A7414" s="280" t="s">
        <v>8824</v>
      </c>
      <c r="B7414" s="280" t="s">
        <v>5752</v>
      </c>
      <c r="C7414" s="280" t="s">
        <v>1205</v>
      </c>
      <c r="D7414" s="280" t="s">
        <v>1394</v>
      </c>
      <c r="E7414" s="80">
        <v>0.26366294187926065</v>
      </c>
      <c r="F7414" s="80">
        <v>711450</v>
      </c>
      <c r="G7414" s="80">
        <v>6</v>
      </c>
      <c r="H7414" s="280" t="s">
        <v>1394</v>
      </c>
      <c r="I7414" s="80"/>
    </row>
    <row r="7415" spans="1:9">
      <c r="A7415" s="280" t="s">
        <v>8825</v>
      </c>
      <c r="B7415" s="280" t="s">
        <v>5754</v>
      </c>
      <c r="C7415" s="280" t="s">
        <v>1205</v>
      </c>
      <c r="D7415" s="280" t="s">
        <v>1394</v>
      </c>
      <c r="E7415" s="80">
        <v>124636.75554923044</v>
      </c>
      <c r="F7415" s="80">
        <v>711450</v>
      </c>
      <c r="G7415" s="80">
        <v>6</v>
      </c>
      <c r="H7415" s="280" t="s">
        <v>1394</v>
      </c>
      <c r="I7415" s="80"/>
    </row>
    <row r="7416" spans="1:9">
      <c r="A7416" s="280" t="s">
        <v>8826</v>
      </c>
      <c r="B7416" s="280" t="s">
        <v>1457</v>
      </c>
      <c r="C7416" s="280" t="s">
        <v>1205</v>
      </c>
      <c r="D7416" s="280" t="s">
        <v>1211</v>
      </c>
      <c r="E7416" s="80">
        <v>0.407398556166021</v>
      </c>
      <c r="F7416" s="80">
        <v>711450</v>
      </c>
      <c r="G7416" s="80">
        <v>6</v>
      </c>
      <c r="H7416" s="280" t="s">
        <v>1342</v>
      </c>
      <c r="I7416" s="80"/>
    </row>
    <row r="7417" spans="1:9">
      <c r="A7417" s="280" t="s">
        <v>8827</v>
      </c>
      <c r="B7417" s="280" t="s">
        <v>1457</v>
      </c>
      <c r="C7417" s="280" t="s">
        <v>1205</v>
      </c>
      <c r="D7417" s="280" t="s">
        <v>1212</v>
      </c>
      <c r="E7417" s="80">
        <v>0.41912226178876549</v>
      </c>
      <c r="F7417" s="80">
        <v>711450</v>
      </c>
      <c r="G7417" s="80">
        <v>6</v>
      </c>
      <c r="H7417" s="280" t="s">
        <v>1342</v>
      </c>
      <c r="I7417" s="80"/>
    </row>
    <row r="7418" spans="1:9">
      <c r="A7418" s="280" t="s">
        <v>8828</v>
      </c>
      <c r="B7418" s="280" t="s">
        <v>1457</v>
      </c>
      <c r="C7418" s="280" t="s">
        <v>1205</v>
      </c>
      <c r="D7418" s="280" t="s">
        <v>1213</v>
      </c>
      <c r="E7418" s="80">
        <v>0.40766933690293139</v>
      </c>
      <c r="F7418" s="80">
        <v>711450</v>
      </c>
      <c r="G7418" s="80">
        <v>6</v>
      </c>
      <c r="H7418" s="280" t="s">
        <v>1342</v>
      </c>
      <c r="I7418" s="80"/>
    </row>
    <row r="7419" spans="1:9">
      <c r="A7419" s="280" t="s">
        <v>8829</v>
      </c>
      <c r="B7419" s="280" t="s">
        <v>1457</v>
      </c>
      <c r="C7419" s="280" t="s">
        <v>1205</v>
      </c>
      <c r="D7419" s="280" t="s">
        <v>1214</v>
      </c>
      <c r="E7419" s="80">
        <v>0.41826689839721148</v>
      </c>
      <c r="F7419" s="80">
        <v>711450</v>
      </c>
      <c r="G7419" s="80">
        <v>6</v>
      </c>
      <c r="H7419" s="280" t="s">
        <v>1342</v>
      </c>
      <c r="I7419" s="80"/>
    </row>
    <row r="7420" spans="1:9">
      <c r="A7420" s="280" t="s">
        <v>8830</v>
      </c>
      <c r="B7420" s="280" t="s">
        <v>1457</v>
      </c>
      <c r="C7420" s="280" t="s">
        <v>1205</v>
      </c>
      <c r="D7420" s="280" t="s">
        <v>1215</v>
      </c>
      <c r="E7420" s="80">
        <v>0.41450998175205633</v>
      </c>
      <c r="F7420" s="80">
        <v>711450</v>
      </c>
      <c r="G7420" s="80">
        <v>6</v>
      </c>
      <c r="H7420" s="280" t="s">
        <v>1342</v>
      </c>
      <c r="I7420" s="80"/>
    </row>
    <row r="7421" spans="1:9">
      <c r="A7421" s="280" t="s">
        <v>8831</v>
      </c>
      <c r="B7421" s="280" t="s">
        <v>1457</v>
      </c>
      <c r="C7421" s="280" t="s">
        <v>1205</v>
      </c>
      <c r="D7421" s="280" t="s">
        <v>1216</v>
      </c>
      <c r="E7421" s="80">
        <v>0.40400985764359848</v>
      </c>
      <c r="F7421" s="80">
        <v>711450</v>
      </c>
      <c r="G7421" s="80">
        <v>6</v>
      </c>
      <c r="H7421" s="280" t="s">
        <v>1342</v>
      </c>
      <c r="I7421" s="80"/>
    </row>
    <row r="7422" spans="1:9">
      <c r="A7422" s="280" t="s">
        <v>8832</v>
      </c>
      <c r="B7422" s="280" t="s">
        <v>1457</v>
      </c>
      <c r="C7422" s="280" t="s">
        <v>1205</v>
      </c>
      <c r="D7422" s="280" t="s">
        <v>1217</v>
      </c>
      <c r="E7422" s="80">
        <v>0.36623547513968802</v>
      </c>
      <c r="F7422" s="80">
        <v>711450</v>
      </c>
      <c r="G7422" s="80">
        <v>6</v>
      </c>
      <c r="H7422" s="280" t="s">
        <v>1342</v>
      </c>
      <c r="I7422" s="80"/>
    </row>
    <row r="7423" spans="1:9">
      <c r="A7423" s="280" t="s">
        <v>8833</v>
      </c>
      <c r="B7423" s="280" t="s">
        <v>1457</v>
      </c>
      <c r="C7423" s="280" t="s">
        <v>1205</v>
      </c>
      <c r="D7423" s="280" t="s">
        <v>1218</v>
      </c>
      <c r="E7423" s="80">
        <v>0.25088226026603383</v>
      </c>
      <c r="F7423" s="80">
        <v>711450</v>
      </c>
      <c r="G7423" s="80">
        <v>6</v>
      </c>
      <c r="H7423" s="280" t="s">
        <v>1342</v>
      </c>
      <c r="I7423" s="80"/>
    </row>
    <row r="7424" spans="1:9">
      <c r="A7424" s="280" t="s">
        <v>8834</v>
      </c>
      <c r="B7424" s="280" t="s">
        <v>1457</v>
      </c>
      <c r="C7424" s="280" t="s">
        <v>1205</v>
      </c>
      <c r="D7424" s="280" t="s">
        <v>1219</v>
      </c>
      <c r="E7424" s="80">
        <v>47027.347211478074</v>
      </c>
      <c r="F7424" s="80">
        <v>711450</v>
      </c>
      <c r="G7424" s="80">
        <v>6</v>
      </c>
      <c r="H7424" s="280" t="s">
        <v>1342</v>
      </c>
      <c r="I7424" s="80"/>
    </row>
    <row r="7425" spans="1:9">
      <c r="A7425" s="280" t="s">
        <v>8835</v>
      </c>
      <c r="B7425" s="280" t="s">
        <v>1457</v>
      </c>
      <c r="C7425" s="280" t="s">
        <v>1205</v>
      </c>
      <c r="D7425" s="280" t="s">
        <v>1347</v>
      </c>
      <c r="E7425" s="80">
        <v>0.73739868018371579</v>
      </c>
      <c r="F7425" s="80">
        <v>711450</v>
      </c>
      <c r="G7425" s="80">
        <v>6</v>
      </c>
      <c r="H7425" s="280" t="s">
        <v>1342</v>
      </c>
      <c r="I7425" s="80"/>
    </row>
    <row r="7426" spans="1:9">
      <c r="A7426" s="280" t="s">
        <v>8836</v>
      </c>
      <c r="B7426" s="280" t="s">
        <v>1457</v>
      </c>
      <c r="C7426" s="280" t="s">
        <v>1205</v>
      </c>
      <c r="D7426" s="280" t="s">
        <v>1344</v>
      </c>
      <c r="E7426" s="80">
        <v>1.8098412771107197</v>
      </c>
      <c r="F7426" s="80">
        <v>711450</v>
      </c>
      <c r="G7426" s="80">
        <v>6</v>
      </c>
      <c r="H7426" s="280" t="s">
        <v>1342</v>
      </c>
      <c r="I7426" s="80"/>
    </row>
    <row r="7427" spans="1:9">
      <c r="A7427" s="280" t="s">
        <v>8837</v>
      </c>
      <c r="B7427" s="280" t="s">
        <v>5748</v>
      </c>
      <c r="C7427" s="280" t="s">
        <v>1206</v>
      </c>
      <c r="D7427" s="280" t="s">
        <v>1394</v>
      </c>
      <c r="E7427" s="80">
        <v>33222</v>
      </c>
      <c r="F7427" s="80">
        <v>711450</v>
      </c>
      <c r="G7427" s="80">
        <v>6</v>
      </c>
      <c r="H7427" s="280" t="s">
        <v>1394</v>
      </c>
      <c r="I7427" s="80"/>
    </row>
    <row r="7428" spans="1:9">
      <c r="A7428" s="280" t="s">
        <v>8838</v>
      </c>
      <c r="B7428" s="280" t="s">
        <v>5750</v>
      </c>
      <c r="C7428" s="280" t="s">
        <v>1206</v>
      </c>
      <c r="D7428" s="280" t="s">
        <v>1394</v>
      </c>
      <c r="E7428" s="80">
        <v>70452780469</v>
      </c>
      <c r="F7428" s="80">
        <v>711450</v>
      </c>
      <c r="G7428" s="80">
        <v>6</v>
      </c>
      <c r="H7428" s="280" t="s">
        <v>1394</v>
      </c>
      <c r="I7428" s="80"/>
    </row>
    <row r="7429" spans="1:9">
      <c r="A7429" s="280" t="s">
        <v>8839</v>
      </c>
      <c r="B7429" s="280" t="s">
        <v>5752</v>
      </c>
      <c r="C7429" s="280" t="s">
        <v>1206</v>
      </c>
      <c r="D7429" s="280" t="s">
        <v>1394</v>
      </c>
      <c r="E7429" s="80">
        <v>4.669618384988404E-2</v>
      </c>
      <c r="F7429" s="80">
        <v>711450</v>
      </c>
      <c r="G7429" s="80">
        <v>6</v>
      </c>
      <c r="H7429" s="280" t="s">
        <v>1394</v>
      </c>
      <c r="I7429" s="80"/>
    </row>
    <row r="7430" spans="1:9">
      <c r="A7430" s="280" t="s">
        <v>8840</v>
      </c>
      <c r="B7430" s="280" t="s">
        <v>5754</v>
      </c>
      <c r="C7430" s="280" t="s">
        <v>1206</v>
      </c>
      <c r="D7430" s="280" t="s">
        <v>1394</v>
      </c>
      <c r="E7430" s="80">
        <v>99027.029965563284</v>
      </c>
      <c r="F7430" s="80">
        <v>711450</v>
      </c>
      <c r="G7430" s="80">
        <v>6</v>
      </c>
      <c r="H7430" s="280" t="s">
        <v>1394</v>
      </c>
      <c r="I7430" s="80"/>
    </row>
    <row r="7431" spans="1:9">
      <c r="A7431" s="280" t="s">
        <v>8841</v>
      </c>
      <c r="B7431" s="280" t="s">
        <v>1457</v>
      </c>
      <c r="C7431" s="280" t="s">
        <v>1206</v>
      </c>
      <c r="D7431" s="280" t="s">
        <v>1211</v>
      </c>
      <c r="E7431" s="80">
        <v>1.7824998890259121</v>
      </c>
      <c r="F7431" s="80">
        <v>711450</v>
      </c>
      <c r="G7431" s="80">
        <v>6</v>
      </c>
      <c r="H7431" s="280" t="s">
        <v>1342</v>
      </c>
      <c r="I7431" s="80"/>
    </row>
    <row r="7432" spans="1:9">
      <c r="A7432" s="280" t="s">
        <v>8842</v>
      </c>
      <c r="B7432" s="280" t="s">
        <v>1457</v>
      </c>
      <c r="C7432" s="280" t="s">
        <v>1206</v>
      </c>
      <c r="D7432" s="280" t="s">
        <v>1212</v>
      </c>
      <c r="E7432" s="80">
        <v>1.8599873552158344</v>
      </c>
      <c r="F7432" s="80">
        <v>711450</v>
      </c>
      <c r="G7432" s="80">
        <v>6</v>
      </c>
      <c r="H7432" s="280" t="s">
        <v>1342</v>
      </c>
      <c r="I7432" s="80"/>
    </row>
    <row r="7433" spans="1:9">
      <c r="A7433" s="280" t="s">
        <v>8843</v>
      </c>
      <c r="B7433" s="280" t="s">
        <v>1457</v>
      </c>
      <c r="C7433" s="280" t="s">
        <v>1206</v>
      </c>
      <c r="D7433" s="280" t="s">
        <v>1213</v>
      </c>
      <c r="E7433" s="80">
        <v>1.7824998890259121</v>
      </c>
      <c r="F7433" s="80">
        <v>711450</v>
      </c>
      <c r="G7433" s="80">
        <v>6</v>
      </c>
      <c r="H7433" s="280" t="s">
        <v>1342</v>
      </c>
      <c r="I7433" s="80"/>
    </row>
    <row r="7434" spans="1:9">
      <c r="A7434" s="280" t="s">
        <v>8844</v>
      </c>
      <c r="B7434" s="280" t="s">
        <v>1457</v>
      </c>
      <c r="C7434" s="280" t="s">
        <v>1206</v>
      </c>
      <c r="D7434" s="280" t="s">
        <v>1214</v>
      </c>
      <c r="E7434" s="80">
        <v>1.8535611594507493</v>
      </c>
      <c r="F7434" s="80">
        <v>711450</v>
      </c>
      <c r="G7434" s="80">
        <v>6</v>
      </c>
      <c r="H7434" s="280" t="s">
        <v>1342</v>
      </c>
      <c r="I7434" s="80"/>
    </row>
    <row r="7435" spans="1:9">
      <c r="A7435" s="280" t="s">
        <v>8845</v>
      </c>
      <c r="B7435" s="280" t="s">
        <v>1457</v>
      </c>
      <c r="C7435" s="280" t="s">
        <v>1206</v>
      </c>
      <c r="D7435" s="280" t="s">
        <v>1215</v>
      </c>
      <c r="E7435" s="80">
        <v>1.8531950222296079</v>
      </c>
      <c r="F7435" s="80">
        <v>711450</v>
      </c>
      <c r="G7435" s="80">
        <v>6</v>
      </c>
      <c r="H7435" s="280" t="s">
        <v>1342</v>
      </c>
      <c r="I7435" s="80"/>
    </row>
    <row r="7436" spans="1:9">
      <c r="A7436" s="280" t="s">
        <v>8846</v>
      </c>
      <c r="B7436" s="280" t="s">
        <v>1457</v>
      </c>
      <c r="C7436" s="280" t="s">
        <v>1206</v>
      </c>
      <c r="D7436" s="280" t="s">
        <v>1216</v>
      </c>
      <c r="E7436" s="80">
        <v>2.4246355398767578</v>
      </c>
      <c r="F7436" s="80">
        <v>711450</v>
      </c>
      <c r="G7436" s="80">
        <v>6</v>
      </c>
      <c r="H7436" s="280" t="s">
        <v>1342</v>
      </c>
      <c r="I7436" s="80"/>
    </row>
    <row r="7437" spans="1:9">
      <c r="A7437" s="280" t="s">
        <v>8847</v>
      </c>
      <c r="B7437" s="280" t="s">
        <v>1457</v>
      </c>
      <c r="C7437" s="280" t="s">
        <v>1206</v>
      </c>
      <c r="D7437" s="280" t="s">
        <v>1217</v>
      </c>
      <c r="E7437" s="80">
        <v>1.6635062779797354</v>
      </c>
      <c r="F7437" s="80">
        <v>711450</v>
      </c>
      <c r="G7437" s="80">
        <v>6</v>
      </c>
      <c r="H7437" s="280" t="s">
        <v>1342</v>
      </c>
      <c r="I7437" s="80"/>
    </row>
    <row r="7438" spans="1:9">
      <c r="A7438" s="280" t="s">
        <v>8848</v>
      </c>
      <c r="B7438" s="280" t="s">
        <v>1457</v>
      </c>
      <c r="C7438" s="280" t="s">
        <v>1206</v>
      </c>
      <c r="D7438" s="280" t="s">
        <v>1218</v>
      </c>
      <c r="E7438" s="80">
        <v>0.55913701434931551</v>
      </c>
      <c r="F7438" s="80">
        <v>711450</v>
      </c>
      <c r="G7438" s="80">
        <v>6</v>
      </c>
      <c r="H7438" s="280" t="s">
        <v>1342</v>
      </c>
      <c r="I7438" s="80"/>
    </row>
    <row r="7439" spans="1:9">
      <c r="A7439" s="280" t="s">
        <v>8849</v>
      </c>
      <c r="B7439" s="280" t="s">
        <v>1457</v>
      </c>
      <c r="C7439" s="280" t="s">
        <v>1206</v>
      </c>
      <c r="D7439" s="280" t="s">
        <v>1219</v>
      </c>
      <c r="E7439" s="80">
        <v>133636.71531558904</v>
      </c>
      <c r="F7439" s="80">
        <v>711450</v>
      </c>
      <c r="G7439" s="80">
        <v>6</v>
      </c>
      <c r="H7439" s="280" t="s">
        <v>1342</v>
      </c>
      <c r="I7439" s="80"/>
    </row>
    <row r="7440" spans="1:9">
      <c r="A7440" s="280" t="s">
        <v>8850</v>
      </c>
      <c r="B7440" s="280" t="s">
        <v>1457</v>
      </c>
      <c r="C7440" s="280" t="s">
        <v>1206</v>
      </c>
      <c r="D7440" s="280" t="s">
        <v>1347</v>
      </c>
      <c r="E7440" s="80">
        <v>3.085603165485113</v>
      </c>
      <c r="F7440" s="80">
        <v>711450</v>
      </c>
      <c r="G7440" s="80">
        <v>6</v>
      </c>
      <c r="H7440" s="280" t="s">
        <v>1342</v>
      </c>
      <c r="I7440" s="80"/>
    </row>
    <row r="7441" spans="1:9">
      <c r="A7441" s="280" t="s">
        <v>8851</v>
      </c>
      <c r="B7441" s="280" t="s">
        <v>1457</v>
      </c>
      <c r="C7441" s="280" t="s">
        <v>1206</v>
      </c>
      <c r="D7441" s="280" t="s">
        <v>1344</v>
      </c>
      <c r="E7441" s="80">
        <v>7.9832145388662594</v>
      </c>
      <c r="F7441" s="80">
        <v>711450</v>
      </c>
      <c r="G7441" s="80">
        <v>6</v>
      </c>
      <c r="H7441" s="280" t="s">
        <v>1342</v>
      </c>
      <c r="I7441" s="80"/>
    </row>
    <row r="7442" spans="1:9">
      <c r="A7442" s="280" t="s">
        <v>8852</v>
      </c>
      <c r="B7442" s="280" t="s">
        <v>5748</v>
      </c>
      <c r="C7442" s="280" t="s">
        <v>1207</v>
      </c>
      <c r="D7442" s="280" t="s">
        <v>1394</v>
      </c>
      <c r="E7442" s="80">
        <v>290308</v>
      </c>
      <c r="F7442" s="80">
        <v>711450</v>
      </c>
      <c r="G7442" s="80">
        <v>6</v>
      </c>
      <c r="H7442" s="280" t="s">
        <v>1394</v>
      </c>
      <c r="I7442" s="80"/>
    </row>
    <row r="7443" spans="1:9">
      <c r="A7443" s="280" t="s">
        <v>8853</v>
      </c>
      <c r="B7443" s="280" t="s">
        <v>5750</v>
      </c>
      <c r="C7443" s="280" t="s">
        <v>1207</v>
      </c>
      <c r="D7443" s="280" t="s">
        <v>1394</v>
      </c>
      <c r="E7443" s="80">
        <v>2571800296.8352051</v>
      </c>
      <c r="F7443" s="80">
        <v>711450</v>
      </c>
      <c r="G7443" s="80">
        <v>6</v>
      </c>
      <c r="H7443" s="280" t="s">
        <v>1394</v>
      </c>
      <c r="I7443" s="80"/>
    </row>
    <row r="7444" spans="1:9">
      <c r="A7444" s="280" t="s">
        <v>8854</v>
      </c>
      <c r="B7444" s="280" t="s">
        <v>5752</v>
      </c>
      <c r="C7444" s="280" t="s">
        <v>1207</v>
      </c>
      <c r="D7444" s="280" t="s">
        <v>1394</v>
      </c>
      <c r="E7444" s="80">
        <v>0.40805116311757678</v>
      </c>
      <c r="F7444" s="80">
        <v>711450</v>
      </c>
      <c r="G7444" s="80">
        <v>6</v>
      </c>
      <c r="H7444" s="280" t="s">
        <v>1394</v>
      </c>
      <c r="I7444" s="80"/>
    </row>
    <row r="7445" spans="1:9">
      <c r="A7445" s="280" t="s">
        <v>8855</v>
      </c>
      <c r="B7445" s="280" t="s">
        <v>5754</v>
      </c>
      <c r="C7445" s="280" t="s">
        <v>1207</v>
      </c>
      <c r="D7445" s="280" t="s">
        <v>1394</v>
      </c>
      <c r="E7445" s="80">
        <v>3614.8714552466163</v>
      </c>
      <c r="F7445" s="80">
        <v>711450</v>
      </c>
      <c r="G7445" s="80">
        <v>6</v>
      </c>
      <c r="H7445" s="280" t="s">
        <v>1394</v>
      </c>
      <c r="I7445" s="80"/>
    </row>
    <row r="7446" spans="1:9">
      <c r="A7446" s="280" t="s">
        <v>8856</v>
      </c>
      <c r="B7446" s="280" t="s">
        <v>1457</v>
      </c>
      <c r="C7446" s="280" t="s">
        <v>1207</v>
      </c>
      <c r="D7446" s="280" t="s">
        <v>1211</v>
      </c>
      <c r="E7446" s="80">
        <v>7.790366262629661E-3</v>
      </c>
      <c r="F7446" s="80">
        <v>711450</v>
      </c>
      <c r="G7446" s="80">
        <v>6</v>
      </c>
      <c r="H7446" s="280" t="s">
        <v>1342</v>
      </c>
      <c r="I7446" s="80"/>
    </row>
    <row r="7447" spans="1:9">
      <c r="A7447" s="280" t="s">
        <v>8857</v>
      </c>
      <c r="B7447" s="280" t="s">
        <v>1457</v>
      </c>
      <c r="C7447" s="280" t="s">
        <v>1207</v>
      </c>
      <c r="D7447" s="280" t="s">
        <v>1212</v>
      </c>
      <c r="E7447" s="80">
        <v>7.9921605189255673E-3</v>
      </c>
      <c r="F7447" s="80">
        <v>711450</v>
      </c>
      <c r="G7447" s="80">
        <v>6</v>
      </c>
      <c r="H7447" s="280" t="s">
        <v>1342</v>
      </c>
      <c r="I7447" s="80"/>
    </row>
    <row r="7448" spans="1:9">
      <c r="A7448" s="280" t="s">
        <v>8858</v>
      </c>
      <c r="B7448" s="280" t="s">
        <v>1457</v>
      </c>
      <c r="C7448" s="280" t="s">
        <v>1207</v>
      </c>
      <c r="D7448" s="280" t="s">
        <v>1213</v>
      </c>
      <c r="E7448" s="80">
        <v>7.7921513957469636E-3</v>
      </c>
      <c r="F7448" s="80">
        <v>711450</v>
      </c>
      <c r="G7448" s="80">
        <v>6</v>
      </c>
      <c r="H7448" s="280" t="s">
        <v>1342</v>
      </c>
      <c r="I7448" s="80"/>
    </row>
    <row r="7449" spans="1:9">
      <c r="A7449" s="280" t="s">
        <v>8859</v>
      </c>
      <c r="B7449" s="280" t="s">
        <v>1457</v>
      </c>
      <c r="C7449" s="280" t="s">
        <v>1207</v>
      </c>
      <c r="D7449" s="280" t="s">
        <v>1214</v>
      </c>
      <c r="E7449" s="80">
        <v>7.9800396311049439E-3</v>
      </c>
      <c r="F7449" s="80">
        <v>711450</v>
      </c>
      <c r="G7449" s="80">
        <v>6</v>
      </c>
      <c r="H7449" s="280" t="s">
        <v>1342</v>
      </c>
      <c r="I7449" s="80"/>
    </row>
    <row r="7450" spans="1:9">
      <c r="A7450" s="280" t="s">
        <v>8860</v>
      </c>
      <c r="B7450" s="280" t="s">
        <v>1457</v>
      </c>
      <c r="C7450" s="280" t="s">
        <v>1207</v>
      </c>
      <c r="D7450" s="280" t="s">
        <v>1215</v>
      </c>
      <c r="E7450" s="80">
        <v>7.7275415260931466E-3</v>
      </c>
      <c r="F7450" s="80">
        <v>711450</v>
      </c>
      <c r="G7450" s="80">
        <v>6</v>
      </c>
      <c r="H7450" s="280" t="s">
        <v>1342</v>
      </c>
      <c r="I7450" s="80"/>
    </row>
    <row r="7451" spans="1:9">
      <c r="A7451" s="280" t="s">
        <v>8861</v>
      </c>
      <c r="B7451" s="280" t="s">
        <v>1457</v>
      </c>
      <c r="C7451" s="280" t="s">
        <v>1207</v>
      </c>
      <c r="D7451" s="280" t="s">
        <v>1216</v>
      </c>
      <c r="E7451" s="80">
        <v>7.6763217689119435E-3</v>
      </c>
      <c r="F7451" s="80">
        <v>711450</v>
      </c>
      <c r="G7451" s="80">
        <v>6</v>
      </c>
      <c r="H7451" s="280" t="s">
        <v>1342</v>
      </c>
      <c r="I7451" s="80"/>
    </row>
    <row r="7452" spans="1:9">
      <c r="A7452" s="280" t="s">
        <v>8862</v>
      </c>
      <c r="B7452" s="280" t="s">
        <v>1457</v>
      </c>
      <c r="C7452" s="280" t="s">
        <v>1207</v>
      </c>
      <c r="D7452" s="280" t="s">
        <v>1217</v>
      </c>
      <c r="E7452" s="80">
        <v>6.9337959017281891E-3</v>
      </c>
      <c r="F7452" s="80">
        <v>711450</v>
      </c>
      <c r="G7452" s="80">
        <v>6</v>
      </c>
      <c r="H7452" s="280" t="s">
        <v>1342</v>
      </c>
      <c r="I7452" s="80"/>
    </row>
    <row r="7453" spans="1:9">
      <c r="A7453" s="280" t="s">
        <v>8863</v>
      </c>
      <c r="B7453" s="280" t="s">
        <v>1457</v>
      </c>
      <c r="C7453" s="280" t="s">
        <v>1207</v>
      </c>
      <c r="D7453" s="280" t="s">
        <v>1218</v>
      </c>
      <c r="E7453" s="80">
        <v>5.2232920869324474E-3</v>
      </c>
      <c r="F7453" s="80">
        <v>711450</v>
      </c>
      <c r="G7453" s="80">
        <v>6</v>
      </c>
      <c r="H7453" s="280" t="s">
        <v>1342</v>
      </c>
      <c r="I7453" s="80"/>
    </row>
    <row r="7454" spans="1:9">
      <c r="A7454" s="280" t="s">
        <v>8864</v>
      </c>
      <c r="B7454" s="280" t="s">
        <v>1457</v>
      </c>
      <c r="C7454" s="280" t="s">
        <v>1207</v>
      </c>
      <c r="D7454" s="280" t="s">
        <v>1219</v>
      </c>
      <c r="E7454" s="80">
        <v>1046.518080175498</v>
      </c>
      <c r="F7454" s="80">
        <v>711450</v>
      </c>
      <c r="G7454" s="80">
        <v>6</v>
      </c>
      <c r="H7454" s="280" t="s">
        <v>1342</v>
      </c>
      <c r="I7454" s="80"/>
    </row>
    <row r="7455" spans="1:9">
      <c r="A7455" s="280" t="s">
        <v>8865</v>
      </c>
      <c r="B7455" s="280" t="s">
        <v>1457</v>
      </c>
      <c r="C7455" s="280" t="s">
        <v>1207</v>
      </c>
      <c r="D7455" s="280" t="s">
        <v>1347</v>
      </c>
      <c r="E7455" s="80">
        <v>1.367876863999332E-2</v>
      </c>
      <c r="F7455" s="80">
        <v>711450</v>
      </c>
      <c r="G7455" s="80">
        <v>6</v>
      </c>
      <c r="H7455" s="280" t="s">
        <v>1342</v>
      </c>
      <c r="I7455" s="80"/>
    </row>
    <row r="7456" spans="1:9">
      <c r="A7456" s="280" t="s">
        <v>8866</v>
      </c>
      <c r="B7456" s="280" t="s">
        <v>1457</v>
      </c>
      <c r="C7456" s="280" t="s">
        <v>1207</v>
      </c>
      <c r="D7456" s="280" t="s">
        <v>1344</v>
      </c>
      <c r="E7456" s="80">
        <v>3.3831457703205836E-2</v>
      </c>
      <c r="F7456" s="80">
        <v>711450</v>
      </c>
      <c r="G7456" s="80">
        <v>6</v>
      </c>
      <c r="H7456" s="280" t="s">
        <v>1342</v>
      </c>
      <c r="I7456" s="80"/>
    </row>
    <row r="7457" spans="1:9">
      <c r="A7457" s="280" t="s">
        <v>8867</v>
      </c>
      <c r="B7457" s="280" t="s">
        <v>5748</v>
      </c>
      <c r="C7457" s="280" t="s">
        <v>1208</v>
      </c>
      <c r="D7457" s="280" t="s">
        <v>1394</v>
      </c>
      <c r="E7457" s="80">
        <v>309306</v>
      </c>
      <c r="F7457" s="80">
        <v>711450</v>
      </c>
      <c r="G7457" s="80">
        <v>6</v>
      </c>
      <c r="H7457" s="280" t="s">
        <v>1394</v>
      </c>
      <c r="I7457" s="80"/>
    </row>
    <row r="7458" spans="1:9">
      <c r="A7458" s="280" t="s">
        <v>8868</v>
      </c>
      <c r="B7458" s="280" t="s">
        <v>5750</v>
      </c>
      <c r="C7458" s="280" t="s">
        <v>1208</v>
      </c>
      <c r="D7458" s="280" t="s">
        <v>1394</v>
      </c>
      <c r="E7458" s="80">
        <v>3049701487.5395508</v>
      </c>
      <c r="F7458" s="80">
        <v>711450</v>
      </c>
      <c r="G7458" s="80">
        <v>6</v>
      </c>
      <c r="H7458" s="280" t="s">
        <v>1394</v>
      </c>
      <c r="I7458" s="80"/>
    </row>
    <row r="7459" spans="1:9">
      <c r="A7459" s="280" t="s">
        <v>8869</v>
      </c>
      <c r="B7459" s="280" t="s">
        <v>5752</v>
      </c>
      <c r="C7459" s="280" t="s">
        <v>1208</v>
      </c>
      <c r="D7459" s="280" t="s">
        <v>1394</v>
      </c>
      <c r="E7459" s="80">
        <v>0.43475437486822688</v>
      </c>
      <c r="F7459" s="80">
        <v>711450</v>
      </c>
      <c r="G7459" s="80">
        <v>6</v>
      </c>
      <c r="H7459" s="280" t="s">
        <v>1394</v>
      </c>
      <c r="I7459" s="80"/>
    </row>
    <row r="7460" spans="1:9">
      <c r="A7460" s="280" t="s">
        <v>8870</v>
      </c>
      <c r="B7460" s="280" t="s">
        <v>5754</v>
      </c>
      <c r="C7460" s="280" t="s">
        <v>1208</v>
      </c>
      <c r="D7460" s="280" t="s">
        <v>1394</v>
      </c>
      <c r="E7460" s="80">
        <v>4286.5998840952288</v>
      </c>
      <c r="F7460" s="80">
        <v>711450</v>
      </c>
      <c r="G7460" s="80">
        <v>6</v>
      </c>
      <c r="H7460" s="280" t="s">
        <v>1394</v>
      </c>
      <c r="I7460" s="80"/>
    </row>
    <row r="7461" spans="1:9">
      <c r="A7461" s="280" t="s">
        <v>8871</v>
      </c>
      <c r="B7461" s="280" t="s">
        <v>1457</v>
      </c>
      <c r="C7461" s="280" t="s">
        <v>1208</v>
      </c>
      <c r="D7461" s="280" t="s">
        <v>1211</v>
      </c>
      <c r="E7461" s="80">
        <v>8.6773822833240734E-3</v>
      </c>
      <c r="F7461" s="80">
        <v>711450</v>
      </c>
      <c r="G7461" s="80">
        <v>6</v>
      </c>
      <c r="H7461" s="280" t="s">
        <v>1342</v>
      </c>
      <c r="I7461" s="80"/>
    </row>
    <row r="7462" spans="1:9">
      <c r="A7462" s="280" t="s">
        <v>8872</v>
      </c>
      <c r="B7462" s="280" t="s">
        <v>1457</v>
      </c>
      <c r="C7462" s="280" t="s">
        <v>1208</v>
      </c>
      <c r="D7462" s="280" t="s">
        <v>1212</v>
      </c>
      <c r="E7462" s="80">
        <v>9.0134103177656154E-3</v>
      </c>
      <c r="F7462" s="80">
        <v>711450</v>
      </c>
      <c r="G7462" s="80">
        <v>6</v>
      </c>
      <c r="H7462" s="280" t="s">
        <v>1342</v>
      </c>
      <c r="I7462" s="80"/>
    </row>
    <row r="7463" spans="1:9">
      <c r="A7463" s="280" t="s">
        <v>8873</v>
      </c>
      <c r="B7463" s="280" t="s">
        <v>1457</v>
      </c>
      <c r="C7463" s="280" t="s">
        <v>1208</v>
      </c>
      <c r="D7463" s="280" t="s">
        <v>1213</v>
      </c>
      <c r="E7463" s="80">
        <v>8.6826324534375002E-3</v>
      </c>
      <c r="F7463" s="80">
        <v>711450</v>
      </c>
      <c r="G7463" s="80">
        <v>6</v>
      </c>
      <c r="H7463" s="280" t="s">
        <v>1342</v>
      </c>
      <c r="I7463" s="80"/>
    </row>
    <row r="7464" spans="1:9">
      <c r="A7464" s="280" t="s">
        <v>8874</v>
      </c>
      <c r="B7464" s="280" t="s">
        <v>1457</v>
      </c>
      <c r="C7464" s="280" t="s">
        <v>1208</v>
      </c>
      <c r="D7464" s="280" t="s">
        <v>1214</v>
      </c>
      <c r="E7464" s="80">
        <v>8.9973207313659102E-3</v>
      </c>
      <c r="F7464" s="80">
        <v>711450</v>
      </c>
      <c r="G7464" s="80">
        <v>6</v>
      </c>
      <c r="H7464" s="280" t="s">
        <v>1342</v>
      </c>
      <c r="I7464" s="80"/>
    </row>
    <row r="7465" spans="1:9">
      <c r="A7465" s="280" t="s">
        <v>8875</v>
      </c>
      <c r="B7465" s="280" t="s">
        <v>1457</v>
      </c>
      <c r="C7465" s="280" t="s">
        <v>1208</v>
      </c>
      <c r="D7465" s="280" t="s">
        <v>1215</v>
      </c>
      <c r="E7465" s="80">
        <v>8.8059360947509019E-3</v>
      </c>
      <c r="F7465" s="80">
        <v>711450</v>
      </c>
      <c r="G7465" s="80">
        <v>6</v>
      </c>
      <c r="H7465" s="280" t="s">
        <v>1342</v>
      </c>
      <c r="I7465" s="80"/>
    </row>
    <row r="7466" spans="1:9">
      <c r="A7466" s="280" t="s">
        <v>8876</v>
      </c>
      <c r="B7466" s="280" t="s">
        <v>1457</v>
      </c>
      <c r="C7466" s="280" t="s">
        <v>1208</v>
      </c>
      <c r="D7466" s="280" t="s">
        <v>1216</v>
      </c>
      <c r="E7466" s="80">
        <v>9.3593194934767521E-3</v>
      </c>
      <c r="F7466" s="80">
        <v>711450</v>
      </c>
      <c r="G7466" s="80">
        <v>6</v>
      </c>
      <c r="H7466" s="280" t="s">
        <v>1342</v>
      </c>
      <c r="I7466" s="80"/>
    </row>
    <row r="7467" spans="1:9">
      <c r="A7467" s="280" t="s">
        <v>8877</v>
      </c>
      <c r="B7467" s="280" t="s">
        <v>1457</v>
      </c>
      <c r="C7467" s="280" t="s">
        <v>1208</v>
      </c>
      <c r="D7467" s="280" t="s">
        <v>1217</v>
      </c>
      <c r="E7467" s="80">
        <v>7.7557438795841311E-3</v>
      </c>
      <c r="F7467" s="80">
        <v>711450</v>
      </c>
      <c r="G7467" s="80">
        <v>6</v>
      </c>
      <c r="H7467" s="280" t="s">
        <v>1342</v>
      </c>
      <c r="I7467" s="80"/>
    </row>
    <row r="7468" spans="1:9">
      <c r="A7468" s="280" t="s">
        <v>8878</v>
      </c>
      <c r="B7468" s="280" t="s">
        <v>1457</v>
      </c>
      <c r="C7468" s="280" t="s">
        <v>1208</v>
      </c>
      <c r="D7468" s="280" t="s">
        <v>1218</v>
      </c>
      <c r="E7468" s="80">
        <v>6.2159446034447891E-3</v>
      </c>
      <c r="F7468" s="80">
        <v>711450</v>
      </c>
      <c r="G7468" s="80">
        <v>6</v>
      </c>
      <c r="H7468" s="280" t="s">
        <v>1342</v>
      </c>
      <c r="I7468" s="80"/>
    </row>
    <row r="7469" spans="1:9">
      <c r="A7469" s="280" t="s">
        <v>8879</v>
      </c>
      <c r="B7469" s="280" t="s">
        <v>1457</v>
      </c>
      <c r="C7469" s="280" t="s">
        <v>1208</v>
      </c>
      <c r="D7469" s="280" t="s">
        <v>1219</v>
      </c>
      <c r="E7469" s="80">
        <v>546.6531794050735</v>
      </c>
      <c r="F7469" s="80">
        <v>711450</v>
      </c>
      <c r="G7469" s="80">
        <v>6</v>
      </c>
      <c r="H7469" s="280" t="s">
        <v>1342</v>
      </c>
      <c r="I7469" s="80"/>
    </row>
    <row r="7470" spans="1:9">
      <c r="A7470" s="280" t="s">
        <v>8880</v>
      </c>
      <c r="B7470" s="280" t="s">
        <v>1457</v>
      </c>
      <c r="C7470" s="280" t="s">
        <v>1208</v>
      </c>
      <c r="D7470" s="280" t="s">
        <v>1347</v>
      </c>
      <c r="E7470" s="80">
        <v>1.5045728259146081E-2</v>
      </c>
      <c r="F7470" s="80">
        <v>711450</v>
      </c>
      <c r="G7470" s="80">
        <v>6</v>
      </c>
      <c r="H7470" s="280" t="s">
        <v>1342</v>
      </c>
      <c r="I7470" s="80"/>
    </row>
    <row r="7471" spans="1:9">
      <c r="A7471" s="280" t="s">
        <v>8881</v>
      </c>
      <c r="B7471" s="280" t="s">
        <v>1457</v>
      </c>
      <c r="C7471" s="280" t="s">
        <v>1208</v>
      </c>
      <c r="D7471" s="280" t="s">
        <v>1344</v>
      </c>
      <c r="E7471" s="80">
        <v>3.754483909523805E-2</v>
      </c>
      <c r="F7471" s="80">
        <v>711450</v>
      </c>
      <c r="G7471" s="80">
        <v>6</v>
      </c>
      <c r="H7471" s="280" t="s">
        <v>1342</v>
      </c>
      <c r="I7471" s="80"/>
    </row>
    <row r="7472" spans="1:9">
      <c r="A7472" s="280" t="s">
        <v>8882</v>
      </c>
      <c r="B7472" s="280" t="s">
        <v>5748</v>
      </c>
      <c r="C7472" s="280" t="s">
        <v>1209</v>
      </c>
      <c r="D7472" s="280" t="s">
        <v>1394</v>
      </c>
      <c r="E7472" s="80">
        <v>116893</v>
      </c>
      <c r="F7472" s="80">
        <v>711450</v>
      </c>
      <c r="G7472" s="80">
        <v>6</v>
      </c>
      <c r="H7472" s="280" t="s">
        <v>1394</v>
      </c>
      <c r="I7472" s="80"/>
    </row>
    <row r="7473" spans="1:9">
      <c r="A7473" s="280" t="s">
        <v>8883</v>
      </c>
      <c r="B7473" s="280" t="s">
        <v>5750</v>
      </c>
      <c r="C7473" s="280" t="s">
        <v>1209</v>
      </c>
      <c r="D7473" s="280" t="s">
        <v>1394</v>
      </c>
      <c r="E7473" s="80">
        <v>15109412220</v>
      </c>
      <c r="F7473" s="80">
        <v>711450</v>
      </c>
      <c r="G7473" s="80">
        <v>6</v>
      </c>
      <c r="H7473" s="280" t="s">
        <v>1394</v>
      </c>
      <c r="I7473" s="80"/>
    </row>
    <row r="7474" spans="1:9">
      <c r="A7474" s="280" t="s">
        <v>8884</v>
      </c>
      <c r="B7474" s="280" t="s">
        <v>5752</v>
      </c>
      <c r="C7474" s="280" t="s">
        <v>1209</v>
      </c>
      <c r="D7474" s="280" t="s">
        <v>1394</v>
      </c>
      <c r="E7474" s="80">
        <v>0.16430248084897042</v>
      </c>
      <c r="F7474" s="80">
        <v>711450</v>
      </c>
      <c r="G7474" s="80">
        <v>6</v>
      </c>
      <c r="H7474" s="280" t="s">
        <v>1394</v>
      </c>
      <c r="I7474" s="80"/>
    </row>
    <row r="7475" spans="1:9">
      <c r="A7475" s="280" t="s">
        <v>8885</v>
      </c>
      <c r="B7475" s="280" t="s">
        <v>5754</v>
      </c>
      <c r="C7475" s="280" t="s">
        <v>1209</v>
      </c>
      <c r="D7475" s="280" t="s">
        <v>1394</v>
      </c>
      <c r="E7475" s="80">
        <v>21237.489943074004</v>
      </c>
      <c r="F7475" s="80">
        <v>711450</v>
      </c>
      <c r="G7475" s="80">
        <v>6</v>
      </c>
      <c r="H7475" s="280" t="s">
        <v>1394</v>
      </c>
      <c r="I7475" s="80"/>
    </row>
    <row r="7476" spans="1:9">
      <c r="A7476" s="280" t="s">
        <v>8886</v>
      </c>
      <c r="B7476" s="280" t="s">
        <v>1457</v>
      </c>
      <c r="C7476" s="280" t="s">
        <v>1209</v>
      </c>
      <c r="D7476" s="280" t="s">
        <v>1211</v>
      </c>
      <c r="E7476" s="80">
        <v>0.11359011413804584</v>
      </c>
      <c r="F7476" s="80">
        <v>711450</v>
      </c>
      <c r="G7476" s="80">
        <v>6</v>
      </c>
      <c r="H7476" s="280" t="s">
        <v>1342</v>
      </c>
      <c r="I7476" s="80"/>
    </row>
    <row r="7477" spans="1:9">
      <c r="A7477" s="280" t="s">
        <v>8887</v>
      </c>
      <c r="B7477" s="280" t="s">
        <v>1457</v>
      </c>
      <c r="C7477" s="280" t="s">
        <v>1209</v>
      </c>
      <c r="D7477" s="280" t="s">
        <v>1212</v>
      </c>
      <c r="E7477" s="80">
        <v>0.1160755670501365</v>
      </c>
      <c r="F7477" s="80">
        <v>711450</v>
      </c>
      <c r="G7477" s="80">
        <v>6</v>
      </c>
      <c r="H7477" s="280" t="s">
        <v>1342</v>
      </c>
      <c r="I7477" s="80"/>
    </row>
    <row r="7478" spans="1:9">
      <c r="A7478" s="280" t="s">
        <v>8888</v>
      </c>
      <c r="B7478" s="280" t="s">
        <v>1457</v>
      </c>
      <c r="C7478" s="280" t="s">
        <v>1209</v>
      </c>
      <c r="D7478" s="280" t="s">
        <v>1213</v>
      </c>
      <c r="E7478" s="80">
        <v>0.11366736559363172</v>
      </c>
      <c r="F7478" s="80">
        <v>711450</v>
      </c>
      <c r="G7478" s="80">
        <v>6</v>
      </c>
      <c r="H7478" s="280" t="s">
        <v>1342</v>
      </c>
      <c r="I7478" s="80"/>
    </row>
    <row r="7479" spans="1:9">
      <c r="A7479" s="280" t="s">
        <v>8889</v>
      </c>
      <c r="B7479" s="280" t="s">
        <v>1457</v>
      </c>
      <c r="C7479" s="280" t="s">
        <v>1209</v>
      </c>
      <c r="D7479" s="280" t="s">
        <v>1214</v>
      </c>
      <c r="E7479" s="80">
        <v>0.11598396290691559</v>
      </c>
      <c r="F7479" s="80">
        <v>711450</v>
      </c>
      <c r="G7479" s="80">
        <v>6</v>
      </c>
      <c r="H7479" s="280" t="s">
        <v>1342</v>
      </c>
      <c r="I7479" s="80"/>
    </row>
    <row r="7480" spans="1:9">
      <c r="A7480" s="280" t="s">
        <v>8890</v>
      </c>
      <c r="B7480" s="280" t="s">
        <v>1457</v>
      </c>
      <c r="C7480" s="280" t="s">
        <v>1209</v>
      </c>
      <c r="D7480" s="280" t="s">
        <v>1215</v>
      </c>
      <c r="E7480" s="80">
        <v>0.11582431714026105</v>
      </c>
      <c r="F7480" s="80">
        <v>711450</v>
      </c>
      <c r="G7480" s="80">
        <v>6</v>
      </c>
      <c r="H7480" s="280" t="s">
        <v>1342</v>
      </c>
      <c r="I7480" s="80"/>
    </row>
    <row r="7481" spans="1:9">
      <c r="A7481" s="280" t="s">
        <v>8891</v>
      </c>
      <c r="B7481" s="280" t="s">
        <v>1457</v>
      </c>
      <c r="C7481" s="280" t="s">
        <v>1209</v>
      </c>
      <c r="D7481" s="280" t="s">
        <v>1216</v>
      </c>
      <c r="E7481" s="80">
        <v>0.14932220882127889</v>
      </c>
      <c r="F7481" s="80">
        <v>711450</v>
      </c>
      <c r="G7481" s="80">
        <v>6</v>
      </c>
      <c r="H7481" s="280" t="s">
        <v>1342</v>
      </c>
      <c r="I7481" s="80"/>
    </row>
    <row r="7482" spans="1:9">
      <c r="A7482" s="280" t="s">
        <v>8892</v>
      </c>
      <c r="B7482" s="280" t="s">
        <v>1457</v>
      </c>
      <c r="C7482" s="280" t="s">
        <v>1209</v>
      </c>
      <c r="D7482" s="280" t="s">
        <v>1217</v>
      </c>
      <c r="E7482" s="80">
        <v>0.10076659806450938</v>
      </c>
      <c r="F7482" s="80">
        <v>711450</v>
      </c>
      <c r="G7482" s="80">
        <v>6</v>
      </c>
      <c r="H7482" s="280" t="s">
        <v>1342</v>
      </c>
      <c r="I7482" s="80"/>
    </row>
    <row r="7483" spans="1:9">
      <c r="A7483" s="280" t="s">
        <v>8893</v>
      </c>
      <c r="B7483" s="280" t="s">
        <v>1457</v>
      </c>
      <c r="C7483" s="280" t="s">
        <v>1209</v>
      </c>
      <c r="D7483" s="280" t="s">
        <v>1218</v>
      </c>
      <c r="E7483" s="80">
        <v>0.11506639088217691</v>
      </c>
      <c r="F7483" s="80">
        <v>711450</v>
      </c>
      <c r="G7483" s="80">
        <v>6</v>
      </c>
      <c r="H7483" s="280" t="s">
        <v>1342</v>
      </c>
      <c r="I7483" s="80"/>
    </row>
    <row r="7484" spans="1:9">
      <c r="A7484" s="280" t="s">
        <v>8894</v>
      </c>
      <c r="B7484" s="280" t="s">
        <v>1457</v>
      </c>
      <c r="C7484" s="280" t="s">
        <v>1209</v>
      </c>
      <c r="D7484" s="280" t="s">
        <v>1219</v>
      </c>
      <c r="E7484" s="80">
        <v>0.10511376689587634</v>
      </c>
      <c r="F7484" s="80">
        <v>711450</v>
      </c>
      <c r="G7484" s="80">
        <v>6</v>
      </c>
      <c r="H7484" s="280" t="s">
        <v>1342</v>
      </c>
      <c r="I7484" s="80"/>
    </row>
    <row r="7485" spans="1:9">
      <c r="A7485" s="280" t="s">
        <v>8895</v>
      </c>
      <c r="B7485" s="280" t="s">
        <v>1457</v>
      </c>
      <c r="C7485" s="280" t="s">
        <v>1209</v>
      </c>
      <c r="D7485" s="280" t="s">
        <v>1347</v>
      </c>
      <c r="E7485" s="80">
        <v>0.20652061418401044</v>
      </c>
      <c r="F7485" s="80">
        <v>711450</v>
      </c>
      <c r="G7485" s="80">
        <v>6</v>
      </c>
      <c r="H7485" s="280" t="s">
        <v>1342</v>
      </c>
      <c r="I7485" s="80"/>
    </row>
    <row r="7486" spans="1:9">
      <c r="A7486" s="280" t="s">
        <v>8896</v>
      </c>
      <c r="B7486" s="280" t="s">
        <v>1457</v>
      </c>
      <c r="C7486" s="280" t="s">
        <v>1209</v>
      </c>
      <c r="D7486" s="280" t="s">
        <v>1344</v>
      </c>
      <c r="E7486" s="80">
        <v>0.49787055020309778</v>
      </c>
      <c r="F7486" s="80">
        <v>711450</v>
      </c>
      <c r="G7486" s="80">
        <v>6</v>
      </c>
      <c r="H7486" s="280" t="s">
        <v>1342</v>
      </c>
      <c r="I7486" s="80"/>
    </row>
    <row r="7487" spans="1:9">
      <c r="A7487" s="280" t="s">
        <v>8897</v>
      </c>
      <c r="B7487" s="280" t="s">
        <v>1457</v>
      </c>
      <c r="C7487" s="280" t="s">
        <v>1182</v>
      </c>
      <c r="D7487" s="280" t="s">
        <v>1211</v>
      </c>
      <c r="E7487" s="80">
        <v>1.0692793052088729</v>
      </c>
      <c r="F7487" s="80">
        <v>711450</v>
      </c>
      <c r="G7487" s="80">
        <v>6</v>
      </c>
      <c r="H7487" s="280" t="s">
        <v>1342</v>
      </c>
      <c r="I7487" s="80"/>
    </row>
    <row r="7488" spans="1:9">
      <c r="A7488" s="280" t="s">
        <v>8898</v>
      </c>
      <c r="B7488" s="280" t="s">
        <v>1457</v>
      </c>
      <c r="C7488" s="280" t="s">
        <v>1182</v>
      </c>
      <c r="D7488" s="280" t="s">
        <v>1212</v>
      </c>
      <c r="E7488" s="80">
        <v>1.0825843415921204</v>
      </c>
      <c r="F7488" s="80">
        <v>711450</v>
      </c>
      <c r="G7488" s="80">
        <v>6</v>
      </c>
      <c r="H7488" s="280" t="s">
        <v>1342</v>
      </c>
      <c r="I7488" s="80"/>
    </row>
    <row r="7489" spans="1:9">
      <c r="A7489" s="280" t="s">
        <v>8899</v>
      </c>
      <c r="B7489" s="280" t="s">
        <v>1457</v>
      </c>
      <c r="C7489" s="280" t="s">
        <v>1182</v>
      </c>
      <c r="D7489" s="280" t="s">
        <v>1213</v>
      </c>
      <c r="E7489" s="80">
        <v>1.0825843415921204</v>
      </c>
      <c r="F7489" s="80">
        <v>711450</v>
      </c>
      <c r="G7489" s="80">
        <v>6</v>
      </c>
      <c r="H7489" s="280" t="s">
        <v>1342</v>
      </c>
      <c r="I7489" s="80"/>
    </row>
    <row r="7490" spans="1:9">
      <c r="A7490" s="280" t="s">
        <v>8900</v>
      </c>
      <c r="B7490" s="280" t="s">
        <v>1457</v>
      </c>
      <c r="C7490" s="280" t="s">
        <v>1182</v>
      </c>
      <c r="D7490" s="280" t="s">
        <v>1214</v>
      </c>
      <c r="E7490" s="80">
        <v>1.0825843415921204</v>
      </c>
      <c r="F7490" s="80">
        <v>711450</v>
      </c>
      <c r="G7490" s="80">
        <v>6</v>
      </c>
      <c r="H7490" s="280" t="s">
        <v>1342</v>
      </c>
      <c r="I7490" s="80"/>
    </row>
    <row r="7491" spans="1:9">
      <c r="A7491" s="280" t="s">
        <v>8901</v>
      </c>
      <c r="B7491" s="280" t="s">
        <v>1457</v>
      </c>
      <c r="C7491" s="280" t="s">
        <v>1182</v>
      </c>
      <c r="D7491" s="280" t="s">
        <v>1215</v>
      </c>
      <c r="E7491" s="80">
        <v>1.0557938834209539</v>
      </c>
      <c r="F7491" s="80">
        <v>711450</v>
      </c>
      <c r="G7491" s="80">
        <v>6</v>
      </c>
      <c r="H7491" s="280" t="s">
        <v>1342</v>
      </c>
      <c r="I7491" s="80"/>
    </row>
    <row r="7492" spans="1:9">
      <c r="A7492" s="280" t="s">
        <v>8902</v>
      </c>
      <c r="B7492" s="280" t="s">
        <v>1457</v>
      </c>
      <c r="C7492" s="280" t="s">
        <v>1182</v>
      </c>
      <c r="D7492" s="280" t="s">
        <v>1216</v>
      </c>
      <c r="E7492" s="80">
        <v>1.3296109292842528</v>
      </c>
      <c r="F7492" s="80">
        <v>711450</v>
      </c>
      <c r="G7492" s="80">
        <v>6</v>
      </c>
      <c r="H7492" s="280" t="s">
        <v>1342</v>
      </c>
      <c r="I7492" s="80"/>
    </row>
    <row r="7493" spans="1:9">
      <c r="A7493" s="280" t="s">
        <v>8903</v>
      </c>
      <c r="B7493" s="280" t="s">
        <v>1457</v>
      </c>
      <c r="C7493" s="280" t="s">
        <v>1182</v>
      </c>
      <c r="D7493" s="280" t="s">
        <v>1217</v>
      </c>
      <c r="E7493" s="80">
        <v>0.94823297507836857</v>
      </c>
      <c r="F7493" s="80">
        <v>711450</v>
      </c>
      <c r="G7493" s="80">
        <v>6</v>
      </c>
      <c r="H7493" s="280" t="s">
        <v>1342</v>
      </c>
      <c r="I7493" s="80"/>
    </row>
    <row r="7494" spans="1:9">
      <c r="A7494" s="280" t="s">
        <v>8904</v>
      </c>
      <c r="B7494" s="280" t="s">
        <v>1457</v>
      </c>
      <c r="C7494" s="280" t="s">
        <v>1182</v>
      </c>
      <c r="D7494" s="280" t="s">
        <v>1218</v>
      </c>
      <c r="E7494" s="80">
        <v>0.81647345503420687</v>
      </c>
      <c r="F7494" s="80">
        <v>711450</v>
      </c>
      <c r="G7494" s="80">
        <v>6</v>
      </c>
      <c r="H7494" s="280" t="s">
        <v>1342</v>
      </c>
      <c r="I7494" s="80"/>
    </row>
    <row r="7495" spans="1:9">
      <c r="A7495" s="280" t="s">
        <v>8905</v>
      </c>
      <c r="B7495" s="280" t="s">
        <v>1457</v>
      </c>
      <c r="C7495" s="280" t="s">
        <v>1182</v>
      </c>
      <c r="D7495" s="280" t="s">
        <v>1219</v>
      </c>
      <c r="E7495" s="80">
        <v>1.0910186550596044</v>
      </c>
      <c r="F7495" s="80">
        <v>711450</v>
      </c>
      <c r="G7495" s="80">
        <v>6</v>
      </c>
      <c r="H7495" s="280" t="s">
        <v>1342</v>
      </c>
      <c r="I7495" s="80"/>
    </row>
    <row r="7496" spans="1:9">
      <c r="A7496" s="280" t="s">
        <v>8906</v>
      </c>
      <c r="B7496" s="280" t="s">
        <v>1457</v>
      </c>
      <c r="C7496" s="280" t="s">
        <v>1182</v>
      </c>
      <c r="D7496" s="280" t="s">
        <v>1347</v>
      </c>
      <c r="E7496" s="80">
        <v>1.8741429597866626</v>
      </c>
      <c r="F7496" s="80">
        <v>711450</v>
      </c>
      <c r="G7496" s="80">
        <v>6</v>
      </c>
      <c r="H7496" s="280" t="s">
        <v>1342</v>
      </c>
      <c r="I7496" s="80"/>
    </row>
    <row r="7497" spans="1:9">
      <c r="A7497" s="280" t="s">
        <v>8907</v>
      </c>
      <c r="B7497" s="280" t="s">
        <v>1457</v>
      </c>
      <c r="C7497" s="280" t="s">
        <v>1182</v>
      </c>
      <c r="D7497" s="280" t="s">
        <v>1344</v>
      </c>
      <c r="E7497" s="80">
        <v>4.7271649981053141</v>
      </c>
      <c r="F7497" s="80">
        <v>711450</v>
      </c>
      <c r="G7497" s="80">
        <v>6</v>
      </c>
      <c r="H7497" s="280" t="s">
        <v>1342</v>
      </c>
      <c r="I7497" s="80"/>
    </row>
    <row r="7498" spans="1:9">
      <c r="A7498" s="280" t="s">
        <v>8908</v>
      </c>
      <c r="B7498" s="280" t="s">
        <v>5748</v>
      </c>
      <c r="C7498" s="280" t="s">
        <v>1183</v>
      </c>
      <c r="D7498" s="280" t="s">
        <v>1394</v>
      </c>
      <c r="E7498" s="80">
        <v>711450</v>
      </c>
      <c r="F7498" s="80">
        <v>711450</v>
      </c>
      <c r="G7498" s="80">
        <v>6</v>
      </c>
      <c r="H7498" s="280" t="s">
        <v>1394</v>
      </c>
      <c r="I7498" s="80"/>
    </row>
    <row r="7499" spans="1:9">
      <c r="A7499" s="280" t="s">
        <v>8909</v>
      </c>
      <c r="B7499" s="280" t="s">
        <v>5750</v>
      </c>
      <c r="C7499" s="280" t="s">
        <v>1183</v>
      </c>
      <c r="D7499" s="280" t="s">
        <v>1394</v>
      </c>
      <c r="E7499" s="80">
        <v>232984619312.74707</v>
      </c>
      <c r="F7499" s="80">
        <v>711450</v>
      </c>
      <c r="G7499" s="80">
        <v>6</v>
      </c>
      <c r="H7499" s="280" t="s">
        <v>1394</v>
      </c>
      <c r="I7499" s="80"/>
    </row>
    <row r="7500" spans="1:9">
      <c r="A7500" s="280" t="s">
        <v>8910</v>
      </c>
      <c r="B7500" s="280" t="s">
        <v>5752</v>
      </c>
      <c r="C7500" s="280" t="s">
        <v>1183</v>
      </c>
      <c r="D7500" s="280" t="s">
        <v>1394</v>
      </c>
      <c r="E7500" s="80">
        <v>1</v>
      </c>
      <c r="F7500" s="80">
        <v>711450</v>
      </c>
      <c r="G7500" s="80">
        <v>6</v>
      </c>
      <c r="H7500" s="280" t="s">
        <v>1394</v>
      </c>
      <c r="I7500" s="80"/>
    </row>
    <row r="7501" spans="1:9">
      <c r="A7501" s="280" t="s">
        <v>8911</v>
      </c>
      <c r="B7501" s="280" t="s">
        <v>5754</v>
      </c>
      <c r="C7501" s="280" t="s">
        <v>1183</v>
      </c>
      <c r="D7501" s="280" t="s">
        <v>1394</v>
      </c>
      <c r="E7501" s="80">
        <v>327478.55690877372</v>
      </c>
      <c r="F7501" s="80">
        <v>711450</v>
      </c>
      <c r="G7501" s="80">
        <v>6</v>
      </c>
      <c r="H7501" s="280" t="s">
        <v>1394</v>
      </c>
      <c r="I7501" s="80"/>
    </row>
    <row r="7502" spans="1:9">
      <c r="A7502" s="280" t="s">
        <v>11954</v>
      </c>
      <c r="B7502" s="280" t="s">
        <v>5748</v>
      </c>
      <c r="C7502" s="280" t="s">
        <v>11768</v>
      </c>
      <c r="D7502" s="280" t="s">
        <v>1394</v>
      </c>
      <c r="E7502" s="80">
        <v>691260</v>
      </c>
      <c r="F7502" s="80">
        <v>711450</v>
      </c>
      <c r="G7502" s="80">
        <v>6</v>
      </c>
      <c r="H7502" s="280" t="s">
        <v>1394</v>
      </c>
      <c r="I7502" s="80"/>
    </row>
    <row r="7503" spans="1:9">
      <c r="A7503" s="280" t="s">
        <v>11955</v>
      </c>
      <c r="B7503" s="280" t="s">
        <v>5750</v>
      </c>
      <c r="C7503" s="280" t="s">
        <v>11768</v>
      </c>
      <c r="D7503" s="280" t="s">
        <v>1394</v>
      </c>
      <c r="E7503" s="80">
        <v>29973322590.481995</v>
      </c>
      <c r="F7503" s="80">
        <v>711450</v>
      </c>
      <c r="G7503" s="80">
        <v>6</v>
      </c>
      <c r="H7503" s="280" t="s">
        <v>1394</v>
      </c>
      <c r="I7503" s="80"/>
    </row>
    <row r="7504" spans="1:9">
      <c r="A7504" s="280" t="s">
        <v>11956</v>
      </c>
      <c r="B7504" s="280" t="s">
        <v>5752</v>
      </c>
      <c r="C7504" s="280" t="s">
        <v>11768</v>
      </c>
      <c r="D7504" s="280" t="s">
        <v>1394</v>
      </c>
      <c r="E7504" s="80">
        <v>0.97162133670672568</v>
      </c>
      <c r="F7504" s="80">
        <v>711450</v>
      </c>
      <c r="G7504" s="80">
        <v>6</v>
      </c>
      <c r="H7504" s="280" t="s">
        <v>1394</v>
      </c>
      <c r="I7504" s="80"/>
    </row>
    <row r="7505" spans="1:9">
      <c r="A7505" s="280" t="s">
        <v>11957</v>
      </c>
      <c r="B7505" s="280" t="s">
        <v>5754</v>
      </c>
      <c r="C7505" s="280" t="s">
        <v>11768</v>
      </c>
      <c r="D7505" s="280" t="s">
        <v>1394</v>
      </c>
      <c r="E7505" s="80">
        <v>42129.907358889584</v>
      </c>
      <c r="F7505" s="80">
        <v>711450</v>
      </c>
      <c r="G7505" s="80">
        <v>6</v>
      </c>
      <c r="H7505" s="280" t="s">
        <v>1394</v>
      </c>
      <c r="I7505" s="80"/>
    </row>
    <row r="7506" spans="1:9">
      <c r="A7506" s="280" t="s">
        <v>11958</v>
      </c>
      <c r="B7506" s="280" t="s">
        <v>1457</v>
      </c>
      <c r="C7506" s="280" t="s">
        <v>11768</v>
      </c>
      <c r="D7506" s="280" t="s">
        <v>1211</v>
      </c>
      <c r="E7506" s="80">
        <v>3.7586745656985193E-2</v>
      </c>
      <c r="F7506" s="80">
        <v>711450</v>
      </c>
      <c r="G7506" s="80">
        <v>6</v>
      </c>
      <c r="H7506" s="280" t="s">
        <v>1342</v>
      </c>
      <c r="I7506" s="80"/>
    </row>
    <row r="7507" spans="1:9">
      <c r="A7507" s="280" t="s">
        <v>11959</v>
      </c>
      <c r="B7507" s="280" t="s">
        <v>1457</v>
      </c>
      <c r="C7507" s="280" t="s">
        <v>11768</v>
      </c>
      <c r="D7507" s="280" t="s">
        <v>1212</v>
      </c>
      <c r="E7507" s="80">
        <v>3.8778959438653081E-2</v>
      </c>
      <c r="F7507" s="80">
        <v>711450</v>
      </c>
      <c r="G7507" s="80">
        <v>6</v>
      </c>
      <c r="H7507" s="280" t="s">
        <v>1342</v>
      </c>
      <c r="I7507" s="80"/>
    </row>
    <row r="7508" spans="1:9">
      <c r="A7508" s="280" t="s">
        <v>11960</v>
      </c>
      <c r="B7508" s="280" t="s">
        <v>1457</v>
      </c>
      <c r="C7508" s="280" t="s">
        <v>11768</v>
      </c>
      <c r="D7508" s="280" t="s">
        <v>1213</v>
      </c>
      <c r="E7508" s="80">
        <v>3.7599850878086441E-2</v>
      </c>
      <c r="F7508" s="80">
        <v>711450</v>
      </c>
      <c r="G7508" s="80">
        <v>6</v>
      </c>
      <c r="H7508" s="280" t="s">
        <v>1342</v>
      </c>
      <c r="I7508" s="80"/>
    </row>
    <row r="7509" spans="1:9">
      <c r="A7509" s="280" t="s">
        <v>11961</v>
      </c>
      <c r="B7509" s="280" t="s">
        <v>1457</v>
      </c>
      <c r="C7509" s="280" t="s">
        <v>11768</v>
      </c>
      <c r="D7509" s="280" t="s">
        <v>1214</v>
      </c>
      <c r="E7509" s="80">
        <v>3.8709546547411523E-2</v>
      </c>
      <c r="F7509" s="80">
        <v>711450</v>
      </c>
      <c r="G7509" s="80">
        <v>6</v>
      </c>
      <c r="H7509" s="280" t="s">
        <v>1342</v>
      </c>
      <c r="I7509" s="80"/>
    </row>
    <row r="7510" spans="1:9">
      <c r="A7510" s="280" t="s">
        <v>11962</v>
      </c>
      <c r="B7510" s="280" t="s">
        <v>1457</v>
      </c>
      <c r="C7510" s="280" t="s">
        <v>11768</v>
      </c>
      <c r="D7510" s="280" t="s">
        <v>1215</v>
      </c>
      <c r="E7510" s="80">
        <v>3.8443047370020855E-2</v>
      </c>
      <c r="F7510" s="80">
        <v>711450</v>
      </c>
      <c r="G7510" s="80">
        <v>6</v>
      </c>
      <c r="H7510" s="280" t="s">
        <v>1342</v>
      </c>
      <c r="I7510" s="80"/>
    </row>
    <row r="7511" spans="1:9">
      <c r="A7511" s="280" t="s">
        <v>11963</v>
      </c>
      <c r="B7511" s="280" t="s">
        <v>1457</v>
      </c>
      <c r="C7511" s="280" t="s">
        <v>11768</v>
      </c>
      <c r="D7511" s="280" t="s">
        <v>1216</v>
      </c>
      <c r="E7511" s="80">
        <v>4.0588449027141531E-2</v>
      </c>
      <c r="F7511" s="80">
        <v>711450</v>
      </c>
      <c r="G7511" s="80">
        <v>6</v>
      </c>
      <c r="H7511" s="280" t="s">
        <v>1342</v>
      </c>
      <c r="I7511" s="80"/>
    </row>
    <row r="7512" spans="1:9">
      <c r="A7512" s="280" t="s">
        <v>11964</v>
      </c>
      <c r="B7512" s="280" t="s">
        <v>1457</v>
      </c>
      <c r="C7512" s="280" t="s">
        <v>11768</v>
      </c>
      <c r="D7512" s="280" t="s">
        <v>1217</v>
      </c>
      <c r="E7512" s="80">
        <v>3.3126350136416481E-2</v>
      </c>
      <c r="F7512" s="80">
        <v>711450</v>
      </c>
      <c r="G7512" s="80">
        <v>6</v>
      </c>
      <c r="H7512" s="280" t="s">
        <v>1342</v>
      </c>
      <c r="I7512" s="80"/>
    </row>
    <row r="7513" spans="1:9">
      <c r="A7513" s="280" t="s">
        <v>11965</v>
      </c>
      <c r="B7513" s="280" t="s">
        <v>1457</v>
      </c>
      <c r="C7513" s="280" t="s">
        <v>11768</v>
      </c>
      <c r="D7513" s="280" t="s">
        <v>1218</v>
      </c>
      <c r="E7513" s="80">
        <v>3.3228157816990858E-2</v>
      </c>
      <c r="F7513" s="80">
        <v>711450</v>
      </c>
      <c r="G7513" s="80">
        <v>6</v>
      </c>
      <c r="H7513" s="280" t="s">
        <v>1342</v>
      </c>
      <c r="I7513" s="80"/>
    </row>
    <row r="7514" spans="1:9">
      <c r="A7514" s="280" t="s">
        <v>11966</v>
      </c>
      <c r="B7514" s="280" t="s">
        <v>1457</v>
      </c>
      <c r="C7514" s="280" t="s">
        <v>11768</v>
      </c>
      <c r="D7514" s="280" t="s">
        <v>1219</v>
      </c>
      <c r="E7514" s="80">
        <v>4268.1911801040224</v>
      </c>
      <c r="F7514" s="80">
        <v>711450</v>
      </c>
      <c r="G7514" s="80">
        <v>6</v>
      </c>
      <c r="H7514" s="280" t="s">
        <v>1342</v>
      </c>
      <c r="I7514" s="80"/>
    </row>
    <row r="7515" spans="1:9">
      <c r="A7515" s="280" t="s">
        <v>11967</v>
      </c>
      <c r="B7515" s="280" t="s">
        <v>1457</v>
      </c>
      <c r="C7515" s="280" t="s">
        <v>11768</v>
      </c>
      <c r="D7515" s="280" t="s">
        <v>1347</v>
      </c>
      <c r="E7515" s="80">
        <v>6.884046671974911E-2</v>
      </c>
      <c r="F7515" s="80">
        <v>711450</v>
      </c>
      <c r="G7515" s="80">
        <v>6</v>
      </c>
      <c r="H7515" s="280" t="s">
        <v>1342</v>
      </c>
      <c r="I7515" s="80"/>
    </row>
    <row r="7516" spans="1:9">
      <c r="A7516" s="280" t="s">
        <v>11968</v>
      </c>
      <c r="B7516" s="280" t="s">
        <v>1457</v>
      </c>
      <c r="C7516" s="280" t="s">
        <v>11768</v>
      </c>
      <c r="D7516" s="280" t="s">
        <v>1344</v>
      </c>
      <c r="E7516" s="80">
        <v>0.16674545926610099</v>
      </c>
      <c r="F7516" s="80">
        <v>711450</v>
      </c>
      <c r="G7516" s="80">
        <v>6</v>
      </c>
      <c r="H7516" s="280" t="s">
        <v>1342</v>
      </c>
      <c r="I7516" s="80"/>
    </row>
    <row r="7517" spans="1:9">
      <c r="A7517" s="280" t="s">
        <v>8927</v>
      </c>
      <c r="B7517" s="280" t="s">
        <v>5752</v>
      </c>
      <c r="C7517" s="280" t="s">
        <v>1211</v>
      </c>
      <c r="D7517" s="280" t="s">
        <v>1394</v>
      </c>
      <c r="E7517" s="80">
        <v>1</v>
      </c>
      <c r="F7517" s="80">
        <v>711450</v>
      </c>
      <c r="G7517" s="80">
        <v>6</v>
      </c>
      <c r="H7517" s="280" t="s">
        <v>1394</v>
      </c>
      <c r="I7517" s="80"/>
    </row>
    <row r="7518" spans="1:9">
      <c r="A7518" s="280" t="s">
        <v>8928</v>
      </c>
      <c r="B7518" s="280" t="s">
        <v>5754</v>
      </c>
      <c r="C7518" s="280" t="s">
        <v>1211</v>
      </c>
      <c r="D7518" s="280" t="s">
        <v>1394</v>
      </c>
      <c r="E7518" s="80">
        <v>1156527.8194011473</v>
      </c>
      <c r="F7518" s="80">
        <v>711450</v>
      </c>
      <c r="G7518" s="80">
        <v>6</v>
      </c>
      <c r="H7518" s="280" t="s">
        <v>1394</v>
      </c>
      <c r="I7518" s="80"/>
    </row>
    <row r="7519" spans="1:9">
      <c r="A7519" s="280" t="s">
        <v>8929</v>
      </c>
      <c r="B7519" s="280" t="s">
        <v>1457</v>
      </c>
      <c r="C7519" s="280" t="s">
        <v>1211</v>
      </c>
      <c r="D7519" s="280" t="s">
        <v>1211</v>
      </c>
      <c r="E7519" s="80">
        <v>1</v>
      </c>
      <c r="F7519" s="80">
        <v>711450</v>
      </c>
      <c r="G7519" s="80">
        <v>6</v>
      </c>
      <c r="H7519" s="280" t="s">
        <v>1342</v>
      </c>
      <c r="I7519" s="80"/>
    </row>
    <row r="7520" spans="1:9">
      <c r="A7520" s="280" t="s">
        <v>8930</v>
      </c>
      <c r="B7520" s="280" t="s">
        <v>1457</v>
      </c>
      <c r="C7520" s="280" t="s">
        <v>1211</v>
      </c>
      <c r="D7520" s="280" t="s">
        <v>1212</v>
      </c>
      <c r="E7520" s="80">
        <v>1.0294389050785453</v>
      </c>
      <c r="F7520" s="80">
        <v>711450</v>
      </c>
      <c r="G7520" s="80">
        <v>6</v>
      </c>
      <c r="H7520" s="280" t="s">
        <v>1342</v>
      </c>
      <c r="I7520" s="80"/>
    </row>
    <row r="7521" spans="1:9">
      <c r="A7521" s="280" t="s">
        <v>8931</v>
      </c>
      <c r="B7521" s="280" t="s">
        <v>1457</v>
      </c>
      <c r="C7521" s="280" t="s">
        <v>1211</v>
      </c>
      <c r="D7521" s="280" t="s">
        <v>1213</v>
      </c>
      <c r="E7521" s="80">
        <v>1.0004220704714517</v>
      </c>
      <c r="F7521" s="80">
        <v>711450</v>
      </c>
      <c r="G7521" s="80">
        <v>6</v>
      </c>
      <c r="H7521" s="280" t="s">
        <v>1342</v>
      </c>
      <c r="I7521" s="80"/>
    </row>
    <row r="7522" spans="1:9">
      <c r="A7522" s="280" t="s">
        <v>8932</v>
      </c>
      <c r="B7522" s="280" t="s">
        <v>1457</v>
      </c>
      <c r="C7522" s="280" t="s">
        <v>1211</v>
      </c>
      <c r="D7522" s="280" t="s">
        <v>1214</v>
      </c>
      <c r="E7522" s="80">
        <v>1.0276540575974495</v>
      </c>
      <c r="F7522" s="80">
        <v>711450</v>
      </c>
      <c r="G7522" s="80">
        <v>6</v>
      </c>
      <c r="H7522" s="280" t="s">
        <v>1342</v>
      </c>
      <c r="I7522" s="80"/>
    </row>
    <row r="7523" spans="1:9">
      <c r="A7523" s="280" t="s">
        <v>8933</v>
      </c>
      <c r="B7523" s="280" t="s">
        <v>1457</v>
      </c>
      <c r="C7523" s="280" t="s">
        <v>1211</v>
      </c>
      <c r="D7523" s="280" t="s">
        <v>1215</v>
      </c>
      <c r="E7523" s="80">
        <v>1.0216282611943732</v>
      </c>
      <c r="F7523" s="80">
        <v>711450</v>
      </c>
      <c r="G7523" s="80">
        <v>6</v>
      </c>
      <c r="H7523" s="280" t="s">
        <v>1342</v>
      </c>
      <c r="I7523" s="80"/>
    </row>
    <row r="7524" spans="1:9">
      <c r="A7524" s="280" t="s">
        <v>8934</v>
      </c>
      <c r="B7524" s="280" t="s">
        <v>1457</v>
      </c>
      <c r="C7524" s="280" t="s">
        <v>1211</v>
      </c>
      <c r="D7524" s="280" t="s">
        <v>1216</v>
      </c>
      <c r="E7524" s="80">
        <v>1.1102850638414972</v>
      </c>
      <c r="F7524" s="80">
        <v>711450</v>
      </c>
      <c r="G7524" s="80">
        <v>6</v>
      </c>
      <c r="H7524" s="280" t="s">
        <v>1342</v>
      </c>
      <c r="I7524" s="80"/>
    </row>
    <row r="7525" spans="1:9">
      <c r="A7525" s="280" t="s">
        <v>8935</v>
      </c>
      <c r="B7525" s="280" t="s">
        <v>1457</v>
      </c>
      <c r="C7525" s="280" t="s">
        <v>1211</v>
      </c>
      <c r="D7525" s="280" t="s">
        <v>1217</v>
      </c>
      <c r="E7525" s="80">
        <v>0.89578849508691905</v>
      </c>
      <c r="F7525" s="80">
        <v>711450</v>
      </c>
      <c r="G7525" s="80">
        <v>6</v>
      </c>
      <c r="H7525" s="280" t="s">
        <v>1342</v>
      </c>
      <c r="I7525" s="80"/>
    </row>
    <row r="7526" spans="1:9">
      <c r="A7526" s="280" t="s">
        <v>8936</v>
      </c>
      <c r="B7526" s="280" t="s">
        <v>1457</v>
      </c>
      <c r="C7526" s="280" t="s">
        <v>1211</v>
      </c>
      <c r="D7526" s="280" t="s">
        <v>1218</v>
      </c>
      <c r="E7526" s="80">
        <v>0.91010667858802974</v>
      </c>
      <c r="F7526" s="80">
        <v>711450</v>
      </c>
      <c r="G7526" s="80">
        <v>6</v>
      </c>
      <c r="H7526" s="280" t="s">
        <v>1342</v>
      </c>
      <c r="I7526" s="80"/>
    </row>
    <row r="7527" spans="1:9">
      <c r="A7527" s="280" t="s">
        <v>8937</v>
      </c>
      <c r="B7527" s="280" t="s">
        <v>1457</v>
      </c>
      <c r="C7527" s="280" t="s">
        <v>1211</v>
      </c>
      <c r="D7527" s="280" t="s">
        <v>1219</v>
      </c>
      <c r="E7527" s="80">
        <v>120747.85627187132</v>
      </c>
      <c r="F7527" s="80">
        <v>711450</v>
      </c>
      <c r="G7527" s="80">
        <v>6</v>
      </c>
      <c r="H7527" s="280" t="s">
        <v>1342</v>
      </c>
      <c r="I7527" s="80"/>
    </row>
    <row r="7528" spans="1:9">
      <c r="A7528" s="280" t="s">
        <v>8938</v>
      </c>
      <c r="B7528" s="280" t="s">
        <v>1457</v>
      </c>
      <c r="C7528" s="280" t="s">
        <v>1211</v>
      </c>
      <c r="D7528" s="280" t="s">
        <v>1347</v>
      </c>
      <c r="E7528" s="80">
        <v>1.8351810363220808</v>
      </c>
      <c r="F7528" s="80">
        <v>711450</v>
      </c>
      <c r="G7528" s="80">
        <v>6</v>
      </c>
      <c r="H7528" s="280" t="s">
        <v>1342</v>
      </c>
      <c r="I7528" s="80"/>
    </row>
    <row r="7529" spans="1:9">
      <c r="A7529" s="280" t="s">
        <v>8939</v>
      </c>
      <c r="B7529" s="280" t="s">
        <v>1393</v>
      </c>
      <c r="C7529" s="280" t="s">
        <v>1211</v>
      </c>
      <c r="D7529" s="280" t="s">
        <v>1347</v>
      </c>
      <c r="E7529" s="80">
        <v>0</v>
      </c>
      <c r="F7529" s="80">
        <v>711450</v>
      </c>
      <c r="G7529" s="80">
        <v>6</v>
      </c>
      <c r="H7529" s="280" t="s">
        <v>1394</v>
      </c>
      <c r="I7529" s="80"/>
    </row>
    <row r="7530" spans="1:9">
      <c r="A7530" s="280" t="s">
        <v>8940</v>
      </c>
      <c r="B7530" s="280" t="s">
        <v>1415</v>
      </c>
      <c r="C7530" s="280" t="s">
        <v>1211</v>
      </c>
      <c r="D7530" s="280" t="s">
        <v>1347</v>
      </c>
      <c r="E7530" s="80">
        <v>0</v>
      </c>
      <c r="F7530" s="80">
        <v>711450</v>
      </c>
      <c r="G7530" s="80">
        <v>6</v>
      </c>
      <c r="H7530" s="280" t="s">
        <v>1394</v>
      </c>
      <c r="I7530" s="80"/>
    </row>
    <row r="7531" spans="1:9">
      <c r="A7531" s="280" t="s">
        <v>8941</v>
      </c>
      <c r="B7531" s="280" t="s">
        <v>1436</v>
      </c>
      <c r="C7531" s="280" t="s">
        <v>1211</v>
      </c>
      <c r="D7531" s="280" t="s">
        <v>1347</v>
      </c>
      <c r="E7531" s="80">
        <v>0</v>
      </c>
      <c r="F7531" s="80">
        <v>711450</v>
      </c>
      <c r="G7531" s="80">
        <v>6</v>
      </c>
      <c r="H7531" s="280" t="s">
        <v>1394</v>
      </c>
      <c r="I7531" s="80"/>
    </row>
    <row r="7532" spans="1:9">
      <c r="A7532" s="280" t="s">
        <v>8942</v>
      </c>
      <c r="B7532" s="280" t="s">
        <v>1457</v>
      </c>
      <c r="C7532" s="280" t="s">
        <v>1211</v>
      </c>
      <c r="D7532" s="280" t="s">
        <v>1344</v>
      </c>
      <c r="E7532" s="80">
        <v>4.4469190168329602</v>
      </c>
      <c r="F7532" s="80">
        <v>711450</v>
      </c>
      <c r="G7532" s="80">
        <v>6</v>
      </c>
      <c r="H7532" s="280" t="s">
        <v>1342</v>
      </c>
      <c r="I7532" s="80"/>
    </row>
    <row r="7533" spans="1:9">
      <c r="A7533" s="280" t="s">
        <v>8943</v>
      </c>
      <c r="B7533" s="280" t="s">
        <v>1393</v>
      </c>
      <c r="C7533" s="280" t="s">
        <v>1211</v>
      </c>
      <c r="D7533" s="280" t="s">
        <v>1344</v>
      </c>
      <c r="E7533" s="80">
        <v>0</v>
      </c>
      <c r="F7533" s="80">
        <v>711450</v>
      </c>
      <c r="G7533" s="80">
        <v>6</v>
      </c>
      <c r="H7533" s="280" t="s">
        <v>1394</v>
      </c>
      <c r="I7533" s="80"/>
    </row>
    <row r="7534" spans="1:9">
      <c r="A7534" s="280" t="s">
        <v>8944</v>
      </c>
      <c r="B7534" s="280" t="s">
        <v>1415</v>
      </c>
      <c r="C7534" s="280" t="s">
        <v>1211</v>
      </c>
      <c r="D7534" s="280" t="s">
        <v>1344</v>
      </c>
      <c r="E7534" s="80">
        <v>0</v>
      </c>
      <c r="F7534" s="80">
        <v>711450</v>
      </c>
      <c r="G7534" s="80">
        <v>6</v>
      </c>
      <c r="H7534" s="280" t="s">
        <v>1394</v>
      </c>
      <c r="I7534" s="80"/>
    </row>
    <row r="7535" spans="1:9">
      <c r="A7535" s="280" t="s">
        <v>8945</v>
      </c>
      <c r="B7535" s="280" t="s">
        <v>1436</v>
      </c>
      <c r="C7535" s="280" t="s">
        <v>1211</v>
      </c>
      <c r="D7535" s="280" t="s">
        <v>1344</v>
      </c>
      <c r="E7535" s="80">
        <v>0</v>
      </c>
      <c r="F7535" s="80">
        <v>711450</v>
      </c>
      <c r="G7535" s="80">
        <v>6</v>
      </c>
      <c r="H7535" s="280" t="s">
        <v>1394</v>
      </c>
      <c r="I7535" s="80"/>
    </row>
    <row r="7536" spans="1:9">
      <c r="A7536" s="280" t="s">
        <v>8946</v>
      </c>
      <c r="B7536" s="280" t="s">
        <v>5752</v>
      </c>
      <c r="C7536" s="280" t="s">
        <v>1212</v>
      </c>
      <c r="D7536" s="280" t="s">
        <v>1394</v>
      </c>
      <c r="E7536" s="80">
        <v>1</v>
      </c>
      <c r="F7536" s="80">
        <v>711450</v>
      </c>
      <c r="G7536" s="80">
        <v>6</v>
      </c>
      <c r="H7536" s="280" t="s">
        <v>1394</v>
      </c>
      <c r="I7536" s="80"/>
    </row>
    <row r="7537" spans="1:9">
      <c r="A7537" s="280" t="s">
        <v>8947</v>
      </c>
      <c r="B7537" s="280" t="s">
        <v>5754</v>
      </c>
      <c r="C7537" s="280" t="s">
        <v>1212</v>
      </c>
      <c r="D7537" s="280" t="s">
        <v>1394</v>
      </c>
      <c r="E7537" s="80">
        <v>1124867.6906989173</v>
      </c>
      <c r="F7537" s="80">
        <v>711450</v>
      </c>
      <c r="G7537" s="80">
        <v>6</v>
      </c>
      <c r="H7537" s="280" t="s">
        <v>1394</v>
      </c>
      <c r="I7537" s="80"/>
    </row>
    <row r="7538" spans="1:9">
      <c r="A7538" s="280" t="s">
        <v>8948</v>
      </c>
      <c r="B7538" s="280" t="s">
        <v>1457</v>
      </c>
      <c r="C7538" s="280" t="s">
        <v>1212</v>
      </c>
      <c r="D7538" s="280" t="s">
        <v>1211</v>
      </c>
      <c r="E7538" s="80">
        <v>0.97255598394073606</v>
      </c>
      <c r="F7538" s="80">
        <v>711450</v>
      </c>
      <c r="G7538" s="80">
        <v>6</v>
      </c>
      <c r="H7538" s="280" t="s">
        <v>1342</v>
      </c>
      <c r="I7538" s="80"/>
    </row>
    <row r="7539" spans="1:9">
      <c r="A7539" s="280" t="s">
        <v>8949</v>
      </c>
      <c r="B7539" s="280" t="s">
        <v>1457</v>
      </c>
      <c r="C7539" s="280" t="s">
        <v>1212</v>
      </c>
      <c r="D7539" s="280" t="s">
        <v>1212</v>
      </c>
      <c r="E7539" s="80">
        <v>1</v>
      </c>
      <c r="F7539" s="80">
        <v>711450</v>
      </c>
      <c r="G7539" s="80">
        <v>6</v>
      </c>
      <c r="H7539" s="280" t="s">
        <v>1342</v>
      </c>
      <c r="I7539" s="80"/>
    </row>
    <row r="7540" spans="1:9">
      <c r="A7540" s="280" t="s">
        <v>8950</v>
      </c>
      <c r="B7540" s="280" t="s">
        <v>1457</v>
      </c>
      <c r="C7540" s="280" t="s">
        <v>1212</v>
      </c>
      <c r="D7540" s="280" t="s">
        <v>1213</v>
      </c>
      <c r="E7540" s="80">
        <v>0.97296264394106391</v>
      </c>
      <c r="F7540" s="80">
        <v>711450</v>
      </c>
      <c r="G7540" s="80">
        <v>6</v>
      </c>
      <c r="H7540" s="280" t="s">
        <v>1342</v>
      </c>
      <c r="I7540" s="80"/>
    </row>
    <row r="7541" spans="1:9">
      <c r="A7541" s="280" t="s">
        <v>8951</v>
      </c>
      <c r="B7541" s="280" t="s">
        <v>1457</v>
      </c>
      <c r="C7541" s="280" t="s">
        <v>1212</v>
      </c>
      <c r="D7541" s="280" t="s">
        <v>1214</v>
      </c>
      <c r="E7541" s="80">
        <v>0.99827616094860172</v>
      </c>
      <c r="F7541" s="80">
        <v>711450</v>
      </c>
      <c r="G7541" s="80">
        <v>6</v>
      </c>
      <c r="H7541" s="280" t="s">
        <v>1342</v>
      </c>
      <c r="I7541" s="80"/>
    </row>
    <row r="7542" spans="1:9">
      <c r="A7542" s="280" t="s">
        <v>8952</v>
      </c>
      <c r="B7542" s="280" t="s">
        <v>1457</v>
      </c>
      <c r="C7542" s="280" t="s">
        <v>1212</v>
      </c>
      <c r="D7542" s="280" t="s">
        <v>1215</v>
      </c>
      <c r="E7542" s="80">
        <v>0.99246411375875176</v>
      </c>
      <c r="F7542" s="80">
        <v>711450</v>
      </c>
      <c r="G7542" s="80">
        <v>6</v>
      </c>
      <c r="H7542" s="280" t="s">
        <v>1342</v>
      </c>
      <c r="I7542" s="80"/>
    </row>
    <row r="7543" spans="1:9">
      <c r="A7543" s="280" t="s">
        <v>8953</v>
      </c>
      <c r="B7543" s="280" t="s">
        <v>1457</v>
      </c>
      <c r="C7543" s="280" t="s">
        <v>1212</v>
      </c>
      <c r="D7543" s="280" t="s">
        <v>1216</v>
      </c>
      <c r="E7543" s="80">
        <v>1.0938866911834118</v>
      </c>
      <c r="F7543" s="80">
        <v>711450</v>
      </c>
      <c r="G7543" s="80">
        <v>6</v>
      </c>
      <c r="H7543" s="280" t="s">
        <v>1342</v>
      </c>
      <c r="I7543" s="80"/>
    </row>
    <row r="7544" spans="1:9">
      <c r="A7544" s="280" t="s">
        <v>8954</v>
      </c>
      <c r="B7544" s="280" t="s">
        <v>1457</v>
      </c>
      <c r="C7544" s="280" t="s">
        <v>1212</v>
      </c>
      <c r="D7544" s="280" t="s">
        <v>1217</v>
      </c>
      <c r="E7544" s="80">
        <v>0.8705268643807772</v>
      </c>
      <c r="F7544" s="80">
        <v>711450</v>
      </c>
      <c r="G7544" s="80">
        <v>6</v>
      </c>
      <c r="H7544" s="280" t="s">
        <v>1342</v>
      </c>
      <c r="I7544" s="80"/>
    </row>
    <row r="7545" spans="1:9">
      <c r="A7545" s="280" t="s">
        <v>8955</v>
      </c>
      <c r="B7545" s="280" t="s">
        <v>1457</v>
      </c>
      <c r="C7545" s="280" t="s">
        <v>1212</v>
      </c>
      <c r="D7545" s="280" t="s">
        <v>1218</v>
      </c>
      <c r="E7545" s="80">
        <v>0.88775212543444859</v>
      </c>
      <c r="F7545" s="80">
        <v>711450</v>
      </c>
      <c r="G7545" s="80">
        <v>6</v>
      </c>
      <c r="H7545" s="280" t="s">
        <v>1342</v>
      </c>
      <c r="I7545" s="80"/>
    </row>
    <row r="7546" spans="1:9">
      <c r="A7546" s="280" t="s">
        <v>8956</v>
      </c>
      <c r="B7546" s="280" t="s">
        <v>1457</v>
      </c>
      <c r="C7546" s="280" t="s">
        <v>1212</v>
      </c>
      <c r="D7546" s="280" t="s">
        <v>1219</v>
      </c>
      <c r="E7546" s="80">
        <v>117991.55501184186</v>
      </c>
      <c r="F7546" s="80">
        <v>711450</v>
      </c>
      <c r="G7546" s="80">
        <v>6</v>
      </c>
      <c r="H7546" s="280" t="s">
        <v>1342</v>
      </c>
      <c r="I7546" s="80"/>
    </row>
    <row r="7547" spans="1:9">
      <c r="A7547" s="280" t="s">
        <v>8957</v>
      </c>
      <c r="B7547" s="280" t="s">
        <v>1457</v>
      </c>
      <c r="C7547" s="280" t="s">
        <v>1212</v>
      </c>
      <c r="D7547" s="280" t="s">
        <v>1347</v>
      </c>
      <c r="E7547" s="80">
        <v>1.7859062101064958</v>
      </c>
      <c r="F7547" s="80">
        <v>711450</v>
      </c>
      <c r="G7547" s="80">
        <v>6</v>
      </c>
      <c r="H7547" s="280" t="s">
        <v>1342</v>
      </c>
      <c r="I7547" s="80"/>
    </row>
    <row r="7548" spans="1:9">
      <c r="A7548" s="280" t="s">
        <v>8958</v>
      </c>
      <c r="B7548" s="280" t="s">
        <v>1393</v>
      </c>
      <c r="C7548" s="280" t="s">
        <v>1212</v>
      </c>
      <c r="D7548" s="280" t="s">
        <v>1347</v>
      </c>
      <c r="E7548" s="80">
        <v>0</v>
      </c>
      <c r="F7548" s="80">
        <v>711450</v>
      </c>
      <c r="G7548" s="80">
        <v>6</v>
      </c>
      <c r="H7548" s="280" t="s">
        <v>1394</v>
      </c>
      <c r="I7548" s="80"/>
    </row>
    <row r="7549" spans="1:9">
      <c r="A7549" s="280" t="s">
        <v>8959</v>
      </c>
      <c r="B7549" s="280" t="s">
        <v>1415</v>
      </c>
      <c r="C7549" s="280" t="s">
        <v>1212</v>
      </c>
      <c r="D7549" s="280" t="s">
        <v>1347</v>
      </c>
      <c r="E7549" s="80">
        <v>0</v>
      </c>
      <c r="F7549" s="80">
        <v>711450</v>
      </c>
      <c r="G7549" s="80">
        <v>6</v>
      </c>
      <c r="H7549" s="280" t="s">
        <v>1394</v>
      </c>
      <c r="I7549" s="80"/>
    </row>
    <row r="7550" spans="1:9">
      <c r="A7550" s="280" t="s">
        <v>8960</v>
      </c>
      <c r="B7550" s="280" t="s">
        <v>1436</v>
      </c>
      <c r="C7550" s="280" t="s">
        <v>1212</v>
      </c>
      <c r="D7550" s="280" t="s">
        <v>1347</v>
      </c>
      <c r="E7550" s="80">
        <v>0</v>
      </c>
      <c r="F7550" s="80">
        <v>711450</v>
      </c>
      <c r="G7550" s="80">
        <v>6</v>
      </c>
      <c r="H7550" s="280" t="s">
        <v>1394</v>
      </c>
      <c r="I7550" s="80"/>
    </row>
    <row r="7551" spans="1:9">
      <c r="A7551" s="280" t="s">
        <v>8961</v>
      </c>
      <c r="B7551" s="280" t="s">
        <v>1457</v>
      </c>
      <c r="C7551" s="280" t="s">
        <v>1212</v>
      </c>
      <c r="D7551" s="280" t="s">
        <v>1344</v>
      </c>
      <c r="E7551" s="80">
        <v>4.3257730409017112</v>
      </c>
      <c r="F7551" s="80">
        <v>711450</v>
      </c>
      <c r="G7551" s="80">
        <v>6</v>
      </c>
      <c r="H7551" s="280" t="s">
        <v>1342</v>
      </c>
      <c r="I7551" s="80"/>
    </row>
    <row r="7552" spans="1:9">
      <c r="A7552" s="280" t="s">
        <v>8962</v>
      </c>
      <c r="B7552" s="280" t="s">
        <v>1393</v>
      </c>
      <c r="C7552" s="280" t="s">
        <v>1212</v>
      </c>
      <c r="D7552" s="280" t="s">
        <v>1344</v>
      </c>
      <c r="E7552" s="80">
        <v>0</v>
      </c>
      <c r="F7552" s="80">
        <v>711450</v>
      </c>
      <c r="G7552" s="80">
        <v>6</v>
      </c>
      <c r="H7552" s="280" t="s">
        <v>1394</v>
      </c>
      <c r="I7552" s="80"/>
    </row>
    <row r="7553" spans="1:9">
      <c r="A7553" s="280" t="s">
        <v>8963</v>
      </c>
      <c r="B7553" s="280" t="s">
        <v>1415</v>
      </c>
      <c r="C7553" s="280" t="s">
        <v>1212</v>
      </c>
      <c r="D7553" s="280" t="s">
        <v>1344</v>
      </c>
      <c r="E7553" s="80">
        <v>0</v>
      </c>
      <c r="F7553" s="80">
        <v>711450</v>
      </c>
      <c r="G7553" s="80">
        <v>6</v>
      </c>
      <c r="H7553" s="280" t="s">
        <v>1394</v>
      </c>
      <c r="I7553" s="80"/>
    </row>
    <row r="7554" spans="1:9">
      <c r="A7554" s="280" t="s">
        <v>8964</v>
      </c>
      <c r="B7554" s="280" t="s">
        <v>1436</v>
      </c>
      <c r="C7554" s="280" t="s">
        <v>1212</v>
      </c>
      <c r="D7554" s="280" t="s">
        <v>1344</v>
      </c>
      <c r="E7554" s="80">
        <v>0</v>
      </c>
      <c r="F7554" s="80">
        <v>711450</v>
      </c>
      <c r="G7554" s="80">
        <v>6</v>
      </c>
      <c r="H7554" s="280" t="s">
        <v>1394</v>
      </c>
      <c r="I7554" s="80"/>
    </row>
    <row r="7555" spans="1:9">
      <c r="A7555" s="280" t="s">
        <v>8965</v>
      </c>
      <c r="B7555" s="280" t="s">
        <v>5752</v>
      </c>
      <c r="C7555" s="280" t="s">
        <v>1213</v>
      </c>
      <c r="D7555" s="280" t="s">
        <v>1394</v>
      </c>
      <c r="E7555" s="80">
        <v>1</v>
      </c>
      <c r="F7555" s="80">
        <v>711450</v>
      </c>
      <c r="G7555" s="80">
        <v>6</v>
      </c>
      <c r="H7555" s="280" t="s">
        <v>1394</v>
      </c>
      <c r="I7555" s="80"/>
    </row>
    <row r="7556" spans="1:9">
      <c r="A7556" s="280" t="s">
        <v>8966</v>
      </c>
      <c r="B7556" s="280" t="s">
        <v>5754</v>
      </c>
      <c r="C7556" s="280" t="s">
        <v>1213</v>
      </c>
      <c r="D7556" s="280" t="s">
        <v>1394</v>
      </c>
      <c r="E7556" s="80">
        <v>1156038.779141613</v>
      </c>
      <c r="F7556" s="80">
        <v>711450</v>
      </c>
      <c r="G7556" s="80">
        <v>6</v>
      </c>
      <c r="H7556" s="280" t="s">
        <v>1394</v>
      </c>
      <c r="I7556" s="80"/>
    </row>
    <row r="7557" spans="1:9">
      <c r="A7557" s="280" t="s">
        <v>8967</v>
      </c>
      <c r="B7557" s="280" t="s">
        <v>1457</v>
      </c>
      <c r="C7557" s="280" t="s">
        <v>1213</v>
      </c>
      <c r="D7557" s="280" t="s">
        <v>1211</v>
      </c>
      <c r="E7557" s="80">
        <v>0.9995907135693326</v>
      </c>
      <c r="F7557" s="80">
        <v>711450</v>
      </c>
      <c r="G7557" s="80">
        <v>6</v>
      </c>
      <c r="H7557" s="280" t="s">
        <v>1342</v>
      </c>
      <c r="I7557" s="80"/>
    </row>
    <row r="7558" spans="1:9">
      <c r="A7558" s="280" t="s">
        <v>8968</v>
      </c>
      <c r="B7558" s="280" t="s">
        <v>1457</v>
      </c>
      <c r="C7558" s="280" t="s">
        <v>1213</v>
      </c>
      <c r="D7558" s="280" t="s">
        <v>1212</v>
      </c>
      <c r="E7558" s="80">
        <v>1.0290140415298439</v>
      </c>
      <c r="F7558" s="80">
        <v>711450</v>
      </c>
      <c r="G7558" s="80">
        <v>6</v>
      </c>
      <c r="H7558" s="280" t="s">
        <v>1342</v>
      </c>
      <c r="I7558" s="80"/>
    </row>
    <row r="7559" spans="1:9">
      <c r="A7559" s="280" t="s">
        <v>8969</v>
      </c>
      <c r="B7559" s="280" t="s">
        <v>1457</v>
      </c>
      <c r="C7559" s="280" t="s">
        <v>1213</v>
      </c>
      <c r="D7559" s="280" t="s">
        <v>1213</v>
      </c>
      <c r="E7559" s="80">
        <v>1</v>
      </c>
      <c r="F7559" s="80">
        <v>711450</v>
      </c>
      <c r="G7559" s="80">
        <v>6</v>
      </c>
      <c r="H7559" s="280" t="s">
        <v>1342</v>
      </c>
      <c r="I7559" s="80"/>
    </row>
    <row r="7560" spans="1:9">
      <c r="A7560" s="280" t="s">
        <v>8970</v>
      </c>
      <c r="B7560" s="280" t="s">
        <v>1457</v>
      </c>
      <c r="C7560" s="280" t="s">
        <v>1213</v>
      </c>
      <c r="D7560" s="280" t="s">
        <v>1214</v>
      </c>
      <c r="E7560" s="80">
        <v>1.027229858583127</v>
      </c>
      <c r="F7560" s="80">
        <v>711450</v>
      </c>
      <c r="G7560" s="80">
        <v>6</v>
      </c>
      <c r="H7560" s="280" t="s">
        <v>1342</v>
      </c>
      <c r="I7560" s="80"/>
    </row>
    <row r="7561" spans="1:9">
      <c r="A7561" s="280" t="s">
        <v>8971</v>
      </c>
      <c r="B7561" s="280" t="s">
        <v>1457</v>
      </c>
      <c r="C7561" s="280" t="s">
        <v>1213</v>
      </c>
      <c r="D7561" s="280" t="s">
        <v>1215</v>
      </c>
      <c r="E7561" s="80">
        <v>1.0212065005719639</v>
      </c>
      <c r="F7561" s="80">
        <v>711450</v>
      </c>
      <c r="G7561" s="80">
        <v>6</v>
      </c>
      <c r="H7561" s="280" t="s">
        <v>1342</v>
      </c>
      <c r="I7561" s="80"/>
    </row>
    <row r="7562" spans="1:9">
      <c r="A7562" s="280" t="s">
        <v>8972</v>
      </c>
      <c r="B7562" s="280" t="s">
        <v>1457</v>
      </c>
      <c r="C7562" s="280" t="s">
        <v>1213</v>
      </c>
      <c r="D7562" s="280" t="s">
        <v>1216</v>
      </c>
      <c r="E7562" s="80">
        <v>1.1097086170266635</v>
      </c>
      <c r="F7562" s="80">
        <v>711450</v>
      </c>
      <c r="G7562" s="80">
        <v>6</v>
      </c>
      <c r="H7562" s="280" t="s">
        <v>1342</v>
      </c>
      <c r="I7562" s="80"/>
    </row>
    <row r="7563" spans="1:9">
      <c r="A7563" s="280" t="s">
        <v>8973</v>
      </c>
      <c r="B7563" s="280" t="s">
        <v>1457</v>
      </c>
      <c r="C7563" s="280" t="s">
        <v>1213</v>
      </c>
      <c r="D7563" s="280" t="s">
        <v>1217</v>
      </c>
      <c r="E7563" s="80">
        <v>0.89541688952978715</v>
      </c>
      <c r="F7563" s="80">
        <v>711450</v>
      </c>
      <c r="G7563" s="80">
        <v>6</v>
      </c>
      <c r="H7563" s="280" t="s">
        <v>1342</v>
      </c>
      <c r="I7563" s="80"/>
    </row>
    <row r="7564" spans="1:9">
      <c r="A7564" s="280" t="s">
        <v>8974</v>
      </c>
      <c r="B7564" s="280" t="s">
        <v>1457</v>
      </c>
      <c r="C7564" s="280" t="s">
        <v>1213</v>
      </c>
      <c r="D7564" s="280" t="s">
        <v>1218</v>
      </c>
      <c r="E7564" s="80">
        <v>0.90970195089273964</v>
      </c>
      <c r="F7564" s="80">
        <v>711450</v>
      </c>
      <c r="G7564" s="80">
        <v>6</v>
      </c>
      <c r="H7564" s="280" t="s">
        <v>1342</v>
      </c>
      <c r="I7564" s="80"/>
    </row>
    <row r="7565" spans="1:9">
      <c r="A7565" s="280" t="s">
        <v>8975</v>
      </c>
      <c r="B7565" s="280" t="s">
        <v>1457</v>
      </c>
      <c r="C7565" s="280" t="s">
        <v>1213</v>
      </c>
      <c r="D7565" s="280" t="s">
        <v>1219</v>
      </c>
      <c r="E7565" s="80">
        <v>120747.85586030314</v>
      </c>
      <c r="F7565" s="80">
        <v>711450</v>
      </c>
      <c r="G7565" s="80">
        <v>6</v>
      </c>
      <c r="H7565" s="280" t="s">
        <v>1342</v>
      </c>
      <c r="I7565" s="80"/>
    </row>
    <row r="7566" spans="1:9">
      <c r="A7566" s="280" t="s">
        <v>8976</v>
      </c>
      <c r="B7566" s="280" t="s">
        <v>1457</v>
      </c>
      <c r="C7566" s="280" t="s">
        <v>1213</v>
      </c>
      <c r="D7566" s="280" t="s">
        <v>1347</v>
      </c>
      <c r="E7566" s="80">
        <v>1.8344165909187768</v>
      </c>
      <c r="F7566" s="80">
        <v>711450</v>
      </c>
      <c r="G7566" s="80">
        <v>6</v>
      </c>
      <c r="H7566" s="280" t="s">
        <v>1342</v>
      </c>
      <c r="I7566" s="80"/>
    </row>
    <row r="7567" spans="1:9">
      <c r="A7567" s="280" t="s">
        <v>8977</v>
      </c>
      <c r="B7567" s="280" t="s">
        <v>1393</v>
      </c>
      <c r="C7567" s="280" t="s">
        <v>1213</v>
      </c>
      <c r="D7567" s="280" t="s">
        <v>1347</v>
      </c>
      <c r="E7567" s="80">
        <v>0</v>
      </c>
      <c r="F7567" s="80">
        <v>711450</v>
      </c>
      <c r="G7567" s="80">
        <v>6</v>
      </c>
      <c r="H7567" s="280" t="s">
        <v>1394</v>
      </c>
      <c r="I7567" s="80"/>
    </row>
    <row r="7568" spans="1:9">
      <c r="A7568" s="280" t="s">
        <v>8978</v>
      </c>
      <c r="B7568" s="280" t="s">
        <v>1415</v>
      </c>
      <c r="C7568" s="280" t="s">
        <v>1213</v>
      </c>
      <c r="D7568" s="280" t="s">
        <v>1347</v>
      </c>
      <c r="E7568" s="80">
        <v>0</v>
      </c>
      <c r="F7568" s="80">
        <v>711450</v>
      </c>
      <c r="G7568" s="80">
        <v>6</v>
      </c>
      <c r="H7568" s="280" t="s">
        <v>1394</v>
      </c>
      <c r="I7568" s="80"/>
    </row>
    <row r="7569" spans="1:9">
      <c r="A7569" s="280" t="s">
        <v>8979</v>
      </c>
      <c r="B7569" s="280" t="s">
        <v>1436</v>
      </c>
      <c r="C7569" s="280" t="s">
        <v>1213</v>
      </c>
      <c r="D7569" s="280" t="s">
        <v>1347</v>
      </c>
      <c r="E7569" s="80">
        <v>0</v>
      </c>
      <c r="F7569" s="80">
        <v>711450</v>
      </c>
      <c r="G7569" s="80">
        <v>6</v>
      </c>
      <c r="H7569" s="280" t="s">
        <v>1394</v>
      </c>
      <c r="I7569" s="80"/>
    </row>
    <row r="7570" spans="1:9">
      <c r="A7570" s="280" t="s">
        <v>8980</v>
      </c>
      <c r="B7570" s="280" t="s">
        <v>1457</v>
      </c>
      <c r="C7570" s="280" t="s">
        <v>1213</v>
      </c>
      <c r="D7570" s="280" t="s">
        <v>1344</v>
      </c>
      <c r="E7570" s="80">
        <v>4.4450456985322306</v>
      </c>
      <c r="F7570" s="80">
        <v>711450</v>
      </c>
      <c r="G7570" s="80">
        <v>6</v>
      </c>
      <c r="H7570" s="280" t="s">
        <v>1342</v>
      </c>
      <c r="I7570" s="80"/>
    </row>
    <row r="7571" spans="1:9">
      <c r="A7571" s="280" t="s">
        <v>8981</v>
      </c>
      <c r="B7571" s="280" t="s">
        <v>1393</v>
      </c>
      <c r="C7571" s="280" t="s">
        <v>1213</v>
      </c>
      <c r="D7571" s="280" t="s">
        <v>1344</v>
      </c>
      <c r="E7571" s="80">
        <v>0</v>
      </c>
      <c r="F7571" s="80">
        <v>711450</v>
      </c>
      <c r="G7571" s="80">
        <v>6</v>
      </c>
      <c r="H7571" s="280" t="s">
        <v>1394</v>
      </c>
      <c r="I7571" s="80"/>
    </row>
    <row r="7572" spans="1:9">
      <c r="A7572" s="280" t="s">
        <v>8982</v>
      </c>
      <c r="B7572" s="280" t="s">
        <v>1415</v>
      </c>
      <c r="C7572" s="280" t="s">
        <v>1213</v>
      </c>
      <c r="D7572" s="280" t="s">
        <v>1344</v>
      </c>
      <c r="E7572" s="80">
        <v>0</v>
      </c>
      <c r="F7572" s="80">
        <v>711450</v>
      </c>
      <c r="G7572" s="80">
        <v>6</v>
      </c>
      <c r="H7572" s="280" t="s">
        <v>1394</v>
      </c>
      <c r="I7572" s="80"/>
    </row>
    <row r="7573" spans="1:9">
      <c r="A7573" s="280" t="s">
        <v>8983</v>
      </c>
      <c r="B7573" s="280" t="s">
        <v>1436</v>
      </c>
      <c r="C7573" s="280" t="s">
        <v>1213</v>
      </c>
      <c r="D7573" s="280" t="s">
        <v>1344</v>
      </c>
      <c r="E7573" s="80">
        <v>0</v>
      </c>
      <c r="F7573" s="80">
        <v>711450</v>
      </c>
      <c r="G7573" s="80">
        <v>6</v>
      </c>
      <c r="H7573" s="280" t="s">
        <v>1394</v>
      </c>
      <c r="I7573" s="80"/>
    </row>
    <row r="7574" spans="1:9">
      <c r="A7574" s="280" t="s">
        <v>8984</v>
      </c>
      <c r="B7574" s="280" t="s">
        <v>5752</v>
      </c>
      <c r="C7574" s="280" t="s">
        <v>1214</v>
      </c>
      <c r="D7574" s="280" t="s">
        <v>1394</v>
      </c>
      <c r="E7574" s="80">
        <v>1</v>
      </c>
      <c r="F7574" s="80">
        <v>711450</v>
      </c>
      <c r="G7574" s="80">
        <v>6</v>
      </c>
      <c r="H7574" s="280" t="s">
        <v>1394</v>
      </c>
      <c r="I7574" s="80"/>
    </row>
    <row r="7575" spans="1:9">
      <c r="A7575" s="280" t="s">
        <v>8985</v>
      </c>
      <c r="B7575" s="280" t="s">
        <v>5754</v>
      </c>
      <c r="C7575" s="280" t="s">
        <v>1214</v>
      </c>
      <c r="D7575" s="280" t="s">
        <v>1394</v>
      </c>
      <c r="E7575" s="80">
        <v>1126856.7968657333</v>
      </c>
      <c r="F7575" s="80">
        <v>711450</v>
      </c>
      <c r="G7575" s="80">
        <v>6</v>
      </c>
      <c r="H7575" s="280" t="s">
        <v>1394</v>
      </c>
      <c r="I7575" s="80"/>
    </row>
    <row r="7576" spans="1:9">
      <c r="A7576" s="280" t="s">
        <v>8986</v>
      </c>
      <c r="B7576" s="280" t="s">
        <v>1457</v>
      </c>
      <c r="C7576" s="280" t="s">
        <v>1214</v>
      </c>
      <c r="D7576" s="280" t="s">
        <v>1211</v>
      </c>
      <c r="E7576" s="80">
        <v>0.97425936566790849</v>
      </c>
      <c r="F7576" s="80">
        <v>711450</v>
      </c>
      <c r="G7576" s="80">
        <v>6</v>
      </c>
      <c r="H7576" s="280" t="s">
        <v>1342</v>
      </c>
      <c r="I7576" s="80"/>
    </row>
    <row r="7577" spans="1:9">
      <c r="A7577" s="280" t="s">
        <v>8987</v>
      </c>
      <c r="B7577" s="280" t="s">
        <v>1457</v>
      </c>
      <c r="C7577" s="280" t="s">
        <v>1214</v>
      </c>
      <c r="D7577" s="280" t="s">
        <v>1212</v>
      </c>
      <c r="E7577" s="80">
        <v>1.0017624792228965</v>
      </c>
      <c r="F7577" s="80">
        <v>711450</v>
      </c>
      <c r="G7577" s="80">
        <v>6</v>
      </c>
      <c r="H7577" s="280" t="s">
        <v>1342</v>
      </c>
      <c r="I7577" s="80"/>
    </row>
    <row r="7578" spans="1:9">
      <c r="A7578" s="280" t="s">
        <v>8988</v>
      </c>
      <c r="B7578" s="280" t="s">
        <v>1457</v>
      </c>
      <c r="C7578" s="280" t="s">
        <v>1214</v>
      </c>
      <c r="D7578" s="280" t="s">
        <v>1213</v>
      </c>
      <c r="E7578" s="80">
        <v>0.97466663801715192</v>
      </c>
      <c r="F7578" s="80">
        <v>711450</v>
      </c>
      <c r="G7578" s="80">
        <v>6</v>
      </c>
      <c r="H7578" s="280" t="s">
        <v>1342</v>
      </c>
      <c r="I7578" s="80"/>
    </row>
    <row r="7579" spans="1:9">
      <c r="A7579" s="280" t="s">
        <v>8989</v>
      </c>
      <c r="B7579" s="280" t="s">
        <v>1457</v>
      </c>
      <c r="C7579" s="280" t="s">
        <v>1214</v>
      </c>
      <c r="D7579" s="280" t="s">
        <v>1214</v>
      </c>
      <c r="E7579" s="80">
        <v>1</v>
      </c>
      <c r="F7579" s="80">
        <v>711450</v>
      </c>
      <c r="G7579" s="80">
        <v>6</v>
      </c>
      <c r="H7579" s="280" t="s">
        <v>1342</v>
      </c>
      <c r="I7579" s="80"/>
    </row>
    <row r="7580" spans="1:9">
      <c r="A7580" s="280" t="s">
        <v>8990</v>
      </c>
      <c r="B7580" s="280" t="s">
        <v>1457</v>
      </c>
      <c r="C7580" s="280" t="s">
        <v>1214</v>
      </c>
      <c r="D7580" s="280" t="s">
        <v>1215</v>
      </c>
      <c r="E7580" s="80">
        <v>0.99421461787467569</v>
      </c>
      <c r="F7580" s="80">
        <v>711450</v>
      </c>
      <c r="G7580" s="80">
        <v>6</v>
      </c>
      <c r="H7580" s="280" t="s">
        <v>1342</v>
      </c>
      <c r="I7580" s="80"/>
    </row>
    <row r="7581" spans="1:9">
      <c r="A7581" s="280" t="s">
        <v>8991</v>
      </c>
      <c r="B7581" s="280" t="s">
        <v>1457</v>
      </c>
      <c r="C7581" s="280" t="s">
        <v>1214</v>
      </c>
      <c r="D7581" s="280" t="s">
        <v>1216</v>
      </c>
      <c r="E7581" s="80">
        <v>1.0952821257854048</v>
      </c>
      <c r="F7581" s="80">
        <v>711450</v>
      </c>
      <c r="G7581" s="80">
        <v>6</v>
      </c>
      <c r="H7581" s="280" t="s">
        <v>1342</v>
      </c>
      <c r="I7581" s="80"/>
    </row>
    <row r="7582" spans="1:9">
      <c r="A7582" s="280" t="s">
        <v>8992</v>
      </c>
      <c r="B7582" s="280" t="s">
        <v>1457</v>
      </c>
      <c r="C7582" s="280" t="s">
        <v>1214</v>
      </c>
      <c r="D7582" s="280" t="s">
        <v>1217</v>
      </c>
      <c r="E7582" s="80">
        <v>0.87205432959721707</v>
      </c>
      <c r="F7582" s="80">
        <v>711450</v>
      </c>
      <c r="G7582" s="80">
        <v>6</v>
      </c>
      <c r="H7582" s="280" t="s">
        <v>1342</v>
      </c>
      <c r="I7582" s="80"/>
    </row>
    <row r="7583" spans="1:9">
      <c r="A7583" s="280" t="s">
        <v>8993</v>
      </c>
      <c r="B7583" s="280" t="s">
        <v>1457</v>
      </c>
      <c r="C7583" s="280" t="s">
        <v>1214</v>
      </c>
      <c r="D7583" s="280" t="s">
        <v>1218</v>
      </c>
      <c r="E7583" s="80">
        <v>0.88930532469163315</v>
      </c>
      <c r="F7583" s="80">
        <v>711450</v>
      </c>
      <c r="G7583" s="80">
        <v>6</v>
      </c>
      <c r="H7583" s="280" t="s">
        <v>1342</v>
      </c>
      <c r="I7583" s="80"/>
    </row>
    <row r="7584" spans="1:9">
      <c r="A7584" s="280" t="s">
        <v>8994</v>
      </c>
      <c r="B7584" s="280" t="s">
        <v>1457</v>
      </c>
      <c r="C7584" s="280" t="s">
        <v>1214</v>
      </c>
      <c r="D7584" s="280" t="s">
        <v>1219</v>
      </c>
      <c r="E7584" s="80">
        <v>117991.55668075253</v>
      </c>
      <c r="F7584" s="80">
        <v>711450</v>
      </c>
      <c r="G7584" s="80">
        <v>6</v>
      </c>
      <c r="H7584" s="280" t="s">
        <v>1342</v>
      </c>
      <c r="I7584" s="80"/>
    </row>
    <row r="7585" spans="1:9">
      <c r="A7585" s="280" t="s">
        <v>8995</v>
      </c>
      <c r="B7585" s="280" t="s">
        <v>1457</v>
      </c>
      <c r="C7585" s="280" t="s">
        <v>1214</v>
      </c>
      <c r="D7585" s="280" t="s">
        <v>1347</v>
      </c>
      <c r="E7585" s="80">
        <v>1.7889151657239095</v>
      </c>
      <c r="F7585" s="80">
        <v>711450</v>
      </c>
      <c r="G7585" s="80">
        <v>6</v>
      </c>
      <c r="H7585" s="280" t="s">
        <v>1342</v>
      </c>
      <c r="I7585" s="80"/>
    </row>
    <row r="7586" spans="1:9">
      <c r="A7586" s="280" t="s">
        <v>8996</v>
      </c>
      <c r="B7586" s="280" t="s">
        <v>1393</v>
      </c>
      <c r="C7586" s="280" t="s">
        <v>1214</v>
      </c>
      <c r="D7586" s="280" t="s">
        <v>1347</v>
      </c>
      <c r="E7586" s="80">
        <v>0</v>
      </c>
      <c r="F7586" s="80">
        <v>711450</v>
      </c>
      <c r="G7586" s="80">
        <v>6</v>
      </c>
      <c r="H7586" s="280" t="s">
        <v>1394</v>
      </c>
      <c r="I7586" s="80"/>
    </row>
    <row r="7587" spans="1:9">
      <c r="A7587" s="280" t="s">
        <v>8997</v>
      </c>
      <c r="B7587" s="280" t="s">
        <v>1415</v>
      </c>
      <c r="C7587" s="280" t="s">
        <v>1214</v>
      </c>
      <c r="D7587" s="280" t="s">
        <v>1347</v>
      </c>
      <c r="E7587" s="80">
        <v>0</v>
      </c>
      <c r="F7587" s="80">
        <v>711450</v>
      </c>
      <c r="G7587" s="80">
        <v>6</v>
      </c>
      <c r="H7587" s="280" t="s">
        <v>1394</v>
      </c>
      <c r="I7587" s="80"/>
    </row>
    <row r="7588" spans="1:9">
      <c r="A7588" s="280" t="s">
        <v>8998</v>
      </c>
      <c r="B7588" s="280" t="s">
        <v>1436</v>
      </c>
      <c r="C7588" s="280" t="s">
        <v>1214</v>
      </c>
      <c r="D7588" s="280" t="s">
        <v>1347</v>
      </c>
      <c r="E7588" s="80">
        <v>0</v>
      </c>
      <c r="F7588" s="80">
        <v>711450</v>
      </c>
      <c r="G7588" s="80">
        <v>6</v>
      </c>
      <c r="H7588" s="280" t="s">
        <v>1394</v>
      </c>
      <c r="I7588" s="80"/>
    </row>
    <row r="7589" spans="1:9">
      <c r="A7589" s="280" t="s">
        <v>8999</v>
      </c>
      <c r="B7589" s="280" t="s">
        <v>1457</v>
      </c>
      <c r="C7589" s="280" t="s">
        <v>1214</v>
      </c>
      <c r="D7589" s="280" t="s">
        <v>1344</v>
      </c>
      <c r="E7589" s="80">
        <v>4.3333311739404863</v>
      </c>
      <c r="F7589" s="80">
        <v>711450</v>
      </c>
      <c r="G7589" s="80">
        <v>6</v>
      </c>
      <c r="H7589" s="280" t="s">
        <v>1342</v>
      </c>
      <c r="I7589" s="80"/>
    </row>
    <row r="7590" spans="1:9">
      <c r="A7590" s="280" t="s">
        <v>9000</v>
      </c>
      <c r="B7590" s="280" t="s">
        <v>1393</v>
      </c>
      <c r="C7590" s="280" t="s">
        <v>1214</v>
      </c>
      <c r="D7590" s="280" t="s">
        <v>1344</v>
      </c>
      <c r="E7590" s="80">
        <v>0</v>
      </c>
      <c r="F7590" s="80">
        <v>711450</v>
      </c>
      <c r="G7590" s="80">
        <v>6</v>
      </c>
      <c r="H7590" s="280" t="s">
        <v>1394</v>
      </c>
      <c r="I7590" s="80"/>
    </row>
    <row r="7591" spans="1:9">
      <c r="A7591" s="280" t="s">
        <v>9001</v>
      </c>
      <c r="B7591" s="280" t="s">
        <v>1415</v>
      </c>
      <c r="C7591" s="280" t="s">
        <v>1214</v>
      </c>
      <c r="D7591" s="280" t="s">
        <v>1344</v>
      </c>
      <c r="E7591" s="80">
        <v>0</v>
      </c>
      <c r="F7591" s="80">
        <v>711450</v>
      </c>
      <c r="G7591" s="80">
        <v>6</v>
      </c>
      <c r="H7591" s="280" t="s">
        <v>1394</v>
      </c>
      <c r="I7591" s="80"/>
    </row>
    <row r="7592" spans="1:9">
      <c r="A7592" s="280" t="s">
        <v>9002</v>
      </c>
      <c r="B7592" s="280" t="s">
        <v>1436</v>
      </c>
      <c r="C7592" s="280" t="s">
        <v>1214</v>
      </c>
      <c r="D7592" s="280" t="s">
        <v>1344</v>
      </c>
      <c r="E7592" s="80">
        <v>0</v>
      </c>
      <c r="F7592" s="80">
        <v>711450</v>
      </c>
      <c r="G7592" s="80">
        <v>6</v>
      </c>
      <c r="H7592" s="280" t="s">
        <v>1394</v>
      </c>
      <c r="I7592" s="80"/>
    </row>
    <row r="7593" spans="1:9">
      <c r="A7593" s="280" t="s">
        <v>9003</v>
      </c>
      <c r="B7593" s="280" t="s">
        <v>5752</v>
      </c>
      <c r="C7593" s="280" t="s">
        <v>1215</v>
      </c>
      <c r="D7593" s="280" t="s">
        <v>1394</v>
      </c>
      <c r="E7593" s="80">
        <v>1</v>
      </c>
      <c r="F7593" s="80">
        <v>711450</v>
      </c>
      <c r="G7593" s="80">
        <v>6</v>
      </c>
      <c r="H7593" s="280" t="s">
        <v>1394</v>
      </c>
      <c r="I7593" s="80"/>
    </row>
    <row r="7594" spans="1:9">
      <c r="A7594" s="280" t="s">
        <v>9004</v>
      </c>
      <c r="B7594" s="280" t="s">
        <v>5754</v>
      </c>
      <c r="C7594" s="280" t="s">
        <v>1215</v>
      </c>
      <c r="D7594" s="280" t="s">
        <v>1394</v>
      </c>
      <c r="E7594" s="80">
        <v>1133460.238968516</v>
      </c>
      <c r="F7594" s="80">
        <v>711450</v>
      </c>
      <c r="G7594" s="80">
        <v>6</v>
      </c>
      <c r="H7594" s="280" t="s">
        <v>1394</v>
      </c>
      <c r="I7594" s="80"/>
    </row>
    <row r="7595" spans="1:9">
      <c r="A7595" s="280" t="s">
        <v>9005</v>
      </c>
      <c r="B7595" s="280" t="s">
        <v>1457</v>
      </c>
      <c r="C7595" s="280" t="s">
        <v>1215</v>
      </c>
      <c r="D7595" s="280" t="s">
        <v>1211</v>
      </c>
      <c r="E7595" s="80">
        <v>0.98011675440052914</v>
      </c>
      <c r="F7595" s="80">
        <v>711450</v>
      </c>
      <c r="G7595" s="80">
        <v>6</v>
      </c>
      <c r="H7595" s="280" t="s">
        <v>1342</v>
      </c>
      <c r="I7595" s="80"/>
    </row>
    <row r="7596" spans="1:9">
      <c r="A7596" s="280" t="s">
        <v>9006</v>
      </c>
      <c r="B7596" s="280" t="s">
        <v>1457</v>
      </c>
      <c r="C7596" s="280" t="s">
        <v>1215</v>
      </c>
      <c r="D7596" s="280" t="s">
        <v>1212</v>
      </c>
      <c r="E7596" s="80">
        <v>1.0078282648287205</v>
      </c>
      <c r="F7596" s="80">
        <v>711450</v>
      </c>
      <c r="G7596" s="80">
        <v>6</v>
      </c>
      <c r="H7596" s="280" t="s">
        <v>1342</v>
      </c>
      <c r="I7596" s="80"/>
    </row>
    <row r="7597" spans="1:9">
      <c r="A7597" s="280" t="s">
        <v>9007</v>
      </c>
      <c r="B7597" s="280" t="s">
        <v>1457</v>
      </c>
      <c r="C7597" s="280" t="s">
        <v>1215</v>
      </c>
      <c r="D7597" s="280" t="s">
        <v>1213</v>
      </c>
      <c r="E7597" s="80">
        <v>0.98052642536092738</v>
      </c>
      <c r="F7597" s="80">
        <v>711450</v>
      </c>
      <c r="G7597" s="80">
        <v>6</v>
      </c>
      <c r="H7597" s="280" t="s">
        <v>1342</v>
      </c>
      <c r="I7597" s="80"/>
    </row>
    <row r="7598" spans="1:9">
      <c r="A7598" s="280" t="s">
        <v>9008</v>
      </c>
      <c r="B7598" s="280" t="s">
        <v>1457</v>
      </c>
      <c r="C7598" s="280" t="s">
        <v>1215</v>
      </c>
      <c r="D7598" s="280" t="s">
        <v>1214</v>
      </c>
      <c r="E7598" s="80">
        <v>1.0060924848168717</v>
      </c>
      <c r="F7598" s="80">
        <v>711450</v>
      </c>
      <c r="G7598" s="80">
        <v>6</v>
      </c>
      <c r="H7598" s="280" t="s">
        <v>1342</v>
      </c>
      <c r="I7598" s="80"/>
    </row>
    <row r="7599" spans="1:9">
      <c r="A7599" s="280" t="s">
        <v>9009</v>
      </c>
      <c r="B7599" s="280" t="s">
        <v>1457</v>
      </c>
      <c r="C7599" s="280" t="s">
        <v>1215</v>
      </c>
      <c r="D7599" s="280" t="s">
        <v>1215</v>
      </c>
      <c r="E7599" s="80">
        <v>1</v>
      </c>
      <c r="F7599" s="80">
        <v>711450</v>
      </c>
      <c r="G7599" s="80">
        <v>6</v>
      </c>
      <c r="H7599" s="280" t="s">
        <v>1342</v>
      </c>
      <c r="I7599" s="80"/>
    </row>
    <row r="7600" spans="1:9">
      <c r="A7600" s="280" t="s">
        <v>9010</v>
      </c>
      <c r="B7600" s="280" t="s">
        <v>1457</v>
      </c>
      <c r="C7600" s="280" t="s">
        <v>1215</v>
      </c>
      <c r="D7600" s="280" t="s">
        <v>1216</v>
      </c>
      <c r="E7600" s="80">
        <v>1.1018335498208589</v>
      </c>
      <c r="F7600" s="80">
        <v>711450</v>
      </c>
      <c r="G7600" s="80">
        <v>6</v>
      </c>
      <c r="H7600" s="280" t="s">
        <v>1342</v>
      </c>
      <c r="I7600" s="80"/>
    </row>
    <row r="7601" spans="1:9">
      <c r="A7601" s="280" t="s">
        <v>9011</v>
      </c>
      <c r="B7601" s="280" t="s">
        <v>1457</v>
      </c>
      <c r="C7601" s="280" t="s">
        <v>1215</v>
      </c>
      <c r="D7601" s="280" t="s">
        <v>1217</v>
      </c>
      <c r="E7601" s="80">
        <v>0.87719836472874924</v>
      </c>
      <c r="F7601" s="80">
        <v>711450</v>
      </c>
      <c r="G7601" s="80">
        <v>6</v>
      </c>
      <c r="H7601" s="280" t="s">
        <v>1342</v>
      </c>
      <c r="I7601" s="80"/>
    </row>
    <row r="7602" spans="1:9">
      <c r="A7602" s="280" t="s">
        <v>9012</v>
      </c>
      <c r="B7602" s="280" t="s">
        <v>1457</v>
      </c>
      <c r="C7602" s="280" t="s">
        <v>1215</v>
      </c>
      <c r="D7602" s="280" t="s">
        <v>1218</v>
      </c>
      <c r="E7602" s="80">
        <v>0.89302226416701092</v>
      </c>
      <c r="F7602" s="80">
        <v>711450</v>
      </c>
      <c r="G7602" s="80">
        <v>6</v>
      </c>
      <c r="H7602" s="280" t="s">
        <v>1342</v>
      </c>
      <c r="I7602" s="80"/>
    </row>
    <row r="7603" spans="1:9">
      <c r="A7603" s="280" t="s">
        <v>9013</v>
      </c>
      <c r="B7603" s="280" t="s">
        <v>1457</v>
      </c>
      <c r="C7603" s="280" t="s">
        <v>1215</v>
      </c>
      <c r="D7603" s="280" t="s">
        <v>1219</v>
      </c>
      <c r="E7603" s="80">
        <v>118656.24845969427</v>
      </c>
      <c r="F7603" s="80">
        <v>711450</v>
      </c>
      <c r="G7603" s="80">
        <v>6</v>
      </c>
      <c r="H7603" s="280" t="s">
        <v>1342</v>
      </c>
      <c r="I7603" s="80"/>
    </row>
    <row r="7604" spans="1:9">
      <c r="A7604" s="280" t="s">
        <v>9014</v>
      </c>
      <c r="B7604" s="280" t="s">
        <v>1457</v>
      </c>
      <c r="C7604" s="280" t="s">
        <v>1215</v>
      </c>
      <c r="D7604" s="280" t="s">
        <v>1347</v>
      </c>
      <c r="E7604" s="80">
        <v>1.7990168129635054</v>
      </c>
      <c r="F7604" s="80">
        <v>711450</v>
      </c>
      <c r="G7604" s="80">
        <v>6</v>
      </c>
      <c r="H7604" s="280" t="s">
        <v>1342</v>
      </c>
      <c r="I7604" s="80"/>
    </row>
    <row r="7605" spans="1:9">
      <c r="A7605" s="280" t="s">
        <v>9015</v>
      </c>
      <c r="B7605" s="280" t="s">
        <v>1393</v>
      </c>
      <c r="C7605" s="280" t="s">
        <v>1215</v>
      </c>
      <c r="D7605" s="280" t="s">
        <v>1347</v>
      </c>
      <c r="E7605" s="80">
        <v>0</v>
      </c>
      <c r="F7605" s="80">
        <v>711450</v>
      </c>
      <c r="G7605" s="80">
        <v>6</v>
      </c>
      <c r="H7605" s="280" t="s">
        <v>1394</v>
      </c>
      <c r="I7605" s="80"/>
    </row>
    <row r="7606" spans="1:9">
      <c r="A7606" s="280" t="s">
        <v>9016</v>
      </c>
      <c r="B7606" s="280" t="s">
        <v>1415</v>
      </c>
      <c r="C7606" s="280" t="s">
        <v>1215</v>
      </c>
      <c r="D7606" s="280" t="s">
        <v>1347</v>
      </c>
      <c r="E7606" s="80">
        <v>0</v>
      </c>
      <c r="F7606" s="80">
        <v>711450</v>
      </c>
      <c r="G7606" s="80">
        <v>6</v>
      </c>
      <c r="H7606" s="280" t="s">
        <v>1394</v>
      </c>
      <c r="I7606" s="80"/>
    </row>
    <row r="7607" spans="1:9">
      <c r="A7607" s="280" t="s">
        <v>9017</v>
      </c>
      <c r="B7607" s="280" t="s">
        <v>1436</v>
      </c>
      <c r="C7607" s="280" t="s">
        <v>1215</v>
      </c>
      <c r="D7607" s="280" t="s">
        <v>1347</v>
      </c>
      <c r="E7607" s="80">
        <v>0</v>
      </c>
      <c r="F7607" s="80">
        <v>711450</v>
      </c>
      <c r="G7607" s="80">
        <v>6</v>
      </c>
      <c r="H7607" s="280" t="s">
        <v>1394</v>
      </c>
      <c r="I7607" s="80"/>
    </row>
    <row r="7608" spans="1:9">
      <c r="A7608" s="280" t="s">
        <v>9018</v>
      </c>
      <c r="B7608" s="280" t="s">
        <v>1457</v>
      </c>
      <c r="C7608" s="280" t="s">
        <v>1215</v>
      </c>
      <c r="D7608" s="280" t="s">
        <v>1344</v>
      </c>
      <c r="E7608" s="80">
        <v>4.3584914796553216</v>
      </c>
      <c r="F7608" s="80">
        <v>711450</v>
      </c>
      <c r="G7608" s="80">
        <v>6</v>
      </c>
      <c r="H7608" s="280" t="s">
        <v>1342</v>
      </c>
      <c r="I7608" s="80"/>
    </row>
    <row r="7609" spans="1:9">
      <c r="A7609" s="280" t="s">
        <v>9019</v>
      </c>
      <c r="B7609" s="280" t="s">
        <v>1393</v>
      </c>
      <c r="C7609" s="280" t="s">
        <v>1215</v>
      </c>
      <c r="D7609" s="280" t="s">
        <v>1344</v>
      </c>
      <c r="E7609" s="80">
        <v>0</v>
      </c>
      <c r="F7609" s="80">
        <v>711450</v>
      </c>
      <c r="G7609" s="80">
        <v>6</v>
      </c>
      <c r="H7609" s="280" t="s">
        <v>1394</v>
      </c>
      <c r="I7609" s="80"/>
    </row>
    <row r="7610" spans="1:9">
      <c r="A7610" s="280" t="s">
        <v>9020</v>
      </c>
      <c r="B7610" s="280" t="s">
        <v>1415</v>
      </c>
      <c r="C7610" s="280" t="s">
        <v>1215</v>
      </c>
      <c r="D7610" s="280" t="s">
        <v>1344</v>
      </c>
      <c r="E7610" s="80">
        <v>0</v>
      </c>
      <c r="F7610" s="80">
        <v>711450</v>
      </c>
      <c r="G7610" s="80">
        <v>6</v>
      </c>
      <c r="H7610" s="280" t="s">
        <v>1394</v>
      </c>
      <c r="I7610" s="80"/>
    </row>
    <row r="7611" spans="1:9">
      <c r="A7611" s="280" t="s">
        <v>9021</v>
      </c>
      <c r="B7611" s="280" t="s">
        <v>1436</v>
      </c>
      <c r="C7611" s="280" t="s">
        <v>1215</v>
      </c>
      <c r="D7611" s="280" t="s">
        <v>1344</v>
      </c>
      <c r="E7611" s="80">
        <v>0</v>
      </c>
      <c r="F7611" s="80">
        <v>711450</v>
      </c>
      <c r="G7611" s="80">
        <v>6</v>
      </c>
      <c r="H7611" s="280" t="s">
        <v>1394</v>
      </c>
      <c r="I7611" s="80"/>
    </row>
    <row r="7612" spans="1:9">
      <c r="A7612" s="280" t="s">
        <v>9022</v>
      </c>
      <c r="B7612" s="280" t="s">
        <v>5752</v>
      </c>
      <c r="C7612" s="280" t="s">
        <v>1216</v>
      </c>
      <c r="D7612" s="280" t="s">
        <v>1394</v>
      </c>
      <c r="E7612" s="80">
        <v>0.98105277953475301</v>
      </c>
      <c r="F7612" s="80">
        <v>711450</v>
      </c>
      <c r="G7612" s="80">
        <v>6</v>
      </c>
      <c r="H7612" s="280" t="s">
        <v>1394</v>
      </c>
      <c r="I7612" s="80"/>
    </row>
    <row r="7613" spans="1:9">
      <c r="A7613" s="280" t="s">
        <v>9023</v>
      </c>
      <c r="B7613" s="280" t="s">
        <v>5754</v>
      </c>
      <c r="C7613" s="280" t="s">
        <v>1216</v>
      </c>
      <c r="D7613" s="280" t="s">
        <v>1394</v>
      </c>
      <c r="E7613" s="80">
        <v>903729.85977441678</v>
      </c>
      <c r="F7613" s="80">
        <v>711450</v>
      </c>
      <c r="G7613" s="80">
        <v>6</v>
      </c>
      <c r="H7613" s="280" t="s">
        <v>1394</v>
      </c>
      <c r="I7613" s="80"/>
    </row>
    <row r="7614" spans="1:9">
      <c r="A7614" s="280" t="s">
        <v>9024</v>
      </c>
      <c r="B7614" s="280" t="s">
        <v>1457</v>
      </c>
      <c r="C7614" s="280" t="s">
        <v>1216</v>
      </c>
      <c r="D7614" s="280" t="s">
        <v>1211</v>
      </c>
      <c r="E7614" s="80">
        <v>0.80051348090912067</v>
      </c>
      <c r="F7614" s="80">
        <v>711450</v>
      </c>
      <c r="G7614" s="80">
        <v>6</v>
      </c>
      <c r="H7614" s="280" t="s">
        <v>1342</v>
      </c>
      <c r="I7614" s="80"/>
    </row>
    <row r="7615" spans="1:9">
      <c r="A7615" s="280" t="s">
        <v>9025</v>
      </c>
      <c r="B7615" s="280" t="s">
        <v>1457</v>
      </c>
      <c r="C7615" s="280" t="s">
        <v>1216</v>
      </c>
      <c r="D7615" s="280" t="s">
        <v>1212</v>
      </c>
      <c r="E7615" s="80">
        <v>0.82327679984029578</v>
      </c>
      <c r="F7615" s="80">
        <v>711450</v>
      </c>
      <c r="G7615" s="80">
        <v>6</v>
      </c>
      <c r="H7615" s="280" t="s">
        <v>1342</v>
      </c>
      <c r="I7615" s="80"/>
    </row>
    <row r="7616" spans="1:9">
      <c r="A7616" s="280" t="s">
        <v>9026</v>
      </c>
      <c r="B7616" s="280" t="s">
        <v>1457</v>
      </c>
      <c r="C7616" s="280" t="s">
        <v>1216</v>
      </c>
      <c r="D7616" s="280" t="s">
        <v>1213</v>
      </c>
      <c r="E7616" s="80">
        <v>0.80084111074905406</v>
      </c>
      <c r="F7616" s="80">
        <v>711450</v>
      </c>
      <c r="G7616" s="80">
        <v>6</v>
      </c>
      <c r="H7616" s="280" t="s">
        <v>1342</v>
      </c>
      <c r="I7616" s="80"/>
    </row>
    <row r="7617" spans="1:9">
      <c r="A7617" s="280" t="s">
        <v>9027</v>
      </c>
      <c r="B7617" s="280" t="s">
        <v>1457</v>
      </c>
      <c r="C7617" s="280" t="s">
        <v>1216</v>
      </c>
      <c r="D7617" s="280" t="s">
        <v>1214</v>
      </c>
      <c r="E7617" s="80">
        <v>0.82184766224568706</v>
      </c>
      <c r="F7617" s="80">
        <v>711450</v>
      </c>
      <c r="G7617" s="80">
        <v>6</v>
      </c>
      <c r="H7617" s="280" t="s">
        <v>1342</v>
      </c>
      <c r="I7617" s="80"/>
    </row>
    <row r="7618" spans="1:9">
      <c r="A7618" s="280" t="s">
        <v>9028</v>
      </c>
      <c r="B7618" s="280" t="s">
        <v>1457</v>
      </c>
      <c r="C7618" s="280" t="s">
        <v>1216</v>
      </c>
      <c r="D7618" s="280" t="s">
        <v>1215</v>
      </c>
      <c r="E7618" s="80">
        <v>0.81682391952304978</v>
      </c>
      <c r="F7618" s="80">
        <v>711450</v>
      </c>
      <c r="G7618" s="80">
        <v>6</v>
      </c>
      <c r="H7618" s="280" t="s">
        <v>1342</v>
      </c>
      <c r="I7618" s="80"/>
    </row>
    <row r="7619" spans="1:9">
      <c r="A7619" s="280" t="s">
        <v>9029</v>
      </c>
      <c r="B7619" s="280" t="s">
        <v>1457</v>
      </c>
      <c r="C7619" s="280" t="s">
        <v>1216</v>
      </c>
      <c r="D7619" s="280" t="s">
        <v>1216</v>
      </c>
      <c r="E7619" s="80">
        <v>1</v>
      </c>
      <c r="F7619" s="80">
        <v>711450</v>
      </c>
      <c r="G7619" s="80">
        <v>6</v>
      </c>
      <c r="H7619" s="280" t="s">
        <v>1342</v>
      </c>
      <c r="I7619" s="80"/>
    </row>
    <row r="7620" spans="1:9">
      <c r="A7620" s="280" t="s">
        <v>9030</v>
      </c>
      <c r="B7620" s="280" t="s">
        <v>1457</v>
      </c>
      <c r="C7620" s="280" t="s">
        <v>1216</v>
      </c>
      <c r="D7620" s="280" t="s">
        <v>1217</v>
      </c>
      <c r="E7620" s="80">
        <v>0.71494152115896492</v>
      </c>
      <c r="F7620" s="80">
        <v>711450</v>
      </c>
      <c r="G7620" s="80">
        <v>6</v>
      </c>
      <c r="H7620" s="280" t="s">
        <v>1342</v>
      </c>
      <c r="I7620" s="80"/>
    </row>
    <row r="7621" spans="1:9">
      <c r="A7621" s="280" t="s">
        <v>9031</v>
      </c>
      <c r="B7621" s="280" t="s">
        <v>1457</v>
      </c>
      <c r="C7621" s="280" t="s">
        <v>1216</v>
      </c>
      <c r="D7621" s="280" t="s">
        <v>1218</v>
      </c>
      <c r="E7621" s="80">
        <v>0.68178627056336538</v>
      </c>
      <c r="F7621" s="80">
        <v>711450</v>
      </c>
      <c r="G7621" s="80">
        <v>6</v>
      </c>
      <c r="H7621" s="280" t="s">
        <v>1342</v>
      </c>
      <c r="I7621" s="80"/>
    </row>
    <row r="7622" spans="1:9">
      <c r="A7622" s="280" t="s">
        <v>9032</v>
      </c>
      <c r="B7622" s="280" t="s">
        <v>1457</v>
      </c>
      <c r="C7622" s="280" t="s">
        <v>1216</v>
      </c>
      <c r="D7622" s="280" t="s">
        <v>1219</v>
      </c>
      <c r="E7622" s="80">
        <v>98670.374657809312</v>
      </c>
      <c r="F7622" s="80">
        <v>711450</v>
      </c>
      <c r="G7622" s="80">
        <v>6</v>
      </c>
      <c r="H7622" s="280" t="s">
        <v>1342</v>
      </c>
      <c r="I7622" s="80"/>
    </row>
    <row r="7623" spans="1:9">
      <c r="A7623" s="280" t="s">
        <v>9033</v>
      </c>
      <c r="B7623" s="280" t="s">
        <v>1457</v>
      </c>
      <c r="C7623" s="280" t="s">
        <v>1216</v>
      </c>
      <c r="D7623" s="280" t="s">
        <v>1347</v>
      </c>
      <c r="E7623" s="80">
        <v>1.4704697376876512</v>
      </c>
      <c r="F7623" s="80">
        <v>711450</v>
      </c>
      <c r="G7623" s="80">
        <v>6</v>
      </c>
      <c r="H7623" s="280" t="s">
        <v>1342</v>
      </c>
      <c r="I7623" s="80"/>
    </row>
    <row r="7624" spans="1:9">
      <c r="A7624" s="280" t="s">
        <v>9034</v>
      </c>
      <c r="B7624" s="280" t="s">
        <v>1393</v>
      </c>
      <c r="C7624" s="280" t="s">
        <v>1216</v>
      </c>
      <c r="D7624" s="280" t="s">
        <v>1347</v>
      </c>
      <c r="E7624" s="80">
        <v>0.14150537634408603</v>
      </c>
      <c r="F7624" s="80">
        <v>711450</v>
      </c>
      <c r="G7624" s="80">
        <v>6</v>
      </c>
      <c r="H7624" s="280" t="s">
        <v>1394</v>
      </c>
      <c r="I7624" s="80"/>
    </row>
    <row r="7625" spans="1:9">
      <c r="A7625" s="280" t="s">
        <v>9035</v>
      </c>
      <c r="B7625" s="280" t="s">
        <v>1415</v>
      </c>
      <c r="C7625" s="280" t="s">
        <v>1216</v>
      </c>
      <c r="D7625" s="280" t="s">
        <v>1347</v>
      </c>
      <c r="E7625" s="80">
        <v>5.1838558171358046E-2</v>
      </c>
      <c r="F7625" s="80">
        <v>711450</v>
      </c>
      <c r="G7625" s="80">
        <v>6</v>
      </c>
      <c r="H7625" s="280" t="s">
        <v>1394</v>
      </c>
      <c r="I7625" s="80"/>
    </row>
    <row r="7626" spans="1:9">
      <c r="A7626" s="280" t="s">
        <v>9036</v>
      </c>
      <c r="B7626" s="280" t="s">
        <v>1436</v>
      </c>
      <c r="C7626" s="280" t="s">
        <v>1216</v>
      </c>
      <c r="D7626" s="280" t="s">
        <v>1347</v>
      </c>
      <c r="E7626" s="80">
        <v>4.9161871178942752E-2</v>
      </c>
      <c r="F7626" s="80">
        <v>711450</v>
      </c>
      <c r="G7626" s="80">
        <v>6</v>
      </c>
      <c r="H7626" s="280" t="s">
        <v>1394</v>
      </c>
      <c r="I7626" s="80"/>
    </row>
    <row r="7627" spans="1:9">
      <c r="A7627" s="280" t="s">
        <v>9037</v>
      </c>
      <c r="B7627" s="280" t="s">
        <v>1457</v>
      </c>
      <c r="C7627" s="280" t="s">
        <v>1216</v>
      </c>
      <c r="D7627" s="280" t="s">
        <v>1344</v>
      </c>
      <c r="E7627" s="80">
        <v>3.5586753447872992</v>
      </c>
      <c r="F7627" s="80">
        <v>711450</v>
      </c>
      <c r="G7627" s="80">
        <v>6</v>
      </c>
      <c r="H7627" s="280" t="s">
        <v>1342</v>
      </c>
      <c r="I7627" s="80"/>
    </row>
    <row r="7628" spans="1:9">
      <c r="A7628" s="280" t="s">
        <v>9038</v>
      </c>
      <c r="B7628" s="280" t="s">
        <v>1393</v>
      </c>
      <c r="C7628" s="280" t="s">
        <v>1216</v>
      </c>
      <c r="D7628" s="280" t="s">
        <v>1344</v>
      </c>
      <c r="E7628" s="80">
        <v>2.8280272682549724E-2</v>
      </c>
      <c r="F7628" s="80">
        <v>711450</v>
      </c>
      <c r="G7628" s="80">
        <v>6</v>
      </c>
      <c r="H7628" s="280" t="s">
        <v>1394</v>
      </c>
      <c r="I7628" s="80"/>
    </row>
    <row r="7629" spans="1:9">
      <c r="A7629" s="280" t="s">
        <v>9039</v>
      </c>
      <c r="B7629" s="280" t="s">
        <v>1415</v>
      </c>
      <c r="C7629" s="280" t="s">
        <v>1216</v>
      </c>
      <c r="D7629" s="280" t="s">
        <v>1344</v>
      </c>
      <c r="E7629" s="80">
        <v>3.8210187686522942E-2</v>
      </c>
      <c r="F7629" s="80">
        <v>711450</v>
      </c>
      <c r="G7629" s="80">
        <v>6</v>
      </c>
      <c r="H7629" s="280" t="s">
        <v>1394</v>
      </c>
      <c r="I7629" s="80"/>
    </row>
    <row r="7630" spans="1:9">
      <c r="A7630" s="280" t="s">
        <v>9040</v>
      </c>
      <c r="B7630" s="280" t="s">
        <v>1436</v>
      </c>
      <c r="C7630" s="280" t="s">
        <v>1216</v>
      </c>
      <c r="D7630" s="280" t="s">
        <v>1344</v>
      </c>
      <c r="E7630" s="80">
        <v>7.6022500310690397E-2</v>
      </c>
      <c r="F7630" s="80">
        <v>711450</v>
      </c>
      <c r="G7630" s="80">
        <v>6</v>
      </c>
      <c r="H7630" s="280" t="s">
        <v>1394</v>
      </c>
      <c r="I7630" s="80"/>
    </row>
    <row r="7631" spans="1:9">
      <c r="A7631" s="280" t="s">
        <v>9041</v>
      </c>
      <c r="B7631" s="280" t="s">
        <v>5752</v>
      </c>
      <c r="C7631" s="280" t="s">
        <v>1217</v>
      </c>
      <c r="D7631" s="280" t="s">
        <v>1394</v>
      </c>
      <c r="E7631" s="80">
        <v>1</v>
      </c>
      <c r="F7631" s="80">
        <v>711450</v>
      </c>
      <c r="G7631" s="80">
        <v>6</v>
      </c>
      <c r="H7631" s="280" t="s">
        <v>1394</v>
      </c>
      <c r="I7631" s="80"/>
    </row>
    <row r="7632" spans="1:9">
      <c r="A7632" s="280" t="s">
        <v>9042</v>
      </c>
      <c r="B7632" s="280" t="s">
        <v>5754</v>
      </c>
      <c r="C7632" s="280" t="s">
        <v>1217</v>
      </c>
      <c r="D7632" s="280" t="s">
        <v>1394</v>
      </c>
      <c r="E7632" s="80">
        <v>1293693.2682275223</v>
      </c>
      <c r="F7632" s="80">
        <v>711450</v>
      </c>
      <c r="G7632" s="80">
        <v>6</v>
      </c>
      <c r="H7632" s="280" t="s">
        <v>1394</v>
      </c>
      <c r="I7632" s="80"/>
    </row>
    <row r="7633" spans="1:9">
      <c r="A7633" s="280" t="s">
        <v>9043</v>
      </c>
      <c r="B7633" s="280" t="s">
        <v>1457</v>
      </c>
      <c r="C7633" s="280" t="s">
        <v>1217</v>
      </c>
      <c r="D7633" s="280" t="s">
        <v>1211</v>
      </c>
      <c r="E7633" s="80">
        <v>1.1192908006658895</v>
      </c>
      <c r="F7633" s="80">
        <v>711450</v>
      </c>
      <c r="G7633" s="80">
        <v>6</v>
      </c>
      <c r="H7633" s="280" t="s">
        <v>1342</v>
      </c>
      <c r="I7633" s="80"/>
    </row>
    <row r="7634" spans="1:9">
      <c r="A7634" s="280" t="s">
        <v>9044</v>
      </c>
      <c r="B7634" s="280" t="s">
        <v>1457</v>
      </c>
      <c r="C7634" s="280" t="s">
        <v>1217</v>
      </c>
      <c r="D7634" s="280" t="s">
        <v>1212</v>
      </c>
      <c r="E7634" s="80">
        <v>1.151357477080047</v>
      </c>
      <c r="F7634" s="80">
        <v>711450</v>
      </c>
      <c r="G7634" s="80">
        <v>6</v>
      </c>
      <c r="H7634" s="280" t="s">
        <v>1342</v>
      </c>
      <c r="I7634" s="80"/>
    </row>
    <row r="7635" spans="1:9">
      <c r="A7635" s="280" t="s">
        <v>9045</v>
      </c>
      <c r="B7635" s="280" t="s">
        <v>1457</v>
      </c>
      <c r="C7635" s="280" t="s">
        <v>1217</v>
      </c>
      <c r="D7635" s="280" t="s">
        <v>1213</v>
      </c>
      <c r="E7635" s="80">
        <v>1.1197557148271777</v>
      </c>
      <c r="F7635" s="80">
        <v>711450</v>
      </c>
      <c r="G7635" s="80">
        <v>6</v>
      </c>
      <c r="H7635" s="280" t="s">
        <v>1342</v>
      </c>
      <c r="I7635" s="80"/>
    </row>
    <row r="7636" spans="1:9">
      <c r="A7636" s="280" t="s">
        <v>9046</v>
      </c>
      <c r="B7636" s="280" t="s">
        <v>1457</v>
      </c>
      <c r="C7636" s="280" t="s">
        <v>1217</v>
      </c>
      <c r="D7636" s="280" t="s">
        <v>1214</v>
      </c>
      <c r="E7636" s="80">
        <v>1.1493651699746978</v>
      </c>
      <c r="F7636" s="80">
        <v>711450</v>
      </c>
      <c r="G7636" s="80">
        <v>6</v>
      </c>
      <c r="H7636" s="280" t="s">
        <v>1342</v>
      </c>
      <c r="I7636" s="80"/>
    </row>
    <row r="7637" spans="1:9">
      <c r="A7637" s="280" t="s">
        <v>9047</v>
      </c>
      <c r="B7637" s="280" t="s">
        <v>1457</v>
      </c>
      <c r="C7637" s="280" t="s">
        <v>1217</v>
      </c>
      <c r="D7637" s="280" t="s">
        <v>1215</v>
      </c>
      <c r="E7637" s="80">
        <v>1.1425010845850927</v>
      </c>
      <c r="F7637" s="80">
        <v>711450</v>
      </c>
      <c r="G7637" s="80">
        <v>6</v>
      </c>
      <c r="H7637" s="280" t="s">
        <v>1342</v>
      </c>
      <c r="I7637" s="80"/>
    </row>
    <row r="7638" spans="1:9">
      <c r="A7638" s="280" t="s">
        <v>9048</v>
      </c>
      <c r="B7638" s="280" t="s">
        <v>1457</v>
      </c>
      <c r="C7638" s="280" t="s">
        <v>1217</v>
      </c>
      <c r="D7638" s="280" t="s">
        <v>1216</v>
      </c>
      <c r="E7638" s="80">
        <v>1.2549302234465971</v>
      </c>
      <c r="F7638" s="80">
        <v>711450</v>
      </c>
      <c r="G7638" s="80">
        <v>6</v>
      </c>
      <c r="H7638" s="280" t="s">
        <v>1342</v>
      </c>
      <c r="I7638" s="80"/>
    </row>
    <row r="7639" spans="1:9">
      <c r="A7639" s="280" t="s">
        <v>9049</v>
      </c>
      <c r="B7639" s="280" t="s">
        <v>1457</v>
      </c>
      <c r="C7639" s="280" t="s">
        <v>1217</v>
      </c>
      <c r="D7639" s="280" t="s">
        <v>1217</v>
      </c>
      <c r="E7639" s="80">
        <v>1</v>
      </c>
      <c r="F7639" s="80">
        <v>711450</v>
      </c>
      <c r="G7639" s="80">
        <v>6</v>
      </c>
      <c r="H7639" s="280" t="s">
        <v>1342</v>
      </c>
      <c r="I7639" s="80"/>
    </row>
    <row r="7640" spans="1:9">
      <c r="A7640" s="280" t="s">
        <v>9050</v>
      </c>
      <c r="B7640" s="280" t="s">
        <v>1457</v>
      </c>
      <c r="C7640" s="280" t="s">
        <v>1217</v>
      </c>
      <c r="D7640" s="280" t="s">
        <v>1218</v>
      </c>
      <c r="E7640" s="80">
        <v>1.0190432522735184</v>
      </c>
      <c r="F7640" s="80">
        <v>711450</v>
      </c>
      <c r="G7640" s="80">
        <v>6</v>
      </c>
      <c r="H7640" s="280" t="s">
        <v>1342</v>
      </c>
      <c r="I7640" s="80"/>
    </row>
    <row r="7641" spans="1:9">
      <c r="A7641" s="280" t="s">
        <v>9051</v>
      </c>
      <c r="B7641" s="280" t="s">
        <v>1457</v>
      </c>
      <c r="C7641" s="280" t="s">
        <v>1217</v>
      </c>
      <c r="D7641" s="280" t="s">
        <v>1219</v>
      </c>
      <c r="E7641" s="80">
        <v>134619.97954558663</v>
      </c>
      <c r="F7641" s="80">
        <v>711450</v>
      </c>
      <c r="G7641" s="80">
        <v>6</v>
      </c>
      <c r="H7641" s="280" t="s">
        <v>1342</v>
      </c>
      <c r="I7641" s="80"/>
    </row>
    <row r="7642" spans="1:9">
      <c r="A7642" s="280" t="s">
        <v>9052</v>
      </c>
      <c r="B7642" s="280" t="s">
        <v>1457</v>
      </c>
      <c r="C7642" s="280" t="s">
        <v>1217</v>
      </c>
      <c r="D7642" s="280" t="s">
        <v>1347</v>
      </c>
      <c r="E7642" s="80">
        <v>2.0541067205197057</v>
      </c>
      <c r="F7642" s="80">
        <v>711450</v>
      </c>
      <c r="G7642" s="80">
        <v>6</v>
      </c>
      <c r="H7642" s="280" t="s">
        <v>1342</v>
      </c>
      <c r="I7642" s="80"/>
    </row>
    <row r="7643" spans="1:9">
      <c r="A7643" s="280" t="s">
        <v>9053</v>
      </c>
      <c r="B7643" s="280" t="s">
        <v>1393</v>
      </c>
      <c r="C7643" s="280" t="s">
        <v>1217</v>
      </c>
      <c r="D7643" s="280" t="s">
        <v>1347</v>
      </c>
      <c r="E7643" s="80">
        <v>0</v>
      </c>
      <c r="F7643" s="80">
        <v>711450</v>
      </c>
      <c r="G7643" s="80">
        <v>6</v>
      </c>
      <c r="H7643" s="280" t="s">
        <v>1394</v>
      </c>
      <c r="I7643" s="80"/>
    </row>
    <row r="7644" spans="1:9">
      <c r="A7644" s="280" t="s">
        <v>9054</v>
      </c>
      <c r="B7644" s="280" t="s">
        <v>1415</v>
      </c>
      <c r="C7644" s="280" t="s">
        <v>1217</v>
      </c>
      <c r="D7644" s="280" t="s">
        <v>1347</v>
      </c>
      <c r="E7644" s="80">
        <v>0</v>
      </c>
      <c r="F7644" s="80">
        <v>711450</v>
      </c>
      <c r="G7644" s="80">
        <v>6</v>
      </c>
      <c r="H7644" s="280" t="s">
        <v>1394</v>
      </c>
      <c r="I7644" s="80"/>
    </row>
    <row r="7645" spans="1:9">
      <c r="A7645" s="280" t="s">
        <v>9055</v>
      </c>
      <c r="B7645" s="280" t="s">
        <v>1436</v>
      </c>
      <c r="C7645" s="280" t="s">
        <v>1217</v>
      </c>
      <c r="D7645" s="280" t="s">
        <v>1347</v>
      </c>
      <c r="E7645" s="80">
        <v>0</v>
      </c>
      <c r="F7645" s="80">
        <v>711450</v>
      </c>
      <c r="G7645" s="80">
        <v>6</v>
      </c>
      <c r="H7645" s="280" t="s">
        <v>1394</v>
      </c>
      <c r="I7645" s="80"/>
    </row>
    <row r="7646" spans="1:9">
      <c r="A7646" s="280" t="s">
        <v>9056</v>
      </c>
      <c r="B7646" s="280" t="s">
        <v>1457</v>
      </c>
      <c r="C7646" s="280" t="s">
        <v>1217</v>
      </c>
      <c r="D7646" s="280" t="s">
        <v>1344</v>
      </c>
      <c r="E7646" s="80">
        <v>4.9751056662750077</v>
      </c>
      <c r="F7646" s="80">
        <v>711450</v>
      </c>
      <c r="G7646" s="80">
        <v>6</v>
      </c>
      <c r="H7646" s="280" t="s">
        <v>1342</v>
      </c>
      <c r="I7646" s="80"/>
    </row>
    <row r="7647" spans="1:9">
      <c r="A7647" s="280" t="s">
        <v>9057</v>
      </c>
      <c r="B7647" s="280" t="s">
        <v>1393</v>
      </c>
      <c r="C7647" s="280" t="s">
        <v>1217</v>
      </c>
      <c r="D7647" s="280" t="s">
        <v>1344</v>
      </c>
      <c r="E7647" s="80">
        <v>0</v>
      </c>
      <c r="F7647" s="80">
        <v>711450</v>
      </c>
      <c r="G7647" s="80">
        <v>6</v>
      </c>
      <c r="H7647" s="280" t="s">
        <v>1394</v>
      </c>
      <c r="I7647" s="80"/>
    </row>
    <row r="7648" spans="1:9">
      <c r="A7648" s="280" t="s">
        <v>9058</v>
      </c>
      <c r="B7648" s="280" t="s">
        <v>1415</v>
      </c>
      <c r="C7648" s="280" t="s">
        <v>1217</v>
      </c>
      <c r="D7648" s="280" t="s">
        <v>1344</v>
      </c>
      <c r="E7648" s="80">
        <v>0</v>
      </c>
      <c r="F7648" s="80">
        <v>711450</v>
      </c>
      <c r="G7648" s="80">
        <v>6</v>
      </c>
      <c r="H7648" s="280" t="s">
        <v>1394</v>
      </c>
      <c r="I7648" s="80"/>
    </row>
    <row r="7649" spans="1:9">
      <c r="A7649" s="280" t="s">
        <v>9059</v>
      </c>
      <c r="B7649" s="280" t="s">
        <v>1436</v>
      </c>
      <c r="C7649" s="280" t="s">
        <v>1217</v>
      </c>
      <c r="D7649" s="280" t="s">
        <v>1344</v>
      </c>
      <c r="E7649" s="80">
        <v>0</v>
      </c>
      <c r="F7649" s="80">
        <v>711450</v>
      </c>
      <c r="G7649" s="80">
        <v>6</v>
      </c>
      <c r="H7649" s="280" t="s">
        <v>1394</v>
      </c>
      <c r="I7649" s="80"/>
    </row>
    <row r="7650" spans="1:9">
      <c r="A7650" s="280" t="s">
        <v>9060</v>
      </c>
      <c r="B7650" s="280" t="s">
        <v>5752</v>
      </c>
      <c r="C7650" s="280" t="s">
        <v>1218</v>
      </c>
      <c r="D7650" s="280" t="s">
        <v>1394</v>
      </c>
      <c r="E7650" s="80">
        <v>0.99300723873778907</v>
      </c>
      <c r="F7650" s="80">
        <v>711450</v>
      </c>
      <c r="G7650" s="80">
        <v>6</v>
      </c>
      <c r="H7650" s="280" t="s">
        <v>1394</v>
      </c>
      <c r="I7650" s="80"/>
    </row>
    <row r="7651" spans="1:9">
      <c r="A7651" s="280" t="s">
        <v>9061</v>
      </c>
      <c r="B7651" s="280" t="s">
        <v>5754</v>
      </c>
      <c r="C7651" s="280" t="s">
        <v>1218</v>
      </c>
      <c r="D7651" s="280" t="s">
        <v>1394</v>
      </c>
      <c r="E7651" s="80">
        <v>1497186.0981119801</v>
      </c>
      <c r="F7651" s="80">
        <v>711450</v>
      </c>
      <c r="G7651" s="80">
        <v>6</v>
      </c>
      <c r="H7651" s="280" t="s">
        <v>1394</v>
      </c>
      <c r="I7651" s="80"/>
    </row>
    <row r="7652" spans="1:9">
      <c r="A7652" s="280" t="s">
        <v>9062</v>
      </c>
      <c r="B7652" s="280" t="s">
        <v>1457</v>
      </c>
      <c r="C7652" s="280" t="s">
        <v>1218</v>
      </c>
      <c r="D7652" s="280" t="s">
        <v>1211</v>
      </c>
      <c r="E7652" s="80">
        <v>1.3076518911507164</v>
      </c>
      <c r="F7652" s="80">
        <v>711450</v>
      </c>
      <c r="G7652" s="80">
        <v>6</v>
      </c>
      <c r="H7652" s="280" t="s">
        <v>1342</v>
      </c>
      <c r="I7652" s="80"/>
    </row>
    <row r="7653" spans="1:9">
      <c r="A7653" s="280" t="s">
        <v>9063</v>
      </c>
      <c r="B7653" s="280" t="s">
        <v>1457</v>
      </c>
      <c r="C7653" s="280" t="s">
        <v>1218</v>
      </c>
      <c r="D7653" s="280" t="s">
        <v>1212</v>
      </c>
      <c r="E7653" s="80">
        <v>1.350157712615546</v>
      </c>
      <c r="F7653" s="80">
        <v>711450</v>
      </c>
      <c r="G7653" s="80">
        <v>6</v>
      </c>
      <c r="H7653" s="280" t="s">
        <v>1342</v>
      </c>
      <c r="I7653" s="80"/>
    </row>
    <row r="7654" spans="1:9">
      <c r="A7654" s="280" t="s">
        <v>9064</v>
      </c>
      <c r="B7654" s="280" t="s">
        <v>1457</v>
      </c>
      <c r="C7654" s="280" t="s">
        <v>1218</v>
      </c>
      <c r="D7654" s="280" t="s">
        <v>1213</v>
      </c>
      <c r="E7654" s="80">
        <v>1.308137734508708</v>
      </c>
      <c r="F7654" s="80">
        <v>711450</v>
      </c>
      <c r="G7654" s="80">
        <v>6</v>
      </c>
      <c r="H7654" s="280" t="s">
        <v>1342</v>
      </c>
      <c r="I7654" s="80"/>
    </row>
    <row r="7655" spans="1:9">
      <c r="A7655" s="280" t="s">
        <v>9065</v>
      </c>
      <c r="B7655" s="280" t="s">
        <v>1457</v>
      </c>
      <c r="C7655" s="280" t="s">
        <v>1218</v>
      </c>
      <c r="D7655" s="280" t="s">
        <v>1214</v>
      </c>
      <c r="E7655" s="80">
        <v>1.3476357139474808</v>
      </c>
      <c r="F7655" s="80">
        <v>711450</v>
      </c>
      <c r="G7655" s="80">
        <v>6</v>
      </c>
      <c r="H7655" s="280" t="s">
        <v>1342</v>
      </c>
      <c r="I7655" s="80"/>
    </row>
    <row r="7656" spans="1:9">
      <c r="A7656" s="280" t="s">
        <v>9066</v>
      </c>
      <c r="B7656" s="280" t="s">
        <v>1457</v>
      </c>
      <c r="C7656" s="280" t="s">
        <v>1218</v>
      </c>
      <c r="D7656" s="280" t="s">
        <v>1215</v>
      </c>
      <c r="E7656" s="80">
        <v>1.3371202938352098</v>
      </c>
      <c r="F7656" s="80">
        <v>711450</v>
      </c>
      <c r="G7656" s="80">
        <v>6</v>
      </c>
      <c r="H7656" s="280" t="s">
        <v>1342</v>
      </c>
      <c r="I7656" s="80"/>
    </row>
    <row r="7657" spans="1:9">
      <c r="A7657" s="280" t="s">
        <v>9067</v>
      </c>
      <c r="B7657" s="280" t="s">
        <v>1457</v>
      </c>
      <c r="C7657" s="280" t="s">
        <v>1218</v>
      </c>
      <c r="D7657" s="280" t="s">
        <v>1216</v>
      </c>
      <c r="E7657" s="80">
        <v>1.5596944624251008</v>
      </c>
      <c r="F7657" s="80">
        <v>711450</v>
      </c>
      <c r="G7657" s="80">
        <v>6</v>
      </c>
      <c r="H7657" s="280" t="s">
        <v>1342</v>
      </c>
      <c r="I7657" s="80"/>
    </row>
    <row r="7658" spans="1:9">
      <c r="A7658" s="280" t="s">
        <v>9068</v>
      </c>
      <c r="B7658" s="280" t="s">
        <v>1457</v>
      </c>
      <c r="C7658" s="280" t="s">
        <v>1218</v>
      </c>
      <c r="D7658" s="280" t="s">
        <v>1217</v>
      </c>
      <c r="E7658" s="80">
        <v>1.1735177822852783</v>
      </c>
      <c r="F7658" s="80">
        <v>711450</v>
      </c>
      <c r="G7658" s="80">
        <v>6</v>
      </c>
      <c r="H7658" s="280" t="s">
        <v>1342</v>
      </c>
      <c r="I7658" s="80"/>
    </row>
    <row r="7659" spans="1:9">
      <c r="A7659" s="280" t="s">
        <v>9069</v>
      </c>
      <c r="B7659" s="280" t="s">
        <v>1457</v>
      </c>
      <c r="C7659" s="280" t="s">
        <v>1218</v>
      </c>
      <c r="D7659" s="280" t="s">
        <v>1218</v>
      </c>
      <c r="E7659" s="80">
        <v>1</v>
      </c>
      <c r="F7659" s="80">
        <v>711450</v>
      </c>
      <c r="G7659" s="80">
        <v>6</v>
      </c>
      <c r="H7659" s="280" t="s">
        <v>1342</v>
      </c>
      <c r="I7659" s="80"/>
    </row>
    <row r="7660" spans="1:9">
      <c r="A7660" s="280" t="s">
        <v>9070</v>
      </c>
      <c r="B7660" s="280" t="s">
        <v>1457</v>
      </c>
      <c r="C7660" s="280" t="s">
        <v>1218</v>
      </c>
      <c r="D7660" s="280" t="s">
        <v>1219</v>
      </c>
      <c r="E7660" s="80">
        <v>144545.35143378616</v>
      </c>
      <c r="F7660" s="80">
        <v>711450</v>
      </c>
      <c r="G7660" s="80">
        <v>6</v>
      </c>
      <c r="H7660" s="280" t="s">
        <v>1342</v>
      </c>
      <c r="I7660" s="80"/>
    </row>
    <row r="7661" spans="1:9">
      <c r="A7661" s="280" t="s">
        <v>9071</v>
      </c>
      <c r="B7661" s="280" t="s">
        <v>1457</v>
      </c>
      <c r="C7661" s="280" t="s">
        <v>1218</v>
      </c>
      <c r="D7661" s="280" t="s">
        <v>1347</v>
      </c>
      <c r="E7661" s="80">
        <v>2.3710970893073364</v>
      </c>
      <c r="F7661" s="80">
        <v>711450</v>
      </c>
      <c r="G7661" s="80">
        <v>6</v>
      </c>
      <c r="H7661" s="280" t="s">
        <v>1342</v>
      </c>
      <c r="I7661" s="80"/>
    </row>
    <row r="7662" spans="1:9">
      <c r="A7662" s="280" t="s">
        <v>9072</v>
      </c>
      <c r="B7662" s="280" t="s">
        <v>1393</v>
      </c>
      <c r="C7662" s="280" t="s">
        <v>1218</v>
      </c>
      <c r="D7662" s="280" t="s">
        <v>1347</v>
      </c>
      <c r="E7662" s="80">
        <v>3.9505235786070701E-2</v>
      </c>
      <c r="F7662" s="80">
        <v>711450</v>
      </c>
      <c r="G7662" s="80">
        <v>6</v>
      </c>
      <c r="H7662" s="280" t="s">
        <v>1394</v>
      </c>
      <c r="I7662" s="80"/>
    </row>
    <row r="7663" spans="1:9">
      <c r="A7663" s="280" t="s">
        <v>9073</v>
      </c>
      <c r="B7663" s="280" t="s">
        <v>1415</v>
      </c>
      <c r="C7663" s="280" t="s">
        <v>1218</v>
      </c>
      <c r="D7663" s="280" t="s">
        <v>1347</v>
      </c>
      <c r="E7663" s="80">
        <v>2.3457256538972914E-2</v>
      </c>
      <c r="F7663" s="80">
        <v>711450</v>
      </c>
      <c r="G7663" s="80">
        <v>6</v>
      </c>
      <c r="H7663" s="280" t="s">
        <v>1394</v>
      </c>
      <c r="I7663" s="80"/>
    </row>
    <row r="7664" spans="1:9">
      <c r="A7664" s="280" t="s">
        <v>9074</v>
      </c>
      <c r="B7664" s="280" t="s">
        <v>1436</v>
      </c>
      <c r="C7664" s="280" t="s">
        <v>1218</v>
      </c>
      <c r="D7664" s="280" t="s">
        <v>1347</v>
      </c>
      <c r="E7664" s="80">
        <v>2.5980082906595488E-2</v>
      </c>
      <c r="F7664" s="80">
        <v>711450</v>
      </c>
      <c r="G7664" s="80">
        <v>6</v>
      </c>
      <c r="H7664" s="280" t="s">
        <v>1394</v>
      </c>
      <c r="I7664" s="80"/>
    </row>
    <row r="7665" spans="1:9">
      <c r="A7665" s="280" t="s">
        <v>9075</v>
      </c>
      <c r="B7665" s="280" t="s">
        <v>1457</v>
      </c>
      <c r="C7665" s="280" t="s">
        <v>1218</v>
      </c>
      <c r="D7665" s="280" t="s">
        <v>1344</v>
      </c>
      <c r="E7665" s="80">
        <v>5.7927160810071339</v>
      </c>
      <c r="F7665" s="80">
        <v>711450</v>
      </c>
      <c r="G7665" s="80">
        <v>6</v>
      </c>
      <c r="H7665" s="280" t="s">
        <v>1342</v>
      </c>
      <c r="I7665" s="80"/>
    </row>
    <row r="7666" spans="1:9">
      <c r="A7666" s="280" t="s">
        <v>9076</v>
      </c>
      <c r="B7666" s="280" t="s">
        <v>1393</v>
      </c>
      <c r="C7666" s="280" t="s">
        <v>1218</v>
      </c>
      <c r="D7666" s="280" t="s">
        <v>1344</v>
      </c>
      <c r="E7666" s="80">
        <v>7.6294890716143088E-3</v>
      </c>
      <c r="F7666" s="80">
        <v>711450</v>
      </c>
      <c r="G7666" s="80">
        <v>6</v>
      </c>
      <c r="H7666" s="280" t="s">
        <v>1394</v>
      </c>
      <c r="I7666" s="80"/>
    </row>
    <row r="7667" spans="1:9">
      <c r="A7667" s="280" t="s">
        <v>9077</v>
      </c>
      <c r="B7667" s="280" t="s">
        <v>1415</v>
      </c>
      <c r="C7667" s="280" t="s">
        <v>1218</v>
      </c>
      <c r="D7667" s="280" t="s">
        <v>1344</v>
      </c>
      <c r="E7667" s="80">
        <v>1.8863631557518485E-2</v>
      </c>
      <c r="F7667" s="80">
        <v>711450</v>
      </c>
      <c r="G7667" s="80">
        <v>6</v>
      </c>
      <c r="H7667" s="280" t="s">
        <v>1394</v>
      </c>
      <c r="I7667" s="80"/>
    </row>
    <row r="7668" spans="1:9">
      <c r="A7668" s="280" t="s">
        <v>9078</v>
      </c>
      <c r="B7668" s="280" t="s">
        <v>1436</v>
      </c>
      <c r="C7668" s="280" t="s">
        <v>1218</v>
      </c>
      <c r="D7668" s="280" t="s">
        <v>1344</v>
      </c>
      <c r="E7668" s="80">
        <v>5.1639079767617647E-2</v>
      </c>
      <c r="F7668" s="80">
        <v>711450</v>
      </c>
      <c r="G7668" s="80">
        <v>6</v>
      </c>
      <c r="H7668" s="280" t="s">
        <v>1394</v>
      </c>
      <c r="I7668" s="80"/>
    </row>
    <row r="7669" spans="1:9">
      <c r="A7669" s="280" t="s">
        <v>9079</v>
      </c>
      <c r="B7669" s="280" t="s">
        <v>5752</v>
      </c>
      <c r="C7669" s="280" t="s">
        <v>1219</v>
      </c>
      <c r="D7669" s="280" t="s">
        <v>1394</v>
      </c>
      <c r="E7669" s="80">
        <v>1</v>
      </c>
      <c r="F7669" s="80">
        <v>711450</v>
      </c>
      <c r="G7669" s="80">
        <v>6</v>
      </c>
      <c r="H7669" s="280" t="s">
        <v>1394</v>
      </c>
      <c r="I7669" s="80"/>
    </row>
    <row r="7670" spans="1:9">
      <c r="A7670" s="280" t="s">
        <v>9080</v>
      </c>
      <c r="B7670" s="280" t="s">
        <v>5754</v>
      </c>
      <c r="C7670" s="280" t="s">
        <v>1219</v>
      </c>
      <c r="D7670" s="280" t="s">
        <v>1394</v>
      </c>
      <c r="E7670" s="80">
        <v>1082633.0786089501</v>
      </c>
      <c r="F7670" s="80">
        <v>711450</v>
      </c>
      <c r="G7670" s="80">
        <v>6</v>
      </c>
      <c r="H7670" s="280" t="s">
        <v>1394</v>
      </c>
      <c r="I7670" s="80"/>
    </row>
    <row r="7671" spans="1:9">
      <c r="A7671" s="280" t="s">
        <v>9081</v>
      </c>
      <c r="B7671" s="280" t="s">
        <v>1457</v>
      </c>
      <c r="C7671" s="280" t="s">
        <v>1219</v>
      </c>
      <c r="D7671" s="280" t="s">
        <v>1211</v>
      </c>
      <c r="E7671" s="80">
        <v>0.9350934985235958</v>
      </c>
      <c r="F7671" s="80">
        <v>711450</v>
      </c>
      <c r="G7671" s="80">
        <v>6</v>
      </c>
      <c r="H7671" s="280" t="s">
        <v>1342</v>
      </c>
      <c r="I7671" s="80"/>
    </row>
    <row r="7672" spans="1:9">
      <c r="A7672" s="280" t="s">
        <v>9082</v>
      </c>
      <c r="B7672" s="280" t="s">
        <v>1457</v>
      </c>
      <c r="C7672" s="280" t="s">
        <v>1219</v>
      </c>
      <c r="D7672" s="280" t="s">
        <v>1212</v>
      </c>
      <c r="E7672" s="80">
        <v>0.96116834247625049</v>
      </c>
      <c r="F7672" s="80">
        <v>711450</v>
      </c>
      <c r="G7672" s="80">
        <v>6</v>
      </c>
      <c r="H7672" s="280" t="s">
        <v>1342</v>
      </c>
      <c r="I7672" s="80"/>
    </row>
    <row r="7673" spans="1:9">
      <c r="A7673" s="280" t="s">
        <v>9083</v>
      </c>
      <c r="B7673" s="280" t="s">
        <v>1457</v>
      </c>
      <c r="C7673" s="280" t="s">
        <v>1219</v>
      </c>
      <c r="D7673" s="280" t="s">
        <v>1213</v>
      </c>
      <c r="E7673" s="80">
        <v>0.93551493845869793</v>
      </c>
      <c r="F7673" s="80">
        <v>711450</v>
      </c>
      <c r="G7673" s="80">
        <v>6</v>
      </c>
      <c r="H7673" s="280" t="s">
        <v>1342</v>
      </c>
      <c r="I7673" s="80"/>
    </row>
    <row r="7674" spans="1:9">
      <c r="A7674" s="280" t="s">
        <v>9084</v>
      </c>
      <c r="B7674" s="280" t="s">
        <v>1457</v>
      </c>
      <c r="C7674" s="280" t="s">
        <v>1219</v>
      </c>
      <c r="D7674" s="280" t="s">
        <v>1214</v>
      </c>
      <c r="E7674" s="80">
        <v>0.95933899078773599</v>
      </c>
      <c r="F7674" s="80">
        <v>711450</v>
      </c>
      <c r="G7674" s="80">
        <v>6</v>
      </c>
      <c r="H7674" s="280" t="s">
        <v>1342</v>
      </c>
      <c r="I7674" s="80"/>
    </row>
    <row r="7675" spans="1:9">
      <c r="A7675" s="280" t="s">
        <v>9085</v>
      </c>
      <c r="B7675" s="280" t="s">
        <v>1457</v>
      </c>
      <c r="C7675" s="280" t="s">
        <v>1219</v>
      </c>
      <c r="D7675" s="280" t="s">
        <v>1215</v>
      </c>
      <c r="E7675" s="80">
        <v>0.95388260006846826</v>
      </c>
      <c r="F7675" s="80">
        <v>711450</v>
      </c>
      <c r="G7675" s="80">
        <v>6</v>
      </c>
      <c r="H7675" s="280" t="s">
        <v>1342</v>
      </c>
      <c r="I7675" s="80"/>
    </row>
    <row r="7676" spans="1:9">
      <c r="A7676" s="280" t="s">
        <v>9086</v>
      </c>
      <c r="B7676" s="280" t="s">
        <v>1457</v>
      </c>
      <c r="C7676" s="280" t="s">
        <v>1219</v>
      </c>
      <c r="D7676" s="280" t="s">
        <v>1216</v>
      </c>
      <c r="E7676" s="80">
        <v>1.1323410259114968</v>
      </c>
      <c r="F7676" s="80">
        <v>711450</v>
      </c>
      <c r="G7676" s="80">
        <v>6</v>
      </c>
      <c r="H7676" s="280" t="s">
        <v>1342</v>
      </c>
      <c r="I7676" s="80"/>
    </row>
    <row r="7677" spans="1:9">
      <c r="A7677" s="280" t="s">
        <v>9087</v>
      </c>
      <c r="B7677" s="280" t="s">
        <v>1457</v>
      </c>
      <c r="C7677" s="280" t="s">
        <v>1219</v>
      </c>
      <c r="D7677" s="280" t="s">
        <v>1217</v>
      </c>
      <c r="E7677" s="80">
        <v>0.83636550721621006</v>
      </c>
      <c r="F7677" s="80">
        <v>711450</v>
      </c>
      <c r="G7677" s="80">
        <v>6</v>
      </c>
      <c r="H7677" s="280" t="s">
        <v>1342</v>
      </c>
      <c r="I7677" s="80"/>
    </row>
    <row r="7678" spans="1:9">
      <c r="A7678" s="280" t="s">
        <v>9088</v>
      </c>
      <c r="B7678" s="280" t="s">
        <v>1457</v>
      </c>
      <c r="C7678" s="280" t="s">
        <v>1219</v>
      </c>
      <c r="D7678" s="280" t="s">
        <v>1218</v>
      </c>
      <c r="E7678" s="80">
        <v>0.86662364202983411</v>
      </c>
      <c r="F7678" s="80">
        <v>711450</v>
      </c>
      <c r="G7678" s="80">
        <v>6</v>
      </c>
      <c r="H7678" s="280" t="s">
        <v>1342</v>
      </c>
      <c r="I7678" s="80"/>
    </row>
    <row r="7679" spans="1:9">
      <c r="A7679" s="280" t="s">
        <v>9089</v>
      </c>
      <c r="B7679" s="280" t="s">
        <v>1457</v>
      </c>
      <c r="C7679" s="280" t="s">
        <v>1219</v>
      </c>
      <c r="D7679" s="280" t="s">
        <v>1219</v>
      </c>
      <c r="E7679" s="80">
        <v>1</v>
      </c>
      <c r="F7679" s="80">
        <v>711450</v>
      </c>
      <c r="G7679" s="80">
        <v>6</v>
      </c>
      <c r="H7679" s="280" t="s">
        <v>1342</v>
      </c>
      <c r="I7679" s="80"/>
    </row>
    <row r="7680" spans="1:9">
      <c r="A7680" s="280" t="s">
        <v>9090</v>
      </c>
      <c r="B7680" s="280" t="s">
        <v>1457</v>
      </c>
      <c r="C7680" s="280" t="s">
        <v>1219</v>
      </c>
      <c r="D7680" s="280" t="s">
        <v>1347</v>
      </c>
      <c r="E7680" s="80">
        <v>1.6871009577950633</v>
      </c>
      <c r="F7680" s="80">
        <v>711450</v>
      </c>
      <c r="G7680" s="80">
        <v>6</v>
      </c>
      <c r="H7680" s="280" t="s">
        <v>1342</v>
      </c>
      <c r="I7680" s="80"/>
    </row>
    <row r="7681" spans="1:9">
      <c r="A7681" s="280" t="s">
        <v>9091</v>
      </c>
      <c r="B7681" s="280" t="s">
        <v>1393</v>
      </c>
      <c r="C7681" s="280" t="s">
        <v>1219</v>
      </c>
      <c r="D7681" s="280" t="s">
        <v>1347</v>
      </c>
      <c r="E7681" s="80">
        <v>7.4688312601026069E-2</v>
      </c>
      <c r="F7681" s="80">
        <v>711450</v>
      </c>
      <c r="G7681" s="80">
        <v>6</v>
      </c>
      <c r="H7681" s="280" t="s">
        <v>1394</v>
      </c>
      <c r="I7681" s="80"/>
    </row>
    <row r="7682" spans="1:9">
      <c r="A7682" s="280" t="s">
        <v>9092</v>
      </c>
      <c r="B7682" s="280" t="s">
        <v>1415</v>
      </c>
      <c r="C7682" s="280" t="s">
        <v>1219</v>
      </c>
      <c r="D7682" s="280" t="s">
        <v>1347</v>
      </c>
      <c r="E7682" s="80">
        <v>7.4688205758537879E-2</v>
      </c>
      <c r="F7682" s="80">
        <v>711450</v>
      </c>
      <c r="G7682" s="80">
        <v>6</v>
      </c>
      <c r="H7682" s="280" t="s">
        <v>1394</v>
      </c>
      <c r="I7682" s="80"/>
    </row>
    <row r="7683" spans="1:9">
      <c r="A7683" s="280" t="s">
        <v>9093</v>
      </c>
      <c r="B7683" s="280" t="s">
        <v>1436</v>
      </c>
      <c r="C7683" s="280" t="s">
        <v>1219</v>
      </c>
      <c r="D7683" s="280" t="s">
        <v>1347</v>
      </c>
      <c r="E7683" s="80">
        <v>7.468810336782003E-2</v>
      </c>
      <c r="F7683" s="80">
        <v>711450</v>
      </c>
      <c r="G7683" s="80">
        <v>6</v>
      </c>
      <c r="H7683" s="280" t="s">
        <v>1394</v>
      </c>
      <c r="I7683" s="80"/>
    </row>
    <row r="7684" spans="1:9">
      <c r="A7684" s="280" t="s">
        <v>9094</v>
      </c>
      <c r="B7684" s="280" t="s">
        <v>1457</v>
      </c>
      <c r="C7684" s="280" t="s">
        <v>1219</v>
      </c>
      <c r="D7684" s="280" t="s">
        <v>1344</v>
      </c>
      <c r="E7684" s="80">
        <v>4.1439431940249074</v>
      </c>
      <c r="F7684" s="80">
        <v>711450</v>
      </c>
      <c r="G7684" s="80">
        <v>6</v>
      </c>
      <c r="H7684" s="280" t="s">
        <v>1342</v>
      </c>
      <c r="I7684" s="80"/>
    </row>
    <row r="7685" spans="1:9">
      <c r="A7685" s="280" t="s">
        <v>9095</v>
      </c>
      <c r="B7685" s="280" t="s">
        <v>1393</v>
      </c>
      <c r="C7685" s="280" t="s">
        <v>1219</v>
      </c>
      <c r="D7685" s="280" t="s">
        <v>1344</v>
      </c>
      <c r="E7685" s="80">
        <v>7.4688312601026069E-2</v>
      </c>
      <c r="F7685" s="80">
        <v>711450</v>
      </c>
      <c r="G7685" s="80">
        <v>6</v>
      </c>
      <c r="H7685" s="280" t="s">
        <v>1394</v>
      </c>
      <c r="I7685" s="80"/>
    </row>
    <row r="7686" spans="1:9">
      <c r="A7686" s="280" t="s">
        <v>9096</v>
      </c>
      <c r="B7686" s="280" t="s">
        <v>1415</v>
      </c>
      <c r="C7686" s="280" t="s">
        <v>1219</v>
      </c>
      <c r="D7686" s="280" t="s">
        <v>1344</v>
      </c>
      <c r="E7686" s="80">
        <v>7.4688098916049689E-2</v>
      </c>
      <c r="F7686" s="80">
        <v>711450</v>
      </c>
      <c r="G7686" s="80">
        <v>6</v>
      </c>
      <c r="H7686" s="280" t="s">
        <v>1394</v>
      </c>
      <c r="I7686" s="80"/>
    </row>
    <row r="7687" spans="1:9">
      <c r="A7687" s="280" t="s">
        <v>9097</v>
      </c>
      <c r="B7687" s="280" t="s">
        <v>1436</v>
      </c>
      <c r="C7687" s="280" t="s">
        <v>1219</v>
      </c>
      <c r="D7687" s="280" t="s">
        <v>1344</v>
      </c>
      <c r="E7687" s="80">
        <v>7.4687885231073295E-2</v>
      </c>
      <c r="F7687" s="80">
        <v>711450</v>
      </c>
      <c r="G7687" s="80">
        <v>6</v>
      </c>
      <c r="H7687" s="280" t="s">
        <v>1394</v>
      </c>
      <c r="I7687" s="80"/>
    </row>
    <row r="7688" spans="1:9">
      <c r="A7688" s="280" t="s">
        <v>9098</v>
      </c>
      <c r="B7688" s="280" t="s">
        <v>1457</v>
      </c>
      <c r="C7688" s="280" t="s">
        <v>1183</v>
      </c>
      <c r="D7688" s="280" t="s">
        <v>1211</v>
      </c>
      <c r="E7688" s="80">
        <v>0.28317371085565607</v>
      </c>
      <c r="F7688" s="80">
        <v>711450</v>
      </c>
      <c r="G7688" s="80">
        <v>6</v>
      </c>
      <c r="H7688" s="280" t="s">
        <v>1342</v>
      </c>
      <c r="I7688" s="80"/>
    </row>
    <row r="7689" spans="1:9">
      <c r="A7689" s="280" t="s">
        <v>9099</v>
      </c>
      <c r="B7689" s="280" t="s">
        <v>1457</v>
      </c>
      <c r="C7689" s="280" t="s">
        <v>1183</v>
      </c>
      <c r="D7689" s="280" t="s">
        <v>1212</v>
      </c>
      <c r="E7689" s="80">
        <v>0.29137774956582613</v>
      </c>
      <c r="F7689" s="80">
        <v>711450</v>
      </c>
      <c r="G7689" s="80">
        <v>6</v>
      </c>
      <c r="H7689" s="280" t="s">
        <v>1342</v>
      </c>
      <c r="I7689" s="80"/>
    </row>
    <row r="7690" spans="1:9">
      <c r="A7690" s="280" t="s">
        <v>9100</v>
      </c>
      <c r="B7690" s="280" t="s">
        <v>1457</v>
      </c>
      <c r="C7690" s="280" t="s">
        <v>1183</v>
      </c>
      <c r="D7690" s="280" t="s">
        <v>1213</v>
      </c>
      <c r="E7690" s="80">
        <v>0.2832984779221922</v>
      </c>
      <c r="F7690" s="80">
        <v>711450</v>
      </c>
      <c r="G7690" s="80">
        <v>6</v>
      </c>
      <c r="H7690" s="280" t="s">
        <v>1342</v>
      </c>
      <c r="I7690" s="80"/>
    </row>
    <row r="7691" spans="1:9">
      <c r="A7691" s="280" t="s">
        <v>9101</v>
      </c>
      <c r="B7691" s="280" t="s">
        <v>1457</v>
      </c>
      <c r="C7691" s="280" t="s">
        <v>1183</v>
      </c>
      <c r="D7691" s="280" t="s">
        <v>1214</v>
      </c>
      <c r="E7691" s="80">
        <v>0.29088934325993943</v>
      </c>
      <c r="F7691" s="80">
        <v>711450</v>
      </c>
      <c r="G7691" s="80">
        <v>6</v>
      </c>
      <c r="H7691" s="280" t="s">
        <v>1342</v>
      </c>
      <c r="I7691" s="80"/>
    </row>
    <row r="7692" spans="1:9">
      <c r="A7692" s="280" t="s">
        <v>9102</v>
      </c>
      <c r="B7692" s="280" t="s">
        <v>1457</v>
      </c>
      <c r="C7692" s="280" t="s">
        <v>1183</v>
      </c>
      <c r="D7692" s="280" t="s">
        <v>1215</v>
      </c>
      <c r="E7692" s="80">
        <v>0.28930672519069894</v>
      </c>
      <c r="F7692" s="80">
        <v>711450</v>
      </c>
      <c r="G7692" s="80">
        <v>6</v>
      </c>
      <c r="H7692" s="280" t="s">
        <v>1342</v>
      </c>
      <c r="I7692" s="80"/>
    </row>
    <row r="7693" spans="1:9">
      <c r="A7693" s="280" t="s">
        <v>9103</v>
      </c>
      <c r="B7693" s="280" t="s">
        <v>1457</v>
      </c>
      <c r="C7693" s="280" t="s">
        <v>1183</v>
      </c>
      <c r="D7693" s="280" t="s">
        <v>1216</v>
      </c>
      <c r="E7693" s="80">
        <v>0.19693224116226057</v>
      </c>
      <c r="F7693" s="80">
        <v>711450</v>
      </c>
      <c r="G7693" s="80">
        <v>6</v>
      </c>
      <c r="H7693" s="280" t="s">
        <v>1342</v>
      </c>
      <c r="I7693" s="80"/>
    </row>
    <row r="7694" spans="1:9">
      <c r="A7694" s="280" t="s">
        <v>9104</v>
      </c>
      <c r="B7694" s="280" t="s">
        <v>1457</v>
      </c>
      <c r="C7694" s="280" t="s">
        <v>1183</v>
      </c>
      <c r="D7694" s="280" t="s">
        <v>1217</v>
      </c>
      <c r="E7694" s="80">
        <v>0.2537118413891416</v>
      </c>
      <c r="F7694" s="80">
        <v>711450</v>
      </c>
      <c r="G7694" s="80">
        <v>6</v>
      </c>
      <c r="H7694" s="280" t="s">
        <v>1342</v>
      </c>
      <c r="I7694" s="80"/>
    </row>
    <row r="7695" spans="1:9">
      <c r="A7695" s="280" t="s">
        <v>9105</v>
      </c>
      <c r="B7695" s="280" t="s">
        <v>1457</v>
      </c>
      <c r="C7695" s="280" t="s">
        <v>1183</v>
      </c>
      <c r="D7695" s="280" t="s">
        <v>1218</v>
      </c>
      <c r="E7695" s="80">
        <v>0.29390414307540358</v>
      </c>
      <c r="F7695" s="80">
        <v>711450</v>
      </c>
      <c r="G7695" s="80">
        <v>6</v>
      </c>
      <c r="H7695" s="280" t="s">
        <v>1342</v>
      </c>
      <c r="I7695" s="80"/>
    </row>
    <row r="7696" spans="1:9">
      <c r="A7696" s="280" t="s">
        <v>9106</v>
      </c>
      <c r="B7696" s="280" t="s">
        <v>1457</v>
      </c>
      <c r="C7696" s="280" t="s">
        <v>1183</v>
      </c>
      <c r="D7696" s="280" t="s">
        <v>1219</v>
      </c>
      <c r="E7696" s="80">
        <v>32116.032207711618</v>
      </c>
      <c r="F7696" s="80">
        <v>711450</v>
      </c>
      <c r="G7696" s="80">
        <v>6</v>
      </c>
      <c r="H7696" s="280" t="s">
        <v>1342</v>
      </c>
      <c r="I7696" s="80"/>
    </row>
    <row r="7697" spans="1:9">
      <c r="A7697" s="280" t="s">
        <v>9107</v>
      </c>
      <c r="B7697" s="280" t="s">
        <v>1457</v>
      </c>
      <c r="C7697" s="280" t="s">
        <v>1183</v>
      </c>
      <c r="D7697" s="280" t="s">
        <v>1347</v>
      </c>
      <c r="E7697" s="80">
        <v>0.51838918282772184</v>
      </c>
      <c r="F7697" s="80">
        <v>711450</v>
      </c>
      <c r="G7697" s="80">
        <v>6</v>
      </c>
      <c r="H7697" s="280" t="s">
        <v>1342</v>
      </c>
      <c r="I7697" s="80"/>
    </row>
    <row r="7698" spans="1:9">
      <c r="A7698" s="280" t="s">
        <v>9108</v>
      </c>
      <c r="B7698" s="280" t="s">
        <v>1457</v>
      </c>
      <c r="C7698" s="280" t="s">
        <v>1183</v>
      </c>
      <c r="D7698" s="280" t="s">
        <v>1344</v>
      </c>
      <c r="E7698" s="80">
        <v>1.2584076919256464</v>
      </c>
      <c r="F7698" s="80">
        <v>711450</v>
      </c>
      <c r="G7698" s="80">
        <v>6</v>
      </c>
      <c r="H7698" s="280" t="s">
        <v>1342</v>
      </c>
      <c r="I7698" s="80"/>
    </row>
    <row r="7699" spans="1:9">
      <c r="A7699" s="280" t="s">
        <v>9109</v>
      </c>
      <c r="B7699" s="280" t="s">
        <v>5748</v>
      </c>
      <c r="C7699" s="280" t="s">
        <v>1184</v>
      </c>
      <c r="D7699" s="280" t="s">
        <v>1394</v>
      </c>
      <c r="E7699" s="80">
        <v>711450</v>
      </c>
      <c r="F7699" s="80">
        <v>711450</v>
      </c>
      <c r="G7699" s="80">
        <v>6</v>
      </c>
      <c r="H7699" s="280" t="s">
        <v>1394</v>
      </c>
      <c r="I7699" s="80"/>
    </row>
    <row r="7700" spans="1:9">
      <c r="A7700" s="280" t="s">
        <v>9110</v>
      </c>
      <c r="B7700" s="280" t="s">
        <v>5750</v>
      </c>
      <c r="C7700" s="280" t="s">
        <v>1184</v>
      </c>
      <c r="D7700" s="280" t="s">
        <v>1394</v>
      </c>
      <c r="E7700" s="80">
        <v>14481525040.732788</v>
      </c>
      <c r="F7700" s="80">
        <v>711450</v>
      </c>
      <c r="G7700" s="80">
        <v>6</v>
      </c>
      <c r="H7700" s="280" t="s">
        <v>1394</v>
      </c>
      <c r="I7700" s="80"/>
    </row>
    <row r="7701" spans="1:9">
      <c r="A7701" s="280" t="s">
        <v>9111</v>
      </c>
      <c r="B7701" s="280" t="s">
        <v>5752</v>
      </c>
      <c r="C7701" s="280" t="s">
        <v>1184</v>
      </c>
      <c r="D7701" s="280" t="s">
        <v>1394</v>
      </c>
      <c r="E7701" s="80">
        <v>1</v>
      </c>
      <c r="F7701" s="80">
        <v>711450</v>
      </c>
      <c r="G7701" s="80">
        <v>6</v>
      </c>
      <c r="H7701" s="280" t="s">
        <v>1394</v>
      </c>
      <c r="I7701" s="80"/>
    </row>
    <row r="7702" spans="1:9">
      <c r="A7702" s="280" t="s">
        <v>9112</v>
      </c>
      <c r="B7702" s="280" t="s">
        <v>5754</v>
      </c>
      <c r="C7702" s="280" t="s">
        <v>1184</v>
      </c>
      <c r="D7702" s="280" t="s">
        <v>1394</v>
      </c>
      <c r="E7702" s="80">
        <v>20354.944185442109</v>
      </c>
      <c r="F7702" s="80">
        <v>711450</v>
      </c>
      <c r="G7702" s="80">
        <v>6</v>
      </c>
      <c r="H7702" s="280" t="s">
        <v>1394</v>
      </c>
      <c r="I7702" s="80"/>
    </row>
    <row r="7703" spans="1:9">
      <c r="A7703" s="280" t="s">
        <v>9113</v>
      </c>
      <c r="B7703" s="280" t="s">
        <v>1393</v>
      </c>
      <c r="C7703" s="280" t="s">
        <v>1383</v>
      </c>
      <c r="D7703" s="280" t="s">
        <v>1347</v>
      </c>
      <c r="E7703" s="80">
        <v>7.4688312601026069E-2</v>
      </c>
      <c r="F7703" s="80">
        <v>711450</v>
      </c>
      <c r="G7703" s="80">
        <v>6</v>
      </c>
      <c r="H7703" s="280" t="s">
        <v>1394</v>
      </c>
      <c r="I7703" s="80"/>
    </row>
    <row r="7704" spans="1:9">
      <c r="A7704" s="280" t="s">
        <v>9114</v>
      </c>
      <c r="B7704" s="280" t="s">
        <v>1415</v>
      </c>
      <c r="C7704" s="280" t="s">
        <v>1383</v>
      </c>
      <c r="D7704" s="280" t="s">
        <v>1347</v>
      </c>
      <c r="E7704" s="80">
        <v>6.8847893533120888E-2</v>
      </c>
      <c r="F7704" s="80">
        <v>711450</v>
      </c>
      <c r="G7704" s="80">
        <v>6</v>
      </c>
      <c r="H7704" s="280" t="s">
        <v>1394</v>
      </c>
      <c r="I7704" s="80"/>
    </row>
    <row r="7705" spans="1:9">
      <c r="A7705" s="280" t="s">
        <v>9115</v>
      </c>
      <c r="B7705" s="280" t="s">
        <v>1436</v>
      </c>
      <c r="C7705" s="280" t="s">
        <v>1383</v>
      </c>
      <c r="D7705" s="280" t="s">
        <v>1347</v>
      </c>
      <c r="E7705" s="80">
        <v>6.3800175068408446E-2</v>
      </c>
      <c r="F7705" s="80">
        <v>711450</v>
      </c>
      <c r="G7705" s="80">
        <v>6</v>
      </c>
      <c r="H7705" s="280" t="s">
        <v>1394</v>
      </c>
      <c r="I7705" s="80"/>
    </row>
    <row r="7706" spans="1:9">
      <c r="A7706" s="280" t="s">
        <v>9116</v>
      </c>
      <c r="B7706" s="280" t="s">
        <v>1393</v>
      </c>
      <c r="C7706" s="280" t="s">
        <v>1383</v>
      </c>
      <c r="D7706" s="280" t="s">
        <v>1344</v>
      </c>
      <c r="E7706" s="80">
        <v>7.4688312601026069E-2</v>
      </c>
      <c r="F7706" s="80">
        <v>711450</v>
      </c>
      <c r="G7706" s="80">
        <v>6</v>
      </c>
      <c r="H7706" s="280" t="s">
        <v>1394</v>
      </c>
      <c r="I7706" s="80"/>
    </row>
    <row r="7707" spans="1:9">
      <c r="A7707" s="280" t="s">
        <v>9117</v>
      </c>
      <c r="B7707" s="280" t="s">
        <v>1415</v>
      </c>
      <c r="C7707" s="280" t="s">
        <v>1383</v>
      </c>
      <c r="D7707" s="280" t="s">
        <v>1344</v>
      </c>
      <c r="E7707" s="80">
        <v>6.2771732402255004E-2</v>
      </c>
      <c r="F7707" s="80">
        <v>711450</v>
      </c>
      <c r="G7707" s="80">
        <v>6</v>
      </c>
      <c r="H7707" s="280" t="s">
        <v>1394</v>
      </c>
      <c r="I7707" s="80"/>
    </row>
    <row r="7708" spans="1:9">
      <c r="A7708" s="280" t="s">
        <v>9118</v>
      </c>
      <c r="B7708" s="280" t="s">
        <v>1436</v>
      </c>
      <c r="C7708" s="280" t="s">
        <v>1383</v>
      </c>
      <c r="D7708" s="280" t="s">
        <v>1344</v>
      </c>
      <c r="E7708" s="80">
        <v>5.4155228710977166E-2</v>
      </c>
      <c r="F7708" s="80">
        <v>711450</v>
      </c>
      <c r="G7708" s="80">
        <v>6</v>
      </c>
      <c r="H7708" s="280" t="s">
        <v>1394</v>
      </c>
      <c r="I7708" s="80"/>
    </row>
    <row r="7709" spans="1:9">
      <c r="A7709" s="280" t="s">
        <v>9119</v>
      </c>
      <c r="B7709" s="280" t="s">
        <v>1457</v>
      </c>
      <c r="C7709" s="280" t="s">
        <v>1184</v>
      </c>
      <c r="D7709" s="280" t="s">
        <v>1211</v>
      </c>
      <c r="E7709" s="80">
        <v>1.7599355739822006E-2</v>
      </c>
      <c r="F7709" s="80">
        <v>711450</v>
      </c>
      <c r="G7709" s="80">
        <v>6</v>
      </c>
      <c r="H7709" s="280" t="s">
        <v>1342</v>
      </c>
      <c r="I7709" s="80"/>
    </row>
    <row r="7710" spans="1:9">
      <c r="A7710" s="280" t="s">
        <v>9120</v>
      </c>
      <c r="B7710" s="280" t="s">
        <v>1457</v>
      </c>
      <c r="C7710" s="280" t="s">
        <v>1184</v>
      </c>
      <c r="D7710" s="280" t="s">
        <v>1212</v>
      </c>
      <c r="E7710" s="80">
        <v>1.8119496785496819E-2</v>
      </c>
      <c r="F7710" s="80">
        <v>711450</v>
      </c>
      <c r="G7710" s="80">
        <v>6</v>
      </c>
      <c r="H7710" s="280" t="s">
        <v>1342</v>
      </c>
      <c r="I7710" s="80"/>
    </row>
    <row r="7711" spans="1:9">
      <c r="A7711" s="280" t="s">
        <v>9121</v>
      </c>
      <c r="B7711" s="280" t="s">
        <v>1457</v>
      </c>
      <c r="C7711" s="280" t="s">
        <v>1184</v>
      </c>
      <c r="D7711" s="280" t="s">
        <v>1213</v>
      </c>
      <c r="E7711" s="80">
        <v>1.7605347357004704E-2</v>
      </c>
      <c r="F7711" s="80">
        <v>711450</v>
      </c>
      <c r="G7711" s="80">
        <v>6</v>
      </c>
      <c r="H7711" s="280" t="s">
        <v>1342</v>
      </c>
      <c r="I7711" s="80"/>
    </row>
    <row r="7712" spans="1:9">
      <c r="A7712" s="280" t="s">
        <v>9122</v>
      </c>
      <c r="B7712" s="280" t="s">
        <v>1457</v>
      </c>
      <c r="C7712" s="280" t="s">
        <v>1184</v>
      </c>
      <c r="D7712" s="280" t="s">
        <v>1214</v>
      </c>
      <c r="E7712" s="80">
        <v>1.8082990114178216E-2</v>
      </c>
      <c r="F7712" s="80">
        <v>711450</v>
      </c>
      <c r="G7712" s="80">
        <v>6</v>
      </c>
      <c r="H7712" s="280" t="s">
        <v>1342</v>
      </c>
      <c r="I7712" s="80"/>
    </row>
    <row r="7713" spans="1:9">
      <c r="A7713" s="280" t="s">
        <v>9123</v>
      </c>
      <c r="B7713" s="280" t="s">
        <v>1457</v>
      </c>
      <c r="C7713" s="280" t="s">
        <v>1184</v>
      </c>
      <c r="D7713" s="280" t="s">
        <v>1215</v>
      </c>
      <c r="E7713" s="80">
        <v>1.7985914566133358E-2</v>
      </c>
      <c r="F7713" s="80">
        <v>711450</v>
      </c>
      <c r="G7713" s="80">
        <v>6</v>
      </c>
      <c r="H7713" s="280" t="s">
        <v>1342</v>
      </c>
      <c r="I7713" s="80"/>
    </row>
    <row r="7714" spans="1:9">
      <c r="A7714" s="280" t="s">
        <v>9124</v>
      </c>
      <c r="B7714" s="280" t="s">
        <v>1457</v>
      </c>
      <c r="C7714" s="280" t="s">
        <v>1184</v>
      </c>
      <c r="D7714" s="280" t="s">
        <v>1216</v>
      </c>
      <c r="E7714" s="80">
        <v>1.8561379185732519E-2</v>
      </c>
      <c r="F7714" s="80">
        <v>711450</v>
      </c>
      <c r="G7714" s="80">
        <v>6</v>
      </c>
      <c r="H7714" s="280" t="s">
        <v>1342</v>
      </c>
      <c r="I7714" s="80"/>
    </row>
    <row r="7715" spans="1:9">
      <c r="A7715" s="280" t="s">
        <v>9125</v>
      </c>
      <c r="B7715" s="280" t="s">
        <v>1457</v>
      </c>
      <c r="C7715" s="280" t="s">
        <v>1184</v>
      </c>
      <c r="D7715" s="280" t="s">
        <v>1217</v>
      </c>
      <c r="E7715" s="80">
        <v>1.5744214715574197E-2</v>
      </c>
      <c r="F7715" s="80">
        <v>711450</v>
      </c>
      <c r="G7715" s="80">
        <v>6</v>
      </c>
      <c r="H7715" s="280" t="s">
        <v>1342</v>
      </c>
      <c r="I7715" s="80"/>
    </row>
    <row r="7716" spans="1:9">
      <c r="A7716" s="280" t="s">
        <v>9126</v>
      </c>
      <c r="B7716" s="280" t="s">
        <v>1457</v>
      </c>
      <c r="C7716" s="280" t="s">
        <v>1184</v>
      </c>
      <c r="D7716" s="280" t="s">
        <v>1218</v>
      </c>
      <c r="E7716" s="80">
        <v>1.8557703372505212E-2</v>
      </c>
      <c r="F7716" s="80">
        <v>711450</v>
      </c>
      <c r="G7716" s="80">
        <v>6</v>
      </c>
      <c r="H7716" s="280" t="s">
        <v>1342</v>
      </c>
      <c r="I7716" s="80"/>
    </row>
    <row r="7717" spans="1:9">
      <c r="A7717" s="280" t="s">
        <v>9127</v>
      </c>
      <c r="B7717" s="280" t="s">
        <v>1457</v>
      </c>
      <c r="C7717" s="280" t="s">
        <v>1184</v>
      </c>
      <c r="D7717" s="280" t="s">
        <v>1219</v>
      </c>
      <c r="E7717" s="80">
        <v>2481.1022999513975</v>
      </c>
      <c r="F7717" s="80">
        <v>711450</v>
      </c>
      <c r="G7717" s="80">
        <v>6</v>
      </c>
      <c r="H7717" s="280" t="s">
        <v>1342</v>
      </c>
      <c r="I7717" s="80"/>
    </row>
    <row r="7718" spans="1:9">
      <c r="A7718" s="280" t="s">
        <v>9128</v>
      </c>
      <c r="B7718" s="280" t="s">
        <v>1457</v>
      </c>
      <c r="C7718" s="280" t="s">
        <v>1184</v>
      </c>
      <c r="D7718" s="280" t="s">
        <v>1347</v>
      </c>
      <c r="E7718" s="80">
        <v>3.2630748111939327E-2</v>
      </c>
      <c r="F7718" s="80">
        <v>711450</v>
      </c>
      <c r="G7718" s="80">
        <v>6</v>
      </c>
      <c r="H7718" s="280" t="s">
        <v>1342</v>
      </c>
      <c r="I7718" s="80"/>
    </row>
    <row r="7719" spans="1:9">
      <c r="A7719" s="280" t="s">
        <v>9129</v>
      </c>
      <c r="B7719" s="280" t="s">
        <v>1457</v>
      </c>
      <c r="C7719" s="280" t="s">
        <v>1184</v>
      </c>
      <c r="D7719" s="280" t="s">
        <v>1344</v>
      </c>
      <c r="E7719" s="80">
        <v>7.8468653555236634E-2</v>
      </c>
      <c r="F7719" s="80">
        <v>711450</v>
      </c>
      <c r="G7719" s="80">
        <v>6</v>
      </c>
      <c r="H7719" s="280" t="s">
        <v>1342</v>
      </c>
      <c r="I7719" s="80"/>
    </row>
    <row r="7720" spans="1:9">
      <c r="A7720" s="280" t="s">
        <v>9130</v>
      </c>
      <c r="B7720" s="280" t="s">
        <v>5748</v>
      </c>
      <c r="C7720" s="280" t="s">
        <v>1185</v>
      </c>
      <c r="D7720" s="280" t="s">
        <v>1394</v>
      </c>
      <c r="E7720" s="80">
        <v>328257</v>
      </c>
      <c r="F7720" s="80">
        <v>711450</v>
      </c>
      <c r="G7720" s="80">
        <v>6</v>
      </c>
      <c r="H7720" s="280" t="s">
        <v>1394</v>
      </c>
      <c r="I7720" s="80"/>
    </row>
    <row r="7721" spans="1:9">
      <c r="A7721" s="280" t="s">
        <v>9131</v>
      </c>
      <c r="B7721" s="280" t="s">
        <v>5750</v>
      </c>
      <c r="C7721" s="280" t="s">
        <v>1185</v>
      </c>
      <c r="D7721" s="280" t="s">
        <v>1394</v>
      </c>
      <c r="E7721" s="80">
        <v>20761521290.174667</v>
      </c>
      <c r="F7721" s="80">
        <v>711450</v>
      </c>
      <c r="G7721" s="80">
        <v>6</v>
      </c>
      <c r="H7721" s="280" t="s">
        <v>1394</v>
      </c>
      <c r="I7721" s="80"/>
    </row>
    <row r="7722" spans="1:9">
      <c r="A7722" s="280" t="s">
        <v>9132</v>
      </c>
      <c r="B7722" s="280" t="s">
        <v>5752</v>
      </c>
      <c r="C7722" s="280" t="s">
        <v>1185</v>
      </c>
      <c r="D7722" s="280" t="s">
        <v>1394</v>
      </c>
      <c r="E7722" s="80">
        <v>0.46139152435167613</v>
      </c>
      <c r="F7722" s="80">
        <v>711450</v>
      </c>
      <c r="G7722" s="80">
        <v>6</v>
      </c>
      <c r="H7722" s="280" t="s">
        <v>1394</v>
      </c>
      <c r="I7722" s="80"/>
    </row>
    <row r="7723" spans="1:9">
      <c r="A7723" s="280" t="s">
        <v>9133</v>
      </c>
      <c r="B7723" s="280" t="s">
        <v>5754</v>
      </c>
      <c r="C7723" s="280" t="s">
        <v>1185</v>
      </c>
      <c r="D7723" s="280" t="s">
        <v>1394</v>
      </c>
      <c r="E7723" s="80">
        <v>29181.982275879778</v>
      </c>
      <c r="F7723" s="80">
        <v>711450</v>
      </c>
      <c r="G7723" s="80">
        <v>6</v>
      </c>
      <c r="H7723" s="280" t="s">
        <v>1394</v>
      </c>
      <c r="I7723" s="80"/>
    </row>
    <row r="7724" spans="1:9">
      <c r="A7724" s="280" t="s">
        <v>9134</v>
      </c>
      <c r="B7724" s="280" t="s">
        <v>1457</v>
      </c>
      <c r="C7724" s="280" t="s">
        <v>1185</v>
      </c>
      <c r="D7724" s="280" t="s">
        <v>1211</v>
      </c>
      <c r="E7724" s="80">
        <v>5.4902065955846291E-2</v>
      </c>
      <c r="F7724" s="80">
        <v>711450</v>
      </c>
      <c r="G7724" s="80">
        <v>6</v>
      </c>
      <c r="H7724" s="280" t="s">
        <v>1342</v>
      </c>
      <c r="I7724" s="80"/>
    </row>
    <row r="7725" spans="1:9">
      <c r="A7725" s="280" t="s">
        <v>9135</v>
      </c>
      <c r="B7725" s="280" t="s">
        <v>1457</v>
      </c>
      <c r="C7725" s="280" t="s">
        <v>1185</v>
      </c>
      <c r="D7725" s="280" t="s">
        <v>1212</v>
      </c>
      <c r="E7725" s="80">
        <v>5.9063855464704912E-2</v>
      </c>
      <c r="F7725" s="80">
        <v>711450</v>
      </c>
      <c r="G7725" s="80">
        <v>6</v>
      </c>
      <c r="H7725" s="280" t="s">
        <v>1342</v>
      </c>
      <c r="I7725" s="80"/>
    </row>
    <row r="7726" spans="1:9">
      <c r="A7726" s="280" t="s">
        <v>9136</v>
      </c>
      <c r="B7726" s="280" t="s">
        <v>1457</v>
      </c>
      <c r="C7726" s="280" t="s">
        <v>1185</v>
      </c>
      <c r="D7726" s="280" t="s">
        <v>1213</v>
      </c>
      <c r="E7726" s="80">
        <v>5.4906431188663937E-2</v>
      </c>
      <c r="F7726" s="80">
        <v>711450</v>
      </c>
      <c r="G7726" s="80">
        <v>6</v>
      </c>
      <c r="H7726" s="280" t="s">
        <v>1342</v>
      </c>
      <c r="I7726" s="80"/>
    </row>
    <row r="7727" spans="1:9">
      <c r="A7727" s="280" t="s">
        <v>9137</v>
      </c>
      <c r="B7727" s="280" t="s">
        <v>1457</v>
      </c>
      <c r="C7727" s="280" t="s">
        <v>1185</v>
      </c>
      <c r="D7727" s="280" t="s">
        <v>1214</v>
      </c>
      <c r="E7727" s="80">
        <v>5.9016815754015121E-2</v>
      </c>
      <c r="F7727" s="80">
        <v>711450</v>
      </c>
      <c r="G7727" s="80">
        <v>6</v>
      </c>
      <c r="H7727" s="280" t="s">
        <v>1342</v>
      </c>
      <c r="I7727" s="80"/>
    </row>
    <row r="7728" spans="1:9">
      <c r="A7728" s="280" t="s">
        <v>9138</v>
      </c>
      <c r="B7728" s="280" t="s">
        <v>1457</v>
      </c>
      <c r="C7728" s="280" t="s">
        <v>1185</v>
      </c>
      <c r="D7728" s="280" t="s">
        <v>1215</v>
      </c>
      <c r="E7728" s="80">
        <v>5.8501037129400649E-2</v>
      </c>
      <c r="F7728" s="80">
        <v>711450</v>
      </c>
      <c r="G7728" s="80">
        <v>6</v>
      </c>
      <c r="H7728" s="280" t="s">
        <v>1342</v>
      </c>
      <c r="I7728" s="80"/>
    </row>
    <row r="7729" spans="1:9">
      <c r="A7729" s="280" t="s">
        <v>9139</v>
      </c>
      <c r="B7729" s="280" t="s">
        <v>1457</v>
      </c>
      <c r="C7729" s="280" t="s">
        <v>1185</v>
      </c>
      <c r="D7729" s="280" t="s">
        <v>1216</v>
      </c>
      <c r="E7729" s="80">
        <v>3.12673520856937E-2</v>
      </c>
      <c r="F7729" s="80">
        <v>711450</v>
      </c>
      <c r="G7729" s="80">
        <v>6</v>
      </c>
      <c r="H7729" s="280" t="s">
        <v>1342</v>
      </c>
      <c r="I7729" s="80"/>
    </row>
    <row r="7730" spans="1:9">
      <c r="A7730" s="280" t="s">
        <v>9140</v>
      </c>
      <c r="B7730" s="280" t="s">
        <v>1457</v>
      </c>
      <c r="C7730" s="280" t="s">
        <v>1185</v>
      </c>
      <c r="D7730" s="280" t="s">
        <v>1217</v>
      </c>
      <c r="E7730" s="80">
        <v>5.0635000210283519E-2</v>
      </c>
      <c r="F7730" s="80">
        <v>711450</v>
      </c>
      <c r="G7730" s="80">
        <v>6</v>
      </c>
      <c r="H7730" s="280" t="s">
        <v>1342</v>
      </c>
      <c r="I7730" s="80"/>
    </row>
    <row r="7731" spans="1:9">
      <c r="A7731" s="280" t="s">
        <v>9141</v>
      </c>
      <c r="B7731" s="280" t="s">
        <v>1457</v>
      </c>
      <c r="C7731" s="280" t="s">
        <v>1185</v>
      </c>
      <c r="D7731" s="280" t="s">
        <v>1218</v>
      </c>
      <c r="E7731" s="80">
        <v>4.4206763940379742E-2</v>
      </c>
      <c r="F7731" s="80">
        <v>711450</v>
      </c>
      <c r="G7731" s="80">
        <v>6</v>
      </c>
      <c r="H7731" s="280" t="s">
        <v>1342</v>
      </c>
      <c r="I7731" s="80"/>
    </row>
    <row r="7732" spans="1:9">
      <c r="A7732" s="280" t="s">
        <v>9142</v>
      </c>
      <c r="B7732" s="280" t="s">
        <v>1457</v>
      </c>
      <c r="C7732" s="280" t="s">
        <v>1185</v>
      </c>
      <c r="D7732" s="280" t="s">
        <v>1219</v>
      </c>
      <c r="E7732" s="80">
        <v>5973.8834245462413</v>
      </c>
      <c r="F7732" s="80">
        <v>711450</v>
      </c>
      <c r="G7732" s="80">
        <v>6</v>
      </c>
      <c r="H7732" s="280" t="s">
        <v>1342</v>
      </c>
      <c r="I7732" s="80"/>
    </row>
    <row r="7733" spans="1:9">
      <c r="A7733" s="280" t="s">
        <v>9143</v>
      </c>
      <c r="B7733" s="280" t="s">
        <v>1457</v>
      </c>
      <c r="C7733" s="280" t="s">
        <v>1185</v>
      </c>
      <c r="D7733" s="280" t="s">
        <v>1347</v>
      </c>
      <c r="E7733" s="80">
        <v>9.8617817609032959E-2</v>
      </c>
      <c r="F7733" s="80">
        <v>711450</v>
      </c>
      <c r="G7733" s="80">
        <v>6</v>
      </c>
      <c r="H7733" s="280" t="s">
        <v>1342</v>
      </c>
      <c r="I7733" s="80"/>
    </row>
    <row r="7734" spans="1:9">
      <c r="A7734" s="280" t="s">
        <v>9144</v>
      </c>
      <c r="B7734" s="280" t="s">
        <v>1457</v>
      </c>
      <c r="C7734" s="280" t="s">
        <v>1185</v>
      </c>
      <c r="D7734" s="280" t="s">
        <v>1344</v>
      </c>
      <c r="E7734" s="80">
        <v>0.24212522054608782</v>
      </c>
      <c r="F7734" s="80">
        <v>711450</v>
      </c>
      <c r="G7734" s="80">
        <v>6</v>
      </c>
      <c r="H7734" s="280" t="s">
        <v>1342</v>
      </c>
      <c r="I7734" s="80"/>
    </row>
    <row r="7735" spans="1:9">
      <c r="A7735" s="280" t="s">
        <v>9145</v>
      </c>
      <c r="B7735" s="280" t="s">
        <v>5748</v>
      </c>
      <c r="C7735" s="280" t="s">
        <v>1186</v>
      </c>
      <c r="D7735" s="280" t="s">
        <v>1394</v>
      </c>
      <c r="E7735" s="80">
        <v>7775</v>
      </c>
      <c r="F7735" s="80">
        <v>711450</v>
      </c>
      <c r="G7735" s="80">
        <v>6</v>
      </c>
      <c r="H7735" s="280" t="s">
        <v>1394</v>
      </c>
      <c r="I7735" s="80"/>
    </row>
    <row r="7736" spans="1:9">
      <c r="A7736" s="280" t="s">
        <v>9146</v>
      </c>
      <c r="B7736" s="280" t="s">
        <v>5750</v>
      </c>
      <c r="C7736" s="280" t="s">
        <v>1186</v>
      </c>
      <c r="D7736" s="280" t="s">
        <v>1394</v>
      </c>
      <c r="E7736" s="80">
        <v>89860000</v>
      </c>
      <c r="F7736" s="80">
        <v>711450</v>
      </c>
      <c r="G7736" s="80">
        <v>6</v>
      </c>
      <c r="H7736" s="280" t="s">
        <v>1394</v>
      </c>
      <c r="I7736" s="80"/>
    </row>
    <row r="7737" spans="1:9">
      <c r="A7737" s="280" t="s">
        <v>9147</v>
      </c>
      <c r="B7737" s="280" t="s">
        <v>5752</v>
      </c>
      <c r="C7737" s="280" t="s">
        <v>1186</v>
      </c>
      <c r="D7737" s="280" t="s">
        <v>1394</v>
      </c>
      <c r="E7737" s="80">
        <v>1.092838569119404E-2</v>
      </c>
      <c r="F7737" s="80">
        <v>711450</v>
      </c>
      <c r="G7737" s="80">
        <v>6</v>
      </c>
      <c r="H7737" s="280" t="s">
        <v>1394</v>
      </c>
      <c r="I7737" s="80"/>
    </row>
    <row r="7738" spans="1:9">
      <c r="A7738" s="280" t="s">
        <v>9148</v>
      </c>
      <c r="B7738" s="280" t="s">
        <v>5754</v>
      </c>
      <c r="C7738" s="280" t="s">
        <v>1186</v>
      </c>
      <c r="D7738" s="280" t="s">
        <v>1394</v>
      </c>
      <c r="E7738" s="80">
        <v>126.30543256729214</v>
      </c>
      <c r="F7738" s="80">
        <v>711450</v>
      </c>
      <c r="G7738" s="80">
        <v>6</v>
      </c>
      <c r="H7738" s="280" t="s">
        <v>1394</v>
      </c>
      <c r="I7738" s="80"/>
    </row>
    <row r="7739" spans="1:9">
      <c r="A7739" s="280" t="s">
        <v>9149</v>
      </c>
      <c r="B7739" s="280" t="s">
        <v>1457</v>
      </c>
      <c r="C7739" s="280" t="s">
        <v>1186</v>
      </c>
      <c r="D7739" s="280" t="s">
        <v>1211</v>
      </c>
      <c r="E7739" s="80">
        <v>1.0657569721663556E-2</v>
      </c>
      <c r="F7739" s="80">
        <v>711450</v>
      </c>
      <c r="G7739" s="80">
        <v>6</v>
      </c>
      <c r="H7739" s="280" t="s">
        <v>1342</v>
      </c>
      <c r="I7739" s="80"/>
    </row>
    <row r="7740" spans="1:9">
      <c r="A7740" s="280" t="s">
        <v>9150</v>
      </c>
      <c r="B7740" s="280" t="s">
        <v>1457</v>
      </c>
      <c r="C7740" s="280" t="s">
        <v>1186</v>
      </c>
      <c r="D7740" s="280" t="s">
        <v>1212</v>
      </c>
      <c r="E7740" s="80">
        <v>1.0950483239441216E-2</v>
      </c>
      <c r="F7740" s="80">
        <v>711450</v>
      </c>
      <c r="G7740" s="80">
        <v>6</v>
      </c>
      <c r="H7740" s="280" t="s">
        <v>1342</v>
      </c>
      <c r="I7740" s="80"/>
    </row>
    <row r="7741" spans="1:9">
      <c r="A7741" s="280" t="s">
        <v>9151</v>
      </c>
      <c r="B7741" s="280" t="s">
        <v>1457</v>
      </c>
      <c r="C7741" s="280" t="s">
        <v>1186</v>
      </c>
      <c r="D7741" s="280" t="s">
        <v>1213</v>
      </c>
      <c r="E7741" s="80">
        <v>1.0657569721663556E-2</v>
      </c>
      <c r="F7741" s="80">
        <v>711450</v>
      </c>
      <c r="G7741" s="80">
        <v>6</v>
      </c>
      <c r="H7741" s="280" t="s">
        <v>1342</v>
      </c>
      <c r="I7741" s="80"/>
    </row>
    <row r="7742" spans="1:9">
      <c r="A7742" s="280" t="s">
        <v>9152</v>
      </c>
      <c r="B7742" s="280" t="s">
        <v>1457</v>
      </c>
      <c r="C7742" s="280" t="s">
        <v>1186</v>
      </c>
      <c r="D7742" s="280" t="s">
        <v>1214</v>
      </c>
      <c r="E7742" s="80">
        <v>1.0657569721663556E-2</v>
      </c>
      <c r="F7742" s="80">
        <v>711450</v>
      </c>
      <c r="G7742" s="80">
        <v>6</v>
      </c>
      <c r="H7742" s="280" t="s">
        <v>1342</v>
      </c>
      <c r="I7742" s="80"/>
    </row>
    <row r="7743" spans="1:9">
      <c r="A7743" s="280" t="s">
        <v>9153</v>
      </c>
      <c r="B7743" s="280" t="s">
        <v>1457</v>
      </c>
      <c r="C7743" s="280" t="s">
        <v>1186</v>
      </c>
      <c r="D7743" s="280" t="s">
        <v>1215</v>
      </c>
      <c r="E7743" s="80">
        <v>1.0929588601143325E-2</v>
      </c>
      <c r="F7743" s="80">
        <v>711450</v>
      </c>
      <c r="G7743" s="80">
        <v>6</v>
      </c>
      <c r="H7743" s="280" t="s">
        <v>1342</v>
      </c>
      <c r="I7743" s="80"/>
    </row>
    <row r="7744" spans="1:9">
      <c r="A7744" s="280" t="s">
        <v>9154</v>
      </c>
      <c r="B7744" s="280" t="s">
        <v>1457</v>
      </c>
      <c r="C7744" s="280" t="s">
        <v>1186</v>
      </c>
      <c r="D7744" s="280" t="s">
        <v>1216</v>
      </c>
      <c r="E7744" s="80">
        <v>-4.4796414292234488E-3</v>
      </c>
      <c r="F7744" s="80">
        <v>711450</v>
      </c>
      <c r="G7744" s="80">
        <v>6</v>
      </c>
      <c r="H7744" s="280" t="s">
        <v>1342</v>
      </c>
      <c r="I7744" s="80"/>
    </row>
    <row r="7745" spans="1:9">
      <c r="A7745" s="280" t="s">
        <v>9155</v>
      </c>
      <c r="B7745" s="280" t="s">
        <v>1457</v>
      </c>
      <c r="C7745" s="280" t="s">
        <v>1186</v>
      </c>
      <c r="D7745" s="280" t="s">
        <v>1217</v>
      </c>
      <c r="E7745" s="80">
        <v>9.2529386121353689E-3</v>
      </c>
      <c r="F7745" s="80">
        <v>711450</v>
      </c>
      <c r="G7745" s="80">
        <v>6</v>
      </c>
      <c r="H7745" s="280" t="s">
        <v>1342</v>
      </c>
      <c r="I7745" s="80"/>
    </row>
    <row r="7746" spans="1:9">
      <c r="A7746" s="280" t="s">
        <v>9156</v>
      </c>
      <c r="B7746" s="280" t="s">
        <v>1457</v>
      </c>
      <c r="C7746" s="280" t="s">
        <v>1186</v>
      </c>
      <c r="D7746" s="280" t="s">
        <v>1218</v>
      </c>
      <c r="E7746" s="80">
        <v>1.1298343560716349E-2</v>
      </c>
      <c r="F7746" s="80">
        <v>711450</v>
      </c>
      <c r="G7746" s="80">
        <v>6</v>
      </c>
      <c r="H7746" s="280" t="s">
        <v>1342</v>
      </c>
      <c r="I7746" s="80"/>
    </row>
    <row r="7747" spans="1:9">
      <c r="A7747" s="280" t="s">
        <v>9157</v>
      </c>
      <c r="B7747" s="280" t="s">
        <v>1457</v>
      </c>
      <c r="C7747" s="280" t="s">
        <v>1186</v>
      </c>
      <c r="D7747" s="280" t="s">
        <v>1219</v>
      </c>
      <c r="E7747" s="80">
        <v>1.0745319430588682E-2</v>
      </c>
      <c r="F7747" s="80">
        <v>711450</v>
      </c>
      <c r="G7747" s="80">
        <v>6</v>
      </c>
      <c r="H7747" s="280" t="s">
        <v>1342</v>
      </c>
      <c r="I7747" s="80"/>
    </row>
    <row r="7748" spans="1:9">
      <c r="A7748" s="280" t="s">
        <v>9158</v>
      </c>
      <c r="B7748" s="280" t="s">
        <v>1457</v>
      </c>
      <c r="C7748" s="280" t="s">
        <v>1186</v>
      </c>
      <c r="D7748" s="280" t="s">
        <v>1347</v>
      </c>
      <c r="E7748" s="80">
        <v>1.9026480347380047E-2</v>
      </c>
      <c r="F7748" s="80">
        <v>711450</v>
      </c>
      <c r="G7748" s="80">
        <v>6</v>
      </c>
      <c r="H7748" s="280" t="s">
        <v>1342</v>
      </c>
      <c r="I7748" s="80"/>
    </row>
    <row r="7749" spans="1:9">
      <c r="A7749" s="280" t="s">
        <v>9159</v>
      </c>
      <c r="B7749" s="280" t="s">
        <v>1457</v>
      </c>
      <c r="C7749" s="280" t="s">
        <v>1186</v>
      </c>
      <c r="D7749" s="280" t="s">
        <v>1344</v>
      </c>
      <c r="E7749" s="80">
        <v>4.4859494216545039E-2</v>
      </c>
      <c r="F7749" s="80">
        <v>711450</v>
      </c>
      <c r="G7749" s="80">
        <v>6</v>
      </c>
      <c r="H7749" s="280" t="s">
        <v>1342</v>
      </c>
      <c r="I7749" s="80"/>
    </row>
    <row r="7750" spans="1:9">
      <c r="A7750" s="280" t="s">
        <v>9160</v>
      </c>
      <c r="B7750" s="280" t="s">
        <v>5748</v>
      </c>
      <c r="C7750" s="280" t="s">
        <v>1187</v>
      </c>
      <c r="D7750" s="280" t="s">
        <v>1394</v>
      </c>
      <c r="E7750" s="80">
        <v>67868</v>
      </c>
      <c r="F7750" s="80">
        <v>711450</v>
      </c>
      <c r="G7750" s="80">
        <v>6</v>
      </c>
      <c r="H7750" s="280" t="s">
        <v>1394</v>
      </c>
      <c r="I7750" s="80"/>
    </row>
    <row r="7751" spans="1:9">
      <c r="A7751" s="280" t="s">
        <v>9161</v>
      </c>
      <c r="B7751" s="280" t="s">
        <v>5750</v>
      </c>
      <c r="C7751" s="280" t="s">
        <v>1187</v>
      </c>
      <c r="D7751" s="280" t="s">
        <v>1394</v>
      </c>
      <c r="E7751" s="80">
        <v>1415149582.3811364</v>
      </c>
      <c r="F7751" s="80">
        <v>711450</v>
      </c>
      <c r="G7751" s="80">
        <v>6</v>
      </c>
      <c r="H7751" s="280" t="s">
        <v>1394</v>
      </c>
      <c r="I7751" s="80"/>
    </row>
    <row r="7752" spans="1:9">
      <c r="A7752" s="280" t="s">
        <v>9162</v>
      </c>
      <c r="B7752" s="280" t="s">
        <v>5752</v>
      </c>
      <c r="C7752" s="280" t="s">
        <v>1187</v>
      </c>
      <c r="D7752" s="280" t="s">
        <v>1394</v>
      </c>
      <c r="E7752" s="80">
        <v>9.5393913837936606E-2</v>
      </c>
      <c r="F7752" s="80">
        <v>711450</v>
      </c>
      <c r="G7752" s="80">
        <v>6</v>
      </c>
      <c r="H7752" s="280" t="s">
        <v>1394</v>
      </c>
      <c r="I7752" s="80"/>
    </row>
    <row r="7753" spans="1:9">
      <c r="A7753" s="280" t="s">
        <v>9163</v>
      </c>
      <c r="B7753" s="280" t="s">
        <v>5754</v>
      </c>
      <c r="C7753" s="280" t="s">
        <v>1187</v>
      </c>
      <c r="D7753" s="280" t="s">
        <v>1394</v>
      </c>
      <c r="E7753" s="80">
        <v>1989.10616681585</v>
      </c>
      <c r="F7753" s="80">
        <v>711450</v>
      </c>
      <c r="G7753" s="80">
        <v>6</v>
      </c>
      <c r="H7753" s="280" t="s">
        <v>1394</v>
      </c>
      <c r="I7753" s="80"/>
    </row>
    <row r="7754" spans="1:9">
      <c r="A7754" s="280" t="s">
        <v>9164</v>
      </c>
      <c r="B7754" s="280" t="s">
        <v>1457</v>
      </c>
      <c r="C7754" s="280" t="s">
        <v>1187</v>
      </c>
      <c r="D7754" s="280" t="s">
        <v>1211</v>
      </c>
      <c r="E7754" s="80">
        <v>1.78562935374076E-2</v>
      </c>
      <c r="F7754" s="80">
        <v>711450</v>
      </c>
      <c r="G7754" s="80">
        <v>6</v>
      </c>
      <c r="H7754" s="280" t="s">
        <v>1342</v>
      </c>
      <c r="I7754" s="80"/>
    </row>
    <row r="7755" spans="1:9">
      <c r="A7755" s="280" t="s">
        <v>9165</v>
      </c>
      <c r="B7755" s="280" t="s">
        <v>1457</v>
      </c>
      <c r="C7755" s="280" t="s">
        <v>1187</v>
      </c>
      <c r="D7755" s="280" t="s">
        <v>1212</v>
      </c>
      <c r="E7755" s="80">
        <v>1.847580366490521E-2</v>
      </c>
      <c r="F7755" s="80">
        <v>711450</v>
      </c>
      <c r="G7755" s="80">
        <v>6</v>
      </c>
      <c r="H7755" s="280" t="s">
        <v>1342</v>
      </c>
      <c r="I7755" s="80"/>
    </row>
    <row r="7756" spans="1:9">
      <c r="A7756" s="280" t="s">
        <v>9166</v>
      </c>
      <c r="B7756" s="280" t="s">
        <v>1457</v>
      </c>
      <c r="C7756" s="280" t="s">
        <v>1187</v>
      </c>
      <c r="D7756" s="280" t="s">
        <v>1213</v>
      </c>
      <c r="E7756" s="80">
        <v>1.7862712698662721E-2</v>
      </c>
      <c r="F7756" s="80">
        <v>711450</v>
      </c>
      <c r="G7756" s="80">
        <v>6</v>
      </c>
      <c r="H7756" s="280" t="s">
        <v>1342</v>
      </c>
      <c r="I7756" s="80"/>
    </row>
    <row r="7757" spans="1:9">
      <c r="A7757" s="280" t="s">
        <v>9167</v>
      </c>
      <c r="B7757" s="280" t="s">
        <v>1457</v>
      </c>
      <c r="C7757" s="280" t="s">
        <v>1187</v>
      </c>
      <c r="D7757" s="280" t="s">
        <v>1214</v>
      </c>
      <c r="E7757" s="80">
        <v>1.8070744579437564E-2</v>
      </c>
      <c r="F7757" s="80">
        <v>711450</v>
      </c>
      <c r="G7757" s="80">
        <v>6</v>
      </c>
      <c r="H7757" s="280" t="s">
        <v>1342</v>
      </c>
      <c r="I7757" s="80"/>
    </row>
    <row r="7758" spans="1:9">
      <c r="A7758" s="280" t="s">
        <v>9168</v>
      </c>
      <c r="B7758" s="280" t="s">
        <v>1457</v>
      </c>
      <c r="C7758" s="280" t="s">
        <v>1187</v>
      </c>
      <c r="D7758" s="280" t="s">
        <v>1215</v>
      </c>
      <c r="E7758" s="80">
        <v>1.8350270426035951E-2</v>
      </c>
      <c r="F7758" s="80">
        <v>711450</v>
      </c>
      <c r="G7758" s="80">
        <v>6</v>
      </c>
      <c r="H7758" s="280" t="s">
        <v>1342</v>
      </c>
      <c r="I7758" s="80"/>
    </row>
    <row r="7759" spans="1:9">
      <c r="A7759" s="280" t="s">
        <v>9169</v>
      </c>
      <c r="B7759" s="280" t="s">
        <v>1457</v>
      </c>
      <c r="C7759" s="280" t="s">
        <v>1187</v>
      </c>
      <c r="D7759" s="280" t="s">
        <v>1216</v>
      </c>
      <c r="E7759" s="80">
        <v>1.4628130305710051E-2</v>
      </c>
      <c r="F7759" s="80">
        <v>711450</v>
      </c>
      <c r="G7759" s="80">
        <v>6</v>
      </c>
      <c r="H7759" s="280" t="s">
        <v>1342</v>
      </c>
      <c r="I7759" s="80"/>
    </row>
    <row r="7760" spans="1:9">
      <c r="A7760" s="280" t="s">
        <v>9170</v>
      </c>
      <c r="B7760" s="280" t="s">
        <v>1457</v>
      </c>
      <c r="C7760" s="280" t="s">
        <v>1187</v>
      </c>
      <c r="D7760" s="280" t="s">
        <v>1217</v>
      </c>
      <c r="E7760" s="80">
        <v>1.6012187308245232E-2</v>
      </c>
      <c r="F7760" s="80">
        <v>711450</v>
      </c>
      <c r="G7760" s="80">
        <v>6</v>
      </c>
      <c r="H7760" s="280" t="s">
        <v>1342</v>
      </c>
      <c r="I7760" s="80"/>
    </row>
    <row r="7761" spans="1:9">
      <c r="A7761" s="280" t="s">
        <v>9171</v>
      </c>
      <c r="B7761" s="280" t="s">
        <v>1457</v>
      </c>
      <c r="C7761" s="280" t="s">
        <v>1187</v>
      </c>
      <c r="D7761" s="280" t="s">
        <v>1218</v>
      </c>
      <c r="E7761" s="80">
        <v>1.6281953373076356E-2</v>
      </c>
      <c r="F7761" s="80">
        <v>711450</v>
      </c>
      <c r="G7761" s="80">
        <v>6</v>
      </c>
      <c r="H7761" s="280" t="s">
        <v>1342</v>
      </c>
      <c r="I7761" s="80"/>
    </row>
    <row r="7762" spans="1:9">
      <c r="A7762" s="280" t="s">
        <v>9172</v>
      </c>
      <c r="B7762" s="280" t="s">
        <v>1457</v>
      </c>
      <c r="C7762" s="280" t="s">
        <v>1187</v>
      </c>
      <c r="D7762" s="280" t="s">
        <v>1219</v>
      </c>
      <c r="E7762" s="80">
        <v>1.7494938616529E-2</v>
      </c>
      <c r="F7762" s="80">
        <v>711450</v>
      </c>
      <c r="G7762" s="80">
        <v>6</v>
      </c>
      <c r="H7762" s="280" t="s">
        <v>1342</v>
      </c>
      <c r="I7762" s="80"/>
    </row>
    <row r="7763" spans="1:9">
      <c r="A7763" s="280" t="s">
        <v>9173</v>
      </c>
      <c r="B7763" s="280" t="s">
        <v>1457</v>
      </c>
      <c r="C7763" s="280" t="s">
        <v>1187</v>
      </c>
      <c r="D7763" s="280" t="s">
        <v>1347</v>
      </c>
      <c r="E7763" s="80">
        <v>3.154242756540903E-2</v>
      </c>
      <c r="F7763" s="80">
        <v>711450</v>
      </c>
      <c r="G7763" s="80">
        <v>6</v>
      </c>
      <c r="H7763" s="280" t="s">
        <v>1342</v>
      </c>
      <c r="I7763" s="80"/>
    </row>
    <row r="7764" spans="1:9">
      <c r="A7764" s="280" t="s">
        <v>9174</v>
      </c>
      <c r="B7764" s="280" t="s">
        <v>1457</v>
      </c>
      <c r="C7764" s="280" t="s">
        <v>1187</v>
      </c>
      <c r="D7764" s="280" t="s">
        <v>1344</v>
      </c>
      <c r="E7764" s="80">
        <v>7.9230767820422973E-2</v>
      </c>
      <c r="F7764" s="80">
        <v>711450</v>
      </c>
      <c r="G7764" s="80">
        <v>6</v>
      </c>
      <c r="H7764" s="280" t="s">
        <v>1342</v>
      </c>
      <c r="I7764" s="80"/>
    </row>
    <row r="7765" spans="1:9">
      <c r="A7765" s="280" t="s">
        <v>9175</v>
      </c>
      <c r="B7765" s="280" t="s">
        <v>5748</v>
      </c>
      <c r="C7765" s="280" t="s">
        <v>1188</v>
      </c>
      <c r="D7765" s="280" t="s">
        <v>1394</v>
      </c>
      <c r="E7765" s="80">
        <v>935</v>
      </c>
      <c r="F7765" s="80">
        <v>711450</v>
      </c>
      <c r="G7765" s="80">
        <v>6</v>
      </c>
      <c r="H7765" s="280" t="s">
        <v>1394</v>
      </c>
      <c r="I7765" s="80"/>
    </row>
    <row r="7766" spans="1:9">
      <c r="A7766" s="280" t="s">
        <v>9176</v>
      </c>
      <c r="B7766" s="280" t="s">
        <v>5750</v>
      </c>
      <c r="C7766" s="280" t="s">
        <v>1188</v>
      </c>
      <c r="D7766" s="280" t="s">
        <v>1394</v>
      </c>
      <c r="E7766" s="80">
        <v>72641492.120086521</v>
      </c>
      <c r="F7766" s="80">
        <v>711450</v>
      </c>
      <c r="G7766" s="80">
        <v>6</v>
      </c>
      <c r="H7766" s="280" t="s">
        <v>1394</v>
      </c>
      <c r="I7766" s="80"/>
    </row>
    <row r="7767" spans="1:9">
      <c r="A7767" s="280" t="s">
        <v>9177</v>
      </c>
      <c r="B7767" s="280" t="s">
        <v>5752</v>
      </c>
      <c r="C7767" s="280" t="s">
        <v>1188</v>
      </c>
      <c r="D7767" s="280" t="s">
        <v>1394</v>
      </c>
      <c r="E7767" s="80">
        <v>1.3142174432497014E-3</v>
      </c>
      <c r="F7767" s="80">
        <v>711450</v>
      </c>
      <c r="G7767" s="80">
        <v>6</v>
      </c>
      <c r="H7767" s="280" t="s">
        <v>1394</v>
      </c>
      <c r="I7767" s="80"/>
    </row>
    <row r="7768" spans="1:9">
      <c r="A7768" s="280" t="s">
        <v>9178</v>
      </c>
      <c r="B7768" s="280" t="s">
        <v>5754</v>
      </c>
      <c r="C7768" s="280" t="s">
        <v>1188</v>
      </c>
      <c r="D7768" s="280" t="s">
        <v>1394</v>
      </c>
      <c r="E7768" s="80">
        <v>102.10343962342613</v>
      </c>
      <c r="F7768" s="80">
        <v>711450</v>
      </c>
      <c r="G7768" s="80">
        <v>6</v>
      </c>
      <c r="H7768" s="280" t="s">
        <v>1394</v>
      </c>
      <c r="I7768" s="80"/>
    </row>
    <row r="7769" spans="1:9">
      <c r="A7769" s="280" t="s">
        <v>9179</v>
      </c>
      <c r="B7769" s="280" t="s">
        <v>1457</v>
      </c>
      <c r="C7769" s="280" t="s">
        <v>1188</v>
      </c>
      <c r="D7769" s="280" t="s">
        <v>1211</v>
      </c>
      <c r="E7769" s="80">
        <v>6.284889776761958E-2</v>
      </c>
      <c r="F7769" s="80">
        <v>711450</v>
      </c>
      <c r="G7769" s="80">
        <v>6</v>
      </c>
      <c r="H7769" s="280" t="s">
        <v>1342</v>
      </c>
      <c r="I7769" s="80"/>
    </row>
    <row r="7770" spans="1:9">
      <c r="A7770" s="280" t="s">
        <v>9180</v>
      </c>
      <c r="B7770" s="280" t="s">
        <v>1457</v>
      </c>
      <c r="C7770" s="280" t="s">
        <v>1188</v>
      </c>
      <c r="D7770" s="280" t="s">
        <v>1212</v>
      </c>
      <c r="E7770" s="80">
        <v>6.7956964002472905E-2</v>
      </c>
      <c r="F7770" s="80">
        <v>711450</v>
      </c>
      <c r="G7770" s="80">
        <v>6</v>
      </c>
      <c r="H7770" s="280" t="s">
        <v>1342</v>
      </c>
      <c r="I7770" s="80"/>
    </row>
    <row r="7771" spans="1:9">
      <c r="A7771" s="280" t="s">
        <v>9181</v>
      </c>
      <c r="B7771" s="280" t="s">
        <v>1457</v>
      </c>
      <c r="C7771" s="280" t="s">
        <v>1188</v>
      </c>
      <c r="D7771" s="280" t="s">
        <v>1213</v>
      </c>
      <c r="E7771" s="80">
        <v>6.7956964002472905E-2</v>
      </c>
      <c r="F7771" s="80">
        <v>711450</v>
      </c>
      <c r="G7771" s="80">
        <v>6</v>
      </c>
      <c r="H7771" s="280" t="s">
        <v>1342</v>
      </c>
      <c r="I7771" s="80"/>
    </row>
    <row r="7772" spans="1:9">
      <c r="A7772" s="280" t="s">
        <v>9182</v>
      </c>
      <c r="B7772" s="280" t="s">
        <v>1457</v>
      </c>
      <c r="C7772" s="280" t="s">
        <v>1188</v>
      </c>
      <c r="D7772" s="280" t="s">
        <v>1214</v>
      </c>
      <c r="E7772" s="80">
        <v>6.7956964002472905E-2</v>
      </c>
      <c r="F7772" s="80">
        <v>711450</v>
      </c>
      <c r="G7772" s="80">
        <v>6</v>
      </c>
      <c r="H7772" s="280" t="s">
        <v>1342</v>
      </c>
      <c r="I7772" s="80"/>
    </row>
    <row r="7773" spans="1:9">
      <c r="A7773" s="280" t="s">
        <v>9183</v>
      </c>
      <c r="B7773" s="280" t="s">
        <v>1457</v>
      </c>
      <c r="C7773" s="280" t="s">
        <v>1188</v>
      </c>
      <c r="D7773" s="280" t="s">
        <v>1215</v>
      </c>
      <c r="E7773" s="80">
        <v>6.7956964002472905E-2</v>
      </c>
      <c r="F7773" s="80">
        <v>711450</v>
      </c>
      <c r="G7773" s="80">
        <v>6</v>
      </c>
      <c r="H7773" s="280" t="s">
        <v>1342</v>
      </c>
      <c r="I7773" s="80"/>
    </row>
    <row r="7774" spans="1:9">
      <c r="A7774" s="280" t="s">
        <v>9184</v>
      </c>
      <c r="B7774" s="280" t="s">
        <v>1457</v>
      </c>
      <c r="C7774" s="280" t="s">
        <v>1188</v>
      </c>
      <c r="D7774" s="280" t="s">
        <v>1216</v>
      </c>
      <c r="E7774" s="80">
        <v>9.3980316779778139E-2</v>
      </c>
      <c r="F7774" s="80">
        <v>711450</v>
      </c>
      <c r="G7774" s="80">
        <v>6</v>
      </c>
      <c r="H7774" s="280" t="s">
        <v>1342</v>
      </c>
      <c r="I7774" s="80"/>
    </row>
    <row r="7775" spans="1:9">
      <c r="A7775" s="280" t="s">
        <v>9185</v>
      </c>
      <c r="B7775" s="280" t="s">
        <v>1457</v>
      </c>
      <c r="C7775" s="280" t="s">
        <v>1188</v>
      </c>
      <c r="D7775" s="280" t="s">
        <v>1217</v>
      </c>
      <c r="E7775" s="80">
        <v>5.8200467807465864E-2</v>
      </c>
      <c r="F7775" s="80">
        <v>711450</v>
      </c>
      <c r="G7775" s="80">
        <v>6</v>
      </c>
      <c r="H7775" s="280" t="s">
        <v>1342</v>
      </c>
      <c r="I7775" s="80"/>
    </row>
    <row r="7776" spans="1:9">
      <c r="A7776" s="280" t="s">
        <v>9186</v>
      </c>
      <c r="B7776" s="280" t="s">
        <v>1457</v>
      </c>
      <c r="C7776" s="280" t="s">
        <v>1188</v>
      </c>
      <c r="D7776" s="280" t="s">
        <v>1218</v>
      </c>
      <c r="E7776" s="80">
        <v>9.3402744585572489E-2</v>
      </c>
      <c r="F7776" s="80">
        <v>711450</v>
      </c>
      <c r="G7776" s="80">
        <v>6</v>
      </c>
      <c r="H7776" s="280" t="s">
        <v>1342</v>
      </c>
      <c r="I7776" s="80"/>
    </row>
    <row r="7777" spans="1:9">
      <c r="A7777" s="280" t="s">
        <v>9187</v>
      </c>
      <c r="B7777" s="280" t="s">
        <v>1457</v>
      </c>
      <c r="C7777" s="280" t="s">
        <v>1188</v>
      </c>
      <c r="D7777" s="280" t="s">
        <v>1219</v>
      </c>
      <c r="E7777" s="80">
        <v>6.4804705707403751E-2</v>
      </c>
      <c r="F7777" s="80">
        <v>711450</v>
      </c>
      <c r="G7777" s="80">
        <v>6</v>
      </c>
      <c r="H7777" s="280" t="s">
        <v>1342</v>
      </c>
      <c r="I7777" s="80"/>
    </row>
    <row r="7778" spans="1:9">
      <c r="A7778" s="280" t="s">
        <v>9188</v>
      </c>
      <c r="B7778" s="280" t="s">
        <v>1457</v>
      </c>
      <c r="C7778" s="280" t="s">
        <v>1188</v>
      </c>
      <c r="D7778" s="280" t="s">
        <v>1347</v>
      </c>
      <c r="E7778" s="80">
        <v>0.1149266795382476</v>
      </c>
      <c r="F7778" s="80">
        <v>711450</v>
      </c>
      <c r="G7778" s="80">
        <v>6</v>
      </c>
      <c r="H7778" s="280" t="s">
        <v>1342</v>
      </c>
      <c r="I7778" s="80"/>
    </row>
    <row r="7779" spans="1:9">
      <c r="A7779" s="280" t="s">
        <v>9189</v>
      </c>
      <c r="B7779" s="280" t="s">
        <v>1457</v>
      </c>
      <c r="C7779" s="280" t="s">
        <v>1188</v>
      </c>
      <c r="D7779" s="280" t="s">
        <v>1344</v>
      </c>
      <c r="E7779" s="80">
        <v>0.29362031243203662</v>
      </c>
      <c r="F7779" s="80">
        <v>711450</v>
      </c>
      <c r="G7779" s="80">
        <v>6</v>
      </c>
      <c r="H7779" s="280" t="s">
        <v>1342</v>
      </c>
      <c r="I7779" s="80"/>
    </row>
    <row r="7780" spans="1:9">
      <c r="A7780" s="280" t="s">
        <v>9190</v>
      </c>
      <c r="B7780" s="280" t="s">
        <v>5748</v>
      </c>
      <c r="C7780" s="280" t="s">
        <v>1189</v>
      </c>
      <c r="D7780" s="280" t="s">
        <v>1394</v>
      </c>
      <c r="E7780" s="80">
        <v>19656</v>
      </c>
      <c r="F7780" s="80">
        <v>711450</v>
      </c>
      <c r="G7780" s="80">
        <v>6</v>
      </c>
      <c r="H7780" s="280" t="s">
        <v>1394</v>
      </c>
      <c r="I7780" s="80"/>
    </row>
    <row r="7781" spans="1:9">
      <c r="A7781" s="280" t="s">
        <v>9191</v>
      </c>
      <c r="B7781" s="280" t="s">
        <v>5750</v>
      </c>
      <c r="C7781" s="280" t="s">
        <v>1189</v>
      </c>
      <c r="D7781" s="280" t="s">
        <v>1394</v>
      </c>
      <c r="E7781" s="80">
        <v>136722198.03945175</v>
      </c>
      <c r="F7781" s="80">
        <v>711450</v>
      </c>
      <c r="G7781" s="80">
        <v>6</v>
      </c>
      <c r="H7781" s="280" t="s">
        <v>1394</v>
      </c>
      <c r="I7781" s="80"/>
    </row>
    <row r="7782" spans="1:9">
      <c r="A7782" s="280" t="s">
        <v>9192</v>
      </c>
      <c r="B7782" s="280" t="s">
        <v>5752</v>
      </c>
      <c r="C7782" s="280" t="s">
        <v>1189</v>
      </c>
      <c r="D7782" s="280" t="s">
        <v>1394</v>
      </c>
      <c r="E7782" s="80">
        <v>2.7628083491461102E-2</v>
      </c>
      <c r="F7782" s="80">
        <v>711450</v>
      </c>
      <c r="G7782" s="80">
        <v>6</v>
      </c>
      <c r="H7782" s="280" t="s">
        <v>1394</v>
      </c>
      <c r="I7782" s="80"/>
    </row>
    <row r="7783" spans="1:9">
      <c r="A7783" s="280" t="s">
        <v>9193</v>
      </c>
      <c r="B7783" s="280" t="s">
        <v>5754</v>
      </c>
      <c r="C7783" s="280" t="s">
        <v>1189</v>
      </c>
      <c r="D7783" s="280" t="s">
        <v>1394</v>
      </c>
      <c r="E7783" s="80">
        <v>192.17400806725948</v>
      </c>
      <c r="F7783" s="80">
        <v>711450</v>
      </c>
      <c r="G7783" s="80">
        <v>6</v>
      </c>
      <c r="H7783" s="280" t="s">
        <v>1394</v>
      </c>
      <c r="I7783" s="80"/>
    </row>
    <row r="7784" spans="1:9">
      <c r="A7784" s="280" t="s">
        <v>9194</v>
      </c>
      <c r="B7784" s="280" t="s">
        <v>1457</v>
      </c>
      <c r="C7784" s="280" t="s">
        <v>1189</v>
      </c>
      <c r="D7784" s="280" t="s">
        <v>1211</v>
      </c>
      <c r="E7784" s="80">
        <v>5.8522976097878706E-3</v>
      </c>
      <c r="F7784" s="80">
        <v>711450</v>
      </c>
      <c r="G7784" s="80">
        <v>6</v>
      </c>
      <c r="H7784" s="280" t="s">
        <v>1342</v>
      </c>
      <c r="I7784" s="80"/>
    </row>
    <row r="7785" spans="1:9">
      <c r="A7785" s="280" t="s">
        <v>9195</v>
      </c>
      <c r="B7785" s="280" t="s">
        <v>1457</v>
      </c>
      <c r="C7785" s="280" t="s">
        <v>1189</v>
      </c>
      <c r="D7785" s="280" t="s">
        <v>1212</v>
      </c>
      <c r="E7785" s="80">
        <v>6.0385985650760502E-3</v>
      </c>
      <c r="F7785" s="80">
        <v>711450</v>
      </c>
      <c r="G7785" s="80">
        <v>6</v>
      </c>
      <c r="H7785" s="280" t="s">
        <v>1342</v>
      </c>
      <c r="I7785" s="80"/>
    </row>
    <row r="7786" spans="1:9">
      <c r="A7786" s="280" t="s">
        <v>9196</v>
      </c>
      <c r="B7786" s="280" t="s">
        <v>1457</v>
      </c>
      <c r="C7786" s="280" t="s">
        <v>1189</v>
      </c>
      <c r="D7786" s="280" t="s">
        <v>1213</v>
      </c>
      <c r="E7786" s="80">
        <v>5.9375029805551881E-3</v>
      </c>
      <c r="F7786" s="80">
        <v>711450</v>
      </c>
      <c r="G7786" s="80">
        <v>6</v>
      </c>
      <c r="H7786" s="280" t="s">
        <v>1342</v>
      </c>
      <c r="I7786" s="80"/>
    </row>
    <row r="7787" spans="1:9">
      <c r="A7787" s="280" t="s">
        <v>9197</v>
      </c>
      <c r="B7787" s="280" t="s">
        <v>1457</v>
      </c>
      <c r="C7787" s="280" t="s">
        <v>1189</v>
      </c>
      <c r="D7787" s="280" t="s">
        <v>1214</v>
      </c>
      <c r="E7787" s="80">
        <v>6.0145457067149648E-3</v>
      </c>
      <c r="F7787" s="80">
        <v>711450</v>
      </c>
      <c r="G7787" s="80">
        <v>6</v>
      </c>
      <c r="H7787" s="280" t="s">
        <v>1342</v>
      </c>
      <c r="I7787" s="80"/>
    </row>
    <row r="7788" spans="1:9">
      <c r="A7788" s="280" t="s">
        <v>9198</v>
      </c>
      <c r="B7788" s="280" t="s">
        <v>1457</v>
      </c>
      <c r="C7788" s="280" t="s">
        <v>1189</v>
      </c>
      <c r="D7788" s="280" t="s">
        <v>1215</v>
      </c>
      <c r="E7788" s="80">
        <v>5.9981667122080799E-3</v>
      </c>
      <c r="F7788" s="80">
        <v>711450</v>
      </c>
      <c r="G7788" s="80">
        <v>6</v>
      </c>
      <c r="H7788" s="280" t="s">
        <v>1342</v>
      </c>
      <c r="I7788" s="80"/>
    </row>
    <row r="7789" spans="1:9">
      <c r="A7789" s="280" t="s">
        <v>9199</v>
      </c>
      <c r="B7789" s="280" t="s">
        <v>1457</v>
      </c>
      <c r="C7789" s="280" t="s">
        <v>1189</v>
      </c>
      <c r="D7789" s="280" t="s">
        <v>1216</v>
      </c>
      <c r="E7789" s="80">
        <v>7.8448253595020181E-3</v>
      </c>
      <c r="F7789" s="80">
        <v>711450</v>
      </c>
      <c r="G7789" s="80">
        <v>6</v>
      </c>
      <c r="H7789" s="280" t="s">
        <v>1342</v>
      </c>
      <c r="I7789" s="80"/>
    </row>
    <row r="7790" spans="1:9">
      <c r="A7790" s="280" t="s">
        <v>9200</v>
      </c>
      <c r="B7790" s="280" t="s">
        <v>1457</v>
      </c>
      <c r="C7790" s="280" t="s">
        <v>1189</v>
      </c>
      <c r="D7790" s="280" t="s">
        <v>1217</v>
      </c>
      <c r="E7790" s="80">
        <v>5.3026145607085661E-3</v>
      </c>
      <c r="F7790" s="80">
        <v>711450</v>
      </c>
      <c r="G7790" s="80">
        <v>6</v>
      </c>
      <c r="H7790" s="280" t="s">
        <v>1342</v>
      </c>
      <c r="I7790" s="80"/>
    </row>
    <row r="7791" spans="1:9">
      <c r="A7791" s="280" t="s">
        <v>9201</v>
      </c>
      <c r="B7791" s="280" t="s">
        <v>1457</v>
      </c>
      <c r="C7791" s="280" t="s">
        <v>1189</v>
      </c>
      <c r="D7791" s="280" t="s">
        <v>1218</v>
      </c>
      <c r="E7791" s="80">
        <v>5.4746846018684592E-3</v>
      </c>
      <c r="F7791" s="80">
        <v>711450</v>
      </c>
      <c r="G7791" s="80">
        <v>6</v>
      </c>
      <c r="H7791" s="280" t="s">
        <v>1342</v>
      </c>
      <c r="I7791" s="80"/>
    </row>
    <row r="7792" spans="1:9">
      <c r="A7792" s="280" t="s">
        <v>9202</v>
      </c>
      <c r="B7792" s="280" t="s">
        <v>1457</v>
      </c>
      <c r="C7792" s="280" t="s">
        <v>1189</v>
      </c>
      <c r="D7792" s="280" t="s">
        <v>1219</v>
      </c>
      <c r="E7792" s="80">
        <v>5.6603337375303016E-3</v>
      </c>
      <c r="F7792" s="80">
        <v>711450</v>
      </c>
      <c r="G7792" s="80">
        <v>6</v>
      </c>
      <c r="H7792" s="280" t="s">
        <v>1342</v>
      </c>
      <c r="I7792" s="80"/>
    </row>
    <row r="7793" spans="1:9">
      <c r="A7793" s="280" t="s">
        <v>9203</v>
      </c>
      <c r="B7793" s="280" t="s">
        <v>1457</v>
      </c>
      <c r="C7793" s="280" t="s">
        <v>1189</v>
      </c>
      <c r="D7793" s="280" t="s">
        <v>1347</v>
      </c>
      <c r="E7793" s="80">
        <v>1.1422950103220773E-2</v>
      </c>
      <c r="F7793" s="80">
        <v>711450</v>
      </c>
      <c r="G7793" s="80">
        <v>6</v>
      </c>
      <c r="H7793" s="280" t="s">
        <v>1342</v>
      </c>
      <c r="I7793" s="80"/>
    </row>
    <row r="7794" spans="1:9">
      <c r="A7794" s="280" t="s">
        <v>9204</v>
      </c>
      <c r="B7794" s="280" t="s">
        <v>1457</v>
      </c>
      <c r="C7794" s="280" t="s">
        <v>1189</v>
      </c>
      <c r="D7794" s="280" t="s">
        <v>1344</v>
      </c>
      <c r="E7794" s="80">
        <v>2.6981004594684506E-2</v>
      </c>
      <c r="F7794" s="80">
        <v>711450</v>
      </c>
      <c r="G7794" s="80">
        <v>6</v>
      </c>
      <c r="H7794" s="280" t="s">
        <v>1342</v>
      </c>
      <c r="I7794" s="80"/>
    </row>
    <row r="7795" spans="1:9">
      <c r="A7795" s="280" t="s">
        <v>9205</v>
      </c>
      <c r="B7795" s="280" t="s">
        <v>5748</v>
      </c>
      <c r="C7795" s="280" t="s">
        <v>1181</v>
      </c>
      <c r="D7795" s="280" t="s">
        <v>1394</v>
      </c>
      <c r="E7795" s="80">
        <v>0</v>
      </c>
      <c r="F7795" s="80">
        <v>707903</v>
      </c>
      <c r="G7795" s="80">
        <v>7</v>
      </c>
      <c r="H7795" s="280" t="s">
        <v>1394</v>
      </c>
      <c r="I7795" s="80"/>
    </row>
    <row r="7796" spans="1:9">
      <c r="A7796" s="280" t="s">
        <v>9206</v>
      </c>
      <c r="B7796" s="280" t="s">
        <v>5750</v>
      </c>
      <c r="C7796" s="280" t="s">
        <v>1181</v>
      </c>
      <c r="D7796" s="280" t="s">
        <v>1394</v>
      </c>
      <c r="E7796" s="80">
        <v>0</v>
      </c>
      <c r="F7796" s="80">
        <v>707903</v>
      </c>
      <c r="G7796" s="80">
        <v>7</v>
      </c>
      <c r="H7796" s="280" t="s">
        <v>1394</v>
      </c>
      <c r="I7796" s="80"/>
    </row>
    <row r="7797" spans="1:9">
      <c r="A7797" s="280" t="s">
        <v>9207</v>
      </c>
      <c r="B7797" s="280" t="s">
        <v>5752</v>
      </c>
      <c r="C7797" s="280" t="s">
        <v>1181</v>
      </c>
      <c r="D7797" s="280" t="s">
        <v>1394</v>
      </c>
      <c r="E7797" s="80">
        <v>0</v>
      </c>
      <c r="F7797" s="80">
        <v>707903</v>
      </c>
      <c r="G7797" s="80">
        <v>7</v>
      </c>
      <c r="H7797" s="280" t="s">
        <v>1394</v>
      </c>
      <c r="I7797" s="80"/>
    </row>
    <row r="7798" spans="1:9">
      <c r="A7798" s="280" t="s">
        <v>9208</v>
      </c>
      <c r="B7798" s="280" t="s">
        <v>5754</v>
      </c>
      <c r="C7798" s="280" t="s">
        <v>1181</v>
      </c>
      <c r="D7798" s="280" t="s">
        <v>1394</v>
      </c>
      <c r="E7798" s="80">
        <v>0</v>
      </c>
      <c r="F7798" s="80">
        <v>707903</v>
      </c>
      <c r="G7798" s="80">
        <v>7</v>
      </c>
      <c r="H7798" s="280" t="s">
        <v>1394</v>
      </c>
      <c r="I7798" s="80"/>
    </row>
    <row r="7799" spans="1:9">
      <c r="A7799" s="280" t="s">
        <v>9209</v>
      </c>
      <c r="B7799" s="280" t="s">
        <v>5748</v>
      </c>
      <c r="C7799" s="280" t="s">
        <v>1190</v>
      </c>
      <c r="D7799" s="280" t="s">
        <v>1394</v>
      </c>
      <c r="E7799" s="80">
        <v>12004</v>
      </c>
      <c r="F7799" s="80">
        <v>707903</v>
      </c>
      <c r="G7799" s="80">
        <v>7</v>
      </c>
      <c r="H7799" s="280" t="s">
        <v>1394</v>
      </c>
      <c r="I7799" s="80"/>
    </row>
    <row r="7800" spans="1:9">
      <c r="A7800" s="280" t="s">
        <v>9210</v>
      </c>
      <c r="B7800" s="280" t="s">
        <v>5750</v>
      </c>
      <c r="C7800" s="280" t="s">
        <v>1190</v>
      </c>
      <c r="D7800" s="280" t="s">
        <v>1394</v>
      </c>
      <c r="E7800" s="80">
        <v>140083749.725256</v>
      </c>
      <c r="F7800" s="80">
        <v>707903</v>
      </c>
      <c r="G7800" s="80">
        <v>7</v>
      </c>
      <c r="H7800" s="280" t="s">
        <v>1394</v>
      </c>
      <c r="I7800" s="80"/>
    </row>
    <row r="7801" spans="1:9">
      <c r="A7801" s="280" t="s">
        <v>9211</v>
      </c>
      <c r="B7801" s="280" t="s">
        <v>5752</v>
      </c>
      <c r="C7801" s="280" t="s">
        <v>1190</v>
      </c>
      <c r="D7801" s="280" t="s">
        <v>1394</v>
      </c>
      <c r="E7801" s="80">
        <v>1.6957125481880993E-2</v>
      </c>
      <c r="F7801" s="80">
        <v>707903</v>
      </c>
      <c r="G7801" s="80">
        <v>7</v>
      </c>
      <c r="H7801" s="280" t="s">
        <v>1394</v>
      </c>
      <c r="I7801" s="80"/>
    </row>
    <row r="7802" spans="1:9">
      <c r="A7802" s="280" t="s">
        <v>9212</v>
      </c>
      <c r="B7802" s="280" t="s">
        <v>5754</v>
      </c>
      <c r="C7802" s="280" t="s">
        <v>1190</v>
      </c>
      <c r="D7802" s="280" t="s">
        <v>1394</v>
      </c>
      <c r="E7802" s="80">
        <v>197.88551500029806</v>
      </c>
      <c r="F7802" s="80">
        <v>707903</v>
      </c>
      <c r="G7802" s="80">
        <v>7</v>
      </c>
      <c r="H7802" s="280" t="s">
        <v>1394</v>
      </c>
      <c r="I7802" s="80"/>
    </row>
    <row r="7803" spans="1:9">
      <c r="A7803" s="280" t="s">
        <v>9213</v>
      </c>
      <c r="B7803" s="280" t="s">
        <v>1457</v>
      </c>
      <c r="C7803" s="280" t="s">
        <v>1190</v>
      </c>
      <c r="D7803" s="280" t="s">
        <v>1211</v>
      </c>
      <c r="E7803" s="80">
        <v>7.7465578192184824E-3</v>
      </c>
      <c r="F7803" s="80">
        <v>707903</v>
      </c>
      <c r="G7803" s="80">
        <v>7</v>
      </c>
      <c r="H7803" s="280" t="s">
        <v>1342</v>
      </c>
      <c r="I7803" s="80"/>
    </row>
    <row r="7804" spans="1:9">
      <c r="A7804" s="280" t="s">
        <v>9214</v>
      </c>
      <c r="B7804" s="280" t="s">
        <v>1457</v>
      </c>
      <c r="C7804" s="280" t="s">
        <v>1190</v>
      </c>
      <c r="D7804" s="280" t="s">
        <v>1212</v>
      </c>
      <c r="E7804" s="80">
        <v>7.9615261163540098E-3</v>
      </c>
      <c r="F7804" s="80">
        <v>707903</v>
      </c>
      <c r="G7804" s="80">
        <v>7</v>
      </c>
      <c r="H7804" s="280" t="s">
        <v>1342</v>
      </c>
      <c r="I7804" s="80"/>
    </row>
    <row r="7805" spans="1:9">
      <c r="A7805" s="280" t="s">
        <v>9215</v>
      </c>
      <c r="B7805" s="280" t="s">
        <v>1457</v>
      </c>
      <c r="C7805" s="280" t="s">
        <v>1190</v>
      </c>
      <c r="D7805" s="280" t="s">
        <v>1213</v>
      </c>
      <c r="E7805" s="80">
        <v>7.8377023911038925E-3</v>
      </c>
      <c r="F7805" s="80">
        <v>707903</v>
      </c>
      <c r="G7805" s="80">
        <v>7</v>
      </c>
      <c r="H7805" s="280" t="s">
        <v>1342</v>
      </c>
      <c r="I7805" s="80"/>
    </row>
    <row r="7806" spans="1:9">
      <c r="A7806" s="280" t="s">
        <v>9216</v>
      </c>
      <c r="B7806" s="280" t="s">
        <v>1457</v>
      </c>
      <c r="C7806" s="280" t="s">
        <v>1190</v>
      </c>
      <c r="D7806" s="280" t="s">
        <v>1214</v>
      </c>
      <c r="E7806" s="80">
        <v>7.9339231916332829E-3</v>
      </c>
      <c r="F7806" s="80">
        <v>707903</v>
      </c>
      <c r="G7806" s="80">
        <v>7</v>
      </c>
      <c r="H7806" s="280" t="s">
        <v>1342</v>
      </c>
      <c r="I7806" s="80"/>
    </row>
    <row r="7807" spans="1:9">
      <c r="A7807" s="280" t="s">
        <v>9217</v>
      </c>
      <c r="B7807" s="280" t="s">
        <v>1457</v>
      </c>
      <c r="C7807" s="280" t="s">
        <v>1190</v>
      </c>
      <c r="D7807" s="280" t="s">
        <v>1215</v>
      </c>
      <c r="E7807" s="80">
        <v>7.9513643414018606E-3</v>
      </c>
      <c r="F7807" s="80">
        <v>707903</v>
      </c>
      <c r="G7807" s="80">
        <v>7</v>
      </c>
      <c r="H7807" s="280" t="s">
        <v>1342</v>
      </c>
      <c r="I7807" s="80"/>
    </row>
    <row r="7808" spans="1:9">
      <c r="A7808" s="280" t="s">
        <v>9218</v>
      </c>
      <c r="B7808" s="280" t="s">
        <v>1457</v>
      </c>
      <c r="C7808" s="280" t="s">
        <v>1190</v>
      </c>
      <c r="D7808" s="280" t="s">
        <v>1216</v>
      </c>
      <c r="E7808" s="80">
        <v>9.1122508197783586E-3</v>
      </c>
      <c r="F7808" s="80">
        <v>707903</v>
      </c>
      <c r="G7808" s="80">
        <v>7</v>
      </c>
      <c r="H7808" s="280" t="s">
        <v>1342</v>
      </c>
      <c r="I7808" s="80"/>
    </row>
    <row r="7809" spans="1:9">
      <c r="A7809" s="280" t="s">
        <v>9219</v>
      </c>
      <c r="B7809" s="280" t="s">
        <v>1457</v>
      </c>
      <c r="C7809" s="280" t="s">
        <v>1190</v>
      </c>
      <c r="D7809" s="280" t="s">
        <v>1217</v>
      </c>
      <c r="E7809" s="80">
        <v>7.1857811815859195E-3</v>
      </c>
      <c r="F7809" s="80">
        <v>707903</v>
      </c>
      <c r="G7809" s="80">
        <v>7</v>
      </c>
      <c r="H7809" s="280" t="s">
        <v>1342</v>
      </c>
      <c r="I7809" s="80"/>
    </row>
    <row r="7810" spans="1:9">
      <c r="A7810" s="280" t="s">
        <v>9220</v>
      </c>
      <c r="B7810" s="280" t="s">
        <v>1457</v>
      </c>
      <c r="C7810" s="280" t="s">
        <v>1190</v>
      </c>
      <c r="D7810" s="280" t="s">
        <v>1218</v>
      </c>
      <c r="E7810" s="80">
        <v>8.1228319060747053E-3</v>
      </c>
      <c r="F7810" s="80">
        <v>707903</v>
      </c>
      <c r="G7810" s="80">
        <v>7</v>
      </c>
      <c r="H7810" s="280" t="s">
        <v>1342</v>
      </c>
      <c r="I7810" s="80"/>
    </row>
    <row r="7811" spans="1:9">
      <c r="A7811" s="280" t="s">
        <v>9221</v>
      </c>
      <c r="B7811" s="280" t="s">
        <v>1457</v>
      </c>
      <c r="C7811" s="280" t="s">
        <v>1190</v>
      </c>
      <c r="D7811" s="280" t="s">
        <v>1219</v>
      </c>
      <c r="E7811" s="80">
        <v>673.37674745863706</v>
      </c>
      <c r="F7811" s="80">
        <v>707903</v>
      </c>
      <c r="G7811" s="80">
        <v>7</v>
      </c>
      <c r="H7811" s="280" t="s">
        <v>1342</v>
      </c>
      <c r="I7811" s="80"/>
    </row>
    <row r="7812" spans="1:9">
      <c r="A7812" s="280" t="s">
        <v>9222</v>
      </c>
      <c r="B7812" s="280" t="s">
        <v>1457</v>
      </c>
      <c r="C7812" s="280" t="s">
        <v>1190</v>
      </c>
      <c r="D7812" s="280" t="s">
        <v>1347</v>
      </c>
      <c r="E7812" s="80">
        <v>1.7709243156139063E-2</v>
      </c>
      <c r="F7812" s="80">
        <v>707903</v>
      </c>
      <c r="G7812" s="80">
        <v>7</v>
      </c>
      <c r="H7812" s="280" t="s">
        <v>1342</v>
      </c>
      <c r="I7812" s="80"/>
    </row>
    <row r="7813" spans="1:9">
      <c r="A7813" s="280" t="s">
        <v>9223</v>
      </c>
      <c r="B7813" s="280" t="s">
        <v>1457</v>
      </c>
      <c r="C7813" s="280" t="s">
        <v>1190</v>
      </c>
      <c r="D7813" s="280" t="s">
        <v>1344</v>
      </c>
      <c r="E7813" s="80">
        <v>4.4376674031536535E-2</v>
      </c>
      <c r="F7813" s="80">
        <v>707903</v>
      </c>
      <c r="G7813" s="80">
        <v>7</v>
      </c>
      <c r="H7813" s="280" t="s">
        <v>1342</v>
      </c>
      <c r="I7813" s="80"/>
    </row>
    <row r="7814" spans="1:9">
      <c r="A7814" s="280" t="s">
        <v>9224</v>
      </c>
      <c r="B7814" s="280" t="s">
        <v>5748</v>
      </c>
      <c r="C7814" s="280" t="s">
        <v>1191</v>
      </c>
      <c r="D7814" s="280" t="s">
        <v>1394</v>
      </c>
      <c r="E7814" s="80">
        <v>37051</v>
      </c>
      <c r="F7814" s="80">
        <v>707903</v>
      </c>
      <c r="G7814" s="80">
        <v>7</v>
      </c>
      <c r="H7814" s="280" t="s">
        <v>1394</v>
      </c>
      <c r="I7814" s="80"/>
    </row>
    <row r="7815" spans="1:9">
      <c r="A7815" s="280" t="s">
        <v>9225</v>
      </c>
      <c r="B7815" s="280" t="s">
        <v>5750</v>
      </c>
      <c r="C7815" s="280" t="s">
        <v>1191</v>
      </c>
      <c r="D7815" s="280" t="s">
        <v>1394</v>
      </c>
      <c r="E7815" s="80">
        <v>451503749.72525603</v>
      </c>
      <c r="F7815" s="80">
        <v>707903</v>
      </c>
      <c r="G7815" s="80">
        <v>7</v>
      </c>
      <c r="H7815" s="280" t="s">
        <v>1394</v>
      </c>
      <c r="I7815" s="80"/>
    </row>
    <row r="7816" spans="1:9">
      <c r="A7816" s="280" t="s">
        <v>9226</v>
      </c>
      <c r="B7816" s="280" t="s">
        <v>5752</v>
      </c>
      <c r="C7816" s="280" t="s">
        <v>1191</v>
      </c>
      <c r="D7816" s="280" t="s">
        <v>1394</v>
      </c>
      <c r="E7816" s="80">
        <v>5.2339091655212652E-2</v>
      </c>
      <c r="F7816" s="80">
        <v>707903</v>
      </c>
      <c r="G7816" s="80">
        <v>7</v>
      </c>
      <c r="H7816" s="280" t="s">
        <v>1394</v>
      </c>
      <c r="I7816" s="80"/>
    </row>
    <row r="7817" spans="1:9">
      <c r="A7817" s="280" t="s">
        <v>9227</v>
      </c>
      <c r="B7817" s="280" t="s">
        <v>5754</v>
      </c>
      <c r="C7817" s="280" t="s">
        <v>1191</v>
      </c>
      <c r="D7817" s="280" t="s">
        <v>1394</v>
      </c>
      <c r="E7817" s="80">
        <v>637.80454345476153</v>
      </c>
      <c r="F7817" s="80">
        <v>707903</v>
      </c>
      <c r="G7817" s="80">
        <v>7</v>
      </c>
      <c r="H7817" s="280" t="s">
        <v>1394</v>
      </c>
      <c r="I7817" s="80"/>
    </row>
    <row r="7818" spans="1:9">
      <c r="A7818" s="280" t="s">
        <v>9228</v>
      </c>
      <c r="B7818" s="280" t="s">
        <v>1457</v>
      </c>
      <c r="C7818" s="280" t="s">
        <v>1191</v>
      </c>
      <c r="D7818" s="280" t="s">
        <v>1211</v>
      </c>
      <c r="E7818" s="80">
        <v>8.1203598272598099E-3</v>
      </c>
      <c r="F7818" s="80">
        <v>707903</v>
      </c>
      <c r="G7818" s="80">
        <v>7</v>
      </c>
      <c r="H7818" s="280" t="s">
        <v>1342</v>
      </c>
      <c r="I7818" s="80"/>
    </row>
    <row r="7819" spans="1:9">
      <c r="A7819" s="280" t="s">
        <v>9229</v>
      </c>
      <c r="B7819" s="280" t="s">
        <v>1457</v>
      </c>
      <c r="C7819" s="280" t="s">
        <v>1191</v>
      </c>
      <c r="D7819" s="280" t="s">
        <v>1212</v>
      </c>
      <c r="E7819" s="80">
        <v>8.3871721568923047E-3</v>
      </c>
      <c r="F7819" s="80">
        <v>707903</v>
      </c>
      <c r="G7819" s="80">
        <v>7</v>
      </c>
      <c r="H7819" s="280" t="s">
        <v>1342</v>
      </c>
      <c r="I7819" s="80"/>
    </row>
    <row r="7820" spans="1:9">
      <c r="A7820" s="280" t="s">
        <v>9230</v>
      </c>
      <c r="B7820" s="280" t="s">
        <v>1457</v>
      </c>
      <c r="C7820" s="280" t="s">
        <v>1191</v>
      </c>
      <c r="D7820" s="280" t="s">
        <v>1213</v>
      </c>
      <c r="E7820" s="80">
        <v>8.1498893795232431E-3</v>
      </c>
      <c r="F7820" s="80">
        <v>707903</v>
      </c>
      <c r="G7820" s="80">
        <v>7</v>
      </c>
      <c r="H7820" s="280" t="s">
        <v>1342</v>
      </c>
      <c r="I7820" s="80"/>
    </row>
    <row r="7821" spans="1:9">
      <c r="A7821" s="280" t="s">
        <v>9231</v>
      </c>
      <c r="B7821" s="280" t="s">
        <v>1457</v>
      </c>
      <c r="C7821" s="280" t="s">
        <v>1191</v>
      </c>
      <c r="D7821" s="280" t="s">
        <v>1214</v>
      </c>
      <c r="E7821" s="80">
        <v>8.2086143390697405E-3</v>
      </c>
      <c r="F7821" s="80">
        <v>707903</v>
      </c>
      <c r="G7821" s="80">
        <v>7</v>
      </c>
      <c r="H7821" s="280" t="s">
        <v>1342</v>
      </c>
      <c r="I7821" s="80"/>
    </row>
    <row r="7822" spans="1:9">
      <c r="A7822" s="280" t="s">
        <v>9232</v>
      </c>
      <c r="B7822" s="280" t="s">
        <v>1457</v>
      </c>
      <c r="C7822" s="280" t="s">
        <v>1191</v>
      </c>
      <c r="D7822" s="280" t="s">
        <v>1215</v>
      </c>
      <c r="E7822" s="80">
        <v>8.3675699717247962E-3</v>
      </c>
      <c r="F7822" s="80">
        <v>707903</v>
      </c>
      <c r="G7822" s="80">
        <v>7</v>
      </c>
      <c r="H7822" s="280" t="s">
        <v>1342</v>
      </c>
      <c r="I7822" s="80"/>
    </row>
    <row r="7823" spans="1:9">
      <c r="A7823" s="280" t="s">
        <v>9233</v>
      </c>
      <c r="B7823" s="280" t="s">
        <v>1457</v>
      </c>
      <c r="C7823" s="280" t="s">
        <v>1191</v>
      </c>
      <c r="D7823" s="280" t="s">
        <v>1216</v>
      </c>
      <c r="E7823" s="80">
        <v>1.0612974126397371E-2</v>
      </c>
      <c r="F7823" s="80">
        <v>707903</v>
      </c>
      <c r="G7823" s="80">
        <v>7</v>
      </c>
      <c r="H7823" s="280" t="s">
        <v>1342</v>
      </c>
      <c r="I7823" s="80"/>
    </row>
    <row r="7824" spans="1:9">
      <c r="A7824" s="280" t="s">
        <v>9234</v>
      </c>
      <c r="B7824" s="280" t="s">
        <v>1457</v>
      </c>
      <c r="C7824" s="280" t="s">
        <v>1191</v>
      </c>
      <c r="D7824" s="280" t="s">
        <v>1217</v>
      </c>
      <c r="E7824" s="80">
        <v>7.4919278431235083E-3</v>
      </c>
      <c r="F7824" s="80">
        <v>707903</v>
      </c>
      <c r="G7824" s="80">
        <v>7</v>
      </c>
      <c r="H7824" s="280" t="s">
        <v>1342</v>
      </c>
      <c r="I7824" s="80"/>
    </row>
    <row r="7825" spans="1:9">
      <c r="A7825" s="280" t="s">
        <v>9235</v>
      </c>
      <c r="B7825" s="280" t="s">
        <v>1457</v>
      </c>
      <c r="C7825" s="280" t="s">
        <v>1191</v>
      </c>
      <c r="D7825" s="280" t="s">
        <v>1218</v>
      </c>
      <c r="E7825" s="80">
        <v>8.4534288563221233E-3</v>
      </c>
      <c r="F7825" s="80">
        <v>707903</v>
      </c>
      <c r="G7825" s="80">
        <v>7</v>
      </c>
      <c r="H7825" s="280" t="s">
        <v>1342</v>
      </c>
      <c r="I7825" s="80"/>
    </row>
    <row r="7826" spans="1:9">
      <c r="A7826" s="280" t="s">
        <v>9236</v>
      </c>
      <c r="B7826" s="280" t="s">
        <v>1457</v>
      </c>
      <c r="C7826" s="280" t="s">
        <v>1191</v>
      </c>
      <c r="D7826" s="280" t="s">
        <v>1219</v>
      </c>
      <c r="E7826" s="80">
        <v>218.17033871963119</v>
      </c>
      <c r="F7826" s="80">
        <v>707903</v>
      </c>
      <c r="G7826" s="80">
        <v>7</v>
      </c>
      <c r="H7826" s="280" t="s">
        <v>1342</v>
      </c>
      <c r="I7826" s="80"/>
    </row>
    <row r="7827" spans="1:9">
      <c r="A7827" s="280" t="s">
        <v>9237</v>
      </c>
      <c r="B7827" s="280" t="s">
        <v>1457</v>
      </c>
      <c r="C7827" s="280" t="s">
        <v>1191</v>
      </c>
      <c r="D7827" s="280" t="s">
        <v>1347</v>
      </c>
      <c r="E7827" s="80">
        <v>1.7751213259878992E-2</v>
      </c>
      <c r="F7827" s="80">
        <v>707903</v>
      </c>
      <c r="G7827" s="80">
        <v>7</v>
      </c>
      <c r="H7827" s="280" t="s">
        <v>1342</v>
      </c>
      <c r="I7827" s="80"/>
    </row>
    <row r="7828" spans="1:9">
      <c r="A7828" s="280" t="s">
        <v>9238</v>
      </c>
      <c r="B7828" s="280" t="s">
        <v>1457</v>
      </c>
      <c r="C7828" s="280" t="s">
        <v>1191</v>
      </c>
      <c r="D7828" s="280" t="s">
        <v>1344</v>
      </c>
      <c r="E7828" s="80">
        <v>4.5886487749388319E-2</v>
      </c>
      <c r="F7828" s="80">
        <v>707903</v>
      </c>
      <c r="G7828" s="80">
        <v>7</v>
      </c>
      <c r="H7828" s="280" t="s">
        <v>1342</v>
      </c>
      <c r="I7828" s="80"/>
    </row>
    <row r="7829" spans="1:9">
      <c r="A7829" s="280" t="s">
        <v>9239</v>
      </c>
      <c r="B7829" s="280" t="s">
        <v>5748</v>
      </c>
      <c r="C7829" s="280" t="s">
        <v>1192</v>
      </c>
      <c r="D7829" s="280" t="s">
        <v>1394</v>
      </c>
      <c r="E7829" s="80">
        <v>119155</v>
      </c>
      <c r="F7829" s="80">
        <v>707903</v>
      </c>
      <c r="G7829" s="80">
        <v>7</v>
      </c>
      <c r="H7829" s="280" t="s">
        <v>1394</v>
      </c>
      <c r="I7829" s="80"/>
    </row>
    <row r="7830" spans="1:9">
      <c r="A7830" s="280" t="s">
        <v>9240</v>
      </c>
      <c r="B7830" s="280" t="s">
        <v>5750</v>
      </c>
      <c r="C7830" s="280" t="s">
        <v>1192</v>
      </c>
      <c r="D7830" s="280" t="s">
        <v>1394</v>
      </c>
      <c r="E7830" s="80">
        <v>2889559313.3164706</v>
      </c>
      <c r="F7830" s="80">
        <v>707903</v>
      </c>
      <c r="G7830" s="80">
        <v>7</v>
      </c>
      <c r="H7830" s="280" t="s">
        <v>1394</v>
      </c>
      <c r="I7830" s="80"/>
    </row>
    <row r="7831" spans="1:9">
      <c r="A7831" s="280" t="s">
        <v>9241</v>
      </c>
      <c r="B7831" s="280" t="s">
        <v>5752</v>
      </c>
      <c r="C7831" s="280" t="s">
        <v>1192</v>
      </c>
      <c r="D7831" s="280" t="s">
        <v>1394</v>
      </c>
      <c r="E7831" s="80">
        <v>0.16832108353828137</v>
      </c>
      <c r="F7831" s="80">
        <v>707903</v>
      </c>
      <c r="G7831" s="80">
        <v>7</v>
      </c>
      <c r="H7831" s="280" t="s">
        <v>1394</v>
      </c>
      <c r="I7831" s="80"/>
    </row>
    <row r="7832" spans="1:9">
      <c r="A7832" s="280" t="s">
        <v>9242</v>
      </c>
      <c r="B7832" s="280" t="s">
        <v>5754</v>
      </c>
      <c r="C7832" s="280" t="s">
        <v>1192</v>
      </c>
      <c r="D7832" s="280" t="s">
        <v>1394</v>
      </c>
      <c r="E7832" s="80">
        <v>4081.8577027028714</v>
      </c>
      <c r="F7832" s="80">
        <v>707903</v>
      </c>
      <c r="G7832" s="80">
        <v>7</v>
      </c>
      <c r="H7832" s="280" t="s">
        <v>1394</v>
      </c>
      <c r="I7832" s="80"/>
    </row>
    <row r="7833" spans="1:9">
      <c r="A7833" s="280" t="s">
        <v>9243</v>
      </c>
      <c r="B7833" s="280" t="s">
        <v>1457</v>
      </c>
      <c r="C7833" s="280" t="s">
        <v>1192</v>
      </c>
      <c r="D7833" s="280" t="s">
        <v>1211</v>
      </c>
      <c r="E7833" s="80">
        <v>1.6381876833286756E-2</v>
      </c>
      <c r="F7833" s="80">
        <v>707903</v>
      </c>
      <c r="G7833" s="80">
        <v>7</v>
      </c>
      <c r="H7833" s="280" t="s">
        <v>1342</v>
      </c>
      <c r="I7833" s="80"/>
    </row>
    <row r="7834" spans="1:9">
      <c r="A7834" s="280" t="s">
        <v>9244</v>
      </c>
      <c r="B7834" s="280" t="s">
        <v>1457</v>
      </c>
      <c r="C7834" s="280" t="s">
        <v>1192</v>
      </c>
      <c r="D7834" s="280" t="s">
        <v>1212</v>
      </c>
      <c r="E7834" s="80">
        <v>1.6953374779094626E-2</v>
      </c>
      <c r="F7834" s="80">
        <v>707903</v>
      </c>
      <c r="G7834" s="80">
        <v>7</v>
      </c>
      <c r="H7834" s="280" t="s">
        <v>1342</v>
      </c>
      <c r="I7834" s="80"/>
    </row>
    <row r="7835" spans="1:9">
      <c r="A7835" s="280" t="s">
        <v>9245</v>
      </c>
      <c r="B7835" s="280" t="s">
        <v>1457</v>
      </c>
      <c r="C7835" s="280" t="s">
        <v>1192</v>
      </c>
      <c r="D7835" s="280" t="s">
        <v>1213</v>
      </c>
      <c r="E7835" s="80">
        <v>1.6393754217388611E-2</v>
      </c>
      <c r="F7835" s="80">
        <v>707903</v>
      </c>
      <c r="G7835" s="80">
        <v>7</v>
      </c>
      <c r="H7835" s="280" t="s">
        <v>1342</v>
      </c>
      <c r="I7835" s="80"/>
    </row>
    <row r="7836" spans="1:9">
      <c r="A7836" s="280" t="s">
        <v>9246</v>
      </c>
      <c r="B7836" s="280" t="s">
        <v>1457</v>
      </c>
      <c r="C7836" s="280" t="s">
        <v>1192</v>
      </c>
      <c r="D7836" s="280" t="s">
        <v>1214</v>
      </c>
      <c r="E7836" s="80">
        <v>1.6608743498949984E-2</v>
      </c>
      <c r="F7836" s="80">
        <v>707903</v>
      </c>
      <c r="G7836" s="80">
        <v>7</v>
      </c>
      <c r="H7836" s="280" t="s">
        <v>1342</v>
      </c>
      <c r="I7836" s="80"/>
    </row>
    <row r="7837" spans="1:9">
      <c r="A7837" s="280" t="s">
        <v>9247</v>
      </c>
      <c r="B7837" s="280" t="s">
        <v>1457</v>
      </c>
      <c r="C7837" s="280" t="s">
        <v>1192</v>
      </c>
      <c r="D7837" s="280" t="s">
        <v>1215</v>
      </c>
      <c r="E7837" s="80">
        <v>1.6893550294566767E-2</v>
      </c>
      <c r="F7837" s="80">
        <v>707903</v>
      </c>
      <c r="G7837" s="80">
        <v>7</v>
      </c>
      <c r="H7837" s="280" t="s">
        <v>1342</v>
      </c>
      <c r="I7837" s="80"/>
    </row>
    <row r="7838" spans="1:9">
      <c r="A7838" s="280" t="s">
        <v>9248</v>
      </c>
      <c r="B7838" s="280" t="s">
        <v>1457</v>
      </c>
      <c r="C7838" s="280" t="s">
        <v>1192</v>
      </c>
      <c r="D7838" s="280" t="s">
        <v>1216</v>
      </c>
      <c r="E7838" s="80">
        <v>2.1775684269074724E-2</v>
      </c>
      <c r="F7838" s="80">
        <v>707903</v>
      </c>
      <c r="G7838" s="80">
        <v>7</v>
      </c>
      <c r="H7838" s="280" t="s">
        <v>1342</v>
      </c>
      <c r="I7838" s="80"/>
    </row>
    <row r="7839" spans="1:9">
      <c r="A7839" s="280" t="s">
        <v>9249</v>
      </c>
      <c r="B7839" s="280" t="s">
        <v>1457</v>
      </c>
      <c r="C7839" s="280" t="s">
        <v>1192</v>
      </c>
      <c r="D7839" s="280" t="s">
        <v>1217</v>
      </c>
      <c r="E7839" s="80">
        <v>1.5212030793354333E-2</v>
      </c>
      <c r="F7839" s="80">
        <v>707903</v>
      </c>
      <c r="G7839" s="80">
        <v>7</v>
      </c>
      <c r="H7839" s="280" t="s">
        <v>1342</v>
      </c>
      <c r="I7839" s="80"/>
    </row>
    <row r="7840" spans="1:9">
      <c r="A7840" s="280" t="s">
        <v>9250</v>
      </c>
      <c r="B7840" s="280" t="s">
        <v>1457</v>
      </c>
      <c r="C7840" s="280" t="s">
        <v>1192</v>
      </c>
      <c r="D7840" s="280" t="s">
        <v>1218</v>
      </c>
      <c r="E7840" s="80">
        <v>1.5843527153900718E-2</v>
      </c>
      <c r="F7840" s="80">
        <v>707903</v>
      </c>
      <c r="G7840" s="80">
        <v>7</v>
      </c>
      <c r="H7840" s="280" t="s">
        <v>1342</v>
      </c>
      <c r="I7840" s="80"/>
    </row>
    <row r="7841" spans="1:9">
      <c r="A7841" s="280" t="s">
        <v>9251</v>
      </c>
      <c r="B7841" s="280" t="s">
        <v>1457</v>
      </c>
      <c r="C7841" s="280" t="s">
        <v>1192</v>
      </c>
      <c r="D7841" s="280" t="s">
        <v>1219</v>
      </c>
      <c r="E7841" s="80">
        <v>311.4800633994484</v>
      </c>
      <c r="F7841" s="80">
        <v>707903</v>
      </c>
      <c r="G7841" s="80">
        <v>7</v>
      </c>
      <c r="H7841" s="280" t="s">
        <v>1342</v>
      </c>
      <c r="I7841" s="80"/>
    </row>
    <row r="7842" spans="1:9">
      <c r="A7842" s="280" t="s">
        <v>9252</v>
      </c>
      <c r="B7842" s="280" t="s">
        <v>1457</v>
      </c>
      <c r="C7842" s="280" t="s">
        <v>1192</v>
      </c>
      <c r="D7842" s="280" t="s">
        <v>1347</v>
      </c>
      <c r="E7842" s="80">
        <v>3.6211994692616649E-2</v>
      </c>
      <c r="F7842" s="80">
        <v>707903</v>
      </c>
      <c r="G7842" s="80">
        <v>7</v>
      </c>
      <c r="H7842" s="280" t="s">
        <v>1342</v>
      </c>
      <c r="I7842" s="80"/>
    </row>
    <row r="7843" spans="1:9">
      <c r="A7843" s="280" t="s">
        <v>9253</v>
      </c>
      <c r="B7843" s="280" t="s">
        <v>1457</v>
      </c>
      <c r="C7843" s="280" t="s">
        <v>1192</v>
      </c>
      <c r="D7843" s="280" t="s">
        <v>1344</v>
      </c>
      <c r="E7843" s="80">
        <v>9.1857261817657757E-2</v>
      </c>
      <c r="F7843" s="80">
        <v>707903</v>
      </c>
      <c r="G7843" s="80">
        <v>7</v>
      </c>
      <c r="H7843" s="280" t="s">
        <v>1342</v>
      </c>
      <c r="I7843" s="80"/>
    </row>
    <row r="7844" spans="1:9">
      <c r="A7844" s="280" t="s">
        <v>9254</v>
      </c>
      <c r="B7844" s="280" t="s">
        <v>5748</v>
      </c>
      <c r="C7844" s="280" t="s">
        <v>1193</v>
      </c>
      <c r="D7844" s="280" t="s">
        <v>1394</v>
      </c>
      <c r="E7844" s="80">
        <v>0</v>
      </c>
      <c r="F7844" s="80">
        <v>707903</v>
      </c>
      <c r="G7844" s="80">
        <v>7</v>
      </c>
      <c r="H7844" s="280" t="s">
        <v>1394</v>
      </c>
      <c r="I7844" s="80"/>
    </row>
    <row r="7845" spans="1:9">
      <c r="A7845" s="280" t="s">
        <v>9255</v>
      </c>
      <c r="B7845" s="280" t="s">
        <v>5750</v>
      </c>
      <c r="C7845" s="280" t="s">
        <v>1193</v>
      </c>
      <c r="D7845" s="280" t="s">
        <v>1394</v>
      </c>
      <c r="E7845" s="80">
        <v>0</v>
      </c>
      <c r="F7845" s="80">
        <v>707903</v>
      </c>
      <c r="G7845" s="80">
        <v>7</v>
      </c>
      <c r="H7845" s="280" t="s">
        <v>1394</v>
      </c>
      <c r="I7845" s="80"/>
    </row>
    <row r="7846" spans="1:9">
      <c r="A7846" s="280" t="s">
        <v>9256</v>
      </c>
      <c r="B7846" s="280" t="s">
        <v>5752</v>
      </c>
      <c r="C7846" s="280" t="s">
        <v>1193</v>
      </c>
      <c r="D7846" s="280" t="s">
        <v>1394</v>
      </c>
      <c r="E7846" s="80">
        <v>0</v>
      </c>
      <c r="F7846" s="80">
        <v>707903</v>
      </c>
      <c r="G7846" s="80">
        <v>7</v>
      </c>
      <c r="H7846" s="280" t="s">
        <v>1394</v>
      </c>
      <c r="I7846" s="80"/>
    </row>
    <row r="7847" spans="1:9">
      <c r="A7847" s="280" t="s">
        <v>9257</v>
      </c>
      <c r="B7847" s="280" t="s">
        <v>5754</v>
      </c>
      <c r="C7847" s="280" t="s">
        <v>1193</v>
      </c>
      <c r="D7847" s="280" t="s">
        <v>1394</v>
      </c>
      <c r="E7847" s="80">
        <v>0</v>
      </c>
      <c r="F7847" s="80">
        <v>707903</v>
      </c>
      <c r="G7847" s="80">
        <v>7</v>
      </c>
      <c r="H7847" s="280" t="s">
        <v>1394</v>
      </c>
      <c r="I7847" s="80"/>
    </row>
    <row r="7848" spans="1:9">
      <c r="A7848" s="280" t="s">
        <v>9258</v>
      </c>
      <c r="B7848" s="280" t="s">
        <v>5748</v>
      </c>
      <c r="C7848" s="280" t="s">
        <v>1194</v>
      </c>
      <c r="D7848" s="280" t="s">
        <v>1394</v>
      </c>
      <c r="E7848" s="80">
        <v>108547</v>
      </c>
      <c r="F7848" s="80">
        <v>707903</v>
      </c>
      <c r="G7848" s="80">
        <v>7</v>
      </c>
      <c r="H7848" s="280" t="s">
        <v>1394</v>
      </c>
      <c r="I7848" s="80"/>
    </row>
    <row r="7849" spans="1:9">
      <c r="A7849" s="280" t="s">
        <v>9259</v>
      </c>
      <c r="B7849" s="280" t="s">
        <v>5750</v>
      </c>
      <c r="C7849" s="280" t="s">
        <v>1194</v>
      </c>
      <c r="D7849" s="280" t="s">
        <v>1394</v>
      </c>
      <c r="E7849" s="80">
        <v>2438055563.5912147</v>
      </c>
      <c r="F7849" s="80">
        <v>707903</v>
      </c>
      <c r="G7849" s="80">
        <v>7</v>
      </c>
      <c r="H7849" s="280" t="s">
        <v>1394</v>
      </c>
      <c r="I7849" s="80"/>
    </row>
    <row r="7850" spans="1:9">
      <c r="A7850" s="280" t="s">
        <v>9260</v>
      </c>
      <c r="B7850" s="280" t="s">
        <v>5752</v>
      </c>
      <c r="C7850" s="280" t="s">
        <v>1194</v>
      </c>
      <c r="D7850" s="280" t="s">
        <v>1394</v>
      </c>
      <c r="E7850" s="80">
        <v>0.15333597964692902</v>
      </c>
      <c r="F7850" s="80">
        <v>707903</v>
      </c>
      <c r="G7850" s="80">
        <v>7</v>
      </c>
      <c r="H7850" s="280" t="s">
        <v>1394</v>
      </c>
      <c r="I7850" s="80"/>
    </row>
    <row r="7851" spans="1:9">
      <c r="A7851" s="280" t="s">
        <v>9261</v>
      </c>
      <c r="B7851" s="280" t="s">
        <v>5754</v>
      </c>
      <c r="C7851" s="280" t="s">
        <v>1194</v>
      </c>
      <c r="D7851" s="280" t="s">
        <v>1394</v>
      </c>
      <c r="E7851" s="80">
        <v>3444.0531592481098</v>
      </c>
      <c r="F7851" s="80">
        <v>707903</v>
      </c>
      <c r="G7851" s="80">
        <v>7</v>
      </c>
      <c r="H7851" s="280" t="s">
        <v>1394</v>
      </c>
      <c r="I7851" s="80"/>
    </row>
    <row r="7852" spans="1:9">
      <c r="A7852" s="280" t="s">
        <v>9262</v>
      </c>
      <c r="B7852" s="280" t="s">
        <v>1457</v>
      </c>
      <c r="C7852" s="280" t="s">
        <v>1194</v>
      </c>
      <c r="D7852" s="280" t="s">
        <v>1211</v>
      </c>
      <c r="E7852" s="80">
        <v>1.5211061402991149E-2</v>
      </c>
      <c r="F7852" s="80">
        <v>707903</v>
      </c>
      <c r="G7852" s="80">
        <v>7</v>
      </c>
      <c r="H7852" s="280" t="s">
        <v>1342</v>
      </c>
      <c r="I7852" s="80"/>
    </row>
    <row r="7853" spans="1:9">
      <c r="A7853" s="280" t="s">
        <v>9263</v>
      </c>
      <c r="B7853" s="280" t="s">
        <v>1457</v>
      </c>
      <c r="C7853" s="280" t="s">
        <v>1194</v>
      </c>
      <c r="D7853" s="280" t="s">
        <v>1212</v>
      </c>
      <c r="E7853" s="80">
        <v>1.574733761612945E-2</v>
      </c>
      <c r="F7853" s="80">
        <v>707903</v>
      </c>
      <c r="G7853" s="80">
        <v>7</v>
      </c>
      <c r="H7853" s="280" t="s">
        <v>1342</v>
      </c>
      <c r="I7853" s="80"/>
    </row>
    <row r="7854" spans="1:9">
      <c r="A7854" s="280" t="s">
        <v>9264</v>
      </c>
      <c r="B7854" s="280" t="s">
        <v>1457</v>
      </c>
      <c r="C7854" s="280" t="s">
        <v>1194</v>
      </c>
      <c r="D7854" s="280" t="s">
        <v>1213</v>
      </c>
      <c r="E7854" s="80">
        <v>1.5214020031619707E-2</v>
      </c>
      <c r="F7854" s="80">
        <v>707903</v>
      </c>
      <c r="G7854" s="80">
        <v>7</v>
      </c>
      <c r="H7854" s="280" t="s">
        <v>1342</v>
      </c>
      <c r="I7854" s="80"/>
    </row>
    <row r="7855" spans="1:9">
      <c r="A7855" s="280" t="s">
        <v>9265</v>
      </c>
      <c r="B7855" s="280" t="s">
        <v>1457</v>
      </c>
      <c r="C7855" s="280" t="s">
        <v>1194</v>
      </c>
      <c r="D7855" s="280" t="s">
        <v>1214</v>
      </c>
      <c r="E7855" s="80">
        <v>1.5429974681386977E-2</v>
      </c>
      <c r="F7855" s="80">
        <v>707903</v>
      </c>
      <c r="G7855" s="80">
        <v>7</v>
      </c>
      <c r="H7855" s="280" t="s">
        <v>1342</v>
      </c>
      <c r="I7855" s="80"/>
    </row>
    <row r="7856" spans="1:9">
      <c r="A7856" s="280" t="s">
        <v>9266</v>
      </c>
      <c r="B7856" s="280" t="s">
        <v>1457</v>
      </c>
      <c r="C7856" s="280" t="s">
        <v>1194</v>
      </c>
      <c r="D7856" s="280" t="s">
        <v>1215</v>
      </c>
      <c r="E7856" s="80">
        <v>1.5688357580833444E-2</v>
      </c>
      <c r="F7856" s="80">
        <v>707903</v>
      </c>
      <c r="G7856" s="80">
        <v>7</v>
      </c>
      <c r="H7856" s="280" t="s">
        <v>1342</v>
      </c>
      <c r="I7856" s="80"/>
    </row>
    <row r="7857" spans="1:9">
      <c r="A7857" s="280" t="s">
        <v>9267</v>
      </c>
      <c r="B7857" s="280" t="s">
        <v>1457</v>
      </c>
      <c r="C7857" s="280" t="s">
        <v>1194</v>
      </c>
      <c r="D7857" s="280" t="s">
        <v>1216</v>
      </c>
      <c r="E7857" s="80">
        <v>2.0281171794010431E-2</v>
      </c>
      <c r="F7857" s="80">
        <v>707903</v>
      </c>
      <c r="G7857" s="80">
        <v>7</v>
      </c>
      <c r="H7857" s="280" t="s">
        <v>1342</v>
      </c>
      <c r="I7857" s="80"/>
    </row>
    <row r="7858" spans="1:9">
      <c r="A7858" s="280" t="s">
        <v>9268</v>
      </c>
      <c r="B7858" s="280" t="s">
        <v>1457</v>
      </c>
      <c r="C7858" s="280" t="s">
        <v>1194</v>
      </c>
      <c r="D7858" s="280" t="s">
        <v>1217</v>
      </c>
      <c r="E7858" s="80">
        <v>1.41413959912901E-2</v>
      </c>
      <c r="F7858" s="80">
        <v>707903</v>
      </c>
      <c r="G7858" s="80">
        <v>7</v>
      </c>
      <c r="H7858" s="280" t="s">
        <v>1342</v>
      </c>
      <c r="I7858" s="80"/>
    </row>
    <row r="7859" spans="1:9">
      <c r="A7859" s="280" t="s">
        <v>9269</v>
      </c>
      <c r="B7859" s="280" t="s">
        <v>1457</v>
      </c>
      <c r="C7859" s="280" t="s">
        <v>1194</v>
      </c>
      <c r="D7859" s="280" t="s">
        <v>1218</v>
      </c>
      <c r="E7859" s="80">
        <v>1.450641183512625E-2</v>
      </c>
      <c r="F7859" s="80">
        <v>707903</v>
      </c>
      <c r="G7859" s="80">
        <v>7</v>
      </c>
      <c r="H7859" s="280" t="s">
        <v>1342</v>
      </c>
      <c r="I7859" s="80"/>
    </row>
    <row r="7860" spans="1:9">
      <c r="A7860" s="280" t="s">
        <v>9270</v>
      </c>
      <c r="B7860" s="280" t="s">
        <v>1457</v>
      </c>
      <c r="C7860" s="280" t="s">
        <v>1194</v>
      </c>
      <c r="D7860" s="280" t="s">
        <v>1219</v>
      </c>
      <c r="E7860" s="80">
        <v>267.45076081752813</v>
      </c>
      <c r="F7860" s="80">
        <v>707903</v>
      </c>
      <c r="G7860" s="80">
        <v>7</v>
      </c>
      <c r="H7860" s="280" t="s">
        <v>1342</v>
      </c>
      <c r="I7860" s="80"/>
    </row>
    <row r="7861" spans="1:9">
      <c r="A7861" s="280" t="s">
        <v>9271</v>
      </c>
      <c r="B7861" s="280" t="s">
        <v>1457</v>
      </c>
      <c r="C7861" s="280" t="s">
        <v>1194</v>
      </c>
      <c r="D7861" s="280" t="s">
        <v>1347</v>
      </c>
      <c r="E7861" s="80">
        <v>3.3691765088919641E-2</v>
      </c>
      <c r="F7861" s="80">
        <v>707903</v>
      </c>
      <c r="G7861" s="80">
        <v>7</v>
      </c>
      <c r="H7861" s="280" t="s">
        <v>1342</v>
      </c>
      <c r="I7861" s="80"/>
    </row>
    <row r="7862" spans="1:9">
      <c r="A7862" s="280" t="s">
        <v>9272</v>
      </c>
      <c r="B7862" s="280" t="s">
        <v>1457</v>
      </c>
      <c r="C7862" s="280" t="s">
        <v>1194</v>
      </c>
      <c r="D7862" s="280" t="s">
        <v>1344</v>
      </c>
      <c r="E7862" s="80">
        <v>8.5171508878922705E-2</v>
      </c>
      <c r="F7862" s="80">
        <v>707903</v>
      </c>
      <c r="G7862" s="80">
        <v>7</v>
      </c>
      <c r="H7862" s="280" t="s">
        <v>1342</v>
      </c>
      <c r="I7862" s="80"/>
    </row>
    <row r="7863" spans="1:9">
      <c r="A7863" s="280" t="s">
        <v>9273</v>
      </c>
      <c r="B7863" s="280" t="s">
        <v>5748</v>
      </c>
      <c r="C7863" s="280" t="s">
        <v>1195</v>
      </c>
      <c r="D7863" s="280" t="s">
        <v>1394</v>
      </c>
      <c r="E7863" s="80">
        <v>21832</v>
      </c>
      <c r="F7863" s="80">
        <v>707903</v>
      </c>
      <c r="G7863" s="80">
        <v>7</v>
      </c>
      <c r="H7863" s="280" t="s">
        <v>1394</v>
      </c>
      <c r="I7863" s="80"/>
    </row>
    <row r="7864" spans="1:9">
      <c r="A7864" s="280" t="s">
        <v>9274</v>
      </c>
      <c r="B7864" s="280" t="s">
        <v>5750</v>
      </c>
      <c r="C7864" s="280" t="s">
        <v>1195</v>
      </c>
      <c r="D7864" s="280" t="s">
        <v>1394</v>
      </c>
      <c r="E7864" s="80">
        <v>771454619.37937915</v>
      </c>
      <c r="F7864" s="80">
        <v>707903</v>
      </c>
      <c r="G7864" s="80">
        <v>7</v>
      </c>
      <c r="H7864" s="280" t="s">
        <v>1394</v>
      </c>
      <c r="I7864" s="80"/>
    </row>
    <row r="7865" spans="1:9">
      <c r="A7865" s="280" t="s">
        <v>9275</v>
      </c>
      <c r="B7865" s="280" t="s">
        <v>5752</v>
      </c>
      <c r="C7865" s="280" t="s">
        <v>1195</v>
      </c>
      <c r="D7865" s="280" t="s">
        <v>1394</v>
      </c>
      <c r="E7865" s="80">
        <v>3.0840383498869195E-2</v>
      </c>
      <c r="F7865" s="80">
        <v>707903</v>
      </c>
      <c r="G7865" s="80">
        <v>7</v>
      </c>
      <c r="H7865" s="280" t="s">
        <v>1394</v>
      </c>
      <c r="I7865" s="80"/>
    </row>
    <row r="7866" spans="1:9">
      <c r="A7866" s="280" t="s">
        <v>9276</v>
      </c>
      <c r="B7866" s="280" t="s">
        <v>5754</v>
      </c>
      <c r="C7866" s="280" t="s">
        <v>1195</v>
      </c>
      <c r="D7866" s="280" t="s">
        <v>1394</v>
      </c>
      <c r="E7866" s="80">
        <v>1089.7744738747811</v>
      </c>
      <c r="F7866" s="80">
        <v>707903</v>
      </c>
      <c r="G7866" s="80">
        <v>7</v>
      </c>
      <c r="H7866" s="280" t="s">
        <v>1394</v>
      </c>
      <c r="I7866" s="80"/>
    </row>
    <row r="7867" spans="1:9">
      <c r="A7867" s="280" t="s">
        <v>9277</v>
      </c>
      <c r="B7867" s="280" t="s">
        <v>1457</v>
      </c>
      <c r="C7867" s="280" t="s">
        <v>1195</v>
      </c>
      <c r="D7867" s="280" t="s">
        <v>1211</v>
      </c>
      <c r="E7867" s="80">
        <v>2.4933370602508182E-2</v>
      </c>
      <c r="F7867" s="80">
        <v>707903</v>
      </c>
      <c r="G7867" s="80">
        <v>7</v>
      </c>
      <c r="H7867" s="280" t="s">
        <v>1342</v>
      </c>
      <c r="I7867" s="80"/>
    </row>
    <row r="7868" spans="1:9">
      <c r="A7868" s="280" t="s">
        <v>9278</v>
      </c>
      <c r="B7868" s="280" t="s">
        <v>1457</v>
      </c>
      <c r="C7868" s="280" t="s">
        <v>1195</v>
      </c>
      <c r="D7868" s="280" t="s">
        <v>1212</v>
      </c>
      <c r="E7868" s="80">
        <v>2.5547828807606403E-2</v>
      </c>
      <c r="F7868" s="80">
        <v>707903</v>
      </c>
      <c r="G7868" s="80">
        <v>7</v>
      </c>
      <c r="H7868" s="280" t="s">
        <v>1342</v>
      </c>
      <c r="I7868" s="80"/>
    </row>
    <row r="7869" spans="1:9">
      <c r="A7869" s="280" t="s">
        <v>9279</v>
      </c>
      <c r="B7869" s="280" t="s">
        <v>1457</v>
      </c>
      <c r="C7869" s="280" t="s">
        <v>1195</v>
      </c>
      <c r="D7869" s="280" t="s">
        <v>1213</v>
      </c>
      <c r="E7869" s="80">
        <v>2.4933370602508182E-2</v>
      </c>
      <c r="F7869" s="80">
        <v>707903</v>
      </c>
      <c r="G7869" s="80">
        <v>7</v>
      </c>
      <c r="H7869" s="280" t="s">
        <v>1342</v>
      </c>
      <c r="I7869" s="80"/>
    </row>
    <row r="7870" spans="1:9">
      <c r="A7870" s="280" t="s">
        <v>9280</v>
      </c>
      <c r="B7870" s="280" t="s">
        <v>1457</v>
      </c>
      <c r="C7870" s="280" t="s">
        <v>1195</v>
      </c>
      <c r="D7870" s="280" t="s">
        <v>1214</v>
      </c>
      <c r="E7870" s="80">
        <v>2.5547828807606403E-2</v>
      </c>
      <c r="F7870" s="80">
        <v>707903</v>
      </c>
      <c r="G7870" s="80">
        <v>7</v>
      </c>
      <c r="H7870" s="280" t="s">
        <v>1342</v>
      </c>
      <c r="I7870" s="80"/>
    </row>
    <row r="7871" spans="1:9">
      <c r="A7871" s="280" t="s">
        <v>9281</v>
      </c>
      <c r="B7871" s="280" t="s">
        <v>1457</v>
      </c>
      <c r="C7871" s="280" t="s">
        <v>1195</v>
      </c>
      <c r="D7871" s="280" t="s">
        <v>1215</v>
      </c>
      <c r="E7871" s="80">
        <v>2.539619653665336E-2</v>
      </c>
      <c r="F7871" s="80">
        <v>707903</v>
      </c>
      <c r="G7871" s="80">
        <v>7</v>
      </c>
      <c r="H7871" s="280" t="s">
        <v>1342</v>
      </c>
      <c r="I7871" s="80"/>
    </row>
    <row r="7872" spans="1:9">
      <c r="A7872" s="280" t="s">
        <v>9282</v>
      </c>
      <c r="B7872" s="280" t="s">
        <v>1457</v>
      </c>
      <c r="C7872" s="280" t="s">
        <v>1195</v>
      </c>
      <c r="D7872" s="280" t="s">
        <v>1216</v>
      </c>
      <c r="E7872" s="80">
        <v>3.8466225660237781E-2</v>
      </c>
      <c r="F7872" s="80">
        <v>707903</v>
      </c>
      <c r="G7872" s="80">
        <v>7</v>
      </c>
      <c r="H7872" s="280" t="s">
        <v>1342</v>
      </c>
      <c r="I7872" s="80"/>
    </row>
    <row r="7873" spans="1:9">
      <c r="A7873" s="280" t="s">
        <v>9283</v>
      </c>
      <c r="B7873" s="280" t="s">
        <v>1457</v>
      </c>
      <c r="C7873" s="280" t="s">
        <v>1195</v>
      </c>
      <c r="D7873" s="280" t="s">
        <v>1217</v>
      </c>
      <c r="E7873" s="80">
        <v>2.2920589466988432E-2</v>
      </c>
      <c r="F7873" s="80">
        <v>707903</v>
      </c>
      <c r="G7873" s="80">
        <v>7</v>
      </c>
      <c r="H7873" s="280" t="s">
        <v>1342</v>
      </c>
      <c r="I7873" s="80"/>
    </row>
    <row r="7874" spans="1:9">
      <c r="A7874" s="280" t="s">
        <v>9284</v>
      </c>
      <c r="B7874" s="280" t="s">
        <v>1457</v>
      </c>
      <c r="C7874" s="280" t="s">
        <v>1195</v>
      </c>
      <c r="D7874" s="280" t="s">
        <v>1218</v>
      </c>
      <c r="E7874" s="80">
        <v>3.1607754156657175E-2</v>
      </c>
      <c r="F7874" s="80">
        <v>707903</v>
      </c>
      <c r="G7874" s="80">
        <v>7</v>
      </c>
      <c r="H7874" s="280" t="s">
        <v>1342</v>
      </c>
      <c r="I7874" s="80"/>
    </row>
    <row r="7875" spans="1:9">
      <c r="A7875" s="280" t="s">
        <v>9285</v>
      </c>
      <c r="B7875" s="280" t="s">
        <v>1457</v>
      </c>
      <c r="C7875" s="280" t="s">
        <v>1195</v>
      </c>
      <c r="D7875" s="280" t="s">
        <v>1219</v>
      </c>
      <c r="E7875" s="80">
        <v>9103.9241367431223</v>
      </c>
      <c r="F7875" s="80">
        <v>707903</v>
      </c>
      <c r="G7875" s="80">
        <v>7</v>
      </c>
      <c r="H7875" s="280" t="s">
        <v>1342</v>
      </c>
      <c r="I7875" s="80"/>
    </row>
    <row r="7876" spans="1:9">
      <c r="A7876" s="280" t="s">
        <v>9286</v>
      </c>
      <c r="B7876" s="280" t="s">
        <v>1457</v>
      </c>
      <c r="C7876" s="280" t="s">
        <v>1195</v>
      </c>
      <c r="D7876" s="280" t="s">
        <v>1347</v>
      </c>
      <c r="E7876" s="80">
        <v>6.1934686809580926E-2</v>
      </c>
      <c r="F7876" s="80">
        <v>707903</v>
      </c>
      <c r="G7876" s="80">
        <v>7</v>
      </c>
      <c r="H7876" s="280" t="s">
        <v>1342</v>
      </c>
      <c r="I7876" s="80"/>
    </row>
    <row r="7877" spans="1:9">
      <c r="A7877" s="280" t="s">
        <v>9287</v>
      </c>
      <c r="B7877" s="280" t="s">
        <v>1457</v>
      </c>
      <c r="C7877" s="280" t="s">
        <v>1195</v>
      </c>
      <c r="D7877" s="280" t="s">
        <v>1344</v>
      </c>
      <c r="E7877" s="80">
        <v>0.13945391887407418</v>
      </c>
      <c r="F7877" s="80">
        <v>707903</v>
      </c>
      <c r="G7877" s="80">
        <v>7</v>
      </c>
      <c r="H7877" s="280" t="s">
        <v>1342</v>
      </c>
      <c r="I7877" s="80"/>
    </row>
    <row r="7878" spans="1:9">
      <c r="A7878" s="280" t="s">
        <v>9288</v>
      </c>
      <c r="B7878" s="280" t="s">
        <v>5748</v>
      </c>
      <c r="C7878" s="280" t="s">
        <v>1196</v>
      </c>
      <c r="D7878" s="280" t="s">
        <v>1394</v>
      </c>
      <c r="E7878" s="80">
        <v>175904</v>
      </c>
      <c r="F7878" s="80">
        <v>707903</v>
      </c>
      <c r="G7878" s="80">
        <v>7</v>
      </c>
      <c r="H7878" s="280" t="s">
        <v>1394</v>
      </c>
      <c r="I7878" s="80"/>
    </row>
    <row r="7879" spans="1:9">
      <c r="A7879" s="280" t="s">
        <v>9289</v>
      </c>
      <c r="B7879" s="280" t="s">
        <v>5750</v>
      </c>
      <c r="C7879" s="280" t="s">
        <v>1196</v>
      </c>
      <c r="D7879" s="280" t="s">
        <v>1394</v>
      </c>
      <c r="E7879" s="80">
        <v>43896382654.871094</v>
      </c>
      <c r="F7879" s="80">
        <v>707903</v>
      </c>
      <c r="G7879" s="80">
        <v>7</v>
      </c>
      <c r="H7879" s="280" t="s">
        <v>1394</v>
      </c>
      <c r="I7879" s="80"/>
    </row>
    <row r="7880" spans="1:9">
      <c r="A7880" s="280" t="s">
        <v>9290</v>
      </c>
      <c r="B7880" s="280" t="s">
        <v>5752</v>
      </c>
      <c r="C7880" s="280" t="s">
        <v>1196</v>
      </c>
      <c r="D7880" s="280" t="s">
        <v>1394</v>
      </c>
      <c r="E7880" s="80">
        <v>0.2484860213899362</v>
      </c>
      <c r="F7880" s="80">
        <v>707903</v>
      </c>
      <c r="G7880" s="80">
        <v>7</v>
      </c>
      <c r="H7880" s="280" t="s">
        <v>1394</v>
      </c>
      <c r="I7880" s="80"/>
    </row>
    <row r="7881" spans="1:9">
      <c r="A7881" s="280" t="s">
        <v>9291</v>
      </c>
      <c r="B7881" s="280" t="s">
        <v>5754</v>
      </c>
      <c r="C7881" s="280" t="s">
        <v>1196</v>
      </c>
      <c r="D7881" s="280" t="s">
        <v>1394</v>
      </c>
      <c r="E7881" s="80">
        <v>62009.036061255698</v>
      </c>
      <c r="F7881" s="80">
        <v>707903</v>
      </c>
      <c r="G7881" s="80">
        <v>7</v>
      </c>
      <c r="H7881" s="280" t="s">
        <v>1394</v>
      </c>
      <c r="I7881" s="80"/>
    </row>
    <row r="7882" spans="1:9">
      <c r="A7882" s="280" t="s">
        <v>9292</v>
      </c>
      <c r="B7882" s="280" t="s">
        <v>1457</v>
      </c>
      <c r="C7882" s="280" t="s">
        <v>1196</v>
      </c>
      <c r="D7882" s="280" t="s">
        <v>1211</v>
      </c>
      <c r="E7882" s="80">
        <v>0.16963284838704062</v>
      </c>
      <c r="F7882" s="80">
        <v>707903</v>
      </c>
      <c r="G7882" s="80">
        <v>7</v>
      </c>
      <c r="H7882" s="280" t="s">
        <v>1342</v>
      </c>
      <c r="I7882" s="80"/>
    </row>
    <row r="7883" spans="1:9">
      <c r="A7883" s="280" t="s">
        <v>9293</v>
      </c>
      <c r="B7883" s="280" t="s">
        <v>1457</v>
      </c>
      <c r="C7883" s="280" t="s">
        <v>1196</v>
      </c>
      <c r="D7883" s="280" t="s">
        <v>1212</v>
      </c>
      <c r="E7883" s="80">
        <v>0.17180935990279358</v>
      </c>
      <c r="F7883" s="80">
        <v>707903</v>
      </c>
      <c r="G7883" s="80">
        <v>7</v>
      </c>
      <c r="H7883" s="280" t="s">
        <v>1342</v>
      </c>
      <c r="I7883" s="80"/>
    </row>
    <row r="7884" spans="1:9">
      <c r="A7884" s="280" t="s">
        <v>9294</v>
      </c>
      <c r="B7884" s="280" t="s">
        <v>1457</v>
      </c>
      <c r="C7884" s="280" t="s">
        <v>1196</v>
      </c>
      <c r="D7884" s="280" t="s">
        <v>1213</v>
      </c>
      <c r="E7884" s="80">
        <v>0.16967014809709641</v>
      </c>
      <c r="F7884" s="80">
        <v>707903</v>
      </c>
      <c r="G7884" s="80">
        <v>7</v>
      </c>
      <c r="H7884" s="280" t="s">
        <v>1342</v>
      </c>
      <c r="I7884" s="80"/>
    </row>
    <row r="7885" spans="1:9">
      <c r="A7885" s="280" t="s">
        <v>9295</v>
      </c>
      <c r="B7885" s="280" t="s">
        <v>1457</v>
      </c>
      <c r="C7885" s="280" t="s">
        <v>1196</v>
      </c>
      <c r="D7885" s="280" t="s">
        <v>1214</v>
      </c>
      <c r="E7885" s="80">
        <v>0.17175019321372356</v>
      </c>
      <c r="F7885" s="80">
        <v>707903</v>
      </c>
      <c r="G7885" s="80">
        <v>7</v>
      </c>
      <c r="H7885" s="280" t="s">
        <v>1342</v>
      </c>
      <c r="I7885" s="80"/>
    </row>
    <row r="7886" spans="1:9">
      <c r="A7886" s="280" t="s">
        <v>9296</v>
      </c>
      <c r="B7886" s="280" t="s">
        <v>1457</v>
      </c>
      <c r="C7886" s="280" t="s">
        <v>1196</v>
      </c>
      <c r="D7886" s="280" t="s">
        <v>1215</v>
      </c>
      <c r="E7886" s="80">
        <v>0.17116490198915435</v>
      </c>
      <c r="F7886" s="80">
        <v>707903</v>
      </c>
      <c r="G7886" s="80">
        <v>7</v>
      </c>
      <c r="H7886" s="280" t="s">
        <v>1342</v>
      </c>
      <c r="I7886" s="80"/>
    </row>
    <row r="7887" spans="1:9">
      <c r="A7887" s="280" t="s">
        <v>9297</v>
      </c>
      <c r="B7887" s="280" t="s">
        <v>1457</v>
      </c>
      <c r="C7887" s="280" t="s">
        <v>1196</v>
      </c>
      <c r="D7887" s="280" t="s">
        <v>1216</v>
      </c>
      <c r="E7887" s="80">
        <v>0.2592766513699834</v>
      </c>
      <c r="F7887" s="80">
        <v>707903</v>
      </c>
      <c r="G7887" s="80">
        <v>7</v>
      </c>
      <c r="H7887" s="280" t="s">
        <v>1342</v>
      </c>
      <c r="I7887" s="80"/>
    </row>
    <row r="7888" spans="1:9">
      <c r="A7888" s="280" t="s">
        <v>9298</v>
      </c>
      <c r="B7888" s="280" t="s">
        <v>1457</v>
      </c>
      <c r="C7888" s="280" t="s">
        <v>1196</v>
      </c>
      <c r="D7888" s="280" t="s">
        <v>1217</v>
      </c>
      <c r="E7888" s="80">
        <v>0.15382711328439388</v>
      </c>
      <c r="F7888" s="80">
        <v>707903</v>
      </c>
      <c r="G7888" s="80">
        <v>7</v>
      </c>
      <c r="H7888" s="280" t="s">
        <v>1342</v>
      </c>
      <c r="I7888" s="80"/>
    </row>
    <row r="7889" spans="1:9">
      <c r="A7889" s="280" t="s">
        <v>9299</v>
      </c>
      <c r="B7889" s="280" t="s">
        <v>1457</v>
      </c>
      <c r="C7889" s="280" t="s">
        <v>1196</v>
      </c>
      <c r="D7889" s="280" t="s">
        <v>1218</v>
      </c>
      <c r="E7889" s="80">
        <v>0.18823105350146818</v>
      </c>
      <c r="F7889" s="80">
        <v>707903</v>
      </c>
      <c r="G7889" s="80">
        <v>7</v>
      </c>
      <c r="H7889" s="280" t="s">
        <v>1342</v>
      </c>
      <c r="I7889" s="80"/>
    </row>
    <row r="7890" spans="1:9">
      <c r="A7890" s="280" t="s">
        <v>9300</v>
      </c>
      <c r="B7890" s="280" t="s">
        <v>1457</v>
      </c>
      <c r="C7890" s="280" t="s">
        <v>1196</v>
      </c>
      <c r="D7890" s="280" t="s">
        <v>1219</v>
      </c>
      <c r="E7890" s="80">
        <v>8608.9094449594559</v>
      </c>
      <c r="F7890" s="80">
        <v>707903</v>
      </c>
      <c r="G7890" s="80">
        <v>7</v>
      </c>
      <c r="H7890" s="280" t="s">
        <v>1342</v>
      </c>
      <c r="I7890" s="80"/>
    </row>
    <row r="7891" spans="1:9">
      <c r="A7891" s="280" t="s">
        <v>9301</v>
      </c>
      <c r="B7891" s="280" t="s">
        <v>1457</v>
      </c>
      <c r="C7891" s="280" t="s">
        <v>1196</v>
      </c>
      <c r="D7891" s="280" t="s">
        <v>1347</v>
      </c>
      <c r="E7891" s="80">
        <v>0.38425934068040773</v>
      </c>
      <c r="F7891" s="80">
        <v>707903</v>
      </c>
      <c r="G7891" s="80">
        <v>7</v>
      </c>
      <c r="H7891" s="280" t="s">
        <v>1342</v>
      </c>
      <c r="I7891" s="80"/>
    </row>
    <row r="7892" spans="1:9">
      <c r="A7892" s="280" t="s">
        <v>9302</v>
      </c>
      <c r="B7892" s="280" t="s">
        <v>1457</v>
      </c>
      <c r="C7892" s="280" t="s">
        <v>1196</v>
      </c>
      <c r="D7892" s="280" t="s">
        <v>1344</v>
      </c>
      <c r="E7892" s="80">
        <v>0.95235705335747645</v>
      </c>
      <c r="F7892" s="80">
        <v>707903</v>
      </c>
      <c r="G7892" s="80">
        <v>7</v>
      </c>
      <c r="H7892" s="280" t="s">
        <v>1342</v>
      </c>
      <c r="I7892" s="80"/>
    </row>
    <row r="7893" spans="1:9">
      <c r="A7893" s="280" t="s">
        <v>9303</v>
      </c>
      <c r="B7893" s="280" t="s">
        <v>5748</v>
      </c>
      <c r="C7893" s="280" t="s">
        <v>1197</v>
      </c>
      <c r="D7893" s="280" t="s">
        <v>1394</v>
      </c>
      <c r="E7893" s="80">
        <v>23834</v>
      </c>
      <c r="F7893" s="80">
        <v>707903</v>
      </c>
      <c r="G7893" s="80">
        <v>7</v>
      </c>
      <c r="H7893" s="280" t="s">
        <v>1394</v>
      </c>
      <c r="I7893" s="80"/>
    </row>
    <row r="7894" spans="1:9">
      <c r="A7894" s="280" t="s">
        <v>9304</v>
      </c>
      <c r="B7894" s="280" t="s">
        <v>5750</v>
      </c>
      <c r="C7894" s="280" t="s">
        <v>1197</v>
      </c>
      <c r="D7894" s="280" t="s">
        <v>1394</v>
      </c>
      <c r="E7894" s="80">
        <v>3970904560.3825855</v>
      </c>
      <c r="F7894" s="80">
        <v>707903</v>
      </c>
      <c r="G7894" s="80">
        <v>7</v>
      </c>
      <c r="H7894" s="280" t="s">
        <v>1394</v>
      </c>
      <c r="I7894" s="80"/>
    </row>
    <row r="7895" spans="1:9">
      <c r="A7895" s="280" t="s">
        <v>9305</v>
      </c>
      <c r="B7895" s="280" t="s">
        <v>5752</v>
      </c>
      <c r="C7895" s="280" t="s">
        <v>1197</v>
      </c>
      <c r="D7895" s="280" t="s">
        <v>1394</v>
      </c>
      <c r="E7895" s="80">
        <v>3.3668454576403828E-2</v>
      </c>
      <c r="F7895" s="80">
        <v>707903</v>
      </c>
      <c r="G7895" s="80">
        <v>7</v>
      </c>
      <c r="H7895" s="280" t="s">
        <v>1394</v>
      </c>
      <c r="I7895" s="80"/>
    </row>
    <row r="7896" spans="1:9">
      <c r="A7896" s="280" t="s">
        <v>9306</v>
      </c>
      <c r="B7896" s="280" t="s">
        <v>5754</v>
      </c>
      <c r="C7896" s="280" t="s">
        <v>1197</v>
      </c>
      <c r="D7896" s="280" t="s">
        <v>1394</v>
      </c>
      <c r="E7896" s="80">
        <v>5609.3907786555301</v>
      </c>
      <c r="F7896" s="80">
        <v>707903</v>
      </c>
      <c r="G7896" s="80">
        <v>7</v>
      </c>
      <c r="H7896" s="280" t="s">
        <v>1394</v>
      </c>
      <c r="I7896" s="80"/>
    </row>
    <row r="7897" spans="1:9">
      <c r="A7897" s="280" t="s">
        <v>9307</v>
      </c>
      <c r="B7897" s="280" t="s">
        <v>1457</v>
      </c>
      <c r="C7897" s="280" t="s">
        <v>1197</v>
      </c>
      <c r="D7897" s="280" t="s">
        <v>1211</v>
      </c>
      <c r="E7897" s="80">
        <v>0.1132757178498851</v>
      </c>
      <c r="F7897" s="80">
        <v>707903</v>
      </c>
      <c r="G7897" s="80">
        <v>7</v>
      </c>
      <c r="H7897" s="280" t="s">
        <v>1342</v>
      </c>
      <c r="I7897" s="80"/>
    </row>
    <row r="7898" spans="1:9">
      <c r="A7898" s="280" t="s">
        <v>9308</v>
      </c>
      <c r="B7898" s="280" t="s">
        <v>1457</v>
      </c>
      <c r="C7898" s="280" t="s">
        <v>1197</v>
      </c>
      <c r="D7898" s="280" t="s">
        <v>1212</v>
      </c>
      <c r="E7898" s="80">
        <v>0.1150174468826735</v>
      </c>
      <c r="F7898" s="80">
        <v>707903</v>
      </c>
      <c r="G7898" s="80">
        <v>7</v>
      </c>
      <c r="H7898" s="280" t="s">
        <v>1342</v>
      </c>
      <c r="I7898" s="80"/>
    </row>
    <row r="7899" spans="1:9">
      <c r="A7899" s="280" t="s">
        <v>9309</v>
      </c>
      <c r="B7899" s="280" t="s">
        <v>1457</v>
      </c>
      <c r="C7899" s="280" t="s">
        <v>1197</v>
      </c>
      <c r="D7899" s="280" t="s">
        <v>1213</v>
      </c>
      <c r="E7899" s="80">
        <v>0.11328710288634215</v>
      </c>
      <c r="F7899" s="80">
        <v>707903</v>
      </c>
      <c r="G7899" s="80">
        <v>7</v>
      </c>
      <c r="H7899" s="280" t="s">
        <v>1342</v>
      </c>
      <c r="I7899" s="80"/>
    </row>
    <row r="7900" spans="1:9">
      <c r="A7900" s="280" t="s">
        <v>9310</v>
      </c>
      <c r="B7900" s="280" t="s">
        <v>1457</v>
      </c>
      <c r="C7900" s="280" t="s">
        <v>1197</v>
      </c>
      <c r="D7900" s="280" t="s">
        <v>1214</v>
      </c>
      <c r="E7900" s="80">
        <v>0.11490667871169644</v>
      </c>
      <c r="F7900" s="80">
        <v>707903</v>
      </c>
      <c r="G7900" s="80">
        <v>7</v>
      </c>
      <c r="H7900" s="280" t="s">
        <v>1342</v>
      </c>
      <c r="I7900" s="80"/>
    </row>
    <row r="7901" spans="1:9">
      <c r="A7901" s="280" t="s">
        <v>9311</v>
      </c>
      <c r="B7901" s="280" t="s">
        <v>1457</v>
      </c>
      <c r="C7901" s="280" t="s">
        <v>1197</v>
      </c>
      <c r="D7901" s="280" t="s">
        <v>1215</v>
      </c>
      <c r="E7901" s="80">
        <v>0.11496175698360817</v>
      </c>
      <c r="F7901" s="80">
        <v>707903</v>
      </c>
      <c r="G7901" s="80">
        <v>7</v>
      </c>
      <c r="H7901" s="280" t="s">
        <v>1342</v>
      </c>
      <c r="I7901" s="80"/>
    </row>
    <row r="7902" spans="1:9">
      <c r="A7902" s="280" t="s">
        <v>9312</v>
      </c>
      <c r="B7902" s="280" t="s">
        <v>1457</v>
      </c>
      <c r="C7902" s="280" t="s">
        <v>1197</v>
      </c>
      <c r="D7902" s="280" t="s">
        <v>1216</v>
      </c>
      <c r="E7902" s="80">
        <v>0.22009574360304449</v>
      </c>
      <c r="F7902" s="80">
        <v>707903</v>
      </c>
      <c r="G7902" s="80">
        <v>7</v>
      </c>
      <c r="H7902" s="280" t="s">
        <v>1342</v>
      </c>
      <c r="I7902" s="80"/>
    </row>
    <row r="7903" spans="1:9">
      <c r="A7903" s="280" t="s">
        <v>9313</v>
      </c>
      <c r="B7903" s="280" t="s">
        <v>1457</v>
      </c>
      <c r="C7903" s="280" t="s">
        <v>1197</v>
      </c>
      <c r="D7903" s="280" t="s">
        <v>1217</v>
      </c>
      <c r="E7903" s="80">
        <v>0.10329276379088026</v>
      </c>
      <c r="F7903" s="80">
        <v>707903</v>
      </c>
      <c r="G7903" s="80">
        <v>7</v>
      </c>
      <c r="H7903" s="280" t="s">
        <v>1342</v>
      </c>
      <c r="I7903" s="80"/>
    </row>
    <row r="7904" spans="1:9">
      <c r="A7904" s="280" t="s">
        <v>9314</v>
      </c>
      <c r="B7904" s="280" t="s">
        <v>1457</v>
      </c>
      <c r="C7904" s="280" t="s">
        <v>1197</v>
      </c>
      <c r="D7904" s="280" t="s">
        <v>1218</v>
      </c>
      <c r="E7904" s="80">
        <v>0.18847911981994067</v>
      </c>
      <c r="F7904" s="80">
        <v>707903</v>
      </c>
      <c r="G7904" s="80">
        <v>7</v>
      </c>
      <c r="H7904" s="280" t="s">
        <v>1342</v>
      </c>
      <c r="I7904" s="80"/>
    </row>
    <row r="7905" spans="1:9">
      <c r="A7905" s="280" t="s">
        <v>9315</v>
      </c>
      <c r="B7905" s="280" t="s">
        <v>1457</v>
      </c>
      <c r="C7905" s="280" t="s">
        <v>1197</v>
      </c>
      <c r="D7905" s="280" t="s">
        <v>1219</v>
      </c>
      <c r="E7905" s="80">
        <v>9.9789140787247349E-2</v>
      </c>
      <c r="F7905" s="80">
        <v>707903</v>
      </c>
      <c r="G7905" s="80">
        <v>7</v>
      </c>
      <c r="H7905" s="280" t="s">
        <v>1342</v>
      </c>
      <c r="I7905" s="80"/>
    </row>
    <row r="7906" spans="1:9">
      <c r="A7906" s="280" t="s">
        <v>9316</v>
      </c>
      <c r="B7906" s="280" t="s">
        <v>1457</v>
      </c>
      <c r="C7906" s="280" t="s">
        <v>1197</v>
      </c>
      <c r="D7906" s="280" t="s">
        <v>1347</v>
      </c>
      <c r="E7906" s="80">
        <v>0.2702387459675516</v>
      </c>
      <c r="F7906" s="80">
        <v>707903</v>
      </c>
      <c r="G7906" s="80">
        <v>7</v>
      </c>
      <c r="H7906" s="280" t="s">
        <v>1342</v>
      </c>
      <c r="I7906" s="80"/>
    </row>
    <row r="7907" spans="1:9">
      <c r="A7907" s="280" t="s">
        <v>9317</v>
      </c>
      <c r="B7907" s="280" t="s">
        <v>1457</v>
      </c>
      <c r="C7907" s="280" t="s">
        <v>1197</v>
      </c>
      <c r="D7907" s="280" t="s">
        <v>1344</v>
      </c>
      <c r="E7907" s="80">
        <v>0.64419991750176075</v>
      </c>
      <c r="F7907" s="80">
        <v>707903</v>
      </c>
      <c r="G7907" s="80">
        <v>7</v>
      </c>
      <c r="H7907" s="280" t="s">
        <v>1342</v>
      </c>
      <c r="I7907" s="80"/>
    </row>
    <row r="7908" spans="1:9">
      <c r="A7908" s="280" t="s">
        <v>9318</v>
      </c>
      <c r="B7908" s="280" t="s">
        <v>5748</v>
      </c>
      <c r="C7908" s="280" t="s">
        <v>1198</v>
      </c>
      <c r="D7908" s="280" t="s">
        <v>1394</v>
      </c>
      <c r="E7908" s="80">
        <v>6852</v>
      </c>
      <c r="F7908" s="80">
        <v>707903</v>
      </c>
      <c r="G7908" s="80">
        <v>7</v>
      </c>
      <c r="H7908" s="280" t="s">
        <v>1394</v>
      </c>
      <c r="I7908" s="80"/>
    </row>
    <row r="7909" spans="1:9">
      <c r="A7909" s="280" t="s">
        <v>9319</v>
      </c>
      <c r="B7909" s="280" t="s">
        <v>5750</v>
      </c>
      <c r="C7909" s="280" t="s">
        <v>1198</v>
      </c>
      <c r="D7909" s="280" t="s">
        <v>1394</v>
      </c>
      <c r="E7909" s="80">
        <v>87043398.555102021</v>
      </c>
      <c r="F7909" s="80">
        <v>707903</v>
      </c>
      <c r="G7909" s="80">
        <v>7</v>
      </c>
      <c r="H7909" s="280" t="s">
        <v>1394</v>
      </c>
      <c r="I7909" s="80"/>
    </row>
    <row r="7910" spans="1:9">
      <c r="A7910" s="280" t="s">
        <v>9320</v>
      </c>
      <c r="B7910" s="280" t="s">
        <v>5752</v>
      </c>
      <c r="C7910" s="280" t="s">
        <v>1198</v>
      </c>
      <c r="D7910" s="280" t="s">
        <v>1394</v>
      </c>
      <c r="E7910" s="80">
        <v>9.679292219414241E-3</v>
      </c>
      <c r="F7910" s="80">
        <v>707903</v>
      </c>
      <c r="G7910" s="80">
        <v>7</v>
      </c>
      <c r="H7910" s="280" t="s">
        <v>1394</v>
      </c>
      <c r="I7910" s="80"/>
    </row>
    <row r="7911" spans="1:9">
      <c r="A7911" s="280" t="s">
        <v>9321</v>
      </c>
      <c r="B7911" s="280" t="s">
        <v>5754</v>
      </c>
      <c r="C7911" s="280" t="s">
        <v>1198</v>
      </c>
      <c r="D7911" s="280" t="s">
        <v>1394</v>
      </c>
      <c r="E7911" s="80">
        <v>122.95949947252946</v>
      </c>
      <c r="F7911" s="80">
        <v>707903</v>
      </c>
      <c r="G7911" s="80">
        <v>7</v>
      </c>
      <c r="H7911" s="280" t="s">
        <v>1394</v>
      </c>
      <c r="I7911" s="80"/>
    </row>
    <row r="7912" spans="1:9">
      <c r="A7912" s="280" t="s">
        <v>9322</v>
      </c>
      <c r="B7912" s="280" t="s">
        <v>1457</v>
      </c>
      <c r="C7912" s="280" t="s">
        <v>1198</v>
      </c>
      <c r="D7912" s="280" t="s">
        <v>1211</v>
      </c>
      <c r="E7912" s="80">
        <v>9.0144715048250477E-3</v>
      </c>
      <c r="F7912" s="80">
        <v>707903</v>
      </c>
      <c r="G7912" s="80">
        <v>7</v>
      </c>
      <c r="H7912" s="280" t="s">
        <v>1342</v>
      </c>
      <c r="I7912" s="80"/>
    </row>
    <row r="7913" spans="1:9">
      <c r="A7913" s="280" t="s">
        <v>9323</v>
      </c>
      <c r="B7913" s="280" t="s">
        <v>1457</v>
      </c>
      <c r="C7913" s="280" t="s">
        <v>1198</v>
      </c>
      <c r="D7913" s="280" t="s">
        <v>1212</v>
      </c>
      <c r="E7913" s="80">
        <v>9.1405393697248701E-3</v>
      </c>
      <c r="F7913" s="80">
        <v>707903</v>
      </c>
      <c r="G7913" s="80">
        <v>7</v>
      </c>
      <c r="H7913" s="280" t="s">
        <v>1342</v>
      </c>
      <c r="I7913" s="80"/>
    </row>
    <row r="7914" spans="1:9">
      <c r="A7914" s="280" t="s">
        <v>9324</v>
      </c>
      <c r="B7914" s="280" t="s">
        <v>1457</v>
      </c>
      <c r="C7914" s="280" t="s">
        <v>1198</v>
      </c>
      <c r="D7914" s="280" t="s">
        <v>1213</v>
      </c>
      <c r="E7914" s="80">
        <v>9.0144715048250477E-3</v>
      </c>
      <c r="F7914" s="80">
        <v>707903</v>
      </c>
      <c r="G7914" s="80">
        <v>7</v>
      </c>
      <c r="H7914" s="280" t="s">
        <v>1342</v>
      </c>
      <c r="I7914" s="80"/>
    </row>
    <row r="7915" spans="1:9">
      <c r="A7915" s="280" t="s">
        <v>9325</v>
      </c>
      <c r="B7915" s="280" t="s">
        <v>1457</v>
      </c>
      <c r="C7915" s="280" t="s">
        <v>1198</v>
      </c>
      <c r="D7915" s="280" t="s">
        <v>1214</v>
      </c>
      <c r="E7915" s="80">
        <v>9.1405393697248701E-3</v>
      </c>
      <c r="F7915" s="80">
        <v>707903</v>
      </c>
      <c r="G7915" s="80">
        <v>7</v>
      </c>
      <c r="H7915" s="280" t="s">
        <v>1342</v>
      </c>
      <c r="I7915" s="80"/>
    </row>
    <row r="7916" spans="1:9">
      <c r="A7916" s="280" t="s">
        <v>9326</v>
      </c>
      <c r="B7916" s="280" t="s">
        <v>1457</v>
      </c>
      <c r="C7916" s="280" t="s">
        <v>1198</v>
      </c>
      <c r="D7916" s="280" t="s">
        <v>1215</v>
      </c>
      <c r="E7916" s="80">
        <v>9.1213283906607986E-3</v>
      </c>
      <c r="F7916" s="80">
        <v>707903</v>
      </c>
      <c r="G7916" s="80">
        <v>7</v>
      </c>
      <c r="H7916" s="280" t="s">
        <v>1342</v>
      </c>
      <c r="I7916" s="80"/>
    </row>
    <row r="7917" spans="1:9">
      <c r="A7917" s="280" t="s">
        <v>9327</v>
      </c>
      <c r="B7917" s="280" t="s">
        <v>1457</v>
      </c>
      <c r="C7917" s="280" t="s">
        <v>1198</v>
      </c>
      <c r="D7917" s="280" t="s">
        <v>1216</v>
      </c>
      <c r="E7917" s="80">
        <v>1.1386102939441294E-2</v>
      </c>
      <c r="F7917" s="80">
        <v>707903</v>
      </c>
      <c r="G7917" s="80">
        <v>7</v>
      </c>
      <c r="H7917" s="280" t="s">
        <v>1342</v>
      </c>
      <c r="I7917" s="80"/>
    </row>
    <row r="7918" spans="1:9">
      <c r="A7918" s="280" t="s">
        <v>9328</v>
      </c>
      <c r="B7918" s="280" t="s">
        <v>1457</v>
      </c>
      <c r="C7918" s="280" t="s">
        <v>1198</v>
      </c>
      <c r="D7918" s="280" t="s">
        <v>1217</v>
      </c>
      <c r="E7918" s="80">
        <v>8.5893025898704997E-3</v>
      </c>
      <c r="F7918" s="80">
        <v>707903</v>
      </c>
      <c r="G7918" s="80">
        <v>7</v>
      </c>
      <c r="H7918" s="280" t="s">
        <v>1342</v>
      </c>
      <c r="I7918" s="80"/>
    </row>
    <row r="7919" spans="1:9">
      <c r="A7919" s="280" t="s">
        <v>9329</v>
      </c>
      <c r="B7919" s="280" t="s">
        <v>1457</v>
      </c>
      <c r="C7919" s="280" t="s">
        <v>1198</v>
      </c>
      <c r="D7919" s="280" t="s">
        <v>1218</v>
      </c>
      <c r="E7919" s="80">
        <v>1.0340095920476463E-2</v>
      </c>
      <c r="F7919" s="80">
        <v>707903</v>
      </c>
      <c r="G7919" s="80">
        <v>7</v>
      </c>
      <c r="H7919" s="280" t="s">
        <v>1342</v>
      </c>
      <c r="I7919" s="80"/>
    </row>
    <row r="7920" spans="1:9">
      <c r="A7920" s="280" t="s">
        <v>9330</v>
      </c>
      <c r="B7920" s="280" t="s">
        <v>1457</v>
      </c>
      <c r="C7920" s="280" t="s">
        <v>1198</v>
      </c>
      <c r="D7920" s="280" t="s">
        <v>1219</v>
      </c>
      <c r="E7920" s="80">
        <v>858.37511569191702</v>
      </c>
      <c r="F7920" s="80">
        <v>707903</v>
      </c>
      <c r="G7920" s="80">
        <v>7</v>
      </c>
      <c r="H7920" s="280" t="s">
        <v>1342</v>
      </c>
      <c r="I7920" s="80"/>
    </row>
    <row r="7921" spans="1:9">
      <c r="A7921" s="280" t="s">
        <v>9331</v>
      </c>
      <c r="B7921" s="280" t="s">
        <v>1457</v>
      </c>
      <c r="C7921" s="280" t="s">
        <v>1198</v>
      </c>
      <c r="D7921" s="280" t="s">
        <v>1347</v>
      </c>
      <c r="E7921" s="80">
        <v>2.0525938572798084E-2</v>
      </c>
      <c r="F7921" s="80">
        <v>707903</v>
      </c>
      <c r="G7921" s="80">
        <v>7</v>
      </c>
      <c r="H7921" s="280" t="s">
        <v>1342</v>
      </c>
      <c r="I7921" s="80"/>
    </row>
    <row r="7922" spans="1:9">
      <c r="A7922" s="280" t="s">
        <v>9332</v>
      </c>
      <c r="B7922" s="280" t="s">
        <v>1457</v>
      </c>
      <c r="C7922" s="280" t="s">
        <v>1198</v>
      </c>
      <c r="D7922" s="280" t="s">
        <v>1344</v>
      </c>
      <c r="E7922" s="80">
        <v>4.907030672948972E-2</v>
      </c>
      <c r="F7922" s="80">
        <v>707903</v>
      </c>
      <c r="G7922" s="80">
        <v>7</v>
      </c>
      <c r="H7922" s="280" t="s">
        <v>1342</v>
      </c>
      <c r="I7922" s="80"/>
    </row>
    <row r="7923" spans="1:9">
      <c r="A7923" s="280" t="s">
        <v>9333</v>
      </c>
      <c r="B7923" s="280" t="s">
        <v>5748</v>
      </c>
      <c r="C7923" s="280" t="s">
        <v>1199</v>
      </c>
      <c r="D7923" s="280" t="s">
        <v>1394</v>
      </c>
      <c r="E7923" s="80">
        <v>59863</v>
      </c>
      <c r="F7923" s="80">
        <v>707903</v>
      </c>
      <c r="G7923" s="80">
        <v>7</v>
      </c>
      <c r="H7923" s="280" t="s">
        <v>1394</v>
      </c>
      <c r="I7923" s="80"/>
    </row>
    <row r="7924" spans="1:9">
      <c r="A7924" s="280" t="s">
        <v>9334</v>
      </c>
      <c r="B7924" s="280" t="s">
        <v>5750</v>
      </c>
      <c r="C7924" s="280" t="s">
        <v>1199</v>
      </c>
      <c r="D7924" s="280" t="s">
        <v>1394</v>
      </c>
      <c r="E7924" s="80">
        <v>273194609.16796875</v>
      </c>
      <c r="F7924" s="80">
        <v>707903</v>
      </c>
      <c r="G7924" s="80">
        <v>7</v>
      </c>
      <c r="H7924" s="280" t="s">
        <v>1394</v>
      </c>
      <c r="I7924" s="80"/>
    </row>
    <row r="7925" spans="1:9">
      <c r="A7925" s="280" t="s">
        <v>9335</v>
      </c>
      <c r="B7925" s="280" t="s">
        <v>5752</v>
      </c>
      <c r="C7925" s="280" t="s">
        <v>1199</v>
      </c>
      <c r="D7925" s="280" t="s">
        <v>1394</v>
      </c>
      <c r="E7925" s="80">
        <v>8.4563845611616284E-2</v>
      </c>
      <c r="F7925" s="80">
        <v>707903</v>
      </c>
      <c r="G7925" s="80">
        <v>7</v>
      </c>
      <c r="H7925" s="280" t="s">
        <v>1394</v>
      </c>
      <c r="I7925" s="80"/>
    </row>
    <row r="7926" spans="1:9">
      <c r="A7926" s="280" t="s">
        <v>9336</v>
      </c>
      <c r="B7926" s="280" t="s">
        <v>5754</v>
      </c>
      <c r="C7926" s="280" t="s">
        <v>1199</v>
      </c>
      <c r="D7926" s="280" t="s">
        <v>1394</v>
      </c>
      <c r="E7926" s="80">
        <v>385.92096539775753</v>
      </c>
      <c r="F7926" s="80">
        <v>707903</v>
      </c>
      <c r="G7926" s="80">
        <v>7</v>
      </c>
      <c r="H7926" s="280" t="s">
        <v>1394</v>
      </c>
      <c r="I7926" s="80"/>
    </row>
    <row r="7927" spans="1:9">
      <c r="A7927" s="280" t="s">
        <v>9337</v>
      </c>
      <c r="B7927" s="280" t="s">
        <v>1457</v>
      </c>
      <c r="C7927" s="280" t="s">
        <v>1199</v>
      </c>
      <c r="D7927" s="280" t="s">
        <v>1211</v>
      </c>
      <c r="E7927" s="80">
        <v>3.1873986008178813E-3</v>
      </c>
      <c r="F7927" s="80">
        <v>707903</v>
      </c>
      <c r="G7927" s="80">
        <v>7</v>
      </c>
      <c r="H7927" s="280" t="s">
        <v>1342</v>
      </c>
      <c r="I7927" s="80"/>
    </row>
    <row r="7928" spans="1:9">
      <c r="A7928" s="280" t="s">
        <v>9338</v>
      </c>
      <c r="B7928" s="280" t="s">
        <v>1457</v>
      </c>
      <c r="C7928" s="280" t="s">
        <v>1199</v>
      </c>
      <c r="D7928" s="280" t="s">
        <v>1212</v>
      </c>
      <c r="E7928" s="80">
        <v>3.2805555535139596E-3</v>
      </c>
      <c r="F7928" s="80">
        <v>707903</v>
      </c>
      <c r="G7928" s="80">
        <v>7</v>
      </c>
      <c r="H7928" s="280" t="s">
        <v>1342</v>
      </c>
      <c r="I7928" s="80"/>
    </row>
    <row r="7929" spans="1:9">
      <c r="A7929" s="280" t="s">
        <v>9339</v>
      </c>
      <c r="B7929" s="280" t="s">
        <v>1457</v>
      </c>
      <c r="C7929" s="280" t="s">
        <v>1199</v>
      </c>
      <c r="D7929" s="280" t="s">
        <v>1213</v>
      </c>
      <c r="E7929" s="80">
        <v>3.1873986008178813E-3</v>
      </c>
      <c r="F7929" s="80">
        <v>707903</v>
      </c>
      <c r="G7929" s="80">
        <v>7</v>
      </c>
      <c r="H7929" s="280" t="s">
        <v>1342</v>
      </c>
      <c r="I7929" s="80"/>
    </row>
    <row r="7930" spans="1:9">
      <c r="A7930" s="280" t="s">
        <v>9340</v>
      </c>
      <c r="B7930" s="280" t="s">
        <v>1457</v>
      </c>
      <c r="C7930" s="280" t="s">
        <v>1199</v>
      </c>
      <c r="D7930" s="280" t="s">
        <v>1214</v>
      </c>
      <c r="E7930" s="80">
        <v>3.278766677919332E-3</v>
      </c>
      <c r="F7930" s="80">
        <v>707903</v>
      </c>
      <c r="G7930" s="80">
        <v>7</v>
      </c>
      <c r="H7930" s="280" t="s">
        <v>1342</v>
      </c>
      <c r="I7930" s="80"/>
    </row>
    <row r="7931" spans="1:9">
      <c r="A7931" s="280" t="s">
        <v>9341</v>
      </c>
      <c r="B7931" s="280" t="s">
        <v>1457</v>
      </c>
      <c r="C7931" s="280" t="s">
        <v>1199</v>
      </c>
      <c r="D7931" s="280" t="s">
        <v>1215</v>
      </c>
      <c r="E7931" s="80">
        <v>3.264064830295346E-3</v>
      </c>
      <c r="F7931" s="80">
        <v>707903</v>
      </c>
      <c r="G7931" s="80">
        <v>7</v>
      </c>
      <c r="H7931" s="280" t="s">
        <v>1342</v>
      </c>
      <c r="I7931" s="80"/>
    </row>
    <row r="7932" spans="1:9">
      <c r="A7932" s="280" t="s">
        <v>9342</v>
      </c>
      <c r="B7932" s="280" t="s">
        <v>1457</v>
      </c>
      <c r="C7932" s="280" t="s">
        <v>1199</v>
      </c>
      <c r="D7932" s="280" t="s">
        <v>1216</v>
      </c>
      <c r="E7932" s="80">
        <v>4.7834156306288339E-3</v>
      </c>
      <c r="F7932" s="80">
        <v>707903</v>
      </c>
      <c r="G7932" s="80">
        <v>7</v>
      </c>
      <c r="H7932" s="280" t="s">
        <v>1342</v>
      </c>
      <c r="I7932" s="80"/>
    </row>
    <row r="7933" spans="1:9">
      <c r="A7933" s="280" t="s">
        <v>9343</v>
      </c>
      <c r="B7933" s="280" t="s">
        <v>1457</v>
      </c>
      <c r="C7933" s="280" t="s">
        <v>1199</v>
      </c>
      <c r="D7933" s="280" t="s">
        <v>1217</v>
      </c>
      <c r="E7933" s="80">
        <v>2.919636076754324E-3</v>
      </c>
      <c r="F7933" s="80">
        <v>707903</v>
      </c>
      <c r="G7933" s="80">
        <v>7</v>
      </c>
      <c r="H7933" s="280" t="s">
        <v>1342</v>
      </c>
      <c r="I7933" s="80"/>
    </row>
    <row r="7934" spans="1:9">
      <c r="A7934" s="280" t="s">
        <v>9344</v>
      </c>
      <c r="B7934" s="280" t="s">
        <v>1457</v>
      </c>
      <c r="C7934" s="280" t="s">
        <v>1199</v>
      </c>
      <c r="D7934" s="280" t="s">
        <v>1218</v>
      </c>
      <c r="E7934" s="80">
        <v>3.5863659537944091E-3</v>
      </c>
      <c r="F7934" s="80">
        <v>707903</v>
      </c>
      <c r="G7934" s="80">
        <v>7</v>
      </c>
      <c r="H7934" s="280" t="s">
        <v>1342</v>
      </c>
      <c r="I7934" s="80"/>
    </row>
    <row r="7935" spans="1:9">
      <c r="A7935" s="280" t="s">
        <v>9345</v>
      </c>
      <c r="B7935" s="280" t="s">
        <v>1457</v>
      </c>
      <c r="C7935" s="280" t="s">
        <v>1199</v>
      </c>
      <c r="D7935" s="280" t="s">
        <v>1219</v>
      </c>
      <c r="E7935" s="80">
        <v>894.26917830466027</v>
      </c>
      <c r="F7935" s="80">
        <v>707903</v>
      </c>
      <c r="G7935" s="80">
        <v>7</v>
      </c>
      <c r="H7935" s="280" t="s">
        <v>1342</v>
      </c>
      <c r="I7935" s="80"/>
    </row>
    <row r="7936" spans="1:9">
      <c r="A7936" s="280" t="s">
        <v>9346</v>
      </c>
      <c r="B7936" s="280" t="s">
        <v>1457</v>
      </c>
      <c r="C7936" s="280" t="s">
        <v>1199</v>
      </c>
      <c r="D7936" s="280" t="s">
        <v>1347</v>
      </c>
      <c r="E7936" s="80">
        <v>7.6691473557992359E-3</v>
      </c>
      <c r="F7936" s="80">
        <v>707903</v>
      </c>
      <c r="G7936" s="80">
        <v>7</v>
      </c>
      <c r="H7936" s="280" t="s">
        <v>1342</v>
      </c>
      <c r="I7936" s="80"/>
    </row>
    <row r="7937" spans="1:9">
      <c r="A7937" s="280" t="s">
        <v>9347</v>
      </c>
      <c r="B7937" s="280" t="s">
        <v>1457</v>
      </c>
      <c r="C7937" s="280" t="s">
        <v>1199</v>
      </c>
      <c r="D7937" s="280" t="s">
        <v>1344</v>
      </c>
      <c r="E7937" s="80">
        <v>1.7808951120948466E-2</v>
      </c>
      <c r="F7937" s="80">
        <v>707903</v>
      </c>
      <c r="G7937" s="80">
        <v>7</v>
      </c>
      <c r="H7937" s="280" t="s">
        <v>1342</v>
      </c>
      <c r="I7937" s="80"/>
    </row>
    <row r="7938" spans="1:9">
      <c r="A7938" s="280" t="s">
        <v>9348</v>
      </c>
      <c r="B7938" s="280" t="s">
        <v>5748</v>
      </c>
      <c r="C7938" s="280" t="s">
        <v>1182</v>
      </c>
      <c r="D7938" s="280" t="s">
        <v>1394</v>
      </c>
      <c r="E7938" s="80">
        <v>3318</v>
      </c>
      <c r="F7938" s="80">
        <v>707903</v>
      </c>
      <c r="G7938" s="80">
        <v>7</v>
      </c>
      <c r="H7938" s="280" t="s">
        <v>1394</v>
      </c>
      <c r="I7938" s="80"/>
    </row>
    <row r="7939" spans="1:9">
      <c r="A7939" s="280" t="s">
        <v>9349</v>
      </c>
      <c r="B7939" s="280" t="s">
        <v>5750</v>
      </c>
      <c r="C7939" s="280" t="s">
        <v>1182</v>
      </c>
      <c r="D7939" s="280" t="s">
        <v>1394</v>
      </c>
      <c r="E7939" s="80">
        <v>3921592903.5</v>
      </c>
      <c r="F7939" s="80">
        <v>707903</v>
      </c>
      <c r="G7939" s="80">
        <v>7</v>
      </c>
      <c r="H7939" s="280" t="s">
        <v>1394</v>
      </c>
      <c r="I7939" s="80"/>
    </row>
    <row r="7940" spans="1:9">
      <c r="A7940" s="280" t="s">
        <v>9350</v>
      </c>
      <c r="B7940" s="280" t="s">
        <v>5752</v>
      </c>
      <c r="C7940" s="280" t="s">
        <v>1182</v>
      </c>
      <c r="D7940" s="280" t="s">
        <v>1394</v>
      </c>
      <c r="E7940" s="80">
        <v>4.6870828347951622E-3</v>
      </c>
      <c r="F7940" s="80">
        <v>707903</v>
      </c>
      <c r="G7940" s="80">
        <v>7</v>
      </c>
      <c r="H7940" s="280" t="s">
        <v>1394</v>
      </c>
      <c r="I7940" s="80"/>
    </row>
    <row r="7941" spans="1:9">
      <c r="A7941" s="280" t="s">
        <v>9351</v>
      </c>
      <c r="B7941" s="280" t="s">
        <v>5754</v>
      </c>
      <c r="C7941" s="280" t="s">
        <v>1182</v>
      </c>
      <c r="D7941" s="280" t="s">
        <v>1394</v>
      </c>
      <c r="E7941" s="80">
        <v>5539.7320021245851</v>
      </c>
      <c r="F7941" s="80">
        <v>707903</v>
      </c>
      <c r="G7941" s="80">
        <v>7</v>
      </c>
      <c r="H7941" s="280" t="s">
        <v>1394</v>
      </c>
      <c r="I7941" s="80"/>
    </row>
    <row r="7942" spans="1:9">
      <c r="A7942" s="280" t="s">
        <v>9352</v>
      </c>
      <c r="B7942" s="280" t="s">
        <v>5748</v>
      </c>
      <c r="C7942" s="280" t="s">
        <v>1200</v>
      </c>
      <c r="D7942" s="280" t="s">
        <v>1394</v>
      </c>
      <c r="E7942" s="80">
        <v>302535</v>
      </c>
      <c r="F7942" s="80">
        <v>707903</v>
      </c>
      <c r="G7942" s="80">
        <v>7</v>
      </c>
      <c r="H7942" s="280" t="s">
        <v>1394</v>
      </c>
      <c r="I7942" s="80"/>
    </row>
    <row r="7943" spans="1:9">
      <c r="A7943" s="280" t="s">
        <v>9353</v>
      </c>
      <c r="B7943" s="280" t="s">
        <v>5750</v>
      </c>
      <c r="C7943" s="280" t="s">
        <v>1200</v>
      </c>
      <c r="D7943" s="280" t="s">
        <v>1394</v>
      </c>
      <c r="E7943" s="80">
        <v>3186495400</v>
      </c>
      <c r="F7943" s="80">
        <v>707903</v>
      </c>
      <c r="G7943" s="80">
        <v>7</v>
      </c>
      <c r="H7943" s="280" t="s">
        <v>1394</v>
      </c>
      <c r="I7943" s="80"/>
    </row>
    <row r="7944" spans="1:9">
      <c r="A7944" s="280" t="s">
        <v>9354</v>
      </c>
      <c r="B7944" s="280" t="s">
        <v>5752</v>
      </c>
      <c r="C7944" s="280" t="s">
        <v>1200</v>
      </c>
      <c r="D7944" s="280" t="s">
        <v>1394</v>
      </c>
      <c r="E7944" s="80">
        <v>0.4273678738471231</v>
      </c>
      <c r="F7944" s="80">
        <v>707903</v>
      </c>
      <c r="G7944" s="80">
        <v>7</v>
      </c>
      <c r="H7944" s="280" t="s">
        <v>1394</v>
      </c>
      <c r="I7944" s="80"/>
    </row>
    <row r="7945" spans="1:9">
      <c r="A7945" s="280" t="s">
        <v>9355</v>
      </c>
      <c r="B7945" s="280" t="s">
        <v>5754</v>
      </c>
      <c r="C7945" s="280" t="s">
        <v>1200</v>
      </c>
      <c r="D7945" s="280" t="s">
        <v>1394</v>
      </c>
      <c r="E7945" s="80">
        <v>4501.3164232952822</v>
      </c>
      <c r="F7945" s="80">
        <v>707903</v>
      </c>
      <c r="G7945" s="80">
        <v>7</v>
      </c>
      <c r="H7945" s="280" t="s">
        <v>1394</v>
      </c>
      <c r="I7945" s="80"/>
    </row>
    <row r="7946" spans="1:9">
      <c r="A7946" s="280" t="s">
        <v>9356</v>
      </c>
      <c r="B7946" s="280" t="s">
        <v>1457</v>
      </c>
      <c r="C7946" s="280" t="s">
        <v>1200</v>
      </c>
      <c r="D7946" s="280" t="s">
        <v>1211</v>
      </c>
      <c r="E7946" s="80">
        <v>7.2004704714936051E-3</v>
      </c>
      <c r="F7946" s="80">
        <v>707903</v>
      </c>
      <c r="G7946" s="80">
        <v>7</v>
      </c>
      <c r="H7946" s="280" t="s">
        <v>1342</v>
      </c>
      <c r="I7946" s="80"/>
    </row>
    <row r="7947" spans="1:9">
      <c r="A7947" s="280" t="s">
        <v>9357</v>
      </c>
      <c r="B7947" s="280" t="s">
        <v>1457</v>
      </c>
      <c r="C7947" s="280" t="s">
        <v>1200</v>
      </c>
      <c r="D7947" s="280" t="s">
        <v>1212</v>
      </c>
      <c r="E7947" s="80">
        <v>7.4534492701214929E-3</v>
      </c>
      <c r="F7947" s="80">
        <v>707903</v>
      </c>
      <c r="G7947" s="80">
        <v>7</v>
      </c>
      <c r="H7947" s="280" t="s">
        <v>1342</v>
      </c>
      <c r="I7947" s="80"/>
    </row>
    <row r="7948" spans="1:9">
      <c r="A7948" s="280" t="s">
        <v>9358</v>
      </c>
      <c r="B7948" s="280" t="s">
        <v>1457</v>
      </c>
      <c r="C7948" s="280" t="s">
        <v>1200</v>
      </c>
      <c r="D7948" s="280" t="s">
        <v>1213</v>
      </c>
      <c r="E7948" s="80">
        <v>7.2006391968056768E-3</v>
      </c>
      <c r="F7948" s="80">
        <v>707903</v>
      </c>
      <c r="G7948" s="80">
        <v>7</v>
      </c>
      <c r="H7948" s="280" t="s">
        <v>1342</v>
      </c>
      <c r="I7948" s="80"/>
    </row>
    <row r="7949" spans="1:9">
      <c r="A7949" s="280" t="s">
        <v>9359</v>
      </c>
      <c r="B7949" s="280" t="s">
        <v>1457</v>
      </c>
      <c r="C7949" s="280" t="s">
        <v>1200</v>
      </c>
      <c r="D7949" s="280" t="s">
        <v>1214</v>
      </c>
      <c r="E7949" s="80">
        <v>7.4239724130835535E-3</v>
      </c>
      <c r="F7949" s="80">
        <v>707903</v>
      </c>
      <c r="G7949" s="80">
        <v>7</v>
      </c>
      <c r="H7949" s="280" t="s">
        <v>1342</v>
      </c>
      <c r="I7949" s="80"/>
    </row>
    <row r="7950" spans="1:9">
      <c r="A7950" s="280" t="s">
        <v>9360</v>
      </c>
      <c r="B7950" s="280" t="s">
        <v>1457</v>
      </c>
      <c r="C7950" s="280" t="s">
        <v>1200</v>
      </c>
      <c r="D7950" s="280" t="s">
        <v>1215</v>
      </c>
      <c r="E7950" s="80">
        <v>7.4188236888345672E-3</v>
      </c>
      <c r="F7950" s="80">
        <v>707903</v>
      </c>
      <c r="G7950" s="80">
        <v>7</v>
      </c>
      <c r="H7950" s="280" t="s">
        <v>1342</v>
      </c>
      <c r="I7950" s="80"/>
    </row>
    <row r="7951" spans="1:9">
      <c r="A7951" s="280" t="s">
        <v>9361</v>
      </c>
      <c r="B7951" s="280" t="s">
        <v>1457</v>
      </c>
      <c r="C7951" s="280" t="s">
        <v>1200</v>
      </c>
      <c r="D7951" s="280" t="s">
        <v>1216</v>
      </c>
      <c r="E7951" s="80">
        <v>1.0026513097160818E-2</v>
      </c>
      <c r="F7951" s="80">
        <v>707903</v>
      </c>
      <c r="G7951" s="80">
        <v>7</v>
      </c>
      <c r="H7951" s="280" t="s">
        <v>1342</v>
      </c>
      <c r="I7951" s="80"/>
    </row>
    <row r="7952" spans="1:9">
      <c r="A7952" s="280" t="s">
        <v>9362</v>
      </c>
      <c r="B7952" s="280" t="s">
        <v>1457</v>
      </c>
      <c r="C7952" s="280" t="s">
        <v>1200</v>
      </c>
      <c r="D7952" s="280" t="s">
        <v>1217</v>
      </c>
      <c r="E7952" s="80">
        <v>6.7126749188047043E-3</v>
      </c>
      <c r="F7952" s="80">
        <v>707903</v>
      </c>
      <c r="G7952" s="80">
        <v>7</v>
      </c>
      <c r="H7952" s="280" t="s">
        <v>1342</v>
      </c>
      <c r="I7952" s="80"/>
    </row>
    <row r="7953" spans="1:9">
      <c r="A7953" s="280" t="s">
        <v>9363</v>
      </c>
      <c r="B7953" s="280" t="s">
        <v>1457</v>
      </c>
      <c r="C7953" s="280" t="s">
        <v>1200</v>
      </c>
      <c r="D7953" s="280" t="s">
        <v>1218</v>
      </c>
      <c r="E7953" s="80">
        <v>6.520703955135084E-3</v>
      </c>
      <c r="F7953" s="80">
        <v>707903</v>
      </c>
      <c r="G7953" s="80">
        <v>7</v>
      </c>
      <c r="H7953" s="280" t="s">
        <v>1342</v>
      </c>
      <c r="I7953" s="80"/>
    </row>
    <row r="7954" spans="1:9">
      <c r="A7954" s="280" t="s">
        <v>9364</v>
      </c>
      <c r="B7954" s="280" t="s">
        <v>1457</v>
      </c>
      <c r="C7954" s="280" t="s">
        <v>1200</v>
      </c>
      <c r="D7954" s="280" t="s">
        <v>1219</v>
      </c>
      <c r="E7954" s="80">
        <v>7.4417081312309957E-3</v>
      </c>
      <c r="F7954" s="80">
        <v>707903</v>
      </c>
      <c r="G7954" s="80">
        <v>7</v>
      </c>
      <c r="H7954" s="280" t="s">
        <v>1342</v>
      </c>
      <c r="I7954" s="80"/>
    </row>
    <row r="7955" spans="1:9">
      <c r="A7955" s="280" t="s">
        <v>9365</v>
      </c>
      <c r="B7955" s="280" t="s">
        <v>1457</v>
      </c>
      <c r="C7955" s="280" t="s">
        <v>1200</v>
      </c>
      <c r="D7955" s="280" t="s">
        <v>1347</v>
      </c>
      <c r="E7955" s="80">
        <v>1.5054514842245381E-2</v>
      </c>
      <c r="F7955" s="80">
        <v>707903</v>
      </c>
      <c r="G7955" s="80">
        <v>7</v>
      </c>
      <c r="H7955" s="280" t="s">
        <v>1342</v>
      </c>
      <c r="I7955" s="80"/>
    </row>
    <row r="7956" spans="1:9">
      <c r="A7956" s="280" t="s">
        <v>9366</v>
      </c>
      <c r="B7956" s="280" t="s">
        <v>1457</v>
      </c>
      <c r="C7956" s="280" t="s">
        <v>1200</v>
      </c>
      <c r="D7956" s="280" t="s">
        <v>1344</v>
      </c>
      <c r="E7956" s="80">
        <v>3.9484507962915291E-2</v>
      </c>
      <c r="F7956" s="80">
        <v>707903</v>
      </c>
      <c r="G7956" s="80">
        <v>7</v>
      </c>
      <c r="H7956" s="280" t="s">
        <v>1342</v>
      </c>
      <c r="I7956" s="80"/>
    </row>
    <row r="7957" spans="1:9">
      <c r="A7957" s="280" t="s">
        <v>9367</v>
      </c>
      <c r="B7957" s="280" t="s">
        <v>5748</v>
      </c>
      <c r="C7957" s="280" t="s">
        <v>1201</v>
      </c>
      <c r="D7957" s="280" t="s">
        <v>1394</v>
      </c>
      <c r="E7957" s="80">
        <v>646404</v>
      </c>
      <c r="F7957" s="80">
        <v>707903</v>
      </c>
      <c r="G7957" s="80">
        <v>7</v>
      </c>
      <c r="H7957" s="280" t="s">
        <v>1394</v>
      </c>
      <c r="I7957" s="80"/>
    </row>
    <row r="7958" spans="1:9">
      <c r="A7958" s="280" t="s">
        <v>9368</v>
      </c>
      <c r="B7958" s="280" t="s">
        <v>5750</v>
      </c>
      <c r="C7958" s="280" t="s">
        <v>1201</v>
      </c>
      <c r="D7958" s="280" t="s">
        <v>1394</v>
      </c>
      <c r="E7958" s="80">
        <v>81210511572</v>
      </c>
      <c r="F7958" s="80">
        <v>707903</v>
      </c>
      <c r="G7958" s="80">
        <v>7</v>
      </c>
      <c r="H7958" s="280" t="s">
        <v>1394</v>
      </c>
      <c r="I7958" s="80"/>
    </row>
    <row r="7959" spans="1:9">
      <c r="A7959" s="280" t="s">
        <v>9369</v>
      </c>
      <c r="B7959" s="280" t="s">
        <v>5752</v>
      </c>
      <c r="C7959" s="280" t="s">
        <v>1201</v>
      </c>
      <c r="D7959" s="280" t="s">
        <v>1394</v>
      </c>
      <c r="E7959" s="80">
        <v>0.91312510329805074</v>
      </c>
      <c r="F7959" s="80">
        <v>707903</v>
      </c>
      <c r="G7959" s="80">
        <v>7</v>
      </c>
      <c r="H7959" s="280" t="s">
        <v>1394</v>
      </c>
      <c r="I7959" s="80"/>
    </row>
    <row r="7960" spans="1:9">
      <c r="A7960" s="280" t="s">
        <v>9370</v>
      </c>
      <c r="B7960" s="280" t="s">
        <v>5754</v>
      </c>
      <c r="C7960" s="280" t="s">
        <v>1201</v>
      </c>
      <c r="D7960" s="280" t="s">
        <v>1394</v>
      </c>
      <c r="E7960" s="80">
        <v>114719.82965462783</v>
      </c>
      <c r="F7960" s="80">
        <v>707903</v>
      </c>
      <c r="G7960" s="80">
        <v>7</v>
      </c>
      <c r="H7960" s="280" t="s">
        <v>1394</v>
      </c>
      <c r="I7960" s="80"/>
    </row>
    <row r="7961" spans="1:9">
      <c r="A7961" s="280" t="s">
        <v>9371</v>
      </c>
      <c r="B7961" s="280" t="s">
        <v>1457</v>
      </c>
      <c r="C7961" s="280" t="s">
        <v>1201</v>
      </c>
      <c r="D7961" s="280" t="s">
        <v>1211</v>
      </c>
      <c r="E7961" s="80">
        <v>8.5689182190276977E-2</v>
      </c>
      <c r="F7961" s="80">
        <v>707903</v>
      </c>
      <c r="G7961" s="80">
        <v>7</v>
      </c>
      <c r="H7961" s="280" t="s">
        <v>1342</v>
      </c>
      <c r="I7961" s="80"/>
    </row>
    <row r="7962" spans="1:9">
      <c r="A7962" s="280" t="s">
        <v>9372</v>
      </c>
      <c r="B7962" s="280" t="s">
        <v>1457</v>
      </c>
      <c r="C7962" s="280" t="s">
        <v>1201</v>
      </c>
      <c r="D7962" s="280" t="s">
        <v>1212</v>
      </c>
      <c r="E7962" s="80">
        <v>8.892298652671303E-2</v>
      </c>
      <c r="F7962" s="80">
        <v>707903</v>
      </c>
      <c r="G7962" s="80">
        <v>7</v>
      </c>
      <c r="H7962" s="280" t="s">
        <v>1342</v>
      </c>
      <c r="I7962" s="80"/>
    </row>
    <row r="7963" spans="1:9">
      <c r="A7963" s="280" t="s">
        <v>9373</v>
      </c>
      <c r="B7963" s="280" t="s">
        <v>1457</v>
      </c>
      <c r="C7963" s="280" t="s">
        <v>1201</v>
      </c>
      <c r="D7963" s="280" t="s">
        <v>1213</v>
      </c>
      <c r="E7963" s="80">
        <v>8.5700228249266028E-2</v>
      </c>
      <c r="F7963" s="80">
        <v>707903</v>
      </c>
      <c r="G7963" s="80">
        <v>7</v>
      </c>
      <c r="H7963" s="280" t="s">
        <v>1342</v>
      </c>
      <c r="I7963" s="80"/>
    </row>
    <row r="7964" spans="1:9">
      <c r="A7964" s="280" t="s">
        <v>9374</v>
      </c>
      <c r="B7964" s="280" t="s">
        <v>1457</v>
      </c>
      <c r="C7964" s="280" t="s">
        <v>1201</v>
      </c>
      <c r="D7964" s="280" t="s">
        <v>1214</v>
      </c>
      <c r="E7964" s="80">
        <v>8.8687956794007164E-2</v>
      </c>
      <c r="F7964" s="80">
        <v>707903</v>
      </c>
      <c r="G7964" s="80">
        <v>7</v>
      </c>
      <c r="H7964" s="280" t="s">
        <v>1342</v>
      </c>
      <c r="I7964" s="80"/>
    </row>
    <row r="7965" spans="1:9">
      <c r="A7965" s="280" t="s">
        <v>9375</v>
      </c>
      <c r="B7965" s="280" t="s">
        <v>1457</v>
      </c>
      <c r="C7965" s="280" t="s">
        <v>1201</v>
      </c>
      <c r="D7965" s="280" t="s">
        <v>1215</v>
      </c>
      <c r="E7965" s="80">
        <v>8.8560862002121127E-2</v>
      </c>
      <c r="F7965" s="80">
        <v>707903</v>
      </c>
      <c r="G7965" s="80">
        <v>7</v>
      </c>
      <c r="H7965" s="280" t="s">
        <v>1342</v>
      </c>
      <c r="I7965" s="80"/>
    </row>
    <row r="7966" spans="1:9">
      <c r="A7966" s="280" t="s">
        <v>9376</v>
      </c>
      <c r="B7966" s="280" t="s">
        <v>1457</v>
      </c>
      <c r="C7966" s="280" t="s">
        <v>1201</v>
      </c>
      <c r="D7966" s="280" t="s">
        <v>1216</v>
      </c>
      <c r="E7966" s="80">
        <v>0.12126981471637797</v>
      </c>
      <c r="F7966" s="80">
        <v>707903</v>
      </c>
      <c r="G7966" s="80">
        <v>7</v>
      </c>
      <c r="H7966" s="280" t="s">
        <v>1342</v>
      </c>
      <c r="I7966" s="80"/>
    </row>
    <row r="7967" spans="1:9">
      <c r="A7967" s="280" t="s">
        <v>9377</v>
      </c>
      <c r="B7967" s="280" t="s">
        <v>1457</v>
      </c>
      <c r="C7967" s="280" t="s">
        <v>1201</v>
      </c>
      <c r="D7967" s="280" t="s">
        <v>1217</v>
      </c>
      <c r="E7967" s="80">
        <v>7.8465606054897871E-2</v>
      </c>
      <c r="F7967" s="80">
        <v>707903</v>
      </c>
      <c r="G7967" s="80">
        <v>7</v>
      </c>
      <c r="H7967" s="280" t="s">
        <v>1342</v>
      </c>
      <c r="I7967" s="80"/>
    </row>
    <row r="7968" spans="1:9">
      <c r="A7968" s="280" t="s">
        <v>9378</v>
      </c>
      <c r="B7968" s="280" t="s">
        <v>1457</v>
      </c>
      <c r="C7968" s="280" t="s">
        <v>1201</v>
      </c>
      <c r="D7968" s="280" t="s">
        <v>1218</v>
      </c>
      <c r="E7968" s="80">
        <v>8.7784872363178543E-2</v>
      </c>
      <c r="F7968" s="80">
        <v>707903</v>
      </c>
      <c r="G7968" s="80">
        <v>7</v>
      </c>
      <c r="H7968" s="280" t="s">
        <v>1342</v>
      </c>
      <c r="I7968" s="80"/>
    </row>
    <row r="7969" spans="1:9">
      <c r="A7969" s="280" t="s">
        <v>9379</v>
      </c>
      <c r="B7969" s="280" t="s">
        <v>1457</v>
      </c>
      <c r="C7969" s="280" t="s">
        <v>1201</v>
      </c>
      <c r="D7969" s="280" t="s">
        <v>1219</v>
      </c>
      <c r="E7969" s="80">
        <v>15247.743978580407</v>
      </c>
      <c r="F7969" s="80">
        <v>707903</v>
      </c>
      <c r="G7969" s="80">
        <v>7</v>
      </c>
      <c r="H7969" s="280" t="s">
        <v>1342</v>
      </c>
      <c r="I7969" s="80"/>
    </row>
    <row r="7970" spans="1:9">
      <c r="A7970" s="280" t="s">
        <v>9380</v>
      </c>
      <c r="B7970" s="280" t="s">
        <v>1457</v>
      </c>
      <c r="C7970" s="280" t="s">
        <v>1201</v>
      </c>
      <c r="D7970" s="280" t="s">
        <v>1347</v>
      </c>
      <c r="E7970" s="80">
        <v>0.19797779835044588</v>
      </c>
      <c r="F7970" s="80">
        <v>707903</v>
      </c>
      <c r="G7970" s="80">
        <v>7</v>
      </c>
      <c r="H7970" s="280" t="s">
        <v>1342</v>
      </c>
      <c r="I7970" s="80"/>
    </row>
    <row r="7971" spans="1:9">
      <c r="A7971" s="280" t="s">
        <v>9381</v>
      </c>
      <c r="B7971" s="280" t="s">
        <v>1457</v>
      </c>
      <c r="C7971" s="280" t="s">
        <v>1201</v>
      </c>
      <c r="D7971" s="280" t="s">
        <v>1344</v>
      </c>
      <c r="E7971" s="80">
        <v>0.48222828532720269</v>
      </c>
      <c r="F7971" s="80">
        <v>707903</v>
      </c>
      <c r="G7971" s="80">
        <v>7</v>
      </c>
      <c r="H7971" s="280" t="s">
        <v>1342</v>
      </c>
      <c r="I7971" s="80"/>
    </row>
    <row r="7972" spans="1:9">
      <c r="A7972" s="280" t="s">
        <v>9382</v>
      </c>
      <c r="B7972" s="280" t="s">
        <v>5748</v>
      </c>
      <c r="C7972" s="280" t="s">
        <v>1202</v>
      </c>
      <c r="D7972" s="280" t="s">
        <v>1394</v>
      </c>
      <c r="E7972" s="80">
        <v>0</v>
      </c>
      <c r="F7972" s="80">
        <v>707903</v>
      </c>
      <c r="G7972" s="80">
        <v>7</v>
      </c>
      <c r="H7972" s="280" t="s">
        <v>1394</v>
      </c>
      <c r="I7972" s="80"/>
    </row>
    <row r="7973" spans="1:9">
      <c r="A7973" s="280" t="s">
        <v>9383</v>
      </c>
      <c r="B7973" s="280" t="s">
        <v>5750</v>
      </c>
      <c r="C7973" s="280" t="s">
        <v>1202</v>
      </c>
      <c r="D7973" s="280" t="s">
        <v>1394</v>
      </c>
      <c r="E7973" s="80">
        <v>0</v>
      </c>
      <c r="F7973" s="80">
        <v>707903</v>
      </c>
      <c r="G7973" s="80">
        <v>7</v>
      </c>
      <c r="H7973" s="280" t="s">
        <v>1394</v>
      </c>
      <c r="I7973" s="80"/>
    </row>
    <row r="7974" spans="1:9">
      <c r="A7974" s="280" t="s">
        <v>9384</v>
      </c>
      <c r="B7974" s="280" t="s">
        <v>5752</v>
      </c>
      <c r="C7974" s="280" t="s">
        <v>1202</v>
      </c>
      <c r="D7974" s="280" t="s">
        <v>1394</v>
      </c>
      <c r="E7974" s="80">
        <v>0</v>
      </c>
      <c r="F7974" s="80">
        <v>707903</v>
      </c>
      <c r="G7974" s="80">
        <v>7</v>
      </c>
      <c r="H7974" s="280" t="s">
        <v>1394</v>
      </c>
      <c r="I7974" s="80"/>
    </row>
    <row r="7975" spans="1:9">
      <c r="A7975" s="280" t="s">
        <v>9385</v>
      </c>
      <c r="B7975" s="280" t="s">
        <v>5754</v>
      </c>
      <c r="C7975" s="280" t="s">
        <v>1202</v>
      </c>
      <c r="D7975" s="280" t="s">
        <v>1394</v>
      </c>
      <c r="E7975" s="80">
        <v>0</v>
      </c>
      <c r="F7975" s="80">
        <v>707903</v>
      </c>
      <c r="G7975" s="80">
        <v>7</v>
      </c>
      <c r="H7975" s="280" t="s">
        <v>1394</v>
      </c>
      <c r="I7975" s="80"/>
    </row>
    <row r="7976" spans="1:9">
      <c r="A7976" s="280" t="s">
        <v>9386</v>
      </c>
      <c r="B7976" s="280" t="s">
        <v>5748</v>
      </c>
      <c r="C7976" s="280" t="s">
        <v>1203</v>
      </c>
      <c r="D7976" s="280" t="s">
        <v>1394</v>
      </c>
      <c r="E7976" s="80">
        <v>87813</v>
      </c>
      <c r="F7976" s="80">
        <v>707903</v>
      </c>
      <c r="G7976" s="80">
        <v>7</v>
      </c>
      <c r="H7976" s="280" t="s">
        <v>1394</v>
      </c>
      <c r="I7976" s="80"/>
    </row>
    <row r="7977" spans="1:9">
      <c r="A7977" s="280" t="s">
        <v>9387</v>
      </c>
      <c r="B7977" s="280" t="s">
        <v>5750</v>
      </c>
      <c r="C7977" s="280" t="s">
        <v>1203</v>
      </c>
      <c r="D7977" s="280" t="s">
        <v>1394</v>
      </c>
      <c r="E7977" s="80">
        <v>430726366.70507813</v>
      </c>
      <c r="F7977" s="80">
        <v>707903</v>
      </c>
      <c r="G7977" s="80">
        <v>7</v>
      </c>
      <c r="H7977" s="280" t="s">
        <v>1394</v>
      </c>
      <c r="I7977" s="80"/>
    </row>
    <row r="7978" spans="1:9">
      <c r="A7978" s="280" t="s">
        <v>9388</v>
      </c>
      <c r="B7978" s="280" t="s">
        <v>5752</v>
      </c>
      <c r="C7978" s="280" t="s">
        <v>1203</v>
      </c>
      <c r="D7978" s="280" t="s">
        <v>1394</v>
      </c>
      <c r="E7978" s="80">
        <v>0.12404665610966474</v>
      </c>
      <c r="F7978" s="80">
        <v>707903</v>
      </c>
      <c r="G7978" s="80">
        <v>7</v>
      </c>
      <c r="H7978" s="280" t="s">
        <v>1394</v>
      </c>
      <c r="I7978" s="80"/>
    </row>
    <row r="7979" spans="1:9">
      <c r="A7979" s="280" t="s">
        <v>9389</v>
      </c>
      <c r="B7979" s="280" t="s">
        <v>5754</v>
      </c>
      <c r="C7979" s="280" t="s">
        <v>1203</v>
      </c>
      <c r="D7979" s="280" t="s">
        <v>1394</v>
      </c>
      <c r="E7979" s="80">
        <v>608.45393606903508</v>
      </c>
      <c r="F7979" s="80">
        <v>707903</v>
      </c>
      <c r="G7979" s="80">
        <v>7</v>
      </c>
      <c r="H7979" s="280" t="s">
        <v>1394</v>
      </c>
      <c r="I7979" s="80"/>
    </row>
    <row r="7980" spans="1:9">
      <c r="A7980" s="280" t="s">
        <v>9390</v>
      </c>
      <c r="B7980" s="280" t="s">
        <v>1457</v>
      </c>
      <c r="C7980" s="280" t="s">
        <v>1203</v>
      </c>
      <c r="D7980" s="280" t="s">
        <v>1211</v>
      </c>
      <c r="E7980" s="80">
        <v>3.3517609571263765E-3</v>
      </c>
      <c r="F7980" s="80">
        <v>707903</v>
      </c>
      <c r="G7980" s="80">
        <v>7</v>
      </c>
      <c r="H7980" s="280" t="s">
        <v>1342</v>
      </c>
      <c r="I7980" s="80"/>
    </row>
    <row r="7981" spans="1:9">
      <c r="A7981" s="280" t="s">
        <v>9391</v>
      </c>
      <c r="B7981" s="280" t="s">
        <v>1457</v>
      </c>
      <c r="C7981" s="280" t="s">
        <v>1203</v>
      </c>
      <c r="D7981" s="280" t="s">
        <v>1212</v>
      </c>
      <c r="E7981" s="80">
        <v>3.4776947700535911E-3</v>
      </c>
      <c r="F7981" s="80">
        <v>707903</v>
      </c>
      <c r="G7981" s="80">
        <v>7</v>
      </c>
      <c r="H7981" s="280" t="s">
        <v>1342</v>
      </c>
      <c r="I7981" s="80"/>
    </row>
    <row r="7982" spans="1:9">
      <c r="A7982" s="280" t="s">
        <v>9392</v>
      </c>
      <c r="B7982" s="280" t="s">
        <v>1457</v>
      </c>
      <c r="C7982" s="280" t="s">
        <v>1203</v>
      </c>
      <c r="D7982" s="280" t="s">
        <v>1213</v>
      </c>
      <c r="E7982" s="80">
        <v>3.3519409714681783E-3</v>
      </c>
      <c r="F7982" s="80">
        <v>707903</v>
      </c>
      <c r="G7982" s="80">
        <v>7</v>
      </c>
      <c r="H7982" s="280" t="s">
        <v>1342</v>
      </c>
      <c r="I7982" s="80"/>
    </row>
    <row r="7983" spans="1:9">
      <c r="A7983" s="280" t="s">
        <v>9393</v>
      </c>
      <c r="B7983" s="280" t="s">
        <v>1457</v>
      </c>
      <c r="C7983" s="280" t="s">
        <v>1203</v>
      </c>
      <c r="D7983" s="280" t="s">
        <v>1214</v>
      </c>
      <c r="E7983" s="80">
        <v>3.4735762313539719E-3</v>
      </c>
      <c r="F7983" s="80">
        <v>707903</v>
      </c>
      <c r="G7983" s="80">
        <v>7</v>
      </c>
      <c r="H7983" s="280" t="s">
        <v>1342</v>
      </c>
      <c r="I7983" s="80"/>
    </row>
    <row r="7984" spans="1:9">
      <c r="A7984" s="280" t="s">
        <v>9394</v>
      </c>
      <c r="B7984" s="280" t="s">
        <v>1457</v>
      </c>
      <c r="C7984" s="280" t="s">
        <v>1203</v>
      </c>
      <c r="D7984" s="280" t="s">
        <v>1215</v>
      </c>
      <c r="E7984" s="80">
        <v>3.4376593964157522E-3</v>
      </c>
      <c r="F7984" s="80">
        <v>707903</v>
      </c>
      <c r="G7984" s="80">
        <v>7</v>
      </c>
      <c r="H7984" s="280" t="s">
        <v>1342</v>
      </c>
      <c r="I7984" s="80"/>
    </row>
    <row r="7985" spans="1:9">
      <c r="A7985" s="280" t="s">
        <v>9395</v>
      </c>
      <c r="B7985" s="280" t="s">
        <v>1457</v>
      </c>
      <c r="C7985" s="280" t="s">
        <v>1203</v>
      </c>
      <c r="D7985" s="280" t="s">
        <v>1216</v>
      </c>
      <c r="E7985" s="80">
        <v>4.4124849778588516E-3</v>
      </c>
      <c r="F7985" s="80">
        <v>707903</v>
      </c>
      <c r="G7985" s="80">
        <v>7</v>
      </c>
      <c r="H7985" s="280" t="s">
        <v>1342</v>
      </c>
      <c r="I7985" s="80"/>
    </row>
    <row r="7986" spans="1:9">
      <c r="A7986" s="280" t="s">
        <v>9396</v>
      </c>
      <c r="B7986" s="280" t="s">
        <v>1457</v>
      </c>
      <c r="C7986" s="280" t="s">
        <v>1203</v>
      </c>
      <c r="D7986" s="280" t="s">
        <v>1217</v>
      </c>
      <c r="E7986" s="80">
        <v>3.0746639215374133E-3</v>
      </c>
      <c r="F7986" s="80">
        <v>707903</v>
      </c>
      <c r="G7986" s="80">
        <v>7</v>
      </c>
      <c r="H7986" s="280" t="s">
        <v>1342</v>
      </c>
      <c r="I7986" s="80"/>
    </row>
    <row r="7987" spans="1:9">
      <c r="A7987" s="280" t="s">
        <v>9397</v>
      </c>
      <c r="B7987" s="280" t="s">
        <v>1457</v>
      </c>
      <c r="C7987" s="280" t="s">
        <v>1203</v>
      </c>
      <c r="D7987" s="280" t="s">
        <v>1218</v>
      </c>
      <c r="E7987" s="80">
        <v>3.2309020237191871E-3</v>
      </c>
      <c r="F7987" s="80">
        <v>707903</v>
      </c>
      <c r="G7987" s="80">
        <v>7</v>
      </c>
      <c r="H7987" s="280" t="s">
        <v>1342</v>
      </c>
      <c r="I7987" s="80"/>
    </row>
    <row r="7988" spans="1:9">
      <c r="A7988" s="280" t="s">
        <v>9398</v>
      </c>
      <c r="B7988" s="280" t="s">
        <v>1457</v>
      </c>
      <c r="C7988" s="280" t="s">
        <v>1203</v>
      </c>
      <c r="D7988" s="280" t="s">
        <v>1219</v>
      </c>
      <c r="E7988" s="80">
        <v>1238.6894030070989</v>
      </c>
      <c r="F7988" s="80">
        <v>707903</v>
      </c>
      <c r="G7988" s="80">
        <v>7</v>
      </c>
      <c r="H7988" s="280" t="s">
        <v>1342</v>
      </c>
      <c r="I7988" s="80"/>
    </row>
    <row r="7989" spans="1:9">
      <c r="A7989" s="280" t="s">
        <v>9399</v>
      </c>
      <c r="B7989" s="280" t="s">
        <v>1457</v>
      </c>
      <c r="C7989" s="280" t="s">
        <v>1203</v>
      </c>
      <c r="D7989" s="280" t="s">
        <v>1347</v>
      </c>
      <c r="E7989" s="80">
        <v>8.1912650232434069E-3</v>
      </c>
      <c r="F7989" s="80">
        <v>707903</v>
      </c>
      <c r="G7989" s="80">
        <v>7</v>
      </c>
      <c r="H7989" s="280" t="s">
        <v>1342</v>
      </c>
      <c r="I7989" s="80"/>
    </row>
    <row r="7990" spans="1:9">
      <c r="A7990" s="280" t="s">
        <v>9400</v>
      </c>
      <c r="B7990" s="280" t="s">
        <v>1457</v>
      </c>
      <c r="C7990" s="280" t="s">
        <v>1203</v>
      </c>
      <c r="D7990" s="280" t="s">
        <v>1344</v>
      </c>
      <c r="E7990" s="80">
        <v>1.9109595082842171E-2</v>
      </c>
      <c r="F7990" s="80">
        <v>707903</v>
      </c>
      <c r="G7990" s="80">
        <v>7</v>
      </c>
      <c r="H7990" s="280" t="s">
        <v>1342</v>
      </c>
      <c r="I7990" s="80"/>
    </row>
    <row r="7991" spans="1:9">
      <c r="A7991" s="280" t="s">
        <v>9401</v>
      </c>
      <c r="B7991" s="280" t="s">
        <v>5748</v>
      </c>
      <c r="C7991" s="280" t="s">
        <v>1204</v>
      </c>
      <c r="D7991" s="280" t="s">
        <v>1394</v>
      </c>
      <c r="E7991" s="80">
        <v>311991</v>
      </c>
      <c r="F7991" s="80">
        <v>707903</v>
      </c>
      <c r="G7991" s="80">
        <v>7</v>
      </c>
      <c r="H7991" s="280" t="s">
        <v>1394</v>
      </c>
      <c r="I7991" s="80"/>
    </row>
    <row r="7992" spans="1:9">
      <c r="A7992" s="280" t="s">
        <v>9402</v>
      </c>
      <c r="B7992" s="280" t="s">
        <v>5750</v>
      </c>
      <c r="C7992" s="280" t="s">
        <v>1204</v>
      </c>
      <c r="D7992" s="280" t="s">
        <v>1394</v>
      </c>
      <c r="E7992" s="80">
        <v>111810621254.5</v>
      </c>
      <c r="F7992" s="80">
        <v>707903</v>
      </c>
      <c r="G7992" s="80">
        <v>7</v>
      </c>
      <c r="H7992" s="280" t="s">
        <v>1394</v>
      </c>
      <c r="I7992" s="80"/>
    </row>
    <row r="7993" spans="1:9">
      <c r="A7993" s="280" t="s">
        <v>9403</v>
      </c>
      <c r="B7993" s="280" t="s">
        <v>5752</v>
      </c>
      <c r="C7993" s="280" t="s">
        <v>1204</v>
      </c>
      <c r="D7993" s="280" t="s">
        <v>1394</v>
      </c>
      <c r="E7993" s="80">
        <v>0.44072563613941457</v>
      </c>
      <c r="F7993" s="80">
        <v>707903</v>
      </c>
      <c r="G7993" s="80">
        <v>7</v>
      </c>
      <c r="H7993" s="280" t="s">
        <v>1394</v>
      </c>
      <c r="I7993" s="80"/>
    </row>
    <row r="7994" spans="1:9">
      <c r="A7994" s="280" t="s">
        <v>9404</v>
      </c>
      <c r="B7994" s="280" t="s">
        <v>5754</v>
      </c>
      <c r="C7994" s="280" t="s">
        <v>1204</v>
      </c>
      <c r="D7994" s="280" t="s">
        <v>1394</v>
      </c>
      <c r="E7994" s="80">
        <v>157946.24581969564</v>
      </c>
      <c r="F7994" s="80">
        <v>707903</v>
      </c>
      <c r="G7994" s="80">
        <v>7</v>
      </c>
      <c r="H7994" s="280" t="s">
        <v>1394</v>
      </c>
      <c r="I7994" s="80"/>
    </row>
    <row r="7995" spans="1:9">
      <c r="A7995" s="280" t="s">
        <v>9405</v>
      </c>
      <c r="B7995" s="280" t="s">
        <v>1457</v>
      </c>
      <c r="C7995" s="280" t="s">
        <v>1204</v>
      </c>
      <c r="D7995" s="280" t="s">
        <v>1211</v>
      </c>
      <c r="E7995" s="80">
        <v>0.24697028669816568</v>
      </c>
      <c r="F7995" s="80">
        <v>707903</v>
      </c>
      <c r="G7995" s="80">
        <v>7</v>
      </c>
      <c r="H7995" s="280" t="s">
        <v>1342</v>
      </c>
      <c r="I7995" s="80"/>
    </row>
    <row r="7996" spans="1:9">
      <c r="A7996" s="280" t="s">
        <v>9406</v>
      </c>
      <c r="B7996" s="280" t="s">
        <v>1457</v>
      </c>
      <c r="C7996" s="280" t="s">
        <v>1204</v>
      </c>
      <c r="D7996" s="280" t="s">
        <v>1212</v>
      </c>
      <c r="E7996" s="80">
        <v>0.2598310998851629</v>
      </c>
      <c r="F7996" s="80">
        <v>707903</v>
      </c>
      <c r="G7996" s="80">
        <v>7</v>
      </c>
      <c r="H7996" s="280" t="s">
        <v>1342</v>
      </c>
      <c r="I7996" s="80"/>
    </row>
    <row r="7997" spans="1:9">
      <c r="A7997" s="280" t="s">
        <v>9407</v>
      </c>
      <c r="B7997" s="280" t="s">
        <v>1457</v>
      </c>
      <c r="C7997" s="280" t="s">
        <v>1204</v>
      </c>
      <c r="D7997" s="280" t="s">
        <v>1213</v>
      </c>
      <c r="E7997" s="80">
        <v>0.24698215826528858</v>
      </c>
      <c r="F7997" s="80">
        <v>707903</v>
      </c>
      <c r="G7997" s="80">
        <v>7</v>
      </c>
      <c r="H7997" s="280" t="s">
        <v>1342</v>
      </c>
      <c r="I7997" s="80"/>
    </row>
    <row r="7998" spans="1:9">
      <c r="A7998" s="280" t="s">
        <v>9408</v>
      </c>
      <c r="B7998" s="280" t="s">
        <v>1457</v>
      </c>
      <c r="C7998" s="280" t="s">
        <v>1204</v>
      </c>
      <c r="D7998" s="280" t="s">
        <v>1214</v>
      </c>
      <c r="E7998" s="80">
        <v>0.2589213950196716</v>
      </c>
      <c r="F7998" s="80">
        <v>707903</v>
      </c>
      <c r="G7998" s="80">
        <v>7</v>
      </c>
      <c r="H7998" s="280" t="s">
        <v>1342</v>
      </c>
      <c r="I7998" s="80"/>
    </row>
    <row r="7999" spans="1:9">
      <c r="A7999" s="280" t="s">
        <v>9409</v>
      </c>
      <c r="B7999" s="280" t="s">
        <v>1457</v>
      </c>
      <c r="C7999" s="280" t="s">
        <v>1204</v>
      </c>
      <c r="D7999" s="280" t="s">
        <v>1215</v>
      </c>
      <c r="E7999" s="80">
        <v>0.2575020911976395</v>
      </c>
      <c r="F7999" s="80">
        <v>707903</v>
      </c>
      <c r="G7999" s="80">
        <v>7</v>
      </c>
      <c r="H7999" s="280" t="s">
        <v>1342</v>
      </c>
      <c r="I7999" s="80"/>
    </row>
    <row r="8000" spans="1:9">
      <c r="A8000" s="280" t="s">
        <v>9410</v>
      </c>
      <c r="B8000" s="280" t="s">
        <v>1457</v>
      </c>
      <c r="C8000" s="280" t="s">
        <v>1204</v>
      </c>
      <c r="D8000" s="280" t="s">
        <v>1216</v>
      </c>
      <c r="E8000" s="80">
        <v>0.32429774063892974</v>
      </c>
      <c r="F8000" s="80">
        <v>707903</v>
      </c>
      <c r="G8000" s="80">
        <v>7</v>
      </c>
      <c r="H8000" s="280" t="s">
        <v>1342</v>
      </c>
      <c r="I8000" s="80"/>
    </row>
    <row r="8001" spans="1:9">
      <c r="A8001" s="280" t="s">
        <v>9411</v>
      </c>
      <c r="B8001" s="280" t="s">
        <v>1457</v>
      </c>
      <c r="C8001" s="280" t="s">
        <v>1204</v>
      </c>
      <c r="D8001" s="280" t="s">
        <v>1217</v>
      </c>
      <c r="E8001" s="80">
        <v>0.23122035238746685</v>
      </c>
      <c r="F8001" s="80">
        <v>707903</v>
      </c>
      <c r="G8001" s="80">
        <v>7</v>
      </c>
      <c r="H8001" s="280" t="s">
        <v>1342</v>
      </c>
      <c r="I8001" s="80"/>
    </row>
    <row r="8002" spans="1:9">
      <c r="A8002" s="280" t="s">
        <v>9412</v>
      </c>
      <c r="B8002" s="280" t="s">
        <v>1457</v>
      </c>
      <c r="C8002" s="280" t="s">
        <v>1204</v>
      </c>
      <c r="D8002" s="280" t="s">
        <v>1218</v>
      </c>
      <c r="E8002" s="80">
        <v>0.20521510947102498</v>
      </c>
      <c r="F8002" s="80">
        <v>707903</v>
      </c>
      <c r="G8002" s="80">
        <v>7</v>
      </c>
      <c r="H8002" s="280" t="s">
        <v>1342</v>
      </c>
      <c r="I8002" s="80"/>
    </row>
    <row r="8003" spans="1:9">
      <c r="A8003" s="280" t="s">
        <v>9413</v>
      </c>
      <c r="B8003" s="280" t="s">
        <v>1457</v>
      </c>
      <c r="C8003" s="280" t="s">
        <v>1204</v>
      </c>
      <c r="D8003" s="280" t="s">
        <v>1219</v>
      </c>
      <c r="E8003" s="80">
        <v>31181.135600588805</v>
      </c>
      <c r="F8003" s="80">
        <v>707903</v>
      </c>
      <c r="G8003" s="80">
        <v>7</v>
      </c>
      <c r="H8003" s="280" t="s">
        <v>1342</v>
      </c>
      <c r="I8003" s="80"/>
    </row>
    <row r="8004" spans="1:9">
      <c r="A8004" s="280" t="s">
        <v>9414</v>
      </c>
      <c r="B8004" s="280" t="s">
        <v>1457</v>
      </c>
      <c r="C8004" s="280" t="s">
        <v>1204</v>
      </c>
      <c r="D8004" s="280" t="s">
        <v>1347</v>
      </c>
      <c r="E8004" s="80">
        <v>0.55370283828803191</v>
      </c>
      <c r="F8004" s="80">
        <v>707903</v>
      </c>
      <c r="G8004" s="80">
        <v>7</v>
      </c>
      <c r="H8004" s="280" t="s">
        <v>1342</v>
      </c>
      <c r="I8004" s="80"/>
    </row>
    <row r="8005" spans="1:9">
      <c r="A8005" s="280" t="s">
        <v>9415</v>
      </c>
      <c r="B8005" s="280" t="s">
        <v>1457</v>
      </c>
      <c r="C8005" s="280" t="s">
        <v>1204</v>
      </c>
      <c r="D8005" s="280" t="s">
        <v>1344</v>
      </c>
      <c r="E8005" s="80">
        <v>1.3688299030804751</v>
      </c>
      <c r="F8005" s="80">
        <v>707903</v>
      </c>
      <c r="G8005" s="80">
        <v>7</v>
      </c>
      <c r="H8005" s="280" t="s">
        <v>1342</v>
      </c>
      <c r="I8005" s="80"/>
    </row>
    <row r="8006" spans="1:9">
      <c r="A8006" s="280" t="s">
        <v>9416</v>
      </c>
      <c r="B8006" s="280" t="s">
        <v>5748</v>
      </c>
      <c r="C8006" s="280" t="s">
        <v>1205</v>
      </c>
      <c r="D8006" s="280" t="s">
        <v>1394</v>
      </c>
      <c r="E8006" s="80">
        <v>152656</v>
      </c>
      <c r="F8006" s="80">
        <v>707903</v>
      </c>
      <c r="G8006" s="80">
        <v>7</v>
      </c>
      <c r="H8006" s="280" t="s">
        <v>1394</v>
      </c>
      <c r="I8006" s="80"/>
    </row>
    <row r="8007" spans="1:9">
      <c r="A8007" s="280" t="s">
        <v>9417</v>
      </c>
      <c r="B8007" s="280" t="s">
        <v>5750</v>
      </c>
      <c r="C8007" s="280" t="s">
        <v>1205</v>
      </c>
      <c r="D8007" s="280" t="s">
        <v>1394</v>
      </c>
      <c r="E8007" s="80">
        <v>69930983850</v>
      </c>
      <c r="F8007" s="80">
        <v>707903</v>
      </c>
      <c r="G8007" s="80">
        <v>7</v>
      </c>
      <c r="H8007" s="280" t="s">
        <v>1394</v>
      </c>
      <c r="I8007" s="80"/>
    </row>
    <row r="8008" spans="1:9">
      <c r="A8008" s="280" t="s">
        <v>9418</v>
      </c>
      <c r="B8008" s="280" t="s">
        <v>5752</v>
      </c>
      <c r="C8008" s="280" t="s">
        <v>1205</v>
      </c>
      <c r="D8008" s="280" t="s">
        <v>1394</v>
      </c>
      <c r="E8008" s="80">
        <v>0.21564536384222133</v>
      </c>
      <c r="F8008" s="80">
        <v>707903</v>
      </c>
      <c r="G8008" s="80">
        <v>7</v>
      </c>
      <c r="H8008" s="280" t="s">
        <v>1394</v>
      </c>
      <c r="I8008" s="80"/>
    </row>
    <row r="8009" spans="1:9">
      <c r="A8009" s="280" t="s">
        <v>9419</v>
      </c>
      <c r="B8009" s="280" t="s">
        <v>5754</v>
      </c>
      <c r="C8009" s="280" t="s">
        <v>1205</v>
      </c>
      <c r="D8009" s="280" t="s">
        <v>1394</v>
      </c>
      <c r="E8009" s="80">
        <v>98786.110314548743</v>
      </c>
      <c r="F8009" s="80">
        <v>707903</v>
      </c>
      <c r="G8009" s="80">
        <v>7</v>
      </c>
      <c r="H8009" s="280" t="s">
        <v>1394</v>
      </c>
      <c r="I8009" s="80"/>
    </row>
    <row r="8010" spans="1:9">
      <c r="A8010" s="280" t="s">
        <v>9420</v>
      </c>
      <c r="B8010" s="280" t="s">
        <v>1457</v>
      </c>
      <c r="C8010" s="280" t="s">
        <v>1205</v>
      </c>
      <c r="D8010" s="280" t="s">
        <v>1211</v>
      </c>
      <c r="E8010" s="80">
        <v>0.31269988805323895</v>
      </c>
      <c r="F8010" s="80">
        <v>707903</v>
      </c>
      <c r="G8010" s="80">
        <v>7</v>
      </c>
      <c r="H8010" s="280" t="s">
        <v>1342</v>
      </c>
      <c r="I8010" s="80"/>
    </row>
    <row r="8011" spans="1:9">
      <c r="A8011" s="280" t="s">
        <v>9421</v>
      </c>
      <c r="B8011" s="280" t="s">
        <v>1457</v>
      </c>
      <c r="C8011" s="280" t="s">
        <v>1205</v>
      </c>
      <c r="D8011" s="280" t="s">
        <v>1212</v>
      </c>
      <c r="E8011" s="80">
        <v>0.32466777078367226</v>
      </c>
      <c r="F8011" s="80">
        <v>707903</v>
      </c>
      <c r="G8011" s="80">
        <v>7</v>
      </c>
      <c r="H8011" s="280" t="s">
        <v>1342</v>
      </c>
      <c r="I8011" s="80"/>
    </row>
    <row r="8012" spans="1:9">
      <c r="A8012" s="280" t="s">
        <v>9422</v>
      </c>
      <c r="B8012" s="280" t="s">
        <v>1457</v>
      </c>
      <c r="C8012" s="280" t="s">
        <v>1205</v>
      </c>
      <c r="D8012" s="280" t="s">
        <v>1213</v>
      </c>
      <c r="E8012" s="80">
        <v>0.31271061234818603</v>
      </c>
      <c r="F8012" s="80">
        <v>707903</v>
      </c>
      <c r="G8012" s="80">
        <v>7</v>
      </c>
      <c r="H8012" s="280" t="s">
        <v>1342</v>
      </c>
      <c r="I8012" s="80"/>
    </row>
    <row r="8013" spans="1:9">
      <c r="A8013" s="280" t="s">
        <v>9423</v>
      </c>
      <c r="B8013" s="280" t="s">
        <v>1457</v>
      </c>
      <c r="C8013" s="280" t="s">
        <v>1205</v>
      </c>
      <c r="D8013" s="280" t="s">
        <v>1214</v>
      </c>
      <c r="E8013" s="80">
        <v>0.32341299013925728</v>
      </c>
      <c r="F8013" s="80">
        <v>707903</v>
      </c>
      <c r="G8013" s="80">
        <v>7</v>
      </c>
      <c r="H8013" s="280" t="s">
        <v>1342</v>
      </c>
      <c r="I8013" s="80"/>
    </row>
    <row r="8014" spans="1:9">
      <c r="A8014" s="280" t="s">
        <v>9424</v>
      </c>
      <c r="B8014" s="280" t="s">
        <v>1457</v>
      </c>
      <c r="C8014" s="280" t="s">
        <v>1205</v>
      </c>
      <c r="D8014" s="280" t="s">
        <v>1215</v>
      </c>
      <c r="E8014" s="80">
        <v>0.3231762267208092</v>
      </c>
      <c r="F8014" s="80">
        <v>707903</v>
      </c>
      <c r="G8014" s="80">
        <v>7</v>
      </c>
      <c r="H8014" s="280" t="s">
        <v>1342</v>
      </c>
      <c r="I8014" s="80"/>
    </row>
    <row r="8015" spans="1:9">
      <c r="A8015" s="280" t="s">
        <v>9425</v>
      </c>
      <c r="B8015" s="280" t="s">
        <v>1457</v>
      </c>
      <c r="C8015" s="280" t="s">
        <v>1205</v>
      </c>
      <c r="D8015" s="280" t="s">
        <v>1216</v>
      </c>
      <c r="E8015" s="80">
        <v>0.42223370607374278</v>
      </c>
      <c r="F8015" s="80">
        <v>707903</v>
      </c>
      <c r="G8015" s="80">
        <v>7</v>
      </c>
      <c r="H8015" s="280" t="s">
        <v>1342</v>
      </c>
      <c r="I8015" s="80"/>
    </row>
    <row r="8016" spans="1:9">
      <c r="A8016" s="280" t="s">
        <v>9426</v>
      </c>
      <c r="B8016" s="280" t="s">
        <v>1457</v>
      </c>
      <c r="C8016" s="280" t="s">
        <v>1205</v>
      </c>
      <c r="D8016" s="280" t="s">
        <v>1217</v>
      </c>
      <c r="E8016" s="80">
        <v>0.289039025838285</v>
      </c>
      <c r="F8016" s="80">
        <v>707903</v>
      </c>
      <c r="G8016" s="80">
        <v>7</v>
      </c>
      <c r="H8016" s="280" t="s">
        <v>1342</v>
      </c>
      <c r="I8016" s="80"/>
    </row>
    <row r="8017" spans="1:9">
      <c r="A8017" s="280" t="s">
        <v>9427</v>
      </c>
      <c r="B8017" s="280" t="s">
        <v>1457</v>
      </c>
      <c r="C8017" s="280" t="s">
        <v>1205</v>
      </c>
      <c r="D8017" s="280" t="s">
        <v>1218</v>
      </c>
      <c r="E8017" s="80">
        <v>0.22862826001860959</v>
      </c>
      <c r="F8017" s="80">
        <v>707903</v>
      </c>
      <c r="G8017" s="80">
        <v>7</v>
      </c>
      <c r="H8017" s="280" t="s">
        <v>1342</v>
      </c>
      <c r="I8017" s="80"/>
    </row>
    <row r="8018" spans="1:9">
      <c r="A8018" s="280" t="s">
        <v>9428</v>
      </c>
      <c r="B8018" s="280" t="s">
        <v>1457</v>
      </c>
      <c r="C8018" s="280" t="s">
        <v>1205</v>
      </c>
      <c r="D8018" s="280" t="s">
        <v>1219</v>
      </c>
      <c r="E8018" s="80">
        <v>35744.788020973319</v>
      </c>
      <c r="F8018" s="80">
        <v>707903</v>
      </c>
      <c r="G8018" s="80">
        <v>7</v>
      </c>
      <c r="H8018" s="280" t="s">
        <v>1342</v>
      </c>
      <c r="I8018" s="80"/>
    </row>
    <row r="8019" spans="1:9">
      <c r="A8019" s="280" t="s">
        <v>9429</v>
      </c>
      <c r="B8019" s="280" t="s">
        <v>1457</v>
      </c>
      <c r="C8019" s="280" t="s">
        <v>1205</v>
      </c>
      <c r="D8019" s="280" t="s">
        <v>1347</v>
      </c>
      <c r="E8019" s="80">
        <v>0.69377340600381643</v>
      </c>
      <c r="F8019" s="80">
        <v>707903</v>
      </c>
      <c r="G8019" s="80">
        <v>7</v>
      </c>
      <c r="H8019" s="280" t="s">
        <v>1342</v>
      </c>
      <c r="I8019" s="80"/>
    </row>
    <row r="8020" spans="1:9">
      <c r="A8020" s="280" t="s">
        <v>9430</v>
      </c>
      <c r="B8020" s="280" t="s">
        <v>1457</v>
      </c>
      <c r="C8020" s="280" t="s">
        <v>1205</v>
      </c>
      <c r="D8020" s="280" t="s">
        <v>1344</v>
      </c>
      <c r="E8020" s="80">
        <v>1.7411455512310117</v>
      </c>
      <c r="F8020" s="80">
        <v>707903</v>
      </c>
      <c r="G8020" s="80">
        <v>7</v>
      </c>
      <c r="H8020" s="280" t="s">
        <v>1342</v>
      </c>
      <c r="I8020" s="80"/>
    </row>
    <row r="8021" spans="1:9">
      <c r="A8021" s="280" t="s">
        <v>9431</v>
      </c>
      <c r="B8021" s="280" t="s">
        <v>5748</v>
      </c>
      <c r="C8021" s="280" t="s">
        <v>1206</v>
      </c>
      <c r="D8021" s="280" t="s">
        <v>1394</v>
      </c>
      <c r="E8021" s="80">
        <v>32693</v>
      </c>
      <c r="F8021" s="80">
        <v>707903</v>
      </c>
      <c r="G8021" s="80">
        <v>7</v>
      </c>
      <c r="H8021" s="280" t="s">
        <v>1394</v>
      </c>
      <c r="I8021" s="80"/>
    </row>
    <row r="8022" spans="1:9">
      <c r="A8022" s="280" t="s">
        <v>9432</v>
      </c>
      <c r="B8022" s="280" t="s">
        <v>5750</v>
      </c>
      <c r="C8022" s="280" t="s">
        <v>1206</v>
      </c>
      <c r="D8022" s="280" t="s">
        <v>1394</v>
      </c>
      <c r="E8022" s="80">
        <v>55894266806.1875</v>
      </c>
      <c r="F8022" s="80">
        <v>707903</v>
      </c>
      <c r="G8022" s="80">
        <v>7</v>
      </c>
      <c r="H8022" s="280" t="s">
        <v>1394</v>
      </c>
      <c r="I8022" s="80"/>
    </row>
    <row r="8023" spans="1:9">
      <c r="A8023" s="280" t="s">
        <v>9433</v>
      </c>
      <c r="B8023" s="280" t="s">
        <v>5752</v>
      </c>
      <c r="C8023" s="280" t="s">
        <v>1206</v>
      </c>
      <c r="D8023" s="280" t="s">
        <v>1394</v>
      </c>
      <c r="E8023" s="80">
        <v>4.6182880987931961E-2</v>
      </c>
      <c r="F8023" s="80">
        <v>707903</v>
      </c>
      <c r="G8023" s="80">
        <v>7</v>
      </c>
      <c r="H8023" s="280" t="s">
        <v>1394</v>
      </c>
      <c r="I8023" s="80"/>
    </row>
    <row r="8024" spans="1:9">
      <c r="A8024" s="280" t="s">
        <v>9434</v>
      </c>
      <c r="B8024" s="280" t="s">
        <v>5754</v>
      </c>
      <c r="C8024" s="280" t="s">
        <v>1206</v>
      </c>
      <c r="D8024" s="280" t="s">
        <v>1394</v>
      </c>
      <c r="E8024" s="80">
        <v>78957.522155136365</v>
      </c>
      <c r="F8024" s="80">
        <v>707903</v>
      </c>
      <c r="G8024" s="80">
        <v>7</v>
      </c>
      <c r="H8024" s="280" t="s">
        <v>1394</v>
      </c>
      <c r="I8024" s="80"/>
    </row>
    <row r="8025" spans="1:9">
      <c r="A8025" s="280" t="s">
        <v>9435</v>
      </c>
      <c r="B8025" s="280" t="s">
        <v>1457</v>
      </c>
      <c r="C8025" s="280" t="s">
        <v>1206</v>
      </c>
      <c r="D8025" s="280" t="s">
        <v>1211</v>
      </c>
      <c r="E8025" s="80">
        <v>1.1857019957487995</v>
      </c>
      <c r="F8025" s="80">
        <v>707903</v>
      </c>
      <c r="G8025" s="80">
        <v>7</v>
      </c>
      <c r="H8025" s="280" t="s">
        <v>1342</v>
      </c>
      <c r="I8025" s="80"/>
    </row>
    <row r="8026" spans="1:9">
      <c r="A8026" s="280" t="s">
        <v>9436</v>
      </c>
      <c r="B8026" s="280" t="s">
        <v>1457</v>
      </c>
      <c r="C8026" s="280" t="s">
        <v>1206</v>
      </c>
      <c r="D8026" s="280" t="s">
        <v>1212</v>
      </c>
      <c r="E8026" s="80">
        <v>1.2182718544378648</v>
      </c>
      <c r="F8026" s="80">
        <v>707903</v>
      </c>
      <c r="G8026" s="80">
        <v>7</v>
      </c>
      <c r="H8026" s="280" t="s">
        <v>1342</v>
      </c>
      <c r="I8026" s="80"/>
    </row>
    <row r="8027" spans="1:9">
      <c r="A8027" s="280" t="s">
        <v>9437</v>
      </c>
      <c r="B8027" s="280" t="s">
        <v>1457</v>
      </c>
      <c r="C8027" s="280" t="s">
        <v>1206</v>
      </c>
      <c r="D8027" s="280" t="s">
        <v>1213</v>
      </c>
      <c r="E8027" s="80">
        <v>1.1857019957487995</v>
      </c>
      <c r="F8027" s="80">
        <v>707903</v>
      </c>
      <c r="G8027" s="80">
        <v>7</v>
      </c>
      <c r="H8027" s="280" t="s">
        <v>1342</v>
      </c>
      <c r="I8027" s="80"/>
    </row>
    <row r="8028" spans="1:9">
      <c r="A8028" s="280" t="s">
        <v>9438</v>
      </c>
      <c r="B8028" s="280" t="s">
        <v>1457</v>
      </c>
      <c r="C8028" s="280" t="s">
        <v>1206</v>
      </c>
      <c r="D8028" s="280" t="s">
        <v>1214</v>
      </c>
      <c r="E8028" s="80">
        <v>1.2157168528668476</v>
      </c>
      <c r="F8028" s="80">
        <v>707903</v>
      </c>
      <c r="G8028" s="80">
        <v>7</v>
      </c>
      <c r="H8028" s="280" t="s">
        <v>1342</v>
      </c>
      <c r="I8028" s="80"/>
    </row>
    <row r="8029" spans="1:9">
      <c r="A8029" s="280" t="s">
        <v>9439</v>
      </c>
      <c r="B8029" s="280" t="s">
        <v>1457</v>
      </c>
      <c r="C8029" s="280" t="s">
        <v>1206</v>
      </c>
      <c r="D8029" s="280" t="s">
        <v>1215</v>
      </c>
      <c r="E8029" s="80">
        <v>1.21360696269105</v>
      </c>
      <c r="F8029" s="80">
        <v>707903</v>
      </c>
      <c r="G8029" s="80">
        <v>7</v>
      </c>
      <c r="H8029" s="280" t="s">
        <v>1342</v>
      </c>
      <c r="I8029" s="80"/>
    </row>
    <row r="8030" spans="1:9">
      <c r="A8030" s="280" t="s">
        <v>9440</v>
      </c>
      <c r="B8030" s="280" t="s">
        <v>1457</v>
      </c>
      <c r="C8030" s="280" t="s">
        <v>1206</v>
      </c>
      <c r="D8030" s="280" t="s">
        <v>1216</v>
      </c>
      <c r="E8030" s="80">
        <v>1.9321202845569219</v>
      </c>
      <c r="F8030" s="80">
        <v>707903</v>
      </c>
      <c r="G8030" s="80">
        <v>7</v>
      </c>
      <c r="H8030" s="280" t="s">
        <v>1342</v>
      </c>
      <c r="I8030" s="80"/>
    </row>
    <row r="8031" spans="1:9">
      <c r="A8031" s="280" t="s">
        <v>9441</v>
      </c>
      <c r="B8031" s="280" t="s">
        <v>1457</v>
      </c>
      <c r="C8031" s="280" t="s">
        <v>1206</v>
      </c>
      <c r="D8031" s="280" t="s">
        <v>1217</v>
      </c>
      <c r="E8031" s="80">
        <v>1.0996273838753348</v>
      </c>
      <c r="F8031" s="80">
        <v>707903</v>
      </c>
      <c r="G8031" s="80">
        <v>7</v>
      </c>
      <c r="H8031" s="280" t="s">
        <v>1342</v>
      </c>
      <c r="I8031" s="80"/>
    </row>
    <row r="8032" spans="1:9">
      <c r="A8032" s="280" t="s">
        <v>9442</v>
      </c>
      <c r="B8032" s="280" t="s">
        <v>1457</v>
      </c>
      <c r="C8032" s="280" t="s">
        <v>1206</v>
      </c>
      <c r="D8032" s="280" t="s">
        <v>1218</v>
      </c>
      <c r="E8032" s="80">
        <v>0.53198602210889223</v>
      </c>
      <c r="F8032" s="80">
        <v>707903</v>
      </c>
      <c r="G8032" s="80">
        <v>7</v>
      </c>
      <c r="H8032" s="280" t="s">
        <v>1342</v>
      </c>
      <c r="I8032" s="80"/>
    </row>
    <row r="8033" spans="1:9">
      <c r="A8033" s="280" t="s">
        <v>9443</v>
      </c>
      <c r="B8033" s="280" t="s">
        <v>1457</v>
      </c>
      <c r="C8033" s="280" t="s">
        <v>1206</v>
      </c>
      <c r="D8033" s="280" t="s">
        <v>1219</v>
      </c>
      <c r="E8033" s="80">
        <v>1.224075967333111</v>
      </c>
      <c r="F8033" s="80">
        <v>707903</v>
      </c>
      <c r="G8033" s="80">
        <v>7</v>
      </c>
      <c r="H8033" s="280" t="s">
        <v>1342</v>
      </c>
      <c r="I8033" s="80"/>
    </row>
    <row r="8034" spans="1:9">
      <c r="A8034" s="280" t="s">
        <v>9444</v>
      </c>
      <c r="B8034" s="280" t="s">
        <v>1457</v>
      </c>
      <c r="C8034" s="280" t="s">
        <v>1206</v>
      </c>
      <c r="D8034" s="280" t="s">
        <v>1347</v>
      </c>
      <c r="E8034" s="80">
        <v>2.4436645158280865</v>
      </c>
      <c r="F8034" s="80">
        <v>707903</v>
      </c>
      <c r="G8034" s="80">
        <v>7</v>
      </c>
      <c r="H8034" s="280" t="s">
        <v>1342</v>
      </c>
      <c r="I8034" s="80"/>
    </row>
    <row r="8035" spans="1:9">
      <c r="A8035" s="280" t="s">
        <v>9445</v>
      </c>
      <c r="B8035" s="280" t="s">
        <v>1457</v>
      </c>
      <c r="C8035" s="280" t="s">
        <v>1206</v>
      </c>
      <c r="D8035" s="280" t="s">
        <v>1344</v>
      </c>
      <c r="E8035" s="80">
        <v>6.4091664224973854</v>
      </c>
      <c r="F8035" s="80">
        <v>707903</v>
      </c>
      <c r="G8035" s="80">
        <v>7</v>
      </c>
      <c r="H8035" s="280" t="s">
        <v>1342</v>
      </c>
      <c r="I8035" s="80"/>
    </row>
    <row r="8036" spans="1:9">
      <c r="A8036" s="280" t="s">
        <v>9446</v>
      </c>
      <c r="B8036" s="280" t="s">
        <v>5748</v>
      </c>
      <c r="C8036" s="280" t="s">
        <v>1207</v>
      </c>
      <c r="D8036" s="280" t="s">
        <v>1394</v>
      </c>
      <c r="E8036" s="80">
        <v>251665</v>
      </c>
      <c r="F8036" s="80">
        <v>707903</v>
      </c>
      <c r="G8036" s="80">
        <v>7</v>
      </c>
      <c r="H8036" s="280" t="s">
        <v>1394</v>
      </c>
      <c r="I8036" s="80"/>
    </row>
    <row r="8037" spans="1:9">
      <c r="A8037" s="280" t="s">
        <v>9447</v>
      </c>
      <c r="B8037" s="280" t="s">
        <v>5750</v>
      </c>
      <c r="C8037" s="280" t="s">
        <v>1207</v>
      </c>
      <c r="D8037" s="280" t="s">
        <v>1394</v>
      </c>
      <c r="E8037" s="80">
        <v>1600687910.2573242</v>
      </c>
      <c r="F8037" s="80">
        <v>707903</v>
      </c>
      <c r="G8037" s="80">
        <v>7</v>
      </c>
      <c r="H8037" s="280" t="s">
        <v>1394</v>
      </c>
      <c r="I8037" s="80"/>
    </row>
    <row r="8038" spans="1:9">
      <c r="A8038" s="280" t="s">
        <v>9448</v>
      </c>
      <c r="B8038" s="280" t="s">
        <v>5752</v>
      </c>
      <c r="C8038" s="280" t="s">
        <v>1207</v>
      </c>
      <c r="D8038" s="280" t="s">
        <v>1394</v>
      </c>
      <c r="E8038" s="80">
        <v>0.35550774611775909</v>
      </c>
      <c r="F8038" s="80">
        <v>707903</v>
      </c>
      <c r="G8038" s="80">
        <v>7</v>
      </c>
      <c r="H8038" s="280" t="s">
        <v>1394</v>
      </c>
      <c r="I8038" s="80"/>
    </row>
    <row r="8039" spans="1:9">
      <c r="A8039" s="280" t="s">
        <v>9449</v>
      </c>
      <c r="B8039" s="280" t="s">
        <v>5754</v>
      </c>
      <c r="C8039" s="280" t="s">
        <v>1207</v>
      </c>
      <c r="D8039" s="280" t="s">
        <v>1394</v>
      </c>
      <c r="E8039" s="80">
        <v>2261.1684231558902</v>
      </c>
      <c r="F8039" s="80">
        <v>707903</v>
      </c>
      <c r="G8039" s="80">
        <v>7</v>
      </c>
      <c r="H8039" s="280" t="s">
        <v>1394</v>
      </c>
      <c r="I8039" s="80"/>
    </row>
    <row r="8040" spans="1:9">
      <c r="A8040" s="280" t="s">
        <v>9450</v>
      </c>
      <c r="B8040" s="280" t="s">
        <v>1457</v>
      </c>
      <c r="C8040" s="280" t="s">
        <v>1207</v>
      </c>
      <c r="D8040" s="280" t="s">
        <v>1211</v>
      </c>
      <c r="E8040" s="80">
        <v>4.3538054997255618E-3</v>
      </c>
      <c r="F8040" s="80">
        <v>707903</v>
      </c>
      <c r="G8040" s="80">
        <v>7</v>
      </c>
      <c r="H8040" s="280" t="s">
        <v>1342</v>
      </c>
      <c r="I8040" s="80"/>
    </row>
    <row r="8041" spans="1:9">
      <c r="A8041" s="280" t="s">
        <v>9451</v>
      </c>
      <c r="B8041" s="280" t="s">
        <v>1457</v>
      </c>
      <c r="C8041" s="280" t="s">
        <v>1207</v>
      </c>
      <c r="D8041" s="280" t="s">
        <v>1212</v>
      </c>
      <c r="E8041" s="80">
        <v>4.5786137534319094E-3</v>
      </c>
      <c r="F8041" s="80">
        <v>707903</v>
      </c>
      <c r="G8041" s="80">
        <v>7</v>
      </c>
      <c r="H8041" s="280" t="s">
        <v>1342</v>
      </c>
      <c r="I8041" s="80"/>
    </row>
    <row r="8042" spans="1:9">
      <c r="A8042" s="280" t="s">
        <v>9452</v>
      </c>
      <c r="B8042" s="280" t="s">
        <v>1457</v>
      </c>
      <c r="C8042" s="280" t="s">
        <v>1207</v>
      </c>
      <c r="D8042" s="280" t="s">
        <v>1213</v>
      </c>
      <c r="E8042" s="80">
        <v>4.353855171835304E-3</v>
      </c>
      <c r="F8042" s="80">
        <v>707903</v>
      </c>
      <c r="G8042" s="80">
        <v>7</v>
      </c>
      <c r="H8042" s="280" t="s">
        <v>1342</v>
      </c>
      <c r="I8042" s="80"/>
    </row>
    <row r="8043" spans="1:9">
      <c r="A8043" s="280" t="s">
        <v>9453</v>
      </c>
      <c r="B8043" s="280" t="s">
        <v>1457</v>
      </c>
      <c r="C8043" s="280" t="s">
        <v>1207</v>
      </c>
      <c r="D8043" s="280" t="s">
        <v>1214</v>
      </c>
      <c r="E8043" s="80">
        <v>4.5683908205141873E-3</v>
      </c>
      <c r="F8043" s="80">
        <v>707903</v>
      </c>
      <c r="G8043" s="80">
        <v>7</v>
      </c>
      <c r="H8043" s="280" t="s">
        <v>1342</v>
      </c>
      <c r="I8043" s="80"/>
    </row>
    <row r="8044" spans="1:9">
      <c r="A8044" s="280" t="s">
        <v>9454</v>
      </c>
      <c r="B8044" s="280" t="s">
        <v>1457</v>
      </c>
      <c r="C8044" s="280" t="s">
        <v>1207</v>
      </c>
      <c r="D8044" s="280" t="s">
        <v>1215</v>
      </c>
      <c r="E8044" s="80">
        <v>4.521183492762205E-3</v>
      </c>
      <c r="F8044" s="80">
        <v>707903</v>
      </c>
      <c r="G8044" s="80">
        <v>7</v>
      </c>
      <c r="H8044" s="280" t="s">
        <v>1342</v>
      </c>
      <c r="I8044" s="80"/>
    </row>
    <row r="8045" spans="1:9">
      <c r="A8045" s="280" t="s">
        <v>9455</v>
      </c>
      <c r="B8045" s="280" t="s">
        <v>1457</v>
      </c>
      <c r="C8045" s="280" t="s">
        <v>1207</v>
      </c>
      <c r="D8045" s="280" t="s">
        <v>1216</v>
      </c>
      <c r="E8045" s="80">
        <v>5.9908628121868234E-3</v>
      </c>
      <c r="F8045" s="80">
        <v>707903</v>
      </c>
      <c r="G8045" s="80">
        <v>7</v>
      </c>
      <c r="H8045" s="280" t="s">
        <v>1342</v>
      </c>
      <c r="I8045" s="80"/>
    </row>
    <row r="8046" spans="1:9">
      <c r="A8046" s="280" t="s">
        <v>9456</v>
      </c>
      <c r="B8046" s="280" t="s">
        <v>1457</v>
      </c>
      <c r="C8046" s="280" t="s">
        <v>1207</v>
      </c>
      <c r="D8046" s="280" t="s">
        <v>1217</v>
      </c>
      <c r="E8046" s="80">
        <v>4.0844118223671661E-3</v>
      </c>
      <c r="F8046" s="80">
        <v>707903</v>
      </c>
      <c r="G8046" s="80">
        <v>7</v>
      </c>
      <c r="H8046" s="280" t="s">
        <v>1342</v>
      </c>
      <c r="I8046" s="80"/>
    </row>
    <row r="8047" spans="1:9">
      <c r="A8047" s="280" t="s">
        <v>9457</v>
      </c>
      <c r="B8047" s="280" t="s">
        <v>1457</v>
      </c>
      <c r="C8047" s="280" t="s">
        <v>1207</v>
      </c>
      <c r="D8047" s="280" t="s">
        <v>1218</v>
      </c>
      <c r="E8047" s="80">
        <v>4.1216674381031153E-3</v>
      </c>
      <c r="F8047" s="80">
        <v>707903</v>
      </c>
      <c r="G8047" s="80">
        <v>7</v>
      </c>
      <c r="H8047" s="280" t="s">
        <v>1342</v>
      </c>
      <c r="I8047" s="80"/>
    </row>
    <row r="8048" spans="1:9">
      <c r="A8048" s="280" t="s">
        <v>9458</v>
      </c>
      <c r="B8048" s="280" t="s">
        <v>1457</v>
      </c>
      <c r="C8048" s="280" t="s">
        <v>1207</v>
      </c>
      <c r="D8048" s="280" t="s">
        <v>1219</v>
      </c>
      <c r="E8048" s="80">
        <v>761.51698242755845</v>
      </c>
      <c r="F8048" s="80">
        <v>707903</v>
      </c>
      <c r="G8048" s="80">
        <v>7</v>
      </c>
      <c r="H8048" s="280" t="s">
        <v>1342</v>
      </c>
      <c r="I8048" s="80"/>
    </row>
    <row r="8049" spans="1:9">
      <c r="A8049" s="280" t="s">
        <v>9459</v>
      </c>
      <c r="B8049" s="280" t="s">
        <v>1457</v>
      </c>
      <c r="C8049" s="280" t="s">
        <v>1207</v>
      </c>
      <c r="D8049" s="280" t="s">
        <v>1347</v>
      </c>
      <c r="E8049" s="80">
        <v>1.0096814339551593E-2</v>
      </c>
      <c r="F8049" s="80">
        <v>707903</v>
      </c>
      <c r="G8049" s="80">
        <v>7</v>
      </c>
      <c r="H8049" s="280" t="s">
        <v>1342</v>
      </c>
      <c r="I8049" s="80"/>
    </row>
    <row r="8050" spans="1:9">
      <c r="A8050" s="280" t="s">
        <v>9460</v>
      </c>
      <c r="B8050" s="280" t="s">
        <v>1457</v>
      </c>
      <c r="C8050" s="280" t="s">
        <v>1207</v>
      </c>
      <c r="D8050" s="280" t="s">
        <v>1344</v>
      </c>
      <c r="E8050" s="80">
        <v>2.4458612957431066E-2</v>
      </c>
      <c r="F8050" s="80">
        <v>707903</v>
      </c>
      <c r="G8050" s="80">
        <v>7</v>
      </c>
      <c r="H8050" s="280" t="s">
        <v>1342</v>
      </c>
      <c r="I8050" s="80"/>
    </row>
    <row r="8051" spans="1:9">
      <c r="A8051" s="280" t="s">
        <v>9461</v>
      </c>
      <c r="B8051" s="280" t="s">
        <v>5748</v>
      </c>
      <c r="C8051" s="280" t="s">
        <v>1208</v>
      </c>
      <c r="D8051" s="280" t="s">
        <v>1394</v>
      </c>
      <c r="E8051" s="80">
        <v>289535</v>
      </c>
      <c r="F8051" s="80">
        <v>707903</v>
      </c>
      <c r="G8051" s="80">
        <v>7</v>
      </c>
      <c r="H8051" s="280" t="s">
        <v>1394</v>
      </c>
      <c r="I8051" s="80"/>
    </row>
    <row r="8052" spans="1:9">
      <c r="A8052" s="280" t="s">
        <v>9462</v>
      </c>
      <c r="B8052" s="280" t="s">
        <v>5750</v>
      </c>
      <c r="C8052" s="280" t="s">
        <v>1208</v>
      </c>
      <c r="D8052" s="280" t="s">
        <v>1394</v>
      </c>
      <c r="E8052" s="80">
        <v>2417895252.9204102</v>
      </c>
      <c r="F8052" s="80">
        <v>707903</v>
      </c>
      <c r="G8052" s="80">
        <v>7</v>
      </c>
      <c r="H8052" s="280" t="s">
        <v>1394</v>
      </c>
      <c r="I8052" s="80"/>
    </row>
    <row r="8053" spans="1:9">
      <c r="A8053" s="280" t="s">
        <v>9463</v>
      </c>
      <c r="B8053" s="280" t="s">
        <v>5752</v>
      </c>
      <c r="C8053" s="280" t="s">
        <v>1208</v>
      </c>
      <c r="D8053" s="280" t="s">
        <v>1394</v>
      </c>
      <c r="E8053" s="80">
        <v>0.40900377594105408</v>
      </c>
      <c r="F8053" s="80">
        <v>707903</v>
      </c>
      <c r="G8053" s="80">
        <v>7</v>
      </c>
      <c r="H8053" s="280" t="s">
        <v>1394</v>
      </c>
      <c r="I8053" s="80"/>
    </row>
    <row r="8054" spans="1:9">
      <c r="A8054" s="280" t="s">
        <v>9464</v>
      </c>
      <c r="B8054" s="280" t="s">
        <v>5754</v>
      </c>
      <c r="C8054" s="280" t="s">
        <v>1208</v>
      </c>
      <c r="D8054" s="280" t="s">
        <v>1394</v>
      </c>
      <c r="E8054" s="80">
        <v>3415.5742424038467</v>
      </c>
      <c r="F8054" s="80">
        <v>707903</v>
      </c>
      <c r="G8054" s="80">
        <v>7</v>
      </c>
      <c r="H8054" s="280" t="s">
        <v>1394</v>
      </c>
      <c r="I8054" s="80"/>
    </row>
    <row r="8055" spans="1:9">
      <c r="A8055" s="280" t="s">
        <v>9465</v>
      </c>
      <c r="B8055" s="280" t="s">
        <v>1457</v>
      </c>
      <c r="C8055" s="280" t="s">
        <v>1208</v>
      </c>
      <c r="D8055" s="280" t="s">
        <v>1211</v>
      </c>
      <c r="E8055" s="80">
        <v>5.7414513223635819E-3</v>
      </c>
      <c r="F8055" s="80">
        <v>707903</v>
      </c>
      <c r="G8055" s="80">
        <v>7</v>
      </c>
      <c r="H8055" s="280" t="s">
        <v>1342</v>
      </c>
      <c r="I8055" s="80"/>
    </row>
    <row r="8056" spans="1:9">
      <c r="A8056" s="280" t="s">
        <v>9466</v>
      </c>
      <c r="B8056" s="280" t="s">
        <v>1457</v>
      </c>
      <c r="C8056" s="280" t="s">
        <v>1208</v>
      </c>
      <c r="D8056" s="280" t="s">
        <v>1212</v>
      </c>
      <c r="E8056" s="80">
        <v>5.9799653809685469E-3</v>
      </c>
      <c r="F8056" s="80">
        <v>707903</v>
      </c>
      <c r="G8056" s="80">
        <v>7</v>
      </c>
      <c r="H8056" s="280" t="s">
        <v>1342</v>
      </c>
      <c r="I8056" s="80"/>
    </row>
    <row r="8057" spans="1:9">
      <c r="A8057" s="280" t="s">
        <v>9467</v>
      </c>
      <c r="B8057" s="280" t="s">
        <v>1457</v>
      </c>
      <c r="C8057" s="280" t="s">
        <v>1208</v>
      </c>
      <c r="D8057" s="280" t="s">
        <v>1213</v>
      </c>
      <c r="E8057" s="80">
        <v>5.7418133489215949E-3</v>
      </c>
      <c r="F8057" s="80">
        <v>707903</v>
      </c>
      <c r="G8057" s="80">
        <v>7</v>
      </c>
      <c r="H8057" s="280" t="s">
        <v>1342</v>
      </c>
      <c r="I8057" s="80"/>
    </row>
    <row r="8058" spans="1:9">
      <c r="A8058" s="280" t="s">
        <v>9468</v>
      </c>
      <c r="B8058" s="280" t="s">
        <v>1457</v>
      </c>
      <c r="C8058" s="280" t="s">
        <v>1208</v>
      </c>
      <c r="D8058" s="280" t="s">
        <v>1214</v>
      </c>
      <c r="E8058" s="80">
        <v>5.9649288308415462E-3</v>
      </c>
      <c r="F8058" s="80">
        <v>707903</v>
      </c>
      <c r="G8058" s="80">
        <v>7</v>
      </c>
      <c r="H8058" s="280" t="s">
        <v>1342</v>
      </c>
      <c r="I8058" s="80"/>
    </row>
    <row r="8059" spans="1:9">
      <c r="A8059" s="280" t="s">
        <v>9469</v>
      </c>
      <c r="B8059" s="280" t="s">
        <v>1457</v>
      </c>
      <c r="C8059" s="280" t="s">
        <v>1208</v>
      </c>
      <c r="D8059" s="280" t="s">
        <v>1215</v>
      </c>
      <c r="E8059" s="80">
        <v>5.9137102579627813E-3</v>
      </c>
      <c r="F8059" s="80">
        <v>707903</v>
      </c>
      <c r="G8059" s="80">
        <v>7</v>
      </c>
      <c r="H8059" s="280" t="s">
        <v>1342</v>
      </c>
      <c r="I8059" s="80"/>
    </row>
    <row r="8060" spans="1:9">
      <c r="A8060" s="280" t="s">
        <v>9470</v>
      </c>
      <c r="B8060" s="280" t="s">
        <v>1457</v>
      </c>
      <c r="C8060" s="280" t="s">
        <v>1208</v>
      </c>
      <c r="D8060" s="280" t="s">
        <v>1216</v>
      </c>
      <c r="E8060" s="80">
        <v>7.6324282948808308E-3</v>
      </c>
      <c r="F8060" s="80">
        <v>707903</v>
      </c>
      <c r="G8060" s="80">
        <v>7</v>
      </c>
      <c r="H8060" s="280" t="s">
        <v>1342</v>
      </c>
      <c r="I8060" s="80"/>
    </row>
    <row r="8061" spans="1:9">
      <c r="A8061" s="280" t="s">
        <v>9471</v>
      </c>
      <c r="B8061" s="280" t="s">
        <v>1457</v>
      </c>
      <c r="C8061" s="280" t="s">
        <v>1208</v>
      </c>
      <c r="D8061" s="280" t="s">
        <v>1217</v>
      </c>
      <c r="E8061" s="80">
        <v>5.3016405004453881E-3</v>
      </c>
      <c r="F8061" s="80">
        <v>707903</v>
      </c>
      <c r="G8061" s="80">
        <v>7</v>
      </c>
      <c r="H8061" s="280" t="s">
        <v>1342</v>
      </c>
      <c r="I8061" s="80"/>
    </row>
    <row r="8062" spans="1:9">
      <c r="A8062" s="280" t="s">
        <v>9472</v>
      </c>
      <c r="B8062" s="280" t="s">
        <v>1457</v>
      </c>
      <c r="C8062" s="280" t="s">
        <v>1208</v>
      </c>
      <c r="D8062" s="280" t="s">
        <v>1218</v>
      </c>
      <c r="E8062" s="80">
        <v>5.0478523841023934E-3</v>
      </c>
      <c r="F8062" s="80">
        <v>707903</v>
      </c>
      <c r="G8062" s="80">
        <v>7</v>
      </c>
      <c r="H8062" s="280" t="s">
        <v>1342</v>
      </c>
      <c r="I8062" s="80"/>
    </row>
    <row r="8063" spans="1:9">
      <c r="A8063" s="280" t="s">
        <v>9473</v>
      </c>
      <c r="B8063" s="280" t="s">
        <v>1457</v>
      </c>
      <c r="C8063" s="280" t="s">
        <v>1208</v>
      </c>
      <c r="D8063" s="280" t="s">
        <v>1219</v>
      </c>
      <c r="E8063" s="80">
        <v>1014.4399676305892</v>
      </c>
      <c r="F8063" s="80">
        <v>707903</v>
      </c>
      <c r="G8063" s="80">
        <v>7</v>
      </c>
      <c r="H8063" s="280" t="s">
        <v>1342</v>
      </c>
      <c r="I8063" s="80"/>
    </row>
    <row r="8064" spans="1:9">
      <c r="A8064" s="280" t="s">
        <v>9474</v>
      </c>
      <c r="B8064" s="280" t="s">
        <v>1457</v>
      </c>
      <c r="C8064" s="280" t="s">
        <v>1208</v>
      </c>
      <c r="D8064" s="280" t="s">
        <v>1347</v>
      </c>
      <c r="E8064" s="80">
        <v>1.3179398666043939E-2</v>
      </c>
      <c r="F8064" s="80">
        <v>707903</v>
      </c>
      <c r="G8064" s="80">
        <v>7</v>
      </c>
      <c r="H8064" s="280" t="s">
        <v>1342</v>
      </c>
      <c r="I8064" s="80"/>
    </row>
    <row r="8065" spans="1:9">
      <c r="A8065" s="280" t="s">
        <v>9475</v>
      </c>
      <c r="B8065" s="280" t="s">
        <v>1457</v>
      </c>
      <c r="C8065" s="280" t="s">
        <v>1208</v>
      </c>
      <c r="D8065" s="280" t="s">
        <v>1344</v>
      </c>
      <c r="E8065" s="80">
        <v>3.2065968403558909E-2</v>
      </c>
      <c r="F8065" s="80">
        <v>707903</v>
      </c>
      <c r="G8065" s="80">
        <v>7</v>
      </c>
      <c r="H8065" s="280" t="s">
        <v>1342</v>
      </c>
      <c r="I8065" s="80"/>
    </row>
    <row r="8066" spans="1:9">
      <c r="A8066" s="280" t="s">
        <v>9476</v>
      </c>
      <c r="B8066" s="280" t="s">
        <v>5748</v>
      </c>
      <c r="C8066" s="280" t="s">
        <v>1209</v>
      </c>
      <c r="D8066" s="280" t="s">
        <v>1394</v>
      </c>
      <c r="E8066" s="80">
        <v>87792</v>
      </c>
      <c r="F8066" s="80">
        <v>707903</v>
      </c>
      <c r="G8066" s="80">
        <v>7</v>
      </c>
      <c r="H8066" s="280" t="s">
        <v>1394</v>
      </c>
      <c r="I8066" s="80"/>
    </row>
    <row r="8067" spans="1:9">
      <c r="A8067" s="280" t="s">
        <v>9477</v>
      </c>
      <c r="B8067" s="280" t="s">
        <v>5750</v>
      </c>
      <c r="C8067" s="280" t="s">
        <v>1209</v>
      </c>
      <c r="D8067" s="280" t="s">
        <v>1394</v>
      </c>
      <c r="E8067" s="80">
        <v>11909561028</v>
      </c>
      <c r="F8067" s="80">
        <v>707903</v>
      </c>
      <c r="G8067" s="80">
        <v>7</v>
      </c>
      <c r="H8067" s="280" t="s">
        <v>1394</v>
      </c>
      <c r="I8067" s="80"/>
    </row>
    <row r="8068" spans="1:9">
      <c r="A8068" s="280" t="s">
        <v>9478</v>
      </c>
      <c r="B8068" s="280" t="s">
        <v>5752</v>
      </c>
      <c r="C8068" s="280" t="s">
        <v>1209</v>
      </c>
      <c r="D8068" s="280" t="s">
        <v>1394</v>
      </c>
      <c r="E8068" s="80">
        <v>0.12401699102843186</v>
      </c>
      <c r="F8068" s="80">
        <v>707903</v>
      </c>
      <c r="G8068" s="80">
        <v>7</v>
      </c>
      <c r="H8068" s="280" t="s">
        <v>1394</v>
      </c>
      <c r="I8068" s="80"/>
    </row>
    <row r="8069" spans="1:9">
      <c r="A8069" s="280" t="s">
        <v>9479</v>
      </c>
      <c r="B8069" s="280" t="s">
        <v>5754</v>
      </c>
      <c r="C8069" s="280" t="s">
        <v>1209</v>
      </c>
      <c r="D8069" s="280" t="s">
        <v>1394</v>
      </c>
      <c r="E8069" s="80">
        <v>16823.718825884338</v>
      </c>
      <c r="F8069" s="80">
        <v>707903</v>
      </c>
      <c r="G8069" s="80">
        <v>7</v>
      </c>
      <c r="H8069" s="280" t="s">
        <v>1394</v>
      </c>
      <c r="I8069" s="80"/>
    </row>
    <row r="8070" spans="1:9">
      <c r="A8070" s="280" t="s">
        <v>9480</v>
      </c>
      <c r="B8070" s="280" t="s">
        <v>1457</v>
      </c>
      <c r="C8070" s="280" t="s">
        <v>1209</v>
      </c>
      <c r="D8070" s="280" t="s">
        <v>1211</v>
      </c>
      <c r="E8070" s="80">
        <v>9.2482180358231719E-2</v>
      </c>
      <c r="F8070" s="80">
        <v>707903</v>
      </c>
      <c r="G8070" s="80">
        <v>7</v>
      </c>
      <c r="H8070" s="280" t="s">
        <v>1342</v>
      </c>
      <c r="I8070" s="80"/>
    </row>
    <row r="8071" spans="1:9">
      <c r="A8071" s="280" t="s">
        <v>9481</v>
      </c>
      <c r="B8071" s="280" t="s">
        <v>1457</v>
      </c>
      <c r="C8071" s="280" t="s">
        <v>1209</v>
      </c>
      <c r="D8071" s="280" t="s">
        <v>1212</v>
      </c>
      <c r="E8071" s="80">
        <v>9.4699378934983994E-2</v>
      </c>
      <c r="F8071" s="80">
        <v>707903</v>
      </c>
      <c r="G8071" s="80">
        <v>7</v>
      </c>
      <c r="H8071" s="280" t="s">
        <v>1342</v>
      </c>
      <c r="I8071" s="80"/>
    </row>
    <row r="8072" spans="1:9">
      <c r="A8072" s="280" t="s">
        <v>9482</v>
      </c>
      <c r="B8072" s="280" t="s">
        <v>1457</v>
      </c>
      <c r="C8072" s="280" t="s">
        <v>1209</v>
      </c>
      <c r="D8072" s="280" t="s">
        <v>1213</v>
      </c>
      <c r="E8072" s="80">
        <v>9.2513703609347825E-2</v>
      </c>
      <c r="F8072" s="80">
        <v>707903</v>
      </c>
      <c r="G8072" s="80">
        <v>7</v>
      </c>
      <c r="H8072" s="280" t="s">
        <v>1342</v>
      </c>
      <c r="I8072" s="80"/>
    </row>
    <row r="8073" spans="1:9">
      <c r="A8073" s="280" t="s">
        <v>9483</v>
      </c>
      <c r="B8073" s="280" t="s">
        <v>1457</v>
      </c>
      <c r="C8073" s="280" t="s">
        <v>1209</v>
      </c>
      <c r="D8073" s="280" t="s">
        <v>1214</v>
      </c>
      <c r="E8073" s="80">
        <v>9.4567168532441959E-2</v>
      </c>
      <c r="F8073" s="80">
        <v>707903</v>
      </c>
      <c r="G8073" s="80">
        <v>7</v>
      </c>
      <c r="H8073" s="280" t="s">
        <v>1342</v>
      </c>
      <c r="I8073" s="80"/>
    </row>
    <row r="8074" spans="1:9">
      <c r="A8074" s="280" t="s">
        <v>9484</v>
      </c>
      <c r="B8074" s="280" t="s">
        <v>1457</v>
      </c>
      <c r="C8074" s="280" t="s">
        <v>1209</v>
      </c>
      <c r="D8074" s="280" t="s">
        <v>1215</v>
      </c>
      <c r="E8074" s="80">
        <v>9.4543580719199605E-2</v>
      </c>
      <c r="F8074" s="80">
        <v>707903</v>
      </c>
      <c r="G8074" s="80">
        <v>7</v>
      </c>
      <c r="H8074" s="280" t="s">
        <v>1342</v>
      </c>
      <c r="I8074" s="80"/>
    </row>
    <row r="8075" spans="1:9">
      <c r="A8075" s="280" t="s">
        <v>9485</v>
      </c>
      <c r="B8075" s="280" t="s">
        <v>1457</v>
      </c>
      <c r="C8075" s="280" t="s">
        <v>1209</v>
      </c>
      <c r="D8075" s="280" t="s">
        <v>1216</v>
      </c>
      <c r="E8075" s="80">
        <v>0.16494190265761519</v>
      </c>
      <c r="F8075" s="80">
        <v>707903</v>
      </c>
      <c r="G8075" s="80">
        <v>7</v>
      </c>
      <c r="H8075" s="280" t="s">
        <v>1342</v>
      </c>
      <c r="I8075" s="80"/>
    </row>
    <row r="8076" spans="1:9">
      <c r="A8076" s="280" t="s">
        <v>9486</v>
      </c>
      <c r="B8076" s="280" t="s">
        <v>1457</v>
      </c>
      <c r="C8076" s="280" t="s">
        <v>1209</v>
      </c>
      <c r="D8076" s="280" t="s">
        <v>1217</v>
      </c>
      <c r="E8076" s="80">
        <v>8.5115579814909234E-2</v>
      </c>
      <c r="F8076" s="80">
        <v>707903</v>
      </c>
      <c r="G8076" s="80">
        <v>7</v>
      </c>
      <c r="H8076" s="280" t="s">
        <v>1342</v>
      </c>
      <c r="I8076" s="80"/>
    </row>
    <row r="8077" spans="1:9">
      <c r="A8077" s="280" t="s">
        <v>9487</v>
      </c>
      <c r="B8077" s="280" t="s">
        <v>1457</v>
      </c>
      <c r="C8077" s="280" t="s">
        <v>1209</v>
      </c>
      <c r="D8077" s="280" t="s">
        <v>1218</v>
      </c>
      <c r="E8077" s="80">
        <v>0.12650074146559698</v>
      </c>
      <c r="F8077" s="80">
        <v>707903</v>
      </c>
      <c r="G8077" s="80">
        <v>7</v>
      </c>
      <c r="H8077" s="280" t="s">
        <v>1342</v>
      </c>
      <c r="I8077" s="80"/>
    </row>
    <row r="8078" spans="1:9">
      <c r="A8078" s="280" t="s">
        <v>9488</v>
      </c>
      <c r="B8078" s="280" t="s">
        <v>1457</v>
      </c>
      <c r="C8078" s="280" t="s">
        <v>1209</v>
      </c>
      <c r="D8078" s="280" t="s">
        <v>1219</v>
      </c>
      <c r="E8078" s="80">
        <v>2917.9214576173822</v>
      </c>
      <c r="F8078" s="80">
        <v>707903</v>
      </c>
      <c r="G8078" s="80">
        <v>7</v>
      </c>
      <c r="H8078" s="280" t="s">
        <v>1342</v>
      </c>
      <c r="I8078" s="80"/>
    </row>
    <row r="8079" spans="1:9">
      <c r="A8079" s="280" t="s">
        <v>9489</v>
      </c>
      <c r="B8079" s="280" t="s">
        <v>1457</v>
      </c>
      <c r="C8079" s="280" t="s">
        <v>1209</v>
      </c>
      <c r="D8079" s="280" t="s">
        <v>1347</v>
      </c>
      <c r="E8079" s="80">
        <v>0.21407052852017422</v>
      </c>
      <c r="F8079" s="80">
        <v>707903</v>
      </c>
      <c r="G8079" s="80">
        <v>7</v>
      </c>
      <c r="H8079" s="280" t="s">
        <v>1342</v>
      </c>
      <c r="I8079" s="80"/>
    </row>
    <row r="8080" spans="1:9">
      <c r="A8080" s="280" t="s">
        <v>9490</v>
      </c>
      <c r="B8080" s="280" t="s">
        <v>1457</v>
      </c>
      <c r="C8080" s="280" t="s">
        <v>1209</v>
      </c>
      <c r="D8080" s="280" t="s">
        <v>1344</v>
      </c>
      <c r="E8080" s="80">
        <v>0.52088029171127759</v>
      </c>
      <c r="F8080" s="80">
        <v>707903</v>
      </c>
      <c r="G8080" s="80">
        <v>7</v>
      </c>
      <c r="H8080" s="280" t="s">
        <v>1342</v>
      </c>
      <c r="I8080" s="80"/>
    </row>
    <row r="8081" spans="1:9">
      <c r="A8081" s="280" t="s">
        <v>9491</v>
      </c>
      <c r="B8081" s="280" t="s">
        <v>1457</v>
      </c>
      <c r="C8081" s="280" t="s">
        <v>1182</v>
      </c>
      <c r="D8081" s="280" t="s">
        <v>1211</v>
      </c>
      <c r="E8081" s="80">
        <v>0.72934472267459938</v>
      </c>
      <c r="F8081" s="80">
        <v>707903</v>
      </c>
      <c r="G8081" s="80">
        <v>7</v>
      </c>
      <c r="H8081" s="280" t="s">
        <v>1342</v>
      </c>
      <c r="I8081" s="80"/>
    </row>
    <row r="8082" spans="1:9">
      <c r="A8082" s="280" t="s">
        <v>9492</v>
      </c>
      <c r="B8082" s="280" t="s">
        <v>1457</v>
      </c>
      <c r="C8082" s="280" t="s">
        <v>1182</v>
      </c>
      <c r="D8082" s="280" t="s">
        <v>1212</v>
      </c>
      <c r="E8082" s="80">
        <v>0.82325103019601398</v>
      </c>
      <c r="F8082" s="80">
        <v>707903</v>
      </c>
      <c r="G8082" s="80">
        <v>7</v>
      </c>
      <c r="H8082" s="280" t="s">
        <v>1342</v>
      </c>
      <c r="I8082" s="80"/>
    </row>
    <row r="8083" spans="1:9">
      <c r="A8083" s="280" t="s">
        <v>9493</v>
      </c>
      <c r="B8083" s="280" t="s">
        <v>1457</v>
      </c>
      <c r="C8083" s="280" t="s">
        <v>1182</v>
      </c>
      <c r="D8083" s="280" t="s">
        <v>1213</v>
      </c>
      <c r="E8083" s="80">
        <v>0.72934472267459938</v>
      </c>
      <c r="F8083" s="80">
        <v>707903</v>
      </c>
      <c r="G8083" s="80">
        <v>7</v>
      </c>
      <c r="H8083" s="280" t="s">
        <v>1342</v>
      </c>
      <c r="I8083" s="80"/>
    </row>
    <row r="8084" spans="1:9">
      <c r="A8084" s="280" t="s">
        <v>9494</v>
      </c>
      <c r="B8084" s="280" t="s">
        <v>1457</v>
      </c>
      <c r="C8084" s="280" t="s">
        <v>1182</v>
      </c>
      <c r="D8084" s="280" t="s">
        <v>1214</v>
      </c>
      <c r="E8084" s="80">
        <v>0.82325103019601398</v>
      </c>
      <c r="F8084" s="80">
        <v>707903</v>
      </c>
      <c r="G8084" s="80">
        <v>7</v>
      </c>
      <c r="H8084" s="280" t="s">
        <v>1342</v>
      </c>
      <c r="I8084" s="80"/>
    </row>
    <row r="8085" spans="1:9">
      <c r="A8085" s="280" t="s">
        <v>9495</v>
      </c>
      <c r="B8085" s="280" t="s">
        <v>1457</v>
      </c>
      <c r="C8085" s="280" t="s">
        <v>1182</v>
      </c>
      <c r="D8085" s="280" t="s">
        <v>1215</v>
      </c>
      <c r="E8085" s="80">
        <v>0.81419869534745493</v>
      </c>
      <c r="F8085" s="80">
        <v>707903</v>
      </c>
      <c r="G8085" s="80">
        <v>7</v>
      </c>
      <c r="H8085" s="280" t="s">
        <v>1342</v>
      </c>
      <c r="I8085" s="80"/>
    </row>
    <row r="8086" spans="1:9">
      <c r="A8086" s="280" t="s">
        <v>9496</v>
      </c>
      <c r="B8086" s="280" t="s">
        <v>1457</v>
      </c>
      <c r="C8086" s="280" t="s">
        <v>1182</v>
      </c>
      <c r="D8086" s="280" t="s">
        <v>1216</v>
      </c>
      <c r="E8086" s="80">
        <v>0.91041201702687857</v>
      </c>
      <c r="F8086" s="80">
        <v>707903</v>
      </c>
      <c r="G8086" s="80">
        <v>7</v>
      </c>
      <c r="H8086" s="280" t="s">
        <v>1342</v>
      </c>
      <c r="I8086" s="80"/>
    </row>
    <row r="8087" spans="1:9">
      <c r="A8087" s="280" t="s">
        <v>9497</v>
      </c>
      <c r="B8087" s="280" t="s">
        <v>1457</v>
      </c>
      <c r="C8087" s="280" t="s">
        <v>1182</v>
      </c>
      <c r="D8087" s="280" t="s">
        <v>1217</v>
      </c>
      <c r="E8087" s="80">
        <v>0.7388133875890609</v>
      </c>
      <c r="F8087" s="80">
        <v>707903</v>
      </c>
      <c r="G8087" s="80">
        <v>7</v>
      </c>
      <c r="H8087" s="280" t="s">
        <v>1342</v>
      </c>
      <c r="I8087" s="80"/>
    </row>
    <row r="8088" spans="1:9">
      <c r="A8088" s="280" t="s">
        <v>9498</v>
      </c>
      <c r="B8088" s="280" t="s">
        <v>1457</v>
      </c>
      <c r="C8088" s="280" t="s">
        <v>1182</v>
      </c>
      <c r="D8088" s="280" t="s">
        <v>1218</v>
      </c>
      <c r="E8088" s="80">
        <v>0.34059093884209091</v>
      </c>
      <c r="F8088" s="80">
        <v>707903</v>
      </c>
      <c r="G8088" s="80">
        <v>7</v>
      </c>
      <c r="H8088" s="280" t="s">
        <v>1342</v>
      </c>
      <c r="I8088" s="80"/>
    </row>
    <row r="8089" spans="1:9">
      <c r="A8089" s="280" t="s">
        <v>9499</v>
      </c>
      <c r="B8089" s="280" t="s">
        <v>1457</v>
      </c>
      <c r="C8089" s="280" t="s">
        <v>1182</v>
      </c>
      <c r="D8089" s="280" t="s">
        <v>1219</v>
      </c>
      <c r="E8089" s="80">
        <v>0.84921184277735928</v>
      </c>
      <c r="F8089" s="80">
        <v>707903</v>
      </c>
      <c r="G8089" s="80">
        <v>7</v>
      </c>
      <c r="H8089" s="280" t="s">
        <v>1342</v>
      </c>
      <c r="I8089" s="80"/>
    </row>
    <row r="8090" spans="1:9">
      <c r="A8090" s="280" t="s">
        <v>9500</v>
      </c>
      <c r="B8090" s="280" t="s">
        <v>1457</v>
      </c>
      <c r="C8090" s="280" t="s">
        <v>1182</v>
      </c>
      <c r="D8090" s="280" t="s">
        <v>1347</v>
      </c>
      <c r="E8090" s="80">
        <v>1.6893328205482132</v>
      </c>
      <c r="F8090" s="80">
        <v>707903</v>
      </c>
      <c r="G8090" s="80">
        <v>7</v>
      </c>
      <c r="H8090" s="280" t="s">
        <v>1342</v>
      </c>
      <c r="I8090" s="80"/>
    </row>
    <row r="8091" spans="1:9">
      <c r="A8091" s="280" t="s">
        <v>9501</v>
      </c>
      <c r="B8091" s="280" t="s">
        <v>1457</v>
      </c>
      <c r="C8091" s="280" t="s">
        <v>1182</v>
      </c>
      <c r="D8091" s="280" t="s">
        <v>1344</v>
      </c>
      <c r="E8091" s="80">
        <v>4.4307289809016117</v>
      </c>
      <c r="F8091" s="80">
        <v>707903</v>
      </c>
      <c r="G8091" s="80">
        <v>7</v>
      </c>
      <c r="H8091" s="280" t="s">
        <v>1342</v>
      </c>
      <c r="I8091" s="80"/>
    </row>
    <row r="8092" spans="1:9">
      <c r="A8092" s="280" t="s">
        <v>9502</v>
      </c>
      <c r="B8092" s="280" t="s">
        <v>5748</v>
      </c>
      <c r="C8092" s="280" t="s">
        <v>1183</v>
      </c>
      <c r="D8092" s="280" t="s">
        <v>1394</v>
      </c>
      <c r="E8092" s="80">
        <v>707903</v>
      </c>
      <c r="F8092" s="80">
        <v>707903</v>
      </c>
      <c r="G8092" s="80">
        <v>7</v>
      </c>
      <c r="H8092" s="280" t="s">
        <v>1394</v>
      </c>
      <c r="I8092" s="80"/>
    </row>
    <row r="8093" spans="1:9">
      <c r="A8093" s="280" t="s">
        <v>9503</v>
      </c>
      <c r="B8093" s="280" t="s">
        <v>5750</v>
      </c>
      <c r="C8093" s="280" t="s">
        <v>1183</v>
      </c>
      <c r="D8093" s="280" t="s">
        <v>1394</v>
      </c>
      <c r="E8093" s="80">
        <v>293967432747.46436</v>
      </c>
      <c r="F8093" s="80">
        <v>707903</v>
      </c>
      <c r="G8093" s="80">
        <v>7</v>
      </c>
      <c r="H8093" s="280" t="s">
        <v>1394</v>
      </c>
      <c r="I8093" s="80"/>
    </row>
    <row r="8094" spans="1:9">
      <c r="A8094" s="280" t="s">
        <v>9504</v>
      </c>
      <c r="B8094" s="280" t="s">
        <v>5752</v>
      </c>
      <c r="C8094" s="280" t="s">
        <v>1183</v>
      </c>
      <c r="D8094" s="280" t="s">
        <v>1394</v>
      </c>
      <c r="E8094" s="80">
        <v>1</v>
      </c>
      <c r="F8094" s="80">
        <v>707903</v>
      </c>
      <c r="G8094" s="80">
        <v>7</v>
      </c>
      <c r="H8094" s="280" t="s">
        <v>1394</v>
      </c>
      <c r="I8094" s="80"/>
    </row>
    <row r="8095" spans="1:9">
      <c r="A8095" s="280" t="s">
        <v>9505</v>
      </c>
      <c r="B8095" s="280" t="s">
        <v>5754</v>
      </c>
      <c r="C8095" s="280" t="s">
        <v>1183</v>
      </c>
      <c r="D8095" s="280" t="s">
        <v>1394</v>
      </c>
      <c r="E8095" s="80">
        <v>415265.13201309269</v>
      </c>
      <c r="F8095" s="80">
        <v>707903</v>
      </c>
      <c r="G8095" s="80">
        <v>7</v>
      </c>
      <c r="H8095" s="280" t="s">
        <v>1394</v>
      </c>
      <c r="I8095" s="80"/>
    </row>
    <row r="8096" spans="1:9">
      <c r="A8096" s="280" t="s">
        <v>11969</v>
      </c>
      <c r="B8096" s="280" t="s">
        <v>5748</v>
      </c>
      <c r="C8096" s="280" t="s">
        <v>11768</v>
      </c>
      <c r="D8096" s="280" t="s">
        <v>1394</v>
      </c>
      <c r="E8096" s="80">
        <v>690384</v>
      </c>
      <c r="F8096" s="80">
        <v>707903</v>
      </c>
      <c r="G8096" s="80">
        <v>7</v>
      </c>
      <c r="H8096" s="280" t="s">
        <v>1394</v>
      </c>
      <c r="I8096" s="80"/>
    </row>
    <row r="8097" spans="1:9">
      <c r="A8097" s="280" t="s">
        <v>11970</v>
      </c>
      <c r="B8097" s="280" t="s">
        <v>5750</v>
      </c>
      <c r="C8097" s="280" t="s">
        <v>11768</v>
      </c>
      <c r="D8097" s="280" t="s">
        <v>1394</v>
      </c>
      <c r="E8097" s="80">
        <v>28618428541.095825</v>
      </c>
      <c r="F8097" s="80">
        <v>707903</v>
      </c>
      <c r="G8097" s="80">
        <v>7</v>
      </c>
      <c r="H8097" s="280" t="s">
        <v>1394</v>
      </c>
      <c r="I8097" s="80"/>
    </row>
    <row r="8098" spans="1:9">
      <c r="A8098" s="280" t="s">
        <v>11971</v>
      </c>
      <c r="B8098" s="280" t="s">
        <v>5752</v>
      </c>
      <c r="C8098" s="280" t="s">
        <v>11768</v>
      </c>
      <c r="D8098" s="280" t="s">
        <v>1394</v>
      </c>
      <c r="E8098" s="80">
        <v>0.97525225913719815</v>
      </c>
      <c r="F8098" s="80">
        <v>707903</v>
      </c>
      <c r="G8098" s="80">
        <v>7</v>
      </c>
      <c r="H8098" s="280" t="s">
        <v>1394</v>
      </c>
      <c r="I8098" s="80"/>
    </row>
    <row r="8099" spans="1:9">
      <c r="A8099" s="280" t="s">
        <v>11972</v>
      </c>
      <c r="B8099" s="280" t="s">
        <v>5754</v>
      </c>
      <c r="C8099" s="280" t="s">
        <v>11768</v>
      </c>
      <c r="D8099" s="280" t="s">
        <v>1394</v>
      </c>
      <c r="E8099" s="80">
        <v>40427.047972809589</v>
      </c>
      <c r="F8099" s="80">
        <v>707903</v>
      </c>
      <c r="G8099" s="80">
        <v>7</v>
      </c>
      <c r="H8099" s="280" t="s">
        <v>1394</v>
      </c>
      <c r="I8099" s="80"/>
    </row>
    <row r="8100" spans="1:9">
      <c r="A8100" s="280" t="s">
        <v>11973</v>
      </c>
      <c r="B8100" s="280" t="s">
        <v>1457</v>
      </c>
      <c r="C8100" s="280" t="s">
        <v>11768</v>
      </c>
      <c r="D8100" s="280" t="s">
        <v>1211</v>
      </c>
      <c r="E8100" s="80">
        <v>2.8280605813439705E-2</v>
      </c>
      <c r="F8100" s="80">
        <v>707903</v>
      </c>
      <c r="G8100" s="80">
        <v>7</v>
      </c>
      <c r="H8100" s="280" t="s">
        <v>1342</v>
      </c>
      <c r="I8100" s="80"/>
    </row>
    <row r="8101" spans="1:9">
      <c r="A8101" s="280" t="s">
        <v>11974</v>
      </c>
      <c r="B8101" s="280" t="s">
        <v>1457</v>
      </c>
      <c r="C8101" s="280" t="s">
        <v>11768</v>
      </c>
      <c r="D8101" s="280" t="s">
        <v>1212</v>
      </c>
      <c r="E8101" s="80">
        <v>2.9409805158312461E-2</v>
      </c>
      <c r="F8101" s="80">
        <v>707903</v>
      </c>
      <c r="G8101" s="80">
        <v>7</v>
      </c>
      <c r="H8101" s="280" t="s">
        <v>1342</v>
      </c>
      <c r="I8101" s="80"/>
    </row>
    <row r="8102" spans="1:9">
      <c r="A8102" s="280" t="s">
        <v>11975</v>
      </c>
      <c r="B8102" s="280" t="s">
        <v>1457</v>
      </c>
      <c r="C8102" s="280" t="s">
        <v>11768</v>
      </c>
      <c r="D8102" s="280" t="s">
        <v>1213</v>
      </c>
      <c r="E8102" s="80">
        <v>2.8284533411384344E-2</v>
      </c>
      <c r="F8102" s="80">
        <v>707903</v>
      </c>
      <c r="G8102" s="80">
        <v>7</v>
      </c>
      <c r="H8102" s="280" t="s">
        <v>1342</v>
      </c>
      <c r="I8102" s="80"/>
    </row>
    <row r="8103" spans="1:9">
      <c r="A8103" s="280" t="s">
        <v>11976</v>
      </c>
      <c r="B8103" s="280" t="s">
        <v>1457</v>
      </c>
      <c r="C8103" s="280" t="s">
        <v>11768</v>
      </c>
      <c r="D8103" s="280" t="s">
        <v>1214</v>
      </c>
      <c r="E8103" s="80">
        <v>2.9334410945190795E-2</v>
      </c>
      <c r="F8103" s="80">
        <v>707903</v>
      </c>
      <c r="G8103" s="80">
        <v>7</v>
      </c>
      <c r="H8103" s="280" t="s">
        <v>1342</v>
      </c>
      <c r="I8103" s="80"/>
    </row>
    <row r="8104" spans="1:9">
      <c r="A8104" s="280" t="s">
        <v>11977</v>
      </c>
      <c r="B8104" s="280" t="s">
        <v>1457</v>
      </c>
      <c r="C8104" s="280" t="s">
        <v>11768</v>
      </c>
      <c r="D8104" s="280" t="s">
        <v>1215</v>
      </c>
      <c r="E8104" s="80">
        <v>2.9289485789622441E-2</v>
      </c>
      <c r="F8104" s="80">
        <v>707903</v>
      </c>
      <c r="G8104" s="80">
        <v>7</v>
      </c>
      <c r="H8104" s="280" t="s">
        <v>1342</v>
      </c>
      <c r="I8104" s="80"/>
    </row>
    <row r="8105" spans="1:9">
      <c r="A8105" s="280" t="s">
        <v>11978</v>
      </c>
      <c r="B8105" s="280" t="s">
        <v>1457</v>
      </c>
      <c r="C8105" s="280" t="s">
        <v>11768</v>
      </c>
      <c r="D8105" s="280" t="s">
        <v>1216</v>
      </c>
      <c r="E8105" s="80">
        <v>4.1254321571975512E-2</v>
      </c>
      <c r="F8105" s="80">
        <v>707903</v>
      </c>
      <c r="G8105" s="80">
        <v>7</v>
      </c>
      <c r="H8105" s="280" t="s">
        <v>1342</v>
      </c>
      <c r="I8105" s="80"/>
    </row>
    <row r="8106" spans="1:9">
      <c r="A8106" s="280" t="s">
        <v>11979</v>
      </c>
      <c r="B8106" s="280" t="s">
        <v>1457</v>
      </c>
      <c r="C8106" s="280" t="s">
        <v>11768</v>
      </c>
      <c r="D8106" s="280" t="s">
        <v>1217</v>
      </c>
      <c r="E8106" s="80">
        <v>2.5987124439353474E-2</v>
      </c>
      <c r="F8106" s="80">
        <v>707903</v>
      </c>
      <c r="G8106" s="80">
        <v>7</v>
      </c>
      <c r="H8106" s="280" t="s">
        <v>1342</v>
      </c>
      <c r="I8106" s="80"/>
    </row>
    <row r="8107" spans="1:9">
      <c r="A8107" s="280" t="s">
        <v>11980</v>
      </c>
      <c r="B8107" s="280" t="s">
        <v>1457</v>
      </c>
      <c r="C8107" s="280" t="s">
        <v>11768</v>
      </c>
      <c r="D8107" s="280" t="s">
        <v>1218</v>
      </c>
      <c r="E8107" s="80">
        <v>2.9936087420040631E-2</v>
      </c>
      <c r="F8107" s="80">
        <v>707903</v>
      </c>
      <c r="G8107" s="80">
        <v>7</v>
      </c>
      <c r="H8107" s="280" t="s">
        <v>1342</v>
      </c>
      <c r="I8107" s="80"/>
    </row>
    <row r="8108" spans="1:9">
      <c r="A8108" s="280" t="s">
        <v>11981</v>
      </c>
      <c r="B8108" s="280" t="s">
        <v>1457</v>
      </c>
      <c r="C8108" s="280" t="s">
        <v>11768</v>
      </c>
      <c r="D8108" s="280" t="s">
        <v>1219</v>
      </c>
      <c r="E8108" s="80">
        <v>5701.8445462450545</v>
      </c>
      <c r="F8108" s="80">
        <v>707903</v>
      </c>
      <c r="G8108" s="80">
        <v>7</v>
      </c>
      <c r="H8108" s="280" t="s">
        <v>1342</v>
      </c>
      <c r="I8108" s="80"/>
    </row>
    <row r="8109" spans="1:9">
      <c r="A8109" s="280" t="s">
        <v>11982</v>
      </c>
      <c r="B8109" s="280" t="s">
        <v>1457</v>
      </c>
      <c r="C8109" s="280" t="s">
        <v>11768</v>
      </c>
      <c r="D8109" s="280" t="s">
        <v>1347</v>
      </c>
      <c r="E8109" s="80">
        <v>6.4968593578290407E-2</v>
      </c>
      <c r="F8109" s="80">
        <v>707903</v>
      </c>
      <c r="G8109" s="80">
        <v>7</v>
      </c>
      <c r="H8109" s="280" t="s">
        <v>1342</v>
      </c>
      <c r="I8109" s="80"/>
    </row>
    <row r="8110" spans="1:9">
      <c r="A8110" s="280" t="s">
        <v>11983</v>
      </c>
      <c r="B8110" s="280" t="s">
        <v>1457</v>
      </c>
      <c r="C8110" s="280" t="s">
        <v>11768</v>
      </c>
      <c r="D8110" s="280" t="s">
        <v>1344</v>
      </c>
      <c r="E8110" s="80">
        <v>0.15889432013787302</v>
      </c>
      <c r="F8110" s="80">
        <v>707903</v>
      </c>
      <c r="G8110" s="80">
        <v>7</v>
      </c>
      <c r="H8110" s="280" t="s">
        <v>1342</v>
      </c>
      <c r="I8110" s="80"/>
    </row>
    <row r="8111" spans="1:9">
      <c r="A8111" s="280" t="s">
        <v>9521</v>
      </c>
      <c r="B8111" s="280" t="s">
        <v>5752</v>
      </c>
      <c r="C8111" s="280" t="s">
        <v>1211</v>
      </c>
      <c r="D8111" s="280" t="s">
        <v>1394</v>
      </c>
      <c r="E8111" s="80">
        <v>1</v>
      </c>
      <c r="F8111" s="80">
        <v>707903</v>
      </c>
      <c r="G8111" s="80">
        <v>7</v>
      </c>
      <c r="H8111" s="280" t="s">
        <v>1394</v>
      </c>
      <c r="I8111" s="80"/>
    </row>
    <row r="8112" spans="1:9">
      <c r="A8112" s="280" t="s">
        <v>9522</v>
      </c>
      <c r="B8112" s="280" t="s">
        <v>5754</v>
      </c>
      <c r="C8112" s="280" t="s">
        <v>1211</v>
      </c>
      <c r="D8112" s="280" t="s">
        <v>1394</v>
      </c>
      <c r="E8112" s="80">
        <v>1473838.1660784618</v>
      </c>
      <c r="F8112" s="80">
        <v>707903</v>
      </c>
      <c r="G8112" s="80">
        <v>7</v>
      </c>
      <c r="H8112" s="280" t="s">
        <v>1394</v>
      </c>
      <c r="I8112" s="80"/>
    </row>
    <row r="8113" spans="1:9">
      <c r="A8113" s="280" t="s">
        <v>9523</v>
      </c>
      <c r="B8113" s="280" t="s">
        <v>1457</v>
      </c>
      <c r="C8113" s="280" t="s">
        <v>1211</v>
      </c>
      <c r="D8113" s="280" t="s">
        <v>1211</v>
      </c>
      <c r="E8113" s="80">
        <v>1</v>
      </c>
      <c r="F8113" s="80">
        <v>707903</v>
      </c>
      <c r="G8113" s="80">
        <v>7</v>
      </c>
      <c r="H8113" s="280" t="s">
        <v>1342</v>
      </c>
      <c r="I8113" s="80"/>
    </row>
    <row r="8114" spans="1:9">
      <c r="A8114" s="280" t="s">
        <v>9524</v>
      </c>
      <c r="B8114" s="280" t="s">
        <v>1457</v>
      </c>
      <c r="C8114" s="280" t="s">
        <v>1211</v>
      </c>
      <c r="D8114" s="280" t="s">
        <v>1212</v>
      </c>
      <c r="E8114" s="80">
        <v>1.0368989645672455</v>
      </c>
      <c r="F8114" s="80">
        <v>707903</v>
      </c>
      <c r="G8114" s="80">
        <v>7</v>
      </c>
      <c r="H8114" s="280" t="s">
        <v>1342</v>
      </c>
      <c r="I8114" s="80"/>
    </row>
    <row r="8115" spans="1:9">
      <c r="A8115" s="280" t="s">
        <v>9525</v>
      </c>
      <c r="B8115" s="280" t="s">
        <v>1457</v>
      </c>
      <c r="C8115" s="280" t="s">
        <v>1211</v>
      </c>
      <c r="D8115" s="280" t="s">
        <v>1213</v>
      </c>
      <c r="E8115" s="80">
        <v>1.0001329049029355</v>
      </c>
      <c r="F8115" s="80">
        <v>707903</v>
      </c>
      <c r="G8115" s="80">
        <v>7</v>
      </c>
      <c r="H8115" s="280" t="s">
        <v>1342</v>
      </c>
      <c r="I8115" s="80"/>
    </row>
    <row r="8116" spans="1:9">
      <c r="A8116" s="280" t="s">
        <v>9526</v>
      </c>
      <c r="B8116" s="280" t="s">
        <v>1457</v>
      </c>
      <c r="C8116" s="280" t="s">
        <v>1211</v>
      </c>
      <c r="D8116" s="280" t="s">
        <v>1214</v>
      </c>
      <c r="E8116" s="80">
        <v>1.0341423603629958</v>
      </c>
      <c r="F8116" s="80">
        <v>707903</v>
      </c>
      <c r="G8116" s="80">
        <v>7</v>
      </c>
      <c r="H8116" s="280" t="s">
        <v>1342</v>
      </c>
      <c r="I8116" s="80"/>
    </row>
    <row r="8117" spans="1:9">
      <c r="A8117" s="280" t="s">
        <v>9527</v>
      </c>
      <c r="B8117" s="280" t="s">
        <v>1457</v>
      </c>
      <c r="C8117" s="280" t="s">
        <v>1211</v>
      </c>
      <c r="D8117" s="280" t="s">
        <v>1215</v>
      </c>
      <c r="E8117" s="80">
        <v>1.0326794563486779</v>
      </c>
      <c r="F8117" s="80">
        <v>707903</v>
      </c>
      <c r="G8117" s="80">
        <v>7</v>
      </c>
      <c r="H8117" s="280" t="s">
        <v>1342</v>
      </c>
      <c r="I8117" s="80"/>
    </row>
    <row r="8118" spans="1:9">
      <c r="A8118" s="280" t="s">
        <v>9528</v>
      </c>
      <c r="B8118" s="280" t="s">
        <v>1457</v>
      </c>
      <c r="C8118" s="280" t="s">
        <v>1211</v>
      </c>
      <c r="D8118" s="280" t="s">
        <v>1216</v>
      </c>
      <c r="E8118" s="80">
        <v>1.4506891465613059</v>
      </c>
      <c r="F8118" s="80">
        <v>707903</v>
      </c>
      <c r="G8118" s="80">
        <v>7</v>
      </c>
      <c r="H8118" s="280" t="s">
        <v>1342</v>
      </c>
      <c r="I8118" s="80"/>
    </row>
    <row r="8119" spans="1:9">
      <c r="A8119" s="280" t="s">
        <v>9529</v>
      </c>
      <c r="B8119" s="280" t="s">
        <v>1457</v>
      </c>
      <c r="C8119" s="280" t="s">
        <v>1211</v>
      </c>
      <c r="D8119" s="280" t="s">
        <v>1217</v>
      </c>
      <c r="E8119" s="80">
        <v>0.92903034575372745</v>
      </c>
      <c r="F8119" s="80">
        <v>707903</v>
      </c>
      <c r="G8119" s="80">
        <v>7</v>
      </c>
      <c r="H8119" s="280" t="s">
        <v>1342</v>
      </c>
      <c r="I8119" s="80"/>
    </row>
    <row r="8120" spans="1:9">
      <c r="A8120" s="280" t="s">
        <v>9530</v>
      </c>
      <c r="B8120" s="280" t="s">
        <v>1457</v>
      </c>
      <c r="C8120" s="280" t="s">
        <v>1211</v>
      </c>
      <c r="D8120" s="280" t="s">
        <v>1218</v>
      </c>
      <c r="E8120" s="80">
        <v>1.0412037913582777</v>
      </c>
      <c r="F8120" s="80">
        <v>707903</v>
      </c>
      <c r="G8120" s="80">
        <v>7</v>
      </c>
      <c r="H8120" s="280" t="s">
        <v>1342</v>
      </c>
      <c r="I8120" s="80"/>
    </row>
    <row r="8121" spans="1:9">
      <c r="A8121" s="280" t="s">
        <v>9531</v>
      </c>
      <c r="B8121" s="280" t="s">
        <v>1457</v>
      </c>
      <c r="C8121" s="280" t="s">
        <v>1211</v>
      </c>
      <c r="D8121" s="280" t="s">
        <v>1219</v>
      </c>
      <c r="E8121" s="80">
        <v>169503.54482016948</v>
      </c>
      <c r="F8121" s="80">
        <v>707903</v>
      </c>
      <c r="G8121" s="80">
        <v>7</v>
      </c>
      <c r="H8121" s="280" t="s">
        <v>1342</v>
      </c>
      <c r="I8121" s="80"/>
    </row>
    <row r="8122" spans="1:9">
      <c r="A8122" s="280" t="s">
        <v>9532</v>
      </c>
      <c r="B8122" s="280" t="s">
        <v>1457</v>
      </c>
      <c r="C8122" s="280" t="s">
        <v>1211</v>
      </c>
      <c r="D8122" s="280" t="s">
        <v>1347</v>
      </c>
      <c r="E8122" s="80">
        <v>2.3005724884406251</v>
      </c>
      <c r="F8122" s="80">
        <v>707903</v>
      </c>
      <c r="G8122" s="80">
        <v>7</v>
      </c>
      <c r="H8122" s="280" t="s">
        <v>1342</v>
      </c>
      <c r="I8122" s="80"/>
    </row>
    <row r="8123" spans="1:9">
      <c r="A8123" s="280" t="s">
        <v>9533</v>
      </c>
      <c r="B8123" s="280" t="s">
        <v>1393</v>
      </c>
      <c r="C8123" s="280" t="s">
        <v>1211</v>
      </c>
      <c r="D8123" s="280" t="s">
        <v>1347</v>
      </c>
      <c r="E8123" s="80">
        <v>0</v>
      </c>
      <c r="F8123" s="80">
        <v>707903</v>
      </c>
      <c r="G8123" s="80">
        <v>7</v>
      </c>
      <c r="H8123" s="280" t="s">
        <v>1394</v>
      </c>
      <c r="I8123" s="80"/>
    </row>
    <row r="8124" spans="1:9">
      <c r="A8124" s="280" t="s">
        <v>9534</v>
      </c>
      <c r="B8124" s="280" t="s">
        <v>1415</v>
      </c>
      <c r="C8124" s="280" t="s">
        <v>1211</v>
      </c>
      <c r="D8124" s="280" t="s">
        <v>1347</v>
      </c>
      <c r="E8124" s="80">
        <v>0</v>
      </c>
      <c r="F8124" s="80">
        <v>707903</v>
      </c>
      <c r="G8124" s="80">
        <v>7</v>
      </c>
      <c r="H8124" s="280" t="s">
        <v>1394</v>
      </c>
      <c r="I8124" s="80"/>
    </row>
    <row r="8125" spans="1:9">
      <c r="A8125" s="280" t="s">
        <v>9535</v>
      </c>
      <c r="B8125" s="280" t="s">
        <v>1436</v>
      </c>
      <c r="C8125" s="280" t="s">
        <v>1211</v>
      </c>
      <c r="D8125" s="280" t="s">
        <v>1347</v>
      </c>
      <c r="E8125" s="80">
        <v>0</v>
      </c>
      <c r="F8125" s="80">
        <v>707903</v>
      </c>
      <c r="G8125" s="80">
        <v>7</v>
      </c>
      <c r="H8125" s="280" t="s">
        <v>1394</v>
      </c>
      <c r="I8125" s="80"/>
    </row>
    <row r="8126" spans="1:9">
      <c r="A8126" s="280" t="s">
        <v>9536</v>
      </c>
      <c r="B8126" s="280" t="s">
        <v>1457</v>
      </c>
      <c r="C8126" s="280" t="s">
        <v>1211</v>
      </c>
      <c r="D8126" s="280" t="s">
        <v>1344</v>
      </c>
      <c r="E8126" s="80">
        <v>5.643690855252399</v>
      </c>
      <c r="F8126" s="80">
        <v>707903</v>
      </c>
      <c r="G8126" s="80">
        <v>7</v>
      </c>
      <c r="H8126" s="280" t="s">
        <v>1342</v>
      </c>
      <c r="I8126" s="80"/>
    </row>
    <row r="8127" spans="1:9">
      <c r="A8127" s="280" t="s">
        <v>9537</v>
      </c>
      <c r="B8127" s="280" t="s">
        <v>1393</v>
      </c>
      <c r="C8127" s="280" t="s">
        <v>1211</v>
      </c>
      <c r="D8127" s="280" t="s">
        <v>1344</v>
      </c>
      <c r="E8127" s="80">
        <v>0</v>
      </c>
      <c r="F8127" s="80">
        <v>707903</v>
      </c>
      <c r="G8127" s="80">
        <v>7</v>
      </c>
      <c r="H8127" s="280" t="s">
        <v>1394</v>
      </c>
      <c r="I8127" s="80"/>
    </row>
    <row r="8128" spans="1:9">
      <c r="A8128" s="280" t="s">
        <v>9538</v>
      </c>
      <c r="B8128" s="280" t="s">
        <v>1415</v>
      </c>
      <c r="C8128" s="280" t="s">
        <v>1211</v>
      </c>
      <c r="D8128" s="280" t="s">
        <v>1344</v>
      </c>
      <c r="E8128" s="80">
        <v>0</v>
      </c>
      <c r="F8128" s="80">
        <v>707903</v>
      </c>
      <c r="G8128" s="80">
        <v>7</v>
      </c>
      <c r="H8128" s="280" t="s">
        <v>1394</v>
      </c>
      <c r="I8128" s="80"/>
    </row>
    <row r="8129" spans="1:9">
      <c r="A8129" s="280" t="s">
        <v>9539</v>
      </c>
      <c r="B8129" s="280" t="s">
        <v>1436</v>
      </c>
      <c r="C8129" s="280" t="s">
        <v>1211</v>
      </c>
      <c r="D8129" s="280" t="s">
        <v>1344</v>
      </c>
      <c r="E8129" s="80">
        <v>0</v>
      </c>
      <c r="F8129" s="80">
        <v>707903</v>
      </c>
      <c r="G8129" s="80">
        <v>7</v>
      </c>
      <c r="H8129" s="280" t="s">
        <v>1394</v>
      </c>
      <c r="I8129" s="80"/>
    </row>
    <row r="8130" spans="1:9">
      <c r="A8130" s="280" t="s">
        <v>9540</v>
      </c>
      <c r="B8130" s="280" t="s">
        <v>5752</v>
      </c>
      <c r="C8130" s="280" t="s">
        <v>1212</v>
      </c>
      <c r="D8130" s="280" t="s">
        <v>1394</v>
      </c>
      <c r="E8130" s="80">
        <v>1</v>
      </c>
      <c r="F8130" s="80">
        <v>707903</v>
      </c>
      <c r="G8130" s="80">
        <v>7</v>
      </c>
      <c r="H8130" s="280" t="s">
        <v>1394</v>
      </c>
      <c r="I8130" s="80"/>
    </row>
    <row r="8131" spans="1:9">
      <c r="A8131" s="280" t="s">
        <v>9541</v>
      </c>
      <c r="B8131" s="280" t="s">
        <v>5754</v>
      </c>
      <c r="C8131" s="280" t="s">
        <v>1212</v>
      </c>
      <c r="D8131" s="280" t="s">
        <v>1394</v>
      </c>
      <c r="E8131" s="80">
        <v>1423712.1412564139</v>
      </c>
      <c r="F8131" s="80">
        <v>707903</v>
      </c>
      <c r="G8131" s="80">
        <v>7</v>
      </c>
      <c r="H8131" s="280" t="s">
        <v>1394</v>
      </c>
      <c r="I8131" s="80"/>
    </row>
    <row r="8132" spans="1:9">
      <c r="A8132" s="280" t="s">
        <v>9542</v>
      </c>
      <c r="B8132" s="280" t="s">
        <v>1457</v>
      </c>
      <c r="C8132" s="280" t="s">
        <v>1212</v>
      </c>
      <c r="D8132" s="280" t="s">
        <v>1211</v>
      </c>
      <c r="E8132" s="80">
        <v>0.96603542738915638</v>
      </c>
      <c r="F8132" s="80">
        <v>707903</v>
      </c>
      <c r="G8132" s="80">
        <v>7</v>
      </c>
      <c r="H8132" s="280" t="s">
        <v>1342</v>
      </c>
      <c r="I8132" s="80"/>
    </row>
    <row r="8133" spans="1:9">
      <c r="A8133" s="280" t="s">
        <v>9543</v>
      </c>
      <c r="B8133" s="280" t="s">
        <v>1457</v>
      </c>
      <c r="C8133" s="280" t="s">
        <v>1212</v>
      </c>
      <c r="D8133" s="280" t="s">
        <v>1212</v>
      </c>
      <c r="E8133" s="80">
        <v>1</v>
      </c>
      <c r="F8133" s="80">
        <v>707903</v>
      </c>
      <c r="G8133" s="80">
        <v>7</v>
      </c>
      <c r="H8133" s="280" t="s">
        <v>1342</v>
      </c>
      <c r="I8133" s="80"/>
    </row>
    <row r="8134" spans="1:9">
      <c r="A8134" s="280" t="s">
        <v>9544</v>
      </c>
      <c r="B8134" s="280" t="s">
        <v>1457</v>
      </c>
      <c r="C8134" s="280" t="s">
        <v>1212</v>
      </c>
      <c r="D8134" s="280" t="s">
        <v>1213</v>
      </c>
      <c r="E8134" s="80">
        <v>0.96616481805309373</v>
      </c>
      <c r="F8134" s="80">
        <v>707903</v>
      </c>
      <c r="G8134" s="80">
        <v>7</v>
      </c>
      <c r="H8134" s="280" t="s">
        <v>1342</v>
      </c>
      <c r="I8134" s="80"/>
    </row>
    <row r="8135" spans="1:9">
      <c r="A8135" s="280" t="s">
        <v>9545</v>
      </c>
      <c r="B8135" s="280" t="s">
        <v>1457</v>
      </c>
      <c r="C8135" s="280" t="s">
        <v>1212</v>
      </c>
      <c r="D8135" s="280" t="s">
        <v>1214</v>
      </c>
      <c r="E8135" s="80">
        <v>0.99733893482917146</v>
      </c>
      <c r="F8135" s="80">
        <v>707903</v>
      </c>
      <c r="G8135" s="80">
        <v>7</v>
      </c>
      <c r="H8135" s="280" t="s">
        <v>1342</v>
      </c>
      <c r="I8135" s="80"/>
    </row>
    <row r="8136" spans="1:9">
      <c r="A8136" s="280" t="s">
        <v>9546</v>
      </c>
      <c r="B8136" s="280" t="s">
        <v>1457</v>
      </c>
      <c r="C8136" s="280" t="s">
        <v>1212</v>
      </c>
      <c r="D8136" s="280" t="s">
        <v>1215</v>
      </c>
      <c r="E8136" s="80">
        <v>0.99597395442137515</v>
      </c>
      <c r="F8136" s="80">
        <v>707903</v>
      </c>
      <c r="G8136" s="80">
        <v>7</v>
      </c>
      <c r="H8136" s="280" t="s">
        <v>1342</v>
      </c>
      <c r="I8136" s="80"/>
    </row>
    <row r="8137" spans="1:9">
      <c r="A8137" s="280" t="s">
        <v>9547</v>
      </c>
      <c r="B8137" s="280" t="s">
        <v>1457</v>
      </c>
      <c r="C8137" s="280" t="s">
        <v>1212</v>
      </c>
      <c r="D8137" s="280" t="s">
        <v>1216</v>
      </c>
      <c r="E8137" s="80">
        <v>1.3969753761267376</v>
      </c>
      <c r="F8137" s="80">
        <v>707903</v>
      </c>
      <c r="G8137" s="80">
        <v>7</v>
      </c>
      <c r="H8137" s="280" t="s">
        <v>1342</v>
      </c>
      <c r="I8137" s="80"/>
    </row>
    <row r="8138" spans="1:9">
      <c r="A8138" s="280" t="s">
        <v>9548</v>
      </c>
      <c r="B8138" s="280" t="s">
        <v>1457</v>
      </c>
      <c r="C8138" s="280" t="s">
        <v>1212</v>
      </c>
      <c r="D8138" s="280" t="s">
        <v>1217</v>
      </c>
      <c r="E8138" s="80">
        <v>0.89627097526095423</v>
      </c>
      <c r="F8138" s="80">
        <v>707903</v>
      </c>
      <c r="G8138" s="80">
        <v>7</v>
      </c>
      <c r="H8138" s="280" t="s">
        <v>1342</v>
      </c>
      <c r="I8138" s="80"/>
    </row>
    <row r="8139" spans="1:9">
      <c r="A8139" s="280" t="s">
        <v>9549</v>
      </c>
      <c r="B8139" s="280" t="s">
        <v>1457</v>
      </c>
      <c r="C8139" s="280" t="s">
        <v>1212</v>
      </c>
      <c r="D8139" s="280" t="s">
        <v>1218</v>
      </c>
      <c r="E8139" s="80">
        <v>1.007006887877798</v>
      </c>
      <c r="F8139" s="80">
        <v>707903</v>
      </c>
      <c r="G8139" s="80">
        <v>7</v>
      </c>
      <c r="H8139" s="280" t="s">
        <v>1342</v>
      </c>
      <c r="I8139" s="80"/>
    </row>
    <row r="8140" spans="1:9">
      <c r="A8140" s="280" t="s">
        <v>9550</v>
      </c>
      <c r="B8140" s="280" t="s">
        <v>1457</v>
      </c>
      <c r="C8140" s="280" t="s">
        <v>1212</v>
      </c>
      <c r="D8140" s="280" t="s">
        <v>1219</v>
      </c>
      <c r="E8140" s="80">
        <v>163879.98666824194</v>
      </c>
      <c r="F8140" s="80">
        <v>707903</v>
      </c>
      <c r="G8140" s="80">
        <v>7</v>
      </c>
      <c r="H8140" s="280" t="s">
        <v>1342</v>
      </c>
      <c r="I8140" s="80"/>
    </row>
    <row r="8141" spans="1:9">
      <c r="A8141" s="280" t="s">
        <v>9551</v>
      </c>
      <c r="B8141" s="280" t="s">
        <v>1457</v>
      </c>
      <c r="C8141" s="280" t="s">
        <v>1212</v>
      </c>
      <c r="D8141" s="280" t="s">
        <v>1347</v>
      </c>
      <c r="E8141" s="80">
        <v>2.2226972590464023</v>
      </c>
      <c r="F8141" s="80">
        <v>707903</v>
      </c>
      <c r="G8141" s="80">
        <v>7</v>
      </c>
      <c r="H8141" s="280" t="s">
        <v>1342</v>
      </c>
      <c r="I8141" s="80"/>
    </row>
    <row r="8142" spans="1:9">
      <c r="A8142" s="280" t="s">
        <v>9552</v>
      </c>
      <c r="B8142" s="280" t="s">
        <v>1393</v>
      </c>
      <c r="C8142" s="280" t="s">
        <v>1212</v>
      </c>
      <c r="D8142" s="280" t="s">
        <v>1347</v>
      </c>
      <c r="E8142" s="80">
        <v>0</v>
      </c>
      <c r="F8142" s="80">
        <v>707903</v>
      </c>
      <c r="G8142" s="80">
        <v>7</v>
      </c>
      <c r="H8142" s="280" t="s">
        <v>1394</v>
      </c>
      <c r="I8142" s="80"/>
    </row>
    <row r="8143" spans="1:9">
      <c r="A8143" s="280" t="s">
        <v>9553</v>
      </c>
      <c r="B8143" s="280" t="s">
        <v>1415</v>
      </c>
      <c r="C8143" s="280" t="s">
        <v>1212</v>
      </c>
      <c r="D8143" s="280" t="s">
        <v>1347</v>
      </c>
      <c r="E8143" s="80">
        <v>0</v>
      </c>
      <c r="F8143" s="80">
        <v>707903</v>
      </c>
      <c r="G8143" s="80">
        <v>7</v>
      </c>
      <c r="H8143" s="280" t="s">
        <v>1394</v>
      </c>
      <c r="I8143" s="80"/>
    </row>
    <row r="8144" spans="1:9">
      <c r="A8144" s="280" t="s">
        <v>9554</v>
      </c>
      <c r="B8144" s="280" t="s">
        <v>1436</v>
      </c>
      <c r="C8144" s="280" t="s">
        <v>1212</v>
      </c>
      <c r="D8144" s="280" t="s">
        <v>1347</v>
      </c>
      <c r="E8144" s="80">
        <v>0</v>
      </c>
      <c r="F8144" s="80">
        <v>707903</v>
      </c>
      <c r="G8144" s="80">
        <v>7</v>
      </c>
      <c r="H8144" s="280" t="s">
        <v>1394</v>
      </c>
      <c r="I8144" s="80"/>
    </row>
    <row r="8145" spans="1:9">
      <c r="A8145" s="280" t="s">
        <v>9555</v>
      </c>
      <c r="B8145" s="280" t="s">
        <v>1457</v>
      </c>
      <c r="C8145" s="280" t="s">
        <v>1212</v>
      </c>
      <c r="D8145" s="280" t="s">
        <v>1344</v>
      </c>
      <c r="E8145" s="80">
        <v>5.4519711983102113</v>
      </c>
      <c r="F8145" s="80">
        <v>707903</v>
      </c>
      <c r="G8145" s="80">
        <v>7</v>
      </c>
      <c r="H8145" s="280" t="s">
        <v>1342</v>
      </c>
      <c r="I8145" s="80"/>
    </row>
    <row r="8146" spans="1:9">
      <c r="A8146" s="280" t="s">
        <v>9556</v>
      </c>
      <c r="B8146" s="280" t="s">
        <v>1393</v>
      </c>
      <c r="C8146" s="280" t="s">
        <v>1212</v>
      </c>
      <c r="D8146" s="280" t="s">
        <v>1344</v>
      </c>
      <c r="E8146" s="80">
        <v>0</v>
      </c>
      <c r="F8146" s="80">
        <v>707903</v>
      </c>
      <c r="G8146" s="80">
        <v>7</v>
      </c>
      <c r="H8146" s="280" t="s">
        <v>1394</v>
      </c>
      <c r="I8146" s="80"/>
    </row>
    <row r="8147" spans="1:9">
      <c r="A8147" s="280" t="s">
        <v>9557</v>
      </c>
      <c r="B8147" s="280" t="s">
        <v>1415</v>
      </c>
      <c r="C8147" s="280" t="s">
        <v>1212</v>
      </c>
      <c r="D8147" s="280" t="s">
        <v>1344</v>
      </c>
      <c r="E8147" s="80">
        <v>0</v>
      </c>
      <c r="F8147" s="80">
        <v>707903</v>
      </c>
      <c r="G8147" s="80">
        <v>7</v>
      </c>
      <c r="H8147" s="280" t="s">
        <v>1394</v>
      </c>
      <c r="I8147" s="80"/>
    </row>
    <row r="8148" spans="1:9">
      <c r="A8148" s="280" t="s">
        <v>9558</v>
      </c>
      <c r="B8148" s="280" t="s">
        <v>1436</v>
      </c>
      <c r="C8148" s="280" t="s">
        <v>1212</v>
      </c>
      <c r="D8148" s="280" t="s">
        <v>1344</v>
      </c>
      <c r="E8148" s="80">
        <v>0</v>
      </c>
      <c r="F8148" s="80">
        <v>707903</v>
      </c>
      <c r="G8148" s="80">
        <v>7</v>
      </c>
      <c r="H8148" s="280" t="s">
        <v>1394</v>
      </c>
      <c r="I8148" s="80"/>
    </row>
    <row r="8149" spans="1:9">
      <c r="A8149" s="280" t="s">
        <v>9559</v>
      </c>
      <c r="B8149" s="280" t="s">
        <v>5752</v>
      </c>
      <c r="C8149" s="280" t="s">
        <v>1213</v>
      </c>
      <c r="D8149" s="280" t="s">
        <v>1394</v>
      </c>
      <c r="E8149" s="80">
        <v>1</v>
      </c>
      <c r="F8149" s="80">
        <v>707903</v>
      </c>
      <c r="G8149" s="80">
        <v>7</v>
      </c>
      <c r="H8149" s="280" t="s">
        <v>1394</v>
      </c>
      <c r="I8149" s="80"/>
    </row>
    <row r="8150" spans="1:9">
      <c r="A8150" s="280" t="s">
        <v>9560</v>
      </c>
      <c r="B8150" s="280" t="s">
        <v>5754</v>
      </c>
      <c r="C8150" s="280" t="s">
        <v>1213</v>
      </c>
      <c r="D8150" s="280" t="s">
        <v>1394</v>
      </c>
      <c r="E8150" s="80">
        <v>1473640.2805634616</v>
      </c>
      <c r="F8150" s="80">
        <v>707903</v>
      </c>
      <c r="G8150" s="80">
        <v>7</v>
      </c>
      <c r="H8150" s="280" t="s">
        <v>1394</v>
      </c>
      <c r="I8150" s="80"/>
    </row>
    <row r="8151" spans="1:9">
      <c r="A8151" s="280" t="s">
        <v>9561</v>
      </c>
      <c r="B8151" s="280" t="s">
        <v>1457</v>
      </c>
      <c r="C8151" s="280" t="s">
        <v>1213</v>
      </c>
      <c r="D8151" s="280" t="s">
        <v>1211</v>
      </c>
      <c r="E8151" s="80">
        <v>0.99986864064700687</v>
      </c>
      <c r="F8151" s="80">
        <v>707903</v>
      </c>
      <c r="G8151" s="80">
        <v>7</v>
      </c>
      <c r="H8151" s="280" t="s">
        <v>1342</v>
      </c>
      <c r="I8151" s="80"/>
    </row>
    <row r="8152" spans="1:9">
      <c r="A8152" s="280" t="s">
        <v>9562</v>
      </c>
      <c r="B8152" s="280" t="s">
        <v>1457</v>
      </c>
      <c r="C8152" s="280" t="s">
        <v>1213</v>
      </c>
      <c r="D8152" s="280" t="s">
        <v>1212</v>
      </c>
      <c r="E8152" s="80">
        <v>1.0367639599698633</v>
      </c>
      <c r="F8152" s="80">
        <v>707903</v>
      </c>
      <c r="G8152" s="80">
        <v>7</v>
      </c>
      <c r="H8152" s="280" t="s">
        <v>1342</v>
      </c>
      <c r="I8152" s="80"/>
    </row>
    <row r="8153" spans="1:9">
      <c r="A8153" s="280" t="s">
        <v>9563</v>
      </c>
      <c r="B8153" s="280" t="s">
        <v>1457</v>
      </c>
      <c r="C8153" s="280" t="s">
        <v>1213</v>
      </c>
      <c r="D8153" s="280" t="s">
        <v>1213</v>
      </c>
      <c r="E8153" s="80">
        <v>1</v>
      </c>
      <c r="F8153" s="80">
        <v>707903</v>
      </c>
      <c r="G8153" s="80">
        <v>7</v>
      </c>
      <c r="H8153" s="280" t="s">
        <v>1342</v>
      </c>
      <c r="I8153" s="80"/>
    </row>
    <row r="8154" spans="1:9">
      <c r="A8154" s="280" t="s">
        <v>9564</v>
      </c>
      <c r="B8154" s="280" t="s">
        <v>1457</v>
      </c>
      <c r="C8154" s="280" t="s">
        <v>1213</v>
      </c>
      <c r="D8154" s="280" t="s">
        <v>1214</v>
      </c>
      <c r="E8154" s="80">
        <v>1.0340078238318715</v>
      </c>
      <c r="F8154" s="80">
        <v>707903</v>
      </c>
      <c r="G8154" s="80">
        <v>7</v>
      </c>
      <c r="H8154" s="280" t="s">
        <v>1342</v>
      </c>
      <c r="I8154" s="80"/>
    </row>
    <row r="8155" spans="1:9">
      <c r="A8155" s="280" t="s">
        <v>9565</v>
      </c>
      <c r="B8155" s="280" t="s">
        <v>1457</v>
      </c>
      <c r="C8155" s="280" t="s">
        <v>1213</v>
      </c>
      <c r="D8155" s="280" t="s">
        <v>1215</v>
      </c>
      <c r="E8155" s="80">
        <v>1.0325446240657887</v>
      </c>
      <c r="F8155" s="80">
        <v>707903</v>
      </c>
      <c r="G8155" s="80">
        <v>7</v>
      </c>
      <c r="H8155" s="280" t="s">
        <v>1342</v>
      </c>
      <c r="I8155" s="80"/>
    </row>
    <row r="8156" spans="1:9">
      <c r="A8156" s="280" t="s">
        <v>9566</v>
      </c>
      <c r="B8156" s="280" t="s">
        <v>1457</v>
      </c>
      <c r="C8156" s="280" t="s">
        <v>1213</v>
      </c>
      <c r="D8156" s="280" t="s">
        <v>1216</v>
      </c>
      <c r="E8156" s="80">
        <v>1.4505346289807326</v>
      </c>
      <c r="F8156" s="80">
        <v>707903</v>
      </c>
      <c r="G8156" s="80">
        <v>7</v>
      </c>
      <c r="H8156" s="280" t="s">
        <v>1342</v>
      </c>
      <c r="I8156" s="80"/>
    </row>
    <row r="8157" spans="1:9">
      <c r="A8157" s="280" t="s">
        <v>9567</v>
      </c>
      <c r="B8157" s="280" t="s">
        <v>1457</v>
      </c>
      <c r="C8157" s="280" t="s">
        <v>1213</v>
      </c>
      <c r="D8157" s="280" t="s">
        <v>1217</v>
      </c>
      <c r="E8157" s="80">
        <v>0.92890849556054578</v>
      </c>
      <c r="F8157" s="80">
        <v>707903</v>
      </c>
      <c r="G8157" s="80">
        <v>7</v>
      </c>
      <c r="H8157" s="280" t="s">
        <v>1342</v>
      </c>
      <c r="I8157" s="80"/>
    </row>
    <row r="8158" spans="1:9">
      <c r="A8158" s="280" t="s">
        <v>9568</v>
      </c>
      <c r="B8158" s="280" t="s">
        <v>1457</v>
      </c>
      <c r="C8158" s="280" t="s">
        <v>1213</v>
      </c>
      <c r="D8158" s="280" t="s">
        <v>1218</v>
      </c>
      <c r="E8158" s="80">
        <v>1.0410660514783783</v>
      </c>
      <c r="F8158" s="80">
        <v>707903</v>
      </c>
      <c r="G8158" s="80">
        <v>7</v>
      </c>
      <c r="H8158" s="280" t="s">
        <v>1342</v>
      </c>
      <c r="I8158" s="80"/>
    </row>
    <row r="8159" spans="1:9">
      <c r="A8159" s="280" t="s">
        <v>9569</v>
      </c>
      <c r="B8159" s="280" t="s">
        <v>1457</v>
      </c>
      <c r="C8159" s="280" t="s">
        <v>1213</v>
      </c>
      <c r="D8159" s="280" t="s">
        <v>1219</v>
      </c>
      <c r="E8159" s="80">
        <v>169492.12628616625</v>
      </c>
      <c r="F8159" s="80">
        <v>707903</v>
      </c>
      <c r="G8159" s="80">
        <v>7</v>
      </c>
      <c r="H8159" s="280" t="s">
        <v>1342</v>
      </c>
      <c r="I8159" s="80"/>
    </row>
    <row r="8160" spans="1:9">
      <c r="A8160" s="280" t="s">
        <v>9570</v>
      </c>
      <c r="B8160" s="280" t="s">
        <v>1457</v>
      </c>
      <c r="C8160" s="280" t="s">
        <v>1213</v>
      </c>
      <c r="D8160" s="280" t="s">
        <v>1347</v>
      </c>
      <c r="E8160" s="80">
        <v>2.3002721905822376</v>
      </c>
      <c r="F8160" s="80">
        <v>707903</v>
      </c>
      <c r="G8160" s="80">
        <v>7</v>
      </c>
      <c r="H8160" s="280" t="s">
        <v>1342</v>
      </c>
      <c r="I8160" s="80"/>
    </row>
    <row r="8161" spans="1:9">
      <c r="A8161" s="280" t="s">
        <v>9571</v>
      </c>
      <c r="B8161" s="280" t="s">
        <v>1393</v>
      </c>
      <c r="C8161" s="280" t="s">
        <v>1213</v>
      </c>
      <c r="D8161" s="280" t="s">
        <v>1347</v>
      </c>
      <c r="E8161" s="80">
        <v>0</v>
      </c>
      <c r="F8161" s="80">
        <v>707903</v>
      </c>
      <c r="G8161" s="80">
        <v>7</v>
      </c>
      <c r="H8161" s="280" t="s">
        <v>1394</v>
      </c>
      <c r="I8161" s="80"/>
    </row>
    <row r="8162" spans="1:9">
      <c r="A8162" s="280" t="s">
        <v>9572</v>
      </c>
      <c r="B8162" s="280" t="s">
        <v>1415</v>
      </c>
      <c r="C8162" s="280" t="s">
        <v>1213</v>
      </c>
      <c r="D8162" s="280" t="s">
        <v>1347</v>
      </c>
      <c r="E8162" s="80">
        <v>0</v>
      </c>
      <c r="F8162" s="80">
        <v>707903</v>
      </c>
      <c r="G8162" s="80">
        <v>7</v>
      </c>
      <c r="H8162" s="280" t="s">
        <v>1394</v>
      </c>
      <c r="I8162" s="80"/>
    </row>
    <row r="8163" spans="1:9">
      <c r="A8163" s="280" t="s">
        <v>9573</v>
      </c>
      <c r="B8163" s="280" t="s">
        <v>1436</v>
      </c>
      <c r="C8163" s="280" t="s">
        <v>1213</v>
      </c>
      <c r="D8163" s="280" t="s">
        <v>1347</v>
      </c>
      <c r="E8163" s="80">
        <v>0</v>
      </c>
      <c r="F8163" s="80">
        <v>707903</v>
      </c>
      <c r="G8163" s="80">
        <v>7</v>
      </c>
      <c r="H8163" s="280" t="s">
        <v>1394</v>
      </c>
      <c r="I8163" s="80"/>
    </row>
    <row r="8164" spans="1:9">
      <c r="A8164" s="280" t="s">
        <v>9574</v>
      </c>
      <c r="B8164" s="280" t="s">
        <v>1457</v>
      </c>
      <c r="C8164" s="280" t="s">
        <v>1213</v>
      </c>
      <c r="D8164" s="280" t="s">
        <v>1344</v>
      </c>
      <c r="E8164" s="80">
        <v>5.6429383544223777</v>
      </c>
      <c r="F8164" s="80">
        <v>707903</v>
      </c>
      <c r="G8164" s="80">
        <v>7</v>
      </c>
      <c r="H8164" s="280" t="s">
        <v>1342</v>
      </c>
      <c r="I8164" s="80"/>
    </row>
    <row r="8165" spans="1:9">
      <c r="A8165" s="280" t="s">
        <v>9575</v>
      </c>
      <c r="B8165" s="280" t="s">
        <v>1393</v>
      </c>
      <c r="C8165" s="280" t="s">
        <v>1213</v>
      </c>
      <c r="D8165" s="280" t="s">
        <v>1344</v>
      </c>
      <c r="E8165" s="80">
        <v>0</v>
      </c>
      <c r="F8165" s="80">
        <v>707903</v>
      </c>
      <c r="G8165" s="80">
        <v>7</v>
      </c>
      <c r="H8165" s="280" t="s">
        <v>1394</v>
      </c>
      <c r="I8165" s="80"/>
    </row>
    <row r="8166" spans="1:9">
      <c r="A8166" s="280" t="s">
        <v>9576</v>
      </c>
      <c r="B8166" s="280" t="s">
        <v>1415</v>
      </c>
      <c r="C8166" s="280" t="s">
        <v>1213</v>
      </c>
      <c r="D8166" s="280" t="s">
        <v>1344</v>
      </c>
      <c r="E8166" s="80">
        <v>0</v>
      </c>
      <c r="F8166" s="80">
        <v>707903</v>
      </c>
      <c r="G8166" s="80">
        <v>7</v>
      </c>
      <c r="H8166" s="280" t="s">
        <v>1394</v>
      </c>
      <c r="I8166" s="80"/>
    </row>
    <row r="8167" spans="1:9">
      <c r="A8167" s="280" t="s">
        <v>9577</v>
      </c>
      <c r="B8167" s="280" t="s">
        <v>1436</v>
      </c>
      <c r="C8167" s="280" t="s">
        <v>1213</v>
      </c>
      <c r="D8167" s="280" t="s">
        <v>1344</v>
      </c>
      <c r="E8167" s="80">
        <v>0</v>
      </c>
      <c r="F8167" s="80">
        <v>707903</v>
      </c>
      <c r="G8167" s="80">
        <v>7</v>
      </c>
      <c r="H8167" s="280" t="s">
        <v>1394</v>
      </c>
      <c r="I8167" s="80"/>
    </row>
    <row r="8168" spans="1:9">
      <c r="A8168" s="280" t="s">
        <v>9578</v>
      </c>
      <c r="B8168" s="280" t="s">
        <v>5752</v>
      </c>
      <c r="C8168" s="280" t="s">
        <v>1214</v>
      </c>
      <c r="D8168" s="280" t="s">
        <v>1394</v>
      </c>
      <c r="E8168" s="80">
        <v>1</v>
      </c>
      <c r="F8168" s="80">
        <v>707903</v>
      </c>
      <c r="G8168" s="80">
        <v>7</v>
      </c>
      <c r="H8168" s="280" t="s">
        <v>1394</v>
      </c>
      <c r="I8168" s="80"/>
    </row>
    <row r="8169" spans="1:9">
      <c r="A8169" s="280" t="s">
        <v>9579</v>
      </c>
      <c r="B8169" s="280" t="s">
        <v>5754</v>
      </c>
      <c r="C8169" s="280" t="s">
        <v>1214</v>
      </c>
      <c r="D8169" s="280" t="s">
        <v>1394</v>
      </c>
      <c r="E8169" s="80">
        <v>1427596.1134441164</v>
      </c>
      <c r="F8169" s="80">
        <v>707903</v>
      </c>
      <c r="G8169" s="80">
        <v>7</v>
      </c>
      <c r="H8169" s="280" t="s">
        <v>1394</v>
      </c>
      <c r="I8169" s="80"/>
    </row>
    <row r="8170" spans="1:9">
      <c r="A8170" s="280" t="s">
        <v>9580</v>
      </c>
      <c r="B8170" s="280" t="s">
        <v>1457</v>
      </c>
      <c r="C8170" s="280" t="s">
        <v>1214</v>
      </c>
      <c r="D8170" s="280" t="s">
        <v>1211</v>
      </c>
      <c r="E8170" s="80">
        <v>0.96866148329513269</v>
      </c>
      <c r="F8170" s="80">
        <v>707903</v>
      </c>
      <c r="G8170" s="80">
        <v>7</v>
      </c>
      <c r="H8170" s="280" t="s">
        <v>1342</v>
      </c>
      <c r="I8170" s="80"/>
    </row>
    <row r="8171" spans="1:9">
      <c r="A8171" s="280" t="s">
        <v>9581</v>
      </c>
      <c r="B8171" s="280" t="s">
        <v>1457</v>
      </c>
      <c r="C8171" s="280" t="s">
        <v>1214</v>
      </c>
      <c r="D8171" s="280" t="s">
        <v>1212</v>
      </c>
      <c r="E8171" s="80">
        <v>1.0027186058150654</v>
      </c>
      <c r="F8171" s="80">
        <v>707903</v>
      </c>
      <c r="G8171" s="80">
        <v>7</v>
      </c>
      <c r="H8171" s="280" t="s">
        <v>1342</v>
      </c>
      <c r="I8171" s="80"/>
    </row>
    <row r="8172" spans="1:9">
      <c r="A8172" s="280" t="s">
        <v>9582</v>
      </c>
      <c r="B8172" s="280" t="s">
        <v>1457</v>
      </c>
      <c r="C8172" s="280" t="s">
        <v>1214</v>
      </c>
      <c r="D8172" s="280" t="s">
        <v>1213</v>
      </c>
      <c r="E8172" s="80">
        <v>0.96879132762328923</v>
      </c>
      <c r="F8172" s="80">
        <v>707903</v>
      </c>
      <c r="G8172" s="80">
        <v>7</v>
      </c>
      <c r="H8172" s="280" t="s">
        <v>1342</v>
      </c>
      <c r="I8172" s="80"/>
    </row>
    <row r="8173" spans="1:9">
      <c r="A8173" s="280" t="s">
        <v>9583</v>
      </c>
      <c r="B8173" s="280" t="s">
        <v>1457</v>
      </c>
      <c r="C8173" s="280" t="s">
        <v>1214</v>
      </c>
      <c r="D8173" s="280" t="s">
        <v>1214</v>
      </c>
      <c r="E8173" s="80">
        <v>1</v>
      </c>
      <c r="F8173" s="80">
        <v>707903</v>
      </c>
      <c r="G8173" s="80">
        <v>7</v>
      </c>
      <c r="H8173" s="280" t="s">
        <v>1342</v>
      </c>
      <c r="I8173" s="80"/>
    </row>
    <row r="8174" spans="1:9">
      <c r="A8174" s="280" t="s">
        <v>9584</v>
      </c>
      <c r="B8174" s="280" t="s">
        <v>1457</v>
      </c>
      <c r="C8174" s="280" t="s">
        <v>1214</v>
      </c>
      <c r="D8174" s="280" t="s">
        <v>1215</v>
      </c>
      <c r="E8174" s="80">
        <v>0.99868266282887586</v>
      </c>
      <c r="F8174" s="80">
        <v>707903</v>
      </c>
      <c r="G8174" s="80">
        <v>7</v>
      </c>
      <c r="H8174" s="280" t="s">
        <v>1342</v>
      </c>
      <c r="I8174" s="80"/>
    </row>
    <row r="8175" spans="1:9">
      <c r="A8175" s="280" t="s">
        <v>9585</v>
      </c>
      <c r="B8175" s="280" t="s">
        <v>1457</v>
      </c>
      <c r="C8175" s="280" t="s">
        <v>1214</v>
      </c>
      <c r="D8175" s="280" t="s">
        <v>1216</v>
      </c>
      <c r="E8175" s="80">
        <v>1.4004861653171226</v>
      </c>
      <c r="F8175" s="80">
        <v>707903</v>
      </c>
      <c r="G8175" s="80">
        <v>7</v>
      </c>
      <c r="H8175" s="280" t="s">
        <v>1342</v>
      </c>
      <c r="I8175" s="80"/>
    </row>
    <row r="8176" spans="1:9">
      <c r="A8176" s="280" t="s">
        <v>9586</v>
      </c>
      <c r="B8176" s="280" t="s">
        <v>1457</v>
      </c>
      <c r="C8176" s="280" t="s">
        <v>1214</v>
      </c>
      <c r="D8176" s="280" t="s">
        <v>1217</v>
      </c>
      <c r="E8176" s="80">
        <v>0.89870963057372799</v>
      </c>
      <c r="F8176" s="80">
        <v>707903</v>
      </c>
      <c r="G8176" s="80">
        <v>7</v>
      </c>
      <c r="H8176" s="280" t="s">
        <v>1342</v>
      </c>
      <c r="I8176" s="80"/>
    </row>
    <row r="8177" spans="1:9">
      <c r="A8177" s="280" t="s">
        <v>9587</v>
      </c>
      <c r="B8177" s="280" t="s">
        <v>1457</v>
      </c>
      <c r="C8177" s="280" t="s">
        <v>1214</v>
      </c>
      <c r="D8177" s="280" t="s">
        <v>1218</v>
      </c>
      <c r="E8177" s="80">
        <v>1.0095359476555112</v>
      </c>
      <c r="F8177" s="80">
        <v>707903</v>
      </c>
      <c r="G8177" s="80">
        <v>7</v>
      </c>
      <c r="H8177" s="280" t="s">
        <v>1342</v>
      </c>
      <c r="I8177" s="80"/>
    </row>
    <row r="8178" spans="1:9">
      <c r="A8178" s="280" t="s">
        <v>9588</v>
      </c>
      <c r="B8178" s="280" t="s">
        <v>1457</v>
      </c>
      <c r="C8178" s="280" t="s">
        <v>1214</v>
      </c>
      <c r="D8178" s="280" t="s">
        <v>1219</v>
      </c>
      <c r="E8178" s="80">
        <v>163920.99679601067</v>
      </c>
      <c r="F8178" s="80">
        <v>707903</v>
      </c>
      <c r="G8178" s="80">
        <v>7</v>
      </c>
      <c r="H8178" s="280" t="s">
        <v>1342</v>
      </c>
      <c r="I8178" s="80"/>
    </row>
    <row r="8179" spans="1:9">
      <c r="A8179" s="280" t="s">
        <v>9589</v>
      </c>
      <c r="B8179" s="280" t="s">
        <v>1457</v>
      </c>
      <c r="C8179" s="280" t="s">
        <v>1214</v>
      </c>
      <c r="D8179" s="280" t="s">
        <v>1347</v>
      </c>
      <c r="E8179" s="80">
        <v>2.2284922033717582</v>
      </c>
      <c r="F8179" s="80">
        <v>707903</v>
      </c>
      <c r="G8179" s="80">
        <v>7</v>
      </c>
      <c r="H8179" s="280" t="s">
        <v>1342</v>
      </c>
      <c r="I8179" s="80"/>
    </row>
    <row r="8180" spans="1:9">
      <c r="A8180" s="280" t="s">
        <v>9590</v>
      </c>
      <c r="B8180" s="280" t="s">
        <v>1393</v>
      </c>
      <c r="C8180" s="280" t="s">
        <v>1214</v>
      </c>
      <c r="D8180" s="280" t="s">
        <v>1347</v>
      </c>
      <c r="E8180" s="80">
        <v>0</v>
      </c>
      <c r="F8180" s="80">
        <v>707903</v>
      </c>
      <c r="G8180" s="80">
        <v>7</v>
      </c>
      <c r="H8180" s="280" t="s">
        <v>1394</v>
      </c>
      <c r="I8180" s="80"/>
    </row>
    <row r="8181" spans="1:9">
      <c r="A8181" s="280" t="s">
        <v>9591</v>
      </c>
      <c r="B8181" s="280" t="s">
        <v>1415</v>
      </c>
      <c r="C8181" s="280" t="s">
        <v>1214</v>
      </c>
      <c r="D8181" s="280" t="s">
        <v>1347</v>
      </c>
      <c r="E8181" s="80">
        <v>0</v>
      </c>
      <c r="F8181" s="80">
        <v>707903</v>
      </c>
      <c r="G8181" s="80">
        <v>7</v>
      </c>
      <c r="H8181" s="280" t="s">
        <v>1394</v>
      </c>
      <c r="I8181" s="80"/>
    </row>
    <row r="8182" spans="1:9">
      <c r="A8182" s="280" t="s">
        <v>9592</v>
      </c>
      <c r="B8182" s="280" t="s">
        <v>1436</v>
      </c>
      <c r="C8182" s="280" t="s">
        <v>1214</v>
      </c>
      <c r="D8182" s="280" t="s">
        <v>1347</v>
      </c>
      <c r="E8182" s="80">
        <v>0</v>
      </c>
      <c r="F8182" s="80">
        <v>707903</v>
      </c>
      <c r="G8182" s="80">
        <v>7</v>
      </c>
      <c r="H8182" s="280" t="s">
        <v>1394</v>
      </c>
      <c r="I8182" s="80"/>
    </row>
    <row r="8183" spans="1:9">
      <c r="A8183" s="280" t="s">
        <v>9593</v>
      </c>
      <c r="B8183" s="280" t="s">
        <v>1457</v>
      </c>
      <c r="C8183" s="280" t="s">
        <v>1214</v>
      </c>
      <c r="D8183" s="280" t="s">
        <v>1344</v>
      </c>
      <c r="E8183" s="80">
        <v>5.4666802113201971</v>
      </c>
      <c r="F8183" s="80">
        <v>707903</v>
      </c>
      <c r="G8183" s="80">
        <v>7</v>
      </c>
      <c r="H8183" s="280" t="s">
        <v>1342</v>
      </c>
      <c r="I8183" s="80"/>
    </row>
    <row r="8184" spans="1:9">
      <c r="A8184" s="280" t="s">
        <v>9594</v>
      </c>
      <c r="B8184" s="280" t="s">
        <v>1393</v>
      </c>
      <c r="C8184" s="280" t="s">
        <v>1214</v>
      </c>
      <c r="D8184" s="280" t="s">
        <v>1344</v>
      </c>
      <c r="E8184" s="80">
        <v>0</v>
      </c>
      <c r="F8184" s="80">
        <v>707903</v>
      </c>
      <c r="G8184" s="80">
        <v>7</v>
      </c>
      <c r="H8184" s="280" t="s">
        <v>1394</v>
      </c>
      <c r="I8184" s="80"/>
    </row>
    <row r="8185" spans="1:9">
      <c r="A8185" s="280" t="s">
        <v>9595</v>
      </c>
      <c r="B8185" s="280" t="s">
        <v>1415</v>
      </c>
      <c r="C8185" s="280" t="s">
        <v>1214</v>
      </c>
      <c r="D8185" s="280" t="s">
        <v>1344</v>
      </c>
      <c r="E8185" s="80">
        <v>0</v>
      </c>
      <c r="F8185" s="80">
        <v>707903</v>
      </c>
      <c r="G8185" s="80">
        <v>7</v>
      </c>
      <c r="H8185" s="280" t="s">
        <v>1394</v>
      </c>
      <c r="I8185" s="80"/>
    </row>
    <row r="8186" spans="1:9">
      <c r="A8186" s="280" t="s">
        <v>9596</v>
      </c>
      <c r="B8186" s="280" t="s">
        <v>1436</v>
      </c>
      <c r="C8186" s="280" t="s">
        <v>1214</v>
      </c>
      <c r="D8186" s="280" t="s">
        <v>1344</v>
      </c>
      <c r="E8186" s="80">
        <v>0</v>
      </c>
      <c r="F8186" s="80">
        <v>707903</v>
      </c>
      <c r="G8186" s="80">
        <v>7</v>
      </c>
      <c r="H8186" s="280" t="s">
        <v>1394</v>
      </c>
      <c r="I8186" s="80"/>
    </row>
    <row r="8187" spans="1:9">
      <c r="A8187" s="280" t="s">
        <v>9597</v>
      </c>
      <c r="B8187" s="280" t="s">
        <v>5752</v>
      </c>
      <c r="C8187" s="280" t="s">
        <v>1215</v>
      </c>
      <c r="D8187" s="280" t="s">
        <v>1394</v>
      </c>
      <c r="E8187" s="80">
        <v>1</v>
      </c>
      <c r="F8187" s="80">
        <v>707903</v>
      </c>
      <c r="G8187" s="80">
        <v>7</v>
      </c>
      <c r="H8187" s="280" t="s">
        <v>1394</v>
      </c>
      <c r="I8187" s="80"/>
    </row>
    <row r="8188" spans="1:9">
      <c r="A8188" s="280" t="s">
        <v>9598</v>
      </c>
      <c r="B8188" s="280" t="s">
        <v>5754</v>
      </c>
      <c r="C8188" s="280" t="s">
        <v>1215</v>
      </c>
      <c r="D8188" s="280" t="s">
        <v>1394</v>
      </c>
      <c r="E8188" s="80">
        <v>1429388.8839219736</v>
      </c>
      <c r="F8188" s="80">
        <v>707903</v>
      </c>
      <c r="G8188" s="80">
        <v>7</v>
      </c>
      <c r="H8188" s="280" t="s">
        <v>1394</v>
      </c>
      <c r="I8188" s="80"/>
    </row>
    <row r="8189" spans="1:9">
      <c r="A8189" s="280" t="s">
        <v>9599</v>
      </c>
      <c r="B8189" s="280" t="s">
        <v>1457</v>
      </c>
      <c r="C8189" s="280" t="s">
        <v>1215</v>
      </c>
      <c r="D8189" s="280" t="s">
        <v>1211</v>
      </c>
      <c r="E8189" s="80">
        <v>0.96993151423962742</v>
      </c>
      <c r="F8189" s="80">
        <v>707903</v>
      </c>
      <c r="G8189" s="80">
        <v>7</v>
      </c>
      <c r="H8189" s="280" t="s">
        <v>1342</v>
      </c>
      <c r="I8189" s="80"/>
    </row>
    <row r="8190" spans="1:9">
      <c r="A8190" s="280" t="s">
        <v>9600</v>
      </c>
      <c r="B8190" s="280" t="s">
        <v>1457</v>
      </c>
      <c r="C8190" s="280" t="s">
        <v>1215</v>
      </c>
      <c r="D8190" s="280" t="s">
        <v>1212</v>
      </c>
      <c r="E8190" s="80">
        <v>1.0040735610766394</v>
      </c>
      <c r="F8190" s="80">
        <v>707903</v>
      </c>
      <c r="G8190" s="80">
        <v>7</v>
      </c>
      <c r="H8190" s="280" t="s">
        <v>1342</v>
      </c>
      <c r="I8190" s="80"/>
    </row>
    <row r="8191" spans="1:9">
      <c r="A8191" s="280" t="s">
        <v>9601</v>
      </c>
      <c r="B8191" s="280" t="s">
        <v>1457</v>
      </c>
      <c r="C8191" s="280" t="s">
        <v>1215</v>
      </c>
      <c r="D8191" s="280" t="s">
        <v>1213</v>
      </c>
      <c r="E8191" s="80">
        <v>0.97006107063261371</v>
      </c>
      <c r="F8191" s="80">
        <v>707903</v>
      </c>
      <c r="G8191" s="80">
        <v>7</v>
      </c>
      <c r="H8191" s="280" t="s">
        <v>1342</v>
      </c>
      <c r="I8191" s="80"/>
    </row>
    <row r="8192" spans="1:9">
      <c r="A8192" s="280" t="s">
        <v>9602</v>
      </c>
      <c r="B8192" s="280" t="s">
        <v>1457</v>
      </c>
      <c r="C8192" s="280" t="s">
        <v>1215</v>
      </c>
      <c r="D8192" s="280" t="s">
        <v>1214</v>
      </c>
      <c r="E8192" s="80">
        <v>1.0014027115681914</v>
      </c>
      <c r="F8192" s="80">
        <v>707903</v>
      </c>
      <c r="G8192" s="80">
        <v>7</v>
      </c>
      <c r="H8192" s="280" t="s">
        <v>1342</v>
      </c>
      <c r="I8192" s="80"/>
    </row>
    <row r="8193" spans="1:9">
      <c r="A8193" s="280" t="s">
        <v>9603</v>
      </c>
      <c r="B8193" s="280" t="s">
        <v>1457</v>
      </c>
      <c r="C8193" s="280" t="s">
        <v>1215</v>
      </c>
      <c r="D8193" s="280" t="s">
        <v>1215</v>
      </c>
      <c r="E8193" s="80">
        <v>1</v>
      </c>
      <c r="F8193" s="80">
        <v>707903</v>
      </c>
      <c r="G8193" s="80">
        <v>7</v>
      </c>
      <c r="H8193" s="280" t="s">
        <v>1342</v>
      </c>
      <c r="I8193" s="80"/>
    </row>
    <row r="8194" spans="1:9">
      <c r="A8194" s="280" t="s">
        <v>9604</v>
      </c>
      <c r="B8194" s="280" t="s">
        <v>1457</v>
      </c>
      <c r="C8194" s="280" t="s">
        <v>1215</v>
      </c>
      <c r="D8194" s="280" t="s">
        <v>1216</v>
      </c>
      <c r="E8194" s="80">
        <v>1.4022268662546047</v>
      </c>
      <c r="F8194" s="80">
        <v>707903</v>
      </c>
      <c r="G8194" s="80">
        <v>7</v>
      </c>
      <c r="H8194" s="280" t="s">
        <v>1342</v>
      </c>
      <c r="I8194" s="80"/>
    </row>
    <row r="8195" spans="1:9">
      <c r="A8195" s="280" t="s">
        <v>9605</v>
      </c>
      <c r="B8195" s="280" t="s">
        <v>1457</v>
      </c>
      <c r="C8195" s="280" t="s">
        <v>1215</v>
      </c>
      <c r="D8195" s="280" t="s">
        <v>1217</v>
      </c>
      <c r="E8195" s="80">
        <v>0.89989140628550501</v>
      </c>
      <c r="F8195" s="80">
        <v>707903</v>
      </c>
      <c r="G8195" s="80">
        <v>7</v>
      </c>
      <c r="H8195" s="280" t="s">
        <v>1342</v>
      </c>
      <c r="I8195" s="80"/>
    </row>
    <row r="8196" spans="1:9">
      <c r="A8196" s="280" t="s">
        <v>9606</v>
      </c>
      <c r="B8196" s="280" t="s">
        <v>1457</v>
      </c>
      <c r="C8196" s="280" t="s">
        <v>1215</v>
      </c>
      <c r="D8196" s="280" t="s">
        <v>1218</v>
      </c>
      <c r="E8196" s="80">
        <v>1.010536763264456</v>
      </c>
      <c r="F8196" s="80">
        <v>707903</v>
      </c>
      <c r="G8196" s="80">
        <v>7</v>
      </c>
      <c r="H8196" s="280" t="s">
        <v>1342</v>
      </c>
      <c r="I8196" s="80"/>
    </row>
    <row r="8197" spans="1:9">
      <c r="A8197" s="280" t="s">
        <v>9607</v>
      </c>
      <c r="B8197" s="280" t="s">
        <v>1457</v>
      </c>
      <c r="C8197" s="280" t="s">
        <v>1215</v>
      </c>
      <c r="D8197" s="280" t="s">
        <v>1219</v>
      </c>
      <c r="E8197" s="80">
        <v>164565.62163152159</v>
      </c>
      <c r="F8197" s="80">
        <v>707903</v>
      </c>
      <c r="G8197" s="80">
        <v>7</v>
      </c>
      <c r="H8197" s="280" t="s">
        <v>1342</v>
      </c>
      <c r="I8197" s="80"/>
    </row>
    <row r="8198" spans="1:9">
      <c r="A8198" s="280" t="s">
        <v>9608</v>
      </c>
      <c r="B8198" s="280" t="s">
        <v>1457</v>
      </c>
      <c r="C8198" s="280" t="s">
        <v>1215</v>
      </c>
      <c r="D8198" s="280" t="s">
        <v>1347</v>
      </c>
      <c r="E8198" s="80">
        <v>2.2316771785742704</v>
      </c>
      <c r="F8198" s="80">
        <v>707903</v>
      </c>
      <c r="G8198" s="80">
        <v>7</v>
      </c>
      <c r="H8198" s="280" t="s">
        <v>1342</v>
      </c>
      <c r="I8198" s="80"/>
    </row>
    <row r="8199" spans="1:9">
      <c r="A8199" s="280" t="s">
        <v>9609</v>
      </c>
      <c r="B8199" s="280" t="s">
        <v>1393</v>
      </c>
      <c r="C8199" s="280" t="s">
        <v>1215</v>
      </c>
      <c r="D8199" s="280" t="s">
        <v>1347</v>
      </c>
      <c r="E8199" s="80">
        <v>0</v>
      </c>
      <c r="F8199" s="80">
        <v>707903</v>
      </c>
      <c r="G8199" s="80">
        <v>7</v>
      </c>
      <c r="H8199" s="280" t="s">
        <v>1394</v>
      </c>
      <c r="I8199" s="80"/>
    </row>
    <row r="8200" spans="1:9">
      <c r="A8200" s="280" t="s">
        <v>9610</v>
      </c>
      <c r="B8200" s="280" t="s">
        <v>1415</v>
      </c>
      <c r="C8200" s="280" t="s">
        <v>1215</v>
      </c>
      <c r="D8200" s="280" t="s">
        <v>1347</v>
      </c>
      <c r="E8200" s="80">
        <v>0</v>
      </c>
      <c r="F8200" s="80">
        <v>707903</v>
      </c>
      <c r="G8200" s="80">
        <v>7</v>
      </c>
      <c r="H8200" s="280" t="s">
        <v>1394</v>
      </c>
      <c r="I8200" s="80"/>
    </row>
    <row r="8201" spans="1:9">
      <c r="A8201" s="280" t="s">
        <v>9611</v>
      </c>
      <c r="B8201" s="280" t="s">
        <v>1436</v>
      </c>
      <c r="C8201" s="280" t="s">
        <v>1215</v>
      </c>
      <c r="D8201" s="280" t="s">
        <v>1347</v>
      </c>
      <c r="E8201" s="80">
        <v>0</v>
      </c>
      <c r="F8201" s="80">
        <v>707903</v>
      </c>
      <c r="G8201" s="80">
        <v>7</v>
      </c>
      <c r="H8201" s="280" t="s">
        <v>1394</v>
      </c>
      <c r="I8201" s="80"/>
    </row>
    <row r="8202" spans="1:9">
      <c r="A8202" s="280" t="s">
        <v>9612</v>
      </c>
      <c r="B8202" s="280" t="s">
        <v>1457</v>
      </c>
      <c r="C8202" s="280" t="s">
        <v>1215</v>
      </c>
      <c r="D8202" s="280" t="s">
        <v>1344</v>
      </c>
      <c r="E8202" s="80">
        <v>5.4737815268321359</v>
      </c>
      <c r="F8202" s="80">
        <v>707903</v>
      </c>
      <c r="G8202" s="80">
        <v>7</v>
      </c>
      <c r="H8202" s="280" t="s">
        <v>1342</v>
      </c>
      <c r="I8202" s="80"/>
    </row>
    <row r="8203" spans="1:9">
      <c r="A8203" s="280" t="s">
        <v>9613</v>
      </c>
      <c r="B8203" s="280" t="s">
        <v>1393</v>
      </c>
      <c r="C8203" s="280" t="s">
        <v>1215</v>
      </c>
      <c r="D8203" s="280" t="s">
        <v>1344</v>
      </c>
      <c r="E8203" s="80">
        <v>0</v>
      </c>
      <c r="F8203" s="80">
        <v>707903</v>
      </c>
      <c r="G8203" s="80">
        <v>7</v>
      </c>
      <c r="H8203" s="280" t="s">
        <v>1394</v>
      </c>
      <c r="I8203" s="80"/>
    </row>
    <row r="8204" spans="1:9">
      <c r="A8204" s="280" t="s">
        <v>9614</v>
      </c>
      <c r="B8204" s="280" t="s">
        <v>1415</v>
      </c>
      <c r="C8204" s="280" t="s">
        <v>1215</v>
      </c>
      <c r="D8204" s="280" t="s">
        <v>1344</v>
      </c>
      <c r="E8204" s="80">
        <v>0</v>
      </c>
      <c r="F8204" s="80">
        <v>707903</v>
      </c>
      <c r="G8204" s="80">
        <v>7</v>
      </c>
      <c r="H8204" s="280" t="s">
        <v>1394</v>
      </c>
      <c r="I8204" s="80"/>
    </row>
    <row r="8205" spans="1:9">
      <c r="A8205" s="280" t="s">
        <v>9615</v>
      </c>
      <c r="B8205" s="280" t="s">
        <v>1436</v>
      </c>
      <c r="C8205" s="280" t="s">
        <v>1215</v>
      </c>
      <c r="D8205" s="280" t="s">
        <v>1344</v>
      </c>
      <c r="E8205" s="80">
        <v>0</v>
      </c>
      <c r="F8205" s="80">
        <v>707903</v>
      </c>
      <c r="G8205" s="80">
        <v>7</v>
      </c>
      <c r="H8205" s="280" t="s">
        <v>1394</v>
      </c>
      <c r="I8205" s="80"/>
    </row>
    <row r="8206" spans="1:9">
      <c r="A8206" s="280" t="s">
        <v>9616</v>
      </c>
      <c r="B8206" s="280" t="s">
        <v>5752</v>
      </c>
      <c r="C8206" s="280" t="s">
        <v>1216</v>
      </c>
      <c r="D8206" s="280" t="s">
        <v>1394</v>
      </c>
      <c r="E8206" s="80">
        <v>0.99615342780013649</v>
      </c>
      <c r="F8206" s="80">
        <v>707903</v>
      </c>
      <c r="G8206" s="80">
        <v>7</v>
      </c>
      <c r="H8206" s="280" t="s">
        <v>1394</v>
      </c>
      <c r="I8206" s="80"/>
    </row>
    <row r="8207" spans="1:9">
      <c r="A8207" s="280" t="s">
        <v>9617</v>
      </c>
      <c r="B8207" s="280" t="s">
        <v>5754</v>
      </c>
      <c r="C8207" s="280" t="s">
        <v>1216</v>
      </c>
      <c r="D8207" s="280" t="s">
        <v>1394</v>
      </c>
      <c r="E8207" s="80">
        <v>1110782.1245286397</v>
      </c>
      <c r="F8207" s="80">
        <v>707903</v>
      </c>
      <c r="G8207" s="80">
        <v>7</v>
      </c>
      <c r="H8207" s="280" t="s">
        <v>1394</v>
      </c>
      <c r="I8207" s="80"/>
    </row>
    <row r="8208" spans="1:9">
      <c r="A8208" s="280" t="s">
        <v>9618</v>
      </c>
      <c r="B8208" s="280" t="s">
        <v>1457</v>
      </c>
      <c r="C8208" s="280" t="s">
        <v>1216</v>
      </c>
      <c r="D8208" s="280" t="s">
        <v>1211</v>
      </c>
      <c r="E8208" s="80">
        <v>0.7578865532735225</v>
      </c>
      <c r="F8208" s="80">
        <v>707903</v>
      </c>
      <c r="G8208" s="80">
        <v>7</v>
      </c>
      <c r="H8208" s="280" t="s">
        <v>1342</v>
      </c>
      <c r="I8208" s="80"/>
    </row>
    <row r="8209" spans="1:9">
      <c r="A8209" s="280" t="s">
        <v>9619</v>
      </c>
      <c r="B8209" s="280" t="s">
        <v>1457</v>
      </c>
      <c r="C8209" s="280" t="s">
        <v>1216</v>
      </c>
      <c r="D8209" s="280" t="s">
        <v>1212</v>
      </c>
      <c r="E8209" s="80">
        <v>0.78478589923322017</v>
      </c>
      <c r="F8209" s="80">
        <v>707903</v>
      </c>
      <c r="G8209" s="80">
        <v>7</v>
      </c>
      <c r="H8209" s="280" t="s">
        <v>1342</v>
      </c>
      <c r="I8209" s="80"/>
    </row>
    <row r="8210" spans="1:9">
      <c r="A8210" s="280" t="s">
        <v>9620</v>
      </c>
      <c r="B8210" s="280" t="s">
        <v>1457</v>
      </c>
      <c r="C8210" s="280" t="s">
        <v>1216</v>
      </c>
      <c r="D8210" s="280" t="s">
        <v>1213</v>
      </c>
      <c r="E8210" s="80">
        <v>0.75800295038477916</v>
      </c>
      <c r="F8210" s="80">
        <v>707903</v>
      </c>
      <c r="G8210" s="80">
        <v>7</v>
      </c>
      <c r="H8210" s="280" t="s">
        <v>1342</v>
      </c>
      <c r="I8210" s="80"/>
    </row>
    <row r="8211" spans="1:9">
      <c r="A8211" s="280" t="s">
        <v>9621</v>
      </c>
      <c r="B8211" s="280" t="s">
        <v>1457</v>
      </c>
      <c r="C8211" s="280" t="s">
        <v>1216</v>
      </c>
      <c r="D8211" s="280" t="s">
        <v>1214</v>
      </c>
      <c r="E8211" s="80">
        <v>0.78256108293693694</v>
      </c>
      <c r="F8211" s="80">
        <v>707903</v>
      </c>
      <c r="G8211" s="80">
        <v>7</v>
      </c>
      <c r="H8211" s="280" t="s">
        <v>1342</v>
      </c>
      <c r="I8211" s="80"/>
    </row>
    <row r="8212" spans="1:9">
      <c r="A8212" s="280" t="s">
        <v>9622</v>
      </c>
      <c r="B8212" s="280" t="s">
        <v>1457</v>
      </c>
      <c r="C8212" s="280" t="s">
        <v>1216</v>
      </c>
      <c r="D8212" s="280" t="s">
        <v>1215</v>
      </c>
      <c r="E8212" s="80">
        <v>0.78155342492214053</v>
      </c>
      <c r="F8212" s="80">
        <v>707903</v>
      </c>
      <c r="G8212" s="80">
        <v>7</v>
      </c>
      <c r="H8212" s="280" t="s">
        <v>1342</v>
      </c>
      <c r="I8212" s="80"/>
    </row>
    <row r="8213" spans="1:9">
      <c r="A8213" s="280" t="s">
        <v>9623</v>
      </c>
      <c r="B8213" s="280" t="s">
        <v>1457</v>
      </c>
      <c r="C8213" s="280" t="s">
        <v>1216</v>
      </c>
      <c r="D8213" s="280" t="s">
        <v>1216</v>
      </c>
      <c r="E8213" s="80">
        <v>1</v>
      </c>
      <c r="F8213" s="80">
        <v>707903</v>
      </c>
      <c r="G8213" s="80">
        <v>7</v>
      </c>
      <c r="H8213" s="280" t="s">
        <v>1342</v>
      </c>
      <c r="I8213" s="80"/>
    </row>
    <row r="8214" spans="1:9">
      <c r="A8214" s="280" t="s">
        <v>9624</v>
      </c>
      <c r="B8214" s="280" t="s">
        <v>1457</v>
      </c>
      <c r="C8214" s="280" t="s">
        <v>1216</v>
      </c>
      <c r="D8214" s="280" t="s">
        <v>1217</v>
      </c>
      <c r="E8214" s="80">
        <v>0.70218274186252583</v>
      </c>
      <c r="F8214" s="80">
        <v>707903</v>
      </c>
      <c r="G8214" s="80">
        <v>7</v>
      </c>
      <c r="H8214" s="280" t="s">
        <v>1342</v>
      </c>
      <c r="I8214" s="80"/>
    </row>
    <row r="8215" spans="1:9">
      <c r="A8215" s="280" t="s">
        <v>9625</v>
      </c>
      <c r="B8215" s="280" t="s">
        <v>1457</v>
      </c>
      <c r="C8215" s="280" t="s">
        <v>1216</v>
      </c>
      <c r="D8215" s="280" t="s">
        <v>1218</v>
      </c>
      <c r="E8215" s="80">
        <v>0.73707240298101939</v>
      </c>
      <c r="F8215" s="80">
        <v>707903</v>
      </c>
      <c r="G8215" s="80">
        <v>7</v>
      </c>
      <c r="H8215" s="280" t="s">
        <v>1342</v>
      </c>
      <c r="I8215" s="80"/>
    </row>
    <row r="8216" spans="1:9">
      <c r="A8216" s="280" t="s">
        <v>9626</v>
      </c>
      <c r="B8216" s="280" t="s">
        <v>1457</v>
      </c>
      <c r="C8216" s="280" t="s">
        <v>1216</v>
      </c>
      <c r="D8216" s="280" t="s">
        <v>1219</v>
      </c>
      <c r="E8216" s="80">
        <v>130240.55419704587</v>
      </c>
      <c r="F8216" s="80">
        <v>707903</v>
      </c>
      <c r="G8216" s="80">
        <v>7</v>
      </c>
      <c r="H8216" s="280" t="s">
        <v>1342</v>
      </c>
      <c r="I8216" s="80"/>
    </row>
    <row r="8217" spans="1:9">
      <c r="A8217" s="280" t="s">
        <v>9627</v>
      </c>
      <c r="B8217" s="280" t="s">
        <v>1457</v>
      </c>
      <c r="C8217" s="280" t="s">
        <v>1216</v>
      </c>
      <c r="D8217" s="280" t="s">
        <v>1347</v>
      </c>
      <c r="E8217" s="80">
        <v>1.7405636946923726</v>
      </c>
      <c r="F8217" s="80">
        <v>707903</v>
      </c>
      <c r="G8217" s="80">
        <v>7</v>
      </c>
      <c r="H8217" s="280" t="s">
        <v>1342</v>
      </c>
      <c r="I8217" s="80"/>
    </row>
    <row r="8218" spans="1:9">
      <c r="A8218" s="280" t="s">
        <v>9628</v>
      </c>
      <c r="B8218" s="280" t="s">
        <v>1393</v>
      </c>
      <c r="C8218" s="280" t="s">
        <v>1216</v>
      </c>
      <c r="D8218" s="280" t="s">
        <v>1347</v>
      </c>
      <c r="E8218" s="80">
        <v>8.1190502088562988E-2</v>
      </c>
      <c r="F8218" s="80">
        <v>707903</v>
      </c>
      <c r="G8218" s="80">
        <v>7</v>
      </c>
      <c r="H8218" s="280" t="s">
        <v>1394</v>
      </c>
      <c r="I8218" s="80"/>
    </row>
    <row r="8219" spans="1:9">
      <c r="A8219" s="280" t="s">
        <v>9629</v>
      </c>
      <c r="B8219" s="280" t="s">
        <v>1415</v>
      </c>
      <c r="C8219" s="280" t="s">
        <v>1216</v>
      </c>
      <c r="D8219" s="280" t="s">
        <v>1347</v>
      </c>
      <c r="E8219" s="80">
        <v>2.4216339019830793E-2</v>
      </c>
      <c r="F8219" s="80">
        <v>707903</v>
      </c>
      <c r="G8219" s="80">
        <v>7</v>
      </c>
      <c r="H8219" s="280" t="s">
        <v>1394</v>
      </c>
      <c r="I8219" s="80"/>
    </row>
    <row r="8220" spans="1:9">
      <c r="A8220" s="280" t="s">
        <v>9630</v>
      </c>
      <c r="B8220" s="280" t="s">
        <v>1436</v>
      </c>
      <c r="C8220" s="280" t="s">
        <v>1216</v>
      </c>
      <c r="D8220" s="280" t="s">
        <v>1347</v>
      </c>
      <c r="E8220" s="80">
        <v>1.4936548464535153E-2</v>
      </c>
      <c r="F8220" s="80">
        <v>707903</v>
      </c>
      <c r="G8220" s="80">
        <v>7</v>
      </c>
      <c r="H8220" s="280" t="s">
        <v>1394</v>
      </c>
      <c r="I8220" s="80"/>
    </row>
    <row r="8221" spans="1:9">
      <c r="A8221" s="280" t="s">
        <v>9631</v>
      </c>
      <c r="B8221" s="280" t="s">
        <v>1457</v>
      </c>
      <c r="C8221" s="280" t="s">
        <v>1216</v>
      </c>
      <c r="D8221" s="280" t="s">
        <v>1344</v>
      </c>
      <c r="E8221" s="80">
        <v>4.271350396788141</v>
      </c>
      <c r="F8221" s="80">
        <v>707903</v>
      </c>
      <c r="G8221" s="80">
        <v>7</v>
      </c>
      <c r="H8221" s="280" t="s">
        <v>1342</v>
      </c>
      <c r="I8221" s="80"/>
    </row>
    <row r="8222" spans="1:9">
      <c r="A8222" s="280" t="s">
        <v>9632</v>
      </c>
      <c r="B8222" s="280" t="s">
        <v>1393</v>
      </c>
      <c r="C8222" s="280" t="s">
        <v>1216</v>
      </c>
      <c r="D8222" s="280" t="s">
        <v>1344</v>
      </c>
      <c r="E8222" s="80">
        <v>9.9123750005297336E-3</v>
      </c>
      <c r="F8222" s="80">
        <v>707903</v>
      </c>
      <c r="G8222" s="80">
        <v>7</v>
      </c>
      <c r="H8222" s="280" t="s">
        <v>1394</v>
      </c>
      <c r="I8222" s="80"/>
    </row>
    <row r="8223" spans="1:9">
      <c r="A8223" s="280" t="s">
        <v>9633</v>
      </c>
      <c r="B8223" s="280" t="s">
        <v>1415</v>
      </c>
      <c r="C8223" s="280" t="s">
        <v>1216</v>
      </c>
      <c r="D8223" s="280" t="s">
        <v>1344</v>
      </c>
      <c r="E8223" s="80">
        <v>8.7079666135722617E-3</v>
      </c>
      <c r="F8223" s="80">
        <v>707903</v>
      </c>
      <c r="G8223" s="80">
        <v>7</v>
      </c>
      <c r="H8223" s="280" t="s">
        <v>1394</v>
      </c>
      <c r="I8223" s="80"/>
    </row>
    <row r="8224" spans="1:9">
      <c r="A8224" s="280" t="s">
        <v>9634</v>
      </c>
      <c r="B8224" s="280" t="s">
        <v>1436</v>
      </c>
      <c r="C8224" s="280" t="s">
        <v>1216</v>
      </c>
      <c r="D8224" s="280" t="s">
        <v>1344</v>
      </c>
      <c r="E8224" s="80">
        <v>1.0639454855426063E-2</v>
      </c>
      <c r="F8224" s="80">
        <v>707903</v>
      </c>
      <c r="G8224" s="80">
        <v>7</v>
      </c>
      <c r="H8224" s="280" t="s">
        <v>1394</v>
      </c>
      <c r="I8224" s="80"/>
    </row>
    <row r="8225" spans="1:9">
      <c r="A8225" s="280" t="s">
        <v>9635</v>
      </c>
      <c r="B8225" s="280" t="s">
        <v>5752</v>
      </c>
      <c r="C8225" s="280" t="s">
        <v>1217</v>
      </c>
      <c r="D8225" s="280" t="s">
        <v>1394</v>
      </c>
      <c r="E8225" s="80">
        <v>1</v>
      </c>
      <c r="F8225" s="80">
        <v>707903</v>
      </c>
      <c r="G8225" s="80">
        <v>7</v>
      </c>
      <c r="H8225" s="280" t="s">
        <v>1394</v>
      </c>
      <c r="I8225" s="80"/>
    </row>
    <row r="8226" spans="1:9">
      <c r="A8226" s="280" t="s">
        <v>9636</v>
      </c>
      <c r="B8226" s="280" t="s">
        <v>5754</v>
      </c>
      <c r="C8226" s="280" t="s">
        <v>1217</v>
      </c>
      <c r="D8226" s="280" t="s">
        <v>1394</v>
      </c>
      <c r="E8226" s="80">
        <v>1589422.9989381041</v>
      </c>
      <c r="F8226" s="80">
        <v>707903</v>
      </c>
      <c r="G8226" s="80">
        <v>7</v>
      </c>
      <c r="H8226" s="280" t="s">
        <v>1394</v>
      </c>
      <c r="I8226" s="80"/>
    </row>
    <row r="8227" spans="1:9">
      <c r="A8227" s="280" t="s">
        <v>9637</v>
      </c>
      <c r="B8227" s="280" t="s">
        <v>1457</v>
      </c>
      <c r="C8227" s="280" t="s">
        <v>1217</v>
      </c>
      <c r="D8227" s="280" t="s">
        <v>1211</v>
      </c>
      <c r="E8227" s="80">
        <v>1.0791039707272587</v>
      </c>
      <c r="F8227" s="80">
        <v>707903</v>
      </c>
      <c r="G8227" s="80">
        <v>7</v>
      </c>
      <c r="H8227" s="280" t="s">
        <v>1342</v>
      </c>
      <c r="I8227" s="80"/>
    </row>
    <row r="8228" spans="1:9">
      <c r="A8228" s="280" t="s">
        <v>9638</v>
      </c>
      <c r="B8228" s="280" t="s">
        <v>1457</v>
      </c>
      <c r="C8228" s="280" t="s">
        <v>1217</v>
      </c>
      <c r="D8228" s="280" t="s">
        <v>1212</v>
      </c>
      <c r="E8228" s="80">
        <v>1.1174161324165912</v>
      </c>
      <c r="F8228" s="80">
        <v>707903</v>
      </c>
      <c r="G8228" s="80">
        <v>7</v>
      </c>
      <c r="H8228" s="280" t="s">
        <v>1342</v>
      </c>
      <c r="I8228" s="80"/>
    </row>
    <row r="8229" spans="1:9">
      <c r="A8229" s="280" t="s">
        <v>9639</v>
      </c>
      <c r="B8229" s="280" t="s">
        <v>1457</v>
      </c>
      <c r="C8229" s="280" t="s">
        <v>1217</v>
      </c>
      <c r="D8229" s="280" t="s">
        <v>1213</v>
      </c>
      <c r="E8229" s="80">
        <v>1.0792475160605468</v>
      </c>
      <c r="F8229" s="80">
        <v>707903</v>
      </c>
      <c r="G8229" s="80">
        <v>7</v>
      </c>
      <c r="H8229" s="280" t="s">
        <v>1342</v>
      </c>
      <c r="I8229" s="80"/>
    </row>
    <row r="8230" spans="1:9">
      <c r="A8230" s="280" t="s">
        <v>9640</v>
      </c>
      <c r="B8230" s="280" t="s">
        <v>1457</v>
      </c>
      <c r="C8230" s="280" t="s">
        <v>1217</v>
      </c>
      <c r="D8230" s="280" t="s">
        <v>1214</v>
      </c>
      <c r="E8230" s="80">
        <v>1.1144443942465958</v>
      </c>
      <c r="F8230" s="80">
        <v>707903</v>
      </c>
      <c r="G8230" s="80">
        <v>7</v>
      </c>
      <c r="H8230" s="280" t="s">
        <v>1342</v>
      </c>
      <c r="I8230" s="80"/>
    </row>
    <row r="8231" spans="1:9">
      <c r="A8231" s="280" t="s">
        <v>9641</v>
      </c>
      <c r="B8231" s="280" t="s">
        <v>1457</v>
      </c>
      <c r="C8231" s="280" t="s">
        <v>1217</v>
      </c>
      <c r="D8231" s="280" t="s">
        <v>1215</v>
      </c>
      <c r="E8231" s="80">
        <v>1.1128783722298667</v>
      </c>
      <c r="F8231" s="80">
        <v>707903</v>
      </c>
      <c r="G8231" s="80">
        <v>7</v>
      </c>
      <c r="H8231" s="280" t="s">
        <v>1342</v>
      </c>
      <c r="I8231" s="80"/>
    </row>
    <row r="8232" spans="1:9">
      <c r="A8232" s="280" t="s">
        <v>9642</v>
      </c>
      <c r="B8232" s="280" t="s">
        <v>1457</v>
      </c>
      <c r="C8232" s="280" t="s">
        <v>1217</v>
      </c>
      <c r="D8232" s="280" t="s">
        <v>1216</v>
      </c>
      <c r="E8232" s="80">
        <v>1.5578842622619926</v>
      </c>
      <c r="F8232" s="80">
        <v>707903</v>
      </c>
      <c r="G8232" s="80">
        <v>7</v>
      </c>
      <c r="H8232" s="280" t="s">
        <v>1342</v>
      </c>
      <c r="I8232" s="80"/>
    </row>
    <row r="8233" spans="1:9">
      <c r="A8233" s="280" t="s">
        <v>9643</v>
      </c>
      <c r="B8233" s="280" t="s">
        <v>1457</v>
      </c>
      <c r="C8233" s="280" t="s">
        <v>1217</v>
      </c>
      <c r="D8233" s="280" t="s">
        <v>1217</v>
      </c>
      <c r="E8233" s="80">
        <v>1</v>
      </c>
      <c r="F8233" s="80">
        <v>707903</v>
      </c>
      <c r="G8233" s="80">
        <v>7</v>
      </c>
      <c r="H8233" s="280" t="s">
        <v>1342</v>
      </c>
      <c r="I8233" s="80"/>
    </row>
    <row r="8234" spans="1:9">
      <c r="A8234" s="280" t="s">
        <v>9644</v>
      </c>
      <c r="B8234" s="280" t="s">
        <v>1457</v>
      </c>
      <c r="C8234" s="280" t="s">
        <v>1217</v>
      </c>
      <c r="D8234" s="280" t="s">
        <v>1218</v>
      </c>
      <c r="E8234" s="80">
        <v>1.1229805870773288</v>
      </c>
      <c r="F8234" s="80">
        <v>707903</v>
      </c>
      <c r="G8234" s="80">
        <v>7</v>
      </c>
      <c r="H8234" s="280" t="s">
        <v>1342</v>
      </c>
      <c r="I8234" s="80"/>
    </row>
    <row r="8235" spans="1:9">
      <c r="A8235" s="280" t="s">
        <v>9645</v>
      </c>
      <c r="B8235" s="280" t="s">
        <v>1457</v>
      </c>
      <c r="C8235" s="280" t="s">
        <v>1217</v>
      </c>
      <c r="D8235" s="280" t="s">
        <v>1219</v>
      </c>
      <c r="E8235" s="80">
        <v>184125.08222307602</v>
      </c>
      <c r="F8235" s="80">
        <v>707903</v>
      </c>
      <c r="G8235" s="80">
        <v>7</v>
      </c>
      <c r="H8235" s="280" t="s">
        <v>1342</v>
      </c>
      <c r="I8235" s="80"/>
    </row>
    <row r="8236" spans="1:9">
      <c r="A8236" s="280" t="s">
        <v>9646</v>
      </c>
      <c r="B8236" s="280" t="s">
        <v>1457</v>
      </c>
      <c r="C8236" s="280" t="s">
        <v>1217</v>
      </c>
      <c r="D8236" s="280" t="s">
        <v>1347</v>
      </c>
      <c r="E8236" s="80">
        <v>2.4828987923968349</v>
      </c>
      <c r="F8236" s="80">
        <v>707903</v>
      </c>
      <c r="G8236" s="80">
        <v>7</v>
      </c>
      <c r="H8236" s="280" t="s">
        <v>1342</v>
      </c>
      <c r="I8236" s="80"/>
    </row>
    <row r="8237" spans="1:9">
      <c r="A8237" s="280" t="s">
        <v>9647</v>
      </c>
      <c r="B8237" s="280" t="s">
        <v>1393</v>
      </c>
      <c r="C8237" s="280" t="s">
        <v>1217</v>
      </c>
      <c r="D8237" s="280" t="s">
        <v>1347</v>
      </c>
      <c r="E8237" s="80">
        <v>0</v>
      </c>
      <c r="F8237" s="80">
        <v>707903</v>
      </c>
      <c r="G8237" s="80">
        <v>7</v>
      </c>
      <c r="H8237" s="280" t="s">
        <v>1394</v>
      </c>
      <c r="I8237" s="80"/>
    </row>
    <row r="8238" spans="1:9">
      <c r="A8238" s="280" t="s">
        <v>9648</v>
      </c>
      <c r="B8238" s="280" t="s">
        <v>1415</v>
      </c>
      <c r="C8238" s="280" t="s">
        <v>1217</v>
      </c>
      <c r="D8238" s="280" t="s">
        <v>1347</v>
      </c>
      <c r="E8238" s="80">
        <v>0</v>
      </c>
      <c r="F8238" s="80">
        <v>707903</v>
      </c>
      <c r="G8238" s="80">
        <v>7</v>
      </c>
      <c r="H8238" s="280" t="s">
        <v>1394</v>
      </c>
      <c r="I8238" s="80"/>
    </row>
    <row r="8239" spans="1:9">
      <c r="A8239" s="280" t="s">
        <v>9649</v>
      </c>
      <c r="B8239" s="280" t="s">
        <v>1436</v>
      </c>
      <c r="C8239" s="280" t="s">
        <v>1217</v>
      </c>
      <c r="D8239" s="280" t="s">
        <v>1347</v>
      </c>
      <c r="E8239" s="80">
        <v>0</v>
      </c>
      <c r="F8239" s="80">
        <v>707903</v>
      </c>
      <c r="G8239" s="80">
        <v>7</v>
      </c>
      <c r="H8239" s="280" t="s">
        <v>1394</v>
      </c>
      <c r="I8239" s="80"/>
    </row>
    <row r="8240" spans="1:9">
      <c r="A8240" s="280" t="s">
        <v>9650</v>
      </c>
      <c r="B8240" s="280" t="s">
        <v>1457</v>
      </c>
      <c r="C8240" s="280" t="s">
        <v>1217</v>
      </c>
      <c r="D8240" s="280" t="s">
        <v>1344</v>
      </c>
      <c r="E8240" s="80">
        <v>6.0874587279744183</v>
      </c>
      <c r="F8240" s="80">
        <v>707903</v>
      </c>
      <c r="G8240" s="80">
        <v>7</v>
      </c>
      <c r="H8240" s="280" t="s">
        <v>1342</v>
      </c>
      <c r="I8240" s="80"/>
    </row>
    <row r="8241" spans="1:9">
      <c r="A8241" s="280" t="s">
        <v>9651</v>
      </c>
      <c r="B8241" s="280" t="s">
        <v>1393</v>
      </c>
      <c r="C8241" s="280" t="s">
        <v>1217</v>
      </c>
      <c r="D8241" s="280" t="s">
        <v>1344</v>
      </c>
      <c r="E8241" s="80">
        <v>0</v>
      </c>
      <c r="F8241" s="80">
        <v>707903</v>
      </c>
      <c r="G8241" s="80">
        <v>7</v>
      </c>
      <c r="H8241" s="280" t="s">
        <v>1394</v>
      </c>
      <c r="I8241" s="80"/>
    </row>
    <row r="8242" spans="1:9">
      <c r="A8242" s="280" t="s">
        <v>9652</v>
      </c>
      <c r="B8242" s="280" t="s">
        <v>1415</v>
      </c>
      <c r="C8242" s="280" t="s">
        <v>1217</v>
      </c>
      <c r="D8242" s="280" t="s">
        <v>1344</v>
      </c>
      <c r="E8242" s="80">
        <v>0</v>
      </c>
      <c r="F8242" s="80">
        <v>707903</v>
      </c>
      <c r="G8242" s="80">
        <v>7</v>
      </c>
      <c r="H8242" s="280" t="s">
        <v>1394</v>
      </c>
      <c r="I8242" s="80"/>
    </row>
    <row r="8243" spans="1:9">
      <c r="A8243" s="280" t="s">
        <v>9653</v>
      </c>
      <c r="B8243" s="280" t="s">
        <v>1436</v>
      </c>
      <c r="C8243" s="280" t="s">
        <v>1217</v>
      </c>
      <c r="D8243" s="280" t="s">
        <v>1344</v>
      </c>
      <c r="E8243" s="80">
        <v>0</v>
      </c>
      <c r="F8243" s="80">
        <v>707903</v>
      </c>
      <c r="G8243" s="80">
        <v>7</v>
      </c>
      <c r="H8243" s="280" t="s">
        <v>1394</v>
      </c>
      <c r="I8243" s="80"/>
    </row>
    <row r="8244" spans="1:9">
      <c r="A8244" s="280" t="s">
        <v>9654</v>
      </c>
      <c r="B8244" s="280" t="s">
        <v>5752</v>
      </c>
      <c r="C8244" s="280" t="s">
        <v>1218</v>
      </c>
      <c r="D8244" s="280" t="s">
        <v>1394</v>
      </c>
      <c r="E8244" s="80">
        <v>0.99798418709907999</v>
      </c>
      <c r="F8244" s="80">
        <v>707903</v>
      </c>
      <c r="G8244" s="80">
        <v>7</v>
      </c>
      <c r="H8244" s="280" t="s">
        <v>1394</v>
      </c>
      <c r="I8244" s="80"/>
    </row>
    <row r="8245" spans="1:9">
      <c r="A8245" s="280" t="s">
        <v>9655</v>
      </c>
      <c r="B8245" s="280" t="s">
        <v>5754</v>
      </c>
      <c r="C8245" s="280" t="s">
        <v>1218</v>
      </c>
      <c r="D8245" s="280" t="s">
        <v>1394</v>
      </c>
      <c r="E8245" s="80">
        <v>1602533.2004843715</v>
      </c>
      <c r="F8245" s="80">
        <v>707903</v>
      </c>
      <c r="G8245" s="80">
        <v>7</v>
      </c>
      <c r="H8245" s="280" t="s">
        <v>1394</v>
      </c>
      <c r="I8245" s="80"/>
    </row>
    <row r="8246" spans="1:9">
      <c r="A8246" s="280" t="s">
        <v>9656</v>
      </c>
      <c r="B8246" s="280" t="s">
        <v>1457</v>
      </c>
      <c r="C8246" s="280" t="s">
        <v>1218</v>
      </c>
      <c r="D8246" s="280" t="s">
        <v>1211</v>
      </c>
      <c r="E8246" s="80">
        <v>1.0944455098205355</v>
      </c>
      <c r="F8246" s="80">
        <v>707903</v>
      </c>
      <c r="G8246" s="80">
        <v>7</v>
      </c>
      <c r="H8246" s="280" t="s">
        <v>1342</v>
      </c>
      <c r="I8246" s="80"/>
    </row>
    <row r="8247" spans="1:9">
      <c r="A8247" s="280" t="s">
        <v>9657</v>
      </c>
      <c r="B8247" s="280" t="s">
        <v>1457</v>
      </c>
      <c r="C8247" s="280" t="s">
        <v>1218</v>
      </c>
      <c r="D8247" s="280" t="s">
        <v>1212</v>
      </c>
      <c r="E8247" s="80">
        <v>1.1371869272767976</v>
      </c>
      <c r="F8247" s="80">
        <v>707903</v>
      </c>
      <c r="G8247" s="80">
        <v>7</v>
      </c>
      <c r="H8247" s="280" t="s">
        <v>1342</v>
      </c>
      <c r="I8247" s="80"/>
    </row>
    <row r="8248" spans="1:9">
      <c r="A8248" s="280" t="s">
        <v>9658</v>
      </c>
      <c r="B8248" s="280" t="s">
        <v>1457</v>
      </c>
      <c r="C8248" s="280" t="s">
        <v>1218</v>
      </c>
      <c r="D8248" s="280" t="s">
        <v>1213</v>
      </c>
      <c r="E8248" s="80">
        <v>1.094576234443827</v>
      </c>
      <c r="F8248" s="80">
        <v>707903</v>
      </c>
      <c r="G8248" s="80">
        <v>7</v>
      </c>
      <c r="H8248" s="280" t="s">
        <v>1342</v>
      </c>
      <c r="I8248" s="80"/>
    </row>
    <row r="8249" spans="1:9">
      <c r="A8249" s="280" t="s">
        <v>9659</v>
      </c>
      <c r="B8249" s="280" t="s">
        <v>1457</v>
      </c>
      <c r="C8249" s="280" t="s">
        <v>1218</v>
      </c>
      <c r="D8249" s="280" t="s">
        <v>1214</v>
      </c>
      <c r="E8249" s="80">
        <v>1.1339591541812459</v>
      </c>
      <c r="F8249" s="80">
        <v>707903</v>
      </c>
      <c r="G8249" s="80">
        <v>7</v>
      </c>
      <c r="H8249" s="280" t="s">
        <v>1342</v>
      </c>
      <c r="I8249" s="80"/>
    </row>
    <row r="8250" spans="1:9">
      <c r="A8250" s="280" t="s">
        <v>9660</v>
      </c>
      <c r="B8250" s="280" t="s">
        <v>1457</v>
      </c>
      <c r="C8250" s="280" t="s">
        <v>1218</v>
      </c>
      <c r="D8250" s="280" t="s">
        <v>1215</v>
      </c>
      <c r="E8250" s="80">
        <v>1.1318831473764779</v>
      </c>
      <c r="F8250" s="80">
        <v>707903</v>
      </c>
      <c r="G8250" s="80">
        <v>7</v>
      </c>
      <c r="H8250" s="280" t="s">
        <v>1342</v>
      </c>
      <c r="I8250" s="80"/>
    </row>
    <row r="8251" spans="1:9">
      <c r="A8251" s="280" t="s">
        <v>9661</v>
      </c>
      <c r="B8251" s="280" t="s">
        <v>1457</v>
      </c>
      <c r="C8251" s="280" t="s">
        <v>1218</v>
      </c>
      <c r="D8251" s="280" t="s">
        <v>1216</v>
      </c>
      <c r="E8251" s="80">
        <v>1.4811208974351897</v>
      </c>
      <c r="F8251" s="80">
        <v>707903</v>
      </c>
      <c r="G8251" s="80">
        <v>7</v>
      </c>
      <c r="H8251" s="280" t="s">
        <v>1342</v>
      </c>
      <c r="I8251" s="80"/>
    </row>
    <row r="8252" spans="1:9">
      <c r="A8252" s="280" t="s">
        <v>9662</v>
      </c>
      <c r="B8252" s="280" t="s">
        <v>1457</v>
      </c>
      <c r="C8252" s="280" t="s">
        <v>1218</v>
      </c>
      <c r="D8252" s="280" t="s">
        <v>1217</v>
      </c>
      <c r="E8252" s="80">
        <v>1.0171699995142567</v>
      </c>
      <c r="F8252" s="80">
        <v>707903</v>
      </c>
      <c r="G8252" s="80">
        <v>7</v>
      </c>
      <c r="H8252" s="280" t="s">
        <v>1342</v>
      </c>
      <c r="I8252" s="80"/>
    </row>
    <row r="8253" spans="1:9">
      <c r="A8253" s="280" t="s">
        <v>9663</v>
      </c>
      <c r="B8253" s="280" t="s">
        <v>1457</v>
      </c>
      <c r="C8253" s="280" t="s">
        <v>1218</v>
      </c>
      <c r="D8253" s="280" t="s">
        <v>1218</v>
      </c>
      <c r="E8253" s="80">
        <v>1</v>
      </c>
      <c r="F8253" s="80">
        <v>707903</v>
      </c>
      <c r="G8253" s="80">
        <v>7</v>
      </c>
      <c r="H8253" s="280" t="s">
        <v>1342</v>
      </c>
      <c r="I8253" s="80"/>
    </row>
    <row r="8254" spans="1:9">
      <c r="A8254" s="280" t="s">
        <v>9664</v>
      </c>
      <c r="B8254" s="280" t="s">
        <v>1457</v>
      </c>
      <c r="C8254" s="280" t="s">
        <v>1218</v>
      </c>
      <c r="D8254" s="280" t="s">
        <v>1219</v>
      </c>
      <c r="E8254" s="80">
        <v>169477.98496889486</v>
      </c>
      <c r="F8254" s="80">
        <v>707903</v>
      </c>
      <c r="G8254" s="80">
        <v>7</v>
      </c>
      <c r="H8254" s="280" t="s">
        <v>1342</v>
      </c>
      <c r="I8254" s="80"/>
    </row>
    <row r="8255" spans="1:9">
      <c r="A8255" s="280" t="s">
        <v>9665</v>
      </c>
      <c r="B8255" s="280" t="s">
        <v>1457</v>
      </c>
      <c r="C8255" s="280" t="s">
        <v>1218</v>
      </c>
      <c r="D8255" s="280" t="s">
        <v>1347</v>
      </c>
      <c r="E8255" s="80">
        <v>2.4846786733356665</v>
      </c>
      <c r="F8255" s="80">
        <v>707903</v>
      </c>
      <c r="G8255" s="80">
        <v>7</v>
      </c>
      <c r="H8255" s="280" t="s">
        <v>1342</v>
      </c>
      <c r="I8255" s="80"/>
    </row>
    <row r="8256" spans="1:9">
      <c r="A8256" s="280" t="s">
        <v>9666</v>
      </c>
      <c r="B8256" s="280" t="s">
        <v>1393</v>
      </c>
      <c r="C8256" s="280" t="s">
        <v>1218</v>
      </c>
      <c r="D8256" s="280" t="s">
        <v>1347</v>
      </c>
      <c r="E8256" s="80">
        <v>2.4117711042332072E-2</v>
      </c>
      <c r="F8256" s="80">
        <v>707903</v>
      </c>
      <c r="G8256" s="80">
        <v>7</v>
      </c>
      <c r="H8256" s="280" t="s">
        <v>1394</v>
      </c>
      <c r="I8256" s="80"/>
    </row>
    <row r="8257" spans="1:9">
      <c r="A8257" s="280" t="s">
        <v>9667</v>
      </c>
      <c r="B8257" s="280" t="s">
        <v>1415</v>
      </c>
      <c r="C8257" s="280" t="s">
        <v>1218</v>
      </c>
      <c r="D8257" s="280" t="s">
        <v>1347</v>
      </c>
      <c r="E8257" s="80">
        <v>8.9083153050670029E-3</v>
      </c>
      <c r="F8257" s="80">
        <v>707903</v>
      </c>
      <c r="G8257" s="80">
        <v>7</v>
      </c>
      <c r="H8257" s="280" t="s">
        <v>1394</v>
      </c>
      <c r="I8257" s="80"/>
    </row>
    <row r="8258" spans="1:9">
      <c r="A8258" s="280" t="s">
        <v>9668</v>
      </c>
      <c r="B8258" s="280" t="s">
        <v>1436</v>
      </c>
      <c r="C8258" s="280" t="s">
        <v>1218</v>
      </c>
      <c r="D8258" s="280" t="s">
        <v>1347</v>
      </c>
      <c r="E8258" s="80">
        <v>6.0755775537780238E-3</v>
      </c>
      <c r="F8258" s="80">
        <v>707903</v>
      </c>
      <c r="G8258" s="80">
        <v>7</v>
      </c>
      <c r="H8258" s="280" t="s">
        <v>1394</v>
      </c>
      <c r="I8258" s="80"/>
    </row>
    <row r="8259" spans="1:9">
      <c r="A8259" s="280" t="s">
        <v>9669</v>
      </c>
      <c r="B8259" s="280" t="s">
        <v>1457</v>
      </c>
      <c r="C8259" s="280" t="s">
        <v>1218</v>
      </c>
      <c r="D8259" s="280" t="s">
        <v>1344</v>
      </c>
      <c r="E8259" s="80">
        <v>6.1361608098650278</v>
      </c>
      <c r="F8259" s="80">
        <v>707903</v>
      </c>
      <c r="G8259" s="80">
        <v>7</v>
      </c>
      <c r="H8259" s="280" t="s">
        <v>1342</v>
      </c>
      <c r="I8259" s="80"/>
    </row>
    <row r="8260" spans="1:9">
      <c r="A8260" s="280" t="s">
        <v>9670</v>
      </c>
      <c r="B8260" s="280" t="s">
        <v>1393</v>
      </c>
      <c r="C8260" s="280" t="s">
        <v>1218</v>
      </c>
      <c r="D8260" s="280" t="s">
        <v>1344</v>
      </c>
      <c r="E8260" s="80">
        <v>7.8301688225646728E-3</v>
      </c>
      <c r="F8260" s="80">
        <v>707903</v>
      </c>
      <c r="G8260" s="80">
        <v>7</v>
      </c>
      <c r="H8260" s="280" t="s">
        <v>1394</v>
      </c>
      <c r="I8260" s="80"/>
    </row>
    <row r="8261" spans="1:9">
      <c r="A8261" s="280" t="s">
        <v>9671</v>
      </c>
      <c r="B8261" s="280" t="s">
        <v>1415</v>
      </c>
      <c r="C8261" s="280" t="s">
        <v>1218</v>
      </c>
      <c r="D8261" s="280" t="s">
        <v>1344</v>
      </c>
      <c r="E8261" s="80">
        <v>3.8973753703298751E-3</v>
      </c>
      <c r="F8261" s="80">
        <v>707903</v>
      </c>
      <c r="G8261" s="80">
        <v>7</v>
      </c>
      <c r="H8261" s="280" t="s">
        <v>1394</v>
      </c>
      <c r="I8261" s="80"/>
    </row>
    <row r="8262" spans="1:9">
      <c r="A8262" s="280" t="s">
        <v>9672</v>
      </c>
      <c r="B8262" s="280" t="s">
        <v>1436</v>
      </c>
      <c r="C8262" s="280" t="s">
        <v>1218</v>
      </c>
      <c r="D8262" s="280" t="s">
        <v>1344</v>
      </c>
      <c r="E8262" s="80">
        <v>4.491291635467287E-3</v>
      </c>
      <c r="F8262" s="80">
        <v>707903</v>
      </c>
      <c r="G8262" s="80">
        <v>7</v>
      </c>
      <c r="H8262" s="280" t="s">
        <v>1394</v>
      </c>
      <c r="I8262" s="80"/>
    </row>
    <row r="8263" spans="1:9">
      <c r="A8263" s="280" t="s">
        <v>9673</v>
      </c>
      <c r="B8263" s="280" t="s">
        <v>5752</v>
      </c>
      <c r="C8263" s="280" t="s">
        <v>1219</v>
      </c>
      <c r="D8263" s="280" t="s">
        <v>1394</v>
      </c>
      <c r="E8263" s="80">
        <v>1</v>
      </c>
      <c r="F8263" s="80">
        <v>707903</v>
      </c>
      <c r="G8263" s="80">
        <v>7</v>
      </c>
      <c r="H8263" s="280" t="s">
        <v>1394</v>
      </c>
      <c r="I8263" s="80"/>
    </row>
    <row r="8264" spans="1:9">
      <c r="A8264" s="280" t="s">
        <v>9674</v>
      </c>
      <c r="B8264" s="280" t="s">
        <v>5754</v>
      </c>
      <c r="C8264" s="280" t="s">
        <v>1219</v>
      </c>
      <c r="D8264" s="280" t="s">
        <v>1394</v>
      </c>
      <c r="E8264" s="80">
        <v>1316320.6317879709</v>
      </c>
      <c r="F8264" s="80">
        <v>707903</v>
      </c>
      <c r="G8264" s="80">
        <v>7</v>
      </c>
      <c r="H8264" s="280" t="s">
        <v>1394</v>
      </c>
      <c r="I8264" s="80"/>
    </row>
    <row r="8265" spans="1:9">
      <c r="A8265" s="280" t="s">
        <v>9675</v>
      </c>
      <c r="B8265" s="280" t="s">
        <v>1457</v>
      </c>
      <c r="C8265" s="280" t="s">
        <v>1219</v>
      </c>
      <c r="D8265" s="280" t="s">
        <v>1211</v>
      </c>
      <c r="E8265" s="80">
        <v>0.89169261051826787</v>
      </c>
      <c r="F8265" s="80">
        <v>707903</v>
      </c>
      <c r="G8265" s="80">
        <v>7</v>
      </c>
      <c r="H8265" s="280" t="s">
        <v>1342</v>
      </c>
      <c r="I8265" s="80"/>
    </row>
    <row r="8266" spans="1:9">
      <c r="A8266" s="280" t="s">
        <v>9676</v>
      </c>
      <c r="B8266" s="280" t="s">
        <v>1457</v>
      </c>
      <c r="C8266" s="280" t="s">
        <v>1219</v>
      </c>
      <c r="D8266" s="280" t="s">
        <v>1212</v>
      </c>
      <c r="E8266" s="80">
        <v>0.92268846820572636</v>
      </c>
      <c r="F8266" s="80">
        <v>707903</v>
      </c>
      <c r="G8266" s="80">
        <v>7</v>
      </c>
      <c r="H8266" s="280" t="s">
        <v>1342</v>
      </c>
      <c r="I8266" s="80"/>
    </row>
    <row r="8267" spans="1:9">
      <c r="A8267" s="280" t="s">
        <v>9677</v>
      </c>
      <c r="B8267" s="280" t="s">
        <v>1457</v>
      </c>
      <c r="C8267" s="280" t="s">
        <v>1219</v>
      </c>
      <c r="D8267" s="280" t="s">
        <v>1213</v>
      </c>
      <c r="E8267" s="80">
        <v>0.89182004017442706</v>
      </c>
      <c r="F8267" s="80">
        <v>707903</v>
      </c>
      <c r="G8267" s="80">
        <v>7</v>
      </c>
      <c r="H8267" s="280" t="s">
        <v>1342</v>
      </c>
      <c r="I8267" s="80"/>
    </row>
    <row r="8268" spans="1:9">
      <c r="A8268" s="280" t="s">
        <v>9678</v>
      </c>
      <c r="B8268" s="280" t="s">
        <v>1457</v>
      </c>
      <c r="C8268" s="280" t="s">
        <v>1219</v>
      </c>
      <c r="D8268" s="280" t="s">
        <v>1214</v>
      </c>
      <c r="E8268" s="80">
        <v>0.92000129858286328</v>
      </c>
      <c r="F8268" s="80">
        <v>707903</v>
      </c>
      <c r="G8268" s="80">
        <v>7</v>
      </c>
      <c r="H8268" s="280" t="s">
        <v>1342</v>
      </c>
      <c r="I8268" s="80"/>
    </row>
    <row r="8269" spans="1:9">
      <c r="A8269" s="280" t="s">
        <v>9679</v>
      </c>
      <c r="B8269" s="280" t="s">
        <v>1457</v>
      </c>
      <c r="C8269" s="280" t="s">
        <v>1219</v>
      </c>
      <c r="D8269" s="280" t="s">
        <v>1215</v>
      </c>
      <c r="E8269" s="80">
        <v>0.91896244084926337</v>
      </c>
      <c r="F8269" s="80">
        <v>707903</v>
      </c>
      <c r="G8269" s="80">
        <v>7</v>
      </c>
      <c r="H8269" s="280" t="s">
        <v>1342</v>
      </c>
      <c r="I8269" s="80"/>
    </row>
    <row r="8270" spans="1:9">
      <c r="A8270" s="280" t="s">
        <v>9680</v>
      </c>
      <c r="B8270" s="280" t="s">
        <v>1457</v>
      </c>
      <c r="C8270" s="280" t="s">
        <v>1219</v>
      </c>
      <c r="D8270" s="280" t="s">
        <v>1216</v>
      </c>
      <c r="E8270" s="80">
        <v>1.2883482970551143</v>
      </c>
      <c r="F8270" s="80">
        <v>707903</v>
      </c>
      <c r="G8270" s="80">
        <v>7</v>
      </c>
      <c r="H8270" s="280" t="s">
        <v>1342</v>
      </c>
      <c r="I8270" s="80"/>
    </row>
    <row r="8271" spans="1:9">
      <c r="A8271" s="280" t="s">
        <v>9681</v>
      </c>
      <c r="B8271" s="280" t="s">
        <v>1457</v>
      </c>
      <c r="C8271" s="280" t="s">
        <v>1219</v>
      </c>
      <c r="D8271" s="280" t="s">
        <v>1217</v>
      </c>
      <c r="E8271" s="80">
        <v>0.82738331002803533</v>
      </c>
      <c r="F8271" s="80">
        <v>707903</v>
      </c>
      <c r="G8271" s="80">
        <v>7</v>
      </c>
      <c r="H8271" s="280" t="s">
        <v>1342</v>
      </c>
      <c r="I8271" s="80"/>
    </row>
    <row r="8272" spans="1:9">
      <c r="A8272" s="280" t="s">
        <v>9682</v>
      </c>
      <c r="B8272" s="280" t="s">
        <v>1457</v>
      </c>
      <c r="C8272" s="280" t="s">
        <v>1219</v>
      </c>
      <c r="D8272" s="280" t="s">
        <v>1218</v>
      </c>
      <c r="E8272" s="80">
        <v>0.92254690674951578</v>
      </c>
      <c r="F8272" s="80">
        <v>707903</v>
      </c>
      <c r="G8272" s="80">
        <v>7</v>
      </c>
      <c r="H8272" s="280" t="s">
        <v>1342</v>
      </c>
      <c r="I8272" s="80"/>
    </row>
    <row r="8273" spans="1:9">
      <c r="A8273" s="280" t="s">
        <v>9683</v>
      </c>
      <c r="B8273" s="280" t="s">
        <v>1457</v>
      </c>
      <c r="C8273" s="280" t="s">
        <v>1219</v>
      </c>
      <c r="D8273" s="280" t="s">
        <v>1219</v>
      </c>
      <c r="E8273" s="80">
        <v>1</v>
      </c>
      <c r="F8273" s="80">
        <v>707903</v>
      </c>
      <c r="G8273" s="80">
        <v>7</v>
      </c>
      <c r="H8273" s="280" t="s">
        <v>1342</v>
      </c>
      <c r="I8273" s="80"/>
    </row>
    <row r="8274" spans="1:9">
      <c r="A8274" s="280" t="s">
        <v>9684</v>
      </c>
      <c r="B8274" s="280" t="s">
        <v>1457</v>
      </c>
      <c r="C8274" s="280" t="s">
        <v>1219</v>
      </c>
      <c r="D8274" s="280" t="s">
        <v>1347</v>
      </c>
      <c r="E8274" s="80">
        <v>2.0060111089620514</v>
      </c>
      <c r="F8274" s="80">
        <v>707903</v>
      </c>
      <c r="G8274" s="80">
        <v>7</v>
      </c>
      <c r="H8274" s="280" t="s">
        <v>1342</v>
      </c>
      <c r="I8274" s="80"/>
    </row>
    <row r="8275" spans="1:9">
      <c r="A8275" s="280" t="s">
        <v>9685</v>
      </c>
      <c r="B8275" s="280" t="s">
        <v>1393</v>
      </c>
      <c r="C8275" s="280" t="s">
        <v>1219</v>
      </c>
      <c r="D8275" s="280" t="s">
        <v>1347</v>
      </c>
      <c r="E8275" s="80">
        <v>8.262855221689977E-2</v>
      </c>
      <c r="F8275" s="80">
        <v>707903</v>
      </c>
      <c r="G8275" s="80">
        <v>7</v>
      </c>
      <c r="H8275" s="280" t="s">
        <v>1394</v>
      </c>
      <c r="I8275" s="80"/>
    </row>
    <row r="8276" spans="1:9">
      <c r="A8276" s="280" t="s">
        <v>9686</v>
      </c>
      <c r="B8276" s="280" t="s">
        <v>1415</v>
      </c>
      <c r="C8276" s="280" t="s">
        <v>1219</v>
      </c>
      <c r="D8276" s="280" t="s">
        <v>1347</v>
      </c>
      <c r="E8276" s="80">
        <v>8.2628434015807703E-2</v>
      </c>
      <c r="F8276" s="80">
        <v>707903</v>
      </c>
      <c r="G8276" s="80">
        <v>7</v>
      </c>
      <c r="H8276" s="280" t="s">
        <v>1394</v>
      </c>
      <c r="I8276" s="80"/>
    </row>
    <row r="8277" spans="1:9">
      <c r="A8277" s="280" t="s">
        <v>9687</v>
      </c>
      <c r="B8277" s="280" t="s">
        <v>1436</v>
      </c>
      <c r="C8277" s="280" t="s">
        <v>1219</v>
      </c>
      <c r="D8277" s="280" t="s">
        <v>1347</v>
      </c>
      <c r="E8277" s="80">
        <v>8.2628320739761119E-2</v>
      </c>
      <c r="F8277" s="80">
        <v>707903</v>
      </c>
      <c r="G8277" s="80">
        <v>7</v>
      </c>
      <c r="H8277" s="280" t="s">
        <v>1394</v>
      </c>
      <c r="I8277" s="80"/>
    </row>
    <row r="8278" spans="1:9">
      <c r="A8278" s="280" t="s">
        <v>9688</v>
      </c>
      <c r="B8278" s="280" t="s">
        <v>1457</v>
      </c>
      <c r="C8278" s="280" t="s">
        <v>1219</v>
      </c>
      <c r="D8278" s="280" t="s">
        <v>1344</v>
      </c>
      <c r="E8278" s="80">
        <v>5.0107498889194924</v>
      </c>
      <c r="F8278" s="80">
        <v>707903</v>
      </c>
      <c r="G8278" s="80">
        <v>7</v>
      </c>
      <c r="H8278" s="280" t="s">
        <v>1342</v>
      </c>
      <c r="I8278" s="80"/>
    </row>
    <row r="8279" spans="1:9">
      <c r="A8279" s="280" t="s">
        <v>9689</v>
      </c>
      <c r="B8279" s="280" t="s">
        <v>1393</v>
      </c>
      <c r="C8279" s="280" t="s">
        <v>1219</v>
      </c>
      <c r="D8279" s="280" t="s">
        <v>1344</v>
      </c>
      <c r="E8279" s="80">
        <v>8.262855221689977E-2</v>
      </c>
      <c r="F8279" s="80">
        <v>707903</v>
      </c>
      <c r="G8279" s="80">
        <v>7</v>
      </c>
      <c r="H8279" s="280" t="s">
        <v>1394</v>
      </c>
      <c r="I8279" s="80"/>
    </row>
    <row r="8280" spans="1:9">
      <c r="A8280" s="280" t="s">
        <v>9690</v>
      </c>
      <c r="B8280" s="280" t="s">
        <v>1415</v>
      </c>
      <c r="C8280" s="280" t="s">
        <v>1219</v>
      </c>
      <c r="D8280" s="280" t="s">
        <v>1344</v>
      </c>
      <c r="E8280" s="80">
        <v>8.2628315814715622E-2</v>
      </c>
      <c r="F8280" s="80">
        <v>707903</v>
      </c>
      <c r="G8280" s="80">
        <v>7</v>
      </c>
      <c r="H8280" s="280" t="s">
        <v>1394</v>
      </c>
      <c r="I8280" s="80"/>
    </row>
    <row r="8281" spans="1:9">
      <c r="A8281" s="280" t="s">
        <v>9691</v>
      </c>
      <c r="B8281" s="280" t="s">
        <v>1436</v>
      </c>
      <c r="C8281" s="280" t="s">
        <v>1219</v>
      </c>
      <c r="D8281" s="280" t="s">
        <v>1344</v>
      </c>
      <c r="E8281" s="80">
        <v>8.262807941253146E-2</v>
      </c>
      <c r="F8281" s="80">
        <v>707903</v>
      </c>
      <c r="G8281" s="80">
        <v>7</v>
      </c>
      <c r="H8281" s="280" t="s">
        <v>1394</v>
      </c>
      <c r="I8281" s="80"/>
    </row>
    <row r="8282" spans="1:9">
      <c r="A8282" s="280" t="s">
        <v>9692</v>
      </c>
      <c r="B8282" s="280" t="s">
        <v>1457</v>
      </c>
      <c r="C8282" s="280" t="s">
        <v>1183</v>
      </c>
      <c r="D8282" s="280" t="s">
        <v>1211</v>
      </c>
      <c r="E8282" s="80">
        <v>0.28135592816040028</v>
      </c>
      <c r="F8282" s="80">
        <v>707903</v>
      </c>
      <c r="G8282" s="80">
        <v>7</v>
      </c>
      <c r="H8282" s="280" t="s">
        <v>1342</v>
      </c>
      <c r="I8282" s="80"/>
    </row>
    <row r="8283" spans="1:9">
      <c r="A8283" s="280" t="s">
        <v>9693</v>
      </c>
      <c r="B8283" s="280" t="s">
        <v>1457</v>
      </c>
      <c r="C8283" s="280" t="s">
        <v>1183</v>
      </c>
      <c r="D8283" s="280" t="s">
        <v>1212</v>
      </c>
      <c r="E8283" s="80">
        <v>0.291248773438679</v>
      </c>
      <c r="F8283" s="80">
        <v>707903</v>
      </c>
      <c r="G8283" s="80">
        <v>7</v>
      </c>
      <c r="H8283" s="280" t="s">
        <v>1342</v>
      </c>
      <c r="I8283" s="80"/>
    </row>
    <row r="8284" spans="1:9">
      <c r="A8284" s="280" t="s">
        <v>9694</v>
      </c>
      <c r="B8284" s="280" t="s">
        <v>1457</v>
      </c>
      <c r="C8284" s="280" t="s">
        <v>1183</v>
      </c>
      <c r="D8284" s="280" t="s">
        <v>1213</v>
      </c>
      <c r="E8284" s="80">
        <v>0.28137783378485787</v>
      </c>
      <c r="F8284" s="80">
        <v>707903</v>
      </c>
      <c r="G8284" s="80">
        <v>7</v>
      </c>
      <c r="H8284" s="280" t="s">
        <v>1342</v>
      </c>
      <c r="I8284" s="80"/>
    </row>
    <row r="8285" spans="1:9">
      <c r="A8285" s="280" t="s">
        <v>9695</v>
      </c>
      <c r="B8285" s="280" t="s">
        <v>1457</v>
      </c>
      <c r="C8285" s="280" t="s">
        <v>1183</v>
      </c>
      <c r="D8285" s="280" t="s">
        <v>1214</v>
      </c>
      <c r="E8285" s="80">
        <v>0.29060833981115947</v>
      </c>
      <c r="F8285" s="80">
        <v>707903</v>
      </c>
      <c r="G8285" s="80">
        <v>7</v>
      </c>
      <c r="H8285" s="280" t="s">
        <v>1342</v>
      </c>
      <c r="I8285" s="80"/>
    </row>
    <row r="8286" spans="1:9">
      <c r="A8286" s="280" t="s">
        <v>9696</v>
      </c>
      <c r="B8286" s="280" t="s">
        <v>1457</v>
      </c>
      <c r="C8286" s="280" t="s">
        <v>1183</v>
      </c>
      <c r="D8286" s="280" t="s">
        <v>1215</v>
      </c>
      <c r="E8286" s="80">
        <v>0.29010266985536393</v>
      </c>
      <c r="F8286" s="80">
        <v>707903</v>
      </c>
      <c r="G8286" s="80">
        <v>7</v>
      </c>
      <c r="H8286" s="280" t="s">
        <v>1342</v>
      </c>
      <c r="I8286" s="80"/>
    </row>
    <row r="8287" spans="1:9">
      <c r="A8287" s="280" t="s">
        <v>9697</v>
      </c>
      <c r="B8287" s="280" t="s">
        <v>1457</v>
      </c>
      <c r="C8287" s="280" t="s">
        <v>1183</v>
      </c>
      <c r="D8287" s="280" t="s">
        <v>1216</v>
      </c>
      <c r="E8287" s="80">
        <v>0.49283382235354489</v>
      </c>
      <c r="F8287" s="80">
        <v>707903</v>
      </c>
      <c r="G8287" s="80">
        <v>7</v>
      </c>
      <c r="H8287" s="280" t="s">
        <v>1342</v>
      </c>
      <c r="I8287" s="80"/>
    </row>
    <row r="8288" spans="1:9">
      <c r="A8288" s="280" t="s">
        <v>9698</v>
      </c>
      <c r="B8288" s="280" t="s">
        <v>1457</v>
      </c>
      <c r="C8288" s="280" t="s">
        <v>1183</v>
      </c>
      <c r="D8288" s="280" t="s">
        <v>1217</v>
      </c>
      <c r="E8288" s="80">
        <v>0.26107492020819129</v>
      </c>
      <c r="F8288" s="80">
        <v>707903</v>
      </c>
      <c r="G8288" s="80">
        <v>7</v>
      </c>
      <c r="H8288" s="280" t="s">
        <v>1342</v>
      </c>
      <c r="I8288" s="80"/>
    </row>
    <row r="8289" spans="1:9">
      <c r="A8289" s="280" t="s">
        <v>9699</v>
      </c>
      <c r="B8289" s="280" t="s">
        <v>1457</v>
      </c>
      <c r="C8289" s="280" t="s">
        <v>1183</v>
      </c>
      <c r="D8289" s="280" t="s">
        <v>1218</v>
      </c>
      <c r="E8289" s="80">
        <v>0.33895195150592838</v>
      </c>
      <c r="F8289" s="80">
        <v>707903</v>
      </c>
      <c r="G8289" s="80">
        <v>7</v>
      </c>
      <c r="H8289" s="280" t="s">
        <v>1342</v>
      </c>
      <c r="I8289" s="80"/>
    </row>
    <row r="8290" spans="1:9">
      <c r="A8290" s="280" t="s">
        <v>9700</v>
      </c>
      <c r="B8290" s="280" t="s">
        <v>1457</v>
      </c>
      <c r="C8290" s="280" t="s">
        <v>1183</v>
      </c>
      <c r="D8290" s="280" t="s">
        <v>1219</v>
      </c>
      <c r="E8290" s="80">
        <v>46978.697301021857</v>
      </c>
      <c r="F8290" s="80">
        <v>707903</v>
      </c>
      <c r="G8290" s="80">
        <v>7</v>
      </c>
      <c r="H8290" s="280" t="s">
        <v>1342</v>
      </c>
      <c r="I8290" s="80"/>
    </row>
    <row r="8291" spans="1:9">
      <c r="A8291" s="280" t="s">
        <v>9701</v>
      </c>
      <c r="B8291" s="280" t="s">
        <v>1457</v>
      </c>
      <c r="C8291" s="280" t="s">
        <v>1183</v>
      </c>
      <c r="D8291" s="280" t="s">
        <v>1347</v>
      </c>
      <c r="E8291" s="80">
        <v>0.65097232506847347</v>
      </c>
      <c r="F8291" s="80">
        <v>707903</v>
      </c>
      <c r="G8291" s="80">
        <v>7</v>
      </c>
      <c r="H8291" s="280" t="s">
        <v>1342</v>
      </c>
      <c r="I8291" s="80"/>
    </row>
    <row r="8292" spans="1:9">
      <c r="A8292" s="280" t="s">
        <v>9702</v>
      </c>
      <c r="B8292" s="280" t="s">
        <v>1457</v>
      </c>
      <c r="C8292" s="280" t="s">
        <v>1183</v>
      </c>
      <c r="D8292" s="280" t="s">
        <v>1344</v>
      </c>
      <c r="E8292" s="80">
        <v>1.591845598661854</v>
      </c>
      <c r="F8292" s="80">
        <v>707903</v>
      </c>
      <c r="G8292" s="80">
        <v>7</v>
      </c>
      <c r="H8292" s="280" t="s">
        <v>1342</v>
      </c>
      <c r="I8292" s="80"/>
    </row>
    <row r="8293" spans="1:9">
      <c r="A8293" s="280" t="s">
        <v>9703</v>
      </c>
      <c r="B8293" s="280" t="s">
        <v>5748</v>
      </c>
      <c r="C8293" s="280" t="s">
        <v>1184</v>
      </c>
      <c r="D8293" s="280" t="s">
        <v>1394</v>
      </c>
      <c r="E8293" s="80">
        <v>707903</v>
      </c>
      <c r="F8293" s="80">
        <v>707903</v>
      </c>
      <c r="G8293" s="80">
        <v>7</v>
      </c>
      <c r="H8293" s="280" t="s">
        <v>1394</v>
      </c>
      <c r="I8293" s="80"/>
    </row>
    <row r="8294" spans="1:9">
      <c r="A8294" s="280" t="s">
        <v>9704</v>
      </c>
      <c r="B8294" s="280" t="s">
        <v>5750</v>
      </c>
      <c r="C8294" s="280" t="s">
        <v>1184</v>
      </c>
      <c r="D8294" s="280" t="s">
        <v>1394</v>
      </c>
      <c r="E8294" s="80">
        <v>16245449628.522919</v>
      </c>
      <c r="F8294" s="80">
        <v>707903</v>
      </c>
      <c r="G8294" s="80">
        <v>7</v>
      </c>
      <c r="H8294" s="280" t="s">
        <v>1394</v>
      </c>
      <c r="I8294" s="80"/>
    </row>
    <row r="8295" spans="1:9">
      <c r="A8295" s="280" t="s">
        <v>9705</v>
      </c>
      <c r="B8295" s="280" t="s">
        <v>5752</v>
      </c>
      <c r="C8295" s="280" t="s">
        <v>1184</v>
      </c>
      <c r="D8295" s="280" t="s">
        <v>1394</v>
      </c>
      <c r="E8295" s="80">
        <v>1</v>
      </c>
      <c r="F8295" s="80">
        <v>707903</v>
      </c>
      <c r="G8295" s="80">
        <v>7</v>
      </c>
      <c r="H8295" s="280" t="s">
        <v>1394</v>
      </c>
      <c r="I8295" s="80"/>
    </row>
    <row r="8296" spans="1:9">
      <c r="A8296" s="280" t="s">
        <v>9706</v>
      </c>
      <c r="B8296" s="280" t="s">
        <v>5754</v>
      </c>
      <c r="C8296" s="280" t="s">
        <v>1184</v>
      </c>
      <c r="D8296" s="280" t="s">
        <v>1394</v>
      </c>
      <c r="E8296" s="80">
        <v>22948.694423562152</v>
      </c>
      <c r="F8296" s="80">
        <v>707903</v>
      </c>
      <c r="G8296" s="80">
        <v>7</v>
      </c>
      <c r="H8296" s="280" t="s">
        <v>1394</v>
      </c>
      <c r="I8296" s="80"/>
    </row>
    <row r="8297" spans="1:9">
      <c r="A8297" s="280" t="s">
        <v>9707</v>
      </c>
      <c r="B8297" s="280" t="s">
        <v>1393</v>
      </c>
      <c r="C8297" s="280" t="s">
        <v>1383</v>
      </c>
      <c r="D8297" s="280" t="s">
        <v>1347</v>
      </c>
      <c r="E8297" s="80">
        <v>8.262855221689977E-2</v>
      </c>
      <c r="F8297" s="80">
        <v>707903</v>
      </c>
      <c r="G8297" s="80">
        <v>7</v>
      </c>
      <c r="H8297" s="280" t="s">
        <v>1394</v>
      </c>
      <c r="I8297" s="80"/>
    </row>
    <row r="8298" spans="1:9">
      <c r="A8298" s="280" t="s">
        <v>9708</v>
      </c>
      <c r="B8298" s="280" t="s">
        <v>1415</v>
      </c>
      <c r="C8298" s="280" t="s">
        <v>1383</v>
      </c>
      <c r="D8298" s="280" t="s">
        <v>1347</v>
      </c>
      <c r="E8298" s="80">
        <v>7.479722081643328E-2</v>
      </c>
      <c r="F8298" s="80">
        <v>707903</v>
      </c>
      <c r="G8298" s="80">
        <v>7</v>
      </c>
      <c r="H8298" s="280" t="s">
        <v>1394</v>
      </c>
      <c r="I8298" s="80"/>
    </row>
    <row r="8299" spans="1:9">
      <c r="A8299" s="280" t="s">
        <v>9709</v>
      </c>
      <c r="B8299" s="280" t="s">
        <v>1436</v>
      </c>
      <c r="C8299" s="280" t="s">
        <v>1383</v>
      </c>
      <c r="D8299" s="280" t="s">
        <v>1347</v>
      </c>
      <c r="E8299" s="80">
        <v>6.8179799829387377E-2</v>
      </c>
      <c r="F8299" s="80">
        <v>707903</v>
      </c>
      <c r="G8299" s="80">
        <v>7</v>
      </c>
      <c r="H8299" s="280" t="s">
        <v>1394</v>
      </c>
      <c r="I8299" s="80"/>
    </row>
    <row r="8300" spans="1:9">
      <c r="A8300" s="280" t="s">
        <v>9710</v>
      </c>
      <c r="B8300" s="280" t="s">
        <v>1393</v>
      </c>
      <c r="C8300" s="280" t="s">
        <v>1383</v>
      </c>
      <c r="D8300" s="280" t="s">
        <v>1344</v>
      </c>
      <c r="E8300" s="80">
        <v>8.262855221689977E-2</v>
      </c>
      <c r="F8300" s="80">
        <v>707903</v>
      </c>
      <c r="G8300" s="80">
        <v>7</v>
      </c>
      <c r="H8300" s="280" t="s">
        <v>1394</v>
      </c>
      <c r="I8300" s="80"/>
    </row>
    <row r="8301" spans="1:9">
      <c r="A8301" s="280" t="s">
        <v>9711</v>
      </c>
      <c r="B8301" s="280" t="s">
        <v>1415</v>
      </c>
      <c r="C8301" s="280" t="s">
        <v>1383</v>
      </c>
      <c r="D8301" s="280" t="s">
        <v>1344</v>
      </c>
      <c r="E8301" s="80">
        <v>6.6649784851560007E-2</v>
      </c>
      <c r="F8301" s="80">
        <v>707903</v>
      </c>
      <c r="G8301" s="80">
        <v>7</v>
      </c>
      <c r="H8301" s="280" t="s">
        <v>1394</v>
      </c>
      <c r="I8301" s="80"/>
    </row>
    <row r="8302" spans="1:9">
      <c r="A8302" s="280" t="s">
        <v>9712</v>
      </c>
      <c r="B8302" s="280" t="s">
        <v>1436</v>
      </c>
      <c r="C8302" s="280" t="s">
        <v>1383</v>
      </c>
      <c r="D8302" s="280" t="s">
        <v>1344</v>
      </c>
      <c r="E8302" s="80">
        <v>5.5724630098388024E-2</v>
      </c>
      <c r="F8302" s="80">
        <v>707903</v>
      </c>
      <c r="G8302" s="80">
        <v>7</v>
      </c>
      <c r="H8302" s="280" t="s">
        <v>1394</v>
      </c>
      <c r="I8302" s="80"/>
    </row>
    <row r="8303" spans="1:9">
      <c r="A8303" s="280" t="s">
        <v>9713</v>
      </c>
      <c r="B8303" s="280" t="s">
        <v>1457</v>
      </c>
      <c r="C8303" s="280" t="s">
        <v>1184</v>
      </c>
      <c r="D8303" s="280" t="s">
        <v>1211</v>
      </c>
      <c r="E8303" s="80">
        <v>1.5547662974071853E-2</v>
      </c>
      <c r="F8303" s="80">
        <v>707903</v>
      </c>
      <c r="G8303" s="80">
        <v>7</v>
      </c>
      <c r="H8303" s="280" t="s">
        <v>1342</v>
      </c>
      <c r="I8303" s="80"/>
    </row>
    <row r="8304" spans="1:9">
      <c r="A8304" s="280" t="s">
        <v>9714</v>
      </c>
      <c r="B8304" s="280" t="s">
        <v>1457</v>
      </c>
      <c r="C8304" s="280" t="s">
        <v>1184</v>
      </c>
      <c r="D8304" s="280" t="s">
        <v>1212</v>
      </c>
      <c r="E8304" s="80">
        <v>1.6069849489687604E-2</v>
      </c>
      <c r="F8304" s="80">
        <v>707903</v>
      </c>
      <c r="G8304" s="80">
        <v>7</v>
      </c>
      <c r="H8304" s="280" t="s">
        <v>1342</v>
      </c>
      <c r="I8304" s="80"/>
    </row>
    <row r="8305" spans="1:9">
      <c r="A8305" s="280" t="s">
        <v>9715</v>
      </c>
      <c r="B8305" s="280" t="s">
        <v>1457</v>
      </c>
      <c r="C8305" s="280" t="s">
        <v>1184</v>
      </c>
      <c r="D8305" s="280" t="s">
        <v>1213</v>
      </c>
      <c r="E8305" s="80">
        <v>1.554952290276946E-2</v>
      </c>
      <c r="F8305" s="80">
        <v>707903</v>
      </c>
      <c r="G8305" s="80">
        <v>7</v>
      </c>
      <c r="H8305" s="280" t="s">
        <v>1342</v>
      </c>
      <c r="I8305" s="80"/>
    </row>
    <row r="8306" spans="1:9">
      <c r="A8306" s="280" t="s">
        <v>9716</v>
      </c>
      <c r="B8306" s="280" t="s">
        <v>1457</v>
      </c>
      <c r="C8306" s="280" t="s">
        <v>1184</v>
      </c>
      <c r="D8306" s="280" t="s">
        <v>1214</v>
      </c>
      <c r="E8306" s="80">
        <v>1.6028331703652678E-2</v>
      </c>
      <c r="F8306" s="80">
        <v>707903</v>
      </c>
      <c r="G8306" s="80">
        <v>7</v>
      </c>
      <c r="H8306" s="280" t="s">
        <v>1342</v>
      </c>
      <c r="I8306" s="80"/>
    </row>
    <row r="8307" spans="1:9">
      <c r="A8307" s="280" t="s">
        <v>9717</v>
      </c>
      <c r="B8307" s="280" t="s">
        <v>1457</v>
      </c>
      <c r="C8307" s="280" t="s">
        <v>1184</v>
      </c>
      <c r="D8307" s="280" t="s">
        <v>1215</v>
      </c>
      <c r="E8307" s="80">
        <v>1.60144145679612E-2</v>
      </c>
      <c r="F8307" s="80">
        <v>707903</v>
      </c>
      <c r="G8307" s="80">
        <v>7</v>
      </c>
      <c r="H8307" s="280" t="s">
        <v>1342</v>
      </c>
      <c r="I8307" s="80"/>
    </row>
    <row r="8308" spans="1:9">
      <c r="A8308" s="280" t="s">
        <v>9718</v>
      </c>
      <c r="B8308" s="280" t="s">
        <v>1457</v>
      </c>
      <c r="C8308" s="280" t="s">
        <v>1184</v>
      </c>
      <c r="D8308" s="280" t="s">
        <v>1216</v>
      </c>
      <c r="E8308" s="80">
        <v>2.4817069596206377E-2</v>
      </c>
      <c r="F8308" s="80">
        <v>707903</v>
      </c>
      <c r="G8308" s="80">
        <v>7</v>
      </c>
      <c r="H8308" s="280" t="s">
        <v>1342</v>
      </c>
      <c r="I8308" s="80"/>
    </row>
    <row r="8309" spans="1:9">
      <c r="A8309" s="280" t="s">
        <v>9719</v>
      </c>
      <c r="B8309" s="280" t="s">
        <v>1457</v>
      </c>
      <c r="C8309" s="280" t="s">
        <v>1184</v>
      </c>
      <c r="D8309" s="280" t="s">
        <v>1217</v>
      </c>
      <c r="E8309" s="80">
        <v>1.4417333704384023E-2</v>
      </c>
      <c r="F8309" s="80">
        <v>707903</v>
      </c>
      <c r="G8309" s="80">
        <v>7</v>
      </c>
      <c r="H8309" s="280" t="s">
        <v>1342</v>
      </c>
      <c r="I8309" s="80"/>
    </row>
    <row r="8310" spans="1:9">
      <c r="A8310" s="280" t="s">
        <v>9720</v>
      </c>
      <c r="B8310" s="280" t="s">
        <v>1457</v>
      </c>
      <c r="C8310" s="280" t="s">
        <v>1184</v>
      </c>
      <c r="D8310" s="280" t="s">
        <v>1218</v>
      </c>
      <c r="E8310" s="80">
        <v>1.8182138187991491E-2</v>
      </c>
      <c r="F8310" s="80">
        <v>707903</v>
      </c>
      <c r="G8310" s="80">
        <v>7</v>
      </c>
      <c r="H8310" s="280" t="s">
        <v>1342</v>
      </c>
      <c r="I8310" s="80"/>
    </row>
    <row r="8311" spans="1:9">
      <c r="A8311" s="280" t="s">
        <v>9721</v>
      </c>
      <c r="B8311" s="280" t="s">
        <v>1457</v>
      </c>
      <c r="C8311" s="280" t="s">
        <v>1184</v>
      </c>
      <c r="D8311" s="280" t="s">
        <v>1219</v>
      </c>
      <c r="E8311" s="80">
        <v>1846.0740006805584</v>
      </c>
      <c r="F8311" s="80">
        <v>707903</v>
      </c>
      <c r="G8311" s="80">
        <v>7</v>
      </c>
      <c r="H8311" s="280" t="s">
        <v>1342</v>
      </c>
      <c r="I8311" s="80"/>
    </row>
    <row r="8312" spans="1:9">
      <c r="A8312" s="280" t="s">
        <v>9722</v>
      </c>
      <c r="B8312" s="280" t="s">
        <v>1457</v>
      </c>
      <c r="C8312" s="280" t="s">
        <v>1184</v>
      </c>
      <c r="D8312" s="280" t="s">
        <v>1347</v>
      </c>
      <c r="E8312" s="80">
        <v>3.5570721647299991E-2</v>
      </c>
      <c r="F8312" s="80">
        <v>707903</v>
      </c>
      <c r="G8312" s="80">
        <v>7</v>
      </c>
      <c r="H8312" s="280" t="s">
        <v>1342</v>
      </c>
      <c r="I8312" s="80"/>
    </row>
    <row r="8313" spans="1:9">
      <c r="A8313" s="280" t="s">
        <v>9723</v>
      </c>
      <c r="B8313" s="280" t="s">
        <v>1457</v>
      </c>
      <c r="C8313" s="280" t="s">
        <v>1184</v>
      </c>
      <c r="D8313" s="280" t="s">
        <v>1344</v>
      </c>
      <c r="E8313" s="80">
        <v>8.7722879942739945E-2</v>
      </c>
      <c r="F8313" s="80">
        <v>707903</v>
      </c>
      <c r="G8313" s="80">
        <v>7</v>
      </c>
      <c r="H8313" s="280" t="s">
        <v>1342</v>
      </c>
      <c r="I8313" s="80"/>
    </row>
    <row r="8314" spans="1:9">
      <c r="A8314" s="280" t="s">
        <v>9724</v>
      </c>
      <c r="B8314" s="280" t="s">
        <v>5748</v>
      </c>
      <c r="C8314" s="280" t="s">
        <v>1185</v>
      </c>
      <c r="D8314" s="280" t="s">
        <v>1394</v>
      </c>
      <c r="E8314" s="80">
        <v>348567</v>
      </c>
      <c r="F8314" s="80">
        <v>707903</v>
      </c>
      <c r="G8314" s="80">
        <v>7</v>
      </c>
      <c r="H8314" s="280" t="s">
        <v>1394</v>
      </c>
      <c r="I8314" s="80"/>
    </row>
    <row r="8315" spans="1:9">
      <c r="A8315" s="280" t="s">
        <v>9725</v>
      </c>
      <c r="B8315" s="280" t="s">
        <v>5750</v>
      </c>
      <c r="C8315" s="280" t="s">
        <v>1185</v>
      </c>
      <c r="D8315" s="280" t="s">
        <v>1394</v>
      </c>
      <c r="E8315" s="80">
        <v>32594804036.285748</v>
      </c>
      <c r="F8315" s="80">
        <v>707903</v>
      </c>
      <c r="G8315" s="80">
        <v>7</v>
      </c>
      <c r="H8315" s="280" t="s">
        <v>1394</v>
      </c>
      <c r="I8315" s="80"/>
    </row>
    <row r="8316" spans="1:9">
      <c r="A8316" s="280" t="s">
        <v>9726</v>
      </c>
      <c r="B8316" s="280" t="s">
        <v>5752</v>
      </c>
      <c r="C8316" s="280" t="s">
        <v>1185</v>
      </c>
      <c r="D8316" s="280" t="s">
        <v>1394</v>
      </c>
      <c r="E8316" s="80">
        <v>0.49239373190959779</v>
      </c>
      <c r="F8316" s="80">
        <v>707903</v>
      </c>
      <c r="G8316" s="80">
        <v>7</v>
      </c>
      <c r="H8316" s="280" t="s">
        <v>1394</v>
      </c>
      <c r="I8316" s="80"/>
    </row>
    <row r="8317" spans="1:9">
      <c r="A8317" s="280" t="s">
        <v>9727</v>
      </c>
      <c r="B8317" s="280" t="s">
        <v>5754</v>
      </c>
      <c r="C8317" s="280" t="s">
        <v>1185</v>
      </c>
      <c r="D8317" s="280" t="s">
        <v>1394</v>
      </c>
      <c r="E8317" s="80">
        <v>46044.167119345089</v>
      </c>
      <c r="F8317" s="80">
        <v>707903</v>
      </c>
      <c r="G8317" s="80">
        <v>7</v>
      </c>
      <c r="H8317" s="280" t="s">
        <v>1394</v>
      </c>
      <c r="I8317" s="80"/>
    </row>
    <row r="8318" spans="1:9">
      <c r="A8318" s="280" t="s">
        <v>9728</v>
      </c>
      <c r="B8318" s="280" t="s">
        <v>1457</v>
      </c>
      <c r="C8318" s="280" t="s">
        <v>1185</v>
      </c>
      <c r="D8318" s="280" t="s">
        <v>1211</v>
      </c>
      <c r="E8318" s="80">
        <v>6.3378461847689874E-2</v>
      </c>
      <c r="F8318" s="80">
        <v>707903</v>
      </c>
      <c r="G8318" s="80">
        <v>7</v>
      </c>
      <c r="H8318" s="280" t="s">
        <v>1342</v>
      </c>
      <c r="I8318" s="80"/>
    </row>
    <row r="8319" spans="1:9">
      <c r="A8319" s="280" t="s">
        <v>9729</v>
      </c>
      <c r="B8319" s="280" t="s">
        <v>1457</v>
      </c>
      <c r="C8319" s="280" t="s">
        <v>1185</v>
      </c>
      <c r="D8319" s="280" t="s">
        <v>1212</v>
      </c>
      <c r="E8319" s="80">
        <v>6.914254172725437E-2</v>
      </c>
      <c r="F8319" s="80">
        <v>707903</v>
      </c>
      <c r="G8319" s="80">
        <v>7</v>
      </c>
      <c r="H8319" s="280" t="s">
        <v>1342</v>
      </c>
      <c r="I8319" s="80"/>
    </row>
    <row r="8320" spans="1:9">
      <c r="A8320" s="280" t="s">
        <v>9730</v>
      </c>
      <c r="B8320" s="280" t="s">
        <v>1457</v>
      </c>
      <c r="C8320" s="280" t="s">
        <v>1185</v>
      </c>
      <c r="D8320" s="280" t="s">
        <v>1213</v>
      </c>
      <c r="E8320" s="80">
        <v>6.3381538704153445E-2</v>
      </c>
      <c r="F8320" s="80">
        <v>707903</v>
      </c>
      <c r="G8320" s="80">
        <v>7</v>
      </c>
      <c r="H8320" s="280" t="s">
        <v>1342</v>
      </c>
      <c r="I8320" s="80"/>
    </row>
    <row r="8321" spans="1:9">
      <c r="A8321" s="280" t="s">
        <v>9731</v>
      </c>
      <c r="B8321" s="280" t="s">
        <v>1457</v>
      </c>
      <c r="C8321" s="280" t="s">
        <v>1185</v>
      </c>
      <c r="D8321" s="280" t="s">
        <v>1214</v>
      </c>
      <c r="E8321" s="80">
        <v>6.906632157964844E-2</v>
      </c>
      <c r="F8321" s="80">
        <v>707903</v>
      </c>
      <c r="G8321" s="80">
        <v>7</v>
      </c>
      <c r="H8321" s="280" t="s">
        <v>1342</v>
      </c>
      <c r="I8321" s="80"/>
    </row>
    <row r="8322" spans="1:9">
      <c r="A8322" s="280" t="s">
        <v>9732</v>
      </c>
      <c r="B8322" s="280" t="s">
        <v>1457</v>
      </c>
      <c r="C8322" s="280" t="s">
        <v>1185</v>
      </c>
      <c r="D8322" s="280" t="s">
        <v>1215</v>
      </c>
      <c r="E8322" s="80">
        <v>6.8770089955429839E-2</v>
      </c>
      <c r="F8322" s="80">
        <v>707903</v>
      </c>
      <c r="G8322" s="80">
        <v>7</v>
      </c>
      <c r="H8322" s="280" t="s">
        <v>1342</v>
      </c>
      <c r="I8322" s="80"/>
    </row>
    <row r="8323" spans="1:9">
      <c r="A8323" s="280" t="s">
        <v>9733</v>
      </c>
      <c r="B8323" s="280" t="s">
        <v>1457</v>
      </c>
      <c r="C8323" s="280" t="s">
        <v>1185</v>
      </c>
      <c r="D8323" s="280" t="s">
        <v>1216</v>
      </c>
      <c r="E8323" s="80">
        <v>0.10164317784776107</v>
      </c>
      <c r="F8323" s="80">
        <v>707903</v>
      </c>
      <c r="G8323" s="80">
        <v>7</v>
      </c>
      <c r="H8323" s="280" t="s">
        <v>1342</v>
      </c>
      <c r="I8323" s="80"/>
    </row>
    <row r="8324" spans="1:9">
      <c r="A8324" s="280" t="s">
        <v>9734</v>
      </c>
      <c r="B8324" s="280" t="s">
        <v>1457</v>
      </c>
      <c r="C8324" s="280" t="s">
        <v>1185</v>
      </c>
      <c r="D8324" s="280" t="s">
        <v>1217</v>
      </c>
      <c r="E8324" s="80">
        <v>6.1330725859772527E-2</v>
      </c>
      <c r="F8324" s="80">
        <v>707903</v>
      </c>
      <c r="G8324" s="80">
        <v>7</v>
      </c>
      <c r="H8324" s="280" t="s">
        <v>1342</v>
      </c>
      <c r="I8324" s="80"/>
    </row>
    <row r="8325" spans="1:9">
      <c r="A8325" s="280" t="s">
        <v>9735</v>
      </c>
      <c r="B8325" s="280" t="s">
        <v>1457</v>
      </c>
      <c r="C8325" s="280" t="s">
        <v>1185</v>
      </c>
      <c r="D8325" s="280" t="s">
        <v>1218</v>
      </c>
      <c r="E8325" s="80">
        <v>6.4034332241775682E-2</v>
      </c>
      <c r="F8325" s="80">
        <v>707903</v>
      </c>
      <c r="G8325" s="80">
        <v>7</v>
      </c>
      <c r="H8325" s="280" t="s">
        <v>1342</v>
      </c>
      <c r="I8325" s="80"/>
    </row>
    <row r="8326" spans="1:9">
      <c r="A8326" s="280" t="s">
        <v>9736</v>
      </c>
      <c r="B8326" s="280" t="s">
        <v>1457</v>
      </c>
      <c r="C8326" s="280" t="s">
        <v>1185</v>
      </c>
      <c r="D8326" s="280" t="s">
        <v>1219</v>
      </c>
      <c r="E8326" s="80">
        <v>11314.379386085315</v>
      </c>
      <c r="F8326" s="80">
        <v>707903</v>
      </c>
      <c r="G8326" s="80">
        <v>7</v>
      </c>
      <c r="H8326" s="280" t="s">
        <v>1342</v>
      </c>
      <c r="I8326" s="80"/>
    </row>
    <row r="8327" spans="1:9">
      <c r="A8327" s="280" t="s">
        <v>9737</v>
      </c>
      <c r="B8327" s="280" t="s">
        <v>1457</v>
      </c>
      <c r="C8327" s="280" t="s">
        <v>1185</v>
      </c>
      <c r="D8327" s="280" t="s">
        <v>1347</v>
      </c>
      <c r="E8327" s="80">
        <v>0.14577762176643183</v>
      </c>
      <c r="F8327" s="80">
        <v>707903</v>
      </c>
      <c r="G8327" s="80">
        <v>7</v>
      </c>
      <c r="H8327" s="280" t="s">
        <v>1342</v>
      </c>
      <c r="I8327" s="80"/>
    </row>
    <row r="8328" spans="1:9">
      <c r="A8328" s="280" t="s">
        <v>9738</v>
      </c>
      <c r="B8328" s="280" t="s">
        <v>1457</v>
      </c>
      <c r="C8328" s="280" t="s">
        <v>1185</v>
      </c>
      <c r="D8328" s="280" t="s">
        <v>1344</v>
      </c>
      <c r="E8328" s="80">
        <v>0.35796179293066316</v>
      </c>
      <c r="F8328" s="80">
        <v>707903</v>
      </c>
      <c r="G8328" s="80">
        <v>7</v>
      </c>
      <c r="H8328" s="280" t="s">
        <v>1342</v>
      </c>
      <c r="I8328" s="80"/>
    </row>
    <row r="8329" spans="1:9">
      <c r="A8329" s="280" t="s">
        <v>9739</v>
      </c>
      <c r="B8329" s="280" t="s">
        <v>5748</v>
      </c>
      <c r="C8329" s="280" t="s">
        <v>1186</v>
      </c>
      <c r="D8329" s="280" t="s">
        <v>1394</v>
      </c>
      <c r="E8329" s="80">
        <v>25047</v>
      </c>
      <c r="F8329" s="80">
        <v>707903</v>
      </c>
      <c r="G8329" s="80">
        <v>7</v>
      </c>
      <c r="H8329" s="280" t="s">
        <v>1394</v>
      </c>
      <c r="I8329" s="80"/>
    </row>
    <row r="8330" spans="1:9">
      <c r="A8330" s="280" t="s">
        <v>9740</v>
      </c>
      <c r="B8330" s="280" t="s">
        <v>5750</v>
      </c>
      <c r="C8330" s="280" t="s">
        <v>1186</v>
      </c>
      <c r="D8330" s="280" t="s">
        <v>1394</v>
      </c>
      <c r="E8330" s="80">
        <v>311420000</v>
      </c>
      <c r="F8330" s="80">
        <v>707903</v>
      </c>
      <c r="G8330" s="80">
        <v>7</v>
      </c>
      <c r="H8330" s="280" t="s">
        <v>1394</v>
      </c>
      <c r="I8330" s="80"/>
    </row>
    <row r="8331" spans="1:9">
      <c r="A8331" s="280" t="s">
        <v>9741</v>
      </c>
      <c r="B8331" s="280" t="s">
        <v>5752</v>
      </c>
      <c r="C8331" s="280" t="s">
        <v>1186</v>
      </c>
      <c r="D8331" s="280" t="s">
        <v>1394</v>
      </c>
      <c r="E8331" s="80">
        <v>3.5381966173331655E-2</v>
      </c>
      <c r="F8331" s="80">
        <v>707903</v>
      </c>
      <c r="G8331" s="80">
        <v>7</v>
      </c>
      <c r="H8331" s="280" t="s">
        <v>1394</v>
      </c>
      <c r="I8331" s="80"/>
    </row>
    <row r="8332" spans="1:9">
      <c r="A8332" s="280" t="s">
        <v>9742</v>
      </c>
      <c r="B8332" s="280" t="s">
        <v>5754</v>
      </c>
      <c r="C8332" s="280" t="s">
        <v>1186</v>
      </c>
      <c r="D8332" s="280" t="s">
        <v>1394</v>
      </c>
      <c r="E8332" s="80">
        <v>439.91902845446339</v>
      </c>
      <c r="F8332" s="80">
        <v>707903</v>
      </c>
      <c r="G8332" s="80">
        <v>7</v>
      </c>
      <c r="H8332" s="280" t="s">
        <v>1394</v>
      </c>
      <c r="I8332" s="80"/>
    </row>
    <row r="8333" spans="1:9">
      <c r="A8333" s="280" t="s">
        <v>9743</v>
      </c>
      <c r="B8333" s="280" t="s">
        <v>1457</v>
      </c>
      <c r="C8333" s="280" t="s">
        <v>1186</v>
      </c>
      <c r="D8333" s="280" t="s">
        <v>1211</v>
      </c>
      <c r="E8333" s="80">
        <v>8.2995078012498332E-3</v>
      </c>
      <c r="F8333" s="80">
        <v>707903</v>
      </c>
      <c r="G8333" s="80">
        <v>7</v>
      </c>
      <c r="H8333" s="280" t="s">
        <v>1342</v>
      </c>
      <c r="I8333" s="80"/>
    </row>
    <row r="8334" spans="1:9">
      <c r="A8334" s="280" t="s">
        <v>9744</v>
      </c>
      <c r="B8334" s="280" t="s">
        <v>1457</v>
      </c>
      <c r="C8334" s="280" t="s">
        <v>1186</v>
      </c>
      <c r="D8334" s="280" t="s">
        <v>1212</v>
      </c>
      <c r="E8334" s="80">
        <v>8.5911668496947043E-3</v>
      </c>
      <c r="F8334" s="80">
        <v>707903</v>
      </c>
      <c r="G8334" s="80">
        <v>7</v>
      </c>
      <c r="H8334" s="280" t="s">
        <v>1342</v>
      </c>
      <c r="I8334" s="80"/>
    </row>
    <row r="8335" spans="1:9">
      <c r="A8335" s="280" t="s">
        <v>9745</v>
      </c>
      <c r="B8335" s="280" t="s">
        <v>1457</v>
      </c>
      <c r="C8335" s="280" t="s">
        <v>1186</v>
      </c>
      <c r="D8335" s="280" t="s">
        <v>1213</v>
      </c>
      <c r="E8335" s="80">
        <v>8.2995078012498332E-3</v>
      </c>
      <c r="F8335" s="80">
        <v>707903</v>
      </c>
      <c r="G8335" s="80">
        <v>7</v>
      </c>
      <c r="H8335" s="280" t="s">
        <v>1342</v>
      </c>
      <c r="I8335" s="80"/>
    </row>
    <row r="8336" spans="1:9">
      <c r="A8336" s="280" t="s">
        <v>9746</v>
      </c>
      <c r="B8336" s="280" t="s">
        <v>1457</v>
      </c>
      <c r="C8336" s="280" t="s">
        <v>1186</v>
      </c>
      <c r="D8336" s="280" t="s">
        <v>1214</v>
      </c>
      <c r="E8336" s="80">
        <v>8.3402625418016949E-3</v>
      </c>
      <c r="F8336" s="80">
        <v>707903</v>
      </c>
      <c r="G8336" s="80">
        <v>7</v>
      </c>
      <c r="H8336" s="280" t="s">
        <v>1342</v>
      </c>
      <c r="I8336" s="80"/>
    </row>
    <row r="8337" spans="1:9">
      <c r="A8337" s="280" t="s">
        <v>9747</v>
      </c>
      <c r="B8337" s="280" t="s">
        <v>1457</v>
      </c>
      <c r="C8337" s="280" t="s">
        <v>1186</v>
      </c>
      <c r="D8337" s="280" t="s">
        <v>1215</v>
      </c>
      <c r="E8337" s="80">
        <v>8.5670402630329944E-3</v>
      </c>
      <c r="F8337" s="80">
        <v>707903</v>
      </c>
      <c r="G8337" s="80">
        <v>7</v>
      </c>
      <c r="H8337" s="280" t="s">
        <v>1342</v>
      </c>
      <c r="I8337" s="80"/>
    </row>
    <row r="8338" spans="1:9">
      <c r="A8338" s="280" t="s">
        <v>9748</v>
      </c>
      <c r="B8338" s="280" t="s">
        <v>1457</v>
      </c>
      <c r="C8338" s="280" t="s">
        <v>1186</v>
      </c>
      <c r="D8338" s="280" t="s">
        <v>1216</v>
      </c>
      <c r="E8338" s="80">
        <v>1.1332209267238774E-2</v>
      </c>
      <c r="F8338" s="80">
        <v>707903</v>
      </c>
      <c r="G8338" s="80">
        <v>7</v>
      </c>
      <c r="H8338" s="280" t="s">
        <v>1342</v>
      </c>
      <c r="I8338" s="80"/>
    </row>
    <row r="8339" spans="1:9">
      <c r="A8339" s="280" t="s">
        <v>9749</v>
      </c>
      <c r="B8339" s="280" t="s">
        <v>1457</v>
      </c>
      <c r="C8339" s="280" t="s">
        <v>1186</v>
      </c>
      <c r="D8339" s="280" t="s">
        <v>1217</v>
      </c>
      <c r="E8339" s="80">
        <v>7.6386513838707926E-3</v>
      </c>
      <c r="F8339" s="80">
        <v>707903</v>
      </c>
      <c r="G8339" s="80">
        <v>7</v>
      </c>
      <c r="H8339" s="280" t="s">
        <v>1342</v>
      </c>
      <c r="I8339" s="80"/>
    </row>
    <row r="8340" spans="1:9">
      <c r="A8340" s="280" t="s">
        <v>9750</v>
      </c>
      <c r="B8340" s="280" t="s">
        <v>1457</v>
      </c>
      <c r="C8340" s="280" t="s">
        <v>1186</v>
      </c>
      <c r="D8340" s="280" t="s">
        <v>1218</v>
      </c>
      <c r="E8340" s="80">
        <v>8.6118704178173126E-3</v>
      </c>
      <c r="F8340" s="80">
        <v>707903</v>
      </c>
      <c r="G8340" s="80">
        <v>7</v>
      </c>
      <c r="H8340" s="280" t="s">
        <v>1342</v>
      </c>
      <c r="I8340" s="80"/>
    </row>
    <row r="8341" spans="1:9">
      <c r="A8341" s="280" t="s">
        <v>9751</v>
      </c>
      <c r="B8341" s="280" t="s">
        <v>1457</v>
      </c>
      <c r="C8341" s="280" t="s">
        <v>1186</v>
      </c>
      <c r="D8341" s="280" t="s">
        <v>1219</v>
      </c>
      <c r="E8341" s="80">
        <v>8.5736179013830658E-3</v>
      </c>
      <c r="F8341" s="80">
        <v>707903</v>
      </c>
      <c r="G8341" s="80">
        <v>7</v>
      </c>
      <c r="H8341" s="280" t="s">
        <v>1342</v>
      </c>
      <c r="I8341" s="80"/>
    </row>
    <row r="8342" spans="1:9">
      <c r="A8342" s="280" t="s">
        <v>9752</v>
      </c>
      <c r="B8342" s="280" t="s">
        <v>1457</v>
      </c>
      <c r="C8342" s="280" t="s">
        <v>1186</v>
      </c>
      <c r="D8342" s="280" t="s">
        <v>1347</v>
      </c>
      <c r="E8342" s="80">
        <v>1.7771327809537395E-2</v>
      </c>
      <c r="F8342" s="80">
        <v>707903</v>
      </c>
      <c r="G8342" s="80">
        <v>7</v>
      </c>
      <c r="H8342" s="280" t="s">
        <v>1342</v>
      </c>
      <c r="I8342" s="80"/>
    </row>
    <row r="8343" spans="1:9">
      <c r="A8343" s="280" t="s">
        <v>9753</v>
      </c>
      <c r="B8343" s="280" t="s">
        <v>1457</v>
      </c>
      <c r="C8343" s="280" t="s">
        <v>1186</v>
      </c>
      <c r="D8343" s="280" t="s">
        <v>1344</v>
      </c>
      <c r="E8343" s="80">
        <v>4.6610079551563946E-2</v>
      </c>
      <c r="F8343" s="80">
        <v>707903</v>
      </c>
      <c r="G8343" s="80">
        <v>7</v>
      </c>
      <c r="H8343" s="280" t="s">
        <v>1342</v>
      </c>
      <c r="I8343" s="80"/>
    </row>
    <row r="8344" spans="1:9">
      <c r="A8344" s="280" t="s">
        <v>9754</v>
      </c>
      <c r="B8344" s="280" t="s">
        <v>5748</v>
      </c>
      <c r="C8344" s="280" t="s">
        <v>1187</v>
      </c>
      <c r="D8344" s="280" t="s">
        <v>1394</v>
      </c>
      <c r="E8344" s="80">
        <v>108547</v>
      </c>
      <c r="F8344" s="80">
        <v>707903</v>
      </c>
      <c r="G8344" s="80">
        <v>7</v>
      </c>
      <c r="H8344" s="280" t="s">
        <v>1394</v>
      </c>
      <c r="I8344" s="80"/>
    </row>
    <row r="8345" spans="1:9">
      <c r="A8345" s="280" t="s">
        <v>9755</v>
      </c>
      <c r="B8345" s="280" t="s">
        <v>5750</v>
      </c>
      <c r="C8345" s="280" t="s">
        <v>1187</v>
      </c>
      <c r="D8345" s="280" t="s">
        <v>1394</v>
      </c>
      <c r="E8345" s="80">
        <v>2749475563.5912147</v>
      </c>
      <c r="F8345" s="80">
        <v>707903</v>
      </c>
      <c r="G8345" s="80">
        <v>7</v>
      </c>
      <c r="H8345" s="280" t="s">
        <v>1394</v>
      </c>
      <c r="I8345" s="80"/>
    </row>
    <row r="8346" spans="1:9">
      <c r="A8346" s="280" t="s">
        <v>9756</v>
      </c>
      <c r="B8346" s="280" t="s">
        <v>5752</v>
      </c>
      <c r="C8346" s="280" t="s">
        <v>1187</v>
      </c>
      <c r="D8346" s="280" t="s">
        <v>1394</v>
      </c>
      <c r="E8346" s="80">
        <v>0.15333597964692902</v>
      </c>
      <c r="F8346" s="80">
        <v>707903</v>
      </c>
      <c r="G8346" s="80">
        <v>7</v>
      </c>
      <c r="H8346" s="280" t="s">
        <v>1394</v>
      </c>
      <c r="I8346" s="80"/>
    </row>
    <row r="8347" spans="1:9">
      <c r="A8347" s="280" t="s">
        <v>9757</v>
      </c>
      <c r="B8347" s="280" t="s">
        <v>5754</v>
      </c>
      <c r="C8347" s="280" t="s">
        <v>1187</v>
      </c>
      <c r="D8347" s="280" t="s">
        <v>1394</v>
      </c>
      <c r="E8347" s="80">
        <v>3883.9721877025731</v>
      </c>
      <c r="F8347" s="80">
        <v>707903</v>
      </c>
      <c r="G8347" s="80">
        <v>7</v>
      </c>
      <c r="H8347" s="280" t="s">
        <v>1394</v>
      </c>
      <c r="I8347" s="80"/>
    </row>
    <row r="8348" spans="1:9">
      <c r="A8348" s="280" t="s">
        <v>9758</v>
      </c>
      <c r="B8348" s="280" t="s">
        <v>1457</v>
      </c>
      <c r="C8348" s="280" t="s">
        <v>1187</v>
      </c>
      <c r="D8348" s="280" t="s">
        <v>1211</v>
      </c>
      <c r="E8348" s="80">
        <v>1.7126155987806067E-2</v>
      </c>
      <c r="F8348" s="80">
        <v>707903</v>
      </c>
      <c r="G8348" s="80">
        <v>7</v>
      </c>
      <c r="H8348" s="280" t="s">
        <v>1342</v>
      </c>
      <c r="I8348" s="80"/>
    </row>
    <row r="8349" spans="1:9">
      <c r="A8349" s="280" t="s">
        <v>9759</v>
      </c>
      <c r="B8349" s="280" t="s">
        <v>1457</v>
      </c>
      <c r="C8349" s="280" t="s">
        <v>1187</v>
      </c>
      <c r="D8349" s="280" t="s">
        <v>1212</v>
      </c>
      <c r="E8349" s="80">
        <v>1.7729731934574947E-2</v>
      </c>
      <c r="F8349" s="80">
        <v>707903</v>
      </c>
      <c r="G8349" s="80">
        <v>7</v>
      </c>
      <c r="H8349" s="280" t="s">
        <v>1342</v>
      </c>
      <c r="I8349" s="80"/>
    </row>
    <row r="8350" spans="1:9">
      <c r="A8350" s="280" t="s">
        <v>9760</v>
      </c>
      <c r="B8350" s="280" t="s">
        <v>1457</v>
      </c>
      <c r="C8350" s="280" t="s">
        <v>1187</v>
      </c>
      <c r="D8350" s="280" t="s">
        <v>1213</v>
      </c>
      <c r="E8350" s="80">
        <v>1.7129114616434623E-2</v>
      </c>
      <c r="F8350" s="80">
        <v>707903</v>
      </c>
      <c r="G8350" s="80">
        <v>7</v>
      </c>
      <c r="H8350" s="280" t="s">
        <v>1342</v>
      </c>
      <c r="I8350" s="80"/>
    </row>
    <row r="8351" spans="1:9">
      <c r="A8351" s="280" t="s">
        <v>9761</v>
      </c>
      <c r="B8351" s="280" t="s">
        <v>1457</v>
      </c>
      <c r="C8351" s="280" t="s">
        <v>1187</v>
      </c>
      <c r="D8351" s="280" t="s">
        <v>1214</v>
      </c>
      <c r="E8351" s="80">
        <v>1.7354473339889813E-2</v>
      </c>
      <c r="F8351" s="80">
        <v>707903</v>
      </c>
      <c r="G8351" s="80">
        <v>7</v>
      </c>
      <c r="H8351" s="280" t="s">
        <v>1342</v>
      </c>
      <c r="I8351" s="80"/>
    </row>
    <row r="8352" spans="1:9">
      <c r="A8352" s="280" t="s">
        <v>9762</v>
      </c>
      <c r="B8352" s="280" t="s">
        <v>1457</v>
      </c>
      <c r="C8352" s="280" t="s">
        <v>1187</v>
      </c>
      <c r="D8352" s="280" t="s">
        <v>1215</v>
      </c>
      <c r="E8352" s="80">
        <v>1.7665184738361404E-2</v>
      </c>
      <c r="F8352" s="80">
        <v>707903</v>
      </c>
      <c r="G8352" s="80">
        <v>7</v>
      </c>
      <c r="H8352" s="280" t="s">
        <v>1342</v>
      </c>
      <c r="I8352" s="80"/>
    </row>
    <row r="8353" spans="1:9">
      <c r="A8353" s="280" t="s">
        <v>9763</v>
      </c>
      <c r="B8353" s="280" t="s">
        <v>1457</v>
      </c>
      <c r="C8353" s="280" t="s">
        <v>1187</v>
      </c>
      <c r="D8353" s="280" t="s">
        <v>1216</v>
      </c>
      <c r="E8353" s="80">
        <v>2.2896056088523676E-2</v>
      </c>
      <c r="F8353" s="80">
        <v>707903</v>
      </c>
      <c r="G8353" s="80">
        <v>7</v>
      </c>
      <c r="H8353" s="280" t="s">
        <v>1342</v>
      </c>
      <c r="I8353" s="80"/>
    </row>
    <row r="8354" spans="1:9">
      <c r="A8354" s="280" t="s">
        <v>9764</v>
      </c>
      <c r="B8354" s="280" t="s">
        <v>1457</v>
      </c>
      <c r="C8354" s="280" t="s">
        <v>1187</v>
      </c>
      <c r="D8354" s="280" t="s">
        <v>1217</v>
      </c>
      <c r="E8354" s="80">
        <v>1.5903999298722011E-2</v>
      </c>
      <c r="F8354" s="80">
        <v>707903</v>
      </c>
      <c r="G8354" s="80">
        <v>7</v>
      </c>
      <c r="H8354" s="280" t="s">
        <v>1342</v>
      </c>
      <c r="I8354" s="80"/>
    </row>
    <row r="8355" spans="1:9">
      <c r="A8355" s="280" t="s">
        <v>9765</v>
      </c>
      <c r="B8355" s="280" t="s">
        <v>1457</v>
      </c>
      <c r="C8355" s="280" t="s">
        <v>1187</v>
      </c>
      <c r="D8355" s="280" t="s">
        <v>1218</v>
      </c>
      <c r="E8355" s="80">
        <v>1.6493583459906945E-2</v>
      </c>
      <c r="F8355" s="80">
        <v>707903</v>
      </c>
      <c r="G8355" s="80">
        <v>7</v>
      </c>
      <c r="H8355" s="280" t="s">
        <v>1342</v>
      </c>
      <c r="I8355" s="80"/>
    </row>
    <row r="8356" spans="1:9">
      <c r="A8356" s="280" t="s">
        <v>9766</v>
      </c>
      <c r="B8356" s="280" t="s">
        <v>1457</v>
      </c>
      <c r="C8356" s="280" t="s">
        <v>1187</v>
      </c>
      <c r="D8356" s="280" t="s">
        <v>1219</v>
      </c>
      <c r="E8356" s="80">
        <v>267.45273916246236</v>
      </c>
      <c r="F8356" s="80">
        <v>707903</v>
      </c>
      <c r="G8356" s="80">
        <v>7</v>
      </c>
      <c r="H8356" s="280" t="s">
        <v>1342</v>
      </c>
      <c r="I8356" s="80"/>
    </row>
    <row r="8357" spans="1:9">
      <c r="A8357" s="280" t="s">
        <v>9767</v>
      </c>
      <c r="B8357" s="280" t="s">
        <v>1457</v>
      </c>
      <c r="C8357" s="280" t="s">
        <v>1187</v>
      </c>
      <c r="D8357" s="280" t="s">
        <v>1347</v>
      </c>
      <c r="E8357" s="80">
        <v>3.7792462921614069E-2</v>
      </c>
      <c r="F8357" s="80">
        <v>707903</v>
      </c>
      <c r="G8357" s="80">
        <v>7</v>
      </c>
      <c r="H8357" s="280" t="s">
        <v>1342</v>
      </c>
      <c r="I8357" s="80"/>
    </row>
    <row r="8358" spans="1:9">
      <c r="A8358" s="280" t="s">
        <v>9768</v>
      </c>
      <c r="B8358" s="280" t="s">
        <v>1457</v>
      </c>
      <c r="C8358" s="280" t="s">
        <v>1187</v>
      </c>
      <c r="D8358" s="280" t="s">
        <v>1344</v>
      </c>
      <c r="E8358" s="80">
        <v>9.5926690160100664E-2</v>
      </c>
      <c r="F8358" s="80">
        <v>707903</v>
      </c>
      <c r="G8358" s="80">
        <v>7</v>
      </c>
      <c r="H8358" s="280" t="s">
        <v>1342</v>
      </c>
      <c r="I8358" s="80"/>
    </row>
    <row r="8359" spans="1:9">
      <c r="A8359" s="280" t="s">
        <v>9769</v>
      </c>
      <c r="B8359" s="280" t="s">
        <v>5748</v>
      </c>
      <c r="C8359" s="280" t="s">
        <v>1188</v>
      </c>
      <c r="D8359" s="280" t="s">
        <v>1394</v>
      </c>
      <c r="E8359" s="80">
        <v>0</v>
      </c>
      <c r="F8359" s="80">
        <v>707903</v>
      </c>
      <c r="G8359" s="80">
        <v>7</v>
      </c>
      <c r="H8359" s="280" t="s">
        <v>1394</v>
      </c>
      <c r="I8359" s="80"/>
    </row>
    <row r="8360" spans="1:9">
      <c r="A8360" s="280" t="s">
        <v>9770</v>
      </c>
      <c r="B8360" s="280" t="s">
        <v>5750</v>
      </c>
      <c r="C8360" s="280" t="s">
        <v>1188</v>
      </c>
      <c r="D8360" s="280" t="s">
        <v>1394</v>
      </c>
      <c r="E8360" s="80">
        <v>0</v>
      </c>
      <c r="F8360" s="80">
        <v>707903</v>
      </c>
      <c r="G8360" s="80">
        <v>7</v>
      </c>
      <c r="H8360" s="280" t="s">
        <v>1394</v>
      </c>
      <c r="I8360" s="80"/>
    </row>
    <row r="8361" spans="1:9">
      <c r="A8361" s="280" t="s">
        <v>9771</v>
      </c>
      <c r="B8361" s="280" t="s">
        <v>5752</v>
      </c>
      <c r="C8361" s="280" t="s">
        <v>1188</v>
      </c>
      <c r="D8361" s="280" t="s">
        <v>1394</v>
      </c>
      <c r="E8361" s="80">
        <v>0</v>
      </c>
      <c r="F8361" s="80">
        <v>707903</v>
      </c>
      <c r="G8361" s="80">
        <v>7</v>
      </c>
      <c r="H8361" s="280" t="s">
        <v>1394</v>
      </c>
      <c r="I8361" s="80"/>
    </row>
    <row r="8362" spans="1:9">
      <c r="A8362" s="280" t="s">
        <v>9772</v>
      </c>
      <c r="B8362" s="280" t="s">
        <v>5754</v>
      </c>
      <c r="C8362" s="280" t="s">
        <v>1188</v>
      </c>
      <c r="D8362" s="280" t="s">
        <v>1394</v>
      </c>
      <c r="E8362" s="80">
        <v>0</v>
      </c>
      <c r="F8362" s="80">
        <v>707903</v>
      </c>
      <c r="G8362" s="80">
        <v>7</v>
      </c>
      <c r="H8362" s="280" t="s">
        <v>1394</v>
      </c>
      <c r="I8362" s="80"/>
    </row>
    <row r="8363" spans="1:9">
      <c r="A8363" s="280" t="s">
        <v>9773</v>
      </c>
      <c r="B8363" s="280" t="s">
        <v>5748</v>
      </c>
      <c r="C8363" s="280" t="s">
        <v>1189</v>
      </c>
      <c r="D8363" s="280" t="s">
        <v>1394</v>
      </c>
      <c r="E8363" s="80">
        <v>12004</v>
      </c>
      <c r="F8363" s="80">
        <v>707903</v>
      </c>
      <c r="G8363" s="80">
        <v>7</v>
      </c>
      <c r="H8363" s="280" t="s">
        <v>1394</v>
      </c>
      <c r="I8363" s="80"/>
    </row>
    <row r="8364" spans="1:9">
      <c r="A8364" s="280" t="s">
        <v>9774</v>
      </c>
      <c r="B8364" s="280" t="s">
        <v>5750</v>
      </c>
      <c r="C8364" s="280" t="s">
        <v>1189</v>
      </c>
      <c r="D8364" s="280" t="s">
        <v>1394</v>
      </c>
      <c r="E8364" s="80">
        <v>140083749.725256</v>
      </c>
      <c r="F8364" s="80">
        <v>707903</v>
      </c>
      <c r="G8364" s="80">
        <v>7</v>
      </c>
      <c r="H8364" s="280" t="s">
        <v>1394</v>
      </c>
      <c r="I8364" s="80"/>
    </row>
    <row r="8365" spans="1:9">
      <c r="A8365" s="280" t="s">
        <v>9775</v>
      </c>
      <c r="B8365" s="280" t="s">
        <v>5752</v>
      </c>
      <c r="C8365" s="280" t="s">
        <v>1189</v>
      </c>
      <c r="D8365" s="280" t="s">
        <v>1394</v>
      </c>
      <c r="E8365" s="80">
        <v>1.6957125481880993E-2</v>
      </c>
      <c r="F8365" s="80">
        <v>707903</v>
      </c>
      <c r="G8365" s="80">
        <v>7</v>
      </c>
      <c r="H8365" s="280" t="s">
        <v>1394</v>
      </c>
      <c r="I8365" s="80"/>
    </row>
    <row r="8366" spans="1:9">
      <c r="A8366" s="280" t="s">
        <v>9776</v>
      </c>
      <c r="B8366" s="280" t="s">
        <v>5754</v>
      </c>
      <c r="C8366" s="280" t="s">
        <v>1189</v>
      </c>
      <c r="D8366" s="280" t="s">
        <v>1394</v>
      </c>
      <c r="E8366" s="80">
        <v>197.88551500029806</v>
      </c>
      <c r="F8366" s="80">
        <v>707903</v>
      </c>
      <c r="G8366" s="80">
        <v>7</v>
      </c>
      <c r="H8366" s="280" t="s">
        <v>1394</v>
      </c>
      <c r="I8366" s="80"/>
    </row>
    <row r="8367" spans="1:9">
      <c r="A8367" s="280" t="s">
        <v>9777</v>
      </c>
      <c r="B8367" s="280" t="s">
        <v>1457</v>
      </c>
      <c r="C8367" s="280" t="s">
        <v>1189</v>
      </c>
      <c r="D8367" s="280" t="s">
        <v>1211</v>
      </c>
      <c r="E8367" s="80">
        <v>7.7465578192184824E-3</v>
      </c>
      <c r="F8367" s="80">
        <v>707903</v>
      </c>
      <c r="G8367" s="80">
        <v>7</v>
      </c>
      <c r="H8367" s="280" t="s">
        <v>1342</v>
      </c>
      <c r="I8367" s="80"/>
    </row>
    <row r="8368" spans="1:9">
      <c r="A8368" s="280" t="s">
        <v>9778</v>
      </c>
      <c r="B8368" s="280" t="s">
        <v>1457</v>
      </c>
      <c r="C8368" s="280" t="s">
        <v>1189</v>
      </c>
      <c r="D8368" s="280" t="s">
        <v>1212</v>
      </c>
      <c r="E8368" s="80">
        <v>7.9615261163540098E-3</v>
      </c>
      <c r="F8368" s="80">
        <v>707903</v>
      </c>
      <c r="G8368" s="80">
        <v>7</v>
      </c>
      <c r="H8368" s="280" t="s">
        <v>1342</v>
      </c>
      <c r="I8368" s="80"/>
    </row>
    <row r="8369" spans="1:9">
      <c r="A8369" s="280" t="s">
        <v>9779</v>
      </c>
      <c r="B8369" s="280" t="s">
        <v>1457</v>
      </c>
      <c r="C8369" s="280" t="s">
        <v>1189</v>
      </c>
      <c r="D8369" s="280" t="s">
        <v>1213</v>
      </c>
      <c r="E8369" s="80">
        <v>7.8377023911038925E-3</v>
      </c>
      <c r="F8369" s="80">
        <v>707903</v>
      </c>
      <c r="G8369" s="80">
        <v>7</v>
      </c>
      <c r="H8369" s="280" t="s">
        <v>1342</v>
      </c>
      <c r="I8369" s="80"/>
    </row>
    <row r="8370" spans="1:9">
      <c r="A8370" s="280" t="s">
        <v>9780</v>
      </c>
      <c r="B8370" s="280" t="s">
        <v>1457</v>
      </c>
      <c r="C8370" s="280" t="s">
        <v>1189</v>
      </c>
      <c r="D8370" s="280" t="s">
        <v>1214</v>
      </c>
      <c r="E8370" s="80">
        <v>7.9339231916332829E-3</v>
      </c>
      <c r="F8370" s="80">
        <v>707903</v>
      </c>
      <c r="G8370" s="80">
        <v>7</v>
      </c>
      <c r="H8370" s="280" t="s">
        <v>1342</v>
      </c>
      <c r="I8370" s="80"/>
    </row>
    <row r="8371" spans="1:9">
      <c r="A8371" s="280" t="s">
        <v>9781</v>
      </c>
      <c r="B8371" s="280" t="s">
        <v>1457</v>
      </c>
      <c r="C8371" s="280" t="s">
        <v>1189</v>
      </c>
      <c r="D8371" s="280" t="s">
        <v>1215</v>
      </c>
      <c r="E8371" s="80">
        <v>7.9513643414018606E-3</v>
      </c>
      <c r="F8371" s="80">
        <v>707903</v>
      </c>
      <c r="G8371" s="80">
        <v>7</v>
      </c>
      <c r="H8371" s="280" t="s">
        <v>1342</v>
      </c>
      <c r="I8371" s="80"/>
    </row>
    <row r="8372" spans="1:9">
      <c r="A8372" s="280" t="s">
        <v>9782</v>
      </c>
      <c r="B8372" s="280" t="s">
        <v>1457</v>
      </c>
      <c r="C8372" s="280" t="s">
        <v>1189</v>
      </c>
      <c r="D8372" s="280" t="s">
        <v>1216</v>
      </c>
      <c r="E8372" s="80">
        <v>9.1122508197783586E-3</v>
      </c>
      <c r="F8372" s="80">
        <v>707903</v>
      </c>
      <c r="G8372" s="80">
        <v>7</v>
      </c>
      <c r="H8372" s="280" t="s">
        <v>1342</v>
      </c>
      <c r="I8372" s="80"/>
    </row>
    <row r="8373" spans="1:9">
      <c r="A8373" s="280" t="s">
        <v>9783</v>
      </c>
      <c r="B8373" s="280" t="s">
        <v>1457</v>
      </c>
      <c r="C8373" s="280" t="s">
        <v>1189</v>
      </c>
      <c r="D8373" s="280" t="s">
        <v>1217</v>
      </c>
      <c r="E8373" s="80">
        <v>7.1857811815859195E-3</v>
      </c>
      <c r="F8373" s="80">
        <v>707903</v>
      </c>
      <c r="G8373" s="80">
        <v>7</v>
      </c>
      <c r="H8373" s="280" t="s">
        <v>1342</v>
      </c>
      <c r="I8373" s="80"/>
    </row>
    <row r="8374" spans="1:9">
      <c r="A8374" s="280" t="s">
        <v>9784</v>
      </c>
      <c r="B8374" s="280" t="s">
        <v>1457</v>
      </c>
      <c r="C8374" s="280" t="s">
        <v>1189</v>
      </c>
      <c r="D8374" s="280" t="s">
        <v>1218</v>
      </c>
      <c r="E8374" s="80">
        <v>8.1228319060747053E-3</v>
      </c>
      <c r="F8374" s="80">
        <v>707903</v>
      </c>
      <c r="G8374" s="80">
        <v>7</v>
      </c>
      <c r="H8374" s="280" t="s">
        <v>1342</v>
      </c>
      <c r="I8374" s="80"/>
    </row>
    <row r="8375" spans="1:9">
      <c r="A8375" s="280" t="s">
        <v>9785</v>
      </c>
      <c r="B8375" s="280" t="s">
        <v>1457</v>
      </c>
      <c r="C8375" s="280" t="s">
        <v>1189</v>
      </c>
      <c r="D8375" s="280" t="s">
        <v>1219</v>
      </c>
      <c r="E8375" s="80">
        <v>673.37674745863706</v>
      </c>
      <c r="F8375" s="80">
        <v>707903</v>
      </c>
      <c r="G8375" s="80">
        <v>7</v>
      </c>
      <c r="H8375" s="280" t="s">
        <v>1342</v>
      </c>
      <c r="I8375" s="80"/>
    </row>
    <row r="8376" spans="1:9">
      <c r="A8376" s="280" t="s">
        <v>9786</v>
      </c>
      <c r="B8376" s="280" t="s">
        <v>1457</v>
      </c>
      <c r="C8376" s="280" t="s">
        <v>1189</v>
      </c>
      <c r="D8376" s="280" t="s">
        <v>1347</v>
      </c>
      <c r="E8376" s="80">
        <v>1.7709243156139063E-2</v>
      </c>
      <c r="F8376" s="80">
        <v>707903</v>
      </c>
      <c r="G8376" s="80">
        <v>7</v>
      </c>
      <c r="H8376" s="280" t="s">
        <v>1342</v>
      </c>
      <c r="I8376" s="80"/>
    </row>
    <row r="8377" spans="1:9">
      <c r="A8377" s="280" t="s">
        <v>9787</v>
      </c>
      <c r="B8377" s="280" t="s">
        <v>1457</v>
      </c>
      <c r="C8377" s="280" t="s">
        <v>1189</v>
      </c>
      <c r="D8377" s="280" t="s">
        <v>1344</v>
      </c>
      <c r="E8377" s="80">
        <v>4.4376674031536535E-2</v>
      </c>
      <c r="F8377" s="80">
        <v>707903</v>
      </c>
      <c r="G8377" s="80">
        <v>7</v>
      </c>
      <c r="H8377" s="280" t="s">
        <v>1342</v>
      </c>
      <c r="I8377" s="80"/>
    </row>
    <row r="8378" spans="1:9">
      <c r="A8378" s="280" t="s">
        <v>9788</v>
      </c>
      <c r="B8378" s="280" t="s">
        <v>5748</v>
      </c>
      <c r="C8378" s="280" t="s">
        <v>1181</v>
      </c>
      <c r="D8378" s="280" t="s">
        <v>1394</v>
      </c>
      <c r="E8378" s="80">
        <v>11026</v>
      </c>
      <c r="F8378" s="80">
        <v>710879</v>
      </c>
      <c r="G8378" s="80">
        <v>8</v>
      </c>
      <c r="H8378" s="280" t="s">
        <v>1394</v>
      </c>
      <c r="I8378" s="80"/>
    </row>
    <row r="8379" spans="1:9">
      <c r="A8379" s="280" t="s">
        <v>9789</v>
      </c>
      <c r="B8379" s="280" t="s">
        <v>5750</v>
      </c>
      <c r="C8379" s="280" t="s">
        <v>1181</v>
      </c>
      <c r="D8379" s="280" t="s">
        <v>1394</v>
      </c>
      <c r="E8379" s="80">
        <v>255050327.92348564</v>
      </c>
      <c r="F8379" s="80">
        <v>710879</v>
      </c>
      <c r="G8379" s="80">
        <v>8</v>
      </c>
      <c r="H8379" s="280" t="s">
        <v>1394</v>
      </c>
      <c r="I8379" s="80"/>
    </row>
    <row r="8380" spans="1:9">
      <c r="A8380" s="280" t="s">
        <v>9790</v>
      </c>
      <c r="B8380" s="280" t="s">
        <v>5752</v>
      </c>
      <c r="C8380" s="280" t="s">
        <v>1181</v>
      </c>
      <c r="D8380" s="280" t="s">
        <v>1394</v>
      </c>
      <c r="E8380" s="80">
        <v>1.5510375183399707E-2</v>
      </c>
      <c r="F8380" s="80">
        <v>710879</v>
      </c>
      <c r="G8380" s="80">
        <v>8</v>
      </c>
      <c r="H8380" s="280" t="s">
        <v>1394</v>
      </c>
      <c r="I8380" s="80"/>
    </row>
    <row r="8381" spans="1:9">
      <c r="A8381" s="280" t="s">
        <v>9791</v>
      </c>
      <c r="B8381" s="280" t="s">
        <v>5754</v>
      </c>
      <c r="C8381" s="280" t="s">
        <v>1181</v>
      </c>
      <c r="D8381" s="280" t="s">
        <v>1394</v>
      </c>
      <c r="E8381" s="80">
        <v>358.78163220954008</v>
      </c>
      <c r="F8381" s="80">
        <v>710879</v>
      </c>
      <c r="G8381" s="80">
        <v>8</v>
      </c>
      <c r="H8381" s="280" t="s">
        <v>1394</v>
      </c>
      <c r="I8381" s="80"/>
    </row>
    <row r="8382" spans="1:9">
      <c r="A8382" s="280" t="s">
        <v>9792</v>
      </c>
      <c r="B8382" s="280" t="s">
        <v>5748</v>
      </c>
      <c r="C8382" s="280" t="s">
        <v>1190</v>
      </c>
      <c r="D8382" s="280" t="s">
        <v>1394</v>
      </c>
      <c r="E8382" s="80">
        <v>47269</v>
      </c>
      <c r="F8382" s="80">
        <v>710879</v>
      </c>
      <c r="G8382" s="80">
        <v>8</v>
      </c>
      <c r="H8382" s="280" t="s">
        <v>1394</v>
      </c>
      <c r="I8382" s="80"/>
    </row>
    <row r="8383" spans="1:9">
      <c r="A8383" s="280" t="s">
        <v>9793</v>
      </c>
      <c r="B8383" s="280" t="s">
        <v>5750</v>
      </c>
      <c r="C8383" s="280" t="s">
        <v>1190</v>
      </c>
      <c r="D8383" s="280" t="s">
        <v>1394</v>
      </c>
      <c r="E8383" s="80">
        <v>990946871.74838305</v>
      </c>
      <c r="F8383" s="80">
        <v>710879</v>
      </c>
      <c r="G8383" s="80">
        <v>8</v>
      </c>
      <c r="H8383" s="280" t="s">
        <v>1394</v>
      </c>
      <c r="I8383" s="80"/>
    </row>
    <row r="8384" spans="1:9">
      <c r="A8384" s="280" t="s">
        <v>9794</v>
      </c>
      <c r="B8384" s="280" t="s">
        <v>5752</v>
      </c>
      <c r="C8384" s="280" t="s">
        <v>1190</v>
      </c>
      <c r="D8384" s="280" t="s">
        <v>1394</v>
      </c>
      <c r="E8384" s="80">
        <v>6.6493735220761907E-2</v>
      </c>
      <c r="F8384" s="80">
        <v>710879</v>
      </c>
      <c r="G8384" s="80">
        <v>8</v>
      </c>
      <c r="H8384" s="280" t="s">
        <v>1394</v>
      </c>
      <c r="I8384" s="80"/>
    </row>
    <row r="8385" spans="1:9">
      <c r="A8385" s="280" t="s">
        <v>9795</v>
      </c>
      <c r="B8385" s="280" t="s">
        <v>5754</v>
      </c>
      <c r="C8385" s="280" t="s">
        <v>1190</v>
      </c>
      <c r="D8385" s="280" t="s">
        <v>1394</v>
      </c>
      <c r="E8385" s="80">
        <v>1393.9740402352343</v>
      </c>
      <c r="F8385" s="80">
        <v>710879</v>
      </c>
      <c r="G8385" s="80">
        <v>8</v>
      </c>
      <c r="H8385" s="280" t="s">
        <v>1394</v>
      </c>
      <c r="I8385" s="80"/>
    </row>
    <row r="8386" spans="1:9">
      <c r="A8386" s="280" t="s">
        <v>9796</v>
      </c>
      <c r="B8386" s="280" t="s">
        <v>1457</v>
      </c>
      <c r="C8386" s="280" t="s">
        <v>1190</v>
      </c>
      <c r="D8386" s="280" t="s">
        <v>1211</v>
      </c>
      <c r="E8386" s="80">
        <v>1.0890234504101386E-2</v>
      </c>
      <c r="F8386" s="80">
        <v>710879</v>
      </c>
      <c r="G8386" s="80">
        <v>8</v>
      </c>
      <c r="H8386" s="280" t="s">
        <v>1342</v>
      </c>
      <c r="I8386" s="80"/>
    </row>
    <row r="8387" spans="1:9">
      <c r="A8387" s="280" t="s">
        <v>9797</v>
      </c>
      <c r="B8387" s="280" t="s">
        <v>1457</v>
      </c>
      <c r="C8387" s="280" t="s">
        <v>1190</v>
      </c>
      <c r="D8387" s="280" t="s">
        <v>1212</v>
      </c>
      <c r="E8387" s="80">
        <v>1.4345248394367474E-2</v>
      </c>
      <c r="F8387" s="80">
        <v>710879</v>
      </c>
      <c r="G8387" s="80">
        <v>8</v>
      </c>
      <c r="H8387" s="280" t="s">
        <v>1342</v>
      </c>
      <c r="I8387" s="80"/>
    </row>
    <row r="8388" spans="1:9">
      <c r="A8388" s="280" t="s">
        <v>9798</v>
      </c>
      <c r="B8388" s="280" t="s">
        <v>1457</v>
      </c>
      <c r="C8388" s="280" t="s">
        <v>1190</v>
      </c>
      <c r="D8388" s="280" t="s">
        <v>1213</v>
      </c>
      <c r="E8388" s="80">
        <v>1.1087218423973493E-2</v>
      </c>
      <c r="F8388" s="80">
        <v>710879</v>
      </c>
      <c r="G8388" s="80">
        <v>8</v>
      </c>
      <c r="H8388" s="280" t="s">
        <v>1342</v>
      </c>
      <c r="I8388" s="80"/>
    </row>
    <row r="8389" spans="1:9">
      <c r="A8389" s="280" t="s">
        <v>9799</v>
      </c>
      <c r="B8389" s="280" t="s">
        <v>1457</v>
      </c>
      <c r="C8389" s="280" t="s">
        <v>1190</v>
      </c>
      <c r="D8389" s="280" t="s">
        <v>1214</v>
      </c>
      <c r="E8389" s="80">
        <v>1.1485550100601304E-2</v>
      </c>
      <c r="F8389" s="80">
        <v>710879</v>
      </c>
      <c r="G8389" s="80">
        <v>8</v>
      </c>
      <c r="H8389" s="280" t="s">
        <v>1342</v>
      </c>
      <c r="I8389" s="80"/>
    </row>
    <row r="8390" spans="1:9">
      <c r="A8390" s="280" t="s">
        <v>9800</v>
      </c>
      <c r="B8390" s="280" t="s">
        <v>1457</v>
      </c>
      <c r="C8390" s="280" t="s">
        <v>1190</v>
      </c>
      <c r="D8390" s="280" t="s">
        <v>1215</v>
      </c>
      <c r="E8390" s="80">
        <v>1.4297050035650865E-2</v>
      </c>
      <c r="F8390" s="80">
        <v>710879</v>
      </c>
      <c r="G8390" s="80">
        <v>8</v>
      </c>
      <c r="H8390" s="280" t="s">
        <v>1342</v>
      </c>
      <c r="I8390" s="80"/>
    </row>
    <row r="8391" spans="1:9">
      <c r="A8391" s="280" t="s">
        <v>9801</v>
      </c>
      <c r="B8391" s="280" t="s">
        <v>1457</v>
      </c>
      <c r="C8391" s="280" t="s">
        <v>1190</v>
      </c>
      <c r="D8391" s="280" t="s">
        <v>1216</v>
      </c>
      <c r="E8391" s="80">
        <v>2.0037038974238919E-2</v>
      </c>
      <c r="F8391" s="80">
        <v>710879</v>
      </c>
      <c r="G8391" s="80">
        <v>8</v>
      </c>
      <c r="H8391" s="280" t="s">
        <v>1342</v>
      </c>
      <c r="I8391" s="80"/>
    </row>
    <row r="8392" spans="1:9">
      <c r="A8392" s="280" t="s">
        <v>9802</v>
      </c>
      <c r="B8392" s="280" t="s">
        <v>1457</v>
      </c>
      <c r="C8392" s="280" t="s">
        <v>1190</v>
      </c>
      <c r="D8392" s="280" t="s">
        <v>1217</v>
      </c>
      <c r="E8392" s="80">
        <v>1.2913309677049191E-2</v>
      </c>
      <c r="F8392" s="80">
        <v>710879</v>
      </c>
      <c r="G8392" s="80">
        <v>8</v>
      </c>
      <c r="H8392" s="280" t="s">
        <v>1342</v>
      </c>
      <c r="I8392" s="80"/>
    </row>
    <row r="8393" spans="1:9">
      <c r="A8393" s="280" t="s">
        <v>9803</v>
      </c>
      <c r="B8393" s="280" t="s">
        <v>1457</v>
      </c>
      <c r="C8393" s="280" t="s">
        <v>1190</v>
      </c>
      <c r="D8393" s="280" t="s">
        <v>1218</v>
      </c>
      <c r="E8393" s="80">
        <v>1.3200957149505692E-2</v>
      </c>
      <c r="F8393" s="80">
        <v>710879</v>
      </c>
      <c r="G8393" s="80">
        <v>8</v>
      </c>
      <c r="H8393" s="280" t="s">
        <v>1342</v>
      </c>
      <c r="I8393" s="80"/>
    </row>
    <row r="8394" spans="1:9">
      <c r="A8394" s="280" t="s">
        <v>9804</v>
      </c>
      <c r="B8394" s="280" t="s">
        <v>1457</v>
      </c>
      <c r="C8394" s="280" t="s">
        <v>1190</v>
      </c>
      <c r="D8394" s="280" t="s">
        <v>1219</v>
      </c>
      <c r="E8394" s="80">
        <v>5820.3792069290257</v>
      </c>
      <c r="F8394" s="80">
        <v>710879</v>
      </c>
      <c r="G8394" s="80">
        <v>8</v>
      </c>
      <c r="H8394" s="280" t="s">
        <v>1342</v>
      </c>
      <c r="I8394" s="80"/>
    </row>
    <row r="8395" spans="1:9">
      <c r="A8395" s="280" t="s">
        <v>9805</v>
      </c>
      <c r="B8395" s="280" t="s">
        <v>1457</v>
      </c>
      <c r="C8395" s="280" t="s">
        <v>1190</v>
      </c>
      <c r="D8395" s="280" t="s">
        <v>1347</v>
      </c>
      <c r="E8395" s="80">
        <v>3.2937358361795371E-2</v>
      </c>
      <c r="F8395" s="80">
        <v>710879</v>
      </c>
      <c r="G8395" s="80">
        <v>8</v>
      </c>
      <c r="H8395" s="280" t="s">
        <v>1342</v>
      </c>
      <c r="I8395" s="80"/>
    </row>
    <row r="8396" spans="1:9">
      <c r="A8396" s="280" t="s">
        <v>9806</v>
      </c>
      <c r="B8396" s="280" t="s">
        <v>1457</v>
      </c>
      <c r="C8396" s="280" t="s">
        <v>1190</v>
      </c>
      <c r="D8396" s="280" t="s">
        <v>1344</v>
      </c>
      <c r="E8396" s="80">
        <v>8.0407045941382899E-2</v>
      </c>
      <c r="F8396" s="80">
        <v>710879</v>
      </c>
      <c r="G8396" s="80">
        <v>8</v>
      </c>
      <c r="H8396" s="280" t="s">
        <v>1342</v>
      </c>
      <c r="I8396" s="80"/>
    </row>
    <row r="8397" spans="1:9">
      <c r="A8397" s="280" t="s">
        <v>9807</v>
      </c>
      <c r="B8397" s="280" t="s">
        <v>5748</v>
      </c>
      <c r="C8397" s="280" t="s">
        <v>1191</v>
      </c>
      <c r="D8397" s="280" t="s">
        <v>1394</v>
      </c>
      <c r="E8397" s="80">
        <v>57865</v>
      </c>
      <c r="F8397" s="80">
        <v>710879</v>
      </c>
      <c r="G8397" s="80">
        <v>8</v>
      </c>
      <c r="H8397" s="280" t="s">
        <v>1394</v>
      </c>
      <c r="I8397" s="80"/>
    </row>
    <row r="8398" spans="1:9">
      <c r="A8398" s="280" t="s">
        <v>9808</v>
      </c>
      <c r="B8398" s="280" t="s">
        <v>5750</v>
      </c>
      <c r="C8398" s="280" t="s">
        <v>1191</v>
      </c>
      <c r="D8398" s="280" t="s">
        <v>1394</v>
      </c>
      <c r="E8398" s="80">
        <v>1217566895.6883831</v>
      </c>
      <c r="F8398" s="80">
        <v>710879</v>
      </c>
      <c r="G8398" s="80">
        <v>8</v>
      </c>
      <c r="H8398" s="280" t="s">
        <v>1394</v>
      </c>
      <c r="I8398" s="80"/>
    </row>
    <row r="8399" spans="1:9">
      <c r="A8399" s="280" t="s">
        <v>9809</v>
      </c>
      <c r="B8399" s="280" t="s">
        <v>5752</v>
      </c>
      <c r="C8399" s="280" t="s">
        <v>1191</v>
      </c>
      <c r="D8399" s="280" t="s">
        <v>1394</v>
      </c>
      <c r="E8399" s="80">
        <v>8.1399225465937239E-2</v>
      </c>
      <c r="F8399" s="80">
        <v>710879</v>
      </c>
      <c r="G8399" s="80">
        <v>8</v>
      </c>
      <c r="H8399" s="280" t="s">
        <v>1394</v>
      </c>
      <c r="I8399" s="80"/>
    </row>
    <row r="8400" spans="1:9">
      <c r="A8400" s="280" t="s">
        <v>9810</v>
      </c>
      <c r="B8400" s="280" t="s">
        <v>5754</v>
      </c>
      <c r="C8400" s="280" t="s">
        <v>1191</v>
      </c>
      <c r="D8400" s="280" t="s">
        <v>1394</v>
      </c>
      <c r="E8400" s="80">
        <v>1712.7625034476798</v>
      </c>
      <c r="F8400" s="80">
        <v>710879</v>
      </c>
      <c r="G8400" s="80">
        <v>8</v>
      </c>
      <c r="H8400" s="280" t="s">
        <v>1394</v>
      </c>
      <c r="I8400" s="80"/>
    </row>
    <row r="8401" spans="1:9">
      <c r="A8401" s="280" t="s">
        <v>9811</v>
      </c>
      <c r="B8401" s="280" t="s">
        <v>1457</v>
      </c>
      <c r="C8401" s="280" t="s">
        <v>1191</v>
      </c>
      <c r="D8401" s="280" t="s">
        <v>1211</v>
      </c>
      <c r="E8401" s="80">
        <v>1.0896096018657608E-2</v>
      </c>
      <c r="F8401" s="80">
        <v>710879</v>
      </c>
      <c r="G8401" s="80">
        <v>8</v>
      </c>
      <c r="H8401" s="280" t="s">
        <v>1342</v>
      </c>
      <c r="I8401" s="80"/>
    </row>
    <row r="8402" spans="1:9">
      <c r="A8402" s="280" t="s">
        <v>9812</v>
      </c>
      <c r="B8402" s="280" t="s">
        <v>1457</v>
      </c>
      <c r="C8402" s="280" t="s">
        <v>1191</v>
      </c>
      <c r="D8402" s="280" t="s">
        <v>1212</v>
      </c>
      <c r="E8402" s="80">
        <v>1.3829415524004247E-2</v>
      </c>
      <c r="F8402" s="80">
        <v>710879</v>
      </c>
      <c r="G8402" s="80">
        <v>8</v>
      </c>
      <c r="H8402" s="280" t="s">
        <v>1342</v>
      </c>
      <c r="I8402" s="80"/>
    </row>
    <row r="8403" spans="1:9">
      <c r="A8403" s="280" t="s">
        <v>9813</v>
      </c>
      <c r="B8403" s="280" t="s">
        <v>1457</v>
      </c>
      <c r="C8403" s="280" t="s">
        <v>1191</v>
      </c>
      <c r="D8403" s="280" t="s">
        <v>1213</v>
      </c>
      <c r="E8403" s="80">
        <v>1.1057854609903673E-2</v>
      </c>
      <c r="F8403" s="80">
        <v>710879</v>
      </c>
      <c r="G8403" s="80">
        <v>8</v>
      </c>
      <c r="H8403" s="280" t="s">
        <v>1342</v>
      </c>
      <c r="I8403" s="80"/>
    </row>
    <row r="8404" spans="1:9">
      <c r="A8404" s="280" t="s">
        <v>9814</v>
      </c>
      <c r="B8404" s="280" t="s">
        <v>1457</v>
      </c>
      <c r="C8404" s="280" t="s">
        <v>1191</v>
      </c>
      <c r="D8404" s="280" t="s">
        <v>1214</v>
      </c>
      <c r="E8404" s="80">
        <v>1.1418192520771607E-2</v>
      </c>
      <c r="F8404" s="80">
        <v>710879</v>
      </c>
      <c r="G8404" s="80">
        <v>8</v>
      </c>
      <c r="H8404" s="280" t="s">
        <v>1342</v>
      </c>
      <c r="I8404" s="80"/>
    </row>
    <row r="8405" spans="1:9">
      <c r="A8405" s="280" t="s">
        <v>9815</v>
      </c>
      <c r="B8405" s="280" t="s">
        <v>1457</v>
      </c>
      <c r="C8405" s="280" t="s">
        <v>1191</v>
      </c>
      <c r="D8405" s="280" t="s">
        <v>1215</v>
      </c>
      <c r="E8405" s="80">
        <v>1.378218477870591E-2</v>
      </c>
      <c r="F8405" s="80">
        <v>710879</v>
      </c>
      <c r="G8405" s="80">
        <v>8</v>
      </c>
      <c r="H8405" s="280" t="s">
        <v>1342</v>
      </c>
      <c r="I8405" s="80"/>
    </row>
    <row r="8406" spans="1:9">
      <c r="A8406" s="280" t="s">
        <v>9816</v>
      </c>
      <c r="B8406" s="280" t="s">
        <v>1457</v>
      </c>
      <c r="C8406" s="280" t="s">
        <v>1191</v>
      </c>
      <c r="D8406" s="280" t="s">
        <v>1216</v>
      </c>
      <c r="E8406" s="80">
        <v>1.8799041079561925E-2</v>
      </c>
      <c r="F8406" s="80">
        <v>710879</v>
      </c>
      <c r="G8406" s="80">
        <v>8</v>
      </c>
      <c r="H8406" s="280" t="s">
        <v>1342</v>
      </c>
      <c r="I8406" s="80"/>
    </row>
    <row r="8407" spans="1:9">
      <c r="A8407" s="280" t="s">
        <v>9817</v>
      </c>
      <c r="B8407" s="280" t="s">
        <v>1457</v>
      </c>
      <c r="C8407" s="280" t="s">
        <v>1191</v>
      </c>
      <c r="D8407" s="280" t="s">
        <v>1217</v>
      </c>
      <c r="E8407" s="80">
        <v>1.2490810256192125E-2</v>
      </c>
      <c r="F8407" s="80">
        <v>710879</v>
      </c>
      <c r="G8407" s="80">
        <v>8</v>
      </c>
      <c r="H8407" s="280" t="s">
        <v>1342</v>
      </c>
      <c r="I8407" s="80"/>
    </row>
    <row r="8408" spans="1:9">
      <c r="A8408" s="280" t="s">
        <v>9818</v>
      </c>
      <c r="B8408" s="280" t="s">
        <v>1457</v>
      </c>
      <c r="C8408" s="280" t="s">
        <v>1191</v>
      </c>
      <c r="D8408" s="280" t="s">
        <v>1218</v>
      </c>
      <c r="E8408" s="80">
        <v>1.2881163259257859E-2</v>
      </c>
      <c r="F8408" s="80">
        <v>710879</v>
      </c>
      <c r="G8408" s="80">
        <v>8</v>
      </c>
      <c r="H8408" s="280" t="s">
        <v>1342</v>
      </c>
      <c r="I8408" s="80"/>
    </row>
    <row r="8409" spans="1:9">
      <c r="A8409" s="280" t="s">
        <v>9819</v>
      </c>
      <c r="B8409" s="280" t="s">
        <v>1457</v>
      </c>
      <c r="C8409" s="280" t="s">
        <v>1191</v>
      </c>
      <c r="D8409" s="280" t="s">
        <v>1219</v>
      </c>
      <c r="E8409" s="80">
        <v>4754.5774715040625</v>
      </c>
      <c r="F8409" s="80">
        <v>710879</v>
      </c>
      <c r="G8409" s="80">
        <v>8</v>
      </c>
      <c r="H8409" s="280" t="s">
        <v>1342</v>
      </c>
      <c r="I8409" s="80"/>
    </row>
    <row r="8410" spans="1:9">
      <c r="A8410" s="280" t="s">
        <v>9820</v>
      </c>
      <c r="B8410" s="280" t="s">
        <v>1457</v>
      </c>
      <c r="C8410" s="280" t="s">
        <v>1191</v>
      </c>
      <c r="D8410" s="280" t="s">
        <v>1347</v>
      </c>
      <c r="E8410" s="80">
        <v>3.2503728395070416E-2</v>
      </c>
      <c r="F8410" s="80">
        <v>710879</v>
      </c>
      <c r="G8410" s="80">
        <v>8</v>
      </c>
      <c r="H8410" s="280" t="s">
        <v>1342</v>
      </c>
      <c r="I8410" s="80"/>
    </row>
    <row r="8411" spans="1:9">
      <c r="A8411" s="280" t="s">
        <v>9821</v>
      </c>
      <c r="B8411" s="280" t="s">
        <v>1457</v>
      </c>
      <c r="C8411" s="280" t="s">
        <v>1191</v>
      </c>
      <c r="D8411" s="280" t="s">
        <v>1344</v>
      </c>
      <c r="E8411" s="80">
        <v>8.0364771758066833E-2</v>
      </c>
      <c r="F8411" s="80">
        <v>710879</v>
      </c>
      <c r="G8411" s="80">
        <v>8</v>
      </c>
      <c r="H8411" s="280" t="s">
        <v>1342</v>
      </c>
      <c r="I8411" s="80"/>
    </row>
    <row r="8412" spans="1:9">
      <c r="A8412" s="280" t="s">
        <v>9822</v>
      </c>
      <c r="B8412" s="280" t="s">
        <v>5748</v>
      </c>
      <c r="C8412" s="280" t="s">
        <v>1192</v>
      </c>
      <c r="D8412" s="280" t="s">
        <v>1394</v>
      </c>
      <c r="E8412" s="80">
        <v>156099</v>
      </c>
      <c r="F8412" s="80">
        <v>710879</v>
      </c>
      <c r="G8412" s="80">
        <v>8</v>
      </c>
      <c r="H8412" s="280" t="s">
        <v>1394</v>
      </c>
      <c r="I8412" s="80"/>
    </row>
    <row r="8413" spans="1:9">
      <c r="A8413" s="280" t="s">
        <v>9823</v>
      </c>
      <c r="B8413" s="280" t="s">
        <v>5750</v>
      </c>
      <c r="C8413" s="280" t="s">
        <v>1192</v>
      </c>
      <c r="D8413" s="280" t="s">
        <v>1394</v>
      </c>
      <c r="E8413" s="80">
        <v>4663202216.8069134</v>
      </c>
      <c r="F8413" s="80">
        <v>710879</v>
      </c>
      <c r="G8413" s="80">
        <v>8</v>
      </c>
      <c r="H8413" s="280" t="s">
        <v>1394</v>
      </c>
      <c r="I8413" s="80"/>
    </row>
    <row r="8414" spans="1:9">
      <c r="A8414" s="280" t="s">
        <v>9824</v>
      </c>
      <c r="B8414" s="280" t="s">
        <v>5752</v>
      </c>
      <c r="C8414" s="280" t="s">
        <v>1192</v>
      </c>
      <c r="D8414" s="280" t="s">
        <v>1394</v>
      </c>
      <c r="E8414" s="80">
        <v>0.21958589295787329</v>
      </c>
      <c r="F8414" s="80">
        <v>710879</v>
      </c>
      <c r="G8414" s="80">
        <v>8</v>
      </c>
      <c r="H8414" s="280" t="s">
        <v>1394</v>
      </c>
      <c r="I8414" s="80"/>
    </row>
    <row r="8415" spans="1:9">
      <c r="A8415" s="280" t="s">
        <v>9825</v>
      </c>
      <c r="B8415" s="280" t="s">
        <v>5754</v>
      </c>
      <c r="C8415" s="280" t="s">
        <v>1192</v>
      </c>
      <c r="D8415" s="280" t="s">
        <v>1394</v>
      </c>
      <c r="E8415" s="80">
        <v>6559.7692670720526</v>
      </c>
      <c r="F8415" s="80">
        <v>710879</v>
      </c>
      <c r="G8415" s="80">
        <v>8</v>
      </c>
      <c r="H8415" s="280" t="s">
        <v>1394</v>
      </c>
      <c r="I8415" s="80"/>
    </row>
    <row r="8416" spans="1:9">
      <c r="A8416" s="280" t="s">
        <v>9826</v>
      </c>
      <c r="B8416" s="280" t="s">
        <v>1457</v>
      </c>
      <c r="C8416" s="280" t="s">
        <v>1192</v>
      </c>
      <c r="D8416" s="280" t="s">
        <v>1211</v>
      </c>
      <c r="E8416" s="80">
        <v>1.5614146832329635E-2</v>
      </c>
      <c r="F8416" s="80">
        <v>710879</v>
      </c>
      <c r="G8416" s="80">
        <v>8</v>
      </c>
      <c r="H8416" s="280" t="s">
        <v>1342</v>
      </c>
      <c r="I8416" s="80"/>
    </row>
    <row r="8417" spans="1:9">
      <c r="A8417" s="280" t="s">
        <v>9827</v>
      </c>
      <c r="B8417" s="280" t="s">
        <v>1457</v>
      </c>
      <c r="C8417" s="280" t="s">
        <v>1192</v>
      </c>
      <c r="D8417" s="280" t="s">
        <v>1212</v>
      </c>
      <c r="E8417" s="80">
        <v>1.7186081940101825E-2</v>
      </c>
      <c r="F8417" s="80">
        <v>710879</v>
      </c>
      <c r="G8417" s="80">
        <v>8</v>
      </c>
      <c r="H8417" s="280" t="s">
        <v>1342</v>
      </c>
      <c r="I8417" s="80"/>
    </row>
    <row r="8418" spans="1:9">
      <c r="A8418" s="280" t="s">
        <v>9828</v>
      </c>
      <c r="B8418" s="280" t="s">
        <v>1457</v>
      </c>
      <c r="C8418" s="280" t="s">
        <v>1192</v>
      </c>
      <c r="D8418" s="280" t="s">
        <v>1213</v>
      </c>
      <c r="E8418" s="80">
        <v>1.5674924358573136E-2</v>
      </c>
      <c r="F8418" s="80">
        <v>710879</v>
      </c>
      <c r="G8418" s="80">
        <v>8</v>
      </c>
      <c r="H8418" s="280" t="s">
        <v>1342</v>
      </c>
      <c r="I8418" s="80"/>
    </row>
    <row r="8419" spans="1:9">
      <c r="A8419" s="280" t="s">
        <v>9829</v>
      </c>
      <c r="B8419" s="280" t="s">
        <v>1457</v>
      </c>
      <c r="C8419" s="280" t="s">
        <v>1192</v>
      </c>
      <c r="D8419" s="280" t="s">
        <v>1214</v>
      </c>
      <c r="E8419" s="80">
        <v>1.5962783343957319E-2</v>
      </c>
      <c r="F8419" s="80">
        <v>710879</v>
      </c>
      <c r="G8419" s="80">
        <v>8</v>
      </c>
      <c r="H8419" s="280" t="s">
        <v>1342</v>
      </c>
      <c r="I8419" s="80"/>
    </row>
    <row r="8420" spans="1:9">
      <c r="A8420" s="280" t="s">
        <v>9830</v>
      </c>
      <c r="B8420" s="280" t="s">
        <v>1457</v>
      </c>
      <c r="C8420" s="280" t="s">
        <v>1192</v>
      </c>
      <c r="D8420" s="280" t="s">
        <v>1215</v>
      </c>
      <c r="E8420" s="80">
        <v>1.7124658483186124E-2</v>
      </c>
      <c r="F8420" s="80">
        <v>710879</v>
      </c>
      <c r="G8420" s="80">
        <v>8</v>
      </c>
      <c r="H8420" s="280" t="s">
        <v>1342</v>
      </c>
      <c r="I8420" s="80"/>
    </row>
    <row r="8421" spans="1:9">
      <c r="A8421" s="280" t="s">
        <v>9831</v>
      </c>
      <c r="B8421" s="280" t="s">
        <v>1457</v>
      </c>
      <c r="C8421" s="280" t="s">
        <v>1192</v>
      </c>
      <c r="D8421" s="280" t="s">
        <v>1216</v>
      </c>
      <c r="E8421" s="80">
        <v>2.2593734559979314E-2</v>
      </c>
      <c r="F8421" s="80">
        <v>710879</v>
      </c>
      <c r="G8421" s="80">
        <v>8</v>
      </c>
      <c r="H8421" s="280" t="s">
        <v>1342</v>
      </c>
      <c r="I8421" s="80"/>
    </row>
    <row r="8422" spans="1:9">
      <c r="A8422" s="280" t="s">
        <v>9832</v>
      </c>
      <c r="B8422" s="280" t="s">
        <v>1457</v>
      </c>
      <c r="C8422" s="280" t="s">
        <v>1192</v>
      </c>
      <c r="D8422" s="280" t="s">
        <v>1217</v>
      </c>
      <c r="E8422" s="80">
        <v>1.5714316725260337E-2</v>
      </c>
      <c r="F8422" s="80">
        <v>710879</v>
      </c>
      <c r="G8422" s="80">
        <v>8</v>
      </c>
      <c r="H8422" s="280" t="s">
        <v>1342</v>
      </c>
      <c r="I8422" s="80"/>
    </row>
    <row r="8423" spans="1:9">
      <c r="A8423" s="280" t="s">
        <v>9833</v>
      </c>
      <c r="B8423" s="280" t="s">
        <v>1457</v>
      </c>
      <c r="C8423" s="280" t="s">
        <v>1192</v>
      </c>
      <c r="D8423" s="280" t="s">
        <v>1218</v>
      </c>
      <c r="E8423" s="80">
        <v>1.7427264633426663E-2</v>
      </c>
      <c r="F8423" s="80">
        <v>710879</v>
      </c>
      <c r="G8423" s="80">
        <v>8</v>
      </c>
      <c r="H8423" s="280" t="s">
        <v>1342</v>
      </c>
      <c r="I8423" s="80"/>
    </row>
    <row r="8424" spans="1:9">
      <c r="A8424" s="280" t="s">
        <v>9834</v>
      </c>
      <c r="B8424" s="280" t="s">
        <v>1457</v>
      </c>
      <c r="C8424" s="280" t="s">
        <v>1192</v>
      </c>
      <c r="D8424" s="280" t="s">
        <v>1219</v>
      </c>
      <c r="E8424" s="80">
        <v>1762.5058666616637</v>
      </c>
      <c r="F8424" s="80">
        <v>710879</v>
      </c>
      <c r="G8424" s="80">
        <v>8</v>
      </c>
      <c r="H8424" s="280" t="s">
        <v>1342</v>
      </c>
      <c r="I8424" s="80"/>
    </row>
    <row r="8425" spans="1:9">
      <c r="A8425" s="280" t="s">
        <v>9835</v>
      </c>
      <c r="B8425" s="280" t="s">
        <v>1457</v>
      </c>
      <c r="C8425" s="280" t="s">
        <v>1192</v>
      </c>
      <c r="D8425" s="280" t="s">
        <v>1347</v>
      </c>
      <c r="E8425" s="80">
        <v>4.5991262714649393E-2</v>
      </c>
      <c r="F8425" s="80">
        <v>710879</v>
      </c>
      <c r="G8425" s="80">
        <v>8</v>
      </c>
      <c r="H8425" s="280" t="s">
        <v>1342</v>
      </c>
      <c r="I8425" s="80"/>
    </row>
    <row r="8426" spans="1:9">
      <c r="A8426" s="280" t="s">
        <v>9836</v>
      </c>
      <c r="B8426" s="280" t="s">
        <v>1457</v>
      </c>
      <c r="C8426" s="280" t="s">
        <v>1192</v>
      </c>
      <c r="D8426" s="280" t="s">
        <v>1344</v>
      </c>
      <c r="E8426" s="80">
        <v>0.11400164726444038</v>
      </c>
      <c r="F8426" s="80">
        <v>710879</v>
      </c>
      <c r="G8426" s="80">
        <v>8</v>
      </c>
      <c r="H8426" s="280" t="s">
        <v>1342</v>
      </c>
      <c r="I8426" s="80"/>
    </row>
    <row r="8427" spans="1:9">
      <c r="A8427" s="280" t="s">
        <v>9837</v>
      </c>
      <c r="B8427" s="280" t="s">
        <v>5748</v>
      </c>
      <c r="C8427" s="280" t="s">
        <v>1193</v>
      </c>
      <c r="D8427" s="280" t="s">
        <v>1394</v>
      </c>
      <c r="E8427" s="80">
        <v>2295</v>
      </c>
      <c r="F8427" s="80">
        <v>710879</v>
      </c>
      <c r="G8427" s="80">
        <v>8</v>
      </c>
      <c r="H8427" s="280" t="s">
        <v>1394</v>
      </c>
      <c r="I8427" s="80"/>
    </row>
    <row r="8428" spans="1:9">
      <c r="A8428" s="280" t="s">
        <v>9838</v>
      </c>
      <c r="B8428" s="280" t="s">
        <v>5750</v>
      </c>
      <c r="C8428" s="280" t="s">
        <v>1193</v>
      </c>
      <c r="D8428" s="280" t="s">
        <v>1394</v>
      </c>
      <c r="E8428" s="80">
        <v>207524641.0078125</v>
      </c>
      <c r="F8428" s="80">
        <v>710879</v>
      </c>
      <c r="G8428" s="80">
        <v>8</v>
      </c>
      <c r="H8428" s="280" t="s">
        <v>1394</v>
      </c>
      <c r="I8428" s="80"/>
    </row>
    <row r="8429" spans="1:9">
      <c r="A8429" s="280" t="s">
        <v>9839</v>
      </c>
      <c r="B8429" s="280" t="s">
        <v>5752</v>
      </c>
      <c r="C8429" s="280" t="s">
        <v>1193</v>
      </c>
      <c r="D8429" s="280" t="s">
        <v>1394</v>
      </c>
      <c r="E8429" s="80">
        <v>3.2283975191277278E-3</v>
      </c>
      <c r="F8429" s="80">
        <v>710879</v>
      </c>
      <c r="G8429" s="80">
        <v>8</v>
      </c>
      <c r="H8429" s="280" t="s">
        <v>1394</v>
      </c>
      <c r="I8429" s="80"/>
    </row>
    <row r="8430" spans="1:9">
      <c r="A8430" s="280" t="s">
        <v>9840</v>
      </c>
      <c r="B8430" s="280" t="s">
        <v>5754</v>
      </c>
      <c r="C8430" s="280" t="s">
        <v>1193</v>
      </c>
      <c r="D8430" s="280" t="s">
        <v>1394</v>
      </c>
      <c r="E8430" s="80">
        <v>291.92681315359226</v>
      </c>
      <c r="F8430" s="80">
        <v>710879</v>
      </c>
      <c r="G8430" s="80">
        <v>8</v>
      </c>
      <c r="H8430" s="280" t="s">
        <v>1394</v>
      </c>
      <c r="I8430" s="80"/>
    </row>
    <row r="8431" spans="1:9">
      <c r="A8431" s="280" t="s">
        <v>9841</v>
      </c>
      <c r="B8431" s="280" t="s">
        <v>1457</v>
      </c>
      <c r="C8431" s="280" t="s">
        <v>1193</v>
      </c>
      <c r="D8431" s="280" t="s">
        <v>1211</v>
      </c>
      <c r="E8431" s="80">
        <v>4.51639108520904E-2</v>
      </c>
      <c r="F8431" s="80">
        <v>710879</v>
      </c>
      <c r="G8431" s="80">
        <v>8</v>
      </c>
      <c r="H8431" s="280" t="s">
        <v>1342</v>
      </c>
      <c r="I8431" s="80"/>
    </row>
    <row r="8432" spans="1:9">
      <c r="A8432" s="280" t="s">
        <v>9842</v>
      </c>
      <c r="B8432" s="280" t="s">
        <v>1457</v>
      </c>
      <c r="C8432" s="280" t="s">
        <v>1193</v>
      </c>
      <c r="D8432" s="280" t="s">
        <v>1212</v>
      </c>
      <c r="E8432" s="80">
        <v>4.7949569732882426E-2</v>
      </c>
      <c r="F8432" s="80">
        <v>710879</v>
      </c>
      <c r="G8432" s="80">
        <v>8</v>
      </c>
      <c r="H8432" s="280" t="s">
        <v>1342</v>
      </c>
      <c r="I8432" s="80"/>
    </row>
    <row r="8433" spans="1:9">
      <c r="A8433" s="280" t="s">
        <v>9843</v>
      </c>
      <c r="B8433" s="280" t="s">
        <v>1457</v>
      </c>
      <c r="C8433" s="280" t="s">
        <v>1193</v>
      </c>
      <c r="D8433" s="280" t="s">
        <v>1213</v>
      </c>
      <c r="E8433" s="80">
        <v>4.51639108520904E-2</v>
      </c>
      <c r="F8433" s="80">
        <v>710879</v>
      </c>
      <c r="G8433" s="80">
        <v>8</v>
      </c>
      <c r="H8433" s="280" t="s">
        <v>1342</v>
      </c>
      <c r="I8433" s="80"/>
    </row>
    <row r="8434" spans="1:9">
      <c r="A8434" s="280" t="s">
        <v>9844</v>
      </c>
      <c r="B8434" s="280" t="s">
        <v>1457</v>
      </c>
      <c r="C8434" s="280" t="s">
        <v>1193</v>
      </c>
      <c r="D8434" s="280" t="s">
        <v>1214</v>
      </c>
      <c r="E8434" s="80">
        <v>4.5747507882511196E-2</v>
      </c>
      <c r="F8434" s="80">
        <v>710879</v>
      </c>
      <c r="G8434" s="80">
        <v>8</v>
      </c>
      <c r="H8434" s="280" t="s">
        <v>1342</v>
      </c>
      <c r="I8434" s="80"/>
    </row>
    <row r="8435" spans="1:9">
      <c r="A8435" s="280" t="s">
        <v>9845</v>
      </c>
      <c r="B8435" s="280" t="s">
        <v>1457</v>
      </c>
      <c r="C8435" s="280" t="s">
        <v>1193</v>
      </c>
      <c r="D8435" s="280" t="s">
        <v>1215</v>
      </c>
      <c r="E8435" s="80">
        <v>4.7582527513669023E-2</v>
      </c>
      <c r="F8435" s="80">
        <v>710879</v>
      </c>
      <c r="G8435" s="80">
        <v>8</v>
      </c>
      <c r="H8435" s="280" t="s">
        <v>1342</v>
      </c>
      <c r="I8435" s="80"/>
    </row>
    <row r="8436" spans="1:9">
      <c r="A8436" s="280" t="s">
        <v>9846</v>
      </c>
      <c r="B8436" s="280" t="s">
        <v>1457</v>
      </c>
      <c r="C8436" s="280" t="s">
        <v>1193</v>
      </c>
      <c r="D8436" s="280" t="s">
        <v>1216</v>
      </c>
      <c r="E8436" s="80">
        <v>7.6682581153193277E-2</v>
      </c>
      <c r="F8436" s="80">
        <v>710879</v>
      </c>
      <c r="G8436" s="80">
        <v>8</v>
      </c>
      <c r="H8436" s="280" t="s">
        <v>1342</v>
      </c>
      <c r="I8436" s="80"/>
    </row>
    <row r="8437" spans="1:9">
      <c r="A8437" s="280" t="s">
        <v>9847</v>
      </c>
      <c r="B8437" s="280" t="s">
        <v>1457</v>
      </c>
      <c r="C8437" s="280" t="s">
        <v>1193</v>
      </c>
      <c r="D8437" s="280" t="s">
        <v>1217</v>
      </c>
      <c r="E8437" s="80">
        <v>4.3716421213740593E-2</v>
      </c>
      <c r="F8437" s="80">
        <v>710879</v>
      </c>
      <c r="G8437" s="80">
        <v>8</v>
      </c>
      <c r="H8437" s="280" t="s">
        <v>1342</v>
      </c>
      <c r="I8437" s="80"/>
    </row>
    <row r="8438" spans="1:9">
      <c r="A8438" s="280" t="s">
        <v>9848</v>
      </c>
      <c r="B8438" s="280" t="s">
        <v>1457</v>
      </c>
      <c r="C8438" s="280" t="s">
        <v>1193</v>
      </c>
      <c r="D8438" s="280" t="s">
        <v>1218</v>
      </c>
      <c r="E8438" s="80">
        <v>5.537103631345397E-2</v>
      </c>
      <c r="F8438" s="80">
        <v>710879</v>
      </c>
      <c r="G8438" s="80">
        <v>8</v>
      </c>
      <c r="H8438" s="280" t="s">
        <v>1342</v>
      </c>
      <c r="I8438" s="80"/>
    </row>
    <row r="8439" spans="1:9">
      <c r="A8439" s="280" t="s">
        <v>9849</v>
      </c>
      <c r="B8439" s="280" t="s">
        <v>1457</v>
      </c>
      <c r="C8439" s="280" t="s">
        <v>1193</v>
      </c>
      <c r="D8439" s="280" t="s">
        <v>1219</v>
      </c>
      <c r="E8439" s="80">
        <v>4.466680716516172E-2</v>
      </c>
      <c r="F8439" s="80">
        <v>710879</v>
      </c>
      <c r="G8439" s="80">
        <v>8</v>
      </c>
      <c r="H8439" s="280" t="s">
        <v>1342</v>
      </c>
      <c r="I8439" s="80"/>
    </row>
    <row r="8440" spans="1:9">
      <c r="A8440" s="280" t="s">
        <v>9850</v>
      </c>
      <c r="B8440" s="280" t="s">
        <v>1457</v>
      </c>
      <c r="C8440" s="280" t="s">
        <v>1193</v>
      </c>
      <c r="D8440" s="280" t="s">
        <v>1347</v>
      </c>
      <c r="E8440" s="80">
        <v>0.18192307031639954</v>
      </c>
      <c r="F8440" s="80">
        <v>710879</v>
      </c>
      <c r="G8440" s="80">
        <v>8</v>
      </c>
      <c r="H8440" s="280" t="s">
        <v>1342</v>
      </c>
      <c r="I8440" s="80"/>
    </row>
    <row r="8441" spans="1:9">
      <c r="A8441" s="280" t="s">
        <v>9851</v>
      </c>
      <c r="B8441" s="280" t="s">
        <v>1457</v>
      </c>
      <c r="C8441" s="280" t="s">
        <v>1193</v>
      </c>
      <c r="D8441" s="280" t="s">
        <v>1344</v>
      </c>
      <c r="E8441" s="80">
        <v>0.37118928843755572</v>
      </c>
      <c r="F8441" s="80">
        <v>710879</v>
      </c>
      <c r="G8441" s="80">
        <v>8</v>
      </c>
      <c r="H8441" s="280" t="s">
        <v>1342</v>
      </c>
      <c r="I8441" s="80"/>
    </row>
    <row r="8442" spans="1:9">
      <c r="A8442" s="280" t="s">
        <v>9852</v>
      </c>
      <c r="B8442" s="280" t="s">
        <v>5748</v>
      </c>
      <c r="C8442" s="280" t="s">
        <v>1194</v>
      </c>
      <c r="D8442" s="280" t="s">
        <v>1394</v>
      </c>
      <c r="E8442" s="80">
        <v>109751</v>
      </c>
      <c r="F8442" s="80">
        <v>710879</v>
      </c>
      <c r="G8442" s="80">
        <v>8</v>
      </c>
      <c r="H8442" s="280" t="s">
        <v>1394</v>
      </c>
      <c r="I8442" s="80"/>
    </row>
    <row r="8443" spans="1:9">
      <c r="A8443" s="280" t="s">
        <v>9853</v>
      </c>
      <c r="B8443" s="280" t="s">
        <v>5750</v>
      </c>
      <c r="C8443" s="280" t="s">
        <v>1194</v>
      </c>
      <c r="D8443" s="280" t="s">
        <v>1394</v>
      </c>
      <c r="E8443" s="80">
        <v>3238110680.1107183</v>
      </c>
      <c r="F8443" s="80">
        <v>710879</v>
      </c>
      <c r="G8443" s="80">
        <v>8</v>
      </c>
      <c r="H8443" s="280" t="s">
        <v>1394</v>
      </c>
      <c r="I8443" s="80"/>
    </row>
    <row r="8444" spans="1:9">
      <c r="A8444" s="280" t="s">
        <v>9854</v>
      </c>
      <c r="B8444" s="280" t="s">
        <v>5752</v>
      </c>
      <c r="C8444" s="280" t="s">
        <v>1194</v>
      </c>
      <c r="D8444" s="280" t="s">
        <v>1394</v>
      </c>
      <c r="E8444" s="80">
        <v>0.15438773687223845</v>
      </c>
      <c r="F8444" s="80">
        <v>710879</v>
      </c>
      <c r="G8444" s="80">
        <v>8</v>
      </c>
      <c r="H8444" s="280" t="s">
        <v>1394</v>
      </c>
      <c r="I8444" s="80"/>
    </row>
    <row r="8445" spans="1:9">
      <c r="A8445" s="280" t="s">
        <v>9855</v>
      </c>
      <c r="B8445" s="280" t="s">
        <v>5754</v>
      </c>
      <c r="C8445" s="280" t="s">
        <v>1194</v>
      </c>
      <c r="D8445" s="280" t="s">
        <v>1394</v>
      </c>
      <c r="E8445" s="80">
        <v>4555.0799504707811</v>
      </c>
      <c r="F8445" s="80">
        <v>710879</v>
      </c>
      <c r="G8445" s="80">
        <v>8</v>
      </c>
      <c r="H8445" s="280" t="s">
        <v>1394</v>
      </c>
      <c r="I8445" s="80"/>
    </row>
    <row r="8446" spans="1:9">
      <c r="A8446" s="280" t="s">
        <v>9856</v>
      </c>
      <c r="B8446" s="280" t="s">
        <v>1457</v>
      </c>
      <c r="C8446" s="280" t="s">
        <v>1194</v>
      </c>
      <c r="D8446" s="280" t="s">
        <v>1211</v>
      </c>
      <c r="E8446" s="80">
        <v>1.5518755499764501E-2</v>
      </c>
      <c r="F8446" s="80">
        <v>710879</v>
      </c>
      <c r="G8446" s="80">
        <v>8</v>
      </c>
      <c r="H8446" s="280" t="s">
        <v>1342</v>
      </c>
      <c r="I8446" s="80"/>
    </row>
    <row r="8447" spans="1:9">
      <c r="A8447" s="280" t="s">
        <v>9857</v>
      </c>
      <c r="B8447" s="280" t="s">
        <v>1457</v>
      </c>
      <c r="C8447" s="280" t="s">
        <v>1194</v>
      </c>
      <c r="D8447" s="280" t="s">
        <v>1212</v>
      </c>
      <c r="E8447" s="80">
        <v>1.6149709915485821E-2</v>
      </c>
      <c r="F8447" s="80">
        <v>710879</v>
      </c>
      <c r="G8447" s="80">
        <v>8</v>
      </c>
      <c r="H8447" s="280" t="s">
        <v>1342</v>
      </c>
      <c r="I8447" s="80"/>
    </row>
    <row r="8448" spans="1:9">
      <c r="A8448" s="280" t="s">
        <v>9858</v>
      </c>
      <c r="B8448" s="280" t="s">
        <v>1457</v>
      </c>
      <c r="C8448" s="280" t="s">
        <v>1194</v>
      </c>
      <c r="D8448" s="280" t="s">
        <v>1213</v>
      </c>
      <c r="E8448" s="80">
        <v>1.5519914033050126E-2</v>
      </c>
      <c r="F8448" s="80">
        <v>710879</v>
      </c>
      <c r="G8448" s="80">
        <v>8</v>
      </c>
      <c r="H8448" s="280" t="s">
        <v>1342</v>
      </c>
      <c r="I8448" s="80"/>
    </row>
    <row r="8449" spans="1:9">
      <c r="A8449" s="280" t="s">
        <v>9859</v>
      </c>
      <c r="B8449" s="280" t="s">
        <v>1457</v>
      </c>
      <c r="C8449" s="280" t="s">
        <v>1194</v>
      </c>
      <c r="D8449" s="280" t="s">
        <v>1214</v>
      </c>
      <c r="E8449" s="80">
        <v>1.5727148512574656E-2</v>
      </c>
      <c r="F8449" s="80">
        <v>710879</v>
      </c>
      <c r="G8449" s="80">
        <v>8</v>
      </c>
      <c r="H8449" s="280" t="s">
        <v>1342</v>
      </c>
      <c r="I8449" s="80"/>
    </row>
    <row r="8450" spans="1:9">
      <c r="A8450" s="280" t="s">
        <v>9860</v>
      </c>
      <c r="B8450" s="280" t="s">
        <v>1457</v>
      </c>
      <c r="C8450" s="280" t="s">
        <v>1194</v>
      </c>
      <c r="D8450" s="280" t="s">
        <v>1215</v>
      </c>
      <c r="E8450" s="80">
        <v>1.6094924344226321E-2</v>
      </c>
      <c r="F8450" s="80">
        <v>710879</v>
      </c>
      <c r="G8450" s="80">
        <v>8</v>
      </c>
      <c r="H8450" s="280" t="s">
        <v>1342</v>
      </c>
      <c r="I8450" s="80"/>
    </row>
    <row r="8451" spans="1:9">
      <c r="A8451" s="280" t="s">
        <v>9861</v>
      </c>
      <c r="B8451" s="280" t="s">
        <v>1457</v>
      </c>
      <c r="C8451" s="280" t="s">
        <v>1194</v>
      </c>
      <c r="D8451" s="280" t="s">
        <v>1216</v>
      </c>
      <c r="E8451" s="80">
        <v>2.0620006517141354E-2</v>
      </c>
      <c r="F8451" s="80">
        <v>710879</v>
      </c>
      <c r="G8451" s="80">
        <v>8</v>
      </c>
      <c r="H8451" s="280" t="s">
        <v>1342</v>
      </c>
      <c r="I8451" s="80"/>
    </row>
    <row r="8452" spans="1:9">
      <c r="A8452" s="280" t="s">
        <v>9862</v>
      </c>
      <c r="B8452" s="280" t="s">
        <v>1457</v>
      </c>
      <c r="C8452" s="280" t="s">
        <v>1194</v>
      </c>
      <c r="D8452" s="280" t="s">
        <v>1217</v>
      </c>
      <c r="E8452" s="80">
        <v>1.4850700260920821E-2</v>
      </c>
      <c r="F8452" s="80">
        <v>710879</v>
      </c>
      <c r="G8452" s="80">
        <v>8</v>
      </c>
      <c r="H8452" s="280" t="s">
        <v>1342</v>
      </c>
      <c r="I8452" s="80"/>
    </row>
    <row r="8453" spans="1:9">
      <c r="A8453" s="280" t="s">
        <v>9863</v>
      </c>
      <c r="B8453" s="280" t="s">
        <v>1457</v>
      </c>
      <c r="C8453" s="280" t="s">
        <v>1194</v>
      </c>
      <c r="D8453" s="280" t="s">
        <v>1218</v>
      </c>
      <c r="E8453" s="80">
        <v>1.6837509832957658E-2</v>
      </c>
      <c r="F8453" s="80">
        <v>710879</v>
      </c>
      <c r="G8453" s="80">
        <v>8</v>
      </c>
      <c r="H8453" s="280" t="s">
        <v>1342</v>
      </c>
      <c r="I8453" s="80"/>
    </row>
    <row r="8454" spans="1:9">
      <c r="A8454" s="280" t="s">
        <v>9864</v>
      </c>
      <c r="B8454" s="280" t="s">
        <v>1457</v>
      </c>
      <c r="C8454" s="280" t="s">
        <v>1194</v>
      </c>
      <c r="D8454" s="280" t="s">
        <v>1219</v>
      </c>
      <c r="E8454" s="80">
        <v>1.5265292471151324E-2</v>
      </c>
      <c r="F8454" s="80">
        <v>710879</v>
      </c>
      <c r="G8454" s="80">
        <v>8</v>
      </c>
      <c r="H8454" s="280" t="s">
        <v>1342</v>
      </c>
      <c r="I8454" s="80"/>
    </row>
    <row r="8455" spans="1:9">
      <c r="A8455" s="280" t="s">
        <v>9865</v>
      </c>
      <c r="B8455" s="280" t="s">
        <v>1457</v>
      </c>
      <c r="C8455" s="280" t="s">
        <v>1194</v>
      </c>
      <c r="D8455" s="280" t="s">
        <v>1347</v>
      </c>
      <c r="E8455" s="80">
        <v>4.4472017827055503E-2</v>
      </c>
      <c r="F8455" s="80">
        <v>710879</v>
      </c>
      <c r="G8455" s="80">
        <v>8</v>
      </c>
      <c r="H8455" s="280" t="s">
        <v>1342</v>
      </c>
      <c r="I8455" s="80"/>
    </row>
    <row r="8456" spans="1:9">
      <c r="A8456" s="280" t="s">
        <v>9866</v>
      </c>
      <c r="B8456" s="280" t="s">
        <v>1457</v>
      </c>
      <c r="C8456" s="280" t="s">
        <v>1194</v>
      </c>
      <c r="D8456" s="280" t="s">
        <v>1344</v>
      </c>
      <c r="E8456" s="80">
        <v>0.11201133658542657</v>
      </c>
      <c r="F8456" s="80">
        <v>710879</v>
      </c>
      <c r="G8456" s="80">
        <v>8</v>
      </c>
      <c r="H8456" s="280" t="s">
        <v>1342</v>
      </c>
      <c r="I8456" s="80"/>
    </row>
    <row r="8457" spans="1:9">
      <c r="A8457" s="280" t="s">
        <v>9867</v>
      </c>
      <c r="B8457" s="280" t="s">
        <v>5748</v>
      </c>
      <c r="C8457" s="280" t="s">
        <v>1195</v>
      </c>
      <c r="D8457" s="280" t="s">
        <v>1394</v>
      </c>
      <c r="E8457" s="80">
        <v>2323</v>
      </c>
      <c r="F8457" s="80">
        <v>710879</v>
      </c>
      <c r="G8457" s="80">
        <v>8</v>
      </c>
      <c r="H8457" s="280" t="s">
        <v>1394</v>
      </c>
      <c r="I8457" s="80"/>
    </row>
    <row r="8458" spans="1:9">
      <c r="A8458" s="280" t="s">
        <v>9868</v>
      </c>
      <c r="B8458" s="280" t="s">
        <v>5750</v>
      </c>
      <c r="C8458" s="280" t="s">
        <v>1195</v>
      </c>
      <c r="D8458" s="280" t="s">
        <v>1394</v>
      </c>
      <c r="E8458" s="80">
        <v>114379353.709157</v>
      </c>
      <c r="F8458" s="80">
        <v>710879</v>
      </c>
      <c r="G8458" s="80">
        <v>8</v>
      </c>
      <c r="H8458" s="280" t="s">
        <v>1394</v>
      </c>
      <c r="I8458" s="80"/>
    </row>
    <row r="8459" spans="1:9">
      <c r="A8459" s="280" t="s">
        <v>9869</v>
      </c>
      <c r="B8459" s="280" t="s">
        <v>5752</v>
      </c>
      <c r="C8459" s="280" t="s">
        <v>1195</v>
      </c>
      <c r="D8459" s="280" t="s">
        <v>1394</v>
      </c>
      <c r="E8459" s="80">
        <v>3.2677853755702447E-3</v>
      </c>
      <c r="F8459" s="80">
        <v>710879</v>
      </c>
      <c r="G8459" s="80">
        <v>8</v>
      </c>
      <c r="H8459" s="280" t="s">
        <v>1394</v>
      </c>
      <c r="I8459" s="80"/>
    </row>
    <row r="8460" spans="1:9">
      <c r="A8460" s="280" t="s">
        <v>9870</v>
      </c>
      <c r="B8460" s="280" t="s">
        <v>5754</v>
      </c>
      <c r="C8460" s="280" t="s">
        <v>1195</v>
      </c>
      <c r="D8460" s="280" t="s">
        <v>1394</v>
      </c>
      <c r="E8460" s="80">
        <v>160.89848442443369</v>
      </c>
      <c r="F8460" s="80">
        <v>710879</v>
      </c>
      <c r="G8460" s="80">
        <v>8</v>
      </c>
      <c r="H8460" s="280" t="s">
        <v>1394</v>
      </c>
      <c r="I8460" s="80"/>
    </row>
    <row r="8461" spans="1:9">
      <c r="A8461" s="280" t="s">
        <v>9871</v>
      </c>
      <c r="B8461" s="280" t="s">
        <v>1457</v>
      </c>
      <c r="C8461" s="280" t="s">
        <v>1195</v>
      </c>
      <c r="D8461" s="280" t="s">
        <v>1211</v>
      </c>
      <c r="E8461" s="80">
        <v>2.4501591468577017E-2</v>
      </c>
      <c r="F8461" s="80">
        <v>710879</v>
      </c>
      <c r="G8461" s="80">
        <v>8</v>
      </c>
      <c r="H8461" s="280" t="s">
        <v>1342</v>
      </c>
      <c r="I8461" s="80"/>
    </row>
    <row r="8462" spans="1:9">
      <c r="A8462" s="280" t="s">
        <v>9872</v>
      </c>
      <c r="B8462" s="280" t="s">
        <v>1457</v>
      </c>
      <c r="C8462" s="280" t="s">
        <v>1195</v>
      </c>
      <c r="D8462" s="280" t="s">
        <v>1212</v>
      </c>
      <c r="E8462" s="80">
        <v>2.56749524367079E-2</v>
      </c>
      <c r="F8462" s="80">
        <v>710879</v>
      </c>
      <c r="G8462" s="80">
        <v>8</v>
      </c>
      <c r="H8462" s="280" t="s">
        <v>1342</v>
      </c>
      <c r="I8462" s="80"/>
    </row>
    <row r="8463" spans="1:9">
      <c r="A8463" s="280" t="s">
        <v>9873</v>
      </c>
      <c r="B8463" s="280" t="s">
        <v>1457</v>
      </c>
      <c r="C8463" s="280" t="s">
        <v>1195</v>
      </c>
      <c r="D8463" s="280" t="s">
        <v>1213</v>
      </c>
      <c r="E8463" s="80">
        <v>2.4501591468577017E-2</v>
      </c>
      <c r="F8463" s="80">
        <v>710879</v>
      </c>
      <c r="G8463" s="80">
        <v>8</v>
      </c>
      <c r="H8463" s="280" t="s">
        <v>1342</v>
      </c>
      <c r="I8463" s="80"/>
    </row>
    <row r="8464" spans="1:9">
      <c r="A8464" s="280" t="s">
        <v>9874</v>
      </c>
      <c r="B8464" s="280" t="s">
        <v>1457</v>
      </c>
      <c r="C8464" s="280" t="s">
        <v>1195</v>
      </c>
      <c r="D8464" s="280" t="s">
        <v>1214</v>
      </c>
      <c r="E8464" s="80">
        <v>2.56749524367079E-2</v>
      </c>
      <c r="F8464" s="80">
        <v>710879</v>
      </c>
      <c r="G8464" s="80">
        <v>8</v>
      </c>
      <c r="H8464" s="280" t="s">
        <v>1342</v>
      </c>
      <c r="I8464" s="80"/>
    </row>
    <row r="8465" spans="1:9">
      <c r="A8465" s="280" t="s">
        <v>9875</v>
      </c>
      <c r="B8465" s="280" t="s">
        <v>1457</v>
      </c>
      <c r="C8465" s="280" t="s">
        <v>1195</v>
      </c>
      <c r="D8465" s="280" t="s">
        <v>1215</v>
      </c>
      <c r="E8465" s="80">
        <v>2.5593030337043857E-2</v>
      </c>
      <c r="F8465" s="80">
        <v>710879</v>
      </c>
      <c r="G8465" s="80">
        <v>8</v>
      </c>
      <c r="H8465" s="280" t="s">
        <v>1342</v>
      </c>
      <c r="I8465" s="80"/>
    </row>
    <row r="8466" spans="1:9">
      <c r="A8466" s="280" t="s">
        <v>9876</v>
      </c>
      <c r="B8466" s="280" t="s">
        <v>1457</v>
      </c>
      <c r="C8466" s="280" t="s">
        <v>1195</v>
      </c>
      <c r="D8466" s="280" t="s">
        <v>1216</v>
      </c>
      <c r="E8466" s="80">
        <v>4.6589105035137607E-2</v>
      </c>
      <c r="F8466" s="80">
        <v>710879</v>
      </c>
      <c r="G8466" s="80">
        <v>8</v>
      </c>
      <c r="H8466" s="280" t="s">
        <v>1342</v>
      </c>
      <c r="I8466" s="80"/>
    </row>
    <row r="8467" spans="1:9">
      <c r="A8467" s="280" t="s">
        <v>9877</v>
      </c>
      <c r="B8467" s="280" t="s">
        <v>1457</v>
      </c>
      <c r="C8467" s="280" t="s">
        <v>1195</v>
      </c>
      <c r="D8467" s="280" t="s">
        <v>1217</v>
      </c>
      <c r="E8467" s="80">
        <v>2.3699378554677158E-2</v>
      </c>
      <c r="F8467" s="80">
        <v>710879</v>
      </c>
      <c r="G8467" s="80">
        <v>8</v>
      </c>
      <c r="H8467" s="280" t="s">
        <v>1342</v>
      </c>
      <c r="I8467" s="80"/>
    </row>
    <row r="8468" spans="1:9">
      <c r="A8468" s="280" t="s">
        <v>9878</v>
      </c>
      <c r="B8468" s="280" t="s">
        <v>1457</v>
      </c>
      <c r="C8468" s="280" t="s">
        <v>1195</v>
      </c>
      <c r="D8468" s="280" t="s">
        <v>1218</v>
      </c>
      <c r="E8468" s="80">
        <v>3.8261704106568609E-2</v>
      </c>
      <c r="F8468" s="80">
        <v>710879</v>
      </c>
      <c r="G8468" s="80">
        <v>8</v>
      </c>
      <c r="H8468" s="280" t="s">
        <v>1342</v>
      </c>
      <c r="I8468" s="80"/>
    </row>
    <row r="8469" spans="1:9">
      <c r="A8469" s="280" t="s">
        <v>9879</v>
      </c>
      <c r="B8469" s="280" t="s">
        <v>1457</v>
      </c>
      <c r="C8469" s="280" t="s">
        <v>1195</v>
      </c>
      <c r="D8469" s="280" t="s">
        <v>1219</v>
      </c>
      <c r="E8469" s="80">
        <v>37701.233618902166</v>
      </c>
      <c r="F8469" s="80">
        <v>710879</v>
      </c>
      <c r="G8469" s="80">
        <v>8</v>
      </c>
      <c r="H8469" s="280" t="s">
        <v>1342</v>
      </c>
      <c r="I8469" s="80"/>
    </row>
    <row r="8470" spans="1:9">
      <c r="A8470" s="280" t="s">
        <v>9880</v>
      </c>
      <c r="B8470" s="280" t="s">
        <v>1457</v>
      </c>
      <c r="C8470" s="280" t="s">
        <v>1195</v>
      </c>
      <c r="D8470" s="280" t="s">
        <v>1347</v>
      </c>
      <c r="E8470" s="80">
        <v>9.9060205384834774E-2</v>
      </c>
      <c r="F8470" s="80">
        <v>710879</v>
      </c>
      <c r="G8470" s="80">
        <v>8</v>
      </c>
      <c r="H8470" s="280" t="s">
        <v>1342</v>
      </c>
      <c r="I8470" s="80"/>
    </row>
    <row r="8471" spans="1:9">
      <c r="A8471" s="280" t="s">
        <v>9881</v>
      </c>
      <c r="B8471" s="280" t="s">
        <v>1457</v>
      </c>
      <c r="C8471" s="280" t="s">
        <v>1195</v>
      </c>
      <c r="D8471" s="280" t="s">
        <v>1344</v>
      </c>
      <c r="E8471" s="80">
        <v>0.20211887961941616</v>
      </c>
      <c r="F8471" s="80">
        <v>710879</v>
      </c>
      <c r="G8471" s="80">
        <v>8</v>
      </c>
      <c r="H8471" s="280" t="s">
        <v>1342</v>
      </c>
      <c r="I8471" s="80"/>
    </row>
    <row r="8472" spans="1:9">
      <c r="A8472" s="280" t="s">
        <v>9882</v>
      </c>
      <c r="B8472" s="280" t="s">
        <v>5748</v>
      </c>
      <c r="C8472" s="280" t="s">
        <v>1196</v>
      </c>
      <c r="D8472" s="280" t="s">
        <v>1394</v>
      </c>
      <c r="E8472" s="80">
        <v>135570</v>
      </c>
      <c r="F8472" s="80">
        <v>710879</v>
      </c>
      <c r="G8472" s="80">
        <v>8</v>
      </c>
      <c r="H8472" s="280" t="s">
        <v>1394</v>
      </c>
      <c r="I8472" s="80"/>
    </row>
    <row r="8473" spans="1:9">
      <c r="A8473" s="280" t="s">
        <v>9883</v>
      </c>
      <c r="B8473" s="280" t="s">
        <v>5750</v>
      </c>
      <c r="C8473" s="280" t="s">
        <v>1196</v>
      </c>
      <c r="D8473" s="280" t="s">
        <v>1394</v>
      </c>
      <c r="E8473" s="80">
        <v>42276874073.8125</v>
      </c>
      <c r="F8473" s="80">
        <v>710879</v>
      </c>
      <c r="G8473" s="80">
        <v>8</v>
      </c>
      <c r="H8473" s="280" t="s">
        <v>1394</v>
      </c>
      <c r="I8473" s="80"/>
    </row>
    <row r="8474" spans="1:9">
      <c r="A8474" s="280" t="s">
        <v>9884</v>
      </c>
      <c r="B8474" s="280" t="s">
        <v>5752</v>
      </c>
      <c r="C8474" s="280" t="s">
        <v>1196</v>
      </c>
      <c r="D8474" s="280" t="s">
        <v>1394</v>
      </c>
      <c r="E8474" s="80">
        <v>0.19070756063971506</v>
      </c>
      <c r="F8474" s="80">
        <v>710879</v>
      </c>
      <c r="G8474" s="80">
        <v>8</v>
      </c>
      <c r="H8474" s="280" t="s">
        <v>1394</v>
      </c>
      <c r="I8474" s="80"/>
    </row>
    <row r="8475" spans="1:9">
      <c r="A8475" s="280" t="s">
        <v>9885</v>
      </c>
      <c r="B8475" s="280" t="s">
        <v>5754</v>
      </c>
      <c r="C8475" s="280" t="s">
        <v>1196</v>
      </c>
      <c r="D8475" s="280" t="s">
        <v>1394</v>
      </c>
      <c r="E8475" s="80">
        <v>59471.265959203323</v>
      </c>
      <c r="F8475" s="80">
        <v>710879</v>
      </c>
      <c r="G8475" s="80">
        <v>8</v>
      </c>
      <c r="H8475" s="280" t="s">
        <v>1394</v>
      </c>
      <c r="I8475" s="80"/>
    </row>
    <row r="8476" spans="1:9">
      <c r="A8476" s="280" t="s">
        <v>9886</v>
      </c>
      <c r="B8476" s="280" t="s">
        <v>1457</v>
      </c>
      <c r="C8476" s="280" t="s">
        <v>1196</v>
      </c>
      <c r="D8476" s="280" t="s">
        <v>1211</v>
      </c>
      <c r="E8476" s="80">
        <v>0.16363579255587521</v>
      </c>
      <c r="F8476" s="80">
        <v>710879</v>
      </c>
      <c r="G8476" s="80">
        <v>8</v>
      </c>
      <c r="H8476" s="280" t="s">
        <v>1342</v>
      </c>
      <c r="I8476" s="80"/>
    </row>
    <row r="8477" spans="1:9">
      <c r="A8477" s="280" t="s">
        <v>9887</v>
      </c>
      <c r="B8477" s="280" t="s">
        <v>1457</v>
      </c>
      <c r="C8477" s="280" t="s">
        <v>1196</v>
      </c>
      <c r="D8477" s="280" t="s">
        <v>1212</v>
      </c>
      <c r="E8477" s="80">
        <v>0.16843325216444852</v>
      </c>
      <c r="F8477" s="80">
        <v>710879</v>
      </c>
      <c r="G8477" s="80">
        <v>8</v>
      </c>
      <c r="H8477" s="280" t="s">
        <v>1342</v>
      </c>
      <c r="I8477" s="80"/>
    </row>
    <row r="8478" spans="1:9">
      <c r="A8478" s="280" t="s">
        <v>9888</v>
      </c>
      <c r="B8478" s="280" t="s">
        <v>1457</v>
      </c>
      <c r="C8478" s="280" t="s">
        <v>1196</v>
      </c>
      <c r="D8478" s="280" t="s">
        <v>1213</v>
      </c>
      <c r="E8478" s="80">
        <v>0.16373958107682146</v>
      </c>
      <c r="F8478" s="80">
        <v>710879</v>
      </c>
      <c r="G8478" s="80">
        <v>8</v>
      </c>
      <c r="H8478" s="280" t="s">
        <v>1342</v>
      </c>
      <c r="I8478" s="80"/>
    </row>
    <row r="8479" spans="1:9">
      <c r="A8479" s="280" t="s">
        <v>9889</v>
      </c>
      <c r="B8479" s="280" t="s">
        <v>1457</v>
      </c>
      <c r="C8479" s="280" t="s">
        <v>1196</v>
      </c>
      <c r="D8479" s="280" t="s">
        <v>1214</v>
      </c>
      <c r="E8479" s="80">
        <v>0.16700122448225424</v>
      </c>
      <c r="F8479" s="80">
        <v>710879</v>
      </c>
      <c r="G8479" s="80">
        <v>8</v>
      </c>
      <c r="H8479" s="280" t="s">
        <v>1342</v>
      </c>
      <c r="I8479" s="80"/>
    </row>
    <row r="8480" spans="1:9">
      <c r="A8480" s="280" t="s">
        <v>9890</v>
      </c>
      <c r="B8480" s="280" t="s">
        <v>1457</v>
      </c>
      <c r="C8480" s="280" t="s">
        <v>1196</v>
      </c>
      <c r="D8480" s="280" t="s">
        <v>1215</v>
      </c>
      <c r="E8480" s="80">
        <v>0.1681173331870158</v>
      </c>
      <c r="F8480" s="80">
        <v>710879</v>
      </c>
      <c r="G8480" s="80">
        <v>8</v>
      </c>
      <c r="H8480" s="280" t="s">
        <v>1342</v>
      </c>
      <c r="I8480" s="80"/>
    </row>
    <row r="8481" spans="1:9">
      <c r="A8481" s="280" t="s">
        <v>9891</v>
      </c>
      <c r="B8481" s="280" t="s">
        <v>1457</v>
      </c>
      <c r="C8481" s="280" t="s">
        <v>1196</v>
      </c>
      <c r="D8481" s="280" t="s">
        <v>1216</v>
      </c>
      <c r="E8481" s="80">
        <v>0.20958037631860874</v>
      </c>
      <c r="F8481" s="80">
        <v>710879</v>
      </c>
      <c r="G8481" s="80">
        <v>8</v>
      </c>
      <c r="H8481" s="280" t="s">
        <v>1342</v>
      </c>
      <c r="I8481" s="80"/>
    </row>
    <row r="8482" spans="1:9">
      <c r="A8482" s="280" t="s">
        <v>9892</v>
      </c>
      <c r="B8482" s="280" t="s">
        <v>1457</v>
      </c>
      <c r="C8482" s="280" t="s">
        <v>1196</v>
      </c>
      <c r="D8482" s="280" t="s">
        <v>1217</v>
      </c>
      <c r="E8482" s="80">
        <v>0.15626364540822593</v>
      </c>
      <c r="F8482" s="80">
        <v>710879</v>
      </c>
      <c r="G8482" s="80">
        <v>8</v>
      </c>
      <c r="H8482" s="280" t="s">
        <v>1342</v>
      </c>
      <c r="I8482" s="80"/>
    </row>
    <row r="8483" spans="1:9">
      <c r="A8483" s="280" t="s">
        <v>9893</v>
      </c>
      <c r="B8483" s="280" t="s">
        <v>1457</v>
      </c>
      <c r="C8483" s="280" t="s">
        <v>1196</v>
      </c>
      <c r="D8483" s="280" t="s">
        <v>1218</v>
      </c>
      <c r="E8483" s="80">
        <v>0.20550533063559198</v>
      </c>
      <c r="F8483" s="80">
        <v>710879</v>
      </c>
      <c r="G8483" s="80">
        <v>8</v>
      </c>
      <c r="H8483" s="280" t="s">
        <v>1342</v>
      </c>
      <c r="I8483" s="80"/>
    </row>
    <row r="8484" spans="1:9">
      <c r="A8484" s="280" t="s">
        <v>9894</v>
      </c>
      <c r="B8484" s="280" t="s">
        <v>1457</v>
      </c>
      <c r="C8484" s="280" t="s">
        <v>1196</v>
      </c>
      <c r="D8484" s="280" t="s">
        <v>1219</v>
      </c>
      <c r="E8484" s="80">
        <v>12467.203229715378</v>
      </c>
      <c r="F8484" s="80">
        <v>710879</v>
      </c>
      <c r="G8484" s="80">
        <v>8</v>
      </c>
      <c r="H8484" s="280" t="s">
        <v>1342</v>
      </c>
      <c r="I8484" s="80"/>
    </row>
    <row r="8485" spans="1:9">
      <c r="A8485" s="280" t="s">
        <v>9895</v>
      </c>
      <c r="B8485" s="280" t="s">
        <v>1457</v>
      </c>
      <c r="C8485" s="280" t="s">
        <v>1196</v>
      </c>
      <c r="D8485" s="280" t="s">
        <v>1347</v>
      </c>
      <c r="E8485" s="80">
        <v>0.47065680828977974</v>
      </c>
      <c r="F8485" s="80">
        <v>710879</v>
      </c>
      <c r="G8485" s="80">
        <v>8</v>
      </c>
      <c r="H8485" s="280" t="s">
        <v>1342</v>
      </c>
      <c r="I8485" s="80"/>
    </row>
    <row r="8486" spans="1:9">
      <c r="A8486" s="280" t="s">
        <v>9896</v>
      </c>
      <c r="B8486" s="280" t="s">
        <v>1457</v>
      </c>
      <c r="C8486" s="280" t="s">
        <v>1196</v>
      </c>
      <c r="D8486" s="280" t="s">
        <v>1344</v>
      </c>
      <c r="E8486" s="80">
        <v>1.1842800296891933</v>
      </c>
      <c r="F8486" s="80">
        <v>710879</v>
      </c>
      <c r="G8486" s="80">
        <v>8</v>
      </c>
      <c r="H8486" s="280" t="s">
        <v>1342</v>
      </c>
      <c r="I8486" s="80"/>
    </row>
    <row r="8487" spans="1:9">
      <c r="A8487" s="280" t="s">
        <v>9897</v>
      </c>
      <c r="B8487" s="280" t="s">
        <v>5748</v>
      </c>
      <c r="C8487" s="280" t="s">
        <v>1197</v>
      </c>
      <c r="D8487" s="280" t="s">
        <v>1394</v>
      </c>
      <c r="E8487" s="80">
        <v>28083</v>
      </c>
      <c r="F8487" s="80">
        <v>710879</v>
      </c>
      <c r="G8487" s="80">
        <v>8</v>
      </c>
      <c r="H8487" s="280" t="s">
        <v>1394</v>
      </c>
      <c r="I8487" s="80"/>
    </row>
    <row r="8488" spans="1:9">
      <c r="A8488" s="280" t="s">
        <v>9898</v>
      </c>
      <c r="B8488" s="280" t="s">
        <v>5750</v>
      </c>
      <c r="C8488" s="280" t="s">
        <v>1197</v>
      </c>
      <c r="D8488" s="280" t="s">
        <v>1394</v>
      </c>
      <c r="E8488" s="80">
        <v>4742999978.4492254</v>
      </c>
      <c r="F8488" s="80">
        <v>710879</v>
      </c>
      <c r="G8488" s="80">
        <v>8</v>
      </c>
      <c r="H8488" s="280" t="s">
        <v>1394</v>
      </c>
      <c r="I8488" s="80"/>
    </row>
    <row r="8489" spans="1:9">
      <c r="A8489" s="280" t="s">
        <v>9899</v>
      </c>
      <c r="B8489" s="280" t="s">
        <v>5752</v>
      </c>
      <c r="C8489" s="280" t="s">
        <v>1197</v>
      </c>
      <c r="D8489" s="280" t="s">
        <v>1394</v>
      </c>
      <c r="E8489" s="80">
        <v>3.9504613302685829E-2</v>
      </c>
      <c r="F8489" s="80">
        <v>710879</v>
      </c>
      <c r="G8489" s="80">
        <v>8</v>
      </c>
      <c r="H8489" s="280" t="s">
        <v>1394</v>
      </c>
      <c r="I8489" s="80"/>
    </row>
    <row r="8490" spans="1:9">
      <c r="A8490" s="280" t="s">
        <v>9900</v>
      </c>
      <c r="B8490" s="280" t="s">
        <v>5754</v>
      </c>
      <c r="C8490" s="280" t="s">
        <v>1197</v>
      </c>
      <c r="D8490" s="280" t="s">
        <v>1394</v>
      </c>
      <c r="E8490" s="80">
        <v>6672.0215092149656</v>
      </c>
      <c r="F8490" s="80">
        <v>710879</v>
      </c>
      <c r="G8490" s="80">
        <v>8</v>
      </c>
      <c r="H8490" s="280" t="s">
        <v>1394</v>
      </c>
      <c r="I8490" s="80"/>
    </row>
    <row r="8491" spans="1:9">
      <c r="A8491" s="280" t="s">
        <v>9901</v>
      </c>
      <c r="B8491" s="280" t="s">
        <v>1457</v>
      </c>
      <c r="C8491" s="280" t="s">
        <v>1197</v>
      </c>
      <c r="D8491" s="280" t="s">
        <v>1211</v>
      </c>
      <c r="E8491" s="80">
        <v>8.5054462641726905E-2</v>
      </c>
      <c r="F8491" s="80">
        <v>710879</v>
      </c>
      <c r="G8491" s="80">
        <v>8</v>
      </c>
      <c r="H8491" s="280" t="s">
        <v>1342</v>
      </c>
      <c r="I8491" s="80"/>
    </row>
    <row r="8492" spans="1:9">
      <c r="A8492" s="280" t="s">
        <v>9902</v>
      </c>
      <c r="B8492" s="280" t="s">
        <v>1457</v>
      </c>
      <c r="C8492" s="280" t="s">
        <v>1197</v>
      </c>
      <c r="D8492" s="280" t="s">
        <v>1212</v>
      </c>
      <c r="E8492" s="80">
        <v>8.8199035264401218E-2</v>
      </c>
      <c r="F8492" s="80">
        <v>710879</v>
      </c>
      <c r="G8492" s="80">
        <v>8</v>
      </c>
      <c r="H8492" s="280" t="s">
        <v>1342</v>
      </c>
      <c r="I8492" s="80"/>
    </row>
    <row r="8493" spans="1:9">
      <c r="A8493" s="280" t="s">
        <v>9903</v>
      </c>
      <c r="B8493" s="280" t="s">
        <v>1457</v>
      </c>
      <c r="C8493" s="280" t="s">
        <v>1197</v>
      </c>
      <c r="D8493" s="280" t="s">
        <v>1213</v>
      </c>
      <c r="E8493" s="80">
        <v>8.5063763535707881E-2</v>
      </c>
      <c r="F8493" s="80">
        <v>710879</v>
      </c>
      <c r="G8493" s="80">
        <v>8</v>
      </c>
      <c r="H8493" s="280" t="s">
        <v>1342</v>
      </c>
      <c r="I8493" s="80"/>
    </row>
    <row r="8494" spans="1:9">
      <c r="A8494" s="280" t="s">
        <v>9904</v>
      </c>
      <c r="B8494" s="280" t="s">
        <v>1457</v>
      </c>
      <c r="C8494" s="280" t="s">
        <v>1197</v>
      </c>
      <c r="D8494" s="280" t="s">
        <v>1214</v>
      </c>
      <c r="E8494" s="80">
        <v>8.803065022301218E-2</v>
      </c>
      <c r="F8494" s="80">
        <v>710879</v>
      </c>
      <c r="G8494" s="80">
        <v>8</v>
      </c>
      <c r="H8494" s="280" t="s">
        <v>1342</v>
      </c>
      <c r="I8494" s="80"/>
    </row>
    <row r="8495" spans="1:9">
      <c r="A8495" s="280" t="s">
        <v>9905</v>
      </c>
      <c r="B8495" s="280" t="s">
        <v>1457</v>
      </c>
      <c r="C8495" s="280" t="s">
        <v>1197</v>
      </c>
      <c r="D8495" s="280" t="s">
        <v>1215</v>
      </c>
      <c r="E8495" s="80">
        <v>8.7987449851412006E-2</v>
      </c>
      <c r="F8495" s="80">
        <v>710879</v>
      </c>
      <c r="G8495" s="80">
        <v>8</v>
      </c>
      <c r="H8495" s="280" t="s">
        <v>1342</v>
      </c>
      <c r="I8495" s="80"/>
    </row>
    <row r="8496" spans="1:9">
      <c r="A8496" s="280" t="s">
        <v>9906</v>
      </c>
      <c r="B8496" s="280" t="s">
        <v>1457</v>
      </c>
      <c r="C8496" s="280" t="s">
        <v>1197</v>
      </c>
      <c r="D8496" s="280" t="s">
        <v>1216</v>
      </c>
      <c r="E8496" s="80">
        <v>-0.88152546511910101</v>
      </c>
      <c r="F8496" s="80">
        <v>710879</v>
      </c>
      <c r="G8496" s="80">
        <v>8</v>
      </c>
      <c r="H8496" s="280" t="s">
        <v>1342</v>
      </c>
      <c r="I8496" s="80"/>
    </row>
    <row r="8497" spans="1:9">
      <c r="A8497" s="280" t="s">
        <v>9907</v>
      </c>
      <c r="B8497" s="280" t="s">
        <v>1457</v>
      </c>
      <c r="C8497" s="280" t="s">
        <v>1197</v>
      </c>
      <c r="D8497" s="280" t="s">
        <v>1217</v>
      </c>
      <c r="E8497" s="80">
        <v>8.0463419494275892E-2</v>
      </c>
      <c r="F8497" s="80">
        <v>710879</v>
      </c>
      <c r="G8497" s="80">
        <v>8</v>
      </c>
      <c r="H8497" s="280" t="s">
        <v>1342</v>
      </c>
      <c r="I8497" s="80"/>
    </row>
    <row r="8498" spans="1:9">
      <c r="A8498" s="280" t="s">
        <v>9908</v>
      </c>
      <c r="B8498" s="280" t="s">
        <v>1457</v>
      </c>
      <c r="C8498" s="280" t="s">
        <v>1197</v>
      </c>
      <c r="D8498" s="280" t="s">
        <v>1218</v>
      </c>
      <c r="E8498" s="80">
        <v>0.44347437076503243</v>
      </c>
      <c r="F8498" s="80">
        <v>710879</v>
      </c>
      <c r="G8498" s="80">
        <v>8</v>
      </c>
      <c r="H8498" s="280" t="s">
        <v>1342</v>
      </c>
      <c r="I8498" s="80"/>
    </row>
    <row r="8499" spans="1:9">
      <c r="A8499" s="280" t="s">
        <v>9909</v>
      </c>
      <c r="B8499" s="280" t="s">
        <v>1457</v>
      </c>
      <c r="C8499" s="280" t="s">
        <v>1197</v>
      </c>
      <c r="D8499" s="280" t="s">
        <v>1219</v>
      </c>
      <c r="E8499" s="80">
        <v>8.0346286733020925E-2</v>
      </c>
      <c r="F8499" s="80">
        <v>710879</v>
      </c>
      <c r="G8499" s="80">
        <v>8</v>
      </c>
      <c r="H8499" s="280" t="s">
        <v>1342</v>
      </c>
      <c r="I8499" s="80"/>
    </row>
    <row r="8500" spans="1:9">
      <c r="A8500" s="280" t="s">
        <v>9910</v>
      </c>
      <c r="B8500" s="280" t="s">
        <v>1457</v>
      </c>
      <c r="C8500" s="280" t="s">
        <v>1197</v>
      </c>
      <c r="D8500" s="280" t="s">
        <v>1347</v>
      </c>
      <c r="E8500" s="80">
        <v>0.29168469940177716</v>
      </c>
      <c r="F8500" s="80">
        <v>710879</v>
      </c>
      <c r="G8500" s="80">
        <v>8</v>
      </c>
      <c r="H8500" s="280" t="s">
        <v>1342</v>
      </c>
      <c r="I8500" s="80"/>
    </row>
    <row r="8501" spans="1:9">
      <c r="A8501" s="280" t="s">
        <v>9911</v>
      </c>
      <c r="B8501" s="280" t="s">
        <v>1457</v>
      </c>
      <c r="C8501" s="280" t="s">
        <v>1197</v>
      </c>
      <c r="D8501" s="280" t="s">
        <v>1344</v>
      </c>
      <c r="E8501" s="80">
        <v>0.66388278130188993</v>
      </c>
      <c r="F8501" s="80">
        <v>710879</v>
      </c>
      <c r="G8501" s="80">
        <v>8</v>
      </c>
      <c r="H8501" s="280" t="s">
        <v>1342</v>
      </c>
      <c r="I8501" s="80"/>
    </row>
    <row r="8502" spans="1:9">
      <c r="A8502" s="280" t="s">
        <v>9912</v>
      </c>
      <c r="B8502" s="280" t="s">
        <v>5748</v>
      </c>
      <c r="C8502" s="280" t="s">
        <v>1198</v>
      </c>
      <c r="D8502" s="280" t="s">
        <v>1394</v>
      </c>
      <c r="E8502" s="80">
        <v>7571</v>
      </c>
      <c r="F8502" s="80">
        <v>710879</v>
      </c>
      <c r="G8502" s="80">
        <v>8</v>
      </c>
      <c r="H8502" s="280" t="s">
        <v>1394</v>
      </c>
      <c r="I8502" s="80"/>
    </row>
    <row r="8503" spans="1:9">
      <c r="A8503" s="280" t="s">
        <v>9913</v>
      </c>
      <c r="B8503" s="280" t="s">
        <v>5750</v>
      </c>
      <c r="C8503" s="280" t="s">
        <v>1198</v>
      </c>
      <c r="D8503" s="280" t="s">
        <v>1394</v>
      </c>
      <c r="E8503" s="80">
        <v>50261520.946140617</v>
      </c>
      <c r="F8503" s="80">
        <v>710879</v>
      </c>
      <c r="G8503" s="80">
        <v>8</v>
      </c>
      <c r="H8503" s="280" t="s">
        <v>1394</v>
      </c>
      <c r="I8503" s="80"/>
    </row>
    <row r="8504" spans="1:9">
      <c r="A8504" s="280" t="s">
        <v>9914</v>
      </c>
      <c r="B8504" s="280" t="s">
        <v>5752</v>
      </c>
      <c r="C8504" s="280" t="s">
        <v>1198</v>
      </c>
      <c r="D8504" s="280" t="s">
        <v>1394</v>
      </c>
      <c r="E8504" s="80">
        <v>1.0650195040224849E-2</v>
      </c>
      <c r="F8504" s="80">
        <v>710879</v>
      </c>
      <c r="G8504" s="80">
        <v>8</v>
      </c>
      <c r="H8504" s="280" t="s">
        <v>1394</v>
      </c>
      <c r="I8504" s="80"/>
    </row>
    <row r="8505" spans="1:9">
      <c r="A8505" s="280" t="s">
        <v>9915</v>
      </c>
      <c r="B8505" s="280" t="s">
        <v>5754</v>
      </c>
      <c r="C8505" s="280" t="s">
        <v>1198</v>
      </c>
      <c r="D8505" s="280" t="s">
        <v>1394</v>
      </c>
      <c r="E8505" s="80">
        <v>70.70334184318375</v>
      </c>
      <c r="F8505" s="80">
        <v>710879</v>
      </c>
      <c r="G8505" s="80">
        <v>8</v>
      </c>
      <c r="H8505" s="280" t="s">
        <v>1394</v>
      </c>
      <c r="I8505" s="80"/>
    </row>
    <row r="8506" spans="1:9">
      <c r="A8506" s="280" t="s">
        <v>9916</v>
      </c>
      <c r="B8506" s="280" t="s">
        <v>1457</v>
      </c>
      <c r="C8506" s="280" t="s">
        <v>1198</v>
      </c>
      <c r="D8506" s="280" t="s">
        <v>1211</v>
      </c>
      <c r="E8506" s="80">
        <v>3.5496547690705752E-3</v>
      </c>
      <c r="F8506" s="80">
        <v>710879</v>
      </c>
      <c r="G8506" s="80">
        <v>8</v>
      </c>
      <c r="H8506" s="280" t="s">
        <v>1342</v>
      </c>
      <c r="I8506" s="80"/>
    </row>
    <row r="8507" spans="1:9">
      <c r="A8507" s="280" t="s">
        <v>9917</v>
      </c>
      <c r="B8507" s="280" t="s">
        <v>1457</v>
      </c>
      <c r="C8507" s="280" t="s">
        <v>1198</v>
      </c>
      <c r="D8507" s="280" t="s">
        <v>1212</v>
      </c>
      <c r="E8507" s="80">
        <v>3.7402779171801003E-3</v>
      </c>
      <c r="F8507" s="80">
        <v>710879</v>
      </c>
      <c r="G8507" s="80">
        <v>8</v>
      </c>
      <c r="H8507" s="280" t="s">
        <v>1342</v>
      </c>
      <c r="I8507" s="80"/>
    </row>
    <row r="8508" spans="1:9">
      <c r="A8508" s="280" t="s">
        <v>9918</v>
      </c>
      <c r="B8508" s="280" t="s">
        <v>1457</v>
      </c>
      <c r="C8508" s="280" t="s">
        <v>1198</v>
      </c>
      <c r="D8508" s="280" t="s">
        <v>1213</v>
      </c>
      <c r="E8508" s="80">
        <v>3.5496547690705752E-3</v>
      </c>
      <c r="F8508" s="80">
        <v>710879</v>
      </c>
      <c r="G8508" s="80">
        <v>8</v>
      </c>
      <c r="H8508" s="280" t="s">
        <v>1342</v>
      </c>
      <c r="I8508" s="80"/>
    </row>
    <row r="8509" spans="1:9">
      <c r="A8509" s="280" t="s">
        <v>9919</v>
      </c>
      <c r="B8509" s="280" t="s">
        <v>1457</v>
      </c>
      <c r="C8509" s="280" t="s">
        <v>1198</v>
      </c>
      <c r="D8509" s="280" t="s">
        <v>1214</v>
      </c>
      <c r="E8509" s="80">
        <v>3.7402779171801003E-3</v>
      </c>
      <c r="F8509" s="80">
        <v>710879</v>
      </c>
      <c r="G8509" s="80">
        <v>8</v>
      </c>
      <c r="H8509" s="280" t="s">
        <v>1342</v>
      </c>
      <c r="I8509" s="80"/>
    </row>
    <row r="8510" spans="1:9">
      <c r="A8510" s="280" t="s">
        <v>9920</v>
      </c>
      <c r="B8510" s="280" t="s">
        <v>1457</v>
      </c>
      <c r="C8510" s="280" t="s">
        <v>1198</v>
      </c>
      <c r="D8510" s="280" t="s">
        <v>1215</v>
      </c>
      <c r="E8510" s="80">
        <v>3.7362348335560659E-3</v>
      </c>
      <c r="F8510" s="80">
        <v>710879</v>
      </c>
      <c r="G8510" s="80">
        <v>8</v>
      </c>
      <c r="H8510" s="280" t="s">
        <v>1342</v>
      </c>
      <c r="I8510" s="80"/>
    </row>
    <row r="8511" spans="1:9">
      <c r="A8511" s="280" t="s">
        <v>9921</v>
      </c>
      <c r="B8511" s="280" t="s">
        <v>1457</v>
      </c>
      <c r="C8511" s="280" t="s">
        <v>1198</v>
      </c>
      <c r="D8511" s="280" t="s">
        <v>1216</v>
      </c>
      <c r="E8511" s="80">
        <v>6.7908113521675363E-3</v>
      </c>
      <c r="F8511" s="80">
        <v>710879</v>
      </c>
      <c r="G8511" s="80">
        <v>8</v>
      </c>
      <c r="H8511" s="280" t="s">
        <v>1342</v>
      </c>
      <c r="I8511" s="80"/>
    </row>
    <row r="8512" spans="1:9">
      <c r="A8512" s="280" t="s">
        <v>9922</v>
      </c>
      <c r="B8512" s="280" t="s">
        <v>1457</v>
      </c>
      <c r="C8512" s="280" t="s">
        <v>1198</v>
      </c>
      <c r="D8512" s="280" t="s">
        <v>1217</v>
      </c>
      <c r="E8512" s="80">
        <v>3.6706788595429582E-3</v>
      </c>
      <c r="F8512" s="80">
        <v>710879</v>
      </c>
      <c r="G8512" s="80">
        <v>8</v>
      </c>
      <c r="H8512" s="280" t="s">
        <v>1342</v>
      </c>
      <c r="I8512" s="80"/>
    </row>
    <row r="8513" spans="1:9">
      <c r="A8513" s="280" t="s">
        <v>9923</v>
      </c>
      <c r="B8513" s="280" t="s">
        <v>1457</v>
      </c>
      <c r="C8513" s="280" t="s">
        <v>1198</v>
      </c>
      <c r="D8513" s="280" t="s">
        <v>1218</v>
      </c>
      <c r="E8513" s="80">
        <v>5.2608768630969492E-3</v>
      </c>
      <c r="F8513" s="80">
        <v>710879</v>
      </c>
      <c r="G8513" s="80">
        <v>8</v>
      </c>
      <c r="H8513" s="280" t="s">
        <v>1342</v>
      </c>
      <c r="I8513" s="80"/>
    </row>
    <row r="8514" spans="1:9">
      <c r="A8514" s="280" t="s">
        <v>9924</v>
      </c>
      <c r="B8514" s="280" t="s">
        <v>1457</v>
      </c>
      <c r="C8514" s="280" t="s">
        <v>1198</v>
      </c>
      <c r="D8514" s="280" t="s">
        <v>1219</v>
      </c>
      <c r="E8514" s="80">
        <v>1571.6015795781962</v>
      </c>
      <c r="F8514" s="80">
        <v>710879</v>
      </c>
      <c r="G8514" s="80">
        <v>8</v>
      </c>
      <c r="H8514" s="280" t="s">
        <v>1342</v>
      </c>
      <c r="I8514" s="80"/>
    </row>
    <row r="8515" spans="1:9">
      <c r="A8515" s="280" t="s">
        <v>9925</v>
      </c>
      <c r="B8515" s="280" t="s">
        <v>1457</v>
      </c>
      <c r="C8515" s="280" t="s">
        <v>1198</v>
      </c>
      <c r="D8515" s="280" t="s">
        <v>1347</v>
      </c>
      <c r="E8515" s="80">
        <v>1.0402897089780263E-2</v>
      </c>
      <c r="F8515" s="80">
        <v>710879</v>
      </c>
      <c r="G8515" s="80">
        <v>8</v>
      </c>
      <c r="H8515" s="280" t="s">
        <v>1342</v>
      </c>
      <c r="I8515" s="80"/>
    </row>
    <row r="8516" spans="1:9">
      <c r="A8516" s="280" t="s">
        <v>9926</v>
      </c>
      <c r="B8516" s="280" t="s">
        <v>1457</v>
      </c>
      <c r="C8516" s="280" t="s">
        <v>1198</v>
      </c>
      <c r="D8516" s="280" t="s">
        <v>1344</v>
      </c>
      <c r="E8516" s="80">
        <v>2.5445827023934008E-2</v>
      </c>
      <c r="F8516" s="80">
        <v>710879</v>
      </c>
      <c r="G8516" s="80">
        <v>8</v>
      </c>
      <c r="H8516" s="280" t="s">
        <v>1342</v>
      </c>
      <c r="I8516" s="80"/>
    </row>
    <row r="8517" spans="1:9">
      <c r="A8517" s="280" t="s">
        <v>9927</v>
      </c>
      <c r="B8517" s="280" t="s">
        <v>5748</v>
      </c>
      <c r="C8517" s="280" t="s">
        <v>1199</v>
      </c>
      <c r="D8517" s="280" t="s">
        <v>1394</v>
      </c>
      <c r="E8517" s="80">
        <v>32134</v>
      </c>
      <c r="F8517" s="80">
        <v>710879</v>
      </c>
      <c r="G8517" s="80">
        <v>8</v>
      </c>
      <c r="H8517" s="280" t="s">
        <v>1394</v>
      </c>
      <c r="I8517" s="80"/>
    </row>
    <row r="8518" spans="1:9">
      <c r="A8518" s="280" t="s">
        <v>9928</v>
      </c>
      <c r="B8518" s="280" t="s">
        <v>5750</v>
      </c>
      <c r="C8518" s="280" t="s">
        <v>1199</v>
      </c>
      <c r="D8518" s="280" t="s">
        <v>1394</v>
      </c>
      <c r="E8518" s="80">
        <v>136273929.8203125</v>
      </c>
      <c r="F8518" s="80">
        <v>710879</v>
      </c>
      <c r="G8518" s="80">
        <v>8</v>
      </c>
      <c r="H8518" s="280" t="s">
        <v>1394</v>
      </c>
      <c r="I8518" s="80"/>
    </row>
    <row r="8519" spans="1:9">
      <c r="A8519" s="280" t="s">
        <v>9929</v>
      </c>
      <c r="B8519" s="280" t="s">
        <v>5752</v>
      </c>
      <c r="C8519" s="280" t="s">
        <v>1199</v>
      </c>
      <c r="D8519" s="280" t="s">
        <v>1394</v>
      </c>
      <c r="E8519" s="80">
        <v>4.5203192104422835E-2</v>
      </c>
      <c r="F8519" s="80">
        <v>710879</v>
      </c>
      <c r="G8519" s="80">
        <v>8</v>
      </c>
      <c r="H8519" s="280" t="s">
        <v>1394</v>
      </c>
      <c r="I8519" s="80"/>
    </row>
    <row r="8520" spans="1:9">
      <c r="A8520" s="280" t="s">
        <v>9930</v>
      </c>
      <c r="B8520" s="280" t="s">
        <v>5754</v>
      </c>
      <c r="C8520" s="280" t="s">
        <v>1199</v>
      </c>
      <c r="D8520" s="280" t="s">
        <v>1394</v>
      </c>
      <c r="E8520" s="80">
        <v>191.69778516500347</v>
      </c>
      <c r="F8520" s="80">
        <v>710879</v>
      </c>
      <c r="G8520" s="80">
        <v>8</v>
      </c>
      <c r="H8520" s="280" t="s">
        <v>1394</v>
      </c>
      <c r="I8520" s="80"/>
    </row>
    <row r="8521" spans="1:9">
      <c r="A8521" s="280" t="s">
        <v>9931</v>
      </c>
      <c r="B8521" s="280" t="s">
        <v>1457</v>
      </c>
      <c r="C8521" s="280" t="s">
        <v>1199</v>
      </c>
      <c r="D8521" s="280" t="s">
        <v>1211</v>
      </c>
      <c r="E8521" s="80">
        <v>2.2289530792228675E-3</v>
      </c>
      <c r="F8521" s="80">
        <v>710879</v>
      </c>
      <c r="G8521" s="80">
        <v>8</v>
      </c>
      <c r="H8521" s="280" t="s">
        <v>1342</v>
      </c>
      <c r="I8521" s="80"/>
    </row>
    <row r="8522" spans="1:9">
      <c r="A8522" s="280" t="s">
        <v>9932</v>
      </c>
      <c r="B8522" s="280" t="s">
        <v>1457</v>
      </c>
      <c r="C8522" s="280" t="s">
        <v>1199</v>
      </c>
      <c r="D8522" s="280" t="s">
        <v>1212</v>
      </c>
      <c r="E8522" s="80">
        <v>2.3368638602249115E-3</v>
      </c>
      <c r="F8522" s="80">
        <v>710879</v>
      </c>
      <c r="G8522" s="80">
        <v>8</v>
      </c>
      <c r="H8522" s="280" t="s">
        <v>1342</v>
      </c>
      <c r="I8522" s="80"/>
    </row>
    <row r="8523" spans="1:9">
      <c r="A8523" s="280" t="s">
        <v>9933</v>
      </c>
      <c r="B8523" s="280" t="s">
        <v>1457</v>
      </c>
      <c r="C8523" s="280" t="s">
        <v>1199</v>
      </c>
      <c r="D8523" s="280" t="s">
        <v>1213</v>
      </c>
      <c r="E8523" s="80">
        <v>2.2289530792228675E-3</v>
      </c>
      <c r="F8523" s="80">
        <v>710879</v>
      </c>
      <c r="G8523" s="80">
        <v>8</v>
      </c>
      <c r="H8523" s="280" t="s">
        <v>1342</v>
      </c>
      <c r="I8523" s="80"/>
    </row>
    <row r="8524" spans="1:9">
      <c r="A8524" s="280" t="s">
        <v>9934</v>
      </c>
      <c r="B8524" s="280" t="s">
        <v>1457</v>
      </c>
      <c r="C8524" s="280" t="s">
        <v>1199</v>
      </c>
      <c r="D8524" s="280" t="s">
        <v>1214</v>
      </c>
      <c r="E8524" s="80">
        <v>2.3354560941861993E-3</v>
      </c>
      <c r="F8524" s="80">
        <v>710879</v>
      </c>
      <c r="G8524" s="80">
        <v>8</v>
      </c>
      <c r="H8524" s="280" t="s">
        <v>1342</v>
      </c>
      <c r="I8524" s="80"/>
    </row>
    <row r="8525" spans="1:9">
      <c r="A8525" s="280" t="s">
        <v>9935</v>
      </c>
      <c r="B8525" s="280" t="s">
        <v>1457</v>
      </c>
      <c r="C8525" s="280" t="s">
        <v>1199</v>
      </c>
      <c r="D8525" s="280" t="s">
        <v>1215</v>
      </c>
      <c r="E8525" s="80">
        <v>2.3239486413330515E-3</v>
      </c>
      <c r="F8525" s="80">
        <v>710879</v>
      </c>
      <c r="G8525" s="80">
        <v>8</v>
      </c>
      <c r="H8525" s="280" t="s">
        <v>1342</v>
      </c>
      <c r="I8525" s="80"/>
    </row>
    <row r="8526" spans="1:9">
      <c r="A8526" s="280" t="s">
        <v>9936</v>
      </c>
      <c r="B8526" s="280" t="s">
        <v>1457</v>
      </c>
      <c r="C8526" s="280" t="s">
        <v>1199</v>
      </c>
      <c r="D8526" s="280" t="s">
        <v>1216</v>
      </c>
      <c r="E8526" s="80">
        <v>3.2481584344057129E-3</v>
      </c>
      <c r="F8526" s="80">
        <v>710879</v>
      </c>
      <c r="G8526" s="80">
        <v>8</v>
      </c>
      <c r="H8526" s="280" t="s">
        <v>1342</v>
      </c>
      <c r="I8526" s="80"/>
    </row>
    <row r="8527" spans="1:9">
      <c r="A8527" s="280" t="s">
        <v>9937</v>
      </c>
      <c r="B8527" s="280" t="s">
        <v>1457</v>
      </c>
      <c r="C8527" s="280" t="s">
        <v>1199</v>
      </c>
      <c r="D8527" s="280" t="s">
        <v>1217</v>
      </c>
      <c r="E8527" s="80">
        <v>2.116262767262653E-3</v>
      </c>
      <c r="F8527" s="80">
        <v>710879</v>
      </c>
      <c r="G8527" s="80">
        <v>8</v>
      </c>
      <c r="H8527" s="280" t="s">
        <v>1342</v>
      </c>
      <c r="I8527" s="80"/>
    </row>
    <row r="8528" spans="1:9">
      <c r="A8528" s="280" t="s">
        <v>9938</v>
      </c>
      <c r="B8528" s="280" t="s">
        <v>1457</v>
      </c>
      <c r="C8528" s="280" t="s">
        <v>1199</v>
      </c>
      <c r="D8528" s="280" t="s">
        <v>1218</v>
      </c>
      <c r="E8528" s="80">
        <v>2.338581606819456E-3</v>
      </c>
      <c r="F8528" s="80">
        <v>710879</v>
      </c>
      <c r="G8528" s="80">
        <v>8</v>
      </c>
      <c r="H8528" s="280" t="s">
        <v>1342</v>
      </c>
      <c r="I8528" s="80"/>
    </row>
    <row r="8529" spans="1:9">
      <c r="A8529" s="280" t="s">
        <v>9939</v>
      </c>
      <c r="B8529" s="280" t="s">
        <v>1457</v>
      </c>
      <c r="C8529" s="280" t="s">
        <v>1199</v>
      </c>
      <c r="D8529" s="280" t="s">
        <v>1219</v>
      </c>
      <c r="E8529" s="80">
        <v>930.22495886572187</v>
      </c>
      <c r="F8529" s="80">
        <v>710879</v>
      </c>
      <c r="G8529" s="80">
        <v>8</v>
      </c>
      <c r="H8529" s="280" t="s">
        <v>1342</v>
      </c>
      <c r="I8529" s="80"/>
    </row>
    <row r="8530" spans="1:9">
      <c r="A8530" s="280" t="s">
        <v>9940</v>
      </c>
      <c r="B8530" s="280" t="s">
        <v>1457</v>
      </c>
      <c r="C8530" s="280" t="s">
        <v>1199</v>
      </c>
      <c r="D8530" s="280" t="s">
        <v>1347</v>
      </c>
      <c r="E8530" s="80">
        <v>7.0273811967555876E-3</v>
      </c>
      <c r="F8530" s="80">
        <v>710879</v>
      </c>
      <c r="G8530" s="80">
        <v>8</v>
      </c>
      <c r="H8530" s="280" t="s">
        <v>1342</v>
      </c>
      <c r="I8530" s="80"/>
    </row>
    <row r="8531" spans="1:9">
      <c r="A8531" s="280" t="s">
        <v>9941</v>
      </c>
      <c r="B8531" s="280" t="s">
        <v>1457</v>
      </c>
      <c r="C8531" s="280" t="s">
        <v>1199</v>
      </c>
      <c r="D8531" s="280" t="s">
        <v>1344</v>
      </c>
      <c r="E8531" s="80">
        <v>1.6488381116605173E-2</v>
      </c>
      <c r="F8531" s="80">
        <v>710879</v>
      </c>
      <c r="G8531" s="80">
        <v>8</v>
      </c>
      <c r="H8531" s="280" t="s">
        <v>1342</v>
      </c>
      <c r="I8531" s="80"/>
    </row>
    <row r="8532" spans="1:9">
      <c r="A8532" s="280" t="s">
        <v>9942</v>
      </c>
      <c r="B8532" s="280" t="s">
        <v>1457</v>
      </c>
      <c r="C8532" s="280" t="s">
        <v>1181</v>
      </c>
      <c r="D8532" s="280" t="s">
        <v>1211</v>
      </c>
      <c r="E8532" s="80">
        <v>1.1401406549478799E-2</v>
      </c>
      <c r="F8532" s="80">
        <v>710879</v>
      </c>
      <c r="G8532" s="80">
        <v>8</v>
      </c>
      <c r="H8532" s="280" t="s">
        <v>1342</v>
      </c>
      <c r="I8532" s="80"/>
    </row>
    <row r="8533" spans="1:9">
      <c r="A8533" s="280" t="s">
        <v>9943</v>
      </c>
      <c r="B8533" s="280" t="s">
        <v>1457</v>
      </c>
      <c r="C8533" s="280" t="s">
        <v>1181</v>
      </c>
      <c r="D8533" s="280" t="s">
        <v>1212</v>
      </c>
      <c r="E8533" s="80">
        <v>1.281601315098045E-2</v>
      </c>
      <c r="F8533" s="80">
        <v>710879</v>
      </c>
      <c r="G8533" s="80">
        <v>8</v>
      </c>
      <c r="H8533" s="280" t="s">
        <v>1342</v>
      </c>
      <c r="I8533" s="80"/>
    </row>
    <row r="8534" spans="1:9">
      <c r="A8534" s="280" t="s">
        <v>9944</v>
      </c>
      <c r="B8534" s="280" t="s">
        <v>1457</v>
      </c>
      <c r="C8534" s="280" t="s">
        <v>1181</v>
      </c>
      <c r="D8534" s="280" t="s">
        <v>1213</v>
      </c>
      <c r="E8534" s="80">
        <v>1.156581155793634E-2</v>
      </c>
      <c r="F8534" s="80">
        <v>710879</v>
      </c>
      <c r="G8534" s="80">
        <v>8</v>
      </c>
      <c r="H8534" s="280" t="s">
        <v>1342</v>
      </c>
      <c r="I8534" s="80"/>
    </row>
    <row r="8535" spans="1:9">
      <c r="A8535" s="280" t="s">
        <v>9945</v>
      </c>
      <c r="B8535" s="280" t="s">
        <v>1457</v>
      </c>
      <c r="C8535" s="280" t="s">
        <v>1181</v>
      </c>
      <c r="D8535" s="280" t="s">
        <v>1214</v>
      </c>
      <c r="E8535" s="80">
        <v>1.281601315098045E-2</v>
      </c>
      <c r="F8535" s="80">
        <v>710879</v>
      </c>
      <c r="G8535" s="80">
        <v>8</v>
      </c>
      <c r="H8535" s="280" t="s">
        <v>1342</v>
      </c>
      <c r="I8535" s="80"/>
    </row>
    <row r="8536" spans="1:9">
      <c r="A8536" s="280" t="s">
        <v>9946</v>
      </c>
      <c r="B8536" s="280" t="s">
        <v>1457</v>
      </c>
      <c r="C8536" s="280" t="s">
        <v>1181</v>
      </c>
      <c r="D8536" s="280" t="s">
        <v>1215</v>
      </c>
      <c r="E8536" s="80">
        <v>1.2772272220610394E-2</v>
      </c>
      <c r="F8536" s="80">
        <v>710879</v>
      </c>
      <c r="G8536" s="80">
        <v>8</v>
      </c>
      <c r="H8536" s="280" t="s">
        <v>1342</v>
      </c>
      <c r="I8536" s="80"/>
    </row>
    <row r="8537" spans="1:9">
      <c r="A8537" s="280" t="s">
        <v>9947</v>
      </c>
      <c r="B8537" s="280" t="s">
        <v>1457</v>
      </c>
      <c r="C8537" s="280" t="s">
        <v>1181</v>
      </c>
      <c r="D8537" s="280" t="s">
        <v>1216</v>
      </c>
      <c r="E8537" s="80">
        <v>3.0169081228030158E-2</v>
      </c>
      <c r="F8537" s="80">
        <v>710879</v>
      </c>
      <c r="G8537" s="80">
        <v>8</v>
      </c>
      <c r="H8537" s="280" t="s">
        <v>1342</v>
      </c>
      <c r="I8537" s="80"/>
    </row>
    <row r="8538" spans="1:9">
      <c r="A8538" s="280" t="s">
        <v>9948</v>
      </c>
      <c r="B8538" s="280" t="s">
        <v>1457</v>
      </c>
      <c r="C8538" s="280" t="s">
        <v>1181</v>
      </c>
      <c r="D8538" s="280" t="s">
        <v>1217</v>
      </c>
      <c r="E8538" s="80">
        <v>1.1946069636187176E-2</v>
      </c>
      <c r="F8538" s="80">
        <v>710879</v>
      </c>
      <c r="G8538" s="80">
        <v>8</v>
      </c>
      <c r="H8538" s="280" t="s">
        <v>1342</v>
      </c>
      <c r="I8538" s="80"/>
    </row>
    <row r="8539" spans="1:9">
      <c r="A8539" s="280" t="s">
        <v>9949</v>
      </c>
      <c r="B8539" s="280" t="s">
        <v>1457</v>
      </c>
      <c r="C8539" s="280" t="s">
        <v>1181</v>
      </c>
      <c r="D8539" s="280" t="s">
        <v>1218</v>
      </c>
      <c r="E8539" s="80">
        <v>1.5261273498689493E-2</v>
      </c>
      <c r="F8539" s="80">
        <v>710879</v>
      </c>
      <c r="G8539" s="80">
        <v>8</v>
      </c>
      <c r="H8539" s="280" t="s">
        <v>1342</v>
      </c>
      <c r="I8539" s="80"/>
    </row>
    <row r="8540" spans="1:9">
      <c r="A8540" s="280" t="s">
        <v>9950</v>
      </c>
      <c r="B8540" s="280" t="s">
        <v>1457</v>
      </c>
      <c r="C8540" s="280" t="s">
        <v>1181</v>
      </c>
      <c r="D8540" s="280" t="s">
        <v>1219</v>
      </c>
      <c r="E8540" s="80">
        <v>1.2936446413761802E-2</v>
      </c>
      <c r="F8540" s="80">
        <v>710879</v>
      </c>
      <c r="G8540" s="80">
        <v>8</v>
      </c>
      <c r="H8540" s="280" t="s">
        <v>1342</v>
      </c>
      <c r="I8540" s="80"/>
    </row>
    <row r="8541" spans="1:9">
      <c r="A8541" s="280" t="s">
        <v>9951</v>
      </c>
      <c r="B8541" s="280" t="s">
        <v>1457</v>
      </c>
      <c r="C8541" s="280" t="s">
        <v>1181</v>
      </c>
      <c r="D8541" s="280" t="s">
        <v>1347</v>
      </c>
      <c r="E8541" s="80">
        <v>3.427706024403341E-2</v>
      </c>
      <c r="F8541" s="80">
        <v>710879</v>
      </c>
      <c r="G8541" s="80">
        <v>8</v>
      </c>
      <c r="H8541" s="280" t="s">
        <v>1342</v>
      </c>
      <c r="I8541" s="80"/>
    </row>
    <row r="8542" spans="1:9">
      <c r="A8542" s="280" t="s">
        <v>9952</v>
      </c>
      <c r="B8542" s="280" t="s">
        <v>1457</v>
      </c>
      <c r="C8542" s="280" t="s">
        <v>1181</v>
      </c>
      <c r="D8542" s="280" t="s">
        <v>1344</v>
      </c>
      <c r="E8542" s="80">
        <v>8.7458085030051952E-2</v>
      </c>
      <c r="F8542" s="80">
        <v>710879</v>
      </c>
      <c r="G8542" s="80">
        <v>8</v>
      </c>
      <c r="H8542" s="280" t="s">
        <v>1342</v>
      </c>
      <c r="I8542" s="80"/>
    </row>
    <row r="8543" spans="1:9">
      <c r="A8543" s="280" t="s">
        <v>9953</v>
      </c>
      <c r="B8543" s="280" t="s">
        <v>5748</v>
      </c>
      <c r="C8543" s="280" t="s">
        <v>1182</v>
      </c>
      <c r="D8543" s="280" t="s">
        <v>1394</v>
      </c>
      <c r="E8543" s="80">
        <v>22381</v>
      </c>
      <c r="F8543" s="80">
        <v>710879</v>
      </c>
      <c r="G8543" s="80">
        <v>8</v>
      </c>
      <c r="H8543" s="280" t="s">
        <v>1394</v>
      </c>
      <c r="I8543" s="80"/>
    </row>
    <row r="8544" spans="1:9">
      <c r="A8544" s="280" t="s">
        <v>9954</v>
      </c>
      <c r="B8544" s="280" t="s">
        <v>5750</v>
      </c>
      <c r="C8544" s="280" t="s">
        <v>1182</v>
      </c>
      <c r="D8544" s="280" t="s">
        <v>1394</v>
      </c>
      <c r="E8544" s="80">
        <v>37097833471.600426</v>
      </c>
      <c r="F8544" s="80">
        <v>710879</v>
      </c>
      <c r="G8544" s="80">
        <v>8</v>
      </c>
      <c r="H8544" s="280" t="s">
        <v>1394</v>
      </c>
      <c r="I8544" s="80"/>
    </row>
    <row r="8545" spans="1:9">
      <c r="A8545" s="280" t="s">
        <v>9955</v>
      </c>
      <c r="B8545" s="280" t="s">
        <v>5752</v>
      </c>
      <c r="C8545" s="280" t="s">
        <v>1182</v>
      </c>
      <c r="D8545" s="280" t="s">
        <v>1394</v>
      </c>
      <c r="E8545" s="80">
        <v>3.148355767999899E-2</v>
      </c>
      <c r="F8545" s="80">
        <v>710879</v>
      </c>
      <c r="G8545" s="80">
        <v>8</v>
      </c>
      <c r="H8545" s="280" t="s">
        <v>1394</v>
      </c>
      <c r="I8545" s="80"/>
    </row>
    <row r="8546" spans="1:9">
      <c r="A8546" s="280" t="s">
        <v>9956</v>
      </c>
      <c r="B8546" s="280" t="s">
        <v>5754</v>
      </c>
      <c r="C8546" s="280" t="s">
        <v>1182</v>
      </c>
      <c r="D8546" s="280" t="s">
        <v>1394</v>
      </c>
      <c r="E8546" s="80">
        <v>52185.862110992763</v>
      </c>
      <c r="F8546" s="80">
        <v>710879</v>
      </c>
      <c r="G8546" s="80">
        <v>8</v>
      </c>
      <c r="H8546" s="280" t="s">
        <v>1394</v>
      </c>
      <c r="I8546" s="80"/>
    </row>
    <row r="8547" spans="1:9">
      <c r="A8547" s="280" t="s">
        <v>9957</v>
      </c>
      <c r="B8547" s="280" t="s">
        <v>5748</v>
      </c>
      <c r="C8547" s="280" t="s">
        <v>1200</v>
      </c>
      <c r="D8547" s="280" t="s">
        <v>1394</v>
      </c>
      <c r="E8547" s="80">
        <v>283481</v>
      </c>
      <c r="F8547" s="80">
        <v>710879</v>
      </c>
      <c r="G8547" s="80">
        <v>8</v>
      </c>
      <c r="H8547" s="280" t="s">
        <v>1394</v>
      </c>
      <c r="I8547" s="80"/>
    </row>
    <row r="8548" spans="1:9">
      <c r="A8548" s="280" t="s">
        <v>9958</v>
      </c>
      <c r="B8548" s="280" t="s">
        <v>5750</v>
      </c>
      <c r="C8548" s="280" t="s">
        <v>1200</v>
      </c>
      <c r="D8548" s="280" t="s">
        <v>1394</v>
      </c>
      <c r="E8548" s="80">
        <v>2491401800</v>
      </c>
      <c r="F8548" s="80">
        <v>710879</v>
      </c>
      <c r="G8548" s="80">
        <v>8</v>
      </c>
      <c r="H8548" s="280" t="s">
        <v>1394</v>
      </c>
      <c r="I8548" s="80"/>
    </row>
    <row r="8549" spans="1:9">
      <c r="A8549" s="280" t="s">
        <v>9959</v>
      </c>
      <c r="B8549" s="280" t="s">
        <v>5752</v>
      </c>
      <c r="C8549" s="280" t="s">
        <v>1200</v>
      </c>
      <c r="D8549" s="280" t="s">
        <v>1394</v>
      </c>
      <c r="E8549" s="80">
        <v>0.39877531900646945</v>
      </c>
      <c r="F8549" s="80">
        <v>710879</v>
      </c>
      <c r="G8549" s="80">
        <v>8</v>
      </c>
      <c r="H8549" s="280" t="s">
        <v>1394</v>
      </c>
      <c r="I8549" s="80"/>
    </row>
    <row r="8550" spans="1:9">
      <c r="A8550" s="280" t="s">
        <v>9960</v>
      </c>
      <c r="B8550" s="280" t="s">
        <v>5754</v>
      </c>
      <c r="C8550" s="280" t="s">
        <v>1200</v>
      </c>
      <c r="D8550" s="280" t="s">
        <v>1394</v>
      </c>
      <c r="E8550" s="80">
        <v>3504.6777299652963</v>
      </c>
      <c r="F8550" s="80">
        <v>710879</v>
      </c>
      <c r="G8550" s="80">
        <v>8</v>
      </c>
      <c r="H8550" s="280" t="s">
        <v>1394</v>
      </c>
      <c r="I8550" s="80"/>
    </row>
    <row r="8551" spans="1:9">
      <c r="A8551" s="280" t="s">
        <v>9961</v>
      </c>
      <c r="B8551" s="280" t="s">
        <v>1457</v>
      </c>
      <c r="C8551" s="280" t="s">
        <v>1200</v>
      </c>
      <c r="D8551" s="280" t="s">
        <v>1211</v>
      </c>
      <c r="E8551" s="80">
        <v>4.6697997467967552E-3</v>
      </c>
      <c r="F8551" s="80">
        <v>710879</v>
      </c>
      <c r="G8551" s="80">
        <v>8</v>
      </c>
      <c r="H8551" s="280" t="s">
        <v>1342</v>
      </c>
      <c r="I8551" s="80"/>
    </row>
    <row r="8552" spans="1:9">
      <c r="A8552" s="280" t="s">
        <v>9962</v>
      </c>
      <c r="B8552" s="280" t="s">
        <v>1457</v>
      </c>
      <c r="C8552" s="280" t="s">
        <v>1200</v>
      </c>
      <c r="D8552" s="280" t="s">
        <v>1212</v>
      </c>
      <c r="E8552" s="80">
        <v>4.9336018748689031E-3</v>
      </c>
      <c r="F8552" s="80">
        <v>710879</v>
      </c>
      <c r="G8552" s="80">
        <v>8</v>
      </c>
      <c r="H8552" s="280" t="s">
        <v>1342</v>
      </c>
      <c r="I8552" s="80"/>
    </row>
    <row r="8553" spans="1:9">
      <c r="A8553" s="280" t="s">
        <v>9963</v>
      </c>
      <c r="B8553" s="280" t="s">
        <v>1457</v>
      </c>
      <c r="C8553" s="280" t="s">
        <v>1200</v>
      </c>
      <c r="D8553" s="280" t="s">
        <v>1213</v>
      </c>
      <c r="E8553" s="80">
        <v>4.6715201907185028E-3</v>
      </c>
      <c r="F8553" s="80">
        <v>710879</v>
      </c>
      <c r="G8553" s="80">
        <v>8</v>
      </c>
      <c r="H8553" s="280" t="s">
        <v>1342</v>
      </c>
      <c r="I8553" s="80"/>
    </row>
    <row r="8554" spans="1:9">
      <c r="A8554" s="280" t="s">
        <v>9964</v>
      </c>
      <c r="B8554" s="280" t="s">
        <v>1457</v>
      </c>
      <c r="C8554" s="280" t="s">
        <v>1200</v>
      </c>
      <c r="D8554" s="280" t="s">
        <v>1214</v>
      </c>
      <c r="E8554" s="80">
        <v>4.9078332540469765E-3</v>
      </c>
      <c r="F8554" s="80">
        <v>710879</v>
      </c>
      <c r="G8554" s="80">
        <v>8</v>
      </c>
      <c r="H8554" s="280" t="s">
        <v>1342</v>
      </c>
      <c r="I8554" s="80"/>
    </row>
    <row r="8555" spans="1:9">
      <c r="A8555" s="280" t="s">
        <v>9965</v>
      </c>
      <c r="B8555" s="280" t="s">
        <v>1457</v>
      </c>
      <c r="C8555" s="280" t="s">
        <v>1200</v>
      </c>
      <c r="D8555" s="280" t="s">
        <v>1215</v>
      </c>
      <c r="E8555" s="80">
        <v>4.9162903713705552E-3</v>
      </c>
      <c r="F8555" s="80">
        <v>710879</v>
      </c>
      <c r="G8555" s="80">
        <v>8</v>
      </c>
      <c r="H8555" s="280" t="s">
        <v>1342</v>
      </c>
      <c r="I8555" s="80"/>
    </row>
    <row r="8556" spans="1:9">
      <c r="A8556" s="280" t="s">
        <v>9966</v>
      </c>
      <c r="B8556" s="280" t="s">
        <v>1457</v>
      </c>
      <c r="C8556" s="280" t="s">
        <v>1200</v>
      </c>
      <c r="D8556" s="280" t="s">
        <v>1216</v>
      </c>
      <c r="E8556" s="80">
        <v>6.5231664485559523E-3</v>
      </c>
      <c r="F8556" s="80">
        <v>710879</v>
      </c>
      <c r="G8556" s="80">
        <v>8</v>
      </c>
      <c r="H8556" s="280" t="s">
        <v>1342</v>
      </c>
      <c r="I8556" s="80"/>
    </row>
    <row r="8557" spans="1:9">
      <c r="A8557" s="280" t="s">
        <v>9967</v>
      </c>
      <c r="B8557" s="280" t="s">
        <v>1457</v>
      </c>
      <c r="C8557" s="280" t="s">
        <v>1200</v>
      </c>
      <c r="D8557" s="280" t="s">
        <v>1217</v>
      </c>
      <c r="E8557" s="80">
        <v>4.5290086673019144E-3</v>
      </c>
      <c r="F8557" s="80">
        <v>710879</v>
      </c>
      <c r="G8557" s="80">
        <v>8</v>
      </c>
      <c r="H8557" s="280" t="s">
        <v>1342</v>
      </c>
      <c r="I8557" s="80"/>
    </row>
    <row r="8558" spans="1:9">
      <c r="A8558" s="280" t="s">
        <v>9968</v>
      </c>
      <c r="B8558" s="280" t="s">
        <v>1457</v>
      </c>
      <c r="C8558" s="280" t="s">
        <v>1200</v>
      </c>
      <c r="D8558" s="280" t="s">
        <v>1218</v>
      </c>
      <c r="E8558" s="80">
        <v>4.8980428828744333E-3</v>
      </c>
      <c r="F8558" s="80">
        <v>710879</v>
      </c>
      <c r="G8558" s="80">
        <v>8</v>
      </c>
      <c r="H8558" s="280" t="s">
        <v>1342</v>
      </c>
      <c r="I8558" s="80"/>
    </row>
    <row r="8559" spans="1:9">
      <c r="A8559" s="280" t="s">
        <v>9969</v>
      </c>
      <c r="B8559" s="280" t="s">
        <v>1457</v>
      </c>
      <c r="C8559" s="280" t="s">
        <v>1200</v>
      </c>
      <c r="D8559" s="280" t="s">
        <v>1219</v>
      </c>
      <c r="E8559" s="80">
        <v>4.937311434370731E-3</v>
      </c>
      <c r="F8559" s="80">
        <v>710879</v>
      </c>
      <c r="G8559" s="80">
        <v>8</v>
      </c>
      <c r="H8559" s="280" t="s">
        <v>1342</v>
      </c>
      <c r="I8559" s="80"/>
    </row>
    <row r="8560" spans="1:9">
      <c r="A8560" s="280" t="s">
        <v>9970</v>
      </c>
      <c r="B8560" s="280" t="s">
        <v>1457</v>
      </c>
      <c r="C8560" s="280" t="s">
        <v>1200</v>
      </c>
      <c r="D8560" s="280" t="s">
        <v>1347</v>
      </c>
      <c r="E8560" s="80">
        <v>1.2561714283101703E-2</v>
      </c>
      <c r="F8560" s="80">
        <v>710879</v>
      </c>
      <c r="G8560" s="80">
        <v>8</v>
      </c>
      <c r="H8560" s="280" t="s">
        <v>1342</v>
      </c>
      <c r="I8560" s="80"/>
    </row>
    <row r="8561" spans="1:9">
      <c r="A8561" s="280" t="s">
        <v>9971</v>
      </c>
      <c r="B8561" s="280" t="s">
        <v>1457</v>
      </c>
      <c r="C8561" s="280" t="s">
        <v>1200</v>
      </c>
      <c r="D8561" s="280" t="s">
        <v>1344</v>
      </c>
      <c r="E8561" s="80">
        <v>3.2946469071667442E-2</v>
      </c>
      <c r="F8561" s="80">
        <v>710879</v>
      </c>
      <c r="G8561" s="80">
        <v>8</v>
      </c>
      <c r="H8561" s="280" t="s">
        <v>1342</v>
      </c>
      <c r="I8561" s="80"/>
    </row>
    <row r="8562" spans="1:9">
      <c r="A8562" s="280" t="s">
        <v>9972</v>
      </c>
      <c r="B8562" s="280" t="s">
        <v>5748</v>
      </c>
      <c r="C8562" s="280" t="s">
        <v>1201</v>
      </c>
      <c r="D8562" s="280" t="s">
        <v>1394</v>
      </c>
      <c r="E8562" s="80">
        <v>642996</v>
      </c>
      <c r="F8562" s="80">
        <v>710879</v>
      </c>
      <c r="G8562" s="80">
        <v>8</v>
      </c>
      <c r="H8562" s="280" t="s">
        <v>1394</v>
      </c>
      <c r="I8562" s="80"/>
    </row>
    <row r="8563" spans="1:9">
      <c r="A8563" s="280" t="s">
        <v>9973</v>
      </c>
      <c r="B8563" s="280" t="s">
        <v>5750</v>
      </c>
      <c r="C8563" s="280" t="s">
        <v>1201</v>
      </c>
      <c r="D8563" s="280" t="s">
        <v>1394</v>
      </c>
      <c r="E8563" s="80">
        <v>78159807718</v>
      </c>
      <c r="F8563" s="80">
        <v>710879</v>
      </c>
      <c r="G8563" s="80">
        <v>8</v>
      </c>
      <c r="H8563" s="280" t="s">
        <v>1394</v>
      </c>
      <c r="I8563" s="80"/>
    </row>
    <row r="8564" spans="1:9">
      <c r="A8564" s="280" t="s">
        <v>9974</v>
      </c>
      <c r="B8564" s="280" t="s">
        <v>5752</v>
      </c>
      <c r="C8564" s="280" t="s">
        <v>1201</v>
      </c>
      <c r="D8564" s="280" t="s">
        <v>1394</v>
      </c>
      <c r="E8564" s="80">
        <v>0.90450836218259367</v>
      </c>
      <c r="F8564" s="80">
        <v>710879</v>
      </c>
      <c r="G8564" s="80">
        <v>8</v>
      </c>
      <c r="H8564" s="280" t="s">
        <v>1394</v>
      </c>
      <c r="I8564" s="80"/>
    </row>
    <row r="8565" spans="1:9">
      <c r="A8565" s="280" t="s">
        <v>9975</v>
      </c>
      <c r="B8565" s="280" t="s">
        <v>5754</v>
      </c>
      <c r="C8565" s="280" t="s">
        <v>1201</v>
      </c>
      <c r="D8565" s="280" t="s">
        <v>1394</v>
      </c>
      <c r="E8565" s="80">
        <v>109948.11735611827</v>
      </c>
      <c r="F8565" s="80">
        <v>710879</v>
      </c>
      <c r="G8565" s="80">
        <v>8</v>
      </c>
      <c r="H8565" s="280" t="s">
        <v>1394</v>
      </c>
      <c r="I8565" s="80"/>
    </row>
    <row r="8566" spans="1:9">
      <c r="A8566" s="280" t="s">
        <v>9976</v>
      </c>
      <c r="B8566" s="280" t="s">
        <v>1457</v>
      </c>
      <c r="C8566" s="280" t="s">
        <v>1201</v>
      </c>
      <c r="D8566" s="280" t="s">
        <v>1211</v>
      </c>
      <c r="E8566" s="80">
        <v>6.346260683673409E-2</v>
      </c>
      <c r="F8566" s="80">
        <v>710879</v>
      </c>
      <c r="G8566" s="80">
        <v>8</v>
      </c>
      <c r="H8566" s="280" t="s">
        <v>1342</v>
      </c>
      <c r="I8566" s="80"/>
    </row>
    <row r="8567" spans="1:9">
      <c r="A8567" s="280" t="s">
        <v>9977</v>
      </c>
      <c r="B8567" s="280" t="s">
        <v>1457</v>
      </c>
      <c r="C8567" s="280" t="s">
        <v>1201</v>
      </c>
      <c r="D8567" s="280" t="s">
        <v>1212</v>
      </c>
      <c r="E8567" s="80">
        <v>6.7079333449729356E-2</v>
      </c>
      <c r="F8567" s="80">
        <v>710879</v>
      </c>
      <c r="G8567" s="80">
        <v>8</v>
      </c>
      <c r="H8567" s="280" t="s">
        <v>1342</v>
      </c>
      <c r="I8567" s="80"/>
    </row>
    <row r="8568" spans="1:9">
      <c r="A8568" s="280" t="s">
        <v>9978</v>
      </c>
      <c r="B8568" s="280" t="s">
        <v>1457</v>
      </c>
      <c r="C8568" s="280" t="s">
        <v>1201</v>
      </c>
      <c r="D8568" s="280" t="s">
        <v>1213</v>
      </c>
      <c r="E8568" s="80">
        <v>6.3511996876857962E-2</v>
      </c>
      <c r="F8568" s="80">
        <v>710879</v>
      </c>
      <c r="G8568" s="80">
        <v>8</v>
      </c>
      <c r="H8568" s="280" t="s">
        <v>1342</v>
      </c>
      <c r="I8568" s="80"/>
    </row>
    <row r="8569" spans="1:9">
      <c r="A8569" s="280" t="s">
        <v>9979</v>
      </c>
      <c r="B8569" s="280" t="s">
        <v>1457</v>
      </c>
      <c r="C8569" s="280" t="s">
        <v>1201</v>
      </c>
      <c r="D8569" s="280" t="s">
        <v>1214</v>
      </c>
      <c r="E8569" s="80">
        <v>6.6410089865240607E-2</v>
      </c>
      <c r="F8569" s="80">
        <v>710879</v>
      </c>
      <c r="G8569" s="80">
        <v>8</v>
      </c>
      <c r="H8569" s="280" t="s">
        <v>1342</v>
      </c>
      <c r="I8569" s="80"/>
    </row>
    <row r="8570" spans="1:9">
      <c r="A8570" s="280" t="s">
        <v>9980</v>
      </c>
      <c r="B8570" s="280" t="s">
        <v>1457</v>
      </c>
      <c r="C8570" s="280" t="s">
        <v>1201</v>
      </c>
      <c r="D8570" s="280" t="s">
        <v>1215</v>
      </c>
      <c r="E8570" s="80">
        <v>6.688151466799766E-2</v>
      </c>
      <c r="F8570" s="80">
        <v>710879</v>
      </c>
      <c r="G8570" s="80">
        <v>8</v>
      </c>
      <c r="H8570" s="280" t="s">
        <v>1342</v>
      </c>
      <c r="I8570" s="80"/>
    </row>
    <row r="8571" spans="1:9">
      <c r="A8571" s="280" t="s">
        <v>9981</v>
      </c>
      <c r="B8571" s="280" t="s">
        <v>1457</v>
      </c>
      <c r="C8571" s="280" t="s">
        <v>1201</v>
      </c>
      <c r="D8571" s="280" t="s">
        <v>1216</v>
      </c>
      <c r="E8571" s="80">
        <v>7.742710059648851E-2</v>
      </c>
      <c r="F8571" s="80">
        <v>710879</v>
      </c>
      <c r="G8571" s="80">
        <v>8</v>
      </c>
      <c r="H8571" s="280" t="s">
        <v>1342</v>
      </c>
      <c r="I8571" s="80"/>
    </row>
    <row r="8572" spans="1:9">
      <c r="A8572" s="280" t="s">
        <v>9982</v>
      </c>
      <c r="B8572" s="280" t="s">
        <v>1457</v>
      </c>
      <c r="C8572" s="280" t="s">
        <v>1201</v>
      </c>
      <c r="D8572" s="280" t="s">
        <v>1217</v>
      </c>
      <c r="E8572" s="80">
        <v>6.0897454471820399E-2</v>
      </c>
      <c r="F8572" s="80">
        <v>710879</v>
      </c>
      <c r="G8572" s="80">
        <v>8</v>
      </c>
      <c r="H8572" s="280" t="s">
        <v>1342</v>
      </c>
      <c r="I8572" s="80"/>
    </row>
    <row r="8573" spans="1:9">
      <c r="A8573" s="280" t="s">
        <v>9983</v>
      </c>
      <c r="B8573" s="280" t="s">
        <v>1457</v>
      </c>
      <c r="C8573" s="280" t="s">
        <v>1201</v>
      </c>
      <c r="D8573" s="280" t="s">
        <v>1218</v>
      </c>
      <c r="E8573" s="80">
        <v>8.1290940954724764E-2</v>
      </c>
      <c r="F8573" s="80">
        <v>710879</v>
      </c>
      <c r="G8573" s="80">
        <v>8</v>
      </c>
      <c r="H8573" s="280" t="s">
        <v>1342</v>
      </c>
      <c r="I8573" s="80"/>
    </row>
    <row r="8574" spans="1:9">
      <c r="A8574" s="280" t="s">
        <v>9984</v>
      </c>
      <c r="B8574" s="280" t="s">
        <v>1457</v>
      </c>
      <c r="C8574" s="280" t="s">
        <v>1201</v>
      </c>
      <c r="D8574" s="280" t="s">
        <v>1219</v>
      </c>
      <c r="E8574" s="80">
        <v>11498.359300796916</v>
      </c>
      <c r="F8574" s="80">
        <v>710879</v>
      </c>
      <c r="G8574" s="80">
        <v>8</v>
      </c>
      <c r="H8574" s="280" t="s">
        <v>1342</v>
      </c>
      <c r="I8574" s="80"/>
    </row>
    <row r="8575" spans="1:9">
      <c r="A8575" s="280" t="s">
        <v>9985</v>
      </c>
      <c r="B8575" s="280" t="s">
        <v>1457</v>
      </c>
      <c r="C8575" s="280" t="s">
        <v>1201</v>
      </c>
      <c r="D8575" s="280" t="s">
        <v>1347</v>
      </c>
      <c r="E8575" s="80">
        <v>0.19109541771109681</v>
      </c>
      <c r="F8575" s="80">
        <v>710879</v>
      </c>
      <c r="G8575" s="80">
        <v>8</v>
      </c>
      <c r="H8575" s="280" t="s">
        <v>1342</v>
      </c>
      <c r="I8575" s="80"/>
    </row>
    <row r="8576" spans="1:9">
      <c r="A8576" s="280" t="s">
        <v>9986</v>
      </c>
      <c r="B8576" s="280" t="s">
        <v>1457</v>
      </c>
      <c r="C8576" s="280" t="s">
        <v>1201</v>
      </c>
      <c r="D8576" s="280" t="s">
        <v>1344</v>
      </c>
      <c r="E8576" s="80">
        <v>0.46629478491313375</v>
      </c>
      <c r="F8576" s="80">
        <v>710879</v>
      </c>
      <c r="G8576" s="80">
        <v>8</v>
      </c>
      <c r="H8576" s="280" t="s">
        <v>1342</v>
      </c>
      <c r="I8576" s="80"/>
    </row>
    <row r="8577" spans="1:9">
      <c r="A8577" s="280" t="s">
        <v>9987</v>
      </c>
      <c r="B8577" s="280" t="s">
        <v>5748</v>
      </c>
      <c r="C8577" s="280" t="s">
        <v>1202</v>
      </c>
      <c r="D8577" s="280" t="s">
        <v>1394</v>
      </c>
      <c r="E8577" s="80">
        <v>0</v>
      </c>
      <c r="F8577" s="80">
        <v>710879</v>
      </c>
      <c r="G8577" s="80">
        <v>8</v>
      </c>
      <c r="H8577" s="280" t="s">
        <v>1394</v>
      </c>
      <c r="I8577" s="80"/>
    </row>
    <row r="8578" spans="1:9">
      <c r="A8578" s="280" t="s">
        <v>9988</v>
      </c>
      <c r="B8578" s="280" t="s">
        <v>5750</v>
      </c>
      <c r="C8578" s="280" t="s">
        <v>1202</v>
      </c>
      <c r="D8578" s="280" t="s">
        <v>1394</v>
      </c>
      <c r="E8578" s="80">
        <v>0</v>
      </c>
      <c r="F8578" s="80">
        <v>710879</v>
      </c>
      <c r="G8578" s="80">
        <v>8</v>
      </c>
      <c r="H8578" s="280" t="s">
        <v>1394</v>
      </c>
      <c r="I8578" s="80"/>
    </row>
    <row r="8579" spans="1:9">
      <c r="A8579" s="280" t="s">
        <v>9989</v>
      </c>
      <c r="B8579" s="280" t="s">
        <v>5752</v>
      </c>
      <c r="C8579" s="280" t="s">
        <v>1202</v>
      </c>
      <c r="D8579" s="280" t="s">
        <v>1394</v>
      </c>
      <c r="E8579" s="80">
        <v>0</v>
      </c>
      <c r="F8579" s="80">
        <v>710879</v>
      </c>
      <c r="G8579" s="80">
        <v>8</v>
      </c>
      <c r="H8579" s="280" t="s">
        <v>1394</v>
      </c>
      <c r="I8579" s="80"/>
    </row>
    <row r="8580" spans="1:9">
      <c r="A8580" s="280" t="s">
        <v>9990</v>
      </c>
      <c r="B8580" s="280" t="s">
        <v>5754</v>
      </c>
      <c r="C8580" s="280" t="s">
        <v>1202</v>
      </c>
      <c r="D8580" s="280" t="s">
        <v>1394</v>
      </c>
      <c r="E8580" s="80">
        <v>0</v>
      </c>
      <c r="F8580" s="80">
        <v>710879</v>
      </c>
      <c r="G8580" s="80">
        <v>8</v>
      </c>
      <c r="H8580" s="280" t="s">
        <v>1394</v>
      </c>
      <c r="I8580" s="80"/>
    </row>
    <row r="8581" spans="1:9">
      <c r="A8581" s="280" t="s">
        <v>9991</v>
      </c>
      <c r="B8581" s="280" t="s">
        <v>5748</v>
      </c>
      <c r="C8581" s="280" t="s">
        <v>1203</v>
      </c>
      <c r="D8581" s="280" t="s">
        <v>1394</v>
      </c>
      <c r="E8581" s="80">
        <v>75080</v>
      </c>
      <c r="F8581" s="80">
        <v>710879</v>
      </c>
      <c r="G8581" s="80">
        <v>8</v>
      </c>
      <c r="H8581" s="280" t="s">
        <v>1394</v>
      </c>
      <c r="I8581" s="80"/>
    </row>
    <row r="8582" spans="1:9">
      <c r="A8582" s="280" t="s">
        <v>9992</v>
      </c>
      <c r="B8582" s="280" t="s">
        <v>5750</v>
      </c>
      <c r="C8582" s="280" t="s">
        <v>1203</v>
      </c>
      <c r="D8582" s="280" t="s">
        <v>1394</v>
      </c>
      <c r="E8582" s="80">
        <v>392373851.00390625</v>
      </c>
      <c r="F8582" s="80">
        <v>710879</v>
      </c>
      <c r="G8582" s="80">
        <v>8</v>
      </c>
      <c r="H8582" s="280" t="s">
        <v>1394</v>
      </c>
      <c r="I8582" s="80"/>
    </row>
    <row r="8583" spans="1:9">
      <c r="A8583" s="280" t="s">
        <v>9993</v>
      </c>
      <c r="B8583" s="280" t="s">
        <v>5752</v>
      </c>
      <c r="C8583" s="280" t="s">
        <v>1203</v>
      </c>
      <c r="D8583" s="280" t="s">
        <v>1394</v>
      </c>
      <c r="E8583" s="80">
        <v>0.10561572363229185</v>
      </c>
      <c r="F8583" s="80">
        <v>710879</v>
      </c>
      <c r="G8583" s="80">
        <v>8</v>
      </c>
      <c r="H8583" s="280" t="s">
        <v>1394</v>
      </c>
      <c r="I8583" s="80"/>
    </row>
    <row r="8584" spans="1:9">
      <c r="A8584" s="280" t="s">
        <v>9994</v>
      </c>
      <c r="B8584" s="280" t="s">
        <v>5754</v>
      </c>
      <c r="C8584" s="280" t="s">
        <v>1203</v>
      </c>
      <c r="D8584" s="280" t="s">
        <v>1394</v>
      </c>
      <c r="E8584" s="80">
        <v>551.95588982640686</v>
      </c>
      <c r="F8584" s="80">
        <v>710879</v>
      </c>
      <c r="G8584" s="80">
        <v>8</v>
      </c>
      <c r="H8584" s="280" t="s">
        <v>1394</v>
      </c>
      <c r="I8584" s="80"/>
    </row>
    <row r="8585" spans="1:9">
      <c r="A8585" s="280" t="s">
        <v>9995</v>
      </c>
      <c r="B8585" s="280" t="s">
        <v>1457</v>
      </c>
      <c r="C8585" s="280" t="s">
        <v>1203</v>
      </c>
      <c r="D8585" s="280" t="s">
        <v>1211</v>
      </c>
      <c r="E8585" s="80">
        <v>2.7064925943707419E-3</v>
      </c>
      <c r="F8585" s="80">
        <v>710879</v>
      </c>
      <c r="G8585" s="80">
        <v>8</v>
      </c>
      <c r="H8585" s="280" t="s">
        <v>1342</v>
      </c>
      <c r="I8585" s="80"/>
    </row>
    <row r="8586" spans="1:9">
      <c r="A8586" s="280" t="s">
        <v>9996</v>
      </c>
      <c r="B8586" s="280" t="s">
        <v>1457</v>
      </c>
      <c r="C8586" s="280" t="s">
        <v>1203</v>
      </c>
      <c r="D8586" s="280" t="s">
        <v>1212</v>
      </c>
      <c r="E8586" s="80">
        <v>2.8872214163878961E-3</v>
      </c>
      <c r="F8586" s="80">
        <v>710879</v>
      </c>
      <c r="G8586" s="80">
        <v>8</v>
      </c>
      <c r="H8586" s="280" t="s">
        <v>1342</v>
      </c>
      <c r="I8586" s="80"/>
    </row>
    <row r="8587" spans="1:9">
      <c r="A8587" s="280" t="s">
        <v>9997</v>
      </c>
      <c r="B8587" s="280" t="s">
        <v>1457</v>
      </c>
      <c r="C8587" s="280" t="s">
        <v>1203</v>
      </c>
      <c r="D8587" s="280" t="s">
        <v>1213</v>
      </c>
      <c r="E8587" s="80">
        <v>2.7074687617169337E-3</v>
      </c>
      <c r="F8587" s="80">
        <v>710879</v>
      </c>
      <c r="G8587" s="80">
        <v>8</v>
      </c>
      <c r="H8587" s="280" t="s">
        <v>1342</v>
      </c>
      <c r="I8587" s="80"/>
    </row>
    <row r="8588" spans="1:9">
      <c r="A8588" s="280" t="s">
        <v>9998</v>
      </c>
      <c r="B8588" s="280" t="s">
        <v>1457</v>
      </c>
      <c r="C8588" s="280" t="s">
        <v>1203</v>
      </c>
      <c r="D8588" s="280" t="s">
        <v>1214</v>
      </c>
      <c r="E8588" s="80">
        <v>2.8713066596022067E-3</v>
      </c>
      <c r="F8588" s="80">
        <v>710879</v>
      </c>
      <c r="G8588" s="80">
        <v>8</v>
      </c>
      <c r="H8588" s="280" t="s">
        <v>1342</v>
      </c>
      <c r="I8588" s="80"/>
    </row>
    <row r="8589" spans="1:9">
      <c r="A8589" s="280" t="s">
        <v>9999</v>
      </c>
      <c r="B8589" s="280" t="s">
        <v>1457</v>
      </c>
      <c r="C8589" s="280" t="s">
        <v>1203</v>
      </c>
      <c r="D8589" s="280" t="s">
        <v>1215</v>
      </c>
      <c r="E8589" s="80">
        <v>2.8638556602924858E-3</v>
      </c>
      <c r="F8589" s="80">
        <v>710879</v>
      </c>
      <c r="G8589" s="80">
        <v>8</v>
      </c>
      <c r="H8589" s="280" t="s">
        <v>1342</v>
      </c>
      <c r="I8589" s="80"/>
    </row>
    <row r="8590" spans="1:9">
      <c r="A8590" s="280" t="s">
        <v>10000</v>
      </c>
      <c r="B8590" s="280" t="s">
        <v>1457</v>
      </c>
      <c r="C8590" s="280" t="s">
        <v>1203</v>
      </c>
      <c r="D8590" s="280" t="s">
        <v>1216</v>
      </c>
      <c r="E8590" s="80">
        <v>3.8672170917435906E-3</v>
      </c>
      <c r="F8590" s="80">
        <v>710879</v>
      </c>
      <c r="G8590" s="80">
        <v>8</v>
      </c>
      <c r="H8590" s="280" t="s">
        <v>1342</v>
      </c>
      <c r="I8590" s="80"/>
    </row>
    <row r="8591" spans="1:9">
      <c r="A8591" s="280" t="s">
        <v>10001</v>
      </c>
      <c r="B8591" s="280" t="s">
        <v>1457</v>
      </c>
      <c r="C8591" s="280" t="s">
        <v>1203</v>
      </c>
      <c r="D8591" s="280" t="s">
        <v>1217</v>
      </c>
      <c r="E8591" s="80">
        <v>2.651838749634055E-3</v>
      </c>
      <c r="F8591" s="80">
        <v>710879</v>
      </c>
      <c r="G8591" s="80">
        <v>8</v>
      </c>
      <c r="H8591" s="280" t="s">
        <v>1342</v>
      </c>
      <c r="I8591" s="80"/>
    </row>
    <row r="8592" spans="1:9">
      <c r="A8592" s="280" t="s">
        <v>10002</v>
      </c>
      <c r="B8592" s="280" t="s">
        <v>1457</v>
      </c>
      <c r="C8592" s="280" t="s">
        <v>1203</v>
      </c>
      <c r="D8592" s="280" t="s">
        <v>1218</v>
      </c>
      <c r="E8592" s="80">
        <v>2.7532323880613521E-3</v>
      </c>
      <c r="F8592" s="80">
        <v>710879</v>
      </c>
      <c r="G8592" s="80">
        <v>8</v>
      </c>
      <c r="H8592" s="280" t="s">
        <v>1342</v>
      </c>
      <c r="I8592" s="80"/>
    </row>
    <row r="8593" spans="1:9">
      <c r="A8593" s="280" t="s">
        <v>10003</v>
      </c>
      <c r="B8593" s="280" t="s">
        <v>1457</v>
      </c>
      <c r="C8593" s="280" t="s">
        <v>1203</v>
      </c>
      <c r="D8593" s="280" t="s">
        <v>1219</v>
      </c>
      <c r="E8593" s="80">
        <v>92.772645250620599</v>
      </c>
      <c r="F8593" s="80">
        <v>710879</v>
      </c>
      <c r="G8593" s="80">
        <v>8</v>
      </c>
      <c r="H8593" s="280" t="s">
        <v>1342</v>
      </c>
      <c r="I8593" s="80"/>
    </row>
    <row r="8594" spans="1:9">
      <c r="A8594" s="280" t="s">
        <v>10004</v>
      </c>
      <c r="B8594" s="280" t="s">
        <v>1457</v>
      </c>
      <c r="C8594" s="280" t="s">
        <v>1203</v>
      </c>
      <c r="D8594" s="280" t="s">
        <v>1347</v>
      </c>
      <c r="E8594" s="80">
        <v>8.4584603138128898E-3</v>
      </c>
      <c r="F8594" s="80">
        <v>710879</v>
      </c>
      <c r="G8594" s="80">
        <v>8</v>
      </c>
      <c r="H8594" s="280" t="s">
        <v>1342</v>
      </c>
      <c r="I8594" s="80"/>
    </row>
    <row r="8595" spans="1:9">
      <c r="A8595" s="280" t="s">
        <v>10005</v>
      </c>
      <c r="B8595" s="280" t="s">
        <v>1457</v>
      </c>
      <c r="C8595" s="280" t="s">
        <v>1203</v>
      </c>
      <c r="D8595" s="280" t="s">
        <v>1344</v>
      </c>
      <c r="E8595" s="80">
        <v>2.019589707619255E-2</v>
      </c>
      <c r="F8595" s="80">
        <v>710879</v>
      </c>
      <c r="G8595" s="80">
        <v>8</v>
      </c>
      <c r="H8595" s="280" t="s">
        <v>1342</v>
      </c>
      <c r="I8595" s="80"/>
    </row>
    <row r="8596" spans="1:9">
      <c r="A8596" s="280" t="s">
        <v>10006</v>
      </c>
      <c r="B8596" s="280" t="s">
        <v>5748</v>
      </c>
      <c r="C8596" s="280" t="s">
        <v>1204</v>
      </c>
      <c r="D8596" s="280" t="s">
        <v>1394</v>
      </c>
      <c r="E8596" s="80">
        <v>251344</v>
      </c>
      <c r="F8596" s="80">
        <v>710879</v>
      </c>
      <c r="G8596" s="80">
        <v>8</v>
      </c>
      <c r="H8596" s="280" t="s">
        <v>1394</v>
      </c>
      <c r="I8596" s="80"/>
    </row>
    <row r="8597" spans="1:9">
      <c r="A8597" s="280" t="s">
        <v>10007</v>
      </c>
      <c r="B8597" s="280" t="s">
        <v>5750</v>
      </c>
      <c r="C8597" s="280" t="s">
        <v>1204</v>
      </c>
      <c r="D8597" s="280" t="s">
        <v>1394</v>
      </c>
      <c r="E8597" s="80">
        <v>88300507141</v>
      </c>
      <c r="F8597" s="80">
        <v>710879</v>
      </c>
      <c r="G8597" s="80">
        <v>8</v>
      </c>
      <c r="H8597" s="280" t="s">
        <v>1394</v>
      </c>
      <c r="I8597" s="80"/>
    </row>
    <row r="8598" spans="1:9">
      <c r="A8598" s="280" t="s">
        <v>10008</v>
      </c>
      <c r="B8598" s="280" t="s">
        <v>5752</v>
      </c>
      <c r="C8598" s="280" t="s">
        <v>1204</v>
      </c>
      <c r="D8598" s="280" t="s">
        <v>1394</v>
      </c>
      <c r="E8598" s="80">
        <v>0.35356790677457062</v>
      </c>
      <c r="F8598" s="80">
        <v>710879</v>
      </c>
      <c r="G8598" s="80">
        <v>8</v>
      </c>
      <c r="H8598" s="280" t="s">
        <v>1394</v>
      </c>
      <c r="I8598" s="80"/>
    </row>
    <row r="8599" spans="1:9">
      <c r="A8599" s="280" t="s">
        <v>10009</v>
      </c>
      <c r="B8599" s="280" t="s">
        <v>5754</v>
      </c>
      <c r="C8599" s="280" t="s">
        <v>1204</v>
      </c>
      <c r="D8599" s="280" t="s">
        <v>1394</v>
      </c>
      <c r="E8599" s="80">
        <v>124213.13210968392</v>
      </c>
      <c r="F8599" s="80">
        <v>710879</v>
      </c>
      <c r="G8599" s="80">
        <v>8</v>
      </c>
      <c r="H8599" s="280" t="s">
        <v>1394</v>
      </c>
      <c r="I8599" s="80"/>
    </row>
    <row r="8600" spans="1:9">
      <c r="A8600" s="280" t="s">
        <v>10010</v>
      </c>
      <c r="B8600" s="280" t="s">
        <v>1457</v>
      </c>
      <c r="C8600" s="280" t="s">
        <v>1204</v>
      </c>
      <c r="D8600" s="280" t="s">
        <v>1211</v>
      </c>
      <c r="E8600" s="80">
        <v>0.18579885430754131</v>
      </c>
      <c r="F8600" s="80">
        <v>710879</v>
      </c>
      <c r="G8600" s="80">
        <v>8</v>
      </c>
      <c r="H8600" s="280" t="s">
        <v>1342</v>
      </c>
      <c r="I8600" s="80"/>
    </row>
    <row r="8601" spans="1:9">
      <c r="A8601" s="280" t="s">
        <v>10011</v>
      </c>
      <c r="B8601" s="280" t="s">
        <v>1457</v>
      </c>
      <c r="C8601" s="280" t="s">
        <v>1204</v>
      </c>
      <c r="D8601" s="280" t="s">
        <v>1212</v>
      </c>
      <c r="E8601" s="80">
        <v>0.1969834482939474</v>
      </c>
      <c r="F8601" s="80">
        <v>710879</v>
      </c>
      <c r="G8601" s="80">
        <v>8</v>
      </c>
      <c r="H8601" s="280" t="s">
        <v>1342</v>
      </c>
      <c r="I8601" s="80"/>
    </row>
    <row r="8602" spans="1:9">
      <c r="A8602" s="280" t="s">
        <v>10012</v>
      </c>
      <c r="B8602" s="280" t="s">
        <v>1457</v>
      </c>
      <c r="C8602" s="280" t="s">
        <v>1204</v>
      </c>
      <c r="D8602" s="280" t="s">
        <v>1213</v>
      </c>
      <c r="E8602" s="80">
        <v>0.1859903656249571</v>
      </c>
      <c r="F8602" s="80">
        <v>710879</v>
      </c>
      <c r="G8602" s="80">
        <v>8</v>
      </c>
      <c r="H8602" s="280" t="s">
        <v>1342</v>
      </c>
      <c r="I8602" s="80"/>
    </row>
    <row r="8603" spans="1:9">
      <c r="A8603" s="280" t="s">
        <v>10013</v>
      </c>
      <c r="B8603" s="280" t="s">
        <v>1457</v>
      </c>
      <c r="C8603" s="280" t="s">
        <v>1204</v>
      </c>
      <c r="D8603" s="280" t="s">
        <v>1214</v>
      </c>
      <c r="E8603" s="80">
        <v>0.19617611771118645</v>
      </c>
      <c r="F8603" s="80">
        <v>710879</v>
      </c>
      <c r="G8603" s="80">
        <v>8</v>
      </c>
      <c r="H8603" s="280" t="s">
        <v>1342</v>
      </c>
      <c r="I8603" s="80"/>
    </row>
    <row r="8604" spans="1:9">
      <c r="A8604" s="280" t="s">
        <v>10014</v>
      </c>
      <c r="B8604" s="280" t="s">
        <v>1457</v>
      </c>
      <c r="C8604" s="280" t="s">
        <v>1204</v>
      </c>
      <c r="D8604" s="280" t="s">
        <v>1215</v>
      </c>
      <c r="E8604" s="80">
        <v>0.19560331166918532</v>
      </c>
      <c r="F8604" s="80">
        <v>710879</v>
      </c>
      <c r="G8604" s="80">
        <v>8</v>
      </c>
      <c r="H8604" s="280" t="s">
        <v>1342</v>
      </c>
      <c r="I8604" s="80"/>
    </row>
    <row r="8605" spans="1:9">
      <c r="A8605" s="280" t="s">
        <v>10015</v>
      </c>
      <c r="B8605" s="280" t="s">
        <v>1457</v>
      </c>
      <c r="C8605" s="280" t="s">
        <v>1204</v>
      </c>
      <c r="D8605" s="280" t="s">
        <v>1216</v>
      </c>
      <c r="E8605" s="80">
        <v>0.25513410572405582</v>
      </c>
      <c r="F8605" s="80">
        <v>710879</v>
      </c>
      <c r="G8605" s="80">
        <v>8</v>
      </c>
      <c r="H8605" s="280" t="s">
        <v>1342</v>
      </c>
      <c r="I8605" s="80"/>
    </row>
    <row r="8606" spans="1:9">
      <c r="A8606" s="280" t="s">
        <v>10016</v>
      </c>
      <c r="B8606" s="280" t="s">
        <v>1457</v>
      </c>
      <c r="C8606" s="280" t="s">
        <v>1204</v>
      </c>
      <c r="D8606" s="280" t="s">
        <v>1217</v>
      </c>
      <c r="E8606" s="80">
        <v>0.17952258069387259</v>
      </c>
      <c r="F8606" s="80">
        <v>710879</v>
      </c>
      <c r="G8606" s="80">
        <v>8</v>
      </c>
      <c r="H8606" s="280" t="s">
        <v>1342</v>
      </c>
      <c r="I8606" s="80"/>
    </row>
    <row r="8607" spans="1:9">
      <c r="A8607" s="280" t="s">
        <v>10017</v>
      </c>
      <c r="B8607" s="280" t="s">
        <v>1457</v>
      </c>
      <c r="C8607" s="280" t="s">
        <v>1204</v>
      </c>
      <c r="D8607" s="280" t="s">
        <v>1218</v>
      </c>
      <c r="E8607" s="80">
        <v>0.17582780429331382</v>
      </c>
      <c r="F8607" s="80">
        <v>710879</v>
      </c>
      <c r="G8607" s="80">
        <v>8</v>
      </c>
      <c r="H8607" s="280" t="s">
        <v>1342</v>
      </c>
      <c r="I8607" s="80"/>
    </row>
    <row r="8608" spans="1:9">
      <c r="A8608" s="280" t="s">
        <v>10018</v>
      </c>
      <c r="B8608" s="280" t="s">
        <v>1457</v>
      </c>
      <c r="C8608" s="280" t="s">
        <v>1204</v>
      </c>
      <c r="D8608" s="280" t="s">
        <v>1219</v>
      </c>
      <c r="E8608" s="80">
        <v>48178.443210953374</v>
      </c>
      <c r="F8608" s="80">
        <v>710879</v>
      </c>
      <c r="G8608" s="80">
        <v>8</v>
      </c>
      <c r="H8608" s="280" t="s">
        <v>1342</v>
      </c>
      <c r="I8608" s="80"/>
    </row>
    <row r="8609" spans="1:9">
      <c r="A8609" s="280" t="s">
        <v>10019</v>
      </c>
      <c r="B8609" s="280" t="s">
        <v>1457</v>
      </c>
      <c r="C8609" s="280" t="s">
        <v>1204</v>
      </c>
      <c r="D8609" s="280" t="s">
        <v>1347</v>
      </c>
      <c r="E8609" s="80">
        <v>0.5462588477832202</v>
      </c>
      <c r="F8609" s="80">
        <v>710879</v>
      </c>
      <c r="G8609" s="80">
        <v>8</v>
      </c>
      <c r="H8609" s="280" t="s">
        <v>1342</v>
      </c>
      <c r="I8609" s="80"/>
    </row>
    <row r="8610" spans="1:9">
      <c r="A8610" s="280" t="s">
        <v>10020</v>
      </c>
      <c r="B8610" s="280" t="s">
        <v>1457</v>
      </c>
      <c r="C8610" s="280" t="s">
        <v>1204</v>
      </c>
      <c r="D8610" s="280" t="s">
        <v>1344</v>
      </c>
      <c r="E8610" s="80">
        <v>1.3439694935988287</v>
      </c>
      <c r="F8610" s="80">
        <v>710879</v>
      </c>
      <c r="G8610" s="80">
        <v>8</v>
      </c>
      <c r="H8610" s="280" t="s">
        <v>1342</v>
      </c>
      <c r="I8610" s="80"/>
    </row>
    <row r="8611" spans="1:9">
      <c r="A8611" s="280" t="s">
        <v>10021</v>
      </c>
      <c r="B8611" s="280" t="s">
        <v>5748</v>
      </c>
      <c r="C8611" s="280" t="s">
        <v>1205</v>
      </c>
      <c r="D8611" s="280" t="s">
        <v>1394</v>
      </c>
      <c r="E8611" s="80">
        <v>100803</v>
      </c>
      <c r="F8611" s="80">
        <v>710879</v>
      </c>
      <c r="G8611" s="80">
        <v>8</v>
      </c>
      <c r="H8611" s="280" t="s">
        <v>1394</v>
      </c>
      <c r="I8611" s="80"/>
    </row>
    <row r="8612" spans="1:9">
      <c r="A8612" s="280" t="s">
        <v>10022</v>
      </c>
      <c r="B8612" s="280" t="s">
        <v>5750</v>
      </c>
      <c r="C8612" s="280" t="s">
        <v>1205</v>
      </c>
      <c r="D8612" s="280" t="s">
        <v>1394</v>
      </c>
      <c r="E8612" s="80">
        <v>47464617120.375</v>
      </c>
      <c r="F8612" s="80">
        <v>710879</v>
      </c>
      <c r="G8612" s="80">
        <v>8</v>
      </c>
      <c r="H8612" s="280" t="s">
        <v>1394</v>
      </c>
      <c r="I8612" s="80"/>
    </row>
    <row r="8613" spans="1:9">
      <c r="A8613" s="280" t="s">
        <v>10023</v>
      </c>
      <c r="B8613" s="280" t="s">
        <v>5752</v>
      </c>
      <c r="C8613" s="280" t="s">
        <v>1205</v>
      </c>
      <c r="D8613" s="280" t="s">
        <v>1394</v>
      </c>
      <c r="E8613" s="80">
        <v>0.14180050332053698</v>
      </c>
      <c r="F8613" s="80">
        <v>710879</v>
      </c>
      <c r="G8613" s="80">
        <v>8</v>
      </c>
      <c r="H8613" s="280" t="s">
        <v>1394</v>
      </c>
      <c r="I8613" s="80"/>
    </row>
    <row r="8614" spans="1:9">
      <c r="A8614" s="280" t="s">
        <v>10024</v>
      </c>
      <c r="B8614" s="280" t="s">
        <v>5754</v>
      </c>
      <c r="C8614" s="280" t="s">
        <v>1205</v>
      </c>
      <c r="D8614" s="280" t="s">
        <v>1394</v>
      </c>
      <c r="E8614" s="80">
        <v>66768.911615584366</v>
      </c>
      <c r="F8614" s="80">
        <v>710879</v>
      </c>
      <c r="G8614" s="80">
        <v>8</v>
      </c>
      <c r="H8614" s="280" t="s">
        <v>1394</v>
      </c>
      <c r="I8614" s="80"/>
    </row>
    <row r="8615" spans="1:9">
      <c r="A8615" s="280" t="s">
        <v>10025</v>
      </c>
      <c r="B8615" s="280" t="s">
        <v>1457</v>
      </c>
      <c r="C8615" s="280" t="s">
        <v>1205</v>
      </c>
      <c r="D8615" s="280" t="s">
        <v>1211</v>
      </c>
      <c r="E8615" s="80">
        <v>0.24640424285501675</v>
      </c>
      <c r="F8615" s="80">
        <v>710879</v>
      </c>
      <c r="G8615" s="80">
        <v>8</v>
      </c>
      <c r="H8615" s="280" t="s">
        <v>1342</v>
      </c>
      <c r="I8615" s="80"/>
    </row>
    <row r="8616" spans="1:9">
      <c r="A8616" s="280" t="s">
        <v>10026</v>
      </c>
      <c r="B8616" s="280" t="s">
        <v>1457</v>
      </c>
      <c r="C8616" s="280" t="s">
        <v>1205</v>
      </c>
      <c r="D8616" s="280" t="s">
        <v>1212</v>
      </c>
      <c r="E8616" s="80">
        <v>0.26735621532731491</v>
      </c>
      <c r="F8616" s="80">
        <v>710879</v>
      </c>
      <c r="G8616" s="80">
        <v>8</v>
      </c>
      <c r="H8616" s="280" t="s">
        <v>1342</v>
      </c>
      <c r="I8616" s="80"/>
    </row>
    <row r="8617" spans="1:9">
      <c r="A8617" s="280" t="s">
        <v>10027</v>
      </c>
      <c r="B8617" s="280" t="s">
        <v>1457</v>
      </c>
      <c r="C8617" s="280" t="s">
        <v>1205</v>
      </c>
      <c r="D8617" s="280" t="s">
        <v>1213</v>
      </c>
      <c r="E8617" s="80">
        <v>0.2466035604009951</v>
      </c>
      <c r="F8617" s="80">
        <v>710879</v>
      </c>
      <c r="G8617" s="80">
        <v>8</v>
      </c>
      <c r="H8617" s="280" t="s">
        <v>1342</v>
      </c>
      <c r="I8617" s="80"/>
    </row>
    <row r="8618" spans="1:9">
      <c r="A8618" s="280" t="s">
        <v>10028</v>
      </c>
      <c r="B8618" s="280" t="s">
        <v>1457</v>
      </c>
      <c r="C8618" s="280" t="s">
        <v>1205</v>
      </c>
      <c r="D8618" s="280" t="s">
        <v>1214</v>
      </c>
      <c r="E8618" s="80">
        <v>0.26150790363968518</v>
      </c>
      <c r="F8618" s="80">
        <v>710879</v>
      </c>
      <c r="G8618" s="80">
        <v>8</v>
      </c>
      <c r="H8618" s="280" t="s">
        <v>1342</v>
      </c>
      <c r="I8618" s="80"/>
    </row>
    <row r="8619" spans="1:9">
      <c r="A8619" s="280" t="s">
        <v>10029</v>
      </c>
      <c r="B8619" s="280" t="s">
        <v>1457</v>
      </c>
      <c r="C8619" s="280" t="s">
        <v>1205</v>
      </c>
      <c r="D8619" s="280" t="s">
        <v>1215</v>
      </c>
      <c r="E8619" s="80">
        <v>0.26618689545510732</v>
      </c>
      <c r="F8619" s="80">
        <v>710879</v>
      </c>
      <c r="G8619" s="80">
        <v>8</v>
      </c>
      <c r="H8619" s="280" t="s">
        <v>1342</v>
      </c>
      <c r="I8619" s="80"/>
    </row>
    <row r="8620" spans="1:9">
      <c r="A8620" s="280" t="s">
        <v>10030</v>
      </c>
      <c r="B8620" s="280" t="s">
        <v>1457</v>
      </c>
      <c r="C8620" s="280" t="s">
        <v>1205</v>
      </c>
      <c r="D8620" s="280" t="s">
        <v>1216</v>
      </c>
      <c r="E8620" s="80">
        <v>0.3339788846533816</v>
      </c>
      <c r="F8620" s="80">
        <v>710879</v>
      </c>
      <c r="G8620" s="80">
        <v>8</v>
      </c>
      <c r="H8620" s="280" t="s">
        <v>1342</v>
      </c>
      <c r="I8620" s="80"/>
    </row>
    <row r="8621" spans="1:9">
      <c r="A8621" s="280" t="s">
        <v>10031</v>
      </c>
      <c r="B8621" s="280" t="s">
        <v>1457</v>
      </c>
      <c r="C8621" s="280" t="s">
        <v>1205</v>
      </c>
      <c r="D8621" s="280" t="s">
        <v>1217</v>
      </c>
      <c r="E8621" s="80">
        <v>0.24212625058146367</v>
      </c>
      <c r="F8621" s="80">
        <v>710879</v>
      </c>
      <c r="G8621" s="80">
        <v>8</v>
      </c>
      <c r="H8621" s="280" t="s">
        <v>1342</v>
      </c>
      <c r="I8621" s="80"/>
    </row>
    <row r="8622" spans="1:9">
      <c r="A8622" s="280" t="s">
        <v>10032</v>
      </c>
      <c r="B8622" s="280" t="s">
        <v>1457</v>
      </c>
      <c r="C8622" s="280" t="s">
        <v>1205</v>
      </c>
      <c r="D8622" s="280" t="s">
        <v>1218</v>
      </c>
      <c r="E8622" s="80">
        <v>0.20443443759121907</v>
      </c>
      <c r="F8622" s="80">
        <v>710879</v>
      </c>
      <c r="G8622" s="80">
        <v>8</v>
      </c>
      <c r="H8622" s="280" t="s">
        <v>1342</v>
      </c>
      <c r="I8622" s="80"/>
    </row>
    <row r="8623" spans="1:9">
      <c r="A8623" s="280" t="s">
        <v>10033</v>
      </c>
      <c r="B8623" s="280" t="s">
        <v>1457</v>
      </c>
      <c r="C8623" s="280" t="s">
        <v>1205</v>
      </c>
      <c r="D8623" s="280" t="s">
        <v>1219</v>
      </c>
      <c r="E8623" s="80">
        <v>21516.291915505393</v>
      </c>
      <c r="F8623" s="80">
        <v>710879</v>
      </c>
      <c r="G8623" s="80">
        <v>8</v>
      </c>
      <c r="H8623" s="280" t="s">
        <v>1342</v>
      </c>
      <c r="I8623" s="80"/>
    </row>
    <row r="8624" spans="1:9">
      <c r="A8624" s="280" t="s">
        <v>10034</v>
      </c>
      <c r="B8624" s="280" t="s">
        <v>1457</v>
      </c>
      <c r="C8624" s="280" t="s">
        <v>1205</v>
      </c>
      <c r="D8624" s="280" t="s">
        <v>1347</v>
      </c>
      <c r="E8624" s="80">
        <v>0.73782057421657243</v>
      </c>
      <c r="F8624" s="80">
        <v>710879</v>
      </c>
      <c r="G8624" s="80">
        <v>8</v>
      </c>
      <c r="H8624" s="280" t="s">
        <v>1342</v>
      </c>
      <c r="I8624" s="80"/>
    </row>
    <row r="8625" spans="1:9">
      <c r="A8625" s="280" t="s">
        <v>10035</v>
      </c>
      <c r="B8625" s="280" t="s">
        <v>1457</v>
      </c>
      <c r="C8625" s="280" t="s">
        <v>1205</v>
      </c>
      <c r="D8625" s="280" t="s">
        <v>1344</v>
      </c>
      <c r="E8625" s="80">
        <v>1.8047884140549841</v>
      </c>
      <c r="F8625" s="80">
        <v>710879</v>
      </c>
      <c r="G8625" s="80">
        <v>8</v>
      </c>
      <c r="H8625" s="280" t="s">
        <v>1342</v>
      </c>
      <c r="I8625" s="80"/>
    </row>
    <row r="8626" spans="1:9">
      <c r="A8626" s="280" t="s">
        <v>10036</v>
      </c>
      <c r="B8626" s="280" t="s">
        <v>5748</v>
      </c>
      <c r="C8626" s="280" t="s">
        <v>1206</v>
      </c>
      <c r="D8626" s="280" t="s">
        <v>1394</v>
      </c>
      <c r="E8626" s="80">
        <v>64176</v>
      </c>
      <c r="F8626" s="80">
        <v>710879</v>
      </c>
      <c r="G8626" s="80">
        <v>8</v>
      </c>
      <c r="H8626" s="280" t="s">
        <v>1394</v>
      </c>
      <c r="I8626" s="80"/>
    </row>
    <row r="8627" spans="1:9">
      <c r="A8627" s="280" t="s">
        <v>10037</v>
      </c>
      <c r="B8627" s="280" t="s">
        <v>5750</v>
      </c>
      <c r="C8627" s="280" t="s">
        <v>1206</v>
      </c>
      <c r="D8627" s="280" t="s">
        <v>1394</v>
      </c>
      <c r="E8627" s="80">
        <v>105220996261.25</v>
      </c>
      <c r="F8627" s="80">
        <v>710879</v>
      </c>
      <c r="G8627" s="80">
        <v>8</v>
      </c>
      <c r="H8627" s="280" t="s">
        <v>1394</v>
      </c>
      <c r="I8627" s="80"/>
    </row>
    <row r="8628" spans="1:9">
      <c r="A8628" s="280" t="s">
        <v>10038</v>
      </c>
      <c r="B8628" s="280" t="s">
        <v>5752</v>
      </c>
      <c r="C8628" s="280" t="s">
        <v>1206</v>
      </c>
      <c r="D8628" s="280" t="s">
        <v>1394</v>
      </c>
      <c r="E8628" s="80">
        <v>9.0276966966248831E-2</v>
      </c>
      <c r="F8628" s="80">
        <v>710879</v>
      </c>
      <c r="G8628" s="80">
        <v>8</v>
      </c>
      <c r="H8628" s="280" t="s">
        <v>1394</v>
      </c>
      <c r="I8628" s="80"/>
    </row>
    <row r="8629" spans="1:9">
      <c r="A8629" s="280" t="s">
        <v>10039</v>
      </c>
      <c r="B8629" s="280" t="s">
        <v>5754</v>
      </c>
      <c r="C8629" s="280" t="s">
        <v>1206</v>
      </c>
      <c r="D8629" s="280" t="s">
        <v>1394</v>
      </c>
      <c r="E8629" s="80">
        <v>148015.33912416882</v>
      </c>
      <c r="F8629" s="80">
        <v>710879</v>
      </c>
      <c r="G8629" s="80">
        <v>8</v>
      </c>
      <c r="H8629" s="280" t="s">
        <v>1394</v>
      </c>
      <c r="I8629" s="80"/>
    </row>
    <row r="8630" spans="1:9">
      <c r="A8630" s="280" t="s">
        <v>10040</v>
      </c>
      <c r="B8630" s="280" t="s">
        <v>1457</v>
      </c>
      <c r="C8630" s="280" t="s">
        <v>1206</v>
      </c>
      <c r="D8630" s="280" t="s">
        <v>1211</v>
      </c>
      <c r="E8630" s="80">
        <v>0.84006733578569004</v>
      </c>
      <c r="F8630" s="80">
        <v>710879</v>
      </c>
      <c r="G8630" s="80">
        <v>8</v>
      </c>
      <c r="H8630" s="280" t="s">
        <v>1342</v>
      </c>
      <c r="I8630" s="80"/>
    </row>
    <row r="8631" spans="1:9">
      <c r="A8631" s="280" t="s">
        <v>10041</v>
      </c>
      <c r="B8631" s="280" t="s">
        <v>1457</v>
      </c>
      <c r="C8631" s="280" t="s">
        <v>1206</v>
      </c>
      <c r="D8631" s="280" t="s">
        <v>1212</v>
      </c>
      <c r="E8631" s="80">
        <v>0.9145372607457819</v>
      </c>
      <c r="F8631" s="80">
        <v>710879</v>
      </c>
      <c r="G8631" s="80">
        <v>8</v>
      </c>
      <c r="H8631" s="280" t="s">
        <v>1342</v>
      </c>
      <c r="I8631" s="80"/>
    </row>
    <row r="8632" spans="1:9">
      <c r="A8632" s="280" t="s">
        <v>10042</v>
      </c>
      <c r="B8632" s="280" t="s">
        <v>1457</v>
      </c>
      <c r="C8632" s="280" t="s">
        <v>1206</v>
      </c>
      <c r="D8632" s="280" t="s">
        <v>1213</v>
      </c>
      <c r="E8632" s="80">
        <v>0.84039341511311416</v>
      </c>
      <c r="F8632" s="80">
        <v>710879</v>
      </c>
      <c r="G8632" s="80">
        <v>8</v>
      </c>
      <c r="H8632" s="280" t="s">
        <v>1342</v>
      </c>
      <c r="I8632" s="80"/>
    </row>
    <row r="8633" spans="1:9">
      <c r="A8633" s="280" t="s">
        <v>10043</v>
      </c>
      <c r="B8633" s="280" t="s">
        <v>1457</v>
      </c>
      <c r="C8633" s="280" t="s">
        <v>1206</v>
      </c>
      <c r="D8633" s="280" t="s">
        <v>1214</v>
      </c>
      <c r="E8633" s="80">
        <v>0.88904656759314005</v>
      </c>
      <c r="F8633" s="80">
        <v>710879</v>
      </c>
      <c r="G8633" s="80">
        <v>8</v>
      </c>
      <c r="H8633" s="280" t="s">
        <v>1342</v>
      </c>
      <c r="I8633" s="80"/>
    </row>
    <row r="8634" spans="1:9">
      <c r="A8634" s="280" t="s">
        <v>10044</v>
      </c>
      <c r="B8634" s="280" t="s">
        <v>1457</v>
      </c>
      <c r="C8634" s="280" t="s">
        <v>1206</v>
      </c>
      <c r="D8634" s="280" t="s">
        <v>1215</v>
      </c>
      <c r="E8634" s="80">
        <v>0.91323469362278553</v>
      </c>
      <c r="F8634" s="80">
        <v>710879</v>
      </c>
      <c r="G8634" s="80">
        <v>8</v>
      </c>
      <c r="H8634" s="280" t="s">
        <v>1342</v>
      </c>
      <c r="I8634" s="80"/>
    </row>
    <row r="8635" spans="1:9">
      <c r="A8635" s="280" t="s">
        <v>10045</v>
      </c>
      <c r="B8635" s="280" t="s">
        <v>1457</v>
      </c>
      <c r="C8635" s="280" t="s">
        <v>1206</v>
      </c>
      <c r="D8635" s="280" t="s">
        <v>1216</v>
      </c>
      <c r="E8635" s="80">
        <v>1.3176376212727479</v>
      </c>
      <c r="F8635" s="80">
        <v>710879</v>
      </c>
      <c r="G8635" s="80">
        <v>8</v>
      </c>
      <c r="H8635" s="280" t="s">
        <v>1342</v>
      </c>
      <c r="I8635" s="80"/>
    </row>
    <row r="8636" spans="1:9">
      <c r="A8636" s="280" t="s">
        <v>10046</v>
      </c>
      <c r="B8636" s="280" t="s">
        <v>1457</v>
      </c>
      <c r="C8636" s="280" t="s">
        <v>1206</v>
      </c>
      <c r="D8636" s="280" t="s">
        <v>1217</v>
      </c>
      <c r="E8636" s="80">
        <v>0.83120117249278536</v>
      </c>
      <c r="F8636" s="80">
        <v>710879</v>
      </c>
      <c r="G8636" s="80">
        <v>8</v>
      </c>
      <c r="H8636" s="280" t="s">
        <v>1342</v>
      </c>
      <c r="I8636" s="80"/>
    </row>
    <row r="8637" spans="1:9">
      <c r="A8637" s="280" t="s">
        <v>10047</v>
      </c>
      <c r="B8637" s="280" t="s">
        <v>1457</v>
      </c>
      <c r="C8637" s="280" t="s">
        <v>1206</v>
      </c>
      <c r="D8637" s="280" t="s">
        <v>1218</v>
      </c>
      <c r="E8637" s="80">
        <v>0.49392938527499591</v>
      </c>
      <c r="F8637" s="80">
        <v>710879</v>
      </c>
      <c r="G8637" s="80">
        <v>8</v>
      </c>
      <c r="H8637" s="280" t="s">
        <v>1342</v>
      </c>
      <c r="I8637" s="80"/>
    </row>
    <row r="8638" spans="1:9">
      <c r="A8638" s="280" t="s">
        <v>10048</v>
      </c>
      <c r="B8638" s="280" t="s">
        <v>1457</v>
      </c>
      <c r="C8638" s="280" t="s">
        <v>1206</v>
      </c>
      <c r="D8638" s="280" t="s">
        <v>1219</v>
      </c>
      <c r="E8638" s="80">
        <v>0.90110624633816139</v>
      </c>
      <c r="F8638" s="80">
        <v>710879</v>
      </c>
      <c r="G8638" s="80">
        <v>8</v>
      </c>
      <c r="H8638" s="280" t="s">
        <v>1342</v>
      </c>
      <c r="I8638" s="80"/>
    </row>
    <row r="8639" spans="1:9">
      <c r="A8639" s="280" t="s">
        <v>10049</v>
      </c>
      <c r="B8639" s="280" t="s">
        <v>1457</v>
      </c>
      <c r="C8639" s="280" t="s">
        <v>1206</v>
      </c>
      <c r="D8639" s="280" t="s">
        <v>1347</v>
      </c>
      <c r="E8639" s="80">
        <v>2.4143169587671505</v>
      </c>
      <c r="F8639" s="80">
        <v>710879</v>
      </c>
      <c r="G8639" s="80">
        <v>8</v>
      </c>
      <c r="H8639" s="280" t="s">
        <v>1342</v>
      </c>
      <c r="I8639" s="80"/>
    </row>
    <row r="8640" spans="1:9">
      <c r="A8640" s="280" t="s">
        <v>10050</v>
      </c>
      <c r="B8640" s="280" t="s">
        <v>1457</v>
      </c>
      <c r="C8640" s="280" t="s">
        <v>1206</v>
      </c>
      <c r="D8640" s="280" t="s">
        <v>1344</v>
      </c>
      <c r="E8640" s="80">
        <v>6.1896904498500751</v>
      </c>
      <c r="F8640" s="80">
        <v>710879</v>
      </c>
      <c r="G8640" s="80">
        <v>8</v>
      </c>
      <c r="H8640" s="280" t="s">
        <v>1342</v>
      </c>
      <c r="I8640" s="80"/>
    </row>
    <row r="8641" spans="1:9">
      <c r="A8641" s="280" t="s">
        <v>10051</v>
      </c>
      <c r="B8641" s="280" t="s">
        <v>5748</v>
      </c>
      <c r="C8641" s="280" t="s">
        <v>1207</v>
      </c>
      <c r="D8641" s="280" t="s">
        <v>1394</v>
      </c>
      <c r="E8641" s="80">
        <v>219840</v>
      </c>
      <c r="F8641" s="80">
        <v>710879</v>
      </c>
      <c r="G8641" s="80">
        <v>8</v>
      </c>
      <c r="H8641" s="280" t="s">
        <v>1394</v>
      </c>
      <c r="I8641" s="80"/>
    </row>
    <row r="8642" spans="1:9">
      <c r="A8642" s="280" t="s">
        <v>10052</v>
      </c>
      <c r="B8642" s="280" t="s">
        <v>5750</v>
      </c>
      <c r="C8642" s="280" t="s">
        <v>1207</v>
      </c>
      <c r="D8642" s="280" t="s">
        <v>1394</v>
      </c>
      <c r="E8642" s="80">
        <v>1422886318.3815918</v>
      </c>
      <c r="F8642" s="80">
        <v>710879</v>
      </c>
      <c r="G8642" s="80">
        <v>8</v>
      </c>
      <c r="H8642" s="280" t="s">
        <v>1394</v>
      </c>
      <c r="I8642" s="80"/>
    </row>
    <row r="8643" spans="1:9">
      <c r="A8643" s="280" t="s">
        <v>10053</v>
      </c>
      <c r="B8643" s="280" t="s">
        <v>5752</v>
      </c>
      <c r="C8643" s="280" t="s">
        <v>1207</v>
      </c>
      <c r="D8643" s="280" t="s">
        <v>1394</v>
      </c>
      <c r="E8643" s="80">
        <v>0.30925094144010445</v>
      </c>
      <c r="F8643" s="80">
        <v>710879</v>
      </c>
      <c r="G8643" s="80">
        <v>8</v>
      </c>
      <c r="H8643" s="280" t="s">
        <v>1394</v>
      </c>
      <c r="I8643" s="80"/>
    </row>
    <row r="8644" spans="1:9">
      <c r="A8644" s="280" t="s">
        <v>10054</v>
      </c>
      <c r="B8644" s="280" t="s">
        <v>5754</v>
      </c>
      <c r="C8644" s="280" t="s">
        <v>1207</v>
      </c>
      <c r="D8644" s="280" t="s">
        <v>1394</v>
      </c>
      <c r="E8644" s="80">
        <v>2001.587215801271</v>
      </c>
      <c r="F8644" s="80">
        <v>710879</v>
      </c>
      <c r="G8644" s="80">
        <v>8</v>
      </c>
      <c r="H8644" s="280" t="s">
        <v>1394</v>
      </c>
      <c r="I8644" s="80"/>
    </row>
    <row r="8645" spans="1:9">
      <c r="A8645" s="280" t="s">
        <v>10055</v>
      </c>
      <c r="B8645" s="280" t="s">
        <v>1457</v>
      </c>
      <c r="C8645" s="280" t="s">
        <v>1207</v>
      </c>
      <c r="D8645" s="280" t="s">
        <v>1211</v>
      </c>
      <c r="E8645" s="80">
        <v>3.4057110641713753E-3</v>
      </c>
      <c r="F8645" s="80">
        <v>710879</v>
      </c>
      <c r="G8645" s="80">
        <v>8</v>
      </c>
      <c r="H8645" s="280" t="s">
        <v>1342</v>
      </c>
      <c r="I8645" s="80"/>
    </row>
    <row r="8646" spans="1:9">
      <c r="A8646" s="280" t="s">
        <v>10056</v>
      </c>
      <c r="B8646" s="280" t="s">
        <v>1457</v>
      </c>
      <c r="C8646" s="280" t="s">
        <v>1207</v>
      </c>
      <c r="D8646" s="280" t="s">
        <v>1212</v>
      </c>
      <c r="E8646" s="80">
        <v>3.6587118590091878E-3</v>
      </c>
      <c r="F8646" s="80">
        <v>710879</v>
      </c>
      <c r="G8646" s="80">
        <v>8</v>
      </c>
      <c r="H8646" s="280" t="s">
        <v>1342</v>
      </c>
      <c r="I8646" s="80"/>
    </row>
    <row r="8647" spans="1:9">
      <c r="A8647" s="280" t="s">
        <v>10057</v>
      </c>
      <c r="B8647" s="280" t="s">
        <v>1457</v>
      </c>
      <c r="C8647" s="280" t="s">
        <v>1207</v>
      </c>
      <c r="D8647" s="280" t="s">
        <v>1213</v>
      </c>
      <c r="E8647" s="80">
        <v>3.408449443656016E-3</v>
      </c>
      <c r="F8647" s="80">
        <v>710879</v>
      </c>
      <c r="G8647" s="80">
        <v>8</v>
      </c>
      <c r="H8647" s="280" t="s">
        <v>1342</v>
      </c>
      <c r="I8647" s="80"/>
    </row>
    <row r="8648" spans="1:9">
      <c r="A8648" s="280" t="s">
        <v>10058</v>
      </c>
      <c r="B8648" s="280" t="s">
        <v>1457</v>
      </c>
      <c r="C8648" s="280" t="s">
        <v>1207</v>
      </c>
      <c r="D8648" s="280" t="s">
        <v>1214</v>
      </c>
      <c r="E8648" s="80">
        <v>3.6486567434663398E-3</v>
      </c>
      <c r="F8648" s="80">
        <v>710879</v>
      </c>
      <c r="G8648" s="80">
        <v>8</v>
      </c>
      <c r="H8648" s="280" t="s">
        <v>1342</v>
      </c>
      <c r="I8648" s="80"/>
    </row>
    <row r="8649" spans="1:9">
      <c r="A8649" s="280" t="s">
        <v>10059</v>
      </c>
      <c r="B8649" s="280" t="s">
        <v>1457</v>
      </c>
      <c r="C8649" s="280" t="s">
        <v>1207</v>
      </c>
      <c r="D8649" s="280" t="s">
        <v>1215</v>
      </c>
      <c r="E8649" s="80">
        <v>3.6193780519159194E-3</v>
      </c>
      <c r="F8649" s="80">
        <v>710879</v>
      </c>
      <c r="G8649" s="80">
        <v>8</v>
      </c>
      <c r="H8649" s="280" t="s">
        <v>1342</v>
      </c>
      <c r="I8649" s="80"/>
    </row>
    <row r="8650" spans="1:9">
      <c r="A8650" s="280" t="s">
        <v>10060</v>
      </c>
      <c r="B8650" s="280" t="s">
        <v>1457</v>
      </c>
      <c r="C8650" s="280" t="s">
        <v>1207</v>
      </c>
      <c r="D8650" s="280" t="s">
        <v>1216</v>
      </c>
      <c r="E8650" s="80">
        <v>4.5813953878678084E-3</v>
      </c>
      <c r="F8650" s="80">
        <v>710879</v>
      </c>
      <c r="G8650" s="80">
        <v>8</v>
      </c>
      <c r="H8650" s="280" t="s">
        <v>1342</v>
      </c>
      <c r="I8650" s="80"/>
    </row>
    <row r="8651" spans="1:9">
      <c r="A8651" s="280" t="s">
        <v>10061</v>
      </c>
      <c r="B8651" s="280" t="s">
        <v>1457</v>
      </c>
      <c r="C8651" s="280" t="s">
        <v>1207</v>
      </c>
      <c r="D8651" s="280" t="s">
        <v>1217</v>
      </c>
      <c r="E8651" s="80">
        <v>3.3660937613613703E-3</v>
      </c>
      <c r="F8651" s="80">
        <v>710879</v>
      </c>
      <c r="G8651" s="80">
        <v>8</v>
      </c>
      <c r="H8651" s="280" t="s">
        <v>1342</v>
      </c>
      <c r="I8651" s="80"/>
    </row>
    <row r="8652" spans="1:9">
      <c r="A8652" s="280" t="s">
        <v>10062</v>
      </c>
      <c r="B8652" s="280" t="s">
        <v>1457</v>
      </c>
      <c r="C8652" s="280" t="s">
        <v>1207</v>
      </c>
      <c r="D8652" s="280" t="s">
        <v>1218</v>
      </c>
      <c r="E8652" s="80">
        <v>3.3113469325865949E-3</v>
      </c>
      <c r="F8652" s="80">
        <v>710879</v>
      </c>
      <c r="G8652" s="80">
        <v>8</v>
      </c>
      <c r="H8652" s="280" t="s">
        <v>1342</v>
      </c>
      <c r="I8652" s="80"/>
    </row>
    <row r="8653" spans="1:9">
      <c r="A8653" s="280" t="s">
        <v>10063</v>
      </c>
      <c r="B8653" s="280" t="s">
        <v>1457</v>
      </c>
      <c r="C8653" s="280" t="s">
        <v>1207</v>
      </c>
      <c r="D8653" s="280" t="s">
        <v>1219</v>
      </c>
      <c r="E8653" s="80">
        <v>720.51011503845859</v>
      </c>
      <c r="F8653" s="80">
        <v>710879</v>
      </c>
      <c r="G8653" s="80">
        <v>8</v>
      </c>
      <c r="H8653" s="280" t="s">
        <v>1342</v>
      </c>
      <c r="I8653" s="80"/>
    </row>
    <row r="8654" spans="1:9">
      <c r="A8654" s="280" t="s">
        <v>10064</v>
      </c>
      <c r="B8654" s="280" t="s">
        <v>1457</v>
      </c>
      <c r="C8654" s="280" t="s">
        <v>1207</v>
      </c>
      <c r="D8654" s="280" t="s">
        <v>1347</v>
      </c>
      <c r="E8654" s="80">
        <v>1.020426314604315E-2</v>
      </c>
      <c r="F8654" s="80">
        <v>710879</v>
      </c>
      <c r="G8654" s="80">
        <v>8</v>
      </c>
      <c r="H8654" s="280" t="s">
        <v>1342</v>
      </c>
      <c r="I8654" s="80"/>
    </row>
    <row r="8655" spans="1:9">
      <c r="A8655" s="280" t="s">
        <v>10065</v>
      </c>
      <c r="B8655" s="280" t="s">
        <v>1457</v>
      </c>
      <c r="C8655" s="280" t="s">
        <v>1207</v>
      </c>
      <c r="D8655" s="280" t="s">
        <v>1344</v>
      </c>
      <c r="E8655" s="80">
        <v>2.4846238560641123E-2</v>
      </c>
      <c r="F8655" s="80">
        <v>710879</v>
      </c>
      <c r="G8655" s="80">
        <v>8</v>
      </c>
      <c r="H8655" s="280" t="s">
        <v>1342</v>
      </c>
      <c r="I8655" s="80"/>
    </row>
    <row r="8656" spans="1:9">
      <c r="A8656" s="280" t="s">
        <v>10066</v>
      </c>
      <c r="B8656" s="280" t="s">
        <v>5748</v>
      </c>
      <c r="C8656" s="280" t="s">
        <v>1208</v>
      </c>
      <c r="D8656" s="280" t="s">
        <v>1394</v>
      </c>
      <c r="E8656" s="80">
        <v>286720</v>
      </c>
      <c r="F8656" s="80">
        <v>710879</v>
      </c>
      <c r="G8656" s="80">
        <v>8</v>
      </c>
      <c r="H8656" s="280" t="s">
        <v>1394</v>
      </c>
      <c r="I8656" s="80"/>
    </row>
    <row r="8657" spans="1:9">
      <c r="A8657" s="280" t="s">
        <v>10067</v>
      </c>
      <c r="B8657" s="280" t="s">
        <v>5750</v>
      </c>
      <c r="C8657" s="280" t="s">
        <v>1208</v>
      </c>
      <c r="D8657" s="280" t="s">
        <v>1394</v>
      </c>
      <c r="E8657" s="80">
        <v>2240233758.1425781</v>
      </c>
      <c r="F8657" s="80">
        <v>710879</v>
      </c>
      <c r="G8657" s="80">
        <v>8</v>
      </c>
      <c r="H8657" s="280" t="s">
        <v>1394</v>
      </c>
      <c r="I8657" s="80"/>
    </row>
    <row r="8658" spans="1:9">
      <c r="A8658" s="280" t="s">
        <v>10068</v>
      </c>
      <c r="B8658" s="280" t="s">
        <v>5752</v>
      </c>
      <c r="C8658" s="280" t="s">
        <v>1208</v>
      </c>
      <c r="D8658" s="280" t="s">
        <v>1394</v>
      </c>
      <c r="E8658" s="80">
        <v>0.4033316499713735</v>
      </c>
      <c r="F8658" s="80">
        <v>710879</v>
      </c>
      <c r="G8658" s="80">
        <v>8</v>
      </c>
      <c r="H8658" s="280" t="s">
        <v>1394</v>
      </c>
      <c r="I8658" s="80"/>
    </row>
    <row r="8659" spans="1:9">
      <c r="A8659" s="280" t="s">
        <v>10069</v>
      </c>
      <c r="B8659" s="280" t="s">
        <v>5754</v>
      </c>
      <c r="C8659" s="280" t="s">
        <v>1208</v>
      </c>
      <c r="D8659" s="280" t="s">
        <v>1394</v>
      </c>
      <c r="E8659" s="80">
        <v>3151.3573451214315</v>
      </c>
      <c r="F8659" s="80">
        <v>710879</v>
      </c>
      <c r="G8659" s="80">
        <v>8</v>
      </c>
      <c r="H8659" s="280" t="s">
        <v>1394</v>
      </c>
      <c r="I8659" s="80"/>
    </row>
    <row r="8660" spans="1:9">
      <c r="A8660" s="280" t="s">
        <v>10070</v>
      </c>
      <c r="B8660" s="280" t="s">
        <v>1457</v>
      </c>
      <c r="C8660" s="280" t="s">
        <v>1208</v>
      </c>
      <c r="D8660" s="280" t="s">
        <v>1211</v>
      </c>
      <c r="E8660" s="80">
        <v>4.1127004045839648E-3</v>
      </c>
      <c r="F8660" s="80">
        <v>710879</v>
      </c>
      <c r="G8660" s="80">
        <v>8</v>
      </c>
      <c r="H8660" s="280" t="s">
        <v>1342</v>
      </c>
      <c r="I8660" s="80"/>
    </row>
    <row r="8661" spans="1:9">
      <c r="A8661" s="280" t="s">
        <v>10071</v>
      </c>
      <c r="B8661" s="280" t="s">
        <v>1457</v>
      </c>
      <c r="C8661" s="280" t="s">
        <v>1208</v>
      </c>
      <c r="D8661" s="280" t="s">
        <v>1212</v>
      </c>
      <c r="E8661" s="80">
        <v>4.4046629941589324E-3</v>
      </c>
      <c r="F8661" s="80">
        <v>710879</v>
      </c>
      <c r="G8661" s="80">
        <v>8</v>
      </c>
      <c r="H8661" s="280" t="s">
        <v>1342</v>
      </c>
      <c r="I8661" s="80"/>
    </row>
    <row r="8662" spans="1:9">
      <c r="A8662" s="280" t="s">
        <v>10072</v>
      </c>
      <c r="B8662" s="280" t="s">
        <v>1457</v>
      </c>
      <c r="C8662" s="280" t="s">
        <v>1208</v>
      </c>
      <c r="D8662" s="280" t="s">
        <v>1213</v>
      </c>
      <c r="E8662" s="80">
        <v>4.1157564377334718E-3</v>
      </c>
      <c r="F8662" s="80">
        <v>710879</v>
      </c>
      <c r="G8662" s="80">
        <v>8</v>
      </c>
      <c r="H8662" s="280" t="s">
        <v>1342</v>
      </c>
      <c r="I8662" s="80"/>
    </row>
    <row r="8663" spans="1:9">
      <c r="A8663" s="280" t="s">
        <v>10073</v>
      </c>
      <c r="B8663" s="280" t="s">
        <v>1457</v>
      </c>
      <c r="C8663" s="280" t="s">
        <v>1208</v>
      </c>
      <c r="D8663" s="280" t="s">
        <v>1214</v>
      </c>
      <c r="E8663" s="80">
        <v>4.3587992257581743E-3</v>
      </c>
      <c r="F8663" s="80">
        <v>710879</v>
      </c>
      <c r="G8663" s="80">
        <v>8</v>
      </c>
      <c r="H8663" s="280" t="s">
        <v>1342</v>
      </c>
      <c r="I8663" s="80"/>
    </row>
    <row r="8664" spans="1:9">
      <c r="A8664" s="280" t="s">
        <v>10074</v>
      </c>
      <c r="B8664" s="280" t="s">
        <v>1457</v>
      </c>
      <c r="C8664" s="280" t="s">
        <v>1208</v>
      </c>
      <c r="D8664" s="280" t="s">
        <v>1215</v>
      </c>
      <c r="E8664" s="80">
        <v>4.370246953787996E-3</v>
      </c>
      <c r="F8664" s="80">
        <v>710879</v>
      </c>
      <c r="G8664" s="80">
        <v>8</v>
      </c>
      <c r="H8664" s="280" t="s">
        <v>1342</v>
      </c>
      <c r="I8664" s="80"/>
    </row>
    <row r="8665" spans="1:9">
      <c r="A8665" s="280" t="s">
        <v>10075</v>
      </c>
      <c r="B8665" s="280" t="s">
        <v>1457</v>
      </c>
      <c r="C8665" s="280" t="s">
        <v>1208</v>
      </c>
      <c r="D8665" s="280" t="s">
        <v>1216</v>
      </c>
      <c r="E8665" s="80">
        <v>5.645066457824352E-3</v>
      </c>
      <c r="F8665" s="80">
        <v>710879</v>
      </c>
      <c r="G8665" s="80">
        <v>8</v>
      </c>
      <c r="H8665" s="280" t="s">
        <v>1342</v>
      </c>
      <c r="I8665" s="80"/>
    </row>
    <row r="8666" spans="1:9">
      <c r="A8666" s="280" t="s">
        <v>10076</v>
      </c>
      <c r="B8666" s="280" t="s">
        <v>1457</v>
      </c>
      <c r="C8666" s="280" t="s">
        <v>1208</v>
      </c>
      <c r="D8666" s="280" t="s">
        <v>1217</v>
      </c>
      <c r="E8666" s="80">
        <v>4.0096901207144504E-3</v>
      </c>
      <c r="F8666" s="80">
        <v>710879</v>
      </c>
      <c r="G8666" s="80">
        <v>8</v>
      </c>
      <c r="H8666" s="280" t="s">
        <v>1342</v>
      </c>
      <c r="I8666" s="80"/>
    </row>
    <row r="8667" spans="1:9">
      <c r="A8667" s="280" t="s">
        <v>10077</v>
      </c>
      <c r="B8667" s="280" t="s">
        <v>1457</v>
      </c>
      <c r="C8667" s="280" t="s">
        <v>1208</v>
      </c>
      <c r="D8667" s="280" t="s">
        <v>1218</v>
      </c>
      <c r="E8667" s="80">
        <v>3.9298223960806643E-3</v>
      </c>
      <c r="F8667" s="80">
        <v>710879</v>
      </c>
      <c r="G8667" s="80">
        <v>8</v>
      </c>
      <c r="H8667" s="280" t="s">
        <v>1342</v>
      </c>
      <c r="I8667" s="80"/>
    </row>
    <row r="8668" spans="1:9">
      <c r="A8668" s="280" t="s">
        <v>10078</v>
      </c>
      <c r="B8668" s="280" t="s">
        <v>1457</v>
      </c>
      <c r="C8668" s="280" t="s">
        <v>1208</v>
      </c>
      <c r="D8668" s="280" t="s">
        <v>1219</v>
      </c>
      <c r="E8668" s="80">
        <v>688.57682811404607</v>
      </c>
      <c r="F8668" s="80">
        <v>710879</v>
      </c>
      <c r="G8668" s="80">
        <v>8</v>
      </c>
      <c r="H8668" s="280" t="s">
        <v>1342</v>
      </c>
      <c r="I8668" s="80"/>
    </row>
    <row r="8669" spans="1:9">
      <c r="A8669" s="280" t="s">
        <v>10079</v>
      </c>
      <c r="B8669" s="280" t="s">
        <v>1457</v>
      </c>
      <c r="C8669" s="280" t="s">
        <v>1208</v>
      </c>
      <c r="D8669" s="280" t="s">
        <v>1347</v>
      </c>
      <c r="E8669" s="80">
        <v>1.2267460912573722E-2</v>
      </c>
      <c r="F8669" s="80">
        <v>710879</v>
      </c>
      <c r="G8669" s="80">
        <v>8</v>
      </c>
      <c r="H8669" s="280" t="s">
        <v>1342</v>
      </c>
      <c r="I8669" s="80"/>
    </row>
    <row r="8670" spans="1:9">
      <c r="A8670" s="280" t="s">
        <v>10080</v>
      </c>
      <c r="B8670" s="280" t="s">
        <v>1457</v>
      </c>
      <c r="C8670" s="280" t="s">
        <v>1208</v>
      </c>
      <c r="D8670" s="280" t="s">
        <v>1344</v>
      </c>
      <c r="E8670" s="80">
        <v>2.996273928752478E-2</v>
      </c>
      <c r="F8670" s="80">
        <v>710879</v>
      </c>
      <c r="G8670" s="80">
        <v>8</v>
      </c>
      <c r="H8670" s="280" t="s">
        <v>1342</v>
      </c>
      <c r="I8670" s="80"/>
    </row>
    <row r="8671" spans="1:9">
      <c r="A8671" s="280" t="s">
        <v>10081</v>
      </c>
      <c r="B8671" s="280" t="s">
        <v>5748</v>
      </c>
      <c r="C8671" s="280" t="s">
        <v>1209</v>
      </c>
      <c r="D8671" s="280" t="s">
        <v>1394</v>
      </c>
      <c r="E8671" s="80">
        <v>99073</v>
      </c>
      <c r="F8671" s="80">
        <v>710879</v>
      </c>
      <c r="G8671" s="80">
        <v>8</v>
      </c>
      <c r="H8671" s="280" t="s">
        <v>1394</v>
      </c>
      <c r="I8671" s="80"/>
    </row>
    <row r="8672" spans="1:9">
      <c r="A8672" s="280" t="s">
        <v>10082</v>
      </c>
      <c r="B8672" s="280" t="s">
        <v>5750</v>
      </c>
      <c r="C8672" s="280" t="s">
        <v>1209</v>
      </c>
      <c r="D8672" s="280" t="s">
        <v>1394</v>
      </c>
      <c r="E8672" s="80">
        <v>14227189308</v>
      </c>
      <c r="F8672" s="80">
        <v>710879</v>
      </c>
      <c r="G8672" s="80">
        <v>8</v>
      </c>
      <c r="H8672" s="280" t="s">
        <v>1394</v>
      </c>
      <c r="I8672" s="80"/>
    </row>
    <row r="8673" spans="1:9">
      <c r="A8673" s="280" t="s">
        <v>10083</v>
      </c>
      <c r="B8673" s="280" t="s">
        <v>5752</v>
      </c>
      <c r="C8673" s="280" t="s">
        <v>1209</v>
      </c>
      <c r="D8673" s="280" t="s">
        <v>1394</v>
      </c>
      <c r="E8673" s="80">
        <v>0.13936689647605288</v>
      </c>
      <c r="F8673" s="80">
        <v>710879</v>
      </c>
      <c r="G8673" s="80">
        <v>8</v>
      </c>
      <c r="H8673" s="280" t="s">
        <v>1394</v>
      </c>
      <c r="I8673" s="80"/>
    </row>
    <row r="8674" spans="1:9">
      <c r="A8674" s="280" t="s">
        <v>10084</v>
      </c>
      <c r="B8674" s="280" t="s">
        <v>5754</v>
      </c>
      <c r="C8674" s="280" t="s">
        <v>1209</v>
      </c>
      <c r="D8674" s="280" t="s">
        <v>1394</v>
      </c>
      <c r="E8674" s="80">
        <v>20013.517501571998</v>
      </c>
      <c r="F8674" s="80">
        <v>710879</v>
      </c>
      <c r="G8674" s="80">
        <v>8</v>
      </c>
      <c r="H8674" s="280" t="s">
        <v>1394</v>
      </c>
      <c r="I8674" s="80"/>
    </row>
    <row r="8675" spans="1:9">
      <c r="A8675" s="280" t="s">
        <v>10085</v>
      </c>
      <c r="B8675" s="280" t="s">
        <v>1457</v>
      </c>
      <c r="C8675" s="280" t="s">
        <v>1209</v>
      </c>
      <c r="D8675" s="280" t="s">
        <v>1211</v>
      </c>
      <c r="E8675" s="80">
        <v>7.3773014645014276E-2</v>
      </c>
      <c r="F8675" s="80">
        <v>710879</v>
      </c>
      <c r="G8675" s="80">
        <v>8</v>
      </c>
      <c r="H8675" s="280" t="s">
        <v>1342</v>
      </c>
      <c r="I8675" s="80"/>
    </row>
    <row r="8676" spans="1:9">
      <c r="A8676" s="280" t="s">
        <v>10086</v>
      </c>
      <c r="B8676" s="280" t="s">
        <v>1457</v>
      </c>
      <c r="C8676" s="280" t="s">
        <v>1209</v>
      </c>
      <c r="D8676" s="280" t="s">
        <v>1212</v>
      </c>
      <c r="E8676" s="80">
        <v>7.6564781523841621E-2</v>
      </c>
      <c r="F8676" s="80">
        <v>710879</v>
      </c>
      <c r="G8676" s="80">
        <v>8</v>
      </c>
      <c r="H8676" s="280" t="s">
        <v>1342</v>
      </c>
      <c r="I8676" s="80"/>
    </row>
    <row r="8677" spans="1:9">
      <c r="A8677" s="280" t="s">
        <v>10087</v>
      </c>
      <c r="B8677" s="280" t="s">
        <v>1457</v>
      </c>
      <c r="C8677" s="280" t="s">
        <v>1209</v>
      </c>
      <c r="D8677" s="280" t="s">
        <v>1213</v>
      </c>
      <c r="E8677" s="80">
        <v>7.3891447879314398E-2</v>
      </c>
      <c r="F8677" s="80">
        <v>710879</v>
      </c>
      <c r="G8677" s="80">
        <v>8</v>
      </c>
      <c r="H8677" s="280" t="s">
        <v>1342</v>
      </c>
      <c r="I8677" s="80"/>
    </row>
    <row r="8678" spans="1:9">
      <c r="A8678" s="280" t="s">
        <v>10088</v>
      </c>
      <c r="B8678" s="280" t="s">
        <v>1457</v>
      </c>
      <c r="C8678" s="280" t="s">
        <v>1209</v>
      </c>
      <c r="D8678" s="280" t="s">
        <v>1214</v>
      </c>
      <c r="E8678" s="80">
        <v>7.6311027485828409E-2</v>
      </c>
      <c r="F8678" s="80">
        <v>710879</v>
      </c>
      <c r="G8678" s="80">
        <v>8</v>
      </c>
      <c r="H8678" s="280" t="s">
        <v>1342</v>
      </c>
      <c r="I8678" s="80"/>
    </row>
    <row r="8679" spans="1:9">
      <c r="A8679" s="280" t="s">
        <v>10089</v>
      </c>
      <c r="B8679" s="280" t="s">
        <v>1457</v>
      </c>
      <c r="C8679" s="280" t="s">
        <v>1209</v>
      </c>
      <c r="D8679" s="280" t="s">
        <v>1215</v>
      </c>
      <c r="E8679" s="80">
        <v>7.6415738972206479E-2</v>
      </c>
      <c r="F8679" s="80">
        <v>710879</v>
      </c>
      <c r="G8679" s="80">
        <v>8</v>
      </c>
      <c r="H8679" s="280" t="s">
        <v>1342</v>
      </c>
      <c r="I8679" s="80"/>
    </row>
    <row r="8680" spans="1:9">
      <c r="A8680" s="280" t="s">
        <v>10090</v>
      </c>
      <c r="B8680" s="280" t="s">
        <v>1457</v>
      </c>
      <c r="C8680" s="280" t="s">
        <v>1209</v>
      </c>
      <c r="D8680" s="280" t="s">
        <v>1216</v>
      </c>
      <c r="E8680" s="80">
        <v>-0.15515595433886042</v>
      </c>
      <c r="F8680" s="80">
        <v>710879</v>
      </c>
      <c r="G8680" s="80">
        <v>8</v>
      </c>
      <c r="H8680" s="280" t="s">
        <v>1342</v>
      </c>
      <c r="I8680" s="80"/>
    </row>
    <row r="8681" spans="1:9">
      <c r="A8681" s="280" t="s">
        <v>10091</v>
      </c>
      <c r="B8681" s="280" t="s">
        <v>1457</v>
      </c>
      <c r="C8681" s="280" t="s">
        <v>1209</v>
      </c>
      <c r="D8681" s="280" t="s">
        <v>1217</v>
      </c>
      <c r="E8681" s="80">
        <v>7.0596701831513203E-2</v>
      </c>
      <c r="F8681" s="80">
        <v>710879</v>
      </c>
      <c r="G8681" s="80">
        <v>8</v>
      </c>
      <c r="H8681" s="280" t="s">
        <v>1342</v>
      </c>
      <c r="I8681" s="80"/>
    </row>
    <row r="8682" spans="1:9">
      <c r="A8682" s="280" t="s">
        <v>10092</v>
      </c>
      <c r="B8682" s="280" t="s">
        <v>1457</v>
      </c>
      <c r="C8682" s="280" t="s">
        <v>1209</v>
      </c>
      <c r="D8682" s="280" t="s">
        <v>1218</v>
      </c>
      <c r="E8682" s="80">
        <v>0.17673409915302907</v>
      </c>
      <c r="F8682" s="80">
        <v>710879</v>
      </c>
      <c r="G8682" s="80">
        <v>8</v>
      </c>
      <c r="H8682" s="280" t="s">
        <v>1342</v>
      </c>
      <c r="I8682" s="80"/>
    </row>
    <row r="8683" spans="1:9">
      <c r="A8683" s="280" t="s">
        <v>10093</v>
      </c>
      <c r="B8683" s="280" t="s">
        <v>1457</v>
      </c>
      <c r="C8683" s="280" t="s">
        <v>1209</v>
      </c>
      <c r="D8683" s="280" t="s">
        <v>1219</v>
      </c>
      <c r="E8683" s="80">
        <v>2165.5066537984862</v>
      </c>
      <c r="F8683" s="80">
        <v>710879</v>
      </c>
      <c r="G8683" s="80">
        <v>8</v>
      </c>
      <c r="H8683" s="280" t="s">
        <v>1342</v>
      </c>
      <c r="I8683" s="80"/>
    </row>
    <row r="8684" spans="1:9">
      <c r="A8684" s="280" t="s">
        <v>10094</v>
      </c>
      <c r="B8684" s="280" t="s">
        <v>1457</v>
      </c>
      <c r="C8684" s="280" t="s">
        <v>1209</v>
      </c>
      <c r="D8684" s="280" t="s">
        <v>1347</v>
      </c>
      <c r="E8684" s="80">
        <v>0.23117640444517304</v>
      </c>
      <c r="F8684" s="80">
        <v>710879</v>
      </c>
      <c r="G8684" s="80">
        <v>8</v>
      </c>
      <c r="H8684" s="280" t="s">
        <v>1342</v>
      </c>
      <c r="I8684" s="80"/>
    </row>
    <row r="8685" spans="1:9">
      <c r="A8685" s="280" t="s">
        <v>10095</v>
      </c>
      <c r="B8685" s="280" t="s">
        <v>1457</v>
      </c>
      <c r="C8685" s="280" t="s">
        <v>1209</v>
      </c>
      <c r="D8685" s="280" t="s">
        <v>1344</v>
      </c>
      <c r="E8685" s="80">
        <v>0.55418428675688025</v>
      </c>
      <c r="F8685" s="80">
        <v>710879</v>
      </c>
      <c r="G8685" s="80">
        <v>8</v>
      </c>
      <c r="H8685" s="280" t="s">
        <v>1342</v>
      </c>
      <c r="I8685" s="80"/>
    </row>
    <row r="8686" spans="1:9">
      <c r="A8686" s="280" t="s">
        <v>10096</v>
      </c>
      <c r="B8686" s="280" t="s">
        <v>1457</v>
      </c>
      <c r="C8686" s="280" t="s">
        <v>1182</v>
      </c>
      <c r="D8686" s="280" t="s">
        <v>1211</v>
      </c>
      <c r="E8686" s="80">
        <v>0.82063976627710156</v>
      </c>
      <c r="F8686" s="80">
        <v>710879</v>
      </c>
      <c r="G8686" s="80">
        <v>8</v>
      </c>
      <c r="H8686" s="280" t="s">
        <v>1342</v>
      </c>
      <c r="I8686" s="80"/>
    </row>
    <row r="8687" spans="1:9">
      <c r="A8687" s="280" t="s">
        <v>10097</v>
      </c>
      <c r="B8687" s="280" t="s">
        <v>1457</v>
      </c>
      <c r="C8687" s="280" t="s">
        <v>1182</v>
      </c>
      <c r="D8687" s="280" t="s">
        <v>1212</v>
      </c>
      <c r="E8687" s="80">
        <v>0.87283920605470255</v>
      </c>
      <c r="F8687" s="80">
        <v>710879</v>
      </c>
      <c r="G8687" s="80">
        <v>8</v>
      </c>
      <c r="H8687" s="280" t="s">
        <v>1342</v>
      </c>
      <c r="I8687" s="80"/>
    </row>
    <row r="8688" spans="1:9">
      <c r="A8688" s="280" t="s">
        <v>10098</v>
      </c>
      <c r="B8688" s="280" t="s">
        <v>1457</v>
      </c>
      <c r="C8688" s="280" t="s">
        <v>1182</v>
      </c>
      <c r="D8688" s="280" t="s">
        <v>1213</v>
      </c>
      <c r="E8688" s="80">
        <v>0.8243563383411131</v>
      </c>
      <c r="F8688" s="80">
        <v>710879</v>
      </c>
      <c r="G8688" s="80">
        <v>8</v>
      </c>
      <c r="H8688" s="280" t="s">
        <v>1342</v>
      </c>
      <c r="I8688" s="80"/>
    </row>
    <row r="8689" spans="1:9">
      <c r="A8689" s="280" t="s">
        <v>10099</v>
      </c>
      <c r="B8689" s="280" t="s">
        <v>1457</v>
      </c>
      <c r="C8689" s="280" t="s">
        <v>1182</v>
      </c>
      <c r="D8689" s="280" t="s">
        <v>1214</v>
      </c>
      <c r="E8689" s="80">
        <v>0.87283920605470255</v>
      </c>
      <c r="F8689" s="80">
        <v>710879</v>
      </c>
      <c r="G8689" s="80">
        <v>8</v>
      </c>
      <c r="H8689" s="280" t="s">
        <v>1342</v>
      </c>
      <c r="I8689" s="80"/>
    </row>
    <row r="8690" spans="1:9">
      <c r="A8690" s="280" t="s">
        <v>10100</v>
      </c>
      <c r="B8690" s="280" t="s">
        <v>1457</v>
      </c>
      <c r="C8690" s="280" t="s">
        <v>1182</v>
      </c>
      <c r="D8690" s="280" t="s">
        <v>1215</v>
      </c>
      <c r="E8690" s="80">
        <v>0.87078432438887965</v>
      </c>
      <c r="F8690" s="80">
        <v>710879</v>
      </c>
      <c r="G8690" s="80">
        <v>8</v>
      </c>
      <c r="H8690" s="280" t="s">
        <v>1342</v>
      </c>
      <c r="I8690" s="80"/>
    </row>
    <row r="8691" spans="1:9">
      <c r="A8691" s="280" t="s">
        <v>10101</v>
      </c>
      <c r="B8691" s="280" t="s">
        <v>1457</v>
      </c>
      <c r="C8691" s="280" t="s">
        <v>1182</v>
      </c>
      <c r="D8691" s="280" t="s">
        <v>1216</v>
      </c>
      <c r="E8691" s="80">
        <v>1.4949435045897375</v>
      </c>
      <c r="F8691" s="80">
        <v>710879</v>
      </c>
      <c r="G8691" s="80">
        <v>8</v>
      </c>
      <c r="H8691" s="280" t="s">
        <v>1342</v>
      </c>
      <c r="I8691" s="80"/>
    </row>
    <row r="8692" spans="1:9">
      <c r="A8692" s="280" t="s">
        <v>10102</v>
      </c>
      <c r="B8692" s="280" t="s">
        <v>1457</v>
      </c>
      <c r="C8692" s="280" t="s">
        <v>1182</v>
      </c>
      <c r="D8692" s="280" t="s">
        <v>1217</v>
      </c>
      <c r="E8692" s="80">
        <v>0.79359618799776832</v>
      </c>
      <c r="F8692" s="80">
        <v>710879</v>
      </c>
      <c r="G8692" s="80">
        <v>8</v>
      </c>
      <c r="H8692" s="280" t="s">
        <v>1342</v>
      </c>
      <c r="I8692" s="80"/>
    </row>
    <row r="8693" spans="1:9">
      <c r="A8693" s="280" t="s">
        <v>10103</v>
      </c>
      <c r="B8693" s="280" t="s">
        <v>1457</v>
      </c>
      <c r="C8693" s="280" t="s">
        <v>1182</v>
      </c>
      <c r="D8693" s="280" t="s">
        <v>1218</v>
      </c>
      <c r="E8693" s="80">
        <v>0.86329151145314853</v>
      </c>
      <c r="F8693" s="80">
        <v>710879</v>
      </c>
      <c r="G8693" s="80">
        <v>8</v>
      </c>
      <c r="H8693" s="280" t="s">
        <v>1342</v>
      </c>
      <c r="I8693" s="80"/>
    </row>
    <row r="8694" spans="1:9">
      <c r="A8694" s="280" t="s">
        <v>10104</v>
      </c>
      <c r="B8694" s="280" t="s">
        <v>1457</v>
      </c>
      <c r="C8694" s="280" t="s">
        <v>1182</v>
      </c>
      <c r="D8694" s="280" t="s">
        <v>1219</v>
      </c>
      <c r="E8694" s="80">
        <v>225725.89475698207</v>
      </c>
      <c r="F8694" s="80">
        <v>710879</v>
      </c>
      <c r="G8694" s="80">
        <v>8</v>
      </c>
      <c r="H8694" s="280" t="s">
        <v>1342</v>
      </c>
      <c r="I8694" s="80"/>
    </row>
    <row r="8695" spans="1:9">
      <c r="A8695" s="280" t="s">
        <v>10105</v>
      </c>
      <c r="B8695" s="280" t="s">
        <v>1457</v>
      </c>
      <c r="C8695" s="280" t="s">
        <v>1182</v>
      </c>
      <c r="D8695" s="280" t="s">
        <v>1347</v>
      </c>
      <c r="E8695" s="80">
        <v>2.4890935985429778</v>
      </c>
      <c r="F8695" s="80">
        <v>710879</v>
      </c>
      <c r="G8695" s="80">
        <v>8</v>
      </c>
      <c r="H8695" s="280" t="s">
        <v>1342</v>
      </c>
      <c r="I8695" s="80"/>
    </row>
    <row r="8696" spans="1:9">
      <c r="A8696" s="280" t="s">
        <v>10106</v>
      </c>
      <c r="B8696" s="280" t="s">
        <v>1457</v>
      </c>
      <c r="C8696" s="280" t="s">
        <v>1182</v>
      </c>
      <c r="D8696" s="280" t="s">
        <v>1344</v>
      </c>
      <c r="E8696" s="80">
        <v>6.2871288339036218</v>
      </c>
      <c r="F8696" s="80">
        <v>710879</v>
      </c>
      <c r="G8696" s="80">
        <v>8</v>
      </c>
      <c r="H8696" s="280" t="s">
        <v>1342</v>
      </c>
      <c r="I8696" s="80"/>
    </row>
    <row r="8697" spans="1:9">
      <c r="A8697" s="280" t="s">
        <v>10107</v>
      </c>
      <c r="B8697" s="280" t="s">
        <v>5748</v>
      </c>
      <c r="C8697" s="280" t="s">
        <v>1183</v>
      </c>
      <c r="D8697" s="280" t="s">
        <v>1394</v>
      </c>
      <c r="E8697" s="80">
        <v>707441</v>
      </c>
      <c r="F8697" s="80">
        <v>710879</v>
      </c>
      <c r="G8697" s="80">
        <v>8</v>
      </c>
      <c r="H8697" s="280" t="s">
        <v>1394</v>
      </c>
      <c r="I8697" s="80"/>
    </row>
    <row r="8698" spans="1:9">
      <c r="A8698" s="280" t="s">
        <v>10108</v>
      </c>
      <c r="B8698" s="280" t="s">
        <v>5750</v>
      </c>
      <c r="C8698" s="280" t="s">
        <v>1183</v>
      </c>
      <c r="D8698" s="280" t="s">
        <v>1394</v>
      </c>
      <c r="E8698" s="80">
        <v>349473698973.62988</v>
      </c>
      <c r="F8698" s="80">
        <v>710879</v>
      </c>
      <c r="G8698" s="80">
        <v>8</v>
      </c>
      <c r="H8698" s="280" t="s">
        <v>1394</v>
      </c>
      <c r="I8698" s="80"/>
    </row>
    <row r="8699" spans="1:9">
      <c r="A8699" s="280" t="s">
        <v>10109</v>
      </c>
      <c r="B8699" s="280" t="s">
        <v>5752</v>
      </c>
      <c r="C8699" s="280" t="s">
        <v>1183</v>
      </c>
      <c r="D8699" s="280" t="s">
        <v>1394</v>
      </c>
      <c r="E8699" s="80">
        <v>0.99516373391252233</v>
      </c>
      <c r="F8699" s="80">
        <v>710879</v>
      </c>
      <c r="G8699" s="80">
        <v>8</v>
      </c>
      <c r="H8699" s="280" t="s">
        <v>1394</v>
      </c>
      <c r="I8699" s="80"/>
    </row>
    <row r="8700" spans="1:9">
      <c r="A8700" s="280" t="s">
        <v>10110</v>
      </c>
      <c r="B8700" s="280" t="s">
        <v>5754</v>
      </c>
      <c r="C8700" s="280" t="s">
        <v>1183</v>
      </c>
      <c r="D8700" s="280" t="s">
        <v>1394</v>
      </c>
      <c r="E8700" s="80">
        <v>491607.85305745405</v>
      </c>
      <c r="F8700" s="80">
        <v>710879</v>
      </c>
      <c r="G8700" s="80">
        <v>8</v>
      </c>
      <c r="H8700" s="280" t="s">
        <v>1394</v>
      </c>
      <c r="I8700" s="80"/>
    </row>
    <row r="8701" spans="1:9">
      <c r="A8701" s="280" t="s">
        <v>11984</v>
      </c>
      <c r="B8701" s="280" t="s">
        <v>5748</v>
      </c>
      <c r="C8701" s="280" t="s">
        <v>11768</v>
      </c>
      <c r="D8701" s="280" t="s">
        <v>1394</v>
      </c>
      <c r="E8701" s="80">
        <v>685622</v>
      </c>
      <c r="F8701" s="80">
        <v>710879</v>
      </c>
      <c r="G8701" s="80">
        <v>8</v>
      </c>
      <c r="H8701" s="280" t="s">
        <v>1394</v>
      </c>
      <c r="I8701" s="80"/>
    </row>
    <row r="8702" spans="1:9">
      <c r="A8702" s="280" t="s">
        <v>11985</v>
      </c>
      <c r="B8702" s="280" t="s">
        <v>5750</v>
      </c>
      <c r="C8702" s="280" t="s">
        <v>11768</v>
      </c>
      <c r="D8702" s="280" t="s">
        <v>1394</v>
      </c>
      <c r="E8702" s="80">
        <v>29734054953.818359</v>
      </c>
      <c r="F8702" s="80">
        <v>710879</v>
      </c>
      <c r="G8702" s="80">
        <v>8</v>
      </c>
      <c r="H8702" s="280" t="s">
        <v>1394</v>
      </c>
      <c r="I8702" s="80"/>
    </row>
    <row r="8703" spans="1:9">
      <c r="A8703" s="280" t="s">
        <v>11986</v>
      </c>
      <c r="B8703" s="280" t="s">
        <v>5752</v>
      </c>
      <c r="C8703" s="280" t="s">
        <v>11768</v>
      </c>
      <c r="D8703" s="280" t="s">
        <v>1394</v>
      </c>
      <c r="E8703" s="80">
        <v>0.96447074677969102</v>
      </c>
      <c r="F8703" s="80">
        <v>710879</v>
      </c>
      <c r="G8703" s="80">
        <v>8</v>
      </c>
      <c r="H8703" s="280" t="s">
        <v>1394</v>
      </c>
      <c r="I8703" s="80"/>
    </row>
    <row r="8704" spans="1:9">
      <c r="A8704" s="280" t="s">
        <v>11987</v>
      </c>
      <c r="B8704" s="280" t="s">
        <v>5754</v>
      </c>
      <c r="C8704" s="280" t="s">
        <v>11768</v>
      </c>
      <c r="D8704" s="280" t="s">
        <v>1394</v>
      </c>
      <c r="E8704" s="80">
        <v>41827.16742767526</v>
      </c>
      <c r="F8704" s="80">
        <v>710879</v>
      </c>
      <c r="G8704" s="80">
        <v>8</v>
      </c>
      <c r="H8704" s="280" t="s">
        <v>1394</v>
      </c>
      <c r="I8704" s="80"/>
    </row>
    <row r="8705" spans="1:9">
      <c r="A8705" s="280" t="s">
        <v>11988</v>
      </c>
      <c r="B8705" s="280" t="s">
        <v>1457</v>
      </c>
      <c r="C8705" s="280" t="s">
        <v>11768</v>
      </c>
      <c r="D8705" s="280" t="s">
        <v>1211</v>
      </c>
      <c r="E8705" s="80">
        <v>2.274045136627113E-2</v>
      </c>
      <c r="F8705" s="80">
        <v>710879</v>
      </c>
      <c r="G8705" s="80">
        <v>8</v>
      </c>
      <c r="H8705" s="280" t="s">
        <v>1342</v>
      </c>
      <c r="I8705" s="80"/>
    </row>
    <row r="8706" spans="1:9">
      <c r="A8706" s="280" t="s">
        <v>11989</v>
      </c>
      <c r="B8706" s="280" t="s">
        <v>1457</v>
      </c>
      <c r="C8706" s="280" t="s">
        <v>11768</v>
      </c>
      <c r="D8706" s="280" t="s">
        <v>1212</v>
      </c>
      <c r="E8706" s="80">
        <v>2.3895027106020594E-2</v>
      </c>
      <c r="F8706" s="80">
        <v>710879</v>
      </c>
      <c r="G8706" s="80">
        <v>8</v>
      </c>
      <c r="H8706" s="280" t="s">
        <v>1342</v>
      </c>
      <c r="I8706" s="80"/>
    </row>
    <row r="8707" spans="1:9">
      <c r="A8707" s="280" t="s">
        <v>11990</v>
      </c>
      <c r="B8707" s="280" t="s">
        <v>1457</v>
      </c>
      <c r="C8707" s="280" t="s">
        <v>11768</v>
      </c>
      <c r="D8707" s="280" t="s">
        <v>1213</v>
      </c>
      <c r="E8707" s="80">
        <v>2.2751125551299958E-2</v>
      </c>
      <c r="F8707" s="80">
        <v>710879</v>
      </c>
      <c r="G8707" s="80">
        <v>8</v>
      </c>
      <c r="H8707" s="280" t="s">
        <v>1342</v>
      </c>
      <c r="I8707" s="80"/>
    </row>
    <row r="8708" spans="1:9">
      <c r="A8708" s="280" t="s">
        <v>11991</v>
      </c>
      <c r="B8708" s="280" t="s">
        <v>1457</v>
      </c>
      <c r="C8708" s="280" t="s">
        <v>11768</v>
      </c>
      <c r="D8708" s="280" t="s">
        <v>1214</v>
      </c>
      <c r="E8708" s="80">
        <v>2.3834389864503383E-2</v>
      </c>
      <c r="F8708" s="80">
        <v>710879</v>
      </c>
      <c r="G8708" s="80">
        <v>8</v>
      </c>
      <c r="H8708" s="280" t="s">
        <v>1342</v>
      </c>
      <c r="I8708" s="80"/>
    </row>
    <row r="8709" spans="1:9">
      <c r="A8709" s="280" t="s">
        <v>11992</v>
      </c>
      <c r="B8709" s="280" t="s">
        <v>1457</v>
      </c>
      <c r="C8709" s="280" t="s">
        <v>11768</v>
      </c>
      <c r="D8709" s="280" t="s">
        <v>1215</v>
      </c>
      <c r="E8709" s="80">
        <v>2.3829949520675551E-2</v>
      </c>
      <c r="F8709" s="80">
        <v>710879</v>
      </c>
      <c r="G8709" s="80">
        <v>8</v>
      </c>
      <c r="H8709" s="280" t="s">
        <v>1342</v>
      </c>
      <c r="I8709" s="80"/>
    </row>
    <row r="8710" spans="1:9">
      <c r="A8710" s="280" t="s">
        <v>11993</v>
      </c>
      <c r="B8710" s="280" t="s">
        <v>1457</v>
      </c>
      <c r="C8710" s="280" t="s">
        <v>11768</v>
      </c>
      <c r="D8710" s="280" t="s">
        <v>1216</v>
      </c>
      <c r="E8710" s="80">
        <v>2.2276191631875459E-2</v>
      </c>
      <c r="F8710" s="80">
        <v>710879</v>
      </c>
      <c r="G8710" s="80">
        <v>8</v>
      </c>
      <c r="H8710" s="280" t="s">
        <v>1342</v>
      </c>
      <c r="I8710" s="80"/>
    </row>
    <row r="8711" spans="1:9">
      <c r="A8711" s="280" t="s">
        <v>11994</v>
      </c>
      <c r="B8711" s="280" t="s">
        <v>1457</v>
      </c>
      <c r="C8711" s="280" t="s">
        <v>11768</v>
      </c>
      <c r="D8711" s="280" t="s">
        <v>1217</v>
      </c>
      <c r="E8711" s="80">
        <v>2.164656730256892E-2</v>
      </c>
      <c r="F8711" s="80">
        <v>710879</v>
      </c>
      <c r="G8711" s="80">
        <v>8</v>
      </c>
      <c r="H8711" s="280" t="s">
        <v>1342</v>
      </c>
      <c r="I8711" s="80"/>
    </row>
    <row r="8712" spans="1:9">
      <c r="A8712" s="280" t="s">
        <v>11995</v>
      </c>
      <c r="B8712" s="280" t="s">
        <v>1457</v>
      </c>
      <c r="C8712" s="280" t="s">
        <v>11768</v>
      </c>
      <c r="D8712" s="280" t="s">
        <v>1218</v>
      </c>
      <c r="E8712" s="80">
        <v>3.1301648900665252E-2</v>
      </c>
      <c r="F8712" s="80">
        <v>710879</v>
      </c>
      <c r="G8712" s="80">
        <v>8</v>
      </c>
      <c r="H8712" s="280" t="s">
        <v>1342</v>
      </c>
      <c r="I8712" s="80"/>
    </row>
    <row r="8713" spans="1:9">
      <c r="A8713" s="280" t="s">
        <v>11996</v>
      </c>
      <c r="B8713" s="280" t="s">
        <v>1457</v>
      </c>
      <c r="C8713" s="280" t="s">
        <v>11768</v>
      </c>
      <c r="D8713" s="280" t="s">
        <v>1219</v>
      </c>
      <c r="E8713" s="80">
        <v>3533.4777086070535</v>
      </c>
      <c r="F8713" s="80">
        <v>710879</v>
      </c>
      <c r="G8713" s="80">
        <v>8</v>
      </c>
      <c r="H8713" s="280" t="s">
        <v>1342</v>
      </c>
      <c r="I8713" s="80"/>
    </row>
    <row r="8714" spans="1:9">
      <c r="A8714" s="280" t="s">
        <v>11997</v>
      </c>
      <c r="B8714" s="280" t="s">
        <v>1457</v>
      </c>
      <c r="C8714" s="280" t="s">
        <v>11768</v>
      </c>
      <c r="D8714" s="280" t="s">
        <v>1347</v>
      </c>
      <c r="E8714" s="80">
        <v>6.6704531815455714E-2</v>
      </c>
      <c r="F8714" s="80">
        <v>710879</v>
      </c>
      <c r="G8714" s="80">
        <v>8</v>
      </c>
      <c r="H8714" s="280" t="s">
        <v>1342</v>
      </c>
      <c r="I8714" s="80"/>
    </row>
    <row r="8715" spans="1:9">
      <c r="A8715" s="280" t="s">
        <v>11998</v>
      </c>
      <c r="B8715" s="280" t="s">
        <v>1457</v>
      </c>
      <c r="C8715" s="280" t="s">
        <v>11768</v>
      </c>
      <c r="D8715" s="280" t="s">
        <v>1344</v>
      </c>
      <c r="E8715" s="80">
        <v>0.16546131331690372</v>
      </c>
      <c r="F8715" s="80">
        <v>710879</v>
      </c>
      <c r="G8715" s="80">
        <v>8</v>
      </c>
      <c r="H8715" s="280" t="s">
        <v>1342</v>
      </c>
      <c r="I8715" s="80"/>
    </row>
    <row r="8716" spans="1:9">
      <c r="A8716" s="280" t="s">
        <v>10126</v>
      </c>
      <c r="B8716" s="280" t="s">
        <v>5752</v>
      </c>
      <c r="C8716" s="280" t="s">
        <v>1211</v>
      </c>
      <c r="D8716" s="280" t="s">
        <v>1394</v>
      </c>
      <c r="E8716" s="80">
        <v>1</v>
      </c>
      <c r="F8716" s="80">
        <v>710879</v>
      </c>
      <c r="G8716" s="80">
        <v>8</v>
      </c>
      <c r="H8716" s="280" t="s">
        <v>1394</v>
      </c>
      <c r="I8716" s="80"/>
    </row>
    <row r="8717" spans="1:9">
      <c r="A8717" s="280" t="s">
        <v>10127</v>
      </c>
      <c r="B8717" s="280" t="s">
        <v>5754</v>
      </c>
      <c r="C8717" s="280" t="s">
        <v>1211</v>
      </c>
      <c r="D8717" s="280" t="s">
        <v>1394</v>
      </c>
      <c r="E8717" s="80">
        <v>1931386.852663954</v>
      </c>
      <c r="F8717" s="80">
        <v>710879</v>
      </c>
      <c r="G8717" s="80">
        <v>8</v>
      </c>
      <c r="H8717" s="280" t="s">
        <v>1394</v>
      </c>
      <c r="I8717" s="80"/>
    </row>
    <row r="8718" spans="1:9">
      <c r="A8718" s="280" t="s">
        <v>10128</v>
      </c>
      <c r="B8718" s="280" t="s">
        <v>1457</v>
      </c>
      <c r="C8718" s="280" t="s">
        <v>1211</v>
      </c>
      <c r="D8718" s="280" t="s">
        <v>1211</v>
      </c>
      <c r="E8718" s="80">
        <v>1</v>
      </c>
      <c r="F8718" s="80">
        <v>710879</v>
      </c>
      <c r="G8718" s="80">
        <v>8</v>
      </c>
      <c r="H8718" s="280" t="s">
        <v>1342</v>
      </c>
      <c r="I8718" s="80"/>
    </row>
    <row r="8719" spans="1:9">
      <c r="A8719" s="280" t="s">
        <v>10129</v>
      </c>
      <c r="B8719" s="280" t="s">
        <v>1457</v>
      </c>
      <c r="C8719" s="280" t="s">
        <v>1211</v>
      </c>
      <c r="D8719" s="280" t="s">
        <v>1212</v>
      </c>
      <c r="E8719" s="80">
        <v>1.0579903260653074</v>
      </c>
      <c r="F8719" s="80">
        <v>710879</v>
      </c>
      <c r="G8719" s="80">
        <v>8</v>
      </c>
      <c r="H8719" s="280" t="s">
        <v>1342</v>
      </c>
      <c r="I8719" s="80"/>
    </row>
    <row r="8720" spans="1:9">
      <c r="A8720" s="280" t="s">
        <v>10130</v>
      </c>
      <c r="B8720" s="280" t="s">
        <v>1457</v>
      </c>
      <c r="C8720" s="280" t="s">
        <v>1211</v>
      </c>
      <c r="D8720" s="280" t="s">
        <v>1213</v>
      </c>
      <c r="E8720" s="80">
        <v>1.0007372305662185</v>
      </c>
      <c r="F8720" s="80">
        <v>710879</v>
      </c>
      <c r="G8720" s="80">
        <v>8</v>
      </c>
      <c r="H8720" s="280" t="s">
        <v>1342</v>
      </c>
      <c r="I8720" s="80"/>
    </row>
    <row r="8721" spans="1:9">
      <c r="A8721" s="280" t="s">
        <v>10131</v>
      </c>
      <c r="B8721" s="280" t="s">
        <v>1457</v>
      </c>
      <c r="C8721" s="280" t="s">
        <v>1211</v>
      </c>
      <c r="D8721" s="280" t="s">
        <v>1214</v>
      </c>
      <c r="E8721" s="80">
        <v>1.0470400678882095</v>
      </c>
      <c r="F8721" s="80">
        <v>710879</v>
      </c>
      <c r="G8721" s="80">
        <v>8</v>
      </c>
      <c r="H8721" s="280" t="s">
        <v>1342</v>
      </c>
      <c r="I8721" s="80"/>
    </row>
    <row r="8722" spans="1:9">
      <c r="A8722" s="280" t="s">
        <v>10132</v>
      </c>
      <c r="B8722" s="280" t="s">
        <v>1457</v>
      </c>
      <c r="C8722" s="280" t="s">
        <v>1211</v>
      </c>
      <c r="D8722" s="280" t="s">
        <v>1215</v>
      </c>
      <c r="E8722" s="80">
        <v>1.0548813857548232</v>
      </c>
      <c r="F8722" s="80">
        <v>710879</v>
      </c>
      <c r="G8722" s="80">
        <v>8</v>
      </c>
      <c r="H8722" s="280" t="s">
        <v>1342</v>
      </c>
      <c r="I8722" s="80"/>
    </row>
    <row r="8723" spans="1:9">
      <c r="A8723" s="280" t="s">
        <v>10133</v>
      </c>
      <c r="B8723" s="280" t="s">
        <v>1457</v>
      </c>
      <c r="C8723" s="280" t="s">
        <v>1211</v>
      </c>
      <c r="D8723" s="280" t="s">
        <v>1216</v>
      </c>
      <c r="E8723" s="80">
        <v>1.2646528789815394</v>
      </c>
      <c r="F8723" s="80">
        <v>710879</v>
      </c>
      <c r="G8723" s="80">
        <v>8</v>
      </c>
      <c r="H8723" s="280" t="s">
        <v>1342</v>
      </c>
      <c r="I8723" s="80"/>
    </row>
    <row r="8724" spans="1:9">
      <c r="A8724" s="280" t="s">
        <v>10134</v>
      </c>
      <c r="B8724" s="280" t="s">
        <v>1457</v>
      </c>
      <c r="C8724" s="280" t="s">
        <v>1211</v>
      </c>
      <c r="D8724" s="280" t="s">
        <v>1217</v>
      </c>
      <c r="E8724" s="80">
        <v>0.97199791026547333</v>
      </c>
      <c r="F8724" s="80">
        <v>710879</v>
      </c>
      <c r="G8724" s="80">
        <v>8</v>
      </c>
      <c r="H8724" s="280" t="s">
        <v>1342</v>
      </c>
      <c r="I8724" s="80"/>
    </row>
    <row r="8725" spans="1:9">
      <c r="A8725" s="280" t="s">
        <v>10135</v>
      </c>
      <c r="B8725" s="280" t="s">
        <v>1457</v>
      </c>
      <c r="C8725" s="280" t="s">
        <v>1211</v>
      </c>
      <c r="D8725" s="280" t="s">
        <v>1218</v>
      </c>
      <c r="E8725" s="80">
        <v>1.2990862464626374</v>
      </c>
      <c r="F8725" s="80">
        <v>710879</v>
      </c>
      <c r="G8725" s="80">
        <v>8</v>
      </c>
      <c r="H8725" s="280" t="s">
        <v>1342</v>
      </c>
      <c r="I8725" s="80"/>
    </row>
    <row r="8726" spans="1:9">
      <c r="A8726" s="280" t="s">
        <v>10136</v>
      </c>
      <c r="B8726" s="280" t="s">
        <v>1457</v>
      </c>
      <c r="C8726" s="280" t="s">
        <v>1211</v>
      </c>
      <c r="D8726" s="280" t="s">
        <v>1219</v>
      </c>
      <c r="E8726" s="80">
        <v>169762.84151805</v>
      </c>
      <c r="F8726" s="80">
        <v>710879</v>
      </c>
      <c r="G8726" s="80">
        <v>8</v>
      </c>
      <c r="H8726" s="280" t="s">
        <v>1342</v>
      </c>
      <c r="I8726" s="80"/>
    </row>
    <row r="8727" spans="1:9">
      <c r="A8727" s="280" t="s">
        <v>10137</v>
      </c>
      <c r="B8727" s="280" t="s">
        <v>1457</v>
      </c>
      <c r="C8727" s="280" t="s">
        <v>1211</v>
      </c>
      <c r="D8727" s="280" t="s">
        <v>1347</v>
      </c>
      <c r="E8727" s="80">
        <v>3.0122053558492161</v>
      </c>
      <c r="F8727" s="80">
        <v>710879</v>
      </c>
      <c r="G8727" s="80">
        <v>8</v>
      </c>
      <c r="H8727" s="280" t="s">
        <v>1342</v>
      </c>
      <c r="I8727" s="80"/>
    </row>
    <row r="8728" spans="1:9">
      <c r="A8728" s="280" t="s">
        <v>10138</v>
      </c>
      <c r="B8728" s="280" t="s">
        <v>1393</v>
      </c>
      <c r="C8728" s="280" t="s">
        <v>1211</v>
      </c>
      <c r="D8728" s="280" t="s">
        <v>1347</v>
      </c>
      <c r="E8728" s="80">
        <v>0</v>
      </c>
      <c r="F8728" s="80">
        <v>710879</v>
      </c>
      <c r="G8728" s="80">
        <v>8</v>
      </c>
      <c r="H8728" s="280" t="s">
        <v>1394</v>
      </c>
      <c r="I8728" s="80"/>
    </row>
    <row r="8729" spans="1:9">
      <c r="A8729" s="280" t="s">
        <v>10139</v>
      </c>
      <c r="B8729" s="280" t="s">
        <v>1415</v>
      </c>
      <c r="C8729" s="280" t="s">
        <v>1211</v>
      </c>
      <c r="D8729" s="280" t="s">
        <v>1347</v>
      </c>
      <c r="E8729" s="80">
        <v>0</v>
      </c>
      <c r="F8729" s="80">
        <v>710879</v>
      </c>
      <c r="G8729" s="80">
        <v>8</v>
      </c>
      <c r="H8729" s="280" t="s">
        <v>1394</v>
      </c>
      <c r="I8729" s="80"/>
    </row>
    <row r="8730" spans="1:9">
      <c r="A8730" s="280" t="s">
        <v>10140</v>
      </c>
      <c r="B8730" s="280" t="s">
        <v>1436</v>
      </c>
      <c r="C8730" s="280" t="s">
        <v>1211</v>
      </c>
      <c r="D8730" s="280" t="s">
        <v>1347</v>
      </c>
      <c r="E8730" s="80">
        <v>0</v>
      </c>
      <c r="F8730" s="80">
        <v>710879</v>
      </c>
      <c r="G8730" s="80">
        <v>8</v>
      </c>
      <c r="H8730" s="280" t="s">
        <v>1394</v>
      </c>
      <c r="I8730" s="80"/>
    </row>
    <row r="8731" spans="1:9">
      <c r="A8731" s="280" t="s">
        <v>10141</v>
      </c>
      <c r="B8731" s="280" t="s">
        <v>1457</v>
      </c>
      <c r="C8731" s="280" t="s">
        <v>1211</v>
      </c>
      <c r="D8731" s="280" t="s">
        <v>1344</v>
      </c>
      <c r="E8731" s="80">
        <v>7.3941847453274105</v>
      </c>
      <c r="F8731" s="80">
        <v>710879</v>
      </c>
      <c r="G8731" s="80">
        <v>8</v>
      </c>
      <c r="H8731" s="280" t="s">
        <v>1342</v>
      </c>
      <c r="I8731" s="80"/>
    </row>
    <row r="8732" spans="1:9">
      <c r="A8732" s="280" t="s">
        <v>10142</v>
      </c>
      <c r="B8732" s="280" t="s">
        <v>1393</v>
      </c>
      <c r="C8732" s="280" t="s">
        <v>1211</v>
      </c>
      <c r="D8732" s="280" t="s">
        <v>1344</v>
      </c>
      <c r="E8732" s="80">
        <v>0</v>
      </c>
      <c r="F8732" s="80">
        <v>710879</v>
      </c>
      <c r="G8732" s="80">
        <v>8</v>
      </c>
      <c r="H8732" s="280" t="s">
        <v>1394</v>
      </c>
      <c r="I8732" s="80"/>
    </row>
    <row r="8733" spans="1:9">
      <c r="A8733" s="280" t="s">
        <v>10143</v>
      </c>
      <c r="B8733" s="280" t="s">
        <v>1415</v>
      </c>
      <c r="C8733" s="280" t="s">
        <v>1211</v>
      </c>
      <c r="D8733" s="280" t="s">
        <v>1344</v>
      </c>
      <c r="E8733" s="80">
        <v>0</v>
      </c>
      <c r="F8733" s="80">
        <v>710879</v>
      </c>
      <c r="G8733" s="80">
        <v>8</v>
      </c>
      <c r="H8733" s="280" t="s">
        <v>1394</v>
      </c>
      <c r="I8733" s="80"/>
    </row>
    <row r="8734" spans="1:9">
      <c r="A8734" s="280" t="s">
        <v>10144</v>
      </c>
      <c r="B8734" s="280" t="s">
        <v>1436</v>
      </c>
      <c r="C8734" s="280" t="s">
        <v>1211</v>
      </c>
      <c r="D8734" s="280" t="s">
        <v>1344</v>
      </c>
      <c r="E8734" s="80">
        <v>0</v>
      </c>
      <c r="F8734" s="80">
        <v>710879</v>
      </c>
      <c r="G8734" s="80">
        <v>8</v>
      </c>
      <c r="H8734" s="280" t="s">
        <v>1394</v>
      </c>
      <c r="I8734" s="80"/>
    </row>
    <row r="8735" spans="1:9">
      <c r="A8735" s="280" t="s">
        <v>10145</v>
      </c>
      <c r="B8735" s="280" t="s">
        <v>5752</v>
      </c>
      <c r="C8735" s="280" t="s">
        <v>1212</v>
      </c>
      <c r="D8735" s="280" t="s">
        <v>1394</v>
      </c>
      <c r="E8735" s="80">
        <v>1</v>
      </c>
      <c r="F8735" s="80">
        <v>710879</v>
      </c>
      <c r="G8735" s="80">
        <v>8</v>
      </c>
      <c r="H8735" s="280" t="s">
        <v>1394</v>
      </c>
      <c r="I8735" s="80"/>
    </row>
    <row r="8736" spans="1:9">
      <c r="A8736" s="280" t="s">
        <v>10146</v>
      </c>
      <c r="B8736" s="280" t="s">
        <v>5754</v>
      </c>
      <c r="C8736" s="280" t="s">
        <v>1212</v>
      </c>
      <c r="D8736" s="280" t="s">
        <v>1394</v>
      </c>
      <c r="E8736" s="80">
        <v>1838406.3512047937</v>
      </c>
      <c r="F8736" s="80">
        <v>710879</v>
      </c>
      <c r="G8736" s="80">
        <v>8</v>
      </c>
      <c r="H8736" s="280" t="s">
        <v>1394</v>
      </c>
      <c r="I8736" s="80"/>
    </row>
    <row r="8737" spans="1:9">
      <c r="A8737" s="280" t="s">
        <v>10147</v>
      </c>
      <c r="B8737" s="280" t="s">
        <v>1457</v>
      </c>
      <c r="C8737" s="280" t="s">
        <v>1212</v>
      </c>
      <c r="D8737" s="280" t="s">
        <v>1211</v>
      </c>
      <c r="E8737" s="80">
        <v>0.95181238876636165</v>
      </c>
      <c r="F8737" s="80">
        <v>710879</v>
      </c>
      <c r="G8737" s="80">
        <v>8</v>
      </c>
      <c r="H8737" s="280" t="s">
        <v>1342</v>
      </c>
      <c r="I8737" s="80"/>
    </row>
    <row r="8738" spans="1:9">
      <c r="A8738" s="280" t="s">
        <v>10148</v>
      </c>
      <c r="B8738" s="280" t="s">
        <v>1457</v>
      </c>
      <c r="C8738" s="280" t="s">
        <v>1212</v>
      </c>
      <c r="D8738" s="280" t="s">
        <v>1212</v>
      </c>
      <c r="E8738" s="80">
        <v>1</v>
      </c>
      <c r="F8738" s="80">
        <v>710879</v>
      </c>
      <c r="G8738" s="80">
        <v>8</v>
      </c>
      <c r="H8738" s="280" t="s">
        <v>1342</v>
      </c>
      <c r="I8738" s="80"/>
    </row>
    <row r="8739" spans="1:9">
      <c r="A8739" s="280" t="s">
        <v>10149</v>
      </c>
      <c r="B8739" s="280" t="s">
        <v>1457</v>
      </c>
      <c r="C8739" s="280" t="s">
        <v>1212</v>
      </c>
      <c r="D8739" s="280" t="s">
        <v>1213</v>
      </c>
      <c r="E8739" s="80">
        <v>0.95244755182149909</v>
      </c>
      <c r="F8739" s="80">
        <v>710879</v>
      </c>
      <c r="G8739" s="80">
        <v>8</v>
      </c>
      <c r="H8739" s="280" t="s">
        <v>1342</v>
      </c>
      <c r="I8739" s="80"/>
    </row>
    <row r="8740" spans="1:9">
      <c r="A8740" s="280" t="s">
        <v>10150</v>
      </c>
      <c r="B8740" s="280" t="s">
        <v>1457</v>
      </c>
      <c r="C8740" s="280" t="s">
        <v>1212</v>
      </c>
      <c r="D8740" s="280" t="s">
        <v>1214</v>
      </c>
      <c r="E8740" s="80">
        <v>0.99452003943297418</v>
      </c>
      <c r="F8740" s="80">
        <v>710879</v>
      </c>
      <c r="G8740" s="80">
        <v>8</v>
      </c>
      <c r="H8740" s="280" t="s">
        <v>1342</v>
      </c>
      <c r="I8740" s="80"/>
    </row>
    <row r="8741" spans="1:9">
      <c r="A8741" s="280" t="s">
        <v>10151</v>
      </c>
      <c r="B8741" s="280" t="s">
        <v>1457</v>
      </c>
      <c r="C8741" s="280" t="s">
        <v>1212</v>
      </c>
      <c r="D8741" s="280" t="s">
        <v>1215</v>
      </c>
      <c r="E8741" s="80">
        <v>0.99711804501536361</v>
      </c>
      <c r="F8741" s="80">
        <v>710879</v>
      </c>
      <c r="G8741" s="80">
        <v>8</v>
      </c>
      <c r="H8741" s="280" t="s">
        <v>1342</v>
      </c>
      <c r="I8741" s="80"/>
    </row>
    <row r="8742" spans="1:9">
      <c r="A8742" s="280" t="s">
        <v>10152</v>
      </c>
      <c r="B8742" s="280" t="s">
        <v>1457</v>
      </c>
      <c r="C8742" s="280" t="s">
        <v>1212</v>
      </c>
      <c r="D8742" s="280" t="s">
        <v>1216</v>
      </c>
      <c r="E8742" s="80">
        <v>1.1909200591205391</v>
      </c>
      <c r="F8742" s="80">
        <v>710879</v>
      </c>
      <c r="G8742" s="80">
        <v>8</v>
      </c>
      <c r="H8742" s="280" t="s">
        <v>1342</v>
      </c>
      <c r="I8742" s="80"/>
    </row>
    <row r="8743" spans="1:9">
      <c r="A8743" s="280" t="s">
        <v>10153</v>
      </c>
      <c r="B8743" s="280" t="s">
        <v>1457</v>
      </c>
      <c r="C8743" s="280" t="s">
        <v>1212</v>
      </c>
      <c r="D8743" s="280" t="s">
        <v>1217</v>
      </c>
      <c r="E8743" s="80">
        <v>0.91948034095764242</v>
      </c>
      <c r="F8743" s="80">
        <v>710879</v>
      </c>
      <c r="G8743" s="80">
        <v>8</v>
      </c>
      <c r="H8743" s="280" t="s">
        <v>1342</v>
      </c>
      <c r="I8743" s="80"/>
    </row>
    <row r="8744" spans="1:9">
      <c r="A8744" s="280" t="s">
        <v>10154</v>
      </c>
      <c r="B8744" s="280" t="s">
        <v>1457</v>
      </c>
      <c r="C8744" s="280" t="s">
        <v>1212</v>
      </c>
      <c r="D8744" s="280" t="s">
        <v>1218</v>
      </c>
      <c r="E8744" s="80">
        <v>1.2369467413912634</v>
      </c>
      <c r="F8744" s="80">
        <v>710879</v>
      </c>
      <c r="G8744" s="80">
        <v>8</v>
      </c>
      <c r="H8744" s="280" t="s">
        <v>1342</v>
      </c>
      <c r="I8744" s="80"/>
    </row>
    <row r="8745" spans="1:9">
      <c r="A8745" s="280" t="s">
        <v>10155</v>
      </c>
      <c r="B8745" s="280" t="s">
        <v>1457</v>
      </c>
      <c r="C8745" s="280" t="s">
        <v>1212</v>
      </c>
      <c r="D8745" s="280" t="s">
        <v>1219</v>
      </c>
      <c r="E8745" s="80">
        <v>160213.90103032679</v>
      </c>
      <c r="F8745" s="80">
        <v>710879</v>
      </c>
      <c r="G8745" s="80">
        <v>8</v>
      </c>
      <c r="H8745" s="280" t="s">
        <v>1342</v>
      </c>
      <c r="I8745" s="80"/>
    </row>
    <row r="8746" spans="1:9">
      <c r="A8746" s="280" t="s">
        <v>10156</v>
      </c>
      <c r="B8746" s="280" t="s">
        <v>1457</v>
      </c>
      <c r="C8746" s="280" t="s">
        <v>1212</v>
      </c>
      <c r="D8746" s="280" t="s">
        <v>1347</v>
      </c>
      <c r="E8746" s="80">
        <v>2.8666673304390615</v>
      </c>
      <c r="F8746" s="80">
        <v>710879</v>
      </c>
      <c r="G8746" s="80">
        <v>8</v>
      </c>
      <c r="H8746" s="280" t="s">
        <v>1342</v>
      </c>
      <c r="I8746" s="80"/>
    </row>
    <row r="8747" spans="1:9">
      <c r="A8747" s="280" t="s">
        <v>10157</v>
      </c>
      <c r="B8747" s="280" t="s">
        <v>1393</v>
      </c>
      <c r="C8747" s="280" t="s">
        <v>1212</v>
      </c>
      <c r="D8747" s="280" t="s">
        <v>1347</v>
      </c>
      <c r="E8747" s="80">
        <v>1.1928893665447988E-3</v>
      </c>
      <c r="F8747" s="80">
        <v>710879</v>
      </c>
      <c r="G8747" s="80">
        <v>8</v>
      </c>
      <c r="H8747" s="280" t="s">
        <v>1394</v>
      </c>
      <c r="I8747" s="80"/>
    </row>
    <row r="8748" spans="1:9">
      <c r="A8748" s="280" t="s">
        <v>10158</v>
      </c>
      <c r="B8748" s="280" t="s">
        <v>1415</v>
      </c>
      <c r="C8748" s="280" t="s">
        <v>1212</v>
      </c>
      <c r="D8748" s="280" t="s">
        <v>1347</v>
      </c>
      <c r="E8748" s="80">
        <v>5.6313280380920934E-4</v>
      </c>
      <c r="F8748" s="80">
        <v>710879</v>
      </c>
      <c r="G8748" s="80">
        <v>8</v>
      </c>
      <c r="H8748" s="280" t="s">
        <v>1394</v>
      </c>
      <c r="I8748" s="80"/>
    </row>
    <row r="8749" spans="1:9">
      <c r="A8749" s="280" t="s">
        <v>10159</v>
      </c>
      <c r="B8749" s="280" t="s">
        <v>1436</v>
      </c>
      <c r="C8749" s="280" t="s">
        <v>1212</v>
      </c>
      <c r="D8749" s="280" t="s">
        <v>1347</v>
      </c>
      <c r="E8749" s="80">
        <v>2.6584068632834657E-4</v>
      </c>
      <c r="F8749" s="80">
        <v>710879</v>
      </c>
      <c r="G8749" s="80">
        <v>8</v>
      </c>
      <c r="H8749" s="280" t="s">
        <v>1394</v>
      </c>
      <c r="I8749" s="80"/>
    </row>
    <row r="8750" spans="1:9">
      <c r="A8750" s="280" t="s">
        <v>10160</v>
      </c>
      <c r="B8750" s="280" t="s">
        <v>1457</v>
      </c>
      <c r="C8750" s="280" t="s">
        <v>1212</v>
      </c>
      <c r="D8750" s="280" t="s">
        <v>1344</v>
      </c>
      <c r="E8750" s="80">
        <v>7.0378941882540804</v>
      </c>
      <c r="F8750" s="80">
        <v>710879</v>
      </c>
      <c r="G8750" s="80">
        <v>8</v>
      </c>
      <c r="H8750" s="280" t="s">
        <v>1342</v>
      </c>
      <c r="I8750" s="80"/>
    </row>
    <row r="8751" spans="1:9">
      <c r="A8751" s="280" t="s">
        <v>10161</v>
      </c>
      <c r="B8751" s="280" t="s">
        <v>1393</v>
      </c>
      <c r="C8751" s="280" t="s">
        <v>1212</v>
      </c>
      <c r="D8751" s="280" t="s">
        <v>1344</v>
      </c>
      <c r="E8751" s="80">
        <v>0</v>
      </c>
      <c r="F8751" s="80">
        <v>710879</v>
      </c>
      <c r="G8751" s="80">
        <v>8</v>
      </c>
      <c r="H8751" s="280" t="s">
        <v>1394</v>
      </c>
      <c r="I8751" s="80"/>
    </row>
    <row r="8752" spans="1:9">
      <c r="A8752" s="280" t="s">
        <v>10162</v>
      </c>
      <c r="B8752" s="280" t="s">
        <v>1415</v>
      </c>
      <c r="C8752" s="280" t="s">
        <v>1212</v>
      </c>
      <c r="D8752" s="280" t="s">
        <v>1344</v>
      </c>
      <c r="E8752" s="80">
        <v>0</v>
      </c>
      <c r="F8752" s="80">
        <v>710879</v>
      </c>
      <c r="G8752" s="80">
        <v>8</v>
      </c>
      <c r="H8752" s="280" t="s">
        <v>1394</v>
      </c>
      <c r="I8752" s="80"/>
    </row>
    <row r="8753" spans="1:9">
      <c r="A8753" s="280" t="s">
        <v>10163</v>
      </c>
      <c r="B8753" s="280" t="s">
        <v>1436</v>
      </c>
      <c r="C8753" s="280" t="s">
        <v>1212</v>
      </c>
      <c r="D8753" s="280" t="s">
        <v>1344</v>
      </c>
      <c r="E8753" s="80">
        <v>0</v>
      </c>
      <c r="F8753" s="80">
        <v>710879</v>
      </c>
      <c r="G8753" s="80">
        <v>8</v>
      </c>
      <c r="H8753" s="280" t="s">
        <v>1394</v>
      </c>
      <c r="I8753" s="80"/>
    </row>
    <row r="8754" spans="1:9">
      <c r="A8754" s="280" t="s">
        <v>10164</v>
      </c>
      <c r="B8754" s="280" t="s">
        <v>5752</v>
      </c>
      <c r="C8754" s="280" t="s">
        <v>1213</v>
      </c>
      <c r="D8754" s="280" t="s">
        <v>1394</v>
      </c>
      <c r="E8754" s="80">
        <v>1</v>
      </c>
      <c r="F8754" s="80">
        <v>710879</v>
      </c>
      <c r="G8754" s="80">
        <v>8</v>
      </c>
      <c r="H8754" s="280" t="s">
        <v>1394</v>
      </c>
      <c r="I8754" s="80"/>
    </row>
    <row r="8755" spans="1:9">
      <c r="A8755" s="280" t="s">
        <v>10165</v>
      </c>
      <c r="B8755" s="280" t="s">
        <v>5754</v>
      </c>
      <c r="C8755" s="280" t="s">
        <v>1213</v>
      </c>
      <c r="D8755" s="280" t="s">
        <v>1394</v>
      </c>
      <c r="E8755" s="80">
        <v>1929992.8786237184</v>
      </c>
      <c r="F8755" s="80">
        <v>710879</v>
      </c>
      <c r="G8755" s="80">
        <v>8</v>
      </c>
      <c r="H8755" s="280" t="s">
        <v>1394</v>
      </c>
      <c r="I8755" s="80"/>
    </row>
    <row r="8756" spans="1:9">
      <c r="A8756" s="280" t="s">
        <v>10166</v>
      </c>
      <c r="B8756" s="280" t="s">
        <v>1457</v>
      </c>
      <c r="C8756" s="280" t="s">
        <v>1213</v>
      </c>
      <c r="D8756" s="280" t="s">
        <v>1211</v>
      </c>
      <c r="E8756" s="80">
        <v>0.99927586763039233</v>
      </c>
      <c r="F8756" s="80">
        <v>710879</v>
      </c>
      <c r="G8756" s="80">
        <v>8</v>
      </c>
      <c r="H8756" s="280" t="s">
        <v>1342</v>
      </c>
      <c r="I8756" s="80"/>
    </row>
    <row r="8757" spans="1:9">
      <c r="A8757" s="280" t="s">
        <v>10167</v>
      </c>
      <c r="B8757" s="280" t="s">
        <v>1457</v>
      </c>
      <c r="C8757" s="280" t="s">
        <v>1213</v>
      </c>
      <c r="D8757" s="280" t="s">
        <v>1212</v>
      </c>
      <c r="E8757" s="80">
        <v>1.0570364569168962</v>
      </c>
      <c r="F8757" s="80">
        <v>710879</v>
      </c>
      <c r="G8757" s="80">
        <v>8</v>
      </c>
      <c r="H8757" s="280" t="s">
        <v>1342</v>
      </c>
      <c r="I8757" s="80"/>
    </row>
    <row r="8758" spans="1:9">
      <c r="A8758" s="280" t="s">
        <v>10168</v>
      </c>
      <c r="B8758" s="280" t="s">
        <v>1457</v>
      </c>
      <c r="C8758" s="280" t="s">
        <v>1213</v>
      </c>
      <c r="D8758" s="280" t="s">
        <v>1213</v>
      </c>
      <c r="E8758" s="80">
        <v>1</v>
      </c>
      <c r="F8758" s="80">
        <v>710879</v>
      </c>
      <c r="G8758" s="80">
        <v>8</v>
      </c>
      <c r="H8758" s="280" t="s">
        <v>1342</v>
      </c>
      <c r="I8758" s="80"/>
    </row>
    <row r="8759" spans="1:9">
      <c r="A8759" s="280" t="s">
        <v>10169</v>
      </c>
      <c r="B8759" s="280" t="s">
        <v>1457</v>
      </c>
      <c r="C8759" s="280" t="s">
        <v>1213</v>
      </c>
      <c r="D8759" s="280" t="s">
        <v>1214</v>
      </c>
      <c r="E8759" s="80">
        <v>1.0462763507609554</v>
      </c>
      <c r="F8759" s="80">
        <v>710879</v>
      </c>
      <c r="G8759" s="80">
        <v>8</v>
      </c>
      <c r="H8759" s="280" t="s">
        <v>1342</v>
      </c>
      <c r="I8759" s="80"/>
    </row>
    <row r="8760" spans="1:9">
      <c r="A8760" s="280" t="s">
        <v>10170</v>
      </c>
      <c r="B8760" s="280" t="s">
        <v>1457</v>
      </c>
      <c r="C8760" s="280" t="s">
        <v>1213</v>
      </c>
      <c r="D8760" s="280" t="s">
        <v>1215</v>
      </c>
      <c r="E8760" s="80">
        <v>1.0539307214953146</v>
      </c>
      <c r="F8760" s="80">
        <v>710879</v>
      </c>
      <c r="G8760" s="80">
        <v>8</v>
      </c>
      <c r="H8760" s="280" t="s">
        <v>1342</v>
      </c>
      <c r="I8760" s="80"/>
    </row>
    <row r="8761" spans="1:9">
      <c r="A8761" s="280" t="s">
        <v>10171</v>
      </c>
      <c r="B8761" s="280" t="s">
        <v>1457</v>
      </c>
      <c r="C8761" s="280" t="s">
        <v>1213</v>
      </c>
      <c r="D8761" s="280" t="s">
        <v>1216</v>
      </c>
      <c r="E8761" s="80">
        <v>1.2633205414173785</v>
      </c>
      <c r="F8761" s="80">
        <v>710879</v>
      </c>
      <c r="G8761" s="80">
        <v>8</v>
      </c>
      <c r="H8761" s="280" t="s">
        <v>1342</v>
      </c>
      <c r="I8761" s="80"/>
    </row>
    <row r="8762" spans="1:9">
      <c r="A8762" s="280" t="s">
        <v>10172</v>
      </c>
      <c r="B8762" s="280" t="s">
        <v>1457</v>
      </c>
      <c r="C8762" s="280" t="s">
        <v>1213</v>
      </c>
      <c r="D8762" s="280" t="s">
        <v>1217</v>
      </c>
      <c r="E8762" s="80">
        <v>0.97113925607098395</v>
      </c>
      <c r="F8762" s="80">
        <v>710879</v>
      </c>
      <c r="G8762" s="80">
        <v>8</v>
      </c>
      <c r="H8762" s="280" t="s">
        <v>1342</v>
      </c>
      <c r="I8762" s="80"/>
    </row>
    <row r="8763" spans="1:9">
      <c r="A8763" s="280" t="s">
        <v>10173</v>
      </c>
      <c r="B8763" s="280" t="s">
        <v>1457</v>
      </c>
      <c r="C8763" s="280" t="s">
        <v>1213</v>
      </c>
      <c r="D8763" s="280" t="s">
        <v>1218</v>
      </c>
      <c r="E8763" s="80">
        <v>1.2982084655132775</v>
      </c>
      <c r="F8763" s="80">
        <v>710879</v>
      </c>
      <c r="G8763" s="80">
        <v>8</v>
      </c>
      <c r="H8763" s="280" t="s">
        <v>1342</v>
      </c>
      <c r="I8763" s="80"/>
    </row>
    <row r="8764" spans="1:9">
      <c r="A8764" s="280" t="s">
        <v>10174</v>
      </c>
      <c r="B8764" s="280" t="s">
        <v>1457</v>
      </c>
      <c r="C8764" s="280" t="s">
        <v>1213</v>
      </c>
      <c r="D8764" s="280" t="s">
        <v>1219</v>
      </c>
      <c r="E8764" s="80">
        <v>169375.82276418005</v>
      </c>
      <c r="F8764" s="80">
        <v>710879</v>
      </c>
      <c r="G8764" s="80">
        <v>8</v>
      </c>
      <c r="H8764" s="280" t="s">
        <v>1342</v>
      </c>
      <c r="I8764" s="80"/>
    </row>
    <row r="8765" spans="1:9">
      <c r="A8765" s="280" t="s">
        <v>10175</v>
      </c>
      <c r="B8765" s="280" t="s">
        <v>1457</v>
      </c>
      <c r="C8765" s="280" t="s">
        <v>1213</v>
      </c>
      <c r="D8765" s="280" t="s">
        <v>1347</v>
      </c>
      <c r="E8765" s="80">
        <v>3.0100152278634353</v>
      </c>
      <c r="F8765" s="80">
        <v>710879</v>
      </c>
      <c r="G8765" s="80">
        <v>8</v>
      </c>
      <c r="H8765" s="280" t="s">
        <v>1342</v>
      </c>
      <c r="I8765" s="80"/>
    </row>
    <row r="8766" spans="1:9">
      <c r="A8766" s="280" t="s">
        <v>10176</v>
      </c>
      <c r="B8766" s="280" t="s">
        <v>1393</v>
      </c>
      <c r="C8766" s="280" t="s">
        <v>1213</v>
      </c>
      <c r="D8766" s="280" t="s">
        <v>1347</v>
      </c>
      <c r="E8766" s="80">
        <v>0</v>
      </c>
      <c r="F8766" s="80">
        <v>710879</v>
      </c>
      <c r="G8766" s="80">
        <v>8</v>
      </c>
      <c r="H8766" s="280" t="s">
        <v>1394</v>
      </c>
      <c r="I8766" s="80"/>
    </row>
    <row r="8767" spans="1:9">
      <c r="A8767" s="280" t="s">
        <v>10177</v>
      </c>
      <c r="B8767" s="280" t="s">
        <v>1415</v>
      </c>
      <c r="C8767" s="280" t="s">
        <v>1213</v>
      </c>
      <c r="D8767" s="280" t="s">
        <v>1347</v>
      </c>
      <c r="E8767" s="80">
        <v>0</v>
      </c>
      <c r="F8767" s="80">
        <v>710879</v>
      </c>
      <c r="G8767" s="80">
        <v>8</v>
      </c>
      <c r="H8767" s="280" t="s">
        <v>1394</v>
      </c>
      <c r="I8767" s="80"/>
    </row>
    <row r="8768" spans="1:9">
      <c r="A8768" s="280" t="s">
        <v>10178</v>
      </c>
      <c r="B8768" s="280" t="s">
        <v>1436</v>
      </c>
      <c r="C8768" s="280" t="s">
        <v>1213</v>
      </c>
      <c r="D8768" s="280" t="s">
        <v>1347</v>
      </c>
      <c r="E8768" s="80">
        <v>0</v>
      </c>
      <c r="F8768" s="80">
        <v>710879</v>
      </c>
      <c r="G8768" s="80">
        <v>8</v>
      </c>
      <c r="H8768" s="280" t="s">
        <v>1394</v>
      </c>
      <c r="I8768" s="80"/>
    </row>
    <row r="8769" spans="1:9">
      <c r="A8769" s="280" t="s">
        <v>10179</v>
      </c>
      <c r="B8769" s="280" t="s">
        <v>1457</v>
      </c>
      <c r="C8769" s="280" t="s">
        <v>1213</v>
      </c>
      <c r="D8769" s="280" t="s">
        <v>1344</v>
      </c>
      <c r="E8769" s="80">
        <v>7.3888381805047008</v>
      </c>
      <c r="F8769" s="80">
        <v>710879</v>
      </c>
      <c r="G8769" s="80">
        <v>8</v>
      </c>
      <c r="H8769" s="280" t="s">
        <v>1342</v>
      </c>
      <c r="I8769" s="80"/>
    </row>
    <row r="8770" spans="1:9">
      <c r="A8770" s="280" t="s">
        <v>10180</v>
      </c>
      <c r="B8770" s="280" t="s">
        <v>1393</v>
      </c>
      <c r="C8770" s="280" t="s">
        <v>1213</v>
      </c>
      <c r="D8770" s="280" t="s">
        <v>1344</v>
      </c>
      <c r="E8770" s="80">
        <v>0</v>
      </c>
      <c r="F8770" s="80">
        <v>710879</v>
      </c>
      <c r="G8770" s="80">
        <v>8</v>
      </c>
      <c r="H8770" s="280" t="s">
        <v>1394</v>
      </c>
      <c r="I8770" s="80"/>
    </row>
    <row r="8771" spans="1:9">
      <c r="A8771" s="280" t="s">
        <v>10181</v>
      </c>
      <c r="B8771" s="280" t="s">
        <v>1415</v>
      </c>
      <c r="C8771" s="280" t="s">
        <v>1213</v>
      </c>
      <c r="D8771" s="280" t="s">
        <v>1344</v>
      </c>
      <c r="E8771" s="80">
        <v>0</v>
      </c>
      <c r="F8771" s="80">
        <v>710879</v>
      </c>
      <c r="G8771" s="80">
        <v>8</v>
      </c>
      <c r="H8771" s="280" t="s">
        <v>1394</v>
      </c>
      <c r="I8771" s="80"/>
    </row>
    <row r="8772" spans="1:9">
      <c r="A8772" s="280" t="s">
        <v>10182</v>
      </c>
      <c r="B8772" s="280" t="s">
        <v>1436</v>
      </c>
      <c r="C8772" s="280" t="s">
        <v>1213</v>
      </c>
      <c r="D8772" s="280" t="s">
        <v>1344</v>
      </c>
      <c r="E8772" s="80">
        <v>0</v>
      </c>
      <c r="F8772" s="80">
        <v>710879</v>
      </c>
      <c r="G8772" s="80">
        <v>8</v>
      </c>
      <c r="H8772" s="280" t="s">
        <v>1394</v>
      </c>
      <c r="I8772" s="80"/>
    </row>
    <row r="8773" spans="1:9">
      <c r="A8773" s="280" t="s">
        <v>10183</v>
      </c>
      <c r="B8773" s="280" t="s">
        <v>5752</v>
      </c>
      <c r="C8773" s="280" t="s">
        <v>1214</v>
      </c>
      <c r="D8773" s="280" t="s">
        <v>1394</v>
      </c>
      <c r="E8773" s="80">
        <v>1</v>
      </c>
      <c r="F8773" s="80">
        <v>710879</v>
      </c>
      <c r="G8773" s="80">
        <v>8</v>
      </c>
      <c r="H8773" s="280" t="s">
        <v>1394</v>
      </c>
      <c r="I8773" s="80"/>
    </row>
    <row r="8774" spans="1:9">
      <c r="A8774" s="280" t="s">
        <v>10184</v>
      </c>
      <c r="B8774" s="280" t="s">
        <v>5754</v>
      </c>
      <c r="C8774" s="280" t="s">
        <v>1214</v>
      </c>
      <c r="D8774" s="280" t="s">
        <v>1394</v>
      </c>
      <c r="E8774" s="80">
        <v>1848033.6928693918</v>
      </c>
      <c r="F8774" s="80">
        <v>710879</v>
      </c>
      <c r="G8774" s="80">
        <v>8</v>
      </c>
      <c r="H8774" s="280" t="s">
        <v>1394</v>
      </c>
      <c r="I8774" s="80"/>
    </row>
    <row r="8775" spans="1:9">
      <c r="A8775" s="280" t="s">
        <v>10185</v>
      </c>
      <c r="B8775" s="280" t="s">
        <v>1457</v>
      </c>
      <c r="C8775" s="280" t="s">
        <v>1214</v>
      </c>
      <c r="D8775" s="280" t="s">
        <v>1211</v>
      </c>
      <c r="E8775" s="80">
        <v>0.95715764751256927</v>
      </c>
      <c r="F8775" s="80">
        <v>710879</v>
      </c>
      <c r="G8775" s="80">
        <v>8</v>
      </c>
      <c r="H8775" s="280" t="s">
        <v>1342</v>
      </c>
      <c r="I8775" s="80"/>
    </row>
    <row r="8776" spans="1:9">
      <c r="A8776" s="280" t="s">
        <v>10186</v>
      </c>
      <c r="B8776" s="280" t="s">
        <v>1457</v>
      </c>
      <c r="C8776" s="280" t="s">
        <v>1214</v>
      </c>
      <c r="D8776" s="280" t="s">
        <v>1212</v>
      </c>
      <c r="E8776" s="80">
        <v>1.0106548487894349</v>
      </c>
      <c r="F8776" s="80">
        <v>710879</v>
      </c>
      <c r="G8776" s="80">
        <v>8</v>
      </c>
      <c r="H8776" s="280" t="s">
        <v>1342</v>
      </c>
      <c r="I8776" s="80"/>
    </row>
    <row r="8777" spans="1:9">
      <c r="A8777" s="280" t="s">
        <v>10187</v>
      </c>
      <c r="B8777" s="280" t="s">
        <v>1457</v>
      </c>
      <c r="C8777" s="280" t="s">
        <v>1214</v>
      </c>
      <c r="D8777" s="280" t="s">
        <v>1213</v>
      </c>
      <c r="E8777" s="80">
        <v>0.9578582011595913</v>
      </c>
      <c r="F8777" s="80">
        <v>710879</v>
      </c>
      <c r="G8777" s="80">
        <v>8</v>
      </c>
      <c r="H8777" s="280" t="s">
        <v>1342</v>
      </c>
      <c r="I8777" s="80"/>
    </row>
    <row r="8778" spans="1:9">
      <c r="A8778" s="280" t="s">
        <v>10188</v>
      </c>
      <c r="B8778" s="280" t="s">
        <v>1457</v>
      </c>
      <c r="C8778" s="280" t="s">
        <v>1214</v>
      </c>
      <c r="D8778" s="280" t="s">
        <v>1214</v>
      </c>
      <c r="E8778" s="80">
        <v>1</v>
      </c>
      <c r="F8778" s="80">
        <v>710879</v>
      </c>
      <c r="G8778" s="80">
        <v>8</v>
      </c>
      <c r="H8778" s="280" t="s">
        <v>1342</v>
      </c>
      <c r="I8778" s="80"/>
    </row>
    <row r="8779" spans="1:9">
      <c r="A8779" s="280" t="s">
        <v>10189</v>
      </c>
      <c r="B8779" s="280" t="s">
        <v>1457</v>
      </c>
      <c r="C8779" s="280" t="s">
        <v>1214</v>
      </c>
      <c r="D8779" s="280" t="s">
        <v>1215</v>
      </c>
      <c r="E8779" s="80">
        <v>1.0077397236678423</v>
      </c>
      <c r="F8779" s="80">
        <v>710879</v>
      </c>
      <c r="G8779" s="80">
        <v>8</v>
      </c>
      <c r="H8779" s="280" t="s">
        <v>1342</v>
      </c>
      <c r="I8779" s="80"/>
    </row>
    <row r="8780" spans="1:9">
      <c r="A8780" s="280" t="s">
        <v>10190</v>
      </c>
      <c r="B8780" s="280" t="s">
        <v>1457</v>
      </c>
      <c r="C8780" s="280" t="s">
        <v>1214</v>
      </c>
      <c r="D8780" s="280" t="s">
        <v>1216</v>
      </c>
      <c r="E8780" s="80">
        <v>1.2011645423703123</v>
      </c>
      <c r="F8780" s="80">
        <v>710879</v>
      </c>
      <c r="G8780" s="80">
        <v>8</v>
      </c>
      <c r="H8780" s="280" t="s">
        <v>1342</v>
      </c>
      <c r="I8780" s="80"/>
    </row>
    <row r="8781" spans="1:9">
      <c r="A8781" s="280" t="s">
        <v>10191</v>
      </c>
      <c r="B8781" s="280" t="s">
        <v>1457</v>
      </c>
      <c r="C8781" s="280" t="s">
        <v>1214</v>
      </c>
      <c r="D8781" s="280" t="s">
        <v>1217</v>
      </c>
      <c r="E8781" s="80">
        <v>0.92868788446882022</v>
      </c>
      <c r="F8781" s="80">
        <v>710879</v>
      </c>
      <c r="G8781" s="80">
        <v>8</v>
      </c>
      <c r="H8781" s="280" t="s">
        <v>1342</v>
      </c>
      <c r="I8781" s="80"/>
    </row>
    <row r="8782" spans="1:9">
      <c r="A8782" s="280" t="s">
        <v>10192</v>
      </c>
      <c r="B8782" s="280" t="s">
        <v>1457</v>
      </c>
      <c r="C8782" s="280" t="s">
        <v>1214</v>
      </c>
      <c r="D8782" s="280" t="s">
        <v>1218</v>
      </c>
      <c r="E8782" s="80">
        <v>1.2428980898985682</v>
      </c>
      <c r="F8782" s="80">
        <v>710879</v>
      </c>
      <c r="G8782" s="80">
        <v>8</v>
      </c>
      <c r="H8782" s="280" t="s">
        <v>1342</v>
      </c>
      <c r="I8782" s="80"/>
    </row>
    <row r="8783" spans="1:9">
      <c r="A8783" s="280" t="s">
        <v>10193</v>
      </c>
      <c r="B8783" s="280" t="s">
        <v>1457</v>
      </c>
      <c r="C8783" s="280" t="s">
        <v>1214</v>
      </c>
      <c r="D8783" s="280" t="s">
        <v>1219</v>
      </c>
      <c r="E8783" s="80">
        <v>164345.22693073604</v>
      </c>
      <c r="F8783" s="80">
        <v>710879</v>
      </c>
      <c r="G8783" s="80">
        <v>8</v>
      </c>
      <c r="H8783" s="280" t="s">
        <v>1342</v>
      </c>
      <c r="I8783" s="80"/>
    </row>
    <row r="8784" spans="1:9">
      <c r="A8784" s="280" t="s">
        <v>10194</v>
      </c>
      <c r="B8784" s="280" t="s">
        <v>1457</v>
      </c>
      <c r="C8784" s="280" t="s">
        <v>1214</v>
      </c>
      <c r="D8784" s="280" t="s">
        <v>1347</v>
      </c>
      <c r="E8784" s="80">
        <v>2.8826379132083413</v>
      </c>
      <c r="F8784" s="80">
        <v>710879</v>
      </c>
      <c r="G8784" s="80">
        <v>8</v>
      </c>
      <c r="H8784" s="280" t="s">
        <v>1342</v>
      </c>
      <c r="I8784" s="80"/>
    </row>
    <row r="8785" spans="1:9">
      <c r="A8785" s="280" t="s">
        <v>10195</v>
      </c>
      <c r="B8785" s="280" t="s">
        <v>1393</v>
      </c>
      <c r="C8785" s="280" t="s">
        <v>1214</v>
      </c>
      <c r="D8785" s="280" t="s">
        <v>1347</v>
      </c>
      <c r="E8785" s="80">
        <v>0</v>
      </c>
      <c r="F8785" s="80">
        <v>710879</v>
      </c>
      <c r="G8785" s="80">
        <v>8</v>
      </c>
      <c r="H8785" s="280" t="s">
        <v>1394</v>
      </c>
      <c r="I8785" s="80"/>
    </row>
    <row r="8786" spans="1:9">
      <c r="A8786" s="280" t="s">
        <v>10196</v>
      </c>
      <c r="B8786" s="280" t="s">
        <v>1415</v>
      </c>
      <c r="C8786" s="280" t="s">
        <v>1214</v>
      </c>
      <c r="D8786" s="280" t="s">
        <v>1347</v>
      </c>
      <c r="E8786" s="80">
        <v>0</v>
      </c>
      <c r="F8786" s="80">
        <v>710879</v>
      </c>
      <c r="G8786" s="80">
        <v>8</v>
      </c>
      <c r="H8786" s="280" t="s">
        <v>1394</v>
      </c>
      <c r="I8786" s="80"/>
    </row>
    <row r="8787" spans="1:9">
      <c r="A8787" s="280" t="s">
        <v>10197</v>
      </c>
      <c r="B8787" s="280" t="s">
        <v>1436</v>
      </c>
      <c r="C8787" s="280" t="s">
        <v>1214</v>
      </c>
      <c r="D8787" s="280" t="s">
        <v>1347</v>
      </c>
      <c r="E8787" s="80">
        <v>0</v>
      </c>
      <c r="F8787" s="80">
        <v>710879</v>
      </c>
      <c r="G8787" s="80">
        <v>8</v>
      </c>
      <c r="H8787" s="280" t="s">
        <v>1394</v>
      </c>
      <c r="I8787" s="80"/>
    </row>
    <row r="8788" spans="1:9">
      <c r="A8788" s="280" t="s">
        <v>10198</v>
      </c>
      <c r="B8788" s="280" t="s">
        <v>1457</v>
      </c>
      <c r="C8788" s="280" t="s">
        <v>1214</v>
      </c>
      <c r="D8788" s="280" t="s">
        <v>1344</v>
      </c>
      <c r="E8788" s="80">
        <v>7.0753361536853268</v>
      </c>
      <c r="F8788" s="80">
        <v>710879</v>
      </c>
      <c r="G8788" s="80">
        <v>8</v>
      </c>
      <c r="H8788" s="280" t="s">
        <v>1342</v>
      </c>
      <c r="I8788" s="80"/>
    </row>
    <row r="8789" spans="1:9">
      <c r="A8789" s="280" t="s">
        <v>10199</v>
      </c>
      <c r="B8789" s="280" t="s">
        <v>1393</v>
      </c>
      <c r="C8789" s="280" t="s">
        <v>1214</v>
      </c>
      <c r="D8789" s="280" t="s">
        <v>1344</v>
      </c>
      <c r="E8789" s="80">
        <v>0</v>
      </c>
      <c r="F8789" s="80">
        <v>710879</v>
      </c>
      <c r="G8789" s="80">
        <v>8</v>
      </c>
      <c r="H8789" s="280" t="s">
        <v>1394</v>
      </c>
      <c r="I8789" s="80"/>
    </row>
    <row r="8790" spans="1:9">
      <c r="A8790" s="280" t="s">
        <v>10200</v>
      </c>
      <c r="B8790" s="280" t="s">
        <v>1415</v>
      </c>
      <c r="C8790" s="280" t="s">
        <v>1214</v>
      </c>
      <c r="D8790" s="280" t="s">
        <v>1344</v>
      </c>
      <c r="E8790" s="80">
        <v>0</v>
      </c>
      <c r="F8790" s="80">
        <v>710879</v>
      </c>
      <c r="G8790" s="80">
        <v>8</v>
      </c>
      <c r="H8790" s="280" t="s">
        <v>1394</v>
      </c>
      <c r="I8790" s="80"/>
    </row>
    <row r="8791" spans="1:9">
      <c r="A8791" s="280" t="s">
        <v>10201</v>
      </c>
      <c r="B8791" s="280" t="s">
        <v>1436</v>
      </c>
      <c r="C8791" s="280" t="s">
        <v>1214</v>
      </c>
      <c r="D8791" s="280" t="s">
        <v>1344</v>
      </c>
      <c r="E8791" s="80">
        <v>0</v>
      </c>
      <c r="F8791" s="80">
        <v>710879</v>
      </c>
      <c r="G8791" s="80">
        <v>8</v>
      </c>
      <c r="H8791" s="280" t="s">
        <v>1394</v>
      </c>
      <c r="I8791" s="80"/>
    </row>
    <row r="8792" spans="1:9">
      <c r="A8792" s="280" t="s">
        <v>10202</v>
      </c>
      <c r="B8792" s="280" t="s">
        <v>5752</v>
      </c>
      <c r="C8792" s="280" t="s">
        <v>1215</v>
      </c>
      <c r="D8792" s="280" t="s">
        <v>1394</v>
      </c>
      <c r="E8792" s="80">
        <v>1</v>
      </c>
      <c r="F8792" s="80">
        <v>710879</v>
      </c>
      <c r="G8792" s="80">
        <v>8</v>
      </c>
      <c r="H8792" s="280" t="s">
        <v>1394</v>
      </c>
      <c r="I8792" s="80"/>
    </row>
    <row r="8793" spans="1:9">
      <c r="A8793" s="280" t="s">
        <v>10203</v>
      </c>
      <c r="B8793" s="280" t="s">
        <v>5754</v>
      </c>
      <c r="C8793" s="280" t="s">
        <v>1215</v>
      </c>
      <c r="D8793" s="280" t="s">
        <v>1394</v>
      </c>
      <c r="E8793" s="80">
        <v>1843559.2957657163</v>
      </c>
      <c r="F8793" s="80">
        <v>710879</v>
      </c>
      <c r="G8793" s="80">
        <v>8</v>
      </c>
      <c r="H8793" s="280" t="s">
        <v>1394</v>
      </c>
      <c r="I8793" s="80"/>
    </row>
    <row r="8794" spans="1:9">
      <c r="A8794" s="280" t="s">
        <v>10204</v>
      </c>
      <c r="B8794" s="280" t="s">
        <v>1457</v>
      </c>
      <c r="C8794" s="280" t="s">
        <v>1215</v>
      </c>
      <c r="D8794" s="280" t="s">
        <v>1211</v>
      </c>
      <c r="E8794" s="80">
        <v>0.95452439035924841</v>
      </c>
      <c r="F8794" s="80">
        <v>710879</v>
      </c>
      <c r="G8794" s="80">
        <v>8</v>
      </c>
      <c r="H8794" s="280" t="s">
        <v>1342</v>
      </c>
      <c r="I8794" s="80"/>
    </row>
    <row r="8795" spans="1:9">
      <c r="A8795" s="280" t="s">
        <v>10205</v>
      </c>
      <c r="B8795" s="280" t="s">
        <v>1457</v>
      </c>
      <c r="C8795" s="280" t="s">
        <v>1215</v>
      </c>
      <c r="D8795" s="280" t="s">
        <v>1212</v>
      </c>
      <c r="E8795" s="80">
        <v>1.0029080000798587</v>
      </c>
      <c r="F8795" s="80">
        <v>710879</v>
      </c>
      <c r="G8795" s="80">
        <v>8</v>
      </c>
      <c r="H8795" s="280" t="s">
        <v>1342</v>
      </c>
      <c r="I8795" s="80"/>
    </row>
    <row r="8796" spans="1:9">
      <c r="A8796" s="280" t="s">
        <v>10206</v>
      </c>
      <c r="B8796" s="280" t="s">
        <v>1457</v>
      </c>
      <c r="C8796" s="280" t="s">
        <v>1215</v>
      </c>
      <c r="D8796" s="280" t="s">
        <v>1213</v>
      </c>
      <c r="E8796" s="80">
        <v>0.95516163285571198</v>
      </c>
      <c r="F8796" s="80">
        <v>710879</v>
      </c>
      <c r="G8796" s="80">
        <v>8</v>
      </c>
      <c r="H8796" s="280" t="s">
        <v>1342</v>
      </c>
      <c r="I8796" s="80"/>
    </row>
    <row r="8797" spans="1:9">
      <c r="A8797" s="280" t="s">
        <v>10207</v>
      </c>
      <c r="B8797" s="280" t="s">
        <v>1457</v>
      </c>
      <c r="C8797" s="280" t="s">
        <v>1215</v>
      </c>
      <c r="D8797" s="280" t="s">
        <v>1214</v>
      </c>
      <c r="E8797" s="80">
        <v>0.99740643164950193</v>
      </c>
      <c r="F8797" s="80">
        <v>710879</v>
      </c>
      <c r="G8797" s="80">
        <v>8</v>
      </c>
      <c r="H8797" s="280" t="s">
        <v>1342</v>
      </c>
      <c r="I8797" s="80"/>
    </row>
    <row r="8798" spans="1:9">
      <c r="A8798" s="280" t="s">
        <v>10208</v>
      </c>
      <c r="B8798" s="280" t="s">
        <v>1457</v>
      </c>
      <c r="C8798" s="280" t="s">
        <v>1215</v>
      </c>
      <c r="D8798" s="280" t="s">
        <v>1215</v>
      </c>
      <c r="E8798" s="80">
        <v>1</v>
      </c>
      <c r="F8798" s="80">
        <v>710879</v>
      </c>
      <c r="G8798" s="80">
        <v>8</v>
      </c>
      <c r="H8798" s="280" t="s">
        <v>1342</v>
      </c>
      <c r="I8798" s="80"/>
    </row>
    <row r="8799" spans="1:9">
      <c r="A8799" s="280" t="s">
        <v>10209</v>
      </c>
      <c r="B8799" s="280" t="s">
        <v>1457</v>
      </c>
      <c r="C8799" s="280" t="s">
        <v>1215</v>
      </c>
      <c r="D8799" s="280" t="s">
        <v>1216</v>
      </c>
      <c r="E8799" s="80">
        <v>1.194613693925979</v>
      </c>
      <c r="F8799" s="80">
        <v>710879</v>
      </c>
      <c r="G8799" s="80">
        <v>8</v>
      </c>
      <c r="H8799" s="280" t="s">
        <v>1342</v>
      </c>
      <c r="I8799" s="80"/>
    </row>
    <row r="8800" spans="1:9">
      <c r="A8800" s="280" t="s">
        <v>10210</v>
      </c>
      <c r="B8800" s="280" t="s">
        <v>1457</v>
      </c>
      <c r="C8800" s="280" t="s">
        <v>1215</v>
      </c>
      <c r="D8800" s="280" t="s">
        <v>1217</v>
      </c>
      <c r="E8800" s="80">
        <v>0.9221385435545808</v>
      </c>
      <c r="F8800" s="80">
        <v>710879</v>
      </c>
      <c r="G8800" s="80">
        <v>8</v>
      </c>
      <c r="H8800" s="280" t="s">
        <v>1342</v>
      </c>
      <c r="I8800" s="80"/>
    </row>
    <row r="8801" spans="1:9">
      <c r="A8801" s="280" t="s">
        <v>10211</v>
      </c>
      <c r="B8801" s="280" t="s">
        <v>1457</v>
      </c>
      <c r="C8801" s="280" t="s">
        <v>1215</v>
      </c>
      <c r="D8801" s="280" t="s">
        <v>1218</v>
      </c>
      <c r="E8801" s="80">
        <v>1.2395558002987062</v>
      </c>
      <c r="F8801" s="80">
        <v>710879</v>
      </c>
      <c r="G8801" s="80">
        <v>8</v>
      </c>
      <c r="H8801" s="280" t="s">
        <v>1342</v>
      </c>
      <c r="I8801" s="80"/>
    </row>
    <row r="8802" spans="1:9">
      <c r="A8802" s="280" t="s">
        <v>10212</v>
      </c>
      <c r="B8802" s="280" t="s">
        <v>1457</v>
      </c>
      <c r="C8802" s="280" t="s">
        <v>1215</v>
      </c>
      <c r="D8802" s="280" t="s">
        <v>1219</v>
      </c>
      <c r="E8802" s="80">
        <v>160714.44428993485</v>
      </c>
      <c r="F8802" s="80">
        <v>710879</v>
      </c>
      <c r="G8802" s="80">
        <v>8</v>
      </c>
      <c r="H8802" s="280" t="s">
        <v>1342</v>
      </c>
      <c r="I8802" s="80"/>
    </row>
    <row r="8803" spans="1:9">
      <c r="A8803" s="280" t="s">
        <v>10213</v>
      </c>
      <c r="B8803" s="280" t="s">
        <v>1457</v>
      </c>
      <c r="C8803" s="280" t="s">
        <v>1215</v>
      </c>
      <c r="D8803" s="280" t="s">
        <v>1347</v>
      </c>
      <c r="E8803" s="80">
        <v>2.874770863674506</v>
      </c>
      <c r="F8803" s="80">
        <v>710879</v>
      </c>
      <c r="G8803" s="80">
        <v>8</v>
      </c>
      <c r="H8803" s="280" t="s">
        <v>1342</v>
      </c>
      <c r="I8803" s="80"/>
    </row>
    <row r="8804" spans="1:9">
      <c r="A8804" s="280" t="s">
        <v>10214</v>
      </c>
      <c r="B8804" s="280" t="s">
        <v>1393</v>
      </c>
      <c r="C8804" s="280" t="s">
        <v>1215</v>
      </c>
      <c r="D8804" s="280" t="s">
        <v>1347</v>
      </c>
      <c r="E8804" s="80">
        <v>1.1928893665447988E-3</v>
      </c>
      <c r="F8804" s="80">
        <v>710879</v>
      </c>
      <c r="G8804" s="80">
        <v>8</v>
      </c>
      <c r="H8804" s="280" t="s">
        <v>1394</v>
      </c>
      <c r="I8804" s="80"/>
    </row>
    <row r="8805" spans="1:9">
      <c r="A8805" s="280" t="s">
        <v>10215</v>
      </c>
      <c r="B8805" s="280" t="s">
        <v>1415</v>
      </c>
      <c r="C8805" s="280" t="s">
        <v>1215</v>
      </c>
      <c r="D8805" s="280" t="s">
        <v>1347</v>
      </c>
      <c r="E8805" s="80">
        <v>5.6313280380920934E-4</v>
      </c>
      <c r="F8805" s="80">
        <v>710879</v>
      </c>
      <c r="G8805" s="80">
        <v>8</v>
      </c>
      <c r="H8805" s="280" t="s">
        <v>1394</v>
      </c>
      <c r="I8805" s="80"/>
    </row>
    <row r="8806" spans="1:9">
      <c r="A8806" s="280" t="s">
        <v>10216</v>
      </c>
      <c r="B8806" s="280" t="s">
        <v>1436</v>
      </c>
      <c r="C8806" s="280" t="s">
        <v>1215</v>
      </c>
      <c r="D8806" s="280" t="s">
        <v>1347</v>
      </c>
      <c r="E8806" s="80">
        <v>2.6584068632834657E-4</v>
      </c>
      <c r="F8806" s="80">
        <v>710879</v>
      </c>
      <c r="G8806" s="80">
        <v>8</v>
      </c>
      <c r="H8806" s="280" t="s">
        <v>1394</v>
      </c>
      <c r="I8806" s="80"/>
    </row>
    <row r="8807" spans="1:9">
      <c r="A8807" s="280" t="s">
        <v>10217</v>
      </c>
      <c r="B8807" s="280" t="s">
        <v>1457</v>
      </c>
      <c r="C8807" s="280" t="s">
        <v>1215</v>
      </c>
      <c r="D8807" s="280" t="s">
        <v>1344</v>
      </c>
      <c r="E8807" s="80">
        <v>7.057662831994703</v>
      </c>
      <c r="F8807" s="80">
        <v>710879</v>
      </c>
      <c r="G8807" s="80">
        <v>8</v>
      </c>
      <c r="H8807" s="280" t="s">
        <v>1342</v>
      </c>
      <c r="I8807" s="80"/>
    </row>
    <row r="8808" spans="1:9">
      <c r="A8808" s="280" t="s">
        <v>10218</v>
      </c>
      <c r="B8808" s="280" t="s">
        <v>1393</v>
      </c>
      <c r="C8808" s="280" t="s">
        <v>1215</v>
      </c>
      <c r="D8808" s="280" t="s">
        <v>1344</v>
      </c>
      <c r="E8808" s="80">
        <v>0</v>
      </c>
      <c r="F8808" s="80">
        <v>710879</v>
      </c>
      <c r="G8808" s="80">
        <v>8</v>
      </c>
      <c r="H8808" s="280" t="s">
        <v>1394</v>
      </c>
      <c r="I8808" s="80"/>
    </row>
    <row r="8809" spans="1:9">
      <c r="A8809" s="280" t="s">
        <v>10219</v>
      </c>
      <c r="B8809" s="280" t="s">
        <v>1415</v>
      </c>
      <c r="C8809" s="280" t="s">
        <v>1215</v>
      </c>
      <c r="D8809" s="280" t="s">
        <v>1344</v>
      </c>
      <c r="E8809" s="80">
        <v>0</v>
      </c>
      <c r="F8809" s="80">
        <v>710879</v>
      </c>
      <c r="G8809" s="80">
        <v>8</v>
      </c>
      <c r="H8809" s="280" t="s">
        <v>1394</v>
      </c>
      <c r="I8809" s="80"/>
    </row>
    <row r="8810" spans="1:9">
      <c r="A8810" s="280" t="s">
        <v>10220</v>
      </c>
      <c r="B8810" s="280" t="s">
        <v>1436</v>
      </c>
      <c r="C8810" s="280" t="s">
        <v>1215</v>
      </c>
      <c r="D8810" s="280" t="s">
        <v>1344</v>
      </c>
      <c r="E8810" s="80">
        <v>0</v>
      </c>
      <c r="F8810" s="80">
        <v>710879</v>
      </c>
      <c r="G8810" s="80">
        <v>8</v>
      </c>
      <c r="H8810" s="280" t="s">
        <v>1394</v>
      </c>
      <c r="I8810" s="80"/>
    </row>
    <row r="8811" spans="1:9">
      <c r="A8811" s="280" t="s">
        <v>10221</v>
      </c>
      <c r="B8811" s="280" t="s">
        <v>5752</v>
      </c>
      <c r="C8811" s="280" t="s">
        <v>1216</v>
      </c>
      <c r="D8811" s="280" t="s">
        <v>1394</v>
      </c>
      <c r="E8811" s="80">
        <v>0.99394552378112166</v>
      </c>
      <c r="F8811" s="80">
        <v>710879</v>
      </c>
      <c r="G8811" s="80">
        <v>8</v>
      </c>
      <c r="H8811" s="280" t="s">
        <v>1394</v>
      </c>
      <c r="I8811" s="80"/>
    </row>
    <row r="8812" spans="1:9">
      <c r="A8812" s="280" t="s">
        <v>10222</v>
      </c>
      <c r="B8812" s="280" t="s">
        <v>5754</v>
      </c>
      <c r="C8812" s="280" t="s">
        <v>1216</v>
      </c>
      <c r="D8812" s="280" t="s">
        <v>1394</v>
      </c>
      <c r="E8812" s="80">
        <v>1433490.6035487906</v>
      </c>
      <c r="F8812" s="80">
        <v>710879</v>
      </c>
      <c r="G8812" s="80">
        <v>8</v>
      </c>
      <c r="H8812" s="280" t="s">
        <v>1394</v>
      </c>
      <c r="I8812" s="80"/>
    </row>
    <row r="8813" spans="1:9">
      <c r="A8813" s="280" t="s">
        <v>10223</v>
      </c>
      <c r="B8813" s="280" t="s">
        <v>1457</v>
      </c>
      <c r="C8813" s="280" t="s">
        <v>1216</v>
      </c>
      <c r="D8813" s="280" t="s">
        <v>1211</v>
      </c>
      <c r="E8813" s="80">
        <v>0.74788051918732279</v>
      </c>
      <c r="F8813" s="80">
        <v>710879</v>
      </c>
      <c r="G8813" s="80">
        <v>8</v>
      </c>
      <c r="H8813" s="280" t="s">
        <v>1342</v>
      </c>
      <c r="I8813" s="80"/>
    </row>
    <row r="8814" spans="1:9">
      <c r="A8814" s="280" t="s">
        <v>10224</v>
      </c>
      <c r="B8814" s="280" t="s">
        <v>1457</v>
      </c>
      <c r="C8814" s="280" t="s">
        <v>1216</v>
      </c>
      <c r="D8814" s="280" t="s">
        <v>1212</v>
      </c>
      <c r="E8814" s="80">
        <v>0.7869764229730889</v>
      </c>
      <c r="F8814" s="80">
        <v>710879</v>
      </c>
      <c r="G8814" s="80">
        <v>8</v>
      </c>
      <c r="H8814" s="280" t="s">
        <v>1342</v>
      </c>
      <c r="I8814" s="80"/>
    </row>
    <row r="8815" spans="1:9">
      <c r="A8815" s="280" t="s">
        <v>10225</v>
      </c>
      <c r="B8815" s="280" t="s">
        <v>1457</v>
      </c>
      <c r="C8815" s="280" t="s">
        <v>1216</v>
      </c>
      <c r="D8815" s="280" t="s">
        <v>1213</v>
      </c>
      <c r="E8815" s="80">
        <v>0.74837576453988919</v>
      </c>
      <c r="F8815" s="80">
        <v>710879</v>
      </c>
      <c r="G8815" s="80">
        <v>8</v>
      </c>
      <c r="H8815" s="280" t="s">
        <v>1342</v>
      </c>
      <c r="I8815" s="80"/>
    </row>
    <row r="8816" spans="1:9">
      <c r="A8816" s="280" t="s">
        <v>10226</v>
      </c>
      <c r="B8816" s="280" t="s">
        <v>1457</v>
      </c>
      <c r="C8816" s="280" t="s">
        <v>1216</v>
      </c>
      <c r="D8816" s="280" t="s">
        <v>1214</v>
      </c>
      <c r="E8816" s="80">
        <v>0.7815276550242245</v>
      </c>
      <c r="F8816" s="80">
        <v>710879</v>
      </c>
      <c r="G8816" s="80">
        <v>8</v>
      </c>
      <c r="H8816" s="280" t="s">
        <v>1342</v>
      </c>
      <c r="I8816" s="80"/>
    </row>
    <row r="8817" spans="1:9">
      <c r="A8817" s="280" t="s">
        <v>10227</v>
      </c>
      <c r="B8817" s="280" t="s">
        <v>1457</v>
      </c>
      <c r="C8817" s="280" t="s">
        <v>1216</v>
      </c>
      <c r="D8817" s="280" t="s">
        <v>1215</v>
      </c>
      <c r="E8817" s="80">
        <v>0.78460896559849269</v>
      </c>
      <c r="F8817" s="80">
        <v>710879</v>
      </c>
      <c r="G8817" s="80">
        <v>8</v>
      </c>
      <c r="H8817" s="280" t="s">
        <v>1342</v>
      </c>
      <c r="I8817" s="80"/>
    </row>
    <row r="8818" spans="1:9">
      <c r="A8818" s="280" t="s">
        <v>10228</v>
      </c>
      <c r="B8818" s="280" t="s">
        <v>1457</v>
      </c>
      <c r="C8818" s="280" t="s">
        <v>1216</v>
      </c>
      <c r="D8818" s="280" t="s">
        <v>1216</v>
      </c>
      <c r="E8818" s="80">
        <v>1</v>
      </c>
      <c r="F8818" s="80">
        <v>710879</v>
      </c>
      <c r="G8818" s="80">
        <v>8</v>
      </c>
      <c r="H8818" s="280" t="s">
        <v>1342</v>
      </c>
      <c r="I8818" s="80"/>
    </row>
    <row r="8819" spans="1:9">
      <c r="A8819" s="280" t="s">
        <v>10229</v>
      </c>
      <c r="B8819" s="280" t="s">
        <v>1457</v>
      </c>
      <c r="C8819" s="280" t="s">
        <v>1216</v>
      </c>
      <c r="D8819" s="280" t="s">
        <v>1217</v>
      </c>
      <c r="E8819" s="80">
        <v>0.72303487961175528</v>
      </c>
      <c r="F8819" s="80">
        <v>710879</v>
      </c>
      <c r="G8819" s="80">
        <v>8</v>
      </c>
      <c r="H8819" s="280" t="s">
        <v>1342</v>
      </c>
      <c r="I8819" s="80"/>
    </row>
    <row r="8820" spans="1:9">
      <c r="A8820" s="280" t="s">
        <v>10230</v>
      </c>
      <c r="B8820" s="280" t="s">
        <v>1457</v>
      </c>
      <c r="C8820" s="280" t="s">
        <v>1216</v>
      </c>
      <c r="D8820" s="280" t="s">
        <v>1218</v>
      </c>
      <c r="E8820" s="80">
        <v>0.78332087298935837</v>
      </c>
      <c r="F8820" s="80">
        <v>710879</v>
      </c>
      <c r="G8820" s="80">
        <v>8</v>
      </c>
      <c r="H8820" s="280" t="s">
        <v>1342</v>
      </c>
      <c r="I8820" s="80"/>
    </row>
    <row r="8821" spans="1:9">
      <c r="A8821" s="280" t="s">
        <v>10231</v>
      </c>
      <c r="B8821" s="280" t="s">
        <v>1457</v>
      </c>
      <c r="C8821" s="280" t="s">
        <v>1216</v>
      </c>
      <c r="D8821" s="280" t="s">
        <v>1219</v>
      </c>
      <c r="E8821" s="80">
        <v>125430.32942943262</v>
      </c>
      <c r="F8821" s="80">
        <v>710879</v>
      </c>
      <c r="G8821" s="80">
        <v>8</v>
      </c>
      <c r="H8821" s="280" t="s">
        <v>1342</v>
      </c>
      <c r="I8821" s="80"/>
    </row>
    <row r="8822" spans="1:9">
      <c r="A8822" s="280" t="s">
        <v>10232</v>
      </c>
      <c r="B8822" s="280" t="s">
        <v>1457</v>
      </c>
      <c r="C8822" s="280" t="s">
        <v>1216</v>
      </c>
      <c r="D8822" s="280" t="s">
        <v>1347</v>
      </c>
      <c r="E8822" s="80">
        <v>2.2442459887763442</v>
      </c>
      <c r="F8822" s="80">
        <v>710879</v>
      </c>
      <c r="G8822" s="80">
        <v>8</v>
      </c>
      <c r="H8822" s="280" t="s">
        <v>1342</v>
      </c>
      <c r="I8822" s="80"/>
    </row>
    <row r="8823" spans="1:9">
      <c r="A8823" s="280" t="s">
        <v>10233</v>
      </c>
      <c r="B8823" s="280" t="s">
        <v>1393</v>
      </c>
      <c r="C8823" s="280" t="s">
        <v>1216</v>
      </c>
      <c r="D8823" s="280" t="s">
        <v>1347</v>
      </c>
      <c r="E8823" s="80">
        <v>3.0002292935928619E-2</v>
      </c>
      <c r="F8823" s="80">
        <v>710879</v>
      </c>
      <c r="G8823" s="80">
        <v>8</v>
      </c>
      <c r="H8823" s="280" t="s">
        <v>1394</v>
      </c>
      <c r="I8823" s="80"/>
    </row>
    <row r="8824" spans="1:9">
      <c r="A8824" s="280" t="s">
        <v>10234</v>
      </c>
      <c r="B8824" s="280" t="s">
        <v>1415</v>
      </c>
      <c r="C8824" s="280" t="s">
        <v>1216</v>
      </c>
      <c r="D8824" s="280" t="s">
        <v>1347</v>
      </c>
      <c r="E8824" s="80">
        <v>1.8690343028152819E-2</v>
      </c>
      <c r="F8824" s="80">
        <v>710879</v>
      </c>
      <c r="G8824" s="80">
        <v>8</v>
      </c>
      <c r="H8824" s="280" t="s">
        <v>1394</v>
      </c>
      <c r="I8824" s="80"/>
    </row>
    <row r="8825" spans="1:9">
      <c r="A8825" s="280" t="s">
        <v>10235</v>
      </c>
      <c r="B8825" s="280" t="s">
        <v>1436</v>
      </c>
      <c r="C8825" s="280" t="s">
        <v>1216</v>
      </c>
      <c r="D8825" s="280" t="s">
        <v>1347</v>
      </c>
      <c r="E8825" s="80">
        <v>1.8915406514038193E-2</v>
      </c>
      <c r="F8825" s="80">
        <v>710879</v>
      </c>
      <c r="G8825" s="80">
        <v>8</v>
      </c>
      <c r="H8825" s="280" t="s">
        <v>1394</v>
      </c>
      <c r="I8825" s="80"/>
    </row>
    <row r="8826" spans="1:9">
      <c r="A8826" s="280" t="s">
        <v>10236</v>
      </c>
      <c r="B8826" s="280" t="s">
        <v>1457</v>
      </c>
      <c r="C8826" s="280" t="s">
        <v>1216</v>
      </c>
      <c r="D8826" s="280" t="s">
        <v>1344</v>
      </c>
      <c r="E8826" s="80">
        <v>5.5214860991627139</v>
      </c>
      <c r="F8826" s="80">
        <v>710879</v>
      </c>
      <c r="G8826" s="80">
        <v>8</v>
      </c>
      <c r="H8826" s="280" t="s">
        <v>1342</v>
      </c>
      <c r="I8826" s="80"/>
    </row>
    <row r="8827" spans="1:9">
      <c r="A8827" s="280" t="s">
        <v>10237</v>
      </c>
      <c r="B8827" s="280" t="s">
        <v>1393</v>
      </c>
      <c r="C8827" s="280" t="s">
        <v>1216</v>
      </c>
      <c r="D8827" s="280" t="s">
        <v>1344</v>
      </c>
      <c r="E8827" s="80">
        <v>1.3494560959038036E-2</v>
      </c>
      <c r="F8827" s="80">
        <v>710879</v>
      </c>
      <c r="G8827" s="80">
        <v>8</v>
      </c>
      <c r="H8827" s="280" t="s">
        <v>1394</v>
      </c>
      <c r="I8827" s="80"/>
    </row>
    <row r="8828" spans="1:9">
      <c r="A8828" s="280" t="s">
        <v>10238</v>
      </c>
      <c r="B8828" s="280" t="s">
        <v>1415</v>
      </c>
      <c r="C8828" s="280" t="s">
        <v>1216</v>
      </c>
      <c r="D8828" s="280" t="s">
        <v>1344</v>
      </c>
      <c r="E8828" s="80">
        <v>1.3706676480011063E-2</v>
      </c>
      <c r="F8828" s="80">
        <v>710879</v>
      </c>
      <c r="G8828" s="80">
        <v>8</v>
      </c>
      <c r="H8828" s="280" t="s">
        <v>1394</v>
      </c>
      <c r="I8828" s="80"/>
    </row>
    <row r="8829" spans="1:9">
      <c r="A8829" s="280" t="s">
        <v>10239</v>
      </c>
      <c r="B8829" s="280" t="s">
        <v>1436</v>
      </c>
      <c r="C8829" s="280" t="s">
        <v>1216</v>
      </c>
      <c r="D8829" s="280" t="s">
        <v>1344</v>
      </c>
      <c r="E8829" s="80">
        <v>2.5447499142665815E-2</v>
      </c>
      <c r="F8829" s="80">
        <v>710879</v>
      </c>
      <c r="G8829" s="80">
        <v>8</v>
      </c>
      <c r="H8829" s="280" t="s">
        <v>1394</v>
      </c>
      <c r="I8829" s="80"/>
    </row>
    <row r="8830" spans="1:9">
      <c r="A8830" s="280" t="s">
        <v>10240</v>
      </c>
      <c r="B8830" s="280" t="s">
        <v>5752</v>
      </c>
      <c r="C8830" s="280" t="s">
        <v>1217</v>
      </c>
      <c r="D8830" s="280" t="s">
        <v>1394</v>
      </c>
      <c r="E8830" s="80">
        <v>1</v>
      </c>
      <c r="F8830" s="80">
        <v>710879</v>
      </c>
      <c r="G8830" s="80">
        <v>8</v>
      </c>
      <c r="H8830" s="280" t="s">
        <v>1394</v>
      </c>
      <c r="I8830" s="80"/>
    </row>
    <row r="8831" spans="1:9">
      <c r="A8831" s="280" t="s">
        <v>10241</v>
      </c>
      <c r="B8831" s="280" t="s">
        <v>5754</v>
      </c>
      <c r="C8831" s="280" t="s">
        <v>1217</v>
      </c>
      <c r="D8831" s="280" t="s">
        <v>1394</v>
      </c>
      <c r="E8831" s="80">
        <v>1999030.9560646403</v>
      </c>
      <c r="F8831" s="80">
        <v>710879</v>
      </c>
      <c r="G8831" s="80">
        <v>8</v>
      </c>
      <c r="H8831" s="280" t="s">
        <v>1394</v>
      </c>
      <c r="I8831" s="80"/>
    </row>
    <row r="8832" spans="1:9">
      <c r="A8832" s="280" t="s">
        <v>10242</v>
      </c>
      <c r="B8832" s="280" t="s">
        <v>1457</v>
      </c>
      <c r="C8832" s="280" t="s">
        <v>1217</v>
      </c>
      <c r="D8832" s="280" t="s">
        <v>1211</v>
      </c>
      <c r="E8832" s="80">
        <v>1.0358223057182723</v>
      </c>
      <c r="F8832" s="80">
        <v>710879</v>
      </c>
      <c r="G8832" s="80">
        <v>8</v>
      </c>
      <c r="H8832" s="280" t="s">
        <v>1342</v>
      </c>
      <c r="I8832" s="80"/>
    </row>
    <row r="8833" spans="1:9">
      <c r="A8833" s="280" t="s">
        <v>10243</v>
      </c>
      <c r="B8833" s="280" t="s">
        <v>1457</v>
      </c>
      <c r="C8833" s="280" t="s">
        <v>1217</v>
      </c>
      <c r="D8833" s="280" t="s">
        <v>1212</v>
      </c>
      <c r="E8833" s="80">
        <v>1.0887009051195355</v>
      </c>
      <c r="F8833" s="80">
        <v>710879</v>
      </c>
      <c r="G8833" s="80">
        <v>8</v>
      </c>
      <c r="H8833" s="280" t="s">
        <v>1342</v>
      </c>
      <c r="I8833" s="80"/>
    </row>
    <row r="8834" spans="1:9">
      <c r="A8834" s="280" t="s">
        <v>10244</v>
      </c>
      <c r="B8834" s="280" t="s">
        <v>1457</v>
      </c>
      <c r="C8834" s="280" t="s">
        <v>1217</v>
      </c>
      <c r="D8834" s="280" t="s">
        <v>1213</v>
      </c>
      <c r="E8834" s="80">
        <v>1.0365152029288165</v>
      </c>
      <c r="F8834" s="80">
        <v>710879</v>
      </c>
      <c r="G8834" s="80">
        <v>8</v>
      </c>
      <c r="H8834" s="280" t="s">
        <v>1342</v>
      </c>
      <c r="I8834" s="80"/>
    </row>
    <row r="8835" spans="1:9">
      <c r="A8835" s="280" t="s">
        <v>10245</v>
      </c>
      <c r="B8835" s="280" t="s">
        <v>1457</v>
      </c>
      <c r="C8835" s="280" t="s">
        <v>1217</v>
      </c>
      <c r="D8835" s="280" t="s">
        <v>1214</v>
      </c>
      <c r="E8835" s="80">
        <v>1.0825251778995555</v>
      </c>
      <c r="F8835" s="80">
        <v>710879</v>
      </c>
      <c r="G8835" s="80">
        <v>8</v>
      </c>
      <c r="H8835" s="280" t="s">
        <v>1342</v>
      </c>
      <c r="I8835" s="80"/>
    </row>
    <row r="8836" spans="1:9">
      <c r="A8836" s="280" t="s">
        <v>10246</v>
      </c>
      <c r="B8836" s="280" t="s">
        <v>1457</v>
      </c>
      <c r="C8836" s="280" t="s">
        <v>1217</v>
      </c>
      <c r="D8836" s="280" t="s">
        <v>1215</v>
      </c>
      <c r="E8836" s="80">
        <v>1.0855437236606167</v>
      </c>
      <c r="F8836" s="80">
        <v>710879</v>
      </c>
      <c r="G8836" s="80">
        <v>8</v>
      </c>
      <c r="H8836" s="280" t="s">
        <v>1342</v>
      </c>
      <c r="I8836" s="80"/>
    </row>
    <row r="8837" spans="1:9">
      <c r="A8837" s="280" t="s">
        <v>10247</v>
      </c>
      <c r="B8837" s="280" t="s">
        <v>1457</v>
      </c>
      <c r="C8837" s="280" t="s">
        <v>1217</v>
      </c>
      <c r="D8837" s="280" t="s">
        <v>1216</v>
      </c>
      <c r="E8837" s="80">
        <v>1.2888799939648092</v>
      </c>
      <c r="F8837" s="80">
        <v>710879</v>
      </c>
      <c r="G8837" s="80">
        <v>8</v>
      </c>
      <c r="H8837" s="280" t="s">
        <v>1342</v>
      </c>
      <c r="I8837" s="80"/>
    </row>
    <row r="8838" spans="1:9">
      <c r="A8838" s="280" t="s">
        <v>10248</v>
      </c>
      <c r="B8838" s="280" t="s">
        <v>1457</v>
      </c>
      <c r="C8838" s="280" t="s">
        <v>1217</v>
      </c>
      <c r="D8838" s="280" t="s">
        <v>1217</v>
      </c>
      <c r="E8838" s="80">
        <v>1</v>
      </c>
      <c r="F8838" s="80">
        <v>710879</v>
      </c>
      <c r="G8838" s="80">
        <v>8</v>
      </c>
      <c r="H8838" s="280" t="s">
        <v>1342</v>
      </c>
      <c r="I8838" s="80"/>
    </row>
    <row r="8839" spans="1:9">
      <c r="A8839" s="280" t="s">
        <v>10249</v>
      </c>
      <c r="B8839" s="280" t="s">
        <v>1457</v>
      </c>
      <c r="C8839" s="280" t="s">
        <v>1217</v>
      </c>
      <c r="D8839" s="280" t="s">
        <v>1218</v>
      </c>
      <c r="E8839" s="80">
        <v>1.345332590819357</v>
      </c>
      <c r="F8839" s="80">
        <v>710879</v>
      </c>
      <c r="G8839" s="80">
        <v>8</v>
      </c>
      <c r="H8839" s="280" t="s">
        <v>1342</v>
      </c>
      <c r="I8839" s="80"/>
    </row>
    <row r="8840" spans="1:9">
      <c r="A8840" s="280" t="s">
        <v>10250</v>
      </c>
      <c r="B8840" s="280" t="s">
        <v>1457</v>
      </c>
      <c r="C8840" s="280" t="s">
        <v>1217</v>
      </c>
      <c r="D8840" s="280" t="s">
        <v>1219</v>
      </c>
      <c r="E8840" s="80">
        <v>174564.79341962919</v>
      </c>
      <c r="F8840" s="80">
        <v>710879</v>
      </c>
      <c r="G8840" s="80">
        <v>8</v>
      </c>
      <c r="H8840" s="280" t="s">
        <v>1342</v>
      </c>
      <c r="I8840" s="80"/>
    </row>
    <row r="8841" spans="1:9">
      <c r="A8841" s="280" t="s">
        <v>10251</v>
      </c>
      <c r="B8841" s="280" t="s">
        <v>1457</v>
      </c>
      <c r="C8841" s="280" t="s">
        <v>1217</v>
      </c>
      <c r="D8841" s="280" t="s">
        <v>1347</v>
      </c>
      <c r="E8841" s="80">
        <v>3.1172797982653506</v>
      </c>
      <c r="F8841" s="80">
        <v>710879</v>
      </c>
      <c r="G8841" s="80">
        <v>8</v>
      </c>
      <c r="H8841" s="280" t="s">
        <v>1342</v>
      </c>
      <c r="I8841" s="80"/>
    </row>
    <row r="8842" spans="1:9">
      <c r="A8842" s="280" t="s">
        <v>10252</v>
      </c>
      <c r="B8842" s="280" t="s">
        <v>1393</v>
      </c>
      <c r="C8842" s="280" t="s">
        <v>1217</v>
      </c>
      <c r="D8842" s="280" t="s">
        <v>1347</v>
      </c>
      <c r="E8842" s="80">
        <v>1.1928893665447988E-3</v>
      </c>
      <c r="F8842" s="80">
        <v>710879</v>
      </c>
      <c r="G8842" s="80">
        <v>8</v>
      </c>
      <c r="H8842" s="280" t="s">
        <v>1394</v>
      </c>
      <c r="I8842" s="80"/>
    </row>
    <row r="8843" spans="1:9">
      <c r="A8843" s="280" t="s">
        <v>10253</v>
      </c>
      <c r="B8843" s="280" t="s">
        <v>1415</v>
      </c>
      <c r="C8843" s="280" t="s">
        <v>1217</v>
      </c>
      <c r="D8843" s="280" t="s">
        <v>1347</v>
      </c>
      <c r="E8843" s="80">
        <v>4.1515289733594542E-4</v>
      </c>
      <c r="F8843" s="80">
        <v>710879</v>
      </c>
      <c r="G8843" s="80">
        <v>8</v>
      </c>
      <c r="H8843" s="280" t="s">
        <v>1394</v>
      </c>
      <c r="I8843" s="80"/>
    </row>
    <row r="8844" spans="1:9">
      <c r="A8844" s="280" t="s">
        <v>10254</v>
      </c>
      <c r="B8844" s="280" t="s">
        <v>1436</v>
      </c>
      <c r="C8844" s="280" t="s">
        <v>1217</v>
      </c>
      <c r="D8844" s="280" t="s">
        <v>1347</v>
      </c>
      <c r="E8844" s="80">
        <v>1.4448274038641025E-4</v>
      </c>
      <c r="F8844" s="80">
        <v>710879</v>
      </c>
      <c r="G8844" s="80">
        <v>8</v>
      </c>
      <c r="H8844" s="280" t="s">
        <v>1394</v>
      </c>
      <c r="I8844" s="80"/>
    </row>
    <row r="8845" spans="1:9">
      <c r="A8845" s="280" t="s">
        <v>10255</v>
      </c>
      <c r="B8845" s="280" t="s">
        <v>1457</v>
      </c>
      <c r="C8845" s="280" t="s">
        <v>1217</v>
      </c>
      <c r="D8845" s="280" t="s">
        <v>1344</v>
      </c>
      <c r="E8845" s="80">
        <v>7.6528965267819657</v>
      </c>
      <c r="F8845" s="80">
        <v>710879</v>
      </c>
      <c r="G8845" s="80">
        <v>8</v>
      </c>
      <c r="H8845" s="280" t="s">
        <v>1342</v>
      </c>
      <c r="I8845" s="80"/>
    </row>
    <row r="8846" spans="1:9">
      <c r="A8846" s="280" t="s">
        <v>10256</v>
      </c>
      <c r="B8846" s="280" t="s">
        <v>1393</v>
      </c>
      <c r="C8846" s="280" t="s">
        <v>1217</v>
      </c>
      <c r="D8846" s="280" t="s">
        <v>1344</v>
      </c>
      <c r="E8846" s="80">
        <v>0</v>
      </c>
      <c r="F8846" s="80">
        <v>710879</v>
      </c>
      <c r="G8846" s="80">
        <v>8</v>
      </c>
      <c r="H8846" s="280" t="s">
        <v>1394</v>
      </c>
      <c r="I8846" s="80"/>
    </row>
    <row r="8847" spans="1:9">
      <c r="A8847" s="280" t="s">
        <v>10257</v>
      </c>
      <c r="B8847" s="280" t="s">
        <v>1415</v>
      </c>
      <c r="C8847" s="280" t="s">
        <v>1217</v>
      </c>
      <c r="D8847" s="280" t="s">
        <v>1344</v>
      </c>
      <c r="E8847" s="80">
        <v>0</v>
      </c>
      <c r="F8847" s="80">
        <v>710879</v>
      </c>
      <c r="G8847" s="80">
        <v>8</v>
      </c>
      <c r="H8847" s="280" t="s">
        <v>1394</v>
      </c>
      <c r="I8847" s="80"/>
    </row>
    <row r="8848" spans="1:9">
      <c r="A8848" s="280" t="s">
        <v>10258</v>
      </c>
      <c r="B8848" s="280" t="s">
        <v>1436</v>
      </c>
      <c r="C8848" s="280" t="s">
        <v>1217</v>
      </c>
      <c r="D8848" s="280" t="s">
        <v>1344</v>
      </c>
      <c r="E8848" s="80">
        <v>0</v>
      </c>
      <c r="F8848" s="80">
        <v>710879</v>
      </c>
      <c r="G8848" s="80">
        <v>8</v>
      </c>
      <c r="H8848" s="280" t="s">
        <v>1394</v>
      </c>
      <c r="I8848" s="80"/>
    </row>
    <row r="8849" spans="1:9">
      <c r="A8849" s="280" t="s">
        <v>10259</v>
      </c>
      <c r="B8849" s="280" t="s">
        <v>5752</v>
      </c>
      <c r="C8849" s="280" t="s">
        <v>1218</v>
      </c>
      <c r="D8849" s="280" t="s">
        <v>1394</v>
      </c>
      <c r="E8849" s="80">
        <v>0.99903781093547561</v>
      </c>
      <c r="F8849" s="80">
        <v>710879</v>
      </c>
      <c r="G8849" s="80">
        <v>8</v>
      </c>
      <c r="H8849" s="280" t="s">
        <v>1394</v>
      </c>
      <c r="I8849" s="80"/>
    </row>
    <row r="8850" spans="1:9">
      <c r="A8850" s="280" t="s">
        <v>10260</v>
      </c>
      <c r="B8850" s="280" t="s">
        <v>5754</v>
      </c>
      <c r="C8850" s="280" t="s">
        <v>1218</v>
      </c>
      <c r="D8850" s="280" t="s">
        <v>1394</v>
      </c>
      <c r="E8850" s="80">
        <v>1927614.5070194884</v>
      </c>
      <c r="F8850" s="80">
        <v>710879</v>
      </c>
      <c r="G8850" s="80">
        <v>8</v>
      </c>
      <c r="H8850" s="280" t="s">
        <v>1394</v>
      </c>
      <c r="I8850" s="80"/>
    </row>
    <row r="8851" spans="1:9">
      <c r="A8851" s="280" t="s">
        <v>10261</v>
      </c>
      <c r="B8851" s="280" t="s">
        <v>1457</v>
      </c>
      <c r="C8851" s="280" t="s">
        <v>1218</v>
      </c>
      <c r="D8851" s="280" t="s">
        <v>1211</v>
      </c>
      <c r="E8851" s="80">
        <v>1.001074092508917</v>
      </c>
      <c r="F8851" s="80">
        <v>710879</v>
      </c>
      <c r="G8851" s="80">
        <v>8</v>
      </c>
      <c r="H8851" s="280" t="s">
        <v>1342</v>
      </c>
      <c r="I8851" s="80"/>
    </row>
    <row r="8852" spans="1:9">
      <c r="A8852" s="280" t="s">
        <v>10262</v>
      </c>
      <c r="B8852" s="280" t="s">
        <v>1457</v>
      </c>
      <c r="C8852" s="280" t="s">
        <v>1218</v>
      </c>
      <c r="D8852" s="280" t="s">
        <v>1212</v>
      </c>
      <c r="E8852" s="80">
        <v>1.059731188488285</v>
      </c>
      <c r="F8852" s="80">
        <v>710879</v>
      </c>
      <c r="G8852" s="80">
        <v>8</v>
      </c>
      <c r="H8852" s="280" t="s">
        <v>1342</v>
      </c>
      <c r="I8852" s="80"/>
    </row>
    <row r="8853" spans="1:9">
      <c r="A8853" s="280" t="s">
        <v>10263</v>
      </c>
      <c r="B8853" s="280" t="s">
        <v>1457</v>
      </c>
      <c r="C8853" s="280" t="s">
        <v>1218</v>
      </c>
      <c r="D8853" s="280" t="s">
        <v>1213</v>
      </c>
      <c r="E8853" s="80">
        <v>1.0017560429165939</v>
      </c>
      <c r="F8853" s="80">
        <v>710879</v>
      </c>
      <c r="G8853" s="80">
        <v>8</v>
      </c>
      <c r="H8853" s="280" t="s">
        <v>1342</v>
      </c>
      <c r="I8853" s="80"/>
    </row>
    <row r="8854" spans="1:9">
      <c r="A8854" s="280" t="s">
        <v>10264</v>
      </c>
      <c r="B8854" s="280" t="s">
        <v>1457</v>
      </c>
      <c r="C8854" s="280" t="s">
        <v>1218</v>
      </c>
      <c r="D8854" s="280" t="s">
        <v>1214</v>
      </c>
      <c r="E8854" s="80">
        <v>1.0499007409912582</v>
      </c>
      <c r="F8854" s="80">
        <v>710879</v>
      </c>
      <c r="G8854" s="80">
        <v>8</v>
      </c>
      <c r="H8854" s="280" t="s">
        <v>1342</v>
      </c>
      <c r="I8854" s="80"/>
    </row>
    <row r="8855" spans="1:9">
      <c r="A8855" s="280" t="s">
        <v>10265</v>
      </c>
      <c r="B8855" s="280" t="s">
        <v>1457</v>
      </c>
      <c r="C8855" s="280" t="s">
        <v>1218</v>
      </c>
      <c r="D8855" s="280" t="s">
        <v>1215</v>
      </c>
      <c r="E8855" s="80">
        <v>1.0562679486298381</v>
      </c>
      <c r="F8855" s="80">
        <v>710879</v>
      </c>
      <c r="G8855" s="80">
        <v>8</v>
      </c>
      <c r="H8855" s="280" t="s">
        <v>1342</v>
      </c>
      <c r="I8855" s="80"/>
    </row>
    <row r="8856" spans="1:9">
      <c r="A8856" s="280" t="s">
        <v>10266</v>
      </c>
      <c r="B8856" s="280" t="s">
        <v>1457</v>
      </c>
      <c r="C8856" s="280" t="s">
        <v>1218</v>
      </c>
      <c r="D8856" s="280" t="s">
        <v>1216</v>
      </c>
      <c r="E8856" s="80">
        <v>1.3640360241967393</v>
      </c>
      <c r="F8856" s="80">
        <v>710879</v>
      </c>
      <c r="G8856" s="80">
        <v>8</v>
      </c>
      <c r="H8856" s="280" t="s">
        <v>1342</v>
      </c>
      <c r="I8856" s="80"/>
    </row>
    <row r="8857" spans="1:9">
      <c r="A8857" s="280" t="s">
        <v>10267</v>
      </c>
      <c r="B8857" s="280" t="s">
        <v>1457</v>
      </c>
      <c r="C8857" s="280" t="s">
        <v>1218</v>
      </c>
      <c r="D8857" s="280" t="s">
        <v>1217</v>
      </c>
      <c r="E8857" s="80">
        <v>0.97143771054692052</v>
      </c>
      <c r="F8857" s="80">
        <v>710879</v>
      </c>
      <c r="G8857" s="80">
        <v>8</v>
      </c>
      <c r="H8857" s="280" t="s">
        <v>1342</v>
      </c>
      <c r="I8857" s="80"/>
    </row>
    <row r="8858" spans="1:9">
      <c r="A8858" s="280" t="s">
        <v>10268</v>
      </c>
      <c r="B8858" s="280" t="s">
        <v>1457</v>
      </c>
      <c r="C8858" s="280" t="s">
        <v>1218</v>
      </c>
      <c r="D8858" s="280" t="s">
        <v>1218</v>
      </c>
      <c r="E8858" s="80">
        <v>1</v>
      </c>
      <c r="F8858" s="80">
        <v>710879</v>
      </c>
      <c r="G8858" s="80">
        <v>8</v>
      </c>
      <c r="H8858" s="280" t="s">
        <v>1342</v>
      </c>
      <c r="I8858" s="80"/>
    </row>
    <row r="8859" spans="1:9">
      <c r="A8859" s="280" t="s">
        <v>10269</v>
      </c>
      <c r="B8859" s="280" t="s">
        <v>1457</v>
      </c>
      <c r="C8859" s="280" t="s">
        <v>1218</v>
      </c>
      <c r="D8859" s="280" t="s">
        <v>1219</v>
      </c>
      <c r="E8859" s="80">
        <v>154933.4200533051</v>
      </c>
      <c r="F8859" s="80">
        <v>710879</v>
      </c>
      <c r="G8859" s="80">
        <v>8</v>
      </c>
      <c r="H8859" s="280" t="s">
        <v>1342</v>
      </c>
      <c r="I8859" s="80"/>
    </row>
    <row r="8860" spans="1:9">
      <c r="A8860" s="280" t="s">
        <v>10270</v>
      </c>
      <c r="B8860" s="280" t="s">
        <v>1457</v>
      </c>
      <c r="C8860" s="280" t="s">
        <v>1218</v>
      </c>
      <c r="D8860" s="280" t="s">
        <v>1347</v>
      </c>
      <c r="E8860" s="80">
        <v>2.989102121994367</v>
      </c>
      <c r="F8860" s="80">
        <v>710879</v>
      </c>
      <c r="G8860" s="80">
        <v>8</v>
      </c>
      <c r="H8860" s="280" t="s">
        <v>1342</v>
      </c>
      <c r="I8860" s="80"/>
    </row>
    <row r="8861" spans="1:9">
      <c r="A8861" s="280" t="s">
        <v>10271</v>
      </c>
      <c r="B8861" s="280" t="s">
        <v>1393</v>
      </c>
      <c r="C8861" s="280" t="s">
        <v>1218</v>
      </c>
      <c r="D8861" s="280" t="s">
        <v>1347</v>
      </c>
      <c r="E8861" s="80">
        <v>1.6556966797443728E-2</v>
      </c>
      <c r="F8861" s="80">
        <v>710879</v>
      </c>
      <c r="G8861" s="80">
        <v>8</v>
      </c>
      <c r="H8861" s="280" t="s">
        <v>1394</v>
      </c>
      <c r="I8861" s="80"/>
    </row>
    <row r="8862" spans="1:9">
      <c r="A8862" s="280" t="s">
        <v>10272</v>
      </c>
      <c r="B8862" s="280" t="s">
        <v>1415</v>
      </c>
      <c r="C8862" s="280" t="s">
        <v>1218</v>
      </c>
      <c r="D8862" s="280" t="s">
        <v>1347</v>
      </c>
      <c r="E8862" s="80">
        <v>9.8781921253987548E-3</v>
      </c>
      <c r="F8862" s="80">
        <v>710879</v>
      </c>
      <c r="G8862" s="80">
        <v>8</v>
      </c>
      <c r="H8862" s="280" t="s">
        <v>1394</v>
      </c>
      <c r="I8862" s="80"/>
    </row>
    <row r="8863" spans="1:9">
      <c r="A8863" s="280" t="s">
        <v>10273</v>
      </c>
      <c r="B8863" s="280" t="s">
        <v>1436</v>
      </c>
      <c r="C8863" s="280" t="s">
        <v>1218</v>
      </c>
      <c r="D8863" s="280" t="s">
        <v>1347</v>
      </c>
      <c r="E8863" s="80">
        <v>1.0192034127231315E-2</v>
      </c>
      <c r="F8863" s="80">
        <v>710879</v>
      </c>
      <c r="G8863" s="80">
        <v>8</v>
      </c>
      <c r="H8863" s="280" t="s">
        <v>1394</v>
      </c>
      <c r="I8863" s="80"/>
    </row>
    <row r="8864" spans="1:9">
      <c r="A8864" s="280" t="s">
        <v>10274</v>
      </c>
      <c r="B8864" s="280" t="s">
        <v>1457</v>
      </c>
      <c r="C8864" s="280" t="s">
        <v>1218</v>
      </c>
      <c r="D8864" s="280" t="s">
        <v>1344</v>
      </c>
      <c r="E8864" s="80">
        <v>7.3759441649194715</v>
      </c>
      <c r="F8864" s="80">
        <v>710879</v>
      </c>
      <c r="G8864" s="80">
        <v>8</v>
      </c>
      <c r="H8864" s="280" t="s">
        <v>1342</v>
      </c>
      <c r="I8864" s="80"/>
    </row>
    <row r="8865" spans="1:9">
      <c r="A8865" s="280" t="s">
        <v>10275</v>
      </c>
      <c r="B8865" s="280" t="s">
        <v>1393</v>
      </c>
      <c r="C8865" s="280" t="s">
        <v>1218</v>
      </c>
      <c r="D8865" s="280" t="s">
        <v>1344</v>
      </c>
      <c r="E8865" s="80">
        <v>9.2913139929580134E-3</v>
      </c>
      <c r="F8865" s="80">
        <v>710879</v>
      </c>
      <c r="G8865" s="80">
        <v>8</v>
      </c>
      <c r="H8865" s="280" t="s">
        <v>1394</v>
      </c>
      <c r="I8865" s="80"/>
    </row>
    <row r="8866" spans="1:9">
      <c r="A8866" s="280" t="s">
        <v>10276</v>
      </c>
      <c r="B8866" s="280" t="s">
        <v>1415</v>
      </c>
      <c r="C8866" s="280" t="s">
        <v>1218</v>
      </c>
      <c r="D8866" s="280" t="s">
        <v>1344</v>
      </c>
      <c r="E8866" s="80">
        <v>7.7098760497278243E-3</v>
      </c>
      <c r="F8866" s="80">
        <v>710879</v>
      </c>
      <c r="G8866" s="80">
        <v>8</v>
      </c>
      <c r="H8866" s="280" t="s">
        <v>1394</v>
      </c>
      <c r="I8866" s="80"/>
    </row>
    <row r="8867" spans="1:9">
      <c r="A8867" s="280" t="s">
        <v>10277</v>
      </c>
      <c r="B8867" s="280" t="s">
        <v>1436</v>
      </c>
      <c r="C8867" s="280" t="s">
        <v>1218</v>
      </c>
      <c r="D8867" s="280" t="s">
        <v>1344</v>
      </c>
      <c r="E8867" s="80">
        <v>1.4766486887898807E-2</v>
      </c>
      <c r="F8867" s="80">
        <v>710879</v>
      </c>
      <c r="G8867" s="80">
        <v>8</v>
      </c>
      <c r="H8867" s="280" t="s">
        <v>1394</v>
      </c>
      <c r="I8867" s="80"/>
    </row>
    <row r="8868" spans="1:9">
      <c r="A8868" s="280" t="s">
        <v>10278</v>
      </c>
      <c r="B8868" s="280" t="s">
        <v>5752</v>
      </c>
      <c r="C8868" s="280" t="s">
        <v>1219</v>
      </c>
      <c r="D8868" s="280" t="s">
        <v>1394</v>
      </c>
      <c r="E8868" s="80">
        <v>1</v>
      </c>
      <c r="F8868" s="80">
        <v>710879</v>
      </c>
      <c r="G8868" s="80">
        <v>8</v>
      </c>
      <c r="H8868" s="280" t="s">
        <v>1394</v>
      </c>
      <c r="I8868" s="80"/>
    </row>
    <row r="8869" spans="1:9">
      <c r="A8869" s="280" t="s">
        <v>10279</v>
      </c>
      <c r="B8869" s="280" t="s">
        <v>5754</v>
      </c>
      <c r="C8869" s="280" t="s">
        <v>1219</v>
      </c>
      <c r="D8869" s="280" t="s">
        <v>1394</v>
      </c>
      <c r="E8869" s="80">
        <v>1719426.3008641414</v>
      </c>
      <c r="F8869" s="80">
        <v>710879</v>
      </c>
      <c r="G8869" s="80">
        <v>8</v>
      </c>
      <c r="H8869" s="280" t="s">
        <v>1394</v>
      </c>
      <c r="I8869" s="80"/>
    </row>
    <row r="8870" spans="1:9">
      <c r="A8870" s="280" t="s">
        <v>10280</v>
      </c>
      <c r="B8870" s="280" t="s">
        <v>1457</v>
      </c>
      <c r="C8870" s="280" t="s">
        <v>1219</v>
      </c>
      <c r="D8870" s="280" t="s">
        <v>1211</v>
      </c>
      <c r="E8870" s="80">
        <v>0.88990358516811019</v>
      </c>
      <c r="F8870" s="80">
        <v>710879</v>
      </c>
      <c r="G8870" s="80">
        <v>8</v>
      </c>
      <c r="H8870" s="280" t="s">
        <v>1342</v>
      </c>
      <c r="I8870" s="80"/>
    </row>
    <row r="8871" spans="1:9">
      <c r="A8871" s="280" t="s">
        <v>10281</v>
      </c>
      <c r="B8871" s="280" t="s">
        <v>1457</v>
      </c>
      <c r="C8871" s="280" t="s">
        <v>1219</v>
      </c>
      <c r="D8871" s="280" t="s">
        <v>1212</v>
      </c>
      <c r="E8871" s="80">
        <v>0.93506379371441661</v>
      </c>
      <c r="F8871" s="80">
        <v>710879</v>
      </c>
      <c r="G8871" s="80">
        <v>8</v>
      </c>
      <c r="H8871" s="280" t="s">
        <v>1342</v>
      </c>
      <c r="I8871" s="80"/>
    </row>
    <row r="8872" spans="1:9">
      <c r="A8872" s="280" t="s">
        <v>10282</v>
      </c>
      <c r="B8872" s="280" t="s">
        <v>1457</v>
      </c>
      <c r="C8872" s="280" t="s">
        <v>1219</v>
      </c>
      <c r="D8872" s="280" t="s">
        <v>1213</v>
      </c>
      <c r="E8872" s="80">
        <v>0.89042217170544458</v>
      </c>
      <c r="F8872" s="80">
        <v>710879</v>
      </c>
      <c r="G8872" s="80">
        <v>8</v>
      </c>
      <c r="H8872" s="280" t="s">
        <v>1342</v>
      </c>
      <c r="I8872" s="80"/>
    </row>
    <row r="8873" spans="1:9">
      <c r="A8873" s="280" t="s">
        <v>10283</v>
      </c>
      <c r="B8873" s="280" t="s">
        <v>1457</v>
      </c>
      <c r="C8873" s="280" t="s">
        <v>1219</v>
      </c>
      <c r="D8873" s="280" t="s">
        <v>1214</v>
      </c>
      <c r="E8873" s="80">
        <v>0.93010462144876205</v>
      </c>
      <c r="F8873" s="80">
        <v>710879</v>
      </c>
      <c r="G8873" s="80">
        <v>8</v>
      </c>
      <c r="H8873" s="280" t="s">
        <v>1342</v>
      </c>
      <c r="I8873" s="80"/>
    </row>
    <row r="8874" spans="1:9">
      <c r="A8874" s="280" t="s">
        <v>10284</v>
      </c>
      <c r="B8874" s="280" t="s">
        <v>1457</v>
      </c>
      <c r="C8874" s="280" t="s">
        <v>1219</v>
      </c>
      <c r="D8874" s="280" t="s">
        <v>1215</v>
      </c>
      <c r="E8874" s="80">
        <v>0.93237394342450031</v>
      </c>
      <c r="F8874" s="80">
        <v>710879</v>
      </c>
      <c r="G8874" s="80">
        <v>8</v>
      </c>
      <c r="H8874" s="280" t="s">
        <v>1342</v>
      </c>
      <c r="I8874" s="80"/>
    </row>
    <row r="8875" spans="1:9">
      <c r="A8875" s="280" t="s">
        <v>10285</v>
      </c>
      <c r="B8875" s="280" t="s">
        <v>1457</v>
      </c>
      <c r="C8875" s="280" t="s">
        <v>1219</v>
      </c>
      <c r="D8875" s="280" t="s">
        <v>1216</v>
      </c>
      <c r="E8875" s="80">
        <v>1.0539851652820429</v>
      </c>
      <c r="F8875" s="80">
        <v>710879</v>
      </c>
      <c r="G8875" s="80">
        <v>8</v>
      </c>
      <c r="H8875" s="280" t="s">
        <v>1342</v>
      </c>
      <c r="I8875" s="80"/>
    </row>
    <row r="8876" spans="1:9">
      <c r="A8876" s="280" t="s">
        <v>10286</v>
      </c>
      <c r="B8876" s="280" t="s">
        <v>1457</v>
      </c>
      <c r="C8876" s="280" t="s">
        <v>1219</v>
      </c>
      <c r="D8876" s="280" t="s">
        <v>1217</v>
      </c>
      <c r="E8876" s="80">
        <v>0.85963696906558951</v>
      </c>
      <c r="F8876" s="80">
        <v>710879</v>
      </c>
      <c r="G8876" s="80">
        <v>8</v>
      </c>
      <c r="H8876" s="280" t="s">
        <v>1342</v>
      </c>
      <c r="I8876" s="80"/>
    </row>
    <row r="8877" spans="1:9">
      <c r="A8877" s="280" t="s">
        <v>10287</v>
      </c>
      <c r="B8877" s="280" t="s">
        <v>1457</v>
      </c>
      <c r="C8877" s="280" t="s">
        <v>1219</v>
      </c>
      <c r="D8877" s="280" t="s">
        <v>1218</v>
      </c>
      <c r="E8877" s="80">
        <v>1.1742331149268284</v>
      </c>
      <c r="F8877" s="80">
        <v>710879</v>
      </c>
      <c r="G8877" s="80">
        <v>8</v>
      </c>
      <c r="H8877" s="280" t="s">
        <v>1342</v>
      </c>
      <c r="I8877" s="80"/>
    </row>
    <row r="8878" spans="1:9">
      <c r="A8878" s="280" t="s">
        <v>10288</v>
      </c>
      <c r="B8878" s="280" t="s">
        <v>1457</v>
      </c>
      <c r="C8878" s="280" t="s">
        <v>1219</v>
      </c>
      <c r="D8878" s="280" t="s">
        <v>1219</v>
      </c>
      <c r="E8878" s="80">
        <v>1</v>
      </c>
      <c r="F8878" s="80">
        <v>710879</v>
      </c>
      <c r="G8878" s="80">
        <v>8</v>
      </c>
      <c r="H8878" s="280" t="s">
        <v>1342</v>
      </c>
      <c r="I8878" s="80"/>
    </row>
    <row r="8879" spans="1:9">
      <c r="A8879" s="280" t="s">
        <v>10289</v>
      </c>
      <c r="B8879" s="280" t="s">
        <v>1457</v>
      </c>
      <c r="C8879" s="280" t="s">
        <v>1219</v>
      </c>
      <c r="D8879" s="280" t="s">
        <v>1347</v>
      </c>
      <c r="E8879" s="80">
        <v>2.6338149194921714</v>
      </c>
      <c r="F8879" s="80">
        <v>710879</v>
      </c>
      <c r="G8879" s="80">
        <v>8</v>
      </c>
      <c r="H8879" s="280" t="s">
        <v>1342</v>
      </c>
      <c r="I8879" s="80"/>
    </row>
    <row r="8880" spans="1:9">
      <c r="A8880" s="280" t="s">
        <v>10290</v>
      </c>
      <c r="B8880" s="280" t="s">
        <v>1393</v>
      </c>
      <c r="C8880" s="280" t="s">
        <v>1219</v>
      </c>
      <c r="D8880" s="280" t="s">
        <v>1347</v>
      </c>
      <c r="E8880" s="80">
        <v>6.2514155010909025E-2</v>
      </c>
      <c r="F8880" s="80">
        <v>710879</v>
      </c>
      <c r="G8880" s="80">
        <v>8</v>
      </c>
      <c r="H8880" s="280" t="s">
        <v>1394</v>
      </c>
      <c r="I8880" s="80"/>
    </row>
    <row r="8881" spans="1:9">
      <c r="A8881" s="280" t="s">
        <v>10291</v>
      </c>
      <c r="B8881" s="280" t="s">
        <v>1415</v>
      </c>
      <c r="C8881" s="280" t="s">
        <v>1219</v>
      </c>
      <c r="D8881" s="280" t="s">
        <v>1347</v>
      </c>
      <c r="E8881" s="80">
        <v>6.2514065583692963E-2</v>
      </c>
      <c r="F8881" s="80">
        <v>710879</v>
      </c>
      <c r="G8881" s="80">
        <v>8</v>
      </c>
      <c r="H8881" s="280" t="s">
        <v>1394</v>
      </c>
      <c r="I8881" s="80"/>
    </row>
    <row r="8882" spans="1:9">
      <c r="A8882" s="280" t="s">
        <v>10292</v>
      </c>
      <c r="B8882" s="280" t="s">
        <v>1436</v>
      </c>
      <c r="C8882" s="280" t="s">
        <v>1219</v>
      </c>
      <c r="D8882" s="280" t="s">
        <v>1347</v>
      </c>
      <c r="E8882" s="80">
        <v>6.2513979882610898E-2</v>
      </c>
      <c r="F8882" s="80">
        <v>710879</v>
      </c>
      <c r="G8882" s="80">
        <v>8</v>
      </c>
      <c r="H8882" s="280" t="s">
        <v>1394</v>
      </c>
      <c r="I8882" s="80"/>
    </row>
    <row r="8883" spans="1:9">
      <c r="A8883" s="280" t="s">
        <v>10293</v>
      </c>
      <c r="B8883" s="280" t="s">
        <v>1457</v>
      </c>
      <c r="C8883" s="280" t="s">
        <v>1219</v>
      </c>
      <c r="D8883" s="280" t="s">
        <v>1344</v>
      </c>
      <c r="E8883" s="80">
        <v>6.5534730899946538</v>
      </c>
      <c r="F8883" s="80">
        <v>710879</v>
      </c>
      <c r="G8883" s="80">
        <v>8</v>
      </c>
      <c r="H8883" s="280" t="s">
        <v>1342</v>
      </c>
      <c r="I8883" s="80"/>
    </row>
    <row r="8884" spans="1:9">
      <c r="A8884" s="280" t="s">
        <v>10294</v>
      </c>
      <c r="B8884" s="280" t="s">
        <v>1393</v>
      </c>
      <c r="C8884" s="280" t="s">
        <v>1219</v>
      </c>
      <c r="D8884" s="280" t="s">
        <v>1344</v>
      </c>
      <c r="E8884" s="80">
        <v>6.2514155010909025E-2</v>
      </c>
      <c r="F8884" s="80">
        <v>710879</v>
      </c>
      <c r="G8884" s="80">
        <v>8</v>
      </c>
      <c r="H8884" s="280" t="s">
        <v>1394</v>
      </c>
      <c r="I8884" s="80"/>
    </row>
    <row r="8885" spans="1:9">
      <c r="A8885" s="280" t="s">
        <v>10295</v>
      </c>
      <c r="B8885" s="280" t="s">
        <v>1415</v>
      </c>
      <c r="C8885" s="280" t="s">
        <v>1219</v>
      </c>
      <c r="D8885" s="280" t="s">
        <v>1344</v>
      </c>
      <c r="E8885" s="80">
        <v>6.2513976156476886E-2</v>
      </c>
      <c r="F8885" s="80">
        <v>710879</v>
      </c>
      <c r="G8885" s="80">
        <v>8</v>
      </c>
      <c r="H8885" s="280" t="s">
        <v>1394</v>
      </c>
      <c r="I8885" s="80"/>
    </row>
    <row r="8886" spans="1:9">
      <c r="A8886" s="280" t="s">
        <v>10296</v>
      </c>
      <c r="B8886" s="280" t="s">
        <v>1436</v>
      </c>
      <c r="C8886" s="280" t="s">
        <v>1219</v>
      </c>
      <c r="D8886" s="280" t="s">
        <v>1344</v>
      </c>
      <c r="E8886" s="80">
        <v>6.251379730204476E-2</v>
      </c>
      <c r="F8886" s="80">
        <v>710879</v>
      </c>
      <c r="G8886" s="80">
        <v>8</v>
      </c>
      <c r="H8886" s="280" t="s">
        <v>1394</v>
      </c>
      <c r="I8886" s="80"/>
    </row>
    <row r="8887" spans="1:9">
      <c r="A8887" s="280" t="s">
        <v>10297</v>
      </c>
      <c r="B8887" s="280" t="s">
        <v>1457</v>
      </c>
      <c r="C8887" s="280" t="s">
        <v>1183</v>
      </c>
      <c r="D8887" s="280" t="s">
        <v>1211</v>
      </c>
      <c r="E8887" s="80">
        <v>0.25566583476840998</v>
      </c>
      <c r="F8887" s="80">
        <v>710879</v>
      </c>
      <c r="G8887" s="80">
        <v>8</v>
      </c>
      <c r="H8887" s="280" t="s">
        <v>1342</v>
      </c>
      <c r="I8887" s="80"/>
    </row>
    <row r="8888" spans="1:9">
      <c r="A8888" s="280" t="s">
        <v>10298</v>
      </c>
      <c r="B8888" s="280" t="s">
        <v>1457</v>
      </c>
      <c r="C8888" s="280" t="s">
        <v>1183</v>
      </c>
      <c r="D8888" s="280" t="s">
        <v>1212</v>
      </c>
      <c r="E8888" s="80">
        <v>0.2679343196707808</v>
      </c>
      <c r="F8888" s="80">
        <v>710879</v>
      </c>
      <c r="G8888" s="80">
        <v>8</v>
      </c>
      <c r="H8888" s="280" t="s">
        <v>1342</v>
      </c>
      <c r="I8888" s="80"/>
    </row>
    <row r="8889" spans="1:9">
      <c r="A8889" s="280" t="s">
        <v>10299</v>
      </c>
      <c r="B8889" s="280" t="s">
        <v>1457</v>
      </c>
      <c r="C8889" s="280" t="s">
        <v>1183</v>
      </c>
      <c r="D8889" s="280" t="s">
        <v>1213</v>
      </c>
      <c r="E8889" s="80">
        <v>0.25584471811913606</v>
      </c>
      <c r="F8889" s="80">
        <v>710879</v>
      </c>
      <c r="G8889" s="80">
        <v>8</v>
      </c>
      <c r="H8889" s="280" t="s">
        <v>1342</v>
      </c>
      <c r="I8889" s="80"/>
    </row>
    <row r="8890" spans="1:9">
      <c r="A8890" s="280" t="s">
        <v>10300</v>
      </c>
      <c r="B8890" s="280" t="s">
        <v>1457</v>
      </c>
      <c r="C8890" s="280" t="s">
        <v>1183</v>
      </c>
      <c r="D8890" s="280" t="s">
        <v>1214</v>
      </c>
      <c r="E8890" s="80">
        <v>0.26727547055978057</v>
      </c>
      <c r="F8890" s="80">
        <v>710879</v>
      </c>
      <c r="G8890" s="80">
        <v>8</v>
      </c>
      <c r="H8890" s="280" t="s">
        <v>1342</v>
      </c>
      <c r="I8890" s="80"/>
    </row>
    <row r="8891" spans="1:9">
      <c r="A8891" s="280" t="s">
        <v>10301</v>
      </c>
      <c r="B8891" s="280" t="s">
        <v>1457</v>
      </c>
      <c r="C8891" s="280" t="s">
        <v>1183</v>
      </c>
      <c r="D8891" s="280" t="s">
        <v>1215</v>
      </c>
      <c r="E8891" s="80">
        <v>0.26723111123586124</v>
      </c>
      <c r="F8891" s="80">
        <v>710879</v>
      </c>
      <c r="G8891" s="80">
        <v>8</v>
      </c>
      <c r="H8891" s="280" t="s">
        <v>1342</v>
      </c>
      <c r="I8891" s="80"/>
    </row>
    <row r="8892" spans="1:9">
      <c r="A8892" s="280" t="s">
        <v>10302</v>
      </c>
      <c r="B8892" s="280" t="s">
        <v>1457</v>
      </c>
      <c r="C8892" s="280" t="s">
        <v>1183</v>
      </c>
      <c r="D8892" s="280" t="s">
        <v>1216</v>
      </c>
      <c r="E8892" s="80">
        <v>0.25049062864339194</v>
      </c>
      <c r="F8892" s="80">
        <v>710879</v>
      </c>
      <c r="G8892" s="80">
        <v>8</v>
      </c>
      <c r="H8892" s="280" t="s">
        <v>1342</v>
      </c>
      <c r="I8892" s="80"/>
    </row>
    <row r="8893" spans="1:9">
      <c r="A8893" s="280" t="s">
        <v>10303</v>
      </c>
      <c r="B8893" s="280" t="s">
        <v>1457</v>
      </c>
      <c r="C8893" s="280" t="s">
        <v>1183</v>
      </c>
      <c r="D8893" s="280" t="s">
        <v>1217</v>
      </c>
      <c r="E8893" s="80">
        <v>0.2461545806493643</v>
      </c>
      <c r="F8893" s="80">
        <v>710879</v>
      </c>
      <c r="G8893" s="80">
        <v>8</v>
      </c>
      <c r="H8893" s="280" t="s">
        <v>1342</v>
      </c>
      <c r="I8893" s="80"/>
    </row>
    <row r="8894" spans="1:9">
      <c r="A8894" s="280" t="s">
        <v>10304</v>
      </c>
      <c r="B8894" s="280" t="s">
        <v>1457</v>
      </c>
      <c r="C8894" s="280" t="s">
        <v>1183</v>
      </c>
      <c r="D8894" s="280" t="s">
        <v>1218</v>
      </c>
      <c r="E8894" s="80">
        <v>0.5172361784701125</v>
      </c>
      <c r="F8894" s="80">
        <v>710879</v>
      </c>
      <c r="G8894" s="80">
        <v>8</v>
      </c>
      <c r="H8894" s="280" t="s">
        <v>1342</v>
      </c>
      <c r="I8894" s="80"/>
    </row>
    <row r="8895" spans="1:9">
      <c r="A8895" s="280" t="s">
        <v>10305</v>
      </c>
      <c r="B8895" s="280" t="s">
        <v>1457</v>
      </c>
      <c r="C8895" s="280" t="s">
        <v>1183</v>
      </c>
      <c r="D8895" s="280" t="s">
        <v>1219</v>
      </c>
      <c r="E8895" s="80">
        <v>43009.418789915748</v>
      </c>
      <c r="F8895" s="80">
        <v>710879</v>
      </c>
      <c r="G8895" s="80">
        <v>8</v>
      </c>
      <c r="H8895" s="280" t="s">
        <v>1342</v>
      </c>
      <c r="I8895" s="80"/>
    </row>
    <row r="8896" spans="1:9">
      <c r="A8896" s="280" t="s">
        <v>10306</v>
      </c>
      <c r="B8896" s="280" t="s">
        <v>1457</v>
      </c>
      <c r="C8896" s="280" t="s">
        <v>1183</v>
      </c>
      <c r="D8896" s="280" t="s">
        <v>1347</v>
      </c>
      <c r="E8896" s="80">
        <v>0.77809618558465266</v>
      </c>
      <c r="F8896" s="80">
        <v>710879</v>
      </c>
      <c r="G8896" s="80">
        <v>8</v>
      </c>
      <c r="H8896" s="280" t="s">
        <v>1342</v>
      </c>
      <c r="I8896" s="80"/>
    </row>
    <row r="8897" spans="1:9">
      <c r="A8897" s="280" t="s">
        <v>10307</v>
      </c>
      <c r="B8897" s="280" t="s">
        <v>1457</v>
      </c>
      <c r="C8897" s="280" t="s">
        <v>1183</v>
      </c>
      <c r="D8897" s="280" t="s">
        <v>1344</v>
      </c>
      <c r="E8897" s="80">
        <v>1.8959144241184571</v>
      </c>
      <c r="F8897" s="80">
        <v>710879</v>
      </c>
      <c r="G8897" s="80">
        <v>8</v>
      </c>
      <c r="H8897" s="280" t="s">
        <v>1342</v>
      </c>
      <c r="I8897" s="80"/>
    </row>
    <row r="8898" spans="1:9">
      <c r="A8898" s="280" t="s">
        <v>10308</v>
      </c>
      <c r="B8898" s="280" t="s">
        <v>5748</v>
      </c>
      <c r="C8898" s="280" t="s">
        <v>1184</v>
      </c>
      <c r="D8898" s="280" t="s">
        <v>1394</v>
      </c>
      <c r="E8898" s="80">
        <v>707441</v>
      </c>
      <c r="F8898" s="80">
        <v>710879</v>
      </c>
      <c r="G8898" s="80">
        <v>8</v>
      </c>
      <c r="H8898" s="280" t="s">
        <v>1394</v>
      </c>
      <c r="I8898" s="80"/>
    </row>
    <row r="8899" spans="1:9">
      <c r="A8899" s="280" t="s">
        <v>10309</v>
      </c>
      <c r="B8899" s="280" t="s">
        <v>5750</v>
      </c>
      <c r="C8899" s="280" t="s">
        <v>1184</v>
      </c>
      <c r="D8899" s="280" t="s">
        <v>1394</v>
      </c>
      <c r="E8899" s="80">
        <v>22823006328.666382</v>
      </c>
      <c r="F8899" s="80">
        <v>710879</v>
      </c>
      <c r="G8899" s="80">
        <v>8</v>
      </c>
      <c r="H8899" s="280" t="s">
        <v>1394</v>
      </c>
      <c r="I8899" s="80"/>
    </row>
    <row r="8900" spans="1:9">
      <c r="A8900" s="280" t="s">
        <v>10310</v>
      </c>
      <c r="B8900" s="280" t="s">
        <v>5752</v>
      </c>
      <c r="C8900" s="280" t="s">
        <v>1184</v>
      </c>
      <c r="D8900" s="280" t="s">
        <v>1394</v>
      </c>
      <c r="E8900" s="80">
        <v>0.99516373391252233</v>
      </c>
      <c r="F8900" s="80">
        <v>710879</v>
      </c>
      <c r="G8900" s="80">
        <v>8</v>
      </c>
      <c r="H8900" s="280" t="s">
        <v>1394</v>
      </c>
      <c r="I8900" s="80"/>
    </row>
    <row r="8901" spans="1:9">
      <c r="A8901" s="280" t="s">
        <v>10311</v>
      </c>
      <c r="B8901" s="280" t="s">
        <v>5754</v>
      </c>
      <c r="C8901" s="280" t="s">
        <v>1184</v>
      </c>
      <c r="D8901" s="280" t="s">
        <v>1394</v>
      </c>
      <c r="E8901" s="80">
        <v>32105.332030720252</v>
      </c>
      <c r="F8901" s="80">
        <v>710879</v>
      </c>
      <c r="G8901" s="80">
        <v>8</v>
      </c>
      <c r="H8901" s="280" t="s">
        <v>1394</v>
      </c>
      <c r="I8901" s="80"/>
    </row>
    <row r="8902" spans="1:9">
      <c r="A8902" s="280" t="s">
        <v>10312</v>
      </c>
      <c r="B8902" s="280" t="s">
        <v>1393</v>
      </c>
      <c r="C8902" s="280" t="s">
        <v>1383</v>
      </c>
      <c r="D8902" s="280" t="s">
        <v>1347</v>
      </c>
      <c r="E8902" s="80">
        <v>6.2514155010909025E-2</v>
      </c>
      <c r="F8902" s="80">
        <v>710879</v>
      </c>
      <c r="G8902" s="80">
        <v>8</v>
      </c>
      <c r="H8902" s="280" t="s">
        <v>1394</v>
      </c>
      <c r="I8902" s="80"/>
    </row>
    <row r="8903" spans="1:9">
      <c r="A8903" s="280" t="s">
        <v>10313</v>
      </c>
      <c r="B8903" s="280" t="s">
        <v>1415</v>
      </c>
      <c r="C8903" s="280" t="s">
        <v>1383</v>
      </c>
      <c r="D8903" s="280" t="s">
        <v>1347</v>
      </c>
      <c r="E8903" s="80">
        <v>5.7714661212564446E-2</v>
      </c>
      <c r="F8903" s="80">
        <v>710879</v>
      </c>
      <c r="G8903" s="80">
        <v>8</v>
      </c>
      <c r="H8903" s="280" t="s">
        <v>1394</v>
      </c>
      <c r="I8903" s="80"/>
    </row>
    <row r="8904" spans="1:9">
      <c r="A8904" s="280" t="s">
        <v>10314</v>
      </c>
      <c r="B8904" s="280" t="s">
        <v>1436</v>
      </c>
      <c r="C8904" s="280" t="s">
        <v>1383</v>
      </c>
      <c r="D8904" s="280" t="s">
        <v>1347</v>
      </c>
      <c r="E8904" s="80">
        <v>5.3582219242830444E-2</v>
      </c>
      <c r="F8904" s="80">
        <v>710879</v>
      </c>
      <c r="G8904" s="80">
        <v>8</v>
      </c>
      <c r="H8904" s="280" t="s">
        <v>1394</v>
      </c>
      <c r="I8904" s="80"/>
    </row>
    <row r="8905" spans="1:9">
      <c r="A8905" s="280" t="s">
        <v>10315</v>
      </c>
      <c r="B8905" s="280" t="s">
        <v>1393</v>
      </c>
      <c r="C8905" s="280" t="s">
        <v>1383</v>
      </c>
      <c r="D8905" s="280" t="s">
        <v>1344</v>
      </c>
      <c r="E8905" s="80">
        <v>6.2514155010909025E-2</v>
      </c>
      <c r="F8905" s="80">
        <v>710879</v>
      </c>
      <c r="G8905" s="80">
        <v>8</v>
      </c>
      <c r="H8905" s="280" t="s">
        <v>1394</v>
      </c>
      <c r="I8905" s="80"/>
    </row>
    <row r="8906" spans="1:9">
      <c r="A8906" s="280" t="s">
        <v>10316</v>
      </c>
      <c r="B8906" s="280" t="s">
        <v>1415</v>
      </c>
      <c r="C8906" s="280" t="s">
        <v>1383</v>
      </c>
      <c r="D8906" s="280" t="s">
        <v>1344</v>
      </c>
      <c r="E8906" s="80">
        <v>5.2721440657468345E-2</v>
      </c>
      <c r="F8906" s="80">
        <v>710879</v>
      </c>
      <c r="G8906" s="80">
        <v>8</v>
      </c>
      <c r="H8906" s="280" t="s">
        <v>1394</v>
      </c>
      <c r="I8906" s="80"/>
    </row>
    <row r="8907" spans="1:9">
      <c r="A8907" s="280" t="s">
        <v>10317</v>
      </c>
      <c r="B8907" s="280" t="s">
        <v>1436</v>
      </c>
      <c r="C8907" s="280" t="s">
        <v>1383</v>
      </c>
      <c r="D8907" s="280" t="s">
        <v>1344</v>
      </c>
      <c r="E8907" s="80">
        <v>4.5705720329488449E-2</v>
      </c>
      <c r="F8907" s="80">
        <v>710879</v>
      </c>
      <c r="G8907" s="80">
        <v>8</v>
      </c>
      <c r="H8907" s="280" t="s">
        <v>1394</v>
      </c>
      <c r="I8907" s="80"/>
    </row>
    <row r="8908" spans="1:9">
      <c r="A8908" s="280" t="s">
        <v>10318</v>
      </c>
      <c r="B8908" s="280" t="s">
        <v>1457</v>
      </c>
      <c r="C8908" s="280" t="s">
        <v>1184</v>
      </c>
      <c r="D8908" s="280" t="s">
        <v>1211</v>
      </c>
      <c r="E8908" s="80">
        <v>1.6715069197105133E-2</v>
      </c>
      <c r="F8908" s="80">
        <v>710879</v>
      </c>
      <c r="G8908" s="80">
        <v>8</v>
      </c>
      <c r="H8908" s="280" t="s">
        <v>1342</v>
      </c>
      <c r="I8908" s="80"/>
    </row>
    <row r="8909" spans="1:9">
      <c r="A8909" s="280" t="s">
        <v>10319</v>
      </c>
      <c r="B8909" s="280" t="s">
        <v>1457</v>
      </c>
      <c r="C8909" s="280" t="s">
        <v>1184</v>
      </c>
      <c r="D8909" s="280" t="s">
        <v>1212</v>
      </c>
      <c r="E8909" s="80">
        <v>1.7443316741841904E-2</v>
      </c>
      <c r="F8909" s="80">
        <v>710879</v>
      </c>
      <c r="G8909" s="80">
        <v>8</v>
      </c>
      <c r="H8909" s="280" t="s">
        <v>1342</v>
      </c>
      <c r="I8909" s="80"/>
    </row>
    <row r="8910" spans="1:9">
      <c r="A8910" s="280" t="s">
        <v>10320</v>
      </c>
      <c r="B8910" s="280" t="s">
        <v>1457</v>
      </c>
      <c r="C8910" s="280" t="s">
        <v>1184</v>
      </c>
      <c r="D8910" s="280" t="s">
        <v>1213</v>
      </c>
      <c r="E8910" s="80">
        <v>1.6727466299529006E-2</v>
      </c>
      <c r="F8910" s="80">
        <v>710879</v>
      </c>
      <c r="G8910" s="80">
        <v>8</v>
      </c>
      <c r="H8910" s="280" t="s">
        <v>1342</v>
      </c>
      <c r="I8910" s="80"/>
    </row>
    <row r="8911" spans="1:9">
      <c r="A8911" s="280" t="s">
        <v>10321</v>
      </c>
      <c r="B8911" s="280" t="s">
        <v>1457</v>
      </c>
      <c r="C8911" s="280" t="s">
        <v>1184</v>
      </c>
      <c r="D8911" s="280" t="s">
        <v>1214</v>
      </c>
      <c r="E8911" s="80">
        <v>1.7397291029161058E-2</v>
      </c>
      <c r="F8911" s="80">
        <v>710879</v>
      </c>
      <c r="G8911" s="80">
        <v>8</v>
      </c>
      <c r="H8911" s="280" t="s">
        <v>1342</v>
      </c>
      <c r="I8911" s="80"/>
    </row>
    <row r="8912" spans="1:9">
      <c r="A8912" s="280" t="s">
        <v>10322</v>
      </c>
      <c r="B8912" s="280" t="s">
        <v>1457</v>
      </c>
      <c r="C8912" s="280" t="s">
        <v>1184</v>
      </c>
      <c r="D8912" s="280" t="s">
        <v>1215</v>
      </c>
      <c r="E8912" s="80">
        <v>1.740056615611707E-2</v>
      </c>
      <c r="F8912" s="80">
        <v>710879</v>
      </c>
      <c r="G8912" s="80">
        <v>8</v>
      </c>
      <c r="H8912" s="280" t="s">
        <v>1342</v>
      </c>
      <c r="I8912" s="80"/>
    </row>
    <row r="8913" spans="1:9">
      <c r="A8913" s="280" t="s">
        <v>10323</v>
      </c>
      <c r="B8913" s="280" t="s">
        <v>1457</v>
      </c>
      <c r="C8913" s="280" t="s">
        <v>1184</v>
      </c>
      <c r="D8913" s="280" t="s">
        <v>1216</v>
      </c>
      <c r="E8913" s="80">
        <v>1.8204109392260508E-2</v>
      </c>
      <c r="F8913" s="80">
        <v>710879</v>
      </c>
      <c r="G8913" s="80">
        <v>8</v>
      </c>
      <c r="H8913" s="280" t="s">
        <v>1342</v>
      </c>
      <c r="I8913" s="80"/>
    </row>
    <row r="8914" spans="1:9">
      <c r="A8914" s="280" t="s">
        <v>10324</v>
      </c>
      <c r="B8914" s="280" t="s">
        <v>1457</v>
      </c>
      <c r="C8914" s="280" t="s">
        <v>1184</v>
      </c>
      <c r="D8914" s="280" t="s">
        <v>1217</v>
      </c>
      <c r="E8914" s="80">
        <v>1.6095629286313855E-2</v>
      </c>
      <c r="F8914" s="80">
        <v>710879</v>
      </c>
      <c r="G8914" s="80">
        <v>8</v>
      </c>
      <c r="H8914" s="280" t="s">
        <v>1342</v>
      </c>
      <c r="I8914" s="80"/>
    </row>
    <row r="8915" spans="1:9">
      <c r="A8915" s="280" t="s">
        <v>10325</v>
      </c>
      <c r="B8915" s="280" t="s">
        <v>1457</v>
      </c>
      <c r="C8915" s="280" t="s">
        <v>1184</v>
      </c>
      <c r="D8915" s="280" t="s">
        <v>1218</v>
      </c>
      <c r="E8915" s="80">
        <v>2.4635436275107912E-2</v>
      </c>
      <c r="F8915" s="80">
        <v>710879</v>
      </c>
      <c r="G8915" s="80">
        <v>8</v>
      </c>
      <c r="H8915" s="280" t="s">
        <v>1342</v>
      </c>
      <c r="I8915" s="80"/>
    </row>
    <row r="8916" spans="1:9">
      <c r="A8916" s="280" t="s">
        <v>10326</v>
      </c>
      <c r="B8916" s="280" t="s">
        <v>1457</v>
      </c>
      <c r="C8916" s="280" t="s">
        <v>1184</v>
      </c>
      <c r="D8916" s="280" t="s">
        <v>1219</v>
      </c>
      <c r="E8916" s="80">
        <v>3702.4357281922007</v>
      </c>
      <c r="F8916" s="80">
        <v>710879</v>
      </c>
      <c r="G8916" s="80">
        <v>8</v>
      </c>
      <c r="H8916" s="280" t="s">
        <v>1342</v>
      </c>
      <c r="I8916" s="80"/>
    </row>
    <row r="8917" spans="1:9">
      <c r="A8917" s="280" t="s">
        <v>10327</v>
      </c>
      <c r="B8917" s="280" t="s">
        <v>1457</v>
      </c>
      <c r="C8917" s="280" t="s">
        <v>1184</v>
      </c>
      <c r="D8917" s="280" t="s">
        <v>1347</v>
      </c>
      <c r="E8917" s="80">
        <v>5.0371075412802696E-2</v>
      </c>
      <c r="F8917" s="80">
        <v>710879</v>
      </c>
      <c r="G8917" s="80">
        <v>8</v>
      </c>
      <c r="H8917" s="280" t="s">
        <v>1342</v>
      </c>
      <c r="I8917" s="80"/>
    </row>
    <row r="8918" spans="1:9">
      <c r="A8918" s="280" t="s">
        <v>10328</v>
      </c>
      <c r="B8918" s="280" t="s">
        <v>1457</v>
      </c>
      <c r="C8918" s="280" t="s">
        <v>1184</v>
      </c>
      <c r="D8918" s="280" t="s">
        <v>1344</v>
      </c>
      <c r="E8918" s="80">
        <v>0.12354468826408574</v>
      </c>
      <c r="F8918" s="80">
        <v>710879</v>
      </c>
      <c r="G8918" s="80">
        <v>8</v>
      </c>
      <c r="H8918" s="280" t="s">
        <v>1342</v>
      </c>
      <c r="I8918" s="80"/>
    </row>
    <row r="8919" spans="1:9">
      <c r="A8919" s="280" t="s">
        <v>10329</v>
      </c>
      <c r="B8919" s="280" t="s">
        <v>5748</v>
      </c>
      <c r="C8919" s="280" t="s">
        <v>1185</v>
      </c>
      <c r="D8919" s="280" t="s">
        <v>1394</v>
      </c>
      <c r="E8919" s="80">
        <v>435364</v>
      </c>
      <c r="F8919" s="80">
        <v>710879</v>
      </c>
      <c r="G8919" s="80">
        <v>8</v>
      </c>
      <c r="H8919" s="280" t="s">
        <v>1394</v>
      </c>
      <c r="I8919" s="80"/>
    </row>
    <row r="8920" spans="1:9">
      <c r="A8920" s="280" t="s">
        <v>10330</v>
      </c>
      <c r="B8920" s="280" t="s">
        <v>5750</v>
      </c>
      <c r="C8920" s="280" t="s">
        <v>1185</v>
      </c>
      <c r="D8920" s="280" t="s">
        <v>1394</v>
      </c>
      <c r="E8920" s="80">
        <v>58263064009.85022</v>
      </c>
      <c r="F8920" s="80">
        <v>710879</v>
      </c>
      <c r="G8920" s="80">
        <v>8</v>
      </c>
      <c r="H8920" s="280" t="s">
        <v>1394</v>
      </c>
      <c r="I8920" s="80"/>
    </row>
    <row r="8921" spans="1:9">
      <c r="A8921" s="280" t="s">
        <v>10331</v>
      </c>
      <c r="B8921" s="280" t="s">
        <v>5752</v>
      </c>
      <c r="C8921" s="280" t="s">
        <v>1185</v>
      </c>
      <c r="D8921" s="280" t="s">
        <v>1394</v>
      </c>
      <c r="E8921" s="80">
        <v>0.61243052615142657</v>
      </c>
      <c r="F8921" s="80">
        <v>710879</v>
      </c>
      <c r="G8921" s="80">
        <v>8</v>
      </c>
      <c r="H8921" s="280" t="s">
        <v>1394</v>
      </c>
      <c r="I8921" s="80"/>
    </row>
    <row r="8922" spans="1:9">
      <c r="A8922" s="280" t="s">
        <v>10332</v>
      </c>
      <c r="B8922" s="280" t="s">
        <v>5754</v>
      </c>
      <c r="C8922" s="280" t="s">
        <v>1185</v>
      </c>
      <c r="D8922" s="280" t="s">
        <v>1394</v>
      </c>
      <c r="E8922" s="80">
        <v>81959.185754327002</v>
      </c>
      <c r="F8922" s="80">
        <v>710879</v>
      </c>
      <c r="G8922" s="80">
        <v>8</v>
      </c>
      <c r="H8922" s="280" t="s">
        <v>1394</v>
      </c>
      <c r="I8922" s="80"/>
    </row>
    <row r="8923" spans="1:9">
      <c r="A8923" s="280" t="s">
        <v>10333</v>
      </c>
      <c r="B8923" s="280" t="s">
        <v>1457</v>
      </c>
      <c r="C8923" s="280" t="s">
        <v>1185</v>
      </c>
      <c r="D8923" s="280" t="s">
        <v>1211</v>
      </c>
      <c r="E8923" s="80">
        <v>6.8772241616527577E-2</v>
      </c>
      <c r="F8923" s="80">
        <v>710879</v>
      </c>
      <c r="G8923" s="80">
        <v>8</v>
      </c>
      <c r="H8923" s="280" t="s">
        <v>1342</v>
      </c>
      <c r="I8923" s="80"/>
    </row>
    <row r="8924" spans="1:9">
      <c r="A8924" s="280" t="s">
        <v>10334</v>
      </c>
      <c r="B8924" s="280" t="s">
        <v>1457</v>
      </c>
      <c r="C8924" s="280" t="s">
        <v>1185</v>
      </c>
      <c r="D8924" s="280" t="s">
        <v>1212</v>
      </c>
      <c r="E8924" s="80">
        <v>7.573366471284132E-2</v>
      </c>
      <c r="F8924" s="80">
        <v>710879</v>
      </c>
      <c r="G8924" s="80">
        <v>8</v>
      </c>
      <c r="H8924" s="280" t="s">
        <v>1342</v>
      </c>
      <c r="I8924" s="80"/>
    </row>
    <row r="8925" spans="1:9">
      <c r="A8925" s="280" t="s">
        <v>10335</v>
      </c>
      <c r="B8925" s="280" t="s">
        <v>1457</v>
      </c>
      <c r="C8925" s="280" t="s">
        <v>1185</v>
      </c>
      <c r="D8925" s="280" t="s">
        <v>1213</v>
      </c>
      <c r="E8925" s="80">
        <v>6.881074185709174E-2</v>
      </c>
      <c r="F8925" s="80">
        <v>710879</v>
      </c>
      <c r="G8925" s="80">
        <v>8</v>
      </c>
      <c r="H8925" s="280" t="s">
        <v>1342</v>
      </c>
      <c r="I8925" s="80"/>
    </row>
    <row r="8926" spans="1:9">
      <c r="A8926" s="280" t="s">
        <v>10336</v>
      </c>
      <c r="B8926" s="280" t="s">
        <v>1457</v>
      </c>
      <c r="C8926" s="280" t="s">
        <v>1185</v>
      </c>
      <c r="D8926" s="280" t="s">
        <v>1214</v>
      </c>
      <c r="E8926" s="80">
        <v>7.5561796456751609E-2</v>
      </c>
      <c r="F8926" s="80">
        <v>710879</v>
      </c>
      <c r="G8926" s="80">
        <v>8</v>
      </c>
      <c r="H8926" s="280" t="s">
        <v>1342</v>
      </c>
      <c r="I8926" s="80"/>
    </row>
    <row r="8927" spans="1:9">
      <c r="A8927" s="280" t="s">
        <v>10337</v>
      </c>
      <c r="B8927" s="280" t="s">
        <v>1457</v>
      </c>
      <c r="C8927" s="280" t="s">
        <v>1185</v>
      </c>
      <c r="D8927" s="280" t="s">
        <v>1215</v>
      </c>
      <c r="E8927" s="80">
        <v>7.5422428920617804E-2</v>
      </c>
      <c r="F8927" s="80">
        <v>710879</v>
      </c>
      <c r="G8927" s="80">
        <v>8</v>
      </c>
      <c r="H8927" s="280" t="s">
        <v>1342</v>
      </c>
      <c r="I8927" s="80"/>
    </row>
    <row r="8928" spans="1:9">
      <c r="A8928" s="280" t="s">
        <v>10338</v>
      </c>
      <c r="B8928" s="280" t="s">
        <v>1457</v>
      </c>
      <c r="C8928" s="280" t="s">
        <v>1185</v>
      </c>
      <c r="D8928" s="280" t="s">
        <v>1216</v>
      </c>
      <c r="E8928" s="80">
        <v>0.10149069387128772</v>
      </c>
      <c r="F8928" s="80">
        <v>710879</v>
      </c>
      <c r="G8928" s="80">
        <v>8</v>
      </c>
      <c r="H8928" s="280" t="s">
        <v>1342</v>
      </c>
      <c r="I8928" s="80"/>
    </row>
    <row r="8929" spans="1:9">
      <c r="A8929" s="280" t="s">
        <v>10339</v>
      </c>
      <c r="B8929" s="280" t="s">
        <v>1457</v>
      </c>
      <c r="C8929" s="280" t="s">
        <v>1185</v>
      </c>
      <c r="D8929" s="280" t="s">
        <v>1217</v>
      </c>
      <c r="E8929" s="80">
        <v>6.9316224109422245E-2</v>
      </c>
      <c r="F8929" s="80">
        <v>710879</v>
      </c>
      <c r="G8929" s="80">
        <v>8</v>
      </c>
      <c r="H8929" s="280" t="s">
        <v>1342</v>
      </c>
      <c r="I8929" s="80"/>
    </row>
    <row r="8930" spans="1:9">
      <c r="A8930" s="280" t="s">
        <v>10340</v>
      </c>
      <c r="B8930" s="280" t="s">
        <v>1457</v>
      </c>
      <c r="C8930" s="280" t="s">
        <v>1185</v>
      </c>
      <c r="D8930" s="280" t="s">
        <v>1218</v>
      </c>
      <c r="E8930" s="80">
        <v>9.0312897958051003E-2</v>
      </c>
      <c r="F8930" s="80">
        <v>710879</v>
      </c>
      <c r="G8930" s="80">
        <v>8</v>
      </c>
      <c r="H8930" s="280" t="s">
        <v>1342</v>
      </c>
      <c r="I8930" s="80"/>
    </row>
    <row r="8931" spans="1:9">
      <c r="A8931" s="280" t="s">
        <v>10341</v>
      </c>
      <c r="B8931" s="280" t="s">
        <v>1457</v>
      </c>
      <c r="C8931" s="280" t="s">
        <v>1185</v>
      </c>
      <c r="D8931" s="280" t="s">
        <v>1219</v>
      </c>
      <c r="E8931" s="80">
        <v>8214.1493910448062</v>
      </c>
      <c r="F8931" s="80">
        <v>710879</v>
      </c>
      <c r="G8931" s="80">
        <v>8</v>
      </c>
      <c r="H8931" s="280" t="s">
        <v>1342</v>
      </c>
      <c r="I8931" s="80"/>
    </row>
    <row r="8932" spans="1:9">
      <c r="A8932" s="280" t="s">
        <v>10342</v>
      </c>
      <c r="B8932" s="280" t="s">
        <v>1457</v>
      </c>
      <c r="C8932" s="280" t="s">
        <v>1185</v>
      </c>
      <c r="D8932" s="280" t="s">
        <v>1347</v>
      </c>
      <c r="E8932" s="80">
        <v>0.20798655392889323</v>
      </c>
      <c r="F8932" s="80">
        <v>710879</v>
      </c>
      <c r="G8932" s="80">
        <v>8</v>
      </c>
      <c r="H8932" s="280" t="s">
        <v>1342</v>
      </c>
      <c r="I8932" s="80"/>
    </row>
    <row r="8933" spans="1:9">
      <c r="A8933" s="280" t="s">
        <v>10343</v>
      </c>
      <c r="B8933" s="280" t="s">
        <v>1457</v>
      </c>
      <c r="C8933" s="280" t="s">
        <v>1185</v>
      </c>
      <c r="D8933" s="280" t="s">
        <v>1344</v>
      </c>
      <c r="E8933" s="80">
        <v>0.5118981066953836</v>
      </c>
      <c r="F8933" s="80">
        <v>710879</v>
      </c>
      <c r="G8933" s="80">
        <v>8</v>
      </c>
      <c r="H8933" s="280" t="s">
        <v>1342</v>
      </c>
      <c r="I8933" s="80"/>
    </row>
    <row r="8934" spans="1:9">
      <c r="A8934" s="280" t="s">
        <v>10344</v>
      </c>
      <c r="B8934" s="280" t="s">
        <v>5748</v>
      </c>
      <c r="C8934" s="280" t="s">
        <v>1186</v>
      </c>
      <c r="D8934" s="280" t="s">
        <v>1394</v>
      </c>
      <c r="E8934" s="80">
        <v>11628</v>
      </c>
      <c r="F8934" s="80">
        <v>710879</v>
      </c>
      <c r="G8934" s="80">
        <v>8</v>
      </c>
      <c r="H8934" s="280" t="s">
        <v>1394</v>
      </c>
      <c r="I8934" s="80"/>
    </row>
    <row r="8935" spans="1:9">
      <c r="A8935" s="280" t="s">
        <v>10345</v>
      </c>
      <c r="B8935" s="280" t="s">
        <v>5750</v>
      </c>
      <c r="C8935" s="280" t="s">
        <v>1186</v>
      </c>
      <c r="D8935" s="280" t="s">
        <v>1394</v>
      </c>
      <c r="E8935" s="80">
        <v>226620023.94000003</v>
      </c>
      <c r="F8935" s="80">
        <v>710879</v>
      </c>
      <c r="G8935" s="80">
        <v>8</v>
      </c>
      <c r="H8935" s="280" t="s">
        <v>1394</v>
      </c>
      <c r="I8935" s="80"/>
    </row>
    <row r="8936" spans="1:9">
      <c r="A8936" s="280" t="s">
        <v>10346</v>
      </c>
      <c r="B8936" s="280" t="s">
        <v>5752</v>
      </c>
      <c r="C8936" s="280" t="s">
        <v>1186</v>
      </c>
      <c r="D8936" s="280" t="s">
        <v>1394</v>
      </c>
      <c r="E8936" s="80">
        <v>1.6357214096913819E-2</v>
      </c>
      <c r="F8936" s="80">
        <v>710879</v>
      </c>
      <c r="G8936" s="80">
        <v>8</v>
      </c>
      <c r="H8936" s="280" t="s">
        <v>1394</v>
      </c>
      <c r="I8936" s="80"/>
    </row>
    <row r="8937" spans="1:9">
      <c r="A8937" s="280" t="s">
        <v>10347</v>
      </c>
      <c r="B8937" s="280" t="s">
        <v>5754</v>
      </c>
      <c r="C8937" s="280" t="s">
        <v>1186</v>
      </c>
      <c r="D8937" s="280" t="s">
        <v>1394</v>
      </c>
      <c r="E8937" s="80">
        <v>318.78846321244549</v>
      </c>
      <c r="F8937" s="80">
        <v>710879</v>
      </c>
      <c r="G8937" s="80">
        <v>8</v>
      </c>
      <c r="H8937" s="280" t="s">
        <v>1394</v>
      </c>
      <c r="I8937" s="80"/>
    </row>
    <row r="8938" spans="1:9">
      <c r="A8938" s="280" t="s">
        <v>10348</v>
      </c>
      <c r="B8938" s="280" t="s">
        <v>1457</v>
      </c>
      <c r="C8938" s="280" t="s">
        <v>1186</v>
      </c>
      <c r="D8938" s="280" t="s">
        <v>1211</v>
      </c>
      <c r="E8938" s="80">
        <v>9.9528810926431052E-3</v>
      </c>
      <c r="F8938" s="80">
        <v>710879</v>
      </c>
      <c r="G8938" s="80">
        <v>8</v>
      </c>
      <c r="H8938" s="280" t="s">
        <v>1342</v>
      </c>
      <c r="I8938" s="80"/>
    </row>
    <row r="8939" spans="1:9">
      <c r="A8939" s="280" t="s">
        <v>10349</v>
      </c>
      <c r="B8939" s="280" t="s">
        <v>1457</v>
      </c>
      <c r="C8939" s="280" t="s">
        <v>1186</v>
      </c>
      <c r="D8939" s="280" t="s">
        <v>1212</v>
      </c>
      <c r="E8939" s="80">
        <v>1.0505124092118125E-2</v>
      </c>
      <c r="F8939" s="80">
        <v>710879</v>
      </c>
      <c r="G8939" s="80">
        <v>8</v>
      </c>
      <c r="H8939" s="280" t="s">
        <v>1342</v>
      </c>
      <c r="I8939" s="80"/>
    </row>
    <row r="8940" spans="1:9">
      <c r="A8940" s="280" t="s">
        <v>10350</v>
      </c>
      <c r="B8940" s="280" t="s">
        <v>1457</v>
      </c>
      <c r="C8940" s="280" t="s">
        <v>1186</v>
      </c>
      <c r="D8940" s="280" t="s">
        <v>1213</v>
      </c>
      <c r="E8940" s="80">
        <v>9.957088864746555E-3</v>
      </c>
      <c r="F8940" s="80">
        <v>710879</v>
      </c>
      <c r="G8940" s="80">
        <v>8</v>
      </c>
      <c r="H8940" s="280" t="s">
        <v>1342</v>
      </c>
      <c r="I8940" s="80"/>
    </row>
    <row r="8941" spans="1:9">
      <c r="A8941" s="280" t="s">
        <v>10351</v>
      </c>
      <c r="B8941" s="280" t="s">
        <v>1457</v>
      </c>
      <c r="C8941" s="280" t="s">
        <v>1186</v>
      </c>
      <c r="D8941" s="280" t="s">
        <v>1214</v>
      </c>
      <c r="E8941" s="80">
        <v>1.0130997807802369E-2</v>
      </c>
      <c r="F8941" s="80">
        <v>710879</v>
      </c>
      <c r="G8941" s="80">
        <v>8</v>
      </c>
      <c r="H8941" s="280" t="s">
        <v>1342</v>
      </c>
      <c r="I8941" s="80"/>
    </row>
    <row r="8942" spans="1:9">
      <c r="A8942" s="280" t="s">
        <v>10352</v>
      </c>
      <c r="B8942" s="280" t="s">
        <v>1457</v>
      </c>
      <c r="C8942" s="280" t="s">
        <v>1186</v>
      </c>
      <c r="D8942" s="280" t="s">
        <v>1215</v>
      </c>
      <c r="E8942" s="80">
        <v>1.0466018583130092E-2</v>
      </c>
      <c r="F8942" s="80">
        <v>710879</v>
      </c>
      <c r="G8942" s="80">
        <v>8</v>
      </c>
      <c r="H8942" s="280" t="s">
        <v>1342</v>
      </c>
      <c r="I8942" s="80"/>
    </row>
    <row r="8943" spans="1:9">
      <c r="A8943" s="280" t="s">
        <v>10353</v>
      </c>
      <c r="B8943" s="280" t="s">
        <v>1457</v>
      </c>
      <c r="C8943" s="280" t="s">
        <v>1186</v>
      </c>
      <c r="D8943" s="280" t="s">
        <v>1216</v>
      </c>
      <c r="E8943" s="80">
        <v>1.2098014860298554E-2</v>
      </c>
      <c r="F8943" s="80">
        <v>710879</v>
      </c>
      <c r="G8943" s="80">
        <v>8</v>
      </c>
      <c r="H8943" s="280" t="s">
        <v>1342</v>
      </c>
      <c r="I8943" s="80"/>
    </row>
    <row r="8944" spans="1:9">
      <c r="A8944" s="280" t="s">
        <v>10354</v>
      </c>
      <c r="B8944" s="280" t="s">
        <v>1457</v>
      </c>
      <c r="C8944" s="280" t="s">
        <v>1186</v>
      </c>
      <c r="D8944" s="280" t="s">
        <v>1217</v>
      </c>
      <c r="E8944" s="80">
        <v>9.6647317122565517E-3</v>
      </c>
      <c r="F8944" s="80">
        <v>710879</v>
      </c>
      <c r="G8944" s="80">
        <v>8</v>
      </c>
      <c r="H8944" s="280" t="s">
        <v>1342</v>
      </c>
      <c r="I8944" s="80"/>
    </row>
    <row r="8945" spans="1:9">
      <c r="A8945" s="280" t="s">
        <v>10355</v>
      </c>
      <c r="B8945" s="280" t="s">
        <v>1457</v>
      </c>
      <c r="C8945" s="280" t="s">
        <v>1186</v>
      </c>
      <c r="D8945" s="280" t="s">
        <v>1218</v>
      </c>
      <c r="E8945" s="80">
        <v>1.0437948787149256E-2</v>
      </c>
      <c r="F8945" s="80">
        <v>710879</v>
      </c>
      <c r="G8945" s="80">
        <v>8</v>
      </c>
      <c r="H8945" s="280" t="s">
        <v>1342</v>
      </c>
      <c r="I8945" s="80"/>
    </row>
    <row r="8946" spans="1:9">
      <c r="A8946" s="280" t="s">
        <v>10356</v>
      </c>
      <c r="B8946" s="280" t="s">
        <v>1457</v>
      </c>
      <c r="C8946" s="280" t="s">
        <v>1186</v>
      </c>
      <c r="D8946" s="280" t="s">
        <v>1219</v>
      </c>
      <c r="E8946" s="80">
        <v>1.0376354875547616E-2</v>
      </c>
      <c r="F8946" s="80">
        <v>710879</v>
      </c>
      <c r="G8946" s="80">
        <v>8</v>
      </c>
      <c r="H8946" s="280" t="s">
        <v>1342</v>
      </c>
      <c r="I8946" s="80"/>
    </row>
    <row r="8947" spans="1:9">
      <c r="A8947" s="280" t="s">
        <v>10357</v>
      </c>
      <c r="B8947" s="280" t="s">
        <v>1457</v>
      </c>
      <c r="C8947" s="280" t="s">
        <v>1186</v>
      </c>
      <c r="D8947" s="280" t="s">
        <v>1347</v>
      </c>
      <c r="E8947" s="80">
        <v>2.7856230751379774E-2</v>
      </c>
      <c r="F8947" s="80">
        <v>710879</v>
      </c>
      <c r="G8947" s="80">
        <v>8</v>
      </c>
      <c r="H8947" s="280" t="s">
        <v>1342</v>
      </c>
      <c r="I8947" s="80"/>
    </row>
    <row r="8948" spans="1:9">
      <c r="A8948" s="280" t="s">
        <v>10358</v>
      </c>
      <c r="B8948" s="280" t="s">
        <v>1457</v>
      </c>
      <c r="C8948" s="280" t="s">
        <v>1186</v>
      </c>
      <c r="D8948" s="280" t="s">
        <v>1344</v>
      </c>
      <c r="E8948" s="80">
        <v>7.3060445749682609E-2</v>
      </c>
      <c r="F8948" s="80">
        <v>710879</v>
      </c>
      <c r="G8948" s="80">
        <v>8</v>
      </c>
      <c r="H8948" s="280" t="s">
        <v>1342</v>
      </c>
      <c r="I8948" s="80"/>
    </row>
    <row r="8949" spans="1:9">
      <c r="A8949" s="280" t="s">
        <v>10359</v>
      </c>
      <c r="B8949" s="280" t="s">
        <v>5748</v>
      </c>
      <c r="C8949" s="280" t="s">
        <v>1187</v>
      </c>
      <c r="D8949" s="280" t="s">
        <v>1394</v>
      </c>
      <c r="E8949" s="80">
        <v>112046</v>
      </c>
      <c r="F8949" s="80">
        <v>710879</v>
      </c>
      <c r="G8949" s="80">
        <v>8</v>
      </c>
      <c r="H8949" s="280" t="s">
        <v>1394</v>
      </c>
      <c r="I8949" s="80"/>
    </row>
    <row r="8950" spans="1:9">
      <c r="A8950" s="280" t="s">
        <v>10360</v>
      </c>
      <c r="B8950" s="280" t="s">
        <v>5750</v>
      </c>
      <c r="C8950" s="280" t="s">
        <v>1187</v>
      </c>
      <c r="D8950" s="280" t="s">
        <v>1394</v>
      </c>
      <c r="E8950" s="80">
        <v>3672255345.0585308</v>
      </c>
      <c r="F8950" s="80">
        <v>710879</v>
      </c>
      <c r="G8950" s="80">
        <v>8</v>
      </c>
      <c r="H8950" s="280" t="s">
        <v>1394</v>
      </c>
      <c r="I8950" s="80"/>
    </row>
    <row r="8951" spans="1:9">
      <c r="A8951" s="280" t="s">
        <v>10361</v>
      </c>
      <c r="B8951" s="280" t="s">
        <v>5752</v>
      </c>
      <c r="C8951" s="280" t="s">
        <v>1187</v>
      </c>
      <c r="D8951" s="280" t="s">
        <v>1394</v>
      </c>
      <c r="E8951" s="80">
        <v>0.15761613439136618</v>
      </c>
      <c r="F8951" s="80">
        <v>710879</v>
      </c>
      <c r="G8951" s="80">
        <v>8</v>
      </c>
      <c r="H8951" s="280" t="s">
        <v>1394</v>
      </c>
      <c r="I8951" s="80"/>
    </row>
    <row r="8952" spans="1:9">
      <c r="A8952" s="280" t="s">
        <v>10362</v>
      </c>
      <c r="B8952" s="280" t="s">
        <v>5754</v>
      </c>
      <c r="C8952" s="280" t="s">
        <v>1187</v>
      </c>
      <c r="D8952" s="280" t="s">
        <v>1394</v>
      </c>
      <c r="E8952" s="80">
        <v>5165.795226836819</v>
      </c>
      <c r="F8952" s="80">
        <v>710879</v>
      </c>
      <c r="G8952" s="80">
        <v>8</v>
      </c>
      <c r="H8952" s="280" t="s">
        <v>1394</v>
      </c>
      <c r="I8952" s="80"/>
    </row>
    <row r="8953" spans="1:9">
      <c r="A8953" s="280" t="s">
        <v>10363</v>
      </c>
      <c r="B8953" s="280" t="s">
        <v>1457</v>
      </c>
      <c r="C8953" s="280" t="s">
        <v>1187</v>
      </c>
      <c r="D8953" s="280" t="s">
        <v>1211</v>
      </c>
      <c r="E8953" s="80">
        <v>1.7158865212550695E-2</v>
      </c>
      <c r="F8953" s="80">
        <v>710879</v>
      </c>
      <c r="G8953" s="80">
        <v>8</v>
      </c>
      <c r="H8953" s="280" t="s">
        <v>1342</v>
      </c>
      <c r="I8953" s="80"/>
    </row>
    <row r="8954" spans="1:9">
      <c r="A8954" s="280" t="s">
        <v>10364</v>
      </c>
      <c r="B8954" s="280" t="s">
        <v>1457</v>
      </c>
      <c r="C8954" s="280" t="s">
        <v>1187</v>
      </c>
      <c r="D8954" s="280" t="s">
        <v>1212</v>
      </c>
      <c r="E8954" s="80">
        <v>1.7891264823506409E-2</v>
      </c>
      <c r="F8954" s="80">
        <v>710879</v>
      </c>
      <c r="G8954" s="80">
        <v>8</v>
      </c>
      <c r="H8954" s="280" t="s">
        <v>1342</v>
      </c>
      <c r="I8954" s="80"/>
    </row>
    <row r="8955" spans="1:9">
      <c r="A8955" s="280" t="s">
        <v>10365</v>
      </c>
      <c r="B8955" s="280" t="s">
        <v>1457</v>
      </c>
      <c r="C8955" s="280" t="s">
        <v>1187</v>
      </c>
      <c r="D8955" s="280" t="s">
        <v>1213</v>
      </c>
      <c r="E8955" s="80">
        <v>1.7160436693555367E-2</v>
      </c>
      <c r="F8955" s="80">
        <v>710879</v>
      </c>
      <c r="G8955" s="80">
        <v>8</v>
      </c>
      <c r="H8955" s="280" t="s">
        <v>1342</v>
      </c>
      <c r="I8955" s="80"/>
    </row>
    <row r="8956" spans="1:9">
      <c r="A8956" s="280" t="s">
        <v>10366</v>
      </c>
      <c r="B8956" s="280" t="s">
        <v>1457</v>
      </c>
      <c r="C8956" s="280" t="s">
        <v>1187</v>
      </c>
      <c r="D8956" s="280" t="s">
        <v>1214</v>
      </c>
      <c r="E8956" s="80">
        <v>1.7393428141148009E-2</v>
      </c>
      <c r="F8956" s="80">
        <v>710879</v>
      </c>
      <c r="G8956" s="80">
        <v>8</v>
      </c>
      <c r="H8956" s="280" t="s">
        <v>1342</v>
      </c>
      <c r="I8956" s="80"/>
    </row>
    <row r="8957" spans="1:9">
      <c r="A8957" s="280" t="s">
        <v>10367</v>
      </c>
      <c r="B8957" s="280" t="s">
        <v>1457</v>
      </c>
      <c r="C8957" s="280" t="s">
        <v>1187</v>
      </c>
      <c r="D8957" s="280" t="s">
        <v>1215</v>
      </c>
      <c r="E8957" s="80">
        <v>1.7826025082838207E-2</v>
      </c>
      <c r="F8957" s="80">
        <v>710879</v>
      </c>
      <c r="G8957" s="80">
        <v>8</v>
      </c>
      <c r="H8957" s="280" t="s">
        <v>1342</v>
      </c>
      <c r="I8957" s="80"/>
    </row>
    <row r="8958" spans="1:9">
      <c r="A8958" s="280" t="s">
        <v>10368</v>
      </c>
      <c r="B8958" s="280" t="s">
        <v>1457</v>
      </c>
      <c r="C8958" s="280" t="s">
        <v>1187</v>
      </c>
      <c r="D8958" s="280" t="s">
        <v>1216</v>
      </c>
      <c r="E8958" s="80">
        <v>2.3023834637603404E-2</v>
      </c>
      <c r="F8958" s="80">
        <v>710879</v>
      </c>
      <c r="G8958" s="80">
        <v>8</v>
      </c>
      <c r="H8958" s="280" t="s">
        <v>1342</v>
      </c>
      <c r="I8958" s="80"/>
    </row>
    <row r="8959" spans="1:9">
      <c r="A8959" s="280" t="s">
        <v>10369</v>
      </c>
      <c r="B8959" s="280" t="s">
        <v>1457</v>
      </c>
      <c r="C8959" s="280" t="s">
        <v>1187</v>
      </c>
      <c r="D8959" s="280" t="s">
        <v>1217</v>
      </c>
      <c r="E8959" s="80">
        <v>1.6444941286364305E-2</v>
      </c>
      <c r="F8959" s="80">
        <v>710879</v>
      </c>
      <c r="G8959" s="80">
        <v>8</v>
      </c>
      <c r="H8959" s="280" t="s">
        <v>1342</v>
      </c>
      <c r="I8959" s="80"/>
    </row>
    <row r="8960" spans="1:9">
      <c r="A8960" s="280" t="s">
        <v>10370</v>
      </c>
      <c r="B8960" s="280" t="s">
        <v>1457</v>
      </c>
      <c r="C8960" s="280" t="s">
        <v>1187</v>
      </c>
      <c r="D8960" s="280" t="s">
        <v>1218</v>
      </c>
      <c r="E8960" s="80">
        <v>1.8710016765554189E-2</v>
      </c>
      <c r="F8960" s="80">
        <v>710879</v>
      </c>
      <c r="G8960" s="80">
        <v>8</v>
      </c>
      <c r="H8960" s="280" t="s">
        <v>1342</v>
      </c>
      <c r="I8960" s="80"/>
    </row>
    <row r="8961" spans="1:9">
      <c r="A8961" s="280" t="s">
        <v>10371</v>
      </c>
      <c r="B8961" s="280" t="s">
        <v>1457</v>
      </c>
      <c r="C8961" s="280" t="s">
        <v>1187</v>
      </c>
      <c r="D8961" s="280" t="s">
        <v>1219</v>
      </c>
      <c r="E8961" s="80">
        <v>1.6944359378632375E-2</v>
      </c>
      <c r="F8961" s="80">
        <v>710879</v>
      </c>
      <c r="G8961" s="80">
        <v>8</v>
      </c>
      <c r="H8961" s="280" t="s">
        <v>1342</v>
      </c>
      <c r="I8961" s="80"/>
    </row>
    <row r="8962" spans="1:9">
      <c r="A8962" s="280" t="s">
        <v>10372</v>
      </c>
      <c r="B8962" s="280" t="s">
        <v>1457</v>
      </c>
      <c r="C8962" s="280" t="s">
        <v>1187</v>
      </c>
      <c r="D8962" s="280" t="s">
        <v>1347</v>
      </c>
      <c r="E8962" s="80">
        <v>5.0178267194637464E-2</v>
      </c>
      <c r="F8962" s="80">
        <v>710879</v>
      </c>
      <c r="G8962" s="80">
        <v>8</v>
      </c>
      <c r="H8962" s="280" t="s">
        <v>1342</v>
      </c>
      <c r="I8962" s="80"/>
    </row>
    <row r="8963" spans="1:9">
      <c r="A8963" s="280" t="s">
        <v>10373</v>
      </c>
      <c r="B8963" s="280" t="s">
        <v>1457</v>
      </c>
      <c r="C8963" s="280" t="s">
        <v>1187</v>
      </c>
      <c r="D8963" s="280" t="s">
        <v>1344</v>
      </c>
      <c r="E8963" s="80">
        <v>0.12490211593210512</v>
      </c>
      <c r="F8963" s="80">
        <v>710879</v>
      </c>
      <c r="G8963" s="80">
        <v>8</v>
      </c>
      <c r="H8963" s="280" t="s">
        <v>1342</v>
      </c>
      <c r="I8963" s="80"/>
    </row>
    <row r="8964" spans="1:9">
      <c r="A8964" s="280" t="s">
        <v>10374</v>
      </c>
      <c r="B8964" s="280" t="s">
        <v>5748</v>
      </c>
      <c r="C8964" s="280" t="s">
        <v>1188</v>
      </c>
      <c r="D8964" s="280" t="s">
        <v>1394</v>
      </c>
      <c r="E8964" s="80">
        <v>4805</v>
      </c>
      <c r="F8964" s="80">
        <v>710879</v>
      </c>
      <c r="G8964" s="80">
        <v>8</v>
      </c>
      <c r="H8964" s="280" t="s">
        <v>1394</v>
      </c>
      <c r="I8964" s="80"/>
    </row>
    <row r="8965" spans="1:9">
      <c r="A8965" s="280" t="s">
        <v>10375</v>
      </c>
      <c r="B8965" s="280" t="s">
        <v>5750</v>
      </c>
      <c r="C8965" s="280" t="s">
        <v>1188</v>
      </c>
      <c r="D8965" s="280" t="s">
        <v>1394</v>
      </c>
      <c r="E8965" s="80">
        <v>226766447.55118108</v>
      </c>
      <c r="F8965" s="80">
        <v>710879</v>
      </c>
      <c r="G8965" s="80">
        <v>8</v>
      </c>
      <c r="H8965" s="280" t="s">
        <v>1394</v>
      </c>
      <c r="I8965" s="80"/>
    </row>
    <row r="8966" spans="1:9">
      <c r="A8966" s="280" t="s">
        <v>10376</v>
      </c>
      <c r="B8966" s="280" t="s">
        <v>5752</v>
      </c>
      <c r="C8966" s="280" t="s">
        <v>1188</v>
      </c>
      <c r="D8966" s="280" t="s">
        <v>1394</v>
      </c>
      <c r="E8966" s="80">
        <v>6.7592375073676396E-3</v>
      </c>
      <c r="F8966" s="80">
        <v>710879</v>
      </c>
      <c r="G8966" s="80">
        <v>8</v>
      </c>
      <c r="H8966" s="280" t="s">
        <v>1394</v>
      </c>
      <c r="I8966" s="80"/>
    </row>
    <row r="8967" spans="1:9">
      <c r="A8967" s="280" t="s">
        <v>10377</v>
      </c>
      <c r="B8967" s="280" t="s">
        <v>5754</v>
      </c>
      <c r="C8967" s="280" t="s">
        <v>1188</v>
      </c>
      <c r="D8967" s="280" t="s">
        <v>1394</v>
      </c>
      <c r="E8967" s="80">
        <v>318.99443864733814</v>
      </c>
      <c r="F8967" s="80">
        <v>710879</v>
      </c>
      <c r="G8967" s="80">
        <v>8</v>
      </c>
      <c r="H8967" s="280" t="s">
        <v>1394</v>
      </c>
      <c r="I8967" s="80"/>
    </row>
    <row r="8968" spans="1:9">
      <c r="A8968" s="280" t="s">
        <v>10378</v>
      </c>
      <c r="B8968" s="280" t="s">
        <v>1457</v>
      </c>
      <c r="C8968" s="280" t="s">
        <v>1188</v>
      </c>
      <c r="D8968" s="280" t="s">
        <v>1211</v>
      </c>
      <c r="E8968" s="80">
        <v>2.6936685611537576E-2</v>
      </c>
      <c r="F8968" s="80">
        <v>710879</v>
      </c>
      <c r="G8968" s="80">
        <v>8</v>
      </c>
      <c r="H8968" s="280" t="s">
        <v>1342</v>
      </c>
      <c r="I8968" s="80"/>
    </row>
    <row r="8969" spans="1:9">
      <c r="A8969" s="280" t="s">
        <v>10379</v>
      </c>
      <c r="B8969" s="280" t="s">
        <v>1457</v>
      </c>
      <c r="C8969" s="280" t="s">
        <v>1188</v>
      </c>
      <c r="D8969" s="280" t="s">
        <v>1212</v>
      </c>
      <c r="E8969" s="80">
        <v>5.6091239902179221E-2</v>
      </c>
      <c r="F8969" s="80">
        <v>710879</v>
      </c>
      <c r="G8969" s="80">
        <v>8</v>
      </c>
      <c r="H8969" s="280" t="s">
        <v>1342</v>
      </c>
      <c r="I8969" s="80"/>
    </row>
    <row r="8970" spans="1:9">
      <c r="A8970" s="280" t="s">
        <v>10380</v>
      </c>
      <c r="B8970" s="280" t="s">
        <v>1457</v>
      </c>
      <c r="C8970" s="280" t="s">
        <v>1188</v>
      </c>
      <c r="D8970" s="280" t="s">
        <v>1213</v>
      </c>
      <c r="E8970" s="80">
        <v>2.774152233707463E-2</v>
      </c>
      <c r="F8970" s="80">
        <v>710879</v>
      </c>
      <c r="G8970" s="80">
        <v>8</v>
      </c>
      <c r="H8970" s="280" t="s">
        <v>1342</v>
      </c>
      <c r="I8970" s="80"/>
    </row>
    <row r="8971" spans="1:9">
      <c r="A8971" s="280" t="s">
        <v>10381</v>
      </c>
      <c r="B8971" s="280" t="s">
        <v>1457</v>
      </c>
      <c r="C8971" s="280" t="s">
        <v>1188</v>
      </c>
      <c r="D8971" s="280" t="s">
        <v>1214</v>
      </c>
      <c r="E8971" s="80">
        <v>2.7996925354674563E-2</v>
      </c>
      <c r="F8971" s="80">
        <v>710879</v>
      </c>
      <c r="G8971" s="80">
        <v>8</v>
      </c>
      <c r="H8971" s="280" t="s">
        <v>1342</v>
      </c>
      <c r="I8971" s="80"/>
    </row>
    <row r="8972" spans="1:9">
      <c r="A8972" s="280" t="s">
        <v>10382</v>
      </c>
      <c r="B8972" s="280" t="s">
        <v>1457</v>
      </c>
      <c r="C8972" s="280" t="s">
        <v>1188</v>
      </c>
      <c r="D8972" s="280" t="s">
        <v>1215</v>
      </c>
      <c r="E8972" s="80">
        <v>5.591186459111127E-2</v>
      </c>
      <c r="F8972" s="80">
        <v>710879</v>
      </c>
      <c r="G8972" s="80">
        <v>8</v>
      </c>
      <c r="H8972" s="280" t="s">
        <v>1342</v>
      </c>
      <c r="I8972" s="80"/>
    </row>
    <row r="8973" spans="1:9">
      <c r="A8973" s="280" t="s">
        <v>10383</v>
      </c>
      <c r="B8973" s="280" t="s">
        <v>1457</v>
      </c>
      <c r="C8973" s="280" t="s">
        <v>1188</v>
      </c>
      <c r="D8973" s="280" t="s">
        <v>1216</v>
      </c>
      <c r="E8973" s="80">
        <v>5.9127084954956173E-2</v>
      </c>
      <c r="F8973" s="80">
        <v>710879</v>
      </c>
      <c r="G8973" s="80">
        <v>8</v>
      </c>
      <c r="H8973" s="280" t="s">
        <v>1342</v>
      </c>
      <c r="I8973" s="80"/>
    </row>
    <row r="8974" spans="1:9">
      <c r="A8974" s="280" t="s">
        <v>10384</v>
      </c>
      <c r="B8974" s="280" t="s">
        <v>1457</v>
      </c>
      <c r="C8974" s="280" t="s">
        <v>1188</v>
      </c>
      <c r="D8974" s="280" t="s">
        <v>1217</v>
      </c>
      <c r="E8974" s="80">
        <v>4.8774908203131719E-2</v>
      </c>
      <c r="F8974" s="80">
        <v>710879</v>
      </c>
      <c r="G8974" s="80">
        <v>8</v>
      </c>
      <c r="H8974" s="280" t="s">
        <v>1342</v>
      </c>
      <c r="I8974" s="80"/>
    </row>
    <row r="8975" spans="1:9">
      <c r="A8975" s="280" t="s">
        <v>10385</v>
      </c>
      <c r="B8975" s="280" t="s">
        <v>1457</v>
      </c>
      <c r="C8975" s="280" t="s">
        <v>1188</v>
      </c>
      <c r="D8975" s="280" t="s">
        <v>1218</v>
      </c>
      <c r="E8975" s="80">
        <v>3.8458250533461517E-2</v>
      </c>
      <c r="F8975" s="80">
        <v>710879</v>
      </c>
      <c r="G8975" s="80">
        <v>8</v>
      </c>
      <c r="H8975" s="280" t="s">
        <v>1342</v>
      </c>
      <c r="I8975" s="80"/>
    </row>
    <row r="8976" spans="1:9">
      <c r="A8976" s="280" t="s">
        <v>10386</v>
      </c>
      <c r="B8976" s="280" t="s">
        <v>1457</v>
      </c>
      <c r="C8976" s="280" t="s">
        <v>1188</v>
      </c>
      <c r="D8976" s="280" t="s">
        <v>1219</v>
      </c>
      <c r="E8976" s="80">
        <v>32378.542768372488</v>
      </c>
      <c r="F8976" s="80">
        <v>710879</v>
      </c>
      <c r="G8976" s="80">
        <v>8</v>
      </c>
      <c r="H8976" s="280" t="s">
        <v>1342</v>
      </c>
      <c r="I8976" s="80"/>
    </row>
    <row r="8977" spans="1:9">
      <c r="A8977" s="280" t="s">
        <v>10387</v>
      </c>
      <c r="B8977" s="280" t="s">
        <v>1457</v>
      </c>
      <c r="C8977" s="280" t="s">
        <v>1188</v>
      </c>
      <c r="D8977" s="280" t="s">
        <v>1347</v>
      </c>
      <c r="E8977" s="80">
        <v>8.2993341699835674E-2</v>
      </c>
      <c r="F8977" s="80">
        <v>710879</v>
      </c>
      <c r="G8977" s="80">
        <v>8</v>
      </c>
      <c r="H8977" s="280" t="s">
        <v>1342</v>
      </c>
      <c r="I8977" s="80"/>
    </row>
    <row r="8978" spans="1:9">
      <c r="A8978" s="280" t="s">
        <v>10388</v>
      </c>
      <c r="B8978" s="280" t="s">
        <v>1457</v>
      </c>
      <c r="C8978" s="280" t="s">
        <v>1188</v>
      </c>
      <c r="D8978" s="280" t="s">
        <v>1344</v>
      </c>
      <c r="E8978" s="80">
        <v>0.18641934136676888</v>
      </c>
      <c r="F8978" s="80">
        <v>710879</v>
      </c>
      <c r="G8978" s="80">
        <v>8</v>
      </c>
      <c r="H8978" s="280" t="s">
        <v>1342</v>
      </c>
      <c r="I8978" s="80"/>
    </row>
    <row r="8979" spans="1:9">
      <c r="A8979" s="280" t="s">
        <v>10389</v>
      </c>
      <c r="B8979" s="280" t="s">
        <v>5748</v>
      </c>
      <c r="C8979" s="280" t="s">
        <v>1189</v>
      </c>
      <c r="D8979" s="280" t="s">
        <v>1394</v>
      </c>
      <c r="E8979" s="80">
        <v>32562</v>
      </c>
      <c r="F8979" s="80">
        <v>710879</v>
      </c>
      <c r="G8979" s="80">
        <v>8</v>
      </c>
      <c r="H8979" s="280" t="s">
        <v>1394</v>
      </c>
      <c r="I8979" s="80"/>
    </row>
    <row r="8980" spans="1:9">
      <c r="A8980" s="280" t="s">
        <v>10390</v>
      </c>
      <c r="B8980" s="280" t="s">
        <v>5750</v>
      </c>
      <c r="C8980" s="280" t="s">
        <v>1189</v>
      </c>
      <c r="D8980" s="280" t="s">
        <v>1394</v>
      </c>
      <c r="E8980" s="80">
        <v>509130096.27371639</v>
      </c>
      <c r="F8980" s="80">
        <v>710879</v>
      </c>
      <c r="G8980" s="80">
        <v>8</v>
      </c>
      <c r="H8980" s="280" t="s">
        <v>1394</v>
      </c>
      <c r="I8980" s="80"/>
    </row>
    <row r="8981" spans="1:9">
      <c r="A8981" s="280" t="s">
        <v>10391</v>
      </c>
      <c r="B8981" s="280" t="s">
        <v>5752</v>
      </c>
      <c r="C8981" s="280" t="s">
        <v>1189</v>
      </c>
      <c r="D8981" s="280" t="s">
        <v>1394</v>
      </c>
      <c r="E8981" s="80">
        <v>4.5805263624329878E-2</v>
      </c>
      <c r="F8981" s="80">
        <v>710879</v>
      </c>
      <c r="G8981" s="80">
        <v>8</v>
      </c>
      <c r="H8981" s="280" t="s">
        <v>1394</v>
      </c>
      <c r="I8981" s="80"/>
    </row>
    <row r="8982" spans="1:9">
      <c r="A8982" s="280" t="s">
        <v>10392</v>
      </c>
      <c r="B8982" s="280" t="s">
        <v>5754</v>
      </c>
      <c r="C8982" s="280" t="s">
        <v>1189</v>
      </c>
      <c r="D8982" s="280" t="s">
        <v>1394</v>
      </c>
      <c r="E8982" s="80">
        <v>716.19796937835611</v>
      </c>
      <c r="F8982" s="80">
        <v>710879</v>
      </c>
      <c r="G8982" s="80">
        <v>8</v>
      </c>
      <c r="H8982" s="280" t="s">
        <v>1394</v>
      </c>
      <c r="I8982" s="80"/>
    </row>
    <row r="8983" spans="1:9">
      <c r="A8983" s="280" t="s">
        <v>10393</v>
      </c>
      <c r="B8983" s="280" t="s">
        <v>1457</v>
      </c>
      <c r="C8983" s="280" t="s">
        <v>1189</v>
      </c>
      <c r="D8983" s="280" t="s">
        <v>1211</v>
      </c>
      <c r="E8983" s="80">
        <v>7.9733373808849942E-3</v>
      </c>
      <c r="F8983" s="80">
        <v>710879</v>
      </c>
      <c r="G8983" s="80">
        <v>8</v>
      </c>
      <c r="H8983" s="280" t="s">
        <v>1342</v>
      </c>
      <c r="I8983" s="80"/>
    </row>
    <row r="8984" spans="1:9">
      <c r="A8984" s="280" t="s">
        <v>10394</v>
      </c>
      <c r="B8984" s="280" t="s">
        <v>1457</v>
      </c>
      <c r="C8984" s="280" t="s">
        <v>1189</v>
      </c>
      <c r="D8984" s="280" t="s">
        <v>1212</v>
      </c>
      <c r="E8984" s="80">
        <v>8.2076585474072407E-3</v>
      </c>
      <c r="F8984" s="80">
        <v>710879</v>
      </c>
      <c r="G8984" s="80">
        <v>8</v>
      </c>
      <c r="H8984" s="280" t="s">
        <v>1342</v>
      </c>
      <c r="I8984" s="80"/>
    </row>
    <row r="8985" spans="1:9">
      <c r="A8985" s="280" t="s">
        <v>10395</v>
      </c>
      <c r="B8985" s="280" t="s">
        <v>1457</v>
      </c>
      <c r="C8985" s="280" t="s">
        <v>1189</v>
      </c>
      <c r="D8985" s="280" t="s">
        <v>1213</v>
      </c>
      <c r="E8985" s="80">
        <v>8.0848558017122211E-3</v>
      </c>
      <c r="F8985" s="80">
        <v>710879</v>
      </c>
      <c r="G8985" s="80">
        <v>8</v>
      </c>
      <c r="H8985" s="280" t="s">
        <v>1342</v>
      </c>
      <c r="I8985" s="80"/>
    </row>
    <row r="8986" spans="1:9">
      <c r="A8986" s="280" t="s">
        <v>10396</v>
      </c>
      <c r="B8986" s="280" t="s">
        <v>1457</v>
      </c>
      <c r="C8986" s="280" t="s">
        <v>1189</v>
      </c>
      <c r="D8986" s="280" t="s">
        <v>1214</v>
      </c>
      <c r="E8986" s="80">
        <v>8.2020723657453901E-3</v>
      </c>
      <c r="F8986" s="80">
        <v>710879</v>
      </c>
      <c r="G8986" s="80">
        <v>8</v>
      </c>
      <c r="H8986" s="280" t="s">
        <v>1342</v>
      </c>
      <c r="I8986" s="80"/>
    </row>
    <row r="8987" spans="1:9">
      <c r="A8987" s="280" t="s">
        <v>10397</v>
      </c>
      <c r="B8987" s="280" t="s">
        <v>1457</v>
      </c>
      <c r="C8987" s="280" t="s">
        <v>1189</v>
      </c>
      <c r="D8987" s="280" t="s">
        <v>1215</v>
      </c>
      <c r="E8987" s="80">
        <v>8.1789716623807164E-3</v>
      </c>
      <c r="F8987" s="80">
        <v>710879</v>
      </c>
      <c r="G8987" s="80">
        <v>8</v>
      </c>
      <c r="H8987" s="280" t="s">
        <v>1342</v>
      </c>
      <c r="I8987" s="80"/>
    </row>
    <row r="8988" spans="1:9">
      <c r="A8988" s="280" t="s">
        <v>10398</v>
      </c>
      <c r="B8988" s="280" t="s">
        <v>1457</v>
      </c>
      <c r="C8988" s="280" t="s">
        <v>1189</v>
      </c>
      <c r="D8988" s="280" t="s">
        <v>1216</v>
      </c>
      <c r="E8988" s="80">
        <v>1.0146209153137846E-2</v>
      </c>
      <c r="F8988" s="80">
        <v>710879</v>
      </c>
      <c r="G8988" s="80">
        <v>8</v>
      </c>
      <c r="H8988" s="280" t="s">
        <v>1342</v>
      </c>
      <c r="I8988" s="80"/>
    </row>
    <row r="8989" spans="1:9">
      <c r="A8989" s="280" t="s">
        <v>10399</v>
      </c>
      <c r="B8989" s="280" t="s">
        <v>1457</v>
      </c>
      <c r="C8989" s="280" t="s">
        <v>1189</v>
      </c>
      <c r="D8989" s="280" t="s">
        <v>1217</v>
      </c>
      <c r="E8989" s="80">
        <v>7.5031766291932464E-3</v>
      </c>
      <c r="F8989" s="80">
        <v>710879</v>
      </c>
      <c r="G8989" s="80">
        <v>8</v>
      </c>
      <c r="H8989" s="280" t="s">
        <v>1342</v>
      </c>
      <c r="I8989" s="80"/>
    </row>
    <row r="8990" spans="1:9">
      <c r="A8990" s="280" t="s">
        <v>10400</v>
      </c>
      <c r="B8990" s="280" t="s">
        <v>1457</v>
      </c>
      <c r="C8990" s="280" t="s">
        <v>1189</v>
      </c>
      <c r="D8990" s="280" t="s">
        <v>1218</v>
      </c>
      <c r="E8990" s="80">
        <v>8.3205376847291807E-3</v>
      </c>
      <c r="F8990" s="80">
        <v>710879</v>
      </c>
      <c r="G8990" s="80">
        <v>8</v>
      </c>
      <c r="H8990" s="280" t="s">
        <v>1342</v>
      </c>
      <c r="I8990" s="80"/>
    </row>
    <row r="8991" spans="1:9">
      <c r="A8991" s="280" t="s">
        <v>10401</v>
      </c>
      <c r="B8991" s="280" t="s">
        <v>1457</v>
      </c>
      <c r="C8991" s="280" t="s">
        <v>1189</v>
      </c>
      <c r="D8991" s="280" t="s">
        <v>1219</v>
      </c>
      <c r="E8991" s="80">
        <v>3671.2875159093469</v>
      </c>
      <c r="F8991" s="80">
        <v>710879</v>
      </c>
      <c r="G8991" s="80">
        <v>8</v>
      </c>
      <c r="H8991" s="280" t="s">
        <v>1342</v>
      </c>
      <c r="I8991" s="80"/>
    </row>
    <row r="8992" spans="1:9">
      <c r="A8992" s="280" t="s">
        <v>10402</v>
      </c>
      <c r="B8992" s="280" t="s">
        <v>1457</v>
      </c>
      <c r="C8992" s="280" t="s">
        <v>1189</v>
      </c>
      <c r="D8992" s="280" t="s">
        <v>1347</v>
      </c>
      <c r="E8992" s="80">
        <v>2.3960264089591638E-2</v>
      </c>
      <c r="F8992" s="80">
        <v>710879</v>
      </c>
      <c r="G8992" s="80">
        <v>8</v>
      </c>
      <c r="H8992" s="280" t="s">
        <v>1342</v>
      </c>
      <c r="I8992" s="80"/>
    </row>
    <row r="8993" spans="1:9">
      <c r="A8993" s="280" t="s">
        <v>10403</v>
      </c>
      <c r="B8993" s="280" t="s">
        <v>1457</v>
      </c>
      <c r="C8993" s="280" t="s">
        <v>1189</v>
      </c>
      <c r="D8993" s="280" t="s">
        <v>1344</v>
      </c>
      <c r="E8993" s="80">
        <v>5.9600235667174949E-2</v>
      </c>
      <c r="F8993" s="80">
        <v>710879</v>
      </c>
      <c r="G8993" s="80">
        <v>8</v>
      </c>
      <c r="H8993" s="280" t="s">
        <v>1342</v>
      </c>
      <c r="I8993" s="80"/>
    </row>
    <row r="8994" spans="1:9">
      <c r="A8994" s="280" t="s">
        <v>10404</v>
      </c>
      <c r="B8994" s="280" t="s">
        <v>5748</v>
      </c>
      <c r="C8994" s="280" t="s">
        <v>1181</v>
      </c>
      <c r="D8994" s="280" t="s">
        <v>1394</v>
      </c>
      <c r="E8994" s="80">
        <v>18418</v>
      </c>
      <c r="F8994" s="80">
        <v>708522</v>
      </c>
      <c r="G8994" s="80">
        <v>9</v>
      </c>
      <c r="H8994" s="280" t="s">
        <v>1394</v>
      </c>
      <c r="I8994" s="80"/>
    </row>
    <row r="8995" spans="1:9">
      <c r="A8995" s="280" t="s">
        <v>10405</v>
      </c>
      <c r="B8995" s="280" t="s">
        <v>5750</v>
      </c>
      <c r="C8995" s="280" t="s">
        <v>1181</v>
      </c>
      <c r="D8995" s="280" t="s">
        <v>1394</v>
      </c>
      <c r="E8995" s="80">
        <v>482228470.61730492</v>
      </c>
      <c r="F8995" s="80">
        <v>708522</v>
      </c>
      <c r="G8995" s="80">
        <v>9</v>
      </c>
      <c r="H8995" s="280" t="s">
        <v>1394</v>
      </c>
      <c r="I8995" s="80"/>
    </row>
    <row r="8996" spans="1:9">
      <c r="A8996" s="280" t="s">
        <v>10406</v>
      </c>
      <c r="B8996" s="280" t="s">
        <v>5752</v>
      </c>
      <c r="C8996" s="280" t="s">
        <v>1181</v>
      </c>
      <c r="D8996" s="280" t="s">
        <v>1394</v>
      </c>
      <c r="E8996" s="80">
        <v>2.5994958519283805E-2</v>
      </c>
      <c r="F8996" s="80">
        <v>708522</v>
      </c>
      <c r="G8996" s="80">
        <v>9</v>
      </c>
      <c r="H8996" s="280" t="s">
        <v>1394</v>
      </c>
      <c r="I8996" s="80"/>
    </row>
    <row r="8997" spans="1:9">
      <c r="A8997" s="280" t="s">
        <v>10407</v>
      </c>
      <c r="B8997" s="280" t="s">
        <v>5754</v>
      </c>
      <c r="C8997" s="280" t="s">
        <v>1181</v>
      </c>
      <c r="D8997" s="280" t="s">
        <v>1394</v>
      </c>
      <c r="E8997" s="80">
        <v>680.61185202055117</v>
      </c>
      <c r="F8997" s="80">
        <v>708522</v>
      </c>
      <c r="G8997" s="80">
        <v>9</v>
      </c>
      <c r="H8997" s="280" t="s">
        <v>1394</v>
      </c>
      <c r="I8997" s="80"/>
    </row>
    <row r="8998" spans="1:9">
      <c r="A8998" s="280" t="s">
        <v>10408</v>
      </c>
      <c r="B8998" s="280" t="s">
        <v>5748</v>
      </c>
      <c r="C8998" s="280" t="s">
        <v>1190</v>
      </c>
      <c r="D8998" s="280" t="s">
        <v>1394</v>
      </c>
      <c r="E8998" s="80">
        <v>72661</v>
      </c>
      <c r="F8998" s="80">
        <v>708522</v>
      </c>
      <c r="G8998" s="80">
        <v>9</v>
      </c>
      <c r="H8998" s="280" t="s">
        <v>1394</v>
      </c>
      <c r="I8998" s="80"/>
    </row>
    <row r="8999" spans="1:9">
      <c r="A8999" s="280" t="s">
        <v>10409</v>
      </c>
      <c r="B8999" s="280" t="s">
        <v>5750</v>
      </c>
      <c r="C8999" s="280" t="s">
        <v>1190</v>
      </c>
      <c r="D8999" s="280" t="s">
        <v>1394</v>
      </c>
      <c r="E8999" s="80">
        <v>1507224010.1786699</v>
      </c>
      <c r="F8999" s="80">
        <v>708522</v>
      </c>
      <c r="G8999" s="80">
        <v>9</v>
      </c>
      <c r="H8999" s="280" t="s">
        <v>1394</v>
      </c>
      <c r="I8999" s="80"/>
    </row>
    <row r="9000" spans="1:9">
      <c r="A9000" s="280" t="s">
        <v>10410</v>
      </c>
      <c r="B9000" s="280" t="s">
        <v>5752</v>
      </c>
      <c r="C9000" s="280" t="s">
        <v>1190</v>
      </c>
      <c r="D9000" s="280" t="s">
        <v>1394</v>
      </c>
      <c r="E9000" s="80">
        <v>0.10255292002224349</v>
      </c>
      <c r="F9000" s="80">
        <v>708522</v>
      </c>
      <c r="G9000" s="80">
        <v>9</v>
      </c>
      <c r="H9000" s="280" t="s">
        <v>1394</v>
      </c>
      <c r="I9000" s="80"/>
    </row>
    <row r="9001" spans="1:9">
      <c r="A9001" s="280" t="s">
        <v>10411</v>
      </c>
      <c r="B9001" s="280" t="s">
        <v>5754</v>
      </c>
      <c r="C9001" s="280" t="s">
        <v>1190</v>
      </c>
      <c r="D9001" s="280" t="s">
        <v>1394</v>
      </c>
      <c r="E9001" s="80">
        <v>2127.279054395869</v>
      </c>
      <c r="F9001" s="80">
        <v>708522</v>
      </c>
      <c r="G9001" s="80">
        <v>9</v>
      </c>
      <c r="H9001" s="280" t="s">
        <v>1394</v>
      </c>
      <c r="I9001" s="80"/>
    </row>
    <row r="9002" spans="1:9">
      <c r="A9002" s="280" t="s">
        <v>10412</v>
      </c>
      <c r="B9002" s="280" t="s">
        <v>1457</v>
      </c>
      <c r="C9002" s="280" t="s">
        <v>1190</v>
      </c>
      <c r="D9002" s="280" t="s">
        <v>1211</v>
      </c>
      <c r="E9002" s="80">
        <v>7.9349473794757437E-3</v>
      </c>
      <c r="F9002" s="80">
        <v>708522</v>
      </c>
      <c r="G9002" s="80">
        <v>9</v>
      </c>
      <c r="H9002" s="280" t="s">
        <v>1342</v>
      </c>
      <c r="I9002" s="80"/>
    </row>
    <row r="9003" spans="1:9">
      <c r="A9003" s="280" t="s">
        <v>10413</v>
      </c>
      <c r="B9003" s="280" t="s">
        <v>1457</v>
      </c>
      <c r="C9003" s="280" t="s">
        <v>1190</v>
      </c>
      <c r="D9003" s="280" t="s">
        <v>1212</v>
      </c>
      <c r="E9003" s="80">
        <v>7.9930434992740353E-3</v>
      </c>
      <c r="F9003" s="80">
        <v>708522</v>
      </c>
      <c r="G9003" s="80">
        <v>9</v>
      </c>
      <c r="H9003" s="280" t="s">
        <v>1342</v>
      </c>
      <c r="I9003" s="80"/>
    </row>
    <row r="9004" spans="1:9">
      <c r="A9004" s="280" t="s">
        <v>10414</v>
      </c>
      <c r="B9004" s="280" t="s">
        <v>1457</v>
      </c>
      <c r="C9004" s="280" t="s">
        <v>1190</v>
      </c>
      <c r="D9004" s="280" t="s">
        <v>1213</v>
      </c>
      <c r="E9004" s="80">
        <v>8.0787518620022893E-3</v>
      </c>
      <c r="F9004" s="80">
        <v>708522</v>
      </c>
      <c r="G9004" s="80">
        <v>9</v>
      </c>
      <c r="H9004" s="280" t="s">
        <v>1342</v>
      </c>
      <c r="I9004" s="80"/>
    </row>
    <row r="9005" spans="1:9">
      <c r="A9005" s="280" t="s">
        <v>10415</v>
      </c>
      <c r="B9005" s="280" t="s">
        <v>1457</v>
      </c>
      <c r="C9005" s="280" t="s">
        <v>1190</v>
      </c>
      <c r="D9005" s="280" t="s">
        <v>1214</v>
      </c>
      <c r="E9005" s="80">
        <v>8.3636355816810431E-3</v>
      </c>
      <c r="F9005" s="80">
        <v>708522</v>
      </c>
      <c r="G9005" s="80">
        <v>9</v>
      </c>
      <c r="H9005" s="280" t="s">
        <v>1342</v>
      </c>
      <c r="I9005" s="80"/>
    </row>
    <row r="9006" spans="1:9">
      <c r="A9006" s="280" t="s">
        <v>10416</v>
      </c>
      <c r="B9006" s="280" t="s">
        <v>1457</v>
      </c>
      <c r="C9006" s="280" t="s">
        <v>1190</v>
      </c>
      <c r="D9006" s="280" t="s">
        <v>1215</v>
      </c>
      <c r="E9006" s="80">
        <v>0.22155438006502765</v>
      </c>
      <c r="F9006" s="80">
        <v>708522</v>
      </c>
      <c r="G9006" s="80">
        <v>9</v>
      </c>
      <c r="H9006" s="280" t="s">
        <v>1342</v>
      </c>
      <c r="I9006" s="80"/>
    </row>
    <row r="9007" spans="1:9">
      <c r="A9007" s="280" t="s">
        <v>10417</v>
      </c>
      <c r="B9007" s="280" t="s">
        <v>1457</v>
      </c>
      <c r="C9007" s="280" t="s">
        <v>1190</v>
      </c>
      <c r="D9007" s="280" t="s">
        <v>1216</v>
      </c>
      <c r="E9007" s="80">
        <v>2.9257126730759472E-2</v>
      </c>
      <c r="F9007" s="80">
        <v>708522</v>
      </c>
      <c r="G9007" s="80">
        <v>9</v>
      </c>
      <c r="H9007" s="280" t="s">
        <v>1342</v>
      </c>
      <c r="I9007" s="80"/>
    </row>
    <row r="9008" spans="1:9">
      <c r="A9008" s="280" t="s">
        <v>10418</v>
      </c>
      <c r="B9008" s="280" t="s">
        <v>1457</v>
      </c>
      <c r="C9008" s="280" t="s">
        <v>1190</v>
      </c>
      <c r="D9008" s="280" t="s">
        <v>1217</v>
      </c>
      <c r="E9008" s="80">
        <v>2.4912721224082012E-2</v>
      </c>
      <c r="F9008" s="80">
        <v>708522</v>
      </c>
      <c r="G9008" s="80">
        <v>9</v>
      </c>
      <c r="H9008" s="280" t="s">
        <v>1342</v>
      </c>
      <c r="I9008" s="80"/>
    </row>
    <row r="9009" spans="1:9">
      <c r="A9009" s="280" t="s">
        <v>10419</v>
      </c>
      <c r="B9009" s="280" t="s">
        <v>1457</v>
      </c>
      <c r="C9009" s="280" t="s">
        <v>1190</v>
      </c>
      <c r="D9009" s="280" t="s">
        <v>1218</v>
      </c>
      <c r="E9009" s="80">
        <v>2.4628645692130805E-2</v>
      </c>
      <c r="F9009" s="80">
        <v>708522</v>
      </c>
      <c r="G9009" s="80">
        <v>9</v>
      </c>
      <c r="H9009" s="280" t="s">
        <v>1342</v>
      </c>
      <c r="I9009" s="80"/>
    </row>
    <row r="9010" spans="1:9">
      <c r="A9010" s="280" t="s">
        <v>10420</v>
      </c>
      <c r="B9010" s="280" t="s">
        <v>1457</v>
      </c>
      <c r="C9010" s="280" t="s">
        <v>1190</v>
      </c>
      <c r="D9010" s="280" t="s">
        <v>1219</v>
      </c>
      <c r="E9010" s="80">
        <v>273.53744228428633</v>
      </c>
      <c r="F9010" s="80">
        <v>708522</v>
      </c>
      <c r="G9010" s="80">
        <v>9</v>
      </c>
      <c r="H9010" s="280" t="s">
        <v>1342</v>
      </c>
      <c r="I9010" s="80"/>
    </row>
    <row r="9011" spans="1:9">
      <c r="A9011" s="280" t="s">
        <v>10421</v>
      </c>
      <c r="B9011" s="280" t="s">
        <v>1457</v>
      </c>
      <c r="C9011" s="280" t="s">
        <v>1190</v>
      </c>
      <c r="D9011" s="280" t="s">
        <v>1347</v>
      </c>
      <c r="E9011" s="80">
        <v>3.1489916207850813E-2</v>
      </c>
      <c r="F9011" s="80">
        <v>708522</v>
      </c>
      <c r="G9011" s="80">
        <v>9</v>
      </c>
      <c r="H9011" s="280" t="s">
        <v>1342</v>
      </c>
      <c r="I9011" s="80"/>
    </row>
    <row r="9012" spans="1:9">
      <c r="A9012" s="280" t="s">
        <v>10422</v>
      </c>
      <c r="B9012" s="280" t="s">
        <v>1457</v>
      </c>
      <c r="C9012" s="280" t="s">
        <v>1190</v>
      </c>
      <c r="D9012" s="280" t="s">
        <v>1344</v>
      </c>
      <c r="E9012" s="80">
        <v>7.8887407706861465E-2</v>
      </c>
      <c r="F9012" s="80">
        <v>708522</v>
      </c>
      <c r="G9012" s="80">
        <v>9</v>
      </c>
      <c r="H9012" s="280" t="s">
        <v>1342</v>
      </c>
      <c r="I9012" s="80"/>
    </row>
    <row r="9013" spans="1:9">
      <c r="A9013" s="280" t="s">
        <v>10423</v>
      </c>
      <c r="B9013" s="280" t="s">
        <v>5748</v>
      </c>
      <c r="C9013" s="280" t="s">
        <v>1191</v>
      </c>
      <c r="D9013" s="280" t="s">
        <v>1394</v>
      </c>
      <c r="E9013" s="80">
        <v>97471</v>
      </c>
      <c r="F9013" s="80">
        <v>708522</v>
      </c>
      <c r="G9013" s="80">
        <v>9</v>
      </c>
      <c r="H9013" s="280" t="s">
        <v>1394</v>
      </c>
      <c r="I9013" s="80"/>
    </row>
    <row r="9014" spans="1:9">
      <c r="A9014" s="280" t="s">
        <v>10424</v>
      </c>
      <c r="B9014" s="280" t="s">
        <v>5750</v>
      </c>
      <c r="C9014" s="280" t="s">
        <v>1191</v>
      </c>
      <c r="D9014" s="280" t="s">
        <v>1394</v>
      </c>
      <c r="E9014" s="80">
        <v>1956480450.7486699</v>
      </c>
      <c r="F9014" s="80">
        <v>708522</v>
      </c>
      <c r="G9014" s="80">
        <v>9</v>
      </c>
      <c r="H9014" s="280" t="s">
        <v>1394</v>
      </c>
      <c r="I9014" s="80"/>
    </row>
    <row r="9015" spans="1:9">
      <c r="A9015" s="280" t="s">
        <v>10425</v>
      </c>
      <c r="B9015" s="280" t="s">
        <v>5752</v>
      </c>
      <c r="C9015" s="280" t="s">
        <v>1191</v>
      </c>
      <c r="D9015" s="280" t="s">
        <v>1394</v>
      </c>
      <c r="E9015" s="80">
        <v>0.13756947561261329</v>
      </c>
      <c r="F9015" s="80">
        <v>708522</v>
      </c>
      <c r="G9015" s="80">
        <v>9</v>
      </c>
      <c r="H9015" s="280" t="s">
        <v>1394</v>
      </c>
      <c r="I9015" s="80"/>
    </row>
    <row r="9016" spans="1:9">
      <c r="A9016" s="280" t="s">
        <v>10426</v>
      </c>
      <c r="B9016" s="280" t="s">
        <v>5754</v>
      </c>
      <c r="C9016" s="280" t="s">
        <v>1191</v>
      </c>
      <c r="D9016" s="280" t="s">
        <v>1394</v>
      </c>
      <c r="E9016" s="80">
        <v>2761.354553208891</v>
      </c>
      <c r="F9016" s="80">
        <v>708522</v>
      </c>
      <c r="G9016" s="80">
        <v>9</v>
      </c>
      <c r="H9016" s="280" t="s">
        <v>1394</v>
      </c>
      <c r="I9016" s="80"/>
    </row>
    <row r="9017" spans="1:9">
      <c r="A9017" s="280" t="s">
        <v>10427</v>
      </c>
      <c r="B9017" s="280" t="s">
        <v>1457</v>
      </c>
      <c r="C9017" s="280" t="s">
        <v>1191</v>
      </c>
      <c r="D9017" s="280" t="s">
        <v>1211</v>
      </c>
      <c r="E9017" s="80">
        <v>7.6440974089437225E-3</v>
      </c>
      <c r="F9017" s="80">
        <v>708522</v>
      </c>
      <c r="G9017" s="80">
        <v>9</v>
      </c>
      <c r="H9017" s="280" t="s">
        <v>1342</v>
      </c>
      <c r="I9017" s="80"/>
    </row>
    <row r="9018" spans="1:9">
      <c r="A9018" s="280" t="s">
        <v>10428</v>
      </c>
      <c r="B9018" s="280" t="s">
        <v>1457</v>
      </c>
      <c r="C9018" s="280" t="s">
        <v>1191</v>
      </c>
      <c r="D9018" s="280" t="s">
        <v>1212</v>
      </c>
      <c r="E9018" s="80">
        <v>7.7523434639740563E-3</v>
      </c>
      <c r="F9018" s="80">
        <v>708522</v>
      </c>
      <c r="G9018" s="80">
        <v>9</v>
      </c>
      <c r="H9018" s="280" t="s">
        <v>1342</v>
      </c>
      <c r="I9018" s="80"/>
    </row>
    <row r="9019" spans="1:9">
      <c r="A9019" s="280" t="s">
        <v>10429</v>
      </c>
      <c r="B9019" s="280" t="s">
        <v>1457</v>
      </c>
      <c r="C9019" s="280" t="s">
        <v>1191</v>
      </c>
      <c r="D9019" s="280" t="s">
        <v>1213</v>
      </c>
      <c r="E9019" s="80">
        <v>7.7520353433778348E-3</v>
      </c>
      <c r="F9019" s="80">
        <v>708522</v>
      </c>
      <c r="G9019" s="80">
        <v>9</v>
      </c>
      <c r="H9019" s="280" t="s">
        <v>1342</v>
      </c>
      <c r="I9019" s="80"/>
    </row>
    <row r="9020" spans="1:9">
      <c r="A9020" s="280" t="s">
        <v>10430</v>
      </c>
      <c r="B9020" s="280" t="s">
        <v>1457</v>
      </c>
      <c r="C9020" s="280" t="s">
        <v>1191</v>
      </c>
      <c r="D9020" s="280" t="s">
        <v>1214</v>
      </c>
      <c r="E9020" s="80">
        <v>7.9843362165194671E-3</v>
      </c>
      <c r="F9020" s="80">
        <v>708522</v>
      </c>
      <c r="G9020" s="80">
        <v>9</v>
      </c>
      <c r="H9020" s="280" t="s">
        <v>1342</v>
      </c>
      <c r="I9020" s="80"/>
    </row>
    <row r="9021" spans="1:9">
      <c r="A9021" s="280" t="s">
        <v>10431</v>
      </c>
      <c r="B9021" s="280" t="s">
        <v>1457</v>
      </c>
      <c r="C9021" s="280" t="s">
        <v>1191</v>
      </c>
      <c r="D9021" s="280" t="s">
        <v>1215</v>
      </c>
      <c r="E9021" s="80">
        <v>0.16695654900225226</v>
      </c>
      <c r="F9021" s="80">
        <v>708522</v>
      </c>
      <c r="G9021" s="80">
        <v>9</v>
      </c>
      <c r="H9021" s="280" t="s">
        <v>1342</v>
      </c>
      <c r="I9021" s="80"/>
    </row>
    <row r="9022" spans="1:9">
      <c r="A9022" s="280" t="s">
        <v>10432</v>
      </c>
      <c r="B9022" s="280" t="s">
        <v>1457</v>
      </c>
      <c r="C9022" s="280" t="s">
        <v>1191</v>
      </c>
      <c r="D9022" s="280" t="s">
        <v>1216</v>
      </c>
      <c r="E9022" s="80">
        <v>2.4571882084200334E-2</v>
      </c>
      <c r="F9022" s="80">
        <v>708522</v>
      </c>
      <c r="G9022" s="80">
        <v>9</v>
      </c>
      <c r="H9022" s="280" t="s">
        <v>1342</v>
      </c>
      <c r="I9022" s="80"/>
    </row>
    <row r="9023" spans="1:9">
      <c r="A9023" s="280" t="s">
        <v>10433</v>
      </c>
      <c r="B9023" s="280" t="s">
        <v>1457</v>
      </c>
      <c r="C9023" s="280" t="s">
        <v>1191</v>
      </c>
      <c r="D9023" s="280" t="s">
        <v>1217</v>
      </c>
      <c r="E9023" s="80">
        <v>2.0271658219203993E-2</v>
      </c>
      <c r="F9023" s="80">
        <v>708522</v>
      </c>
      <c r="G9023" s="80">
        <v>9</v>
      </c>
      <c r="H9023" s="280" t="s">
        <v>1342</v>
      </c>
      <c r="I9023" s="80"/>
    </row>
    <row r="9024" spans="1:9">
      <c r="A9024" s="280" t="s">
        <v>10434</v>
      </c>
      <c r="B9024" s="280" t="s">
        <v>1457</v>
      </c>
      <c r="C9024" s="280" t="s">
        <v>1191</v>
      </c>
      <c r="D9024" s="280" t="s">
        <v>1218</v>
      </c>
      <c r="E9024" s="80">
        <v>2.0653143193743815E-2</v>
      </c>
      <c r="F9024" s="80">
        <v>708522</v>
      </c>
      <c r="G9024" s="80">
        <v>9</v>
      </c>
      <c r="H9024" s="280" t="s">
        <v>1342</v>
      </c>
      <c r="I9024" s="80"/>
    </row>
    <row r="9025" spans="1:9">
      <c r="A9025" s="280" t="s">
        <v>10435</v>
      </c>
      <c r="B9025" s="280" t="s">
        <v>1457</v>
      </c>
      <c r="C9025" s="280" t="s">
        <v>1191</v>
      </c>
      <c r="D9025" s="280" t="s">
        <v>1219</v>
      </c>
      <c r="E9025" s="80">
        <v>203.91377652494947</v>
      </c>
      <c r="F9025" s="80">
        <v>708522</v>
      </c>
      <c r="G9025" s="80">
        <v>9</v>
      </c>
      <c r="H9025" s="280" t="s">
        <v>1342</v>
      </c>
      <c r="I9025" s="80"/>
    </row>
    <row r="9026" spans="1:9">
      <c r="A9026" s="280" t="s">
        <v>10436</v>
      </c>
      <c r="B9026" s="280" t="s">
        <v>1457</v>
      </c>
      <c r="C9026" s="280" t="s">
        <v>1191</v>
      </c>
      <c r="D9026" s="280" t="s">
        <v>1347</v>
      </c>
      <c r="E9026" s="80">
        <v>3.0714750783696686E-2</v>
      </c>
      <c r="F9026" s="80">
        <v>708522</v>
      </c>
      <c r="G9026" s="80">
        <v>9</v>
      </c>
      <c r="H9026" s="280" t="s">
        <v>1342</v>
      </c>
      <c r="I9026" s="80"/>
    </row>
    <row r="9027" spans="1:9">
      <c r="A9027" s="280" t="s">
        <v>10437</v>
      </c>
      <c r="B9027" s="280" t="s">
        <v>1457</v>
      </c>
      <c r="C9027" s="280" t="s">
        <v>1191</v>
      </c>
      <c r="D9027" s="280" t="s">
        <v>1344</v>
      </c>
      <c r="E9027" s="80">
        <v>7.6485011854662319E-2</v>
      </c>
      <c r="F9027" s="80">
        <v>708522</v>
      </c>
      <c r="G9027" s="80">
        <v>9</v>
      </c>
      <c r="H9027" s="280" t="s">
        <v>1342</v>
      </c>
      <c r="I9027" s="80"/>
    </row>
    <row r="9028" spans="1:9">
      <c r="A9028" s="280" t="s">
        <v>10438</v>
      </c>
      <c r="B9028" s="280" t="s">
        <v>5748</v>
      </c>
      <c r="C9028" s="280" t="s">
        <v>1192</v>
      </c>
      <c r="D9028" s="280" t="s">
        <v>1394</v>
      </c>
      <c r="E9028" s="80">
        <v>234073</v>
      </c>
      <c r="F9028" s="80">
        <v>708522</v>
      </c>
      <c r="G9028" s="80">
        <v>9</v>
      </c>
      <c r="H9028" s="280" t="s">
        <v>1394</v>
      </c>
      <c r="I9028" s="80"/>
    </row>
    <row r="9029" spans="1:9">
      <c r="A9029" s="280" t="s">
        <v>10439</v>
      </c>
      <c r="B9029" s="280" t="s">
        <v>5750</v>
      </c>
      <c r="C9029" s="280" t="s">
        <v>1192</v>
      </c>
      <c r="D9029" s="280" t="s">
        <v>1394</v>
      </c>
      <c r="E9029" s="80">
        <v>8792219482.6859722</v>
      </c>
      <c r="F9029" s="80">
        <v>708522</v>
      </c>
      <c r="G9029" s="80">
        <v>9</v>
      </c>
      <c r="H9029" s="280" t="s">
        <v>1394</v>
      </c>
      <c r="I9029" s="80"/>
    </row>
    <row r="9030" spans="1:9">
      <c r="A9030" s="280" t="s">
        <v>10440</v>
      </c>
      <c r="B9030" s="280" t="s">
        <v>5752</v>
      </c>
      <c r="C9030" s="280" t="s">
        <v>1192</v>
      </c>
      <c r="D9030" s="280" t="s">
        <v>1394</v>
      </c>
      <c r="E9030" s="80">
        <v>0.33036800551006179</v>
      </c>
      <c r="F9030" s="80">
        <v>708522</v>
      </c>
      <c r="G9030" s="80">
        <v>9</v>
      </c>
      <c r="H9030" s="280" t="s">
        <v>1394</v>
      </c>
      <c r="I9030" s="80"/>
    </row>
    <row r="9031" spans="1:9">
      <c r="A9031" s="280" t="s">
        <v>10441</v>
      </c>
      <c r="B9031" s="280" t="s">
        <v>5754</v>
      </c>
      <c r="C9031" s="280" t="s">
        <v>1192</v>
      </c>
      <c r="D9031" s="280" t="s">
        <v>1394</v>
      </c>
      <c r="E9031" s="80">
        <v>12409.239914478268</v>
      </c>
      <c r="F9031" s="80">
        <v>708522</v>
      </c>
      <c r="G9031" s="80">
        <v>9</v>
      </c>
      <c r="H9031" s="280" t="s">
        <v>1394</v>
      </c>
      <c r="I9031" s="80"/>
    </row>
    <row r="9032" spans="1:9">
      <c r="A9032" s="280" t="s">
        <v>10442</v>
      </c>
      <c r="B9032" s="280" t="s">
        <v>1457</v>
      </c>
      <c r="C9032" s="280" t="s">
        <v>1192</v>
      </c>
      <c r="D9032" s="280" t="s">
        <v>1211</v>
      </c>
      <c r="E9032" s="80">
        <v>1.4105173877564211E-2</v>
      </c>
      <c r="F9032" s="80">
        <v>708522</v>
      </c>
      <c r="G9032" s="80">
        <v>9</v>
      </c>
      <c r="H9032" s="280" t="s">
        <v>1342</v>
      </c>
      <c r="I9032" s="80"/>
    </row>
    <row r="9033" spans="1:9">
      <c r="A9033" s="280" t="s">
        <v>10443</v>
      </c>
      <c r="B9033" s="280" t="s">
        <v>1457</v>
      </c>
      <c r="C9033" s="280" t="s">
        <v>1192</v>
      </c>
      <c r="D9033" s="280" t="s">
        <v>1212</v>
      </c>
      <c r="E9033" s="80">
        <v>1.4770166508442433E-2</v>
      </c>
      <c r="F9033" s="80">
        <v>708522</v>
      </c>
      <c r="G9033" s="80">
        <v>9</v>
      </c>
      <c r="H9033" s="280" t="s">
        <v>1342</v>
      </c>
      <c r="I9033" s="80"/>
    </row>
    <row r="9034" spans="1:9">
      <c r="A9034" s="280" t="s">
        <v>10444</v>
      </c>
      <c r="B9034" s="280" t="s">
        <v>1457</v>
      </c>
      <c r="C9034" s="280" t="s">
        <v>1192</v>
      </c>
      <c r="D9034" s="280" t="s">
        <v>1213</v>
      </c>
      <c r="E9034" s="80">
        <v>1.4154402275410139E-2</v>
      </c>
      <c r="F9034" s="80">
        <v>708522</v>
      </c>
      <c r="G9034" s="80">
        <v>9</v>
      </c>
      <c r="H9034" s="280" t="s">
        <v>1342</v>
      </c>
      <c r="I9034" s="80"/>
    </row>
    <row r="9035" spans="1:9">
      <c r="A9035" s="280" t="s">
        <v>10445</v>
      </c>
      <c r="B9035" s="280" t="s">
        <v>1457</v>
      </c>
      <c r="C9035" s="280" t="s">
        <v>1192</v>
      </c>
      <c r="D9035" s="280" t="s">
        <v>1214</v>
      </c>
      <c r="E9035" s="80">
        <v>1.4483367702278314E-2</v>
      </c>
      <c r="F9035" s="80">
        <v>708522</v>
      </c>
      <c r="G9035" s="80">
        <v>9</v>
      </c>
      <c r="H9035" s="280" t="s">
        <v>1342</v>
      </c>
      <c r="I9035" s="80"/>
    </row>
    <row r="9036" spans="1:9">
      <c r="A9036" s="280" t="s">
        <v>10446</v>
      </c>
      <c r="B9036" s="280" t="s">
        <v>1457</v>
      </c>
      <c r="C9036" s="280" t="s">
        <v>1192</v>
      </c>
      <c r="D9036" s="280" t="s">
        <v>1215</v>
      </c>
      <c r="E9036" s="80">
        <v>8.0993547753249781E-2</v>
      </c>
      <c r="F9036" s="80">
        <v>708522</v>
      </c>
      <c r="G9036" s="80">
        <v>9</v>
      </c>
      <c r="H9036" s="280" t="s">
        <v>1342</v>
      </c>
      <c r="I9036" s="80"/>
    </row>
    <row r="9037" spans="1:9">
      <c r="A9037" s="280" t="s">
        <v>10447</v>
      </c>
      <c r="B9037" s="280" t="s">
        <v>1457</v>
      </c>
      <c r="C9037" s="280" t="s">
        <v>1192</v>
      </c>
      <c r="D9037" s="280" t="s">
        <v>1216</v>
      </c>
      <c r="E9037" s="80">
        <v>2.762304007485674E-2</v>
      </c>
      <c r="F9037" s="80">
        <v>708522</v>
      </c>
      <c r="G9037" s="80">
        <v>9</v>
      </c>
      <c r="H9037" s="280" t="s">
        <v>1342</v>
      </c>
      <c r="I9037" s="80"/>
    </row>
    <row r="9038" spans="1:9">
      <c r="A9038" s="280" t="s">
        <v>10448</v>
      </c>
      <c r="B9038" s="280" t="s">
        <v>1457</v>
      </c>
      <c r="C9038" s="280" t="s">
        <v>1192</v>
      </c>
      <c r="D9038" s="280" t="s">
        <v>1217</v>
      </c>
      <c r="E9038" s="80">
        <v>1.9239824174339355E-2</v>
      </c>
      <c r="F9038" s="80">
        <v>708522</v>
      </c>
      <c r="G9038" s="80">
        <v>9</v>
      </c>
      <c r="H9038" s="280" t="s">
        <v>1342</v>
      </c>
      <c r="I9038" s="80"/>
    </row>
    <row r="9039" spans="1:9">
      <c r="A9039" s="280" t="s">
        <v>10449</v>
      </c>
      <c r="B9039" s="280" t="s">
        <v>1457</v>
      </c>
      <c r="C9039" s="280" t="s">
        <v>1192</v>
      </c>
      <c r="D9039" s="280" t="s">
        <v>1218</v>
      </c>
      <c r="E9039" s="80">
        <v>2.2202846531065672E-2</v>
      </c>
      <c r="F9039" s="80">
        <v>708522</v>
      </c>
      <c r="G9039" s="80">
        <v>9</v>
      </c>
      <c r="H9039" s="280" t="s">
        <v>1342</v>
      </c>
      <c r="I9039" s="80"/>
    </row>
    <row r="9040" spans="1:9">
      <c r="A9040" s="280" t="s">
        <v>10450</v>
      </c>
      <c r="B9040" s="280" t="s">
        <v>1457</v>
      </c>
      <c r="C9040" s="280" t="s">
        <v>1192</v>
      </c>
      <c r="D9040" s="280" t="s">
        <v>1219</v>
      </c>
      <c r="E9040" s="80">
        <v>857.21859230667735</v>
      </c>
      <c r="F9040" s="80">
        <v>708522</v>
      </c>
      <c r="G9040" s="80">
        <v>9</v>
      </c>
      <c r="H9040" s="280" t="s">
        <v>1342</v>
      </c>
      <c r="I9040" s="80"/>
    </row>
    <row r="9041" spans="1:9">
      <c r="A9041" s="280" t="s">
        <v>10451</v>
      </c>
      <c r="B9041" s="280" t="s">
        <v>1457</v>
      </c>
      <c r="C9041" s="280" t="s">
        <v>1192</v>
      </c>
      <c r="D9041" s="280" t="s">
        <v>1347</v>
      </c>
      <c r="E9041" s="80">
        <v>5.9926351440562617E-2</v>
      </c>
      <c r="F9041" s="80">
        <v>708522</v>
      </c>
      <c r="G9041" s="80">
        <v>9</v>
      </c>
      <c r="H9041" s="280" t="s">
        <v>1342</v>
      </c>
      <c r="I9041" s="80"/>
    </row>
    <row r="9042" spans="1:9">
      <c r="A9042" s="280" t="s">
        <v>10452</v>
      </c>
      <c r="B9042" s="280" t="s">
        <v>1457</v>
      </c>
      <c r="C9042" s="280" t="s">
        <v>1192</v>
      </c>
      <c r="D9042" s="280" t="s">
        <v>1344</v>
      </c>
      <c r="E9042" s="80">
        <v>0.14462518900042445</v>
      </c>
      <c r="F9042" s="80">
        <v>708522</v>
      </c>
      <c r="G9042" s="80">
        <v>9</v>
      </c>
      <c r="H9042" s="280" t="s">
        <v>1342</v>
      </c>
      <c r="I9042" s="80"/>
    </row>
    <row r="9043" spans="1:9">
      <c r="A9043" s="280" t="s">
        <v>10453</v>
      </c>
      <c r="B9043" s="280" t="s">
        <v>5748</v>
      </c>
      <c r="C9043" s="280" t="s">
        <v>1193</v>
      </c>
      <c r="D9043" s="280" t="s">
        <v>1394</v>
      </c>
      <c r="E9043" s="80">
        <v>8177</v>
      </c>
      <c r="F9043" s="80">
        <v>708522</v>
      </c>
      <c r="G9043" s="80">
        <v>9</v>
      </c>
      <c r="H9043" s="280" t="s">
        <v>1394</v>
      </c>
      <c r="I9043" s="80"/>
    </row>
    <row r="9044" spans="1:9">
      <c r="A9044" s="280" t="s">
        <v>10454</v>
      </c>
      <c r="B9044" s="280" t="s">
        <v>5750</v>
      </c>
      <c r="C9044" s="280" t="s">
        <v>1193</v>
      </c>
      <c r="D9044" s="280" t="s">
        <v>1394</v>
      </c>
      <c r="E9044" s="80">
        <v>1029792595.40625</v>
      </c>
      <c r="F9044" s="80">
        <v>708522</v>
      </c>
      <c r="G9044" s="80">
        <v>9</v>
      </c>
      <c r="H9044" s="280" t="s">
        <v>1394</v>
      </c>
      <c r="I9044" s="80"/>
    </row>
    <row r="9045" spans="1:9">
      <c r="A9045" s="280" t="s">
        <v>10455</v>
      </c>
      <c r="B9045" s="280" t="s">
        <v>5752</v>
      </c>
      <c r="C9045" s="280" t="s">
        <v>1193</v>
      </c>
      <c r="D9045" s="280" t="s">
        <v>1394</v>
      </c>
      <c r="E9045" s="80">
        <v>1.1540926040405238E-2</v>
      </c>
      <c r="F9045" s="80">
        <v>708522</v>
      </c>
      <c r="G9045" s="80">
        <v>9</v>
      </c>
      <c r="H9045" s="280" t="s">
        <v>1394</v>
      </c>
      <c r="I9045" s="80"/>
    </row>
    <row r="9046" spans="1:9">
      <c r="A9046" s="280" t="s">
        <v>10456</v>
      </c>
      <c r="B9046" s="280" t="s">
        <v>5754</v>
      </c>
      <c r="C9046" s="280" t="s">
        <v>1193</v>
      </c>
      <c r="D9046" s="280" t="s">
        <v>1394</v>
      </c>
      <c r="E9046" s="80">
        <v>1453.4377131638114</v>
      </c>
      <c r="F9046" s="80">
        <v>708522</v>
      </c>
      <c r="G9046" s="80">
        <v>9</v>
      </c>
      <c r="H9046" s="280" t="s">
        <v>1394</v>
      </c>
      <c r="I9046" s="80"/>
    </row>
    <row r="9047" spans="1:9">
      <c r="A9047" s="280" t="s">
        <v>10457</v>
      </c>
      <c r="B9047" s="280" t="s">
        <v>1457</v>
      </c>
      <c r="C9047" s="280" t="s">
        <v>1193</v>
      </c>
      <c r="D9047" s="280" t="s">
        <v>1211</v>
      </c>
      <c r="E9047" s="80">
        <v>4.5589510836473043E-2</v>
      </c>
      <c r="F9047" s="80">
        <v>708522</v>
      </c>
      <c r="G9047" s="80">
        <v>9</v>
      </c>
      <c r="H9047" s="280" t="s">
        <v>1342</v>
      </c>
      <c r="I9047" s="80"/>
    </row>
    <row r="9048" spans="1:9">
      <c r="A9048" s="280" t="s">
        <v>10458</v>
      </c>
      <c r="B9048" s="280" t="s">
        <v>1457</v>
      </c>
      <c r="C9048" s="280" t="s">
        <v>1193</v>
      </c>
      <c r="D9048" s="280" t="s">
        <v>1212</v>
      </c>
      <c r="E9048" s="80">
        <v>4.98614733790399E-2</v>
      </c>
      <c r="F9048" s="80">
        <v>708522</v>
      </c>
      <c r="G9048" s="80">
        <v>9</v>
      </c>
      <c r="H9048" s="280" t="s">
        <v>1342</v>
      </c>
      <c r="I9048" s="80"/>
    </row>
    <row r="9049" spans="1:9">
      <c r="A9049" s="280" t="s">
        <v>10459</v>
      </c>
      <c r="B9049" s="280" t="s">
        <v>1457</v>
      </c>
      <c r="C9049" s="280" t="s">
        <v>1193</v>
      </c>
      <c r="D9049" s="280" t="s">
        <v>1213</v>
      </c>
      <c r="E9049" s="80">
        <v>4.5602780708006475E-2</v>
      </c>
      <c r="F9049" s="80">
        <v>708522</v>
      </c>
      <c r="G9049" s="80">
        <v>9</v>
      </c>
      <c r="H9049" s="280" t="s">
        <v>1342</v>
      </c>
      <c r="I9049" s="80"/>
    </row>
    <row r="9050" spans="1:9">
      <c r="A9050" s="280" t="s">
        <v>10460</v>
      </c>
      <c r="B9050" s="280" t="s">
        <v>1457</v>
      </c>
      <c r="C9050" s="280" t="s">
        <v>1193</v>
      </c>
      <c r="D9050" s="280" t="s">
        <v>1214</v>
      </c>
      <c r="E9050" s="80">
        <v>4.6221651738811299E-2</v>
      </c>
      <c r="F9050" s="80">
        <v>708522</v>
      </c>
      <c r="G9050" s="80">
        <v>9</v>
      </c>
      <c r="H9050" s="280" t="s">
        <v>1342</v>
      </c>
      <c r="I9050" s="80"/>
    </row>
    <row r="9051" spans="1:9">
      <c r="A9051" s="280" t="s">
        <v>10461</v>
      </c>
      <c r="B9051" s="280" t="s">
        <v>1457</v>
      </c>
      <c r="C9051" s="280" t="s">
        <v>1193</v>
      </c>
      <c r="D9051" s="280" t="s">
        <v>1215</v>
      </c>
      <c r="E9051" s="80">
        <v>4.9786466417211281E-2</v>
      </c>
      <c r="F9051" s="80">
        <v>708522</v>
      </c>
      <c r="G9051" s="80">
        <v>9</v>
      </c>
      <c r="H9051" s="280" t="s">
        <v>1342</v>
      </c>
      <c r="I9051" s="80"/>
    </row>
    <row r="9052" spans="1:9">
      <c r="A9052" s="280" t="s">
        <v>10462</v>
      </c>
      <c r="B9052" s="280" t="s">
        <v>1457</v>
      </c>
      <c r="C9052" s="280" t="s">
        <v>1193</v>
      </c>
      <c r="D9052" s="280" t="s">
        <v>1216</v>
      </c>
      <c r="E9052" s="80">
        <v>7.6174321632536485E-2</v>
      </c>
      <c r="F9052" s="80">
        <v>708522</v>
      </c>
      <c r="G9052" s="80">
        <v>9</v>
      </c>
      <c r="H9052" s="280" t="s">
        <v>1342</v>
      </c>
      <c r="I9052" s="80"/>
    </row>
    <row r="9053" spans="1:9">
      <c r="A9053" s="280" t="s">
        <v>10463</v>
      </c>
      <c r="B9053" s="280" t="s">
        <v>1457</v>
      </c>
      <c r="C9053" s="280" t="s">
        <v>1193</v>
      </c>
      <c r="D9053" s="280" t="s">
        <v>1217</v>
      </c>
      <c r="E9053" s="80">
        <v>4.6719997675215785E-2</v>
      </c>
      <c r="F9053" s="80">
        <v>708522</v>
      </c>
      <c r="G9053" s="80">
        <v>9</v>
      </c>
      <c r="H9053" s="280" t="s">
        <v>1342</v>
      </c>
      <c r="I9053" s="80"/>
    </row>
    <row r="9054" spans="1:9">
      <c r="A9054" s="280" t="s">
        <v>10464</v>
      </c>
      <c r="B9054" s="280" t="s">
        <v>1457</v>
      </c>
      <c r="C9054" s="280" t="s">
        <v>1193</v>
      </c>
      <c r="D9054" s="280" t="s">
        <v>1218</v>
      </c>
      <c r="E9054" s="80">
        <v>6.6971003016840891E-2</v>
      </c>
      <c r="F9054" s="80">
        <v>708522</v>
      </c>
      <c r="G9054" s="80">
        <v>9</v>
      </c>
      <c r="H9054" s="280" t="s">
        <v>1342</v>
      </c>
      <c r="I9054" s="80"/>
    </row>
    <row r="9055" spans="1:9">
      <c r="A9055" s="280" t="s">
        <v>10465</v>
      </c>
      <c r="B9055" s="280" t="s">
        <v>1457</v>
      </c>
      <c r="C9055" s="280" t="s">
        <v>1193</v>
      </c>
      <c r="D9055" s="280" t="s">
        <v>1219</v>
      </c>
      <c r="E9055" s="80">
        <v>4.6156757579673309E-2</v>
      </c>
      <c r="F9055" s="80">
        <v>708522</v>
      </c>
      <c r="G9055" s="80">
        <v>9</v>
      </c>
      <c r="H9055" s="280" t="s">
        <v>1342</v>
      </c>
      <c r="I9055" s="80"/>
    </row>
    <row r="9056" spans="1:9">
      <c r="A9056" s="280" t="s">
        <v>10466</v>
      </c>
      <c r="B9056" s="280" t="s">
        <v>1457</v>
      </c>
      <c r="C9056" s="280" t="s">
        <v>1193</v>
      </c>
      <c r="D9056" s="280" t="s">
        <v>1347</v>
      </c>
      <c r="E9056" s="80">
        <v>0.24766133144425478</v>
      </c>
      <c r="F9056" s="80">
        <v>708522</v>
      </c>
      <c r="G9056" s="80">
        <v>9</v>
      </c>
      <c r="H9056" s="280" t="s">
        <v>1342</v>
      </c>
      <c r="I9056" s="80"/>
    </row>
    <row r="9057" spans="1:9">
      <c r="A9057" s="280" t="s">
        <v>10467</v>
      </c>
      <c r="B9057" s="280" t="s">
        <v>1457</v>
      </c>
      <c r="C9057" s="280" t="s">
        <v>1193</v>
      </c>
      <c r="D9057" s="280" t="s">
        <v>1344</v>
      </c>
      <c r="E9057" s="80">
        <v>0.51347780956871469</v>
      </c>
      <c r="F9057" s="80">
        <v>708522</v>
      </c>
      <c r="G9057" s="80">
        <v>9</v>
      </c>
      <c r="H9057" s="280" t="s">
        <v>1342</v>
      </c>
      <c r="I9057" s="80"/>
    </row>
    <row r="9058" spans="1:9">
      <c r="A9058" s="280" t="s">
        <v>10468</v>
      </c>
      <c r="B9058" s="280" t="s">
        <v>5748</v>
      </c>
      <c r="C9058" s="280" t="s">
        <v>1194</v>
      </c>
      <c r="D9058" s="280" t="s">
        <v>1394</v>
      </c>
      <c r="E9058" s="80">
        <v>175491</v>
      </c>
      <c r="F9058" s="80">
        <v>708522</v>
      </c>
      <c r="G9058" s="80">
        <v>9</v>
      </c>
      <c r="H9058" s="280" t="s">
        <v>1394</v>
      </c>
      <c r="I9058" s="80"/>
    </row>
    <row r="9059" spans="1:9">
      <c r="A9059" s="280" t="s">
        <v>10469</v>
      </c>
      <c r="B9059" s="280" t="s">
        <v>5750</v>
      </c>
      <c r="C9059" s="280" t="s">
        <v>1194</v>
      </c>
      <c r="D9059" s="280" t="s">
        <v>1394</v>
      </c>
      <c r="E9059" s="80">
        <v>5805946436.5310526</v>
      </c>
      <c r="F9059" s="80">
        <v>708522</v>
      </c>
      <c r="G9059" s="80">
        <v>9</v>
      </c>
      <c r="H9059" s="280" t="s">
        <v>1394</v>
      </c>
      <c r="I9059" s="80"/>
    </row>
    <row r="9060" spans="1:9">
      <c r="A9060" s="280" t="s">
        <v>10470</v>
      </c>
      <c r="B9060" s="280" t="s">
        <v>5752</v>
      </c>
      <c r="C9060" s="280" t="s">
        <v>1194</v>
      </c>
      <c r="D9060" s="280" t="s">
        <v>1394</v>
      </c>
      <c r="E9060" s="80">
        <v>0.24768602809792781</v>
      </c>
      <c r="F9060" s="80">
        <v>708522</v>
      </c>
      <c r="G9060" s="80">
        <v>9</v>
      </c>
      <c r="H9060" s="280" t="s">
        <v>1394</v>
      </c>
      <c r="I9060" s="80"/>
    </row>
    <row r="9061" spans="1:9">
      <c r="A9061" s="280" t="s">
        <v>10471</v>
      </c>
      <c r="B9061" s="280" t="s">
        <v>5754</v>
      </c>
      <c r="C9061" s="280" t="s">
        <v>1194</v>
      </c>
      <c r="D9061" s="280" t="s">
        <v>1394</v>
      </c>
      <c r="E9061" s="80">
        <v>8194.4476481055663</v>
      </c>
      <c r="F9061" s="80">
        <v>708522</v>
      </c>
      <c r="G9061" s="80">
        <v>9</v>
      </c>
      <c r="H9061" s="280" t="s">
        <v>1394</v>
      </c>
      <c r="I9061" s="80"/>
    </row>
    <row r="9062" spans="1:9">
      <c r="A9062" s="280" t="s">
        <v>10472</v>
      </c>
      <c r="B9062" s="280" t="s">
        <v>1457</v>
      </c>
      <c r="C9062" s="280" t="s">
        <v>1194</v>
      </c>
      <c r="D9062" s="280" t="s">
        <v>1211</v>
      </c>
      <c r="E9062" s="80">
        <v>1.2443812596578138E-2</v>
      </c>
      <c r="F9062" s="80">
        <v>708522</v>
      </c>
      <c r="G9062" s="80">
        <v>9</v>
      </c>
      <c r="H9062" s="280" t="s">
        <v>1342</v>
      </c>
      <c r="I9062" s="80"/>
    </row>
    <row r="9063" spans="1:9">
      <c r="A9063" s="280" t="s">
        <v>10473</v>
      </c>
      <c r="B9063" s="280" t="s">
        <v>1457</v>
      </c>
      <c r="C9063" s="280" t="s">
        <v>1194</v>
      </c>
      <c r="D9063" s="280" t="s">
        <v>1212</v>
      </c>
      <c r="E9063" s="80">
        <v>1.3002995385455171E-2</v>
      </c>
      <c r="F9063" s="80">
        <v>708522</v>
      </c>
      <c r="G9063" s="80">
        <v>9</v>
      </c>
      <c r="H9063" s="280" t="s">
        <v>1342</v>
      </c>
      <c r="I9063" s="80"/>
    </row>
    <row r="9064" spans="1:9">
      <c r="A9064" s="280" t="s">
        <v>10474</v>
      </c>
      <c r="B9064" s="280" t="s">
        <v>1457</v>
      </c>
      <c r="C9064" s="280" t="s">
        <v>1194</v>
      </c>
      <c r="D9064" s="280" t="s">
        <v>1213</v>
      </c>
      <c r="E9064" s="80">
        <v>1.2448905237353069E-2</v>
      </c>
      <c r="F9064" s="80">
        <v>708522</v>
      </c>
      <c r="G9064" s="80">
        <v>9</v>
      </c>
      <c r="H9064" s="280" t="s">
        <v>1342</v>
      </c>
      <c r="I9064" s="80"/>
    </row>
    <row r="9065" spans="1:9">
      <c r="A9065" s="280" t="s">
        <v>10475</v>
      </c>
      <c r="B9065" s="280" t="s">
        <v>1457</v>
      </c>
      <c r="C9065" s="280" t="s">
        <v>1194</v>
      </c>
      <c r="D9065" s="280" t="s">
        <v>1214</v>
      </c>
      <c r="E9065" s="80">
        <v>1.2729824586712499E-2</v>
      </c>
      <c r="F9065" s="80">
        <v>708522</v>
      </c>
      <c r="G9065" s="80">
        <v>9</v>
      </c>
      <c r="H9065" s="280" t="s">
        <v>1342</v>
      </c>
      <c r="I9065" s="80"/>
    </row>
    <row r="9066" spans="1:9">
      <c r="A9066" s="280" t="s">
        <v>10476</v>
      </c>
      <c r="B9066" s="280" t="s">
        <v>1457</v>
      </c>
      <c r="C9066" s="280" t="s">
        <v>1194</v>
      </c>
      <c r="D9066" s="280" t="s">
        <v>1215</v>
      </c>
      <c r="E9066" s="80">
        <v>1.2980021650992752E-2</v>
      </c>
      <c r="F9066" s="80">
        <v>708522</v>
      </c>
      <c r="G9066" s="80">
        <v>9</v>
      </c>
      <c r="H9066" s="280" t="s">
        <v>1342</v>
      </c>
      <c r="I9066" s="80"/>
    </row>
    <row r="9067" spans="1:9">
      <c r="A9067" s="280" t="s">
        <v>10477</v>
      </c>
      <c r="B9067" s="280" t="s">
        <v>1457</v>
      </c>
      <c r="C9067" s="280" t="s">
        <v>1194</v>
      </c>
      <c r="D9067" s="280" t="s">
        <v>1216</v>
      </c>
      <c r="E9067" s="80">
        <v>1.9647073142346899E-2</v>
      </c>
      <c r="F9067" s="80">
        <v>708522</v>
      </c>
      <c r="G9067" s="80">
        <v>9</v>
      </c>
      <c r="H9067" s="280" t="s">
        <v>1342</v>
      </c>
      <c r="I9067" s="80"/>
    </row>
    <row r="9068" spans="1:9">
      <c r="A9068" s="280" t="s">
        <v>10478</v>
      </c>
      <c r="B9068" s="280" t="s">
        <v>1457</v>
      </c>
      <c r="C9068" s="280" t="s">
        <v>1194</v>
      </c>
      <c r="D9068" s="280" t="s">
        <v>1217</v>
      </c>
      <c r="E9068" s="80">
        <v>1.2226240346717857E-2</v>
      </c>
      <c r="F9068" s="80">
        <v>708522</v>
      </c>
      <c r="G9068" s="80">
        <v>9</v>
      </c>
      <c r="H9068" s="280" t="s">
        <v>1342</v>
      </c>
      <c r="I9068" s="80"/>
    </row>
    <row r="9069" spans="1:9">
      <c r="A9069" s="280" t="s">
        <v>10479</v>
      </c>
      <c r="B9069" s="280" t="s">
        <v>1457</v>
      </c>
      <c r="C9069" s="280" t="s">
        <v>1194</v>
      </c>
      <c r="D9069" s="280" t="s">
        <v>1218</v>
      </c>
      <c r="E9069" s="80">
        <v>1.502289282162632E-2</v>
      </c>
      <c r="F9069" s="80">
        <v>708522</v>
      </c>
      <c r="G9069" s="80">
        <v>9</v>
      </c>
      <c r="H9069" s="280" t="s">
        <v>1342</v>
      </c>
      <c r="I9069" s="80"/>
    </row>
    <row r="9070" spans="1:9">
      <c r="A9070" s="280" t="s">
        <v>10480</v>
      </c>
      <c r="B9070" s="280" t="s">
        <v>1457</v>
      </c>
      <c r="C9070" s="280" t="s">
        <v>1194</v>
      </c>
      <c r="D9070" s="280" t="s">
        <v>1219</v>
      </c>
      <c r="E9070" s="80">
        <v>1030.1136264625011</v>
      </c>
      <c r="F9070" s="80">
        <v>708522</v>
      </c>
      <c r="G9070" s="80">
        <v>9</v>
      </c>
      <c r="H9070" s="280" t="s">
        <v>1342</v>
      </c>
      <c r="I9070" s="80"/>
    </row>
    <row r="9071" spans="1:9">
      <c r="A9071" s="280" t="s">
        <v>10481</v>
      </c>
      <c r="B9071" s="280" t="s">
        <v>1457</v>
      </c>
      <c r="C9071" s="280" t="s">
        <v>1194</v>
      </c>
      <c r="D9071" s="280" t="s">
        <v>1347</v>
      </c>
      <c r="E9071" s="80">
        <v>5.133150235561619E-2</v>
      </c>
      <c r="F9071" s="80">
        <v>708522</v>
      </c>
      <c r="G9071" s="80">
        <v>9</v>
      </c>
      <c r="H9071" s="280" t="s">
        <v>1342</v>
      </c>
      <c r="I9071" s="80"/>
    </row>
    <row r="9072" spans="1:9">
      <c r="A9072" s="280" t="s">
        <v>10482</v>
      </c>
      <c r="B9072" s="280" t="s">
        <v>1457</v>
      </c>
      <c r="C9072" s="280" t="s">
        <v>1194</v>
      </c>
      <c r="D9072" s="280" t="s">
        <v>1344</v>
      </c>
      <c r="E9072" s="80">
        <v>0.12649693275191992</v>
      </c>
      <c r="F9072" s="80">
        <v>708522</v>
      </c>
      <c r="G9072" s="80">
        <v>9</v>
      </c>
      <c r="H9072" s="280" t="s">
        <v>1342</v>
      </c>
      <c r="I9072" s="80"/>
    </row>
    <row r="9073" spans="1:9">
      <c r="A9073" s="280" t="s">
        <v>10483</v>
      </c>
      <c r="B9073" s="280" t="s">
        <v>5748</v>
      </c>
      <c r="C9073" s="280" t="s">
        <v>1195</v>
      </c>
      <c r="D9073" s="280" t="s">
        <v>1394</v>
      </c>
      <c r="E9073" s="80">
        <v>2084</v>
      </c>
      <c r="F9073" s="80">
        <v>708522</v>
      </c>
      <c r="G9073" s="80">
        <v>9</v>
      </c>
      <c r="H9073" s="280" t="s">
        <v>1394</v>
      </c>
      <c r="I9073" s="80"/>
    </row>
    <row r="9074" spans="1:9">
      <c r="A9074" s="280" t="s">
        <v>10484</v>
      </c>
      <c r="B9074" s="280" t="s">
        <v>5750</v>
      </c>
      <c r="C9074" s="280" t="s">
        <v>1195</v>
      </c>
      <c r="D9074" s="280" t="s">
        <v>1394</v>
      </c>
      <c r="E9074" s="80">
        <v>85428030.022201523</v>
      </c>
      <c r="F9074" s="80">
        <v>708522</v>
      </c>
      <c r="G9074" s="80">
        <v>9</v>
      </c>
      <c r="H9074" s="280" t="s">
        <v>1394</v>
      </c>
      <c r="I9074" s="80"/>
    </row>
    <row r="9075" spans="1:9">
      <c r="A9075" s="280" t="s">
        <v>10485</v>
      </c>
      <c r="B9075" s="280" t="s">
        <v>5752</v>
      </c>
      <c r="C9075" s="280" t="s">
        <v>1195</v>
      </c>
      <c r="D9075" s="280" t="s">
        <v>1394</v>
      </c>
      <c r="E9075" s="80">
        <v>2.9413342140399311E-3</v>
      </c>
      <c r="F9075" s="80">
        <v>708522</v>
      </c>
      <c r="G9075" s="80">
        <v>9</v>
      </c>
      <c r="H9075" s="280" t="s">
        <v>1394</v>
      </c>
      <c r="I9075" s="80"/>
    </row>
    <row r="9076" spans="1:9">
      <c r="A9076" s="280" t="s">
        <v>10486</v>
      </c>
      <c r="B9076" s="280" t="s">
        <v>5754</v>
      </c>
      <c r="C9076" s="280" t="s">
        <v>1195</v>
      </c>
      <c r="D9076" s="280" t="s">
        <v>1394</v>
      </c>
      <c r="E9076" s="80">
        <v>120.57216292818222</v>
      </c>
      <c r="F9076" s="80">
        <v>708522</v>
      </c>
      <c r="G9076" s="80">
        <v>9</v>
      </c>
      <c r="H9076" s="280" t="s">
        <v>1394</v>
      </c>
      <c r="I9076" s="80"/>
    </row>
    <row r="9077" spans="1:9">
      <c r="A9077" s="280" t="s">
        <v>10487</v>
      </c>
      <c r="B9077" s="280" t="s">
        <v>1457</v>
      </c>
      <c r="C9077" s="280" t="s">
        <v>1195</v>
      </c>
      <c r="D9077" s="280" t="s">
        <v>1211</v>
      </c>
      <c r="E9077" s="80">
        <v>1.5291187420009967E-2</v>
      </c>
      <c r="F9077" s="80">
        <v>708522</v>
      </c>
      <c r="G9077" s="80">
        <v>9</v>
      </c>
      <c r="H9077" s="280" t="s">
        <v>1342</v>
      </c>
      <c r="I9077" s="80"/>
    </row>
    <row r="9078" spans="1:9">
      <c r="A9078" s="280" t="s">
        <v>10488</v>
      </c>
      <c r="B9078" s="280" t="s">
        <v>1457</v>
      </c>
      <c r="C9078" s="280" t="s">
        <v>1195</v>
      </c>
      <c r="D9078" s="280" t="s">
        <v>1212</v>
      </c>
      <c r="E9078" s="80">
        <v>1.5514100514309235E-2</v>
      </c>
      <c r="F9078" s="80">
        <v>708522</v>
      </c>
      <c r="G9078" s="80">
        <v>9</v>
      </c>
      <c r="H9078" s="280" t="s">
        <v>1342</v>
      </c>
      <c r="I9078" s="80"/>
    </row>
    <row r="9079" spans="1:9">
      <c r="A9079" s="280" t="s">
        <v>10489</v>
      </c>
      <c r="B9079" s="280" t="s">
        <v>1457</v>
      </c>
      <c r="C9079" s="280" t="s">
        <v>1195</v>
      </c>
      <c r="D9079" s="280" t="s">
        <v>1213</v>
      </c>
      <c r="E9079" s="80">
        <v>1.5291187420009967E-2</v>
      </c>
      <c r="F9079" s="80">
        <v>708522</v>
      </c>
      <c r="G9079" s="80">
        <v>9</v>
      </c>
      <c r="H9079" s="280" t="s">
        <v>1342</v>
      </c>
      <c r="I9079" s="80"/>
    </row>
    <row r="9080" spans="1:9">
      <c r="A9080" s="280" t="s">
        <v>10490</v>
      </c>
      <c r="B9080" s="280" t="s">
        <v>1457</v>
      </c>
      <c r="C9080" s="280" t="s">
        <v>1195</v>
      </c>
      <c r="D9080" s="280" t="s">
        <v>1214</v>
      </c>
      <c r="E9080" s="80">
        <v>1.5291187420009967E-2</v>
      </c>
      <c r="F9080" s="80">
        <v>708522</v>
      </c>
      <c r="G9080" s="80">
        <v>9</v>
      </c>
      <c r="H9080" s="280" t="s">
        <v>1342</v>
      </c>
      <c r="I9080" s="80"/>
    </row>
    <row r="9081" spans="1:9">
      <c r="A9081" s="280" t="s">
        <v>10491</v>
      </c>
      <c r="B9081" s="280" t="s">
        <v>1457</v>
      </c>
      <c r="C9081" s="280" t="s">
        <v>1195</v>
      </c>
      <c r="D9081" s="280" t="s">
        <v>1215</v>
      </c>
      <c r="E9081" s="80">
        <v>1.5514100514309235E-2</v>
      </c>
      <c r="F9081" s="80">
        <v>708522</v>
      </c>
      <c r="G9081" s="80">
        <v>9</v>
      </c>
      <c r="H9081" s="280" t="s">
        <v>1342</v>
      </c>
      <c r="I9081" s="80"/>
    </row>
    <row r="9082" spans="1:9">
      <c r="A9082" s="280" t="s">
        <v>10492</v>
      </c>
      <c r="B9082" s="280" t="s">
        <v>1457</v>
      </c>
      <c r="C9082" s="280" t="s">
        <v>1195</v>
      </c>
      <c r="D9082" s="280" t="s">
        <v>1216</v>
      </c>
      <c r="E9082" s="80">
        <v>1.6986236307059831E-2</v>
      </c>
      <c r="F9082" s="80">
        <v>708522</v>
      </c>
      <c r="G9082" s="80">
        <v>9</v>
      </c>
      <c r="H9082" s="280" t="s">
        <v>1342</v>
      </c>
      <c r="I9082" s="80"/>
    </row>
    <row r="9083" spans="1:9">
      <c r="A9083" s="280" t="s">
        <v>10493</v>
      </c>
      <c r="B9083" s="280" t="s">
        <v>1457</v>
      </c>
      <c r="C9083" s="280" t="s">
        <v>1195</v>
      </c>
      <c r="D9083" s="280" t="s">
        <v>1217</v>
      </c>
      <c r="E9083" s="80">
        <v>1.4711216513618511E-2</v>
      </c>
      <c r="F9083" s="80">
        <v>708522</v>
      </c>
      <c r="G9083" s="80">
        <v>9</v>
      </c>
      <c r="H9083" s="280" t="s">
        <v>1342</v>
      </c>
      <c r="I9083" s="80"/>
    </row>
    <row r="9084" spans="1:9">
      <c r="A9084" s="280" t="s">
        <v>10494</v>
      </c>
      <c r="B9084" s="280" t="s">
        <v>1457</v>
      </c>
      <c r="C9084" s="280" t="s">
        <v>1195</v>
      </c>
      <c r="D9084" s="280" t="s">
        <v>1218</v>
      </c>
      <c r="E9084" s="80">
        <v>1.6568734368417947E-2</v>
      </c>
      <c r="F9084" s="80">
        <v>708522</v>
      </c>
      <c r="G9084" s="80">
        <v>9</v>
      </c>
      <c r="H9084" s="280" t="s">
        <v>1342</v>
      </c>
      <c r="I9084" s="80"/>
    </row>
    <row r="9085" spans="1:9">
      <c r="A9085" s="280" t="s">
        <v>10495</v>
      </c>
      <c r="B9085" s="280" t="s">
        <v>1457</v>
      </c>
      <c r="C9085" s="280" t="s">
        <v>1195</v>
      </c>
      <c r="D9085" s="280" t="s">
        <v>1219</v>
      </c>
      <c r="E9085" s="80">
        <v>22156.983634456141</v>
      </c>
      <c r="F9085" s="80">
        <v>708522</v>
      </c>
      <c r="G9085" s="80">
        <v>9</v>
      </c>
      <c r="H9085" s="280" t="s">
        <v>1342</v>
      </c>
      <c r="I9085" s="80"/>
    </row>
    <row r="9086" spans="1:9">
      <c r="A9086" s="280" t="s">
        <v>10496</v>
      </c>
      <c r="B9086" s="280" t="s">
        <v>1457</v>
      </c>
      <c r="C9086" s="280" t="s">
        <v>1195</v>
      </c>
      <c r="D9086" s="280" t="s">
        <v>1347</v>
      </c>
      <c r="E9086" s="80">
        <v>8.2471420046837676E-2</v>
      </c>
      <c r="F9086" s="80">
        <v>708522</v>
      </c>
      <c r="G9086" s="80">
        <v>9</v>
      </c>
      <c r="H9086" s="280" t="s">
        <v>1342</v>
      </c>
      <c r="I9086" s="80"/>
    </row>
    <row r="9087" spans="1:9">
      <c r="A9087" s="280" t="s">
        <v>10497</v>
      </c>
      <c r="B9087" s="280" t="s">
        <v>1457</v>
      </c>
      <c r="C9087" s="280" t="s">
        <v>1195</v>
      </c>
      <c r="D9087" s="280" t="s">
        <v>1344</v>
      </c>
      <c r="E9087" s="80">
        <v>0.16827171875661151</v>
      </c>
      <c r="F9087" s="80">
        <v>708522</v>
      </c>
      <c r="G9087" s="80">
        <v>9</v>
      </c>
      <c r="H9087" s="280" t="s">
        <v>1342</v>
      </c>
      <c r="I9087" s="80"/>
    </row>
    <row r="9088" spans="1:9">
      <c r="A9088" s="280" t="s">
        <v>10498</v>
      </c>
      <c r="B9088" s="280" t="s">
        <v>5748</v>
      </c>
      <c r="C9088" s="280" t="s">
        <v>1196</v>
      </c>
      <c r="D9088" s="280" t="s">
        <v>1394</v>
      </c>
      <c r="E9088" s="80">
        <v>142046</v>
      </c>
      <c r="F9088" s="80">
        <v>708522</v>
      </c>
      <c r="G9088" s="80">
        <v>9</v>
      </c>
      <c r="H9088" s="280" t="s">
        <v>1394</v>
      </c>
      <c r="I9088" s="80"/>
    </row>
    <row r="9089" spans="1:9">
      <c r="A9089" s="280" t="s">
        <v>10499</v>
      </c>
      <c r="B9089" s="280" t="s">
        <v>5750</v>
      </c>
      <c r="C9089" s="280" t="s">
        <v>1196</v>
      </c>
      <c r="D9089" s="280" t="s">
        <v>1394</v>
      </c>
      <c r="E9089" s="80">
        <v>52794378709.757813</v>
      </c>
      <c r="F9089" s="80">
        <v>708522</v>
      </c>
      <c r="G9089" s="80">
        <v>9</v>
      </c>
      <c r="H9089" s="280" t="s">
        <v>1394</v>
      </c>
      <c r="I9089" s="80"/>
    </row>
    <row r="9090" spans="1:9">
      <c r="A9090" s="280" t="s">
        <v>10500</v>
      </c>
      <c r="B9090" s="280" t="s">
        <v>5752</v>
      </c>
      <c r="C9090" s="280" t="s">
        <v>1196</v>
      </c>
      <c r="D9090" s="280" t="s">
        <v>1394</v>
      </c>
      <c r="E9090" s="80">
        <v>0.20048213040667756</v>
      </c>
      <c r="F9090" s="80">
        <v>708522</v>
      </c>
      <c r="G9090" s="80">
        <v>9</v>
      </c>
      <c r="H9090" s="280" t="s">
        <v>1394</v>
      </c>
      <c r="I9090" s="80"/>
    </row>
    <row r="9091" spans="1:9">
      <c r="A9091" s="280" t="s">
        <v>10501</v>
      </c>
      <c r="B9091" s="280" t="s">
        <v>5754</v>
      </c>
      <c r="C9091" s="280" t="s">
        <v>1196</v>
      </c>
      <c r="D9091" s="280" t="s">
        <v>1394</v>
      </c>
      <c r="E9091" s="80">
        <v>74513.393669861791</v>
      </c>
      <c r="F9091" s="80">
        <v>708522</v>
      </c>
      <c r="G9091" s="80">
        <v>9</v>
      </c>
      <c r="H9091" s="280" t="s">
        <v>1394</v>
      </c>
      <c r="I9091" s="80"/>
    </row>
    <row r="9092" spans="1:9">
      <c r="A9092" s="280" t="s">
        <v>10502</v>
      </c>
      <c r="B9092" s="280" t="s">
        <v>1457</v>
      </c>
      <c r="C9092" s="280" t="s">
        <v>1196</v>
      </c>
      <c r="D9092" s="280" t="s">
        <v>1211</v>
      </c>
      <c r="E9092" s="80">
        <v>0.14284480514119993</v>
      </c>
      <c r="F9092" s="80">
        <v>708522</v>
      </c>
      <c r="G9092" s="80">
        <v>9</v>
      </c>
      <c r="H9092" s="280" t="s">
        <v>1342</v>
      </c>
      <c r="I9092" s="80"/>
    </row>
    <row r="9093" spans="1:9">
      <c r="A9093" s="280" t="s">
        <v>10503</v>
      </c>
      <c r="B9093" s="280" t="s">
        <v>1457</v>
      </c>
      <c r="C9093" s="280" t="s">
        <v>1196</v>
      </c>
      <c r="D9093" s="280" t="s">
        <v>1212</v>
      </c>
      <c r="E9093" s="80">
        <v>0.14682283179454986</v>
      </c>
      <c r="F9093" s="80">
        <v>708522</v>
      </c>
      <c r="G9093" s="80">
        <v>9</v>
      </c>
      <c r="H9093" s="280" t="s">
        <v>1342</v>
      </c>
      <c r="I9093" s="80"/>
    </row>
    <row r="9094" spans="1:9">
      <c r="A9094" s="280" t="s">
        <v>10504</v>
      </c>
      <c r="B9094" s="280" t="s">
        <v>1457</v>
      </c>
      <c r="C9094" s="280" t="s">
        <v>1196</v>
      </c>
      <c r="D9094" s="280" t="s">
        <v>1213</v>
      </c>
      <c r="E9094" s="80">
        <v>0.14291708918300902</v>
      </c>
      <c r="F9094" s="80">
        <v>708522</v>
      </c>
      <c r="G9094" s="80">
        <v>9</v>
      </c>
      <c r="H9094" s="280" t="s">
        <v>1342</v>
      </c>
      <c r="I9094" s="80"/>
    </row>
    <row r="9095" spans="1:9">
      <c r="A9095" s="280" t="s">
        <v>10505</v>
      </c>
      <c r="B9095" s="280" t="s">
        <v>1457</v>
      </c>
      <c r="C9095" s="280" t="s">
        <v>1196</v>
      </c>
      <c r="D9095" s="280" t="s">
        <v>1214</v>
      </c>
      <c r="E9095" s="80">
        <v>0.14663411982500366</v>
      </c>
      <c r="F9095" s="80">
        <v>708522</v>
      </c>
      <c r="G9095" s="80">
        <v>9</v>
      </c>
      <c r="H9095" s="280" t="s">
        <v>1342</v>
      </c>
      <c r="I9095" s="80"/>
    </row>
    <row r="9096" spans="1:9">
      <c r="A9096" s="280" t="s">
        <v>10506</v>
      </c>
      <c r="B9096" s="280" t="s">
        <v>1457</v>
      </c>
      <c r="C9096" s="280" t="s">
        <v>1196</v>
      </c>
      <c r="D9096" s="280" t="s">
        <v>1215</v>
      </c>
      <c r="E9096" s="80">
        <v>0.14670384867903788</v>
      </c>
      <c r="F9096" s="80">
        <v>708522</v>
      </c>
      <c r="G9096" s="80">
        <v>9</v>
      </c>
      <c r="H9096" s="280" t="s">
        <v>1342</v>
      </c>
      <c r="I9096" s="80"/>
    </row>
    <row r="9097" spans="1:9">
      <c r="A9097" s="280" t="s">
        <v>10507</v>
      </c>
      <c r="B9097" s="280" t="s">
        <v>1457</v>
      </c>
      <c r="C9097" s="280" t="s">
        <v>1196</v>
      </c>
      <c r="D9097" s="280" t="s">
        <v>1216</v>
      </c>
      <c r="E9097" s="80">
        <v>0.21577415665371774</v>
      </c>
      <c r="F9097" s="80">
        <v>708522</v>
      </c>
      <c r="G9097" s="80">
        <v>9</v>
      </c>
      <c r="H9097" s="280" t="s">
        <v>1342</v>
      </c>
      <c r="I9097" s="80"/>
    </row>
    <row r="9098" spans="1:9">
      <c r="A9098" s="280" t="s">
        <v>10508</v>
      </c>
      <c r="B9098" s="280" t="s">
        <v>1457</v>
      </c>
      <c r="C9098" s="280" t="s">
        <v>1196</v>
      </c>
      <c r="D9098" s="280" t="s">
        <v>1217</v>
      </c>
      <c r="E9098" s="80">
        <v>0.13809686344334801</v>
      </c>
      <c r="F9098" s="80">
        <v>708522</v>
      </c>
      <c r="G9098" s="80">
        <v>9</v>
      </c>
      <c r="H9098" s="280" t="s">
        <v>1342</v>
      </c>
      <c r="I9098" s="80"/>
    </row>
    <row r="9099" spans="1:9">
      <c r="A9099" s="280" t="s">
        <v>10509</v>
      </c>
      <c r="B9099" s="280" t="s">
        <v>1457</v>
      </c>
      <c r="C9099" s="280" t="s">
        <v>1196</v>
      </c>
      <c r="D9099" s="280" t="s">
        <v>1218</v>
      </c>
      <c r="E9099" s="80">
        <v>0.21202865540881896</v>
      </c>
      <c r="F9099" s="80">
        <v>708522</v>
      </c>
      <c r="G9099" s="80">
        <v>9</v>
      </c>
      <c r="H9099" s="280" t="s">
        <v>1342</v>
      </c>
      <c r="I9099" s="80"/>
    </row>
    <row r="9100" spans="1:9">
      <c r="A9100" s="280" t="s">
        <v>10510</v>
      </c>
      <c r="B9100" s="280" t="s">
        <v>1457</v>
      </c>
      <c r="C9100" s="280" t="s">
        <v>1196</v>
      </c>
      <c r="D9100" s="280" t="s">
        <v>1219</v>
      </c>
      <c r="E9100" s="80">
        <v>1922.0114210144902</v>
      </c>
      <c r="F9100" s="80">
        <v>708522</v>
      </c>
      <c r="G9100" s="80">
        <v>9</v>
      </c>
      <c r="H9100" s="280" t="s">
        <v>1342</v>
      </c>
      <c r="I9100" s="80"/>
    </row>
    <row r="9101" spans="1:9">
      <c r="A9101" s="280" t="s">
        <v>10511</v>
      </c>
      <c r="B9101" s="280" t="s">
        <v>1457</v>
      </c>
      <c r="C9101" s="280" t="s">
        <v>1196</v>
      </c>
      <c r="D9101" s="280" t="s">
        <v>1347</v>
      </c>
      <c r="E9101" s="80">
        <v>0.5555569649127341</v>
      </c>
      <c r="F9101" s="80">
        <v>708522</v>
      </c>
      <c r="G9101" s="80">
        <v>9</v>
      </c>
      <c r="H9101" s="280" t="s">
        <v>1342</v>
      </c>
      <c r="I9101" s="80"/>
    </row>
    <row r="9102" spans="1:9">
      <c r="A9102" s="280" t="s">
        <v>10512</v>
      </c>
      <c r="B9102" s="280" t="s">
        <v>1457</v>
      </c>
      <c r="C9102" s="280" t="s">
        <v>1196</v>
      </c>
      <c r="D9102" s="280" t="s">
        <v>1344</v>
      </c>
      <c r="E9102" s="80">
        <v>1.4081799443056526</v>
      </c>
      <c r="F9102" s="80">
        <v>708522</v>
      </c>
      <c r="G9102" s="80">
        <v>9</v>
      </c>
      <c r="H9102" s="280" t="s">
        <v>1342</v>
      </c>
      <c r="I9102" s="80"/>
    </row>
    <row r="9103" spans="1:9">
      <c r="A9103" s="280" t="s">
        <v>10513</v>
      </c>
      <c r="B9103" s="280" t="s">
        <v>5748</v>
      </c>
      <c r="C9103" s="280" t="s">
        <v>1197</v>
      </c>
      <c r="D9103" s="280" t="s">
        <v>1394</v>
      </c>
      <c r="E9103" s="80">
        <v>8618</v>
      </c>
      <c r="F9103" s="80">
        <v>708522</v>
      </c>
      <c r="G9103" s="80">
        <v>9</v>
      </c>
      <c r="H9103" s="280" t="s">
        <v>1394</v>
      </c>
      <c r="I9103" s="80"/>
    </row>
    <row r="9104" spans="1:9">
      <c r="A9104" s="280" t="s">
        <v>10514</v>
      </c>
      <c r="B9104" s="280" t="s">
        <v>5750</v>
      </c>
      <c r="C9104" s="280" t="s">
        <v>1197</v>
      </c>
      <c r="D9104" s="280" t="s">
        <v>1394</v>
      </c>
      <c r="E9104" s="80">
        <v>1233707145.0264556</v>
      </c>
      <c r="F9104" s="80">
        <v>708522</v>
      </c>
      <c r="G9104" s="80">
        <v>9</v>
      </c>
      <c r="H9104" s="280" t="s">
        <v>1394</v>
      </c>
      <c r="I9104" s="80"/>
    </row>
    <row r="9105" spans="1:9">
      <c r="A9105" s="280" t="s">
        <v>10515</v>
      </c>
      <c r="B9105" s="280" t="s">
        <v>5752</v>
      </c>
      <c r="C9105" s="280" t="s">
        <v>1197</v>
      </c>
      <c r="D9105" s="280" t="s">
        <v>1394</v>
      </c>
      <c r="E9105" s="80">
        <v>1.2163348491648813E-2</v>
      </c>
      <c r="F9105" s="80">
        <v>708522</v>
      </c>
      <c r="G9105" s="80">
        <v>9</v>
      </c>
      <c r="H9105" s="280" t="s">
        <v>1394</v>
      </c>
      <c r="I9105" s="80"/>
    </row>
    <row r="9106" spans="1:9">
      <c r="A9106" s="280" t="s">
        <v>10516</v>
      </c>
      <c r="B9106" s="280" t="s">
        <v>5754</v>
      </c>
      <c r="C9106" s="280" t="s">
        <v>1197</v>
      </c>
      <c r="D9106" s="280" t="s">
        <v>1394</v>
      </c>
      <c r="E9106" s="80">
        <v>1741.2404202360062</v>
      </c>
      <c r="F9106" s="80">
        <v>708522</v>
      </c>
      <c r="G9106" s="80">
        <v>9</v>
      </c>
      <c r="H9106" s="280" t="s">
        <v>1394</v>
      </c>
      <c r="I9106" s="80"/>
    </row>
    <row r="9107" spans="1:9">
      <c r="A9107" s="280" t="s">
        <v>10517</v>
      </c>
      <c r="B9107" s="280" t="s">
        <v>1457</v>
      </c>
      <c r="C9107" s="280" t="s">
        <v>1197</v>
      </c>
      <c r="D9107" s="280" t="s">
        <v>1211</v>
      </c>
      <c r="E9107" s="80">
        <v>5.4707823740231587E-2</v>
      </c>
      <c r="F9107" s="80">
        <v>708522</v>
      </c>
      <c r="G9107" s="80">
        <v>9</v>
      </c>
      <c r="H9107" s="280" t="s">
        <v>1342</v>
      </c>
      <c r="I9107" s="80"/>
    </row>
    <row r="9108" spans="1:9">
      <c r="A9108" s="280" t="s">
        <v>10518</v>
      </c>
      <c r="B9108" s="280" t="s">
        <v>1457</v>
      </c>
      <c r="C9108" s="280" t="s">
        <v>1197</v>
      </c>
      <c r="D9108" s="280" t="s">
        <v>1212</v>
      </c>
      <c r="E9108" s="80">
        <v>5.7602158532633244E-2</v>
      </c>
      <c r="F9108" s="80">
        <v>708522</v>
      </c>
      <c r="G9108" s="80">
        <v>9</v>
      </c>
      <c r="H9108" s="280" t="s">
        <v>1342</v>
      </c>
      <c r="I9108" s="80"/>
    </row>
    <row r="9109" spans="1:9">
      <c r="A9109" s="280" t="s">
        <v>10519</v>
      </c>
      <c r="B9109" s="280" t="s">
        <v>1457</v>
      </c>
      <c r="C9109" s="280" t="s">
        <v>1197</v>
      </c>
      <c r="D9109" s="280" t="s">
        <v>1213</v>
      </c>
      <c r="E9109" s="80">
        <v>5.4707823740231587E-2</v>
      </c>
      <c r="F9109" s="80">
        <v>708522</v>
      </c>
      <c r="G9109" s="80">
        <v>9</v>
      </c>
      <c r="H9109" s="280" t="s">
        <v>1342</v>
      </c>
      <c r="I9109" s="80"/>
    </row>
    <row r="9110" spans="1:9">
      <c r="A9110" s="280" t="s">
        <v>10520</v>
      </c>
      <c r="B9110" s="280" t="s">
        <v>1457</v>
      </c>
      <c r="C9110" s="280" t="s">
        <v>1197</v>
      </c>
      <c r="D9110" s="280" t="s">
        <v>1214</v>
      </c>
      <c r="E9110" s="80">
        <v>5.7288476399095484E-2</v>
      </c>
      <c r="F9110" s="80">
        <v>708522</v>
      </c>
      <c r="G9110" s="80">
        <v>9</v>
      </c>
      <c r="H9110" s="280" t="s">
        <v>1342</v>
      </c>
      <c r="I9110" s="80"/>
    </row>
    <row r="9111" spans="1:9">
      <c r="A9111" s="280" t="s">
        <v>10521</v>
      </c>
      <c r="B9111" s="280" t="s">
        <v>1457</v>
      </c>
      <c r="C9111" s="280" t="s">
        <v>1197</v>
      </c>
      <c r="D9111" s="280" t="s">
        <v>1215</v>
      </c>
      <c r="E9111" s="80">
        <v>5.7595455806301772E-2</v>
      </c>
      <c r="F9111" s="80">
        <v>708522</v>
      </c>
      <c r="G9111" s="80">
        <v>9</v>
      </c>
      <c r="H9111" s="280" t="s">
        <v>1342</v>
      </c>
      <c r="I9111" s="80"/>
    </row>
    <row r="9112" spans="1:9">
      <c r="A9112" s="280" t="s">
        <v>10522</v>
      </c>
      <c r="B9112" s="280" t="s">
        <v>1457</v>
      </c>
      <c r="C9112" s="280" t="s">
        <v>1197</v>
      </c>
      <c r="D9112" s="280" t="s">
        <v>1216</v>
      </c>
      <c r="E9112" s="80">
        <v>9.9201174486550608E-2</v>
      </c>
      <c r="F9112" s="80">
        <v>708522</v>
      </c>
      <c r="G9112" s="80">
        <v>9</v>
      </c>
      <c r="H9112" s="280" t="s">
        <v>1342</v>
      </c>
      <c r="I9112" s="80"/>
    </row>
    <row r="9113" spans="1:9">
      <c r="A9113" s="280" t="s">
        <v>10523</v>
      </c>
      <c r="B9113" s="280" t="s">
        <v>1457</v>
      </c>
      <c r="C9113" s="280" t="s">
        <v>1197</v>
      </c>
      <c r="D9113" s="280" t="s">
        <v>1217</v>
      </c>
      <c r="E9113" s="80">
        <v>5.4345791626953473E-2</v>
      </c>
      <c r="F9113" s="80">
        <v>708522</v>
      </c>
      <c r="G9113" s="80">
        <v>9</v>
      </c>
      <c r="H9113" s="280" t="s">
        <v>1342</v>
      </c>
      <c r="I9113" s="80"/>
    </row>
    <row r="9114" spans="1:9">
      <c r="A9114" s="280" t="s">
        <v>10524</v>
      </c>
      <c r="B9114" s="280" t="s">
        <v>1457</v>
      </c>
      <c r="C9114" s="280" t="s">
        <v>1197</v>
      </c>
      <c r="D9114" s="280" t="s">
        <v>1218</v>
      </c>
      <c r="E9114" s="80">
        <v>7.8223074023714603E-2</v>
      </c>
      <c r="F9114" s="80">
        <v>708522</v>
      </c>
      <c r="G9114" s="80">
        <v>9</v>
      </c>
      <c r="H9114" s="280" t="s">
        <v>1342</v>
      </c>
      <c r="I9114" s="80"/>
    </row>
    <row r="9115" spans="1:9">
      <c r="A9115" s="280" t="s">
        <v>10525</v>
      </c>
      <c r="B9115" s="280" t="s">
        <v>1457</v>
      </c>
      <c r="C9115" s="280" t="s">
        <v>1197</v>
      </c>
      <c r="D9115" s="280" t="s">
        <v>1219</v>
      </c>
      <c r="E9115" s="80">
        <v>5.2798656348861793E-2</v>
      </c>
      <c r="F9115" s="80">
        <v>708522</v>
      </c>
      <c r="G9115" s="80">
        <v>9</v>
      </c>
      <c r="H9115" s="280" t="s">
        <v>1342</v>
      </c>
      <c r="I9115" s="80"/>
    </row>
    <row r="9116" spans="1:9">
      <c r="A9116" s="280" t="s">
        <v>10526</v>
      </c>
      <c r="B9116" s="280" t="s">
        <v>1457</v>
      </c>
      <c r="C9116" s="280" t="s">
        <v>1197</v>
      </c>
      <c r="D9116" s="280" t="s">
        <v>1347</v>
      </c>
      <c r="E9116" s="80">
        <v>0.24051055720521033</v>
      </c>
      <c r="F9116" s="80">
        <v>708522</v>
      </c>
      <c r="G9116" s="80">
        <v>9</v>
      </c>
      <c r="H9116" s="280" t="s">
        <v>1342</v>
      </c>
      <c r="I9116" s="80"/>
    </row>
    <row r="9117" spans="1:9">
      <c r="A9117" s="280" t="s">
        <v>10527</v>
      </c>
      <c r="B9117" s="280" t="s">
        <v>1457</v>
      </c>
      <c r="C9117" s="280" t="s">
        <v>1197</v>
      </c>
      <c r="D9117" s="280" t="s">
        <v>1344</v>
      </c>
      <c r="E9117" s="80">
        <v>0.55860223899633388</v>
      </c>
      <c r="F9117" s="80">
        <v>708522</v>
      </c>
      <c r="G9117" s="80">
        <v>9</v>
      </c>
      <c r="H9117" s="280" t="s">
        <v>1342</v>
      </c>
      <c r="I9117" s="80"/>
    </row>
    <row r="9118" spans="1:9">
      <c r="A9118" s="280" t="s">
        <v>10528</v>
      </c>
      <c r="B9118" s="280" t="s">
        <v>5748</v>
      </c>
      <c r="C9118" s="280" t="s">
        <v>1198</v>
      </c>
      <c r="D9118" s="280" t="s">
        <v>1394</v>
      </c>
      <c r="E9118" s="80">
        <v>4431</v>
      </c>
      <c r="F9118" s="80">
        <v>708522</v>
      </c>
      <c r="G9118" s="80">
        <v>9</v>
      </c>
      <c r="H9118" s="280" t="s">
        <v>1394</v>
      </c>
      <c r="I9118" s="80"/>
    </row>
    <row r="9119" spans="1:9">
      <c r="A9119" s="280" t="s">
        <v>10529</v>
      </c>
      <c r="B9119" s="280" t="s">
        <v>5750</v>
      </c>
      <c r="C9119" s="280" t="s">
        <v>1198</v>
      </c>
      <c r="D9119" s="280" t="s">
        <v>1394</v>
      </c>
      <c r="E9119" s="80">
        <v>50086495.380565569</v>
      </c>
      <c r="F9119" s="80">
        <v>708522</v>
      </c>
      <c r="G9119" s="80">
        <v>9</v>
      </c>
      <c r="H9119" s="280" t="s">
        <v>1394</v>
      </c>
      <c r="I9119" s="80"/>
    </row>
    <row r="9120" spans="1:9">
      <c r="A9120" s="280" t="s">
        <v>10530</v>
      </c>
      <c r="B9120" s="280" t="s">
        <v>5752</v>
      </c>
      <c r="C9120" s="280" t="s">
        <v>1198</v>
      </c>
      <c r="D9120" s="280" t="s">
        <v>1394</v>
      </c>
      <c r="E9120" s="80">
        <v>6.2538636767806785E-3</v>
      </c>
      <c r="F9120" s="80">
        <v>708522</v>
      </c>
      <c r="G9120" s="80">
        <v>9</v>
      </c>
      <c r="H9120" s="280" t="s">
        <v>1394</v>
      </c>
      <c r="I9120" s="80"/>
    </row>
    <row r="9121" spans="1:9">
      <c r="A9121" s="280" t="s">
        <v>10531</v>
      </c>
      <c r="B9121" s="280" t="s">
        <v>5754</v>
      </c>
      <c r="C9121" s="280" t="s">
        <v>1198</v>
      </c>
      <c r="D9121" s="280" t="s">
        <v>1394</v>
      </c>
      <c r="E9121" s="80">
        <v>70.691517526012703</v>
      </c>
      <c r="F9121" s="80">
        <v>708522</v>
      </c>
      <c r="G9121" s="80">
        <v>9</v>
      </c>
      <c r="H9121" s="280" t="s">
        <v>1394</v>
      </c>
      <c r="I9121" s="80"/>
    </row>
    <row r="9122" spans="1:9">
      <c r="A9122" s="280" t="s">
        <v>10532</v>
      </c>
      <c r="B9122" s="280" t="s">
        <v>1457</v>
      </c>
      <c r="C9122" s="280" t="s">
        <v>1198</v>
      </c>
      <c r="D9122" s="280" t="s">
        <v>1211</v>
      </c>
      <c r="E9122" s="80">
        <v>4.1301234696648498E-3</v>
      </c>
      <c r="F9122" s="80">
        <v>708522</v>
      </c>
      <c r="G9122" s="80">
        <v>9</v>
      </c>
      <c r="H9122" s="280" t="s">
        <v>1342</v>
      </c>
      <c r="I9122" s="80"/>
    </row>
    <row r="9123" spans="1:9">
      <c r="A9123" s="280" t="s">
        <v>10533</v>
      </c>
      <c r="B9123" s="280" t="s">
        <v>1457</v>
      </c>
      <c r="C9123" s="280" t="s">
        <v>1198</v>
      </c>
      <c r="D9123" s="280" t="s">
        <v>1212</v>
      </c>
      <c r="E9123" s="80">
        <v>4.2717928503720583E-3</v>
      </c>
      <c r="F9123" s="80">
        <v>708522</v>
      </c>
      <c r="G9123" s="80">
        <v>9</v>
      </c>
      <c r="H9123" s="280" t="s">
        <v>1342</v>
      </c>
      <c r="I9123" s="80"/>
    </row>
    <row r="9124" spans="1:9">
      <c r="A9124" s="280" t="s">
        <v>10534</v>
      </c>
      <c r="B9124" s="280" t="s">
        <v>1457</v>
      </c>
      <c r="C9124" s="280" t="s">
        <v>1198</v>
      </c>
      <c r="D9124" s="280" t="s">
        <v>1213</v>
      </c>
      <c r="E9124" s="80">
        <v>4.1301234696648498E-3</v>
      </c>
      <c r="F9124" s="80">
        <v>708522</v>
      </c>
      <c r="G9124" s="80">
        <v>9</v>
      </c>
      <c r="H9124" s="280" t="s">
        <v>1342</v>
      </c>
      <c r="I9124" s="80"/>
    </row>
    <row r="9125" spans="1:9">
      <c r="A9125" s="280" t="s">
        <v>10535</v>
      </c>
      <c r="B9125" s="280" t="s">
        <v>1457</v>
      </c>
      <c r="C9125" s="280" t="s">
        <v>1198</v>
      </c>
      <c r="D9125" s="280" t="s">
        <v>1214</v>
      </c>
      <c r="E9125" s="80">
        <v>4.2717928503720583E-3</v>
      </c>
      <c r="F9125" s="80">
        <v>708522</v>
      </c>
      <c r="G9125" s="80">
        <v>9</v>
      </c>
      <c r="H9125" s="280" t="s">
        <v>1342</v>
      </c>
      <c r="I9125" s="80"/>
    </row>
    <row r="9126" spans="1:9">
      <c r="A9126" s="280" t="s">
        <v>10536</v>
      </c>
      <c r="B9126" s="280" t="s">
        <v>1457</v>
      </c>
      <c r="C9126" s="280" t="s">
        <v>1198</v>
      </c>
      <c r="D9126" s="280" t="s">
        <v>1215</v>
      </c>
      <c r="E9126" s="80">
        <v>4.2670335516640017E-3</v>
      </c>
      <c r="F9126" s="80">
        <v>708522</v>
      </c>
      <c r="G9126" s="80">
        <v>9</v>
      </c>
      <c r="H9126" s="280" t="s">
        <v>1342</v>
      </c>
      <c r="I9126" s="80"/>
    </row>
    <row r="9127" spans="1:9">
      <c r="A9127" s="280" t="s">
        <v>10537</v>
      </c>
      <c r="B9127" s="280" t="s">
        <v>1457</v>
      </c>
      <c r="C9127" s="280" t="s">
        <v>1198</v>
      </c>
      <c r="D9127" s="280" t="s">
        <v>1216</v>
      </c>
      <c r="E9127" s="80">
        <v>5.5646053058833042E-3</v>
      </c>
      <c r="F9127" s="80">
        <v>708522</v>
      </c>
      <c r="G9127" s="80">
        <v>9</v>
      </c>
      <c r="H9127" s="280" t="s">
        <v>1342</v>
      </c>
      <c r="I9127" s="80"/>
    </row>
    <row r="9128" spans="1:9">
      <c r="A9128" s="280" t="s">
        <v>10538</v>
      </c>
      <c r="B9128" s="280" t="s">
        <v>1457</v>
      </c>
      <c r="C9128" s="280" t="s">
        <v>1198</v>
      </c>
      <c r="D9128" s="280" t="s">
        <v>1217</v>
      </c>
      <c r="E9128" s="80">
        <v>4.1047622794912536E-3</v>
      </c>
      <c r="F9128" s="80">
        <v>708522</v>
      </c>
      <c r="G9128" s="80">
        <v>9</v>
      </c>
      <c r="H9128" s="280" t="s">
        <v>1342</v>
      </c>
      <c r="I9128" s="80"/>
    </row>
    <row r="9129" spans="1:9">
      <c r="A9129" s="280" t="s">
        <v>10539</v>
      </c>
      <c r="B9129" s="280" t="s">
        <v>1457</v>
      </c>
      <c r="C9129" s="280" t="s">
        <v>1198</v>
      </c>
      <c r="D9129" s="280" t="s">
        <v>1218</v>
      </c>
      <c r="E9129" s="80">
        <v>4.7953766713988745E-3</v>
      </c>
      <c r="F9129" s="80">
        <v>708522</v>
      </c>
      <c r="G9129" s="80">
        <v>9</v>
      </c>
      <c r="H9129" s="280" t="s">
        <v>1342</v>
      </c>
      <c r="I9129" s="80"/>
    </row>
    <row r="9130" spans="1:9">
      <c r="A9130" s="280" t="s">
        <v>10540</v>
      </c>
      <c r="B9130" s="280" t="s">
        <v>1457</v>
      </c>
      <c r="C9130" s="280" t="s">
        <v>1198</v>
      </c>
      <c r="D9130" s="280" t="s">
        <v>1219</v>
      </c>
      <c r="E9130" s="80">
        <v>4.312582453557921E-3</v>
      </c>
      <c r="F9130" s="80">
        <v>708522</v>
      </c>
      <c r="G9130" s="80">
        <v>9</v>
      </c>
      <c r="H9130" s="280" t="s">
        <v>1342</v>
      </c>
      <c r="I9130" s="80"/>
    </row>
    <row r="9131" spans="1:9">
      <c r="A9131" s="280" t="s">
        <v>10541</v>
      </c>
      <c r="B9131" s="280" t="s">
        <v>1457</v>
      </c>
      <c r="C9131" s="280" t="s">
        <v>1198</v>
      </c>
      <c r="D9131" s="280" t="s">
        <v>1347</v>
      </c>
      <c r="E9131" s="80">
        <v>1.9484056364148284E-2</v>
      </c>
      <c r="F9131" s="80">
        <v>708522</v>
      </c>
      <c r="G9131" s="80">
        <v>9</v>
      </c>
      <c r="H9131" s="280" t="s">
        <v>1342</v>
      </c>
      <c r="I9131" s="80"/>
    </row>
    <row r="9132" spans="1:9">
      <c r="A9132" s="280" t="s">
        <v>10542</v>
      </c>
      <c r="B9132" s="280" t="s">
        <v>1457</v>
      </c>
      <c r="C9132" s="280" t="s">
        <v>1198</v>
      </c>
      <c r="D9132" s="280" t="s">
        <v>1344</v>
      </c>
      <c r="E9132" s="80">
        <v>4.4409331371444968E-2</v>
      </c>
      <c r="F9132" s="80">
        <v>708522</v>
      </c>
      <c r="G9132" s="80">
        <v>9</v>
      </c>
      <c r="H9132" s="280" t="s">
        <v>1342</v>
      </c>
      <c r="I9132" s="80"/>
    </row>
    <row r="9133" spans="1:9">
      <c r="A9133" s="280" t="s">
        <v>10543</v>
      </c>
      <c r="B9133" s="280" t="s">
        <v>5748</v>
      </c>
      <c r="C9133" s="280" t="s">
        <v>1199</v>
      </c>
      <c r="D9133" s="280" t="s">
        <v>1394</v>
      </c>
      <c r="E9133" s="80">
        <v>16197</v>
      </c>
      <c r="F9133" s="80">
        <v>708522</v>
      </c>
      <c r="G9133" s="80">
        <v>9</v>
      </c>
      <c r="H9133" s="280" t="s">
        <v>1394</v>
      </c>
      <c r="I9133" s="80"/>
    </row>
    <row r="9134" spans="1:9">
      <c r="A9134" s="280" t="s">
        <v>10544</v>
      </c>
      <c r="B9134" s="280" t="s">
        <v>5750</v>
      </c>
      <c r="C9134" s="280" t="s">
        <v>1199</v>
      </c>
      <c r="D9134" s="280" t="s">
        <v>1394</v>
      </c>
      <c r="E9134" s="80">
        <v>75213165.62109375</v>
      </c>
      <c r="F9134" s="80">
        <v>708522</v>
      </c>
      <c r="G9134" s="80">
        <v>9</v>
      </c>
      <c r="H9134" s="280" t="s">
        <v>1394</v>
      </c>
      <c r="I9134" s="80"/>
    </row>
    <row r="9135" spans="1:9">
      <c r="A9135" s="280" t="s">
        <v>10545</v>
      </c>
      <c r="B9135" s="280" t="s">
        <v>5752</v>
      </c>
      <c r="C9135" s="280" t="s">
        <v>1199</v>
      </c>
      <c r="D9135" s="280" t="s">
        <v>1394</v>
      </c>
      <c r="E9135" s="80">
        <v>2.2860264042612651E-2</v>
      </c>
      <c r="F9135" s="80">
        <v>708522</v>
      </c>
      <c r="G9135" s="80">
        <v>9</v>
      </c>
      <c r="H9135" s="280" t="s">
        <v>1394</v>
      </c>
      <c r="I9135" s="80"/>
    </row>
    <row r="9136" spans="1:9">
      <c r="A9136" s="280" t="s">
        <v>10546</v>
      </c>
      <c r="B9136" s="280" t="s">
        <v>5754</v>
      </c>
      <c r="C9136" s="280" t="s">
        <v>1199</v>
      </c>
      <c r="D9136" s="280" t="s">
        <v>1394</v>
      </c>
      <c r="E9136" s="80">
        <v>106.15501794029508</v>
      </c>
      <c r="F9136" s="80">
        <v>708522</v>
      </c>
      <c r="G9136" s="80">
        <v>9</v>
      </c>
      <c r="H9136" s="280" t="s">
        <v>1394</v>
      </c>
      <c r="I9136" s="80"/>
    </row>
    <row r="9137" spans="1:9">
      <c r="A9137" s="280" t="s">
        <v>10547</v>
      </c>
      <c r="B9137" s="280" t="s">
        <v>1457</v>
      </c>
      <c r="C9137" s="280" t="s">
        <v>1199</v>
      </c>
      <c r="D9137" s="280" t="s">
        <v>1211</v>
      </c>
      <c r="E9137" s="80">
        <v>1.725501705209697E-3</v>
      </c>
      <c r="F9137" s="80">
        <v>708522</v>
      </c>
      <c r="G9137" s="80">
        <v>9</v>
      </c>
      <c r="H9137" s="280" t="s">
        <v>1342</v>
      </c>
      <c r="I9137" s="80"/>
    </row>
    <row r="9138" spans="1:9">
      <c r="A9138" s="280" t="s">
        <v>10548</v>
      </c>
      <c r="B9138" s="280" t="s">
        <v>1457</v>
      </c>
      <c r="C9138" s="280" t="s">
        <v>1199</v>
      </c>
      <c r="D9138" s="280" t="s">
        <v>1212</v>
      </c>
      <c r="E9138" s="80">
        <v>1.7932544310966594E-3</v>
      </c>
      <c r="F9138" s="80">
        <v>708522</v>
      </c>
      <c r="G9138" s="80">
        <v>9</v>
      </c>
      <c r="H9138" s="280" t="s">
        <v>1342</v>
      </c>
      <c r="I9138" s="80"/>
    </row>
    <row r="9139" spans="1:9">
      <c r="A9139" s="280" t="s">
        <v>10549</v>
      </c>
      <c r="B9139" s="280" t="s">
        <v>1457</v>
      </c>
      <c r="C9139" s="280" t="s">
        <v>1199</v>
      </c>
      <c r="D9139" s="280" t="s">
        <v>1213</v>
      </c>
      <c r="E9139" s="80">
        <v>1.725501705209697E-3</v>
      </c>
      <c r="F9139" s="80">
        <v>708522</v>
      </c>
      <c r="G9139" s="80">
        <v>9</v>
      </c>
      <c r="H9139" s="280" t="s">
        <v>1342</v>
      </c>
      <c r="I9139" s="80"/>
    </row>
    <row r="9140" spans="1:9">
      <c r="A9140" s="280" t="s">
        <v>10550</v>
      </c>
      <c r="B9140" s="280" t="s">
        <v>1457</v>
      </c>
      <c r="C9140" s="280" t="s">
        <v>1199</v>
      </c>
      <c r="D9140" s="280" t="s">
        <v>1214</v>
      </c>
      <c r="E9140" s="80">
        <v>1.7667459481971789E-3</v>
      </c>
      <c r="F9140" s="80">
        <v>708522</v>
      </c>
      <c r="G9140" s="80">
        <v>9</v>
      </c>
      <c r="H9140" s="280" t="s">
        <v>1342</v>
      </c>
      <c r="I9140" s="80"/>
    </row>
    <row r="9141" spans="1:9">
      <c r="A9141" s="280" t="s">
        <v>10551</v>
      </c>
      <c r="B9141" s="280" t="s">
        <v>1457</v>
      </c>
      <c r="C9141" s="280" t="s">
        <v>1199</v>
      </c>
      <c r="D9141" s="280" t="s">
        <v>1215</v>
      </c>
      <c r="E9141" s="80">
        <v>1.7905864241083212E-3</v>
      </c>
      <c r="F9141" s="80">
        <v>708522</v>
      </c>
      <c r="G9141" s="80">
        <v>9</v>
      </c>
      <c r="H9141" s="280" t="s">
        <v>1342</v>
      </c>
      <c r="I9141" s="80"/>
    </row>
    <row r="9142" spans="1:9">
      <c r="A9142" s="280" t="s">
        <v>10552</v>
      </c>
      <c r="B9142" s="280" t="s">
        <v>1457</v>
      </c>
      <c r="C9142" s="280" t="s">
        <v>1199</v>
      </c>
      <c r="D9142" s="280" t="s">
        <v>1216</v>
      </c>
      <c r="E9142" s="80">
        <v>2.3495227662955315E-3</v>
      </c>
      <c r="F9142" s="80">
        <v>708522</v>
      </c>
      <c r="G9142" s="80">
        <v>9</v>
      </c>
      <c r="H9142" s="280" t="s">
        <v>1342</v>
      </c>
      <c r="I9142" s="80"/>
    </row>
    <row r="9143" spans="1:9">
      <c r="A9143" s="280" t="s">
        <v>10553</v>
      </c>
      <c r="B9143" s="280" t="s">
        <v>1457</v>
      </c>
      <c r="C9143" s="280" t="s">
        <v>1199</v>
      </c>
      <c r="D9143" s="280" t="s">
        <v>1217</v>
      </c>
      <c r="E9143" s="80">
        <v>1.680492890314491E-3</v>
      </c>
      <c r="F9143" s="80">
        <v>708522</v>
      </c>
      <c r="G9143" s="80">
        <v>9</v>
      </c>
      <c r="H9143" s="280" t="s">
        <v>1342</v>
      </c>
      <c r="I9143" s="80"/>
    </row>
    <row r="9144" spans="1:9">
      <c r="A9144" s="280" t="s">
        <v>10554</v>
      </c>
      <c r="B9144" s="280" t="s">
        <v>1457</v>
      </c>
      <c r="C9144" s="280" t="s">
        <v>1199</v>
      </c>
      <c r="D9144" s="280" t="s">
        <v>1218</v>
      </c>
      <c r="E9144" s="80">
        <v>2.1478041912764106E-3</v>
      </c>
      <c r="F9144" s="80">
        <v>708522</v>
      </c>
      <c r="G9144" s="80">
        <v>9</v>
      </c>
      <c r="H9144" s="280" t="s">
        <v>1342</v>
      </c>
      <c r="I9144" s="80"/>
    </row>
    <row r="9145" spans="1:9">
      <c r="A9145" s="280" t="s">
        <v>10555</v>
      </c>
      <c r="B9145" s="280" t="s">
        <v>1457</v>
      </c>
      <c r="C9145" s="280" t="s">
        <v>1199</v>
      </c>
      <c r="D9145" s="280" t="s">
        <v>1219</v>
      </c>
      <c r="E9145" s="80">
        <v>421.11433730180158</v>
      </c>
      <c r="F9145" s="80">
        <v>708522</v>
      </c>
      <c r="G9145" s="80">
        <v>9</v>
      </c>
      <c r="H9145" s="280" t="s">
        <v>1342</v>
      </c>
      <c r="I9145" s="80"/>
    </row>
    <row r="9146" spans="1:9">
      <c r="A9146" s="280" t="s">
        <v>10556</v>
      </c>
      <c r="B9146" s="280" t="s">
        <v>1457</v>
      </c>
      <c r="C9146" s="280" t="s">
        <v>1199</v>
      </c>
      <c r="D9146" s="280" t="s">
        <v>1347</v>
      </c>
      <c r="E9146" s="80">
        <v>7.9741082554131166E-3</v>
      </c>
      <c r="F9146" s="80">
        <v>708522</v>
      </c>
      <c r="G9146" s="80">
        <v>9</v>
      </c>
      <c r="H9146" s="280" t="s">
        <v>1342</v>
      </c>
      <c r="I9146" s="80"/>
    </row>
    <row r="9147" spans="1:9">
      <c r="A9147" s="280" t="s">
        <v>10557</v>
      </c>
      <c r="B9147" s="280" t="s">
        <v>1457</v>
      </c>
      <c r="C9147" s="280" t="s">
        <v>1199</v>
      </c>
      <c r="D9147" s="280" t="s">
        <v>1344</v>
      </c>
      <c r="E9147" s="80">
        <v>1.8225352314621197E-2</v>
      </c>
      <c r="F9147" s="80">
        <v>708522</v>
      </c>
      <c r="G9147" s="80">
        <v>9</v>
      </c>
      <c r="H9147" s="280" t="s">
        <v>1342</v>
      </c>
      <c r="I9147" s="80"/>
    </row>
    <row r="9148" spans="1:9">
      <c r="A9148" s="280" t="s">
        <v>10558</v>
      </c>
      <c r="B9148" s="280" t="s">
        <v>1457</v>
      </c>
      <c r="C9148" s="280" t="s">
        <v>1181</v>
      </c>
      <c r="D9148" s="280" t="s">
        <v>1211</v>
      </c>
      <c r="E9148" s="80">
        <v>1.0700460905401436E-2</v>
      </c>
      <c r="F9148" s="80">
        <v>708522</v>
      </c>
      <c r="G9148" s="80">
        <v>9</v>
      </c>
      <c r="H9148" s="280" t="s">
        <v>1342</v>
      </c>
      <c r="I9148" s="80"/>
    </row>
    <row r="9149" spans="1:9">
      <c r="A9149" s="280" t="s">
        <v>10559</v>
      </c>
      <c r="B9149" s="280" t="s">
        <v>1457</v>
      </c>
      <c r="C9149" s="280" t="s">
        <v>1181</v>
      </c>
      <c r="D9149" s="280" t="s">
        <v>1212</v>
      </c>
      <c r="E9149" s="80">
        <v>1.1708753438074062E-2</v>
      </c>
      <c r="F9149" s="80">
        <v>708522</v>
      </c>
      <c r="G9149" s="80">
        <v>9</v>
      </c>
      <c r="H9149" s="280" t="s">
        <v>1342</v>
      </c>
      <c r="I9149" s="80"/>
    </row>
    <row r="9150" spans="1:9">
      <c r="A9150" s="280" t="s">
        <v>10560</v>
      </c>
      <c r="B9150" s="280" t="s">
        <v>1457</v>
      </c>
      <c r="C9150" s="280" t="s">
        <v>1181</v>
      </c>
      <c r="D9150" s="280" t="s">
        <v>1213</v>
      </c>
      <c r="E9150" s="80">
        <v>1.0886227032311199E-2</v>
      </c>
      <c r="F9150" s="80">
        <v>708522</v>
      </c>
      <c r="G9150" s="80">
        <v>9</v>
      </c>
      <c r="H9150" s="280" t="s">
        <v>1342</v>
      </c>
      <c r="I9150" s="80"/>
    </row>
    <row r="9151" spans="1:9">
      <c r="A9151" s="280" t="s">
        <v>10561</v>
      </c>
      <c r="B9151" s="280" t="s">
        <v>1457</v>
      </c>
      <c r="C9151" s="280" t="s">
        <v>1181</v>
      </c>
      <c r="D9151" s="280" t="s">
        <v>1214</v>
      </c>
      <c r="E9151" s="80">
        <v>1.1708753438074062E-2</v>
      </c>
      <c r="F9151" s="80">
        <v>708522</v>
      </c>
      <c r="G9151" s="80">
        <v>9</v>
      </c>
      <c r="H9151" s="280" t="s">
        <v>1342</v>
      </c>
      <c r="I9151" s="80"/>
    </row>
    <row r="9152" spans="1:9">
      <c r="A9152" s="280" t="s">
        <v>10562</v>
      </c>
      <c r="B9152" s="280" t="s">
        <v>1457</v>
      </c>
      <c r="C9152" s="280" t="s">
        <v>1181</v>
      </c>
      <c r="D9152" s="280" t="s">
        <v>1215</v>
      </c>
      <c r="E9152" s="80">
        <v>1.1617647743212511E-2</v>
      </c>
      <c r="F9152" s="80">
        <v>708522</v>
      </c>
      <c r="G9152" s="80">
        <v>9</v>
      </c>
      <c r="H9152" s="280" t="s">
        <v>1342</v>
      </c>
      <c r="I9152" s="80"/>
    </row>
    <row r="9153" spans="1:9">
      <c r="A9153" s="280" t="s">
        <v>10563</v>
      </c>
      <c r="B9153" s="280" t="s">
        <v>1457</v>
      </c>
      <c r="C9153" s="280" t="s">
        <v>1181</v>
      </c>
      <c r="D9153" s="280" t="s">
        <v>1216</v>
      </c>
      <c r="E9153" s="80">
        <v>1.8876823890987569E-2</v>
      </c>
      <c r="F9153" s="80">
        <v>708522</v>
      </c>
      <c r="G9153" s="80">
        <v>9</v>
      </c>
      <c r="H9153" s="280" t="s">
        <v>1342</v>
      </c>
      <c r="I9153" s="80"/>
    </row>
    <row r="9154" spans="1:9">
      <c r="A9154" s="280" t="s">
        <v>10564</v>
      </c>
      <c r="B9154" s="280" t="s">
        <v>1457</v>
      </c>
      <c r="C9154" s="280" t="s">
        <v>1181</v>
      </c>
      <c r="D9154" s="280" t="s">
        <v>1217</v>
      </c>
      <c r="E9154" s="80">
        <v>1.1035645334699345E-2</v>
      </c>
      <c r="F9154" s="80">
        <v>708522</v>
      </c>
      <c r="G9154" s="80">
        <v>9</v>
      </c>
      <c r="H9154" s="280" t="s">
        <v>1342</v>
      </c>
      <c r="I9154" s="80"/>
    </row>
    <row r="9155" spans="1:9">
      <c r="A9155" s="280" t="s">
        <v>10565</v>
      </c>
      <c r="B9155" s="280" t="s">
        <v>1457</v>
      </c>
      <c r="C9155" s="280" t="s">
        <v>1181</v>
      </c>
      <c r="D9155" s="280" t="s">
        <v>1218</v>
      </c>
      <c r="E9155" s="80">
        <v>1.2264395312245369E-2</v>
      </c>
      <c r="F9155" s="80">
        <v>708522</v>
      </c>
      <c r="G9155" s="80">
        <v>9</v>
      </c>
      <c r="H9155" s="280" t="s">
        <v>1342</v>
      </c>
      <c r="I9155" s="80"/>
    </row>
    <row r="9156" spans="1:9">
      <c r="A9156" s="280" t="s">
        <v>10566</v>
      </c>
      <c r="B9156" s="280" t="s">
        <v>1457</v>
      </c>
      <c r="C9156" s="280" t="s">
        <v>1181</v>
      </c>
      <c r="D9156" s="280" t="s">
        <v>1219</v>
      </c>
      <c r="E9156" s="80">
        <v>1.1959932799143695E-2</v>
      </c>
      <c r="F9156" s="80">
        <v>708522</v>
      </c>
      <c r="G9156" s="80">
        <v>9</v>
      </c>
      <c r="H9156" s="280" t="s">
        <v>1342</v>
      </c>
      <c r="I9156" s="80"/>
    </row>
    <row r="9157" spans="1:9">
      <c r="A9157" s="280" t="s">
        <v>10567</v>
      </c>
      <c r="B9157" s="280" t="s">
        <v>1457</v>
      </c>
      <c r="C9157" s="280" t="s">
        <v>1181</v>
      </c>
      <c r="D9157" s="280" t="s">
        <v>1347</v>
      </c>
      <c r="E9157" s="80">
        <v>3.8607010704483122E-2</v>
      </c>
      <c r="F9157" s="80">
        <v>708522</v>
      </c>
      <c r="G9157" s="80">
        <v>9</v>
      </c>
      <c r="H9157" s="280" t="s">
        <v>1342</v>
      </c>
      <c r="I9157" s="80"/>
    </row>
    <row r="9158" spans="1:9">
      <c r="A9158" s="280" t="s">
        <v>10568</v>
      </c>
      <c r="B9158" s="280" t="s">
        <v>1457</v>
      </c>
      <c r="C9158" s="280" t="s">
        <v>1181</v>
      </c>
      <c r="D9158" s="280" t="s">
        <v>1344</v>
      </c>
      <c r="E9158" s="80">
        <v>9.8875940652968591E-2</v>
      </c>
      <c r="F9158" s="80">
        <v>708522</v>
      </c>
      <c r="G9158" s="80">
        <v>9</v>
      </c>
      <c r="H9158" s="280" t="s">
        <v>1342</v>
      </c>
      <c r="I9158" s="80"/>
    </row>
    <row r="9159" spans="1:9">
      <c r="A9159" s="280" t="s">
        <v>10569</v>
      </c>
      <c r="B9159" s="280" t="s">
        <v>5748</v>
      </c>
      <c r="C9159" s="280" t="s">
        <v>1182</v>
      </c>
      <c r="D9159" s="280" t="s">
        <v>1394</v>
      </c>
      <c r="E9159" s="80">
        <v>74968</v>
      </c>
      <c r="F9159" s="80">
        <v>708522</v>
      </c>
      <c r="G9159" s="80">
        <v>9</v>
      </c>
      <c r="H9159" s="280" t="s">
        <v>1394</v>
      </c>
      <c r="I9159" s="80"/>
    </row>
    <row r="9160" spans="1:9">
      <c r="A9160" s="280" t="s">
        <v>10570</v>
      </c>
      <c r="B9160" s="280" t="s">
        <v>5750</v>
      </c>
      <c r="C9160" s="280" t="s">
        <v>1182</v>
      </c>
      <c r="D9160" s="280" t="s">
        <v>1394</v>
      </c>
      <c r="E9160" s="80">
        <v>131301365890.10825</v>
      </c>
      <c r="F9160" s="80">
        <v>708522</v>
      </c>
      <c r="G9160" s="80">
        <v>9</v>
      </c>
      <c r="H9160" s="280" t="s">
        <v>1394</v>
      </c>
      <c r="I9160" s="80"/>
    </row>
    <row r="9161" spans="1:9">
      <c r="A9161" s="280" t="s">
        <v>10571</v>
      </c>
      <c r="B9161" s="280" t="s">
        <v>5752</v>
      </c>
      <c r="C9161" s="280" t="s">
        <v>1182</v>
      </c>
      <c r="D9161" s="280" t="s">
        <v>1394</v>
      </c>
      <c r="E9161" s="80">
        <v>0.10580899393385103</v>
      </c>
      <c r="F9161" s="80">
        <v>708522</v>
      </c>
      <c r="G9161" s="80">
        <v>9</v>
      </c>
      <c r="H9161" s="280" t="s">
        <v>1394</v>
      </c>
      <c r="I9161" s="80"/>
    </row>
    <row r="9162" spans="1:9">
      <c r="A9162" s="280" t="s">
        <v>10572</v>
      </c>
      <c r="B9162" s="280" t="s">
        <v>5754</v>
      </c>
      <c r="C9162" s="280" t="s">
        <v>1182</v>
      </c>
      <c r="D9162" s="280" t="s">
        <v>1394</v>
      </c>
      <c r="E9162" s="80">
        <v>185317.2743967135</v>
      </c>
      <c r="F9162" s="80">
        <v>708522</v>
      </c>
      <c r="G9162" s="80">
        <v>9</v>
      </c>
      <c r="H9162" s="280" t="s">
        <v>1394</v>
      </c>
      <c r="I9162" s="80"/>
    </row>
    <row r="9163" spans="1:9">
      <c r="A9163" s="280" t="s">
        <v>10573</v>
      </c>
      <c r="B9163" s="280" t="s">
        <v>5748</v>
      </c>
      <c r="C9163" s="280" t="s">
        <v>1200</v>
      </c>
      <c r="D9163" s="280" t="s">
        <v>1394</v>
      </c>
      <c r="E9163" s="80">
        <v>274060</v>
      </c>
      <c r="F9163" s="80">
        <v>708522</v>
      </c>
      <c r="G9163" s="80">
        <v>9</v>
      </c>
      <c r="H9163" s="280" t="s">
        <v>1394</v>
      </c>
      <c r="I9163" s="80"/>
    </row>
    <row r="9164" spans="1:9">
      <c r="A9164" s="280" t="s">
        <v>10574</v>
      </c>
      <c r="B9164" s="280" t="s">
        <v>5750</v>
      </c>
      <c r="C9164" s="280" t="s">
        <v>1200</v>
      </c>
      <c r="D9164" s="280" t="s">
        <v>1394</v>
      </c>
      <c r="E9164" s="80">
        <v>2236389000</v>
      </c>
      <c r="F9164" s="80">
        <v>708522</v>
      </c>
      <c r="G9164" s="80">
        <v>9</v>
      </c>
      <c r="H9164" s="280" t="s">
        <v>1394</v>
      </c>
      <c r="I9164" s="80"/>
    </row>
    <row r="9165" spans="1:9">
      <c r="A9165" s="280" t="s">
        <v>10575</v>
      </c>
      <c r="B9165" s="280" t="s">
        <v>5752</v>
      </c>
      <c r="C9165" s="280" t="s">
        <v>1200</v>
      </c>
      <c r="D9165" s="280" t="s">
        <v>1394</v>
      </c>
      <c r="E9165" s="80">
        <v>0.38680520858914758</v>
      </c>
      <c r="F9165" s="80">
        <v>708522</v>
      </c>
      <c r="G9165" s="80">
        <v>9</v>
      </c>
      <c r="H9165" s="280" t="s">
        <v>1394</v>
      </c>
      <c r="I9165" s="80"/>
    </row>
    <row r="9166" spans="1:9">
      <c r="A9166" s="280" t="s">
        <v>10576</v>
      </c>
      <c r="B9166" s="280" t="s">
        <v>5754</v>
      </c>
      <c r="C9166" s="280" t="s">
        <v>1200</v>
      </c>
      <c r="D9166" s="280" t="s">
        <v>1394</v>
      </c>
      <c r="E9166" s="80">
        <v>3156.414338580877</v>
      </c>
      <c r="F9166" s="80">
        <v>708522</v>
      </c>
      <c r="G9166" s="80">
        <v>9</v>
      </c>
      <c r="H9166" s="280" t="s">
        <v>1394</v>
      </c>
      <c r="I9166" s="80"/>
    </row>
    <row r="9167" spans="1:9">
      <c r="A9167" s="280" t="s">
        <v>10577</v>
      </c>
      <c r="B9167" s="280" t="s">
        <v>1457</v>
      </c>
      <c r="C9167" s="280" t="s">
        <v>1200</v>
      </c>
      <c r="D9167" s="280" t="s">
        <v>1211</v>
      </c>
      <c r="E9167" s="80">
        <v>3.1016056361656916E-3</v>
      </c>
      <c r="F9167" s="80">
        <v>708522</v>
      </c>
      <c r="G9167" s="80">
        <v>9</v>
      </c>
      <c r="H9167" s="280" t="s">
        <v>1342</v>
      </c>
      <c r="I9167" s="80"/>
    </row>
    <row r="9168" spans="1:9">
      <c r="A9168" s="280" t="s">
        <v>10578</v>
      </c>
      <c r="B9168" s="280" t="s">
        <v>1457</v>
      </c>
      <c r="C9168" s="280" t="s">
        <v>1200</v>
      </c>
      <c r="D9168" s="280" t="s">
        <v>1212</v>
      </c>
      <c r="E9168" s="80">
        <v>3.3175947228456944E-3</v>
      </c>
      <c r="F9168" s="80">
        <v>708522</v>
      </c>
      <c r="G9168" s="80">
        <v>9</v>
      </c>
      <c r="H9168" s="280" t="s">
        <v>1342</v>
      </c>
      <c r="I9168" s="80"/>
    </row>
    <row r="9169" spans="1:9">
      <c r="A9169" s="280" t="s">
        <v>10579</v>
      </c>
      <c r="B9169" s="280" t="s">
        <v>1457</v>
      </c>
      <c r="C9169" s="280" t="s">
        <v>1200</v>
      </c>
      <c r="D9169" s="280" t="s">
        <v>1213</v>
      </c>
      <c r="E9169" s="80">
        <v>3.1058025920840571E-3</v>
      </c>
      <c r="F9169" s="80">
        <v>708522</v>
      </c>
      <c r="G9169" s="80">
        <v>9</v>
      </c>
      <c r="H9169" s="280" t="s">
        <v>1342</v>
      </c>
      <c r="I9169" s="80"/>
    </row>
    <row r="9170" spans="1:9">
      <c r="A9170" s="280" t="s">
        <v>10580</v>
      </c>
      <c r="B9170" s="280" t="s">
        <v>1457</v>
      </c>
      <c r="C9170" s="280" t="s">
        <v>1200</v>
      </c>
      <c r="D9170" s="280" t="s">
        <v>1214</v>
      </c>
      <c r="E9170" s="80">
        <v>3.304429717742619E-3</v>
      </c>
      <c r="F9170" s="80">
        <v>708522</v>
      </c>
      <c r="G9170" s="80">
        <v>9</v>
      </c>
      <c r="H9170" s="280" t="s">
        <v>1342</v>
      </c>
      <c r="I9170" s="80"/>
    </row>
    <row r="9171" spans="1:9">
      <c r="A9171" s="280" t="s">
        <v>10581</v>
      </c>
      <c r="B9171" s="280" t="s">
        <v>1457</v>
      </c>
      <c r="C9171" s="280" t="s">
        <v>1200</v>
      </c>
      <c r="D9171" s="280" t="s">
        <v>1215</v>
      </c>
      <c r="E9171" s="80">
        <v>3.3106758518398095E-3</v>
      </c>
      <c r="F9171" s="80">
        <v>708522</v>
      </c>
      <c r="G9171" s="80">
        <v>9</v>
      </c>
      <c r="H9171" s="280" t="s">
        <v>1342</v>
      </c>
      <c r="I9171" s="80"/>
    </row>
    <row r="9172" spans="1:9">
      <c r="A9172" s="280" t="s">
        <v>10582</v>
      </c>
      <c r="B9172" s="280" t="s">
        <v>1457</v>
      </c>
      <c r="C9172" s="280" t="s">
        <v>1200</v>
      </c>
      <c r="D9172" s="280" t="s">
        <v>1216</v>
      </c>
      <c r="E9172" s="80">
        <v>4.5615678965947818E-3</v>
      </c>
      <c r="F9172" s="80">
        <v>708522</v>
      </c>
      <c r="G9172" s="80">
        <v>9</v>
      </c>
      <c r="H9172" s="280" t="s">
        <v>1342</v>
      </c>
      <c r="I9172" s="80"/>
    </row>
    <row r="9173" spans="1:9">
      <c r="A9173" s="280" t="s">
        <v>10583</v>
      </c>
      <c r="B9173" s="280" t="s">
        <v>1457</v>
      </c>
      <c r="C9173" s="280" t="s">
        <v>1200</v>
      </c>
      <c r="D9173" s="280" t="s">
        <v>1217</v>
      </c>
      <c r="E9173" s="80">
        <v>3.1347489160200586E-3</v>
      </c>
      <c r="F9173" s="80">
        <v>708522</v>
      </c>
      <c r="G9173" s="80">
        <v>9</v>
      </c>
      <c r="H9173" s="280" t="s">
        <v>1342</v>
      </c>
      <c r="I9173" s="80"/>
    </row>
    <row r="9174" spans="1:9">
      <c r="A9174" s="280" t="s">
        <v>10584</v>
      </c>
      <c r="B9174" s="280" t="s">
        <v>1457</v>
      </c>
      <c r="C9174" s="280" t="s">
        <v>1200</v>
      </c>
      <c r="D9174" s="280" t="s">
        <v>1218</v>
      </c>
      <c r="E9174" s="80">
        <v>3.1996779879884525E-3</v>
      </c>
      <c r="F9174" s="80">
        <v>708522</v>
      </c>
      <c r="G9174" s="80">
        <v>9</v>
      </c>
      <c r="H9174" s="280" t="s">
        <v>1342</v>
      </c>
      <c r="I9174" s="80"/>
    </row>
    <row r="9175" spans="1:9">
      <c r="A9175" s="280" t="s">
        <v>10585</v>
      </c>
      <c r="B9175" s="280" t="s">
        <v>1457</v>
      </c>
      <c r="C9175" s="280" t="s">
        <v>1200</v>
      </c>
      <c r="D9175" s="280" t="s">
        <v>1219</v>
      </c>
      <c r="E9175" s="80">
        <v>3.4073261014342408E-3</v>
      </c>
      <c r="F9175" s="80">
        <v>708522</v>
      </c>
      <c r="G9175" s="80">
        <v>9</v>
      </c>
      <c r="H9175" s="280" t="s">
        <v>1342</v>
      </c>
      <c r="I9175" s="80"/>
    </row>
    <row r="9176" spans="1:9">
      <c r="A9176" s="280" t="s">
        <v>10586</v>
      </c>
      <c r="B9176" s="280" t="s">
        <v>1457</v>
      </c>
      <c r="C9176" s="280" t="s">
        <v>1200</v>
      </c>
      <c r="D9176" s="280" t="s">
        <v>1347</v>
      </c>
      <c r="E9176" s="80">
        <v>1.1663550857819466E-2</v>
      </c>
      <c r="F9176" s="80">
        <v>708522</v>
      </c>
      <c r="G9176" s="80">
        <v>9</v>
      </c>
      <c r="H9176" s="280" t="s">
        <v>1342</v>
      </c>
      <c r="I9176" s="80"/>
    </row>
    <row r="9177" spans="1:9">
      <c r="A9177" s="280" t="s">
        <v>10587</v>
      </c>
      <c r="B9177" s="280" t="s">
        <v>1457</v>
      </c>
      <c r="C9177" s="280" t="s">
        <v>1200</v>
      </c>
      <c r="D9177" s="280" t="s">
        <v>1344</v>
      </c>
      <c r="E9177" s="80">
        <v>3.0590794293092759E-2</v>
      </c>
      <c r="F9177" s="80">
        <v>708522</v>
      </c>
      <c r="G9177" s="80">
        <v>9</v>
      </c>
      <c r="H9177" s="280" t="s">
        <v>1342</v>
      </c>
      <c r="I9177" s="80"/>
    </row>
    <row r="9178" spans="1:9">
      <c r="A9178" s="280" t="s">
        <v>10588</v>
      </c>
      <c r="B9178" s="280" t="s">
        <v>5748</v>
      </c>
      <c r="C9178" s="280" t="s">
        <v>1201</v>
      </c>
      <c r="D9178" s="280" t="s">
        <v>1394</v>
      </c>
      <c r="E9178" s="80">
        <v>615195</v>
      </c>
      <c r="F9178" s="80">
        <v>708522</v>
      </c>
      <c r="G9178" s="80">
        <v>9</v>
      </c>
      <c r="H9178" s="280" t="s">
        <v>1394</v>
      </c>
      <c r="I9178" s="80"/>
    </row>
    <row r="9179" spans="1:9">
      <c r="A9179" s="280" t="s">
        <v>10589</v>
      </c>
      <c r="B9179" s="280" t="s">
        <v>5750</v>
      </c>
      <c r="C9179" s="280" t="s">
        <v>1201</v>
      </c>
      <c r="D9179" s="280" t="s">
        <v>1394</v>
      </c>
      <c r="E9179" s="80">
        <v>75185345857</v>
      </c>
      <c r="F9179" s="80">
        <v>708522</v>
      </c>
      <c r="G9179" s="80">
        <v>9</v>
      </c>
      <c r="H9179" s="280" t="s">
        <v>1394</v>
      </c>
      <c r="I9179" s="80"/>
    </row>
    <row r="9180" spans="1:9">
      <c r="A9180" s="280" t="s">
        <v>10590</v>
      </c>
      <c r="B9180" s="280" t="s">
        <v>5752</v>
      </c>
      <c r="C9180" s="280" t="s">
        <v>1201</v>
      </c>
      <c r="D9180" s="280" t="s">
        <v>1394</v>
      </c>
      <c r="E9180" s="80">
        <v>0.86827931948478665</v>
      </c>
      <c r="F9180" s="80">
        <v>708522</v>
      </c>
      <c r="G9180" s="80">
        <v>9</v>
      </c>
      <c r="H9180" s="280" t="s">
        <v>1394</v>
      </c>
      <c r="I9180" s="80"/>
    </row>
    <row r="9181" spans="1:9">
      <c r="A9181" s="280" t="s">
        <v>10591</v>
      </c>
      <c r="B9181" s="280" t="s">
        <v>5754</v>
      </c>
      <c r="C9181" s="280" t="s">
        <v>1201</v>
      </c>
      <c r="D9181" s="280" t="s">
        <v>1394</v>
      </c>
      <c r="E9181" s="80">
        <v>106115.75343743736</v>
      </c>
      <c r="F9181" s="80">
        <v>708522</v>
      </c>
      <c r="G9181" s="80">
        <v>9</v>
      </c>
      <c r="H9181" s="280" t="s">
        <v>1394</v>
      </c>
      <c r="I9181" s="80"/>
    </row>
    <row r="9182" spans="1:9">
      <c r="A9182" s="280" t="s">
        <v>10592</v>
      </c>
      <c r="B9182" s="280" t="s">
        <v>1457</v>
      </c>
      <c r="C9182" s="280" t="s">
        <v>1201</v>
      </c>
      <c r="D9182" s="280" t="s">
        <v>1211</v>
      </c>
      <c r="E9182" s="80">
        <v>4.6614731859521016E-2</v>
      </c>
      <c r="F9182" s="80">
        <v>708522</v>
      </c>
      <c r="G9182" s="80">
        <v>9</v>
      </c>
      <c r="H9182" s="280" t="s">
        <v>1342</v>
      </c>
      <c r="I9182" s="80"/>
    </row>
    <row r="9183" spans="1:9">
      <c r="A9183" s="280" t="s">
        <v>10593</v>
      </c>
      <c r="B9183" s="280" t="s">
        <v>1457</v>
      </c>
      <c r="C9183" s="280" t="s">
        <v>1201</v>
      </c>
      <c r="D9183" s="280" t="s">
        <v>1212</v>
      </c>
      <c r="E9183" s="80">
        <v>4.9382169104626297E-2</v>
      </c>
      <c r="F9183" s="80">
        <v>708522</v>
      </c>
      <c r="G9183" s="80">
        <v>9</v>
      </c>
      <c r="H9183" s="280" t="s">
        <v>1342</v>
      </c>
      <c r="I9183" s="80"/>
    </row>
    <row r="9184" spans="1:9">
      <c r="A9184" s="280" t="s">
        <v>10594</v>
      </c>
      <c r="B9184" s="280" t="s">
        <v>1457</v>
      </c>
      <c r="C9184" s="280" t="s">
        <v>1201</v>
      </c>
      <c r="D9184" s="280" t="s">
        <v>1213</v>
      </c>
      <c r="E9184" s="80">
        <v>4.6643258616077994E-2</v>
      </c>
      <c r="F9184" s="80">
        <v>708522</v>
      </c>
      <c r="G9184" s="80">
        <v>9</v>
      </c>
      <c r="H9184" s="280" t="s">
        <v>1342</v>
      </c>
      <c r="I9184" s="80"/>
    </row>
    <row r="9185" spans="1:9">
      <c r="A9185" s="280" t="s">
        <v>10595</v>
      </c>
      <c r="B9185" s="280" t="s">
        <v>1457</v>
      </c>
      <c r="C9185" s="280" t="s">
        <v>1201</v>
      </c>
      <c r="D9185" s="280" t="s">
        <v>1214</v>
      </c>
      <c r="E9185" s="80">
        <v>4.9136912951501216E-2</v>
      </c>
      <c r="F9185" s="80">
        <v>708522</v>
      </c>
      <c r="G9185" s="80">
        <v>9</v>
      </c>
      <c r="H9185" s="280" t="s">
        <v>1342</v>
      </c>
      <c r="I9185" s="80"/>
    </row>
    <row r="9186" spans="1:9">
      <c r="A9186" s="280" t="s">
        <v>10596</v>
      </c>
      <c r="B9186" s="280" t="s">
        <v>1457</v>
      </c>
      <c r="C9186" s="280" t="s">
        <v>1201</v>
      </c>
      <c r="D9186" s="280" t="s">
        <v>1215</v>
      </c>
      <c r="E9186" s="80">
        <v>8.0441825333528796E-2</v>
      </c>
      <c r="F9186" s="80">
        <v>708522</v>
      </c>
      <c r="G9186" s="80">
        <v>9</v>
      </c>
      <c r="H9186" s="280" t="s">
        <v>1342</v>
      </c>
      <c r="I9186" s="80"/>
    </row>
    <row r="9187" spans="1:9">
      <c r="A9187" s="280" t="s">
        <v>10597</v>
      </c>
      <c r="B9187" s="280" t="s">
        <v>1457</v>
      </c>
      <c r="C9187" s="280" t="s">
        <v>1201</v>
      </c>
      <c r="D9187" s="280" t="s">
        <v>1216</v>
      </c>
      <c r="E9187" s="80">
        <v>6.3217258198222076E-2</v>
      </c>
      <c r="F9187" s="80">
        <v>708522</v>
      </c>
      <c r="G9187" s="80">
        <v>9</v>
      </c>
      <c r="H9187" s="280" t="s">
        <v>1342</v>
      </c>
      <c r="I9187" s="80"/>
    </row>
    <row r="9188" spans="1:9">
      <c r="A9188" s="280" t="s">
        <v>10598</v>
      </c>
      <c r="B9188" s="280" t="s">
        <v>1457</v>
      </c>
      <c r="C9188" s="280" t="s">
        <v>1201</v>
      </c>
      <c r="D9188" s="280" t="s">
        <v>1217</v>
      </c>
      <c r="E9188" s="80">
        <v>4.8375102223395729E-2</v>
      </c>
      <c r="F9188" s="80">
        <v>708522</v>
      </c>
      <c r="G9188" s="80">
        <v>9</v>
      </c>
      <c r="H9188" s="280" t="s">
        <v>1342</v>
      </c>
      <c r="I9188" s="80"/>
    </row>
    <row r="9189" spans="1:9">
      <c r="A9189" s="280" t="s">
        <v>10599</v>
      </c>
      <c r="B9189" s="280" t="s">
        <v>1457</v>
      </c>
      <c r="C9189" s="280" t="s">
        <v>1201</v>
      </c>
      <c r="D9189" s="280" t="s">
        <v>1218</v>
      </c>
      <c r="E9189" s="80">
        <v>0.11355205168217367</v>
      </c>
      <c r="F9189" s="80">
        <v>708522</v>
      </c>
      <c r="G9189" s="80">
        <v>9</v>
      </c>
      <c r="H9189" s="280" t="s">
        <v>1342</v>
      </c>
      <c r="I9189" s="80"/>
    </row>
    <row r="9190" spans="1:9">
      <c r="A9190" s="280" t="s">
        <v>10600</v>
      </c>
      <c r="B9190" s="280" t="s">
        <v>1457</v>
      </c>
      <c r="C9190" s="280" t="s">
        <v>1201</v>
      </c>
      <c r="D9190" s="280" t="s">
        <v>1219</v>
      </c>
      <c r="E9190" s="80">
        <v>10623.498809318939</v>
      </c>
      <c r="F9190" s="80">
        <v>708522</v>
      </c>
      <c r="G9190" s="80">
        <v>9</v>
      </c>
      <c r="H9190" s="280" t="s">
        <v>1342</v>
      </c>
      <c r="I9190" s="80"/>
    </row>
    <row r="9191" spans="1:9">
      <c r="A9191" s="280" t="s">
        <v>10601</v>
      </c>
      <c r="B9191" s="280" t="s">
        <v>1457</v>
      </c>
      <c r="C9191" s="280" t="s">
        <v>1201</v>
      </c>
      <c r="D9191" s="280" t="s">
        <v>1347</v>
      </c>
      <c r="E9191" s="80">
        <v>0.18970825449180301</v>
      </c>
      <c r="F9191" s="80">
        <v>708522</v>
      </c>
      <c r="G9191" s="80">
        <v>9</v>
      </c>
      <c r="H9191" s="280" t="s">
        <v>1342</v>
      </c>
      <c r="I9191" s="80"/>
    </row>
    <row r="9192" spans="1:9">
      <c r="A9192" s="280" t="s">
        <v>10602</v>
      </c>
      <c r="B9192" s="280" t="s">
        <v>1457</v>
      </c>
      <c r="C9192" s="280" t="s">
        <v>1201</v>
      </c>
      <c r="D9192" s="280" t="s">
        <v>1344</v>
      </c>
      <c r="E9192" s="80">
        <v>0.46733882230285367</v>
      </c>
      <c r="F9192" s="80">
        <v>708522</v>
      </c>
      <c r="G9192" s="80">
        <v>9</v>
      </c>
      <c r="H9192" s="280" t="s">
        <v>1342</v>
      </c>
      <c r="I9192" s="80"/>
    </row>
    <row r="9193" spans="1:9">
      <c r="A9193" s="280" t="s">
        <v>10603</v>
      </c>
      <c r="B9193" s="280" t="s">
        <v>5748</v>
      </c>
      <c r="C9193" s="280" t="s">
        <v>1202</v>
      </c>
      <c r="D9193" s="280" t="s">
        <v>1394</v>
      </c>
      <c r="E9193" s="80">
        <v>0</v>
      </c>
      <c r="F9193" s="80">
        <v>708522</v>
      </c>
      <c r="G9193" s="80">
        <v>9</v>
      </c>
      <c r="H9193" s="280" t="s">
        <v>1394</v>
      </c>
      <c r="I9193" s="80"/>
    </row>
    <row r="9194" spans="1:9">
      <c r="A9194" s="280" t="s">
        <v>10604</v>
      </c>
      <c r="B9194" s="280" t="s">
        <v>5750</v>
      </c>
      <c r="C9194" s="280" t="s">
        <v>1202</v>
      </c>
      <c r="D9194" s="280" t="s">
        <v>1394</v>
      </c>
      <c r="E9194" s="80">
        <v>0</v>
      </c>
      <c r="F9194" s="80">
        <v>708522</v>
      </c>
      <c r="G9194" s="80">
        <v>9</v>
      </c>
      <c r="H9194" s="280" t="s">
        <v>1394</v>
      </c>
      <c r="I9194" s="80"/>
    </row>
    <row r="9195" spans="1:9">
      <c r="A9195" s="280" t="s">
        <v>10605</v>
      </c>
      <c r="B9195" s="280" t="s">
        <v>5752</v>
      </c>
      <c r="C9195" s="280" t="s">
        <v>1202</v>
      </c>
      <c r="D9195" s="280" t="s">
        <v>1394</v>
      </c>
      <c r="E9195" s="80">
        <v>0</v>
      </c>
      <c r="F9195" s="80">
        <v>708522</v>
      </c>
      <c r="G9195" s="80">
        <v>9</v>
      </c>
      <c r="H9195" s="280" t="s">
        <v>1394</v>
      </c>
      <c r="I9195" s="80"/>
    </row>
    <row r="9196" spans="1:9">
      <c r="A9196" s="280" t="s">
        <v>10606</v>
      </c>
      <c r="B9196" s="280" t="s">
        <v>5754</v>
      </c>
      <c r="C9196" s="280" t="s">
        <v>1202</v>
      </c>
      <c r="D9196" s="280" t="s">
        <v>1394</v>
      </c>
      <c r="E9196" s="80">
        <v>0</v>
      </c>
      <c r="F9196" s="80">
        <v>708522</v>
      </c>
      <c r="G9196" s="80">
        <v>9</v>
      </c>
      <c r="H9196" s="280" t="s">
        <v>1394</v>
      </c>
      <c r="I9196" s="80"/>
    </row>
    <row r="9197" spans="1:9">
      <c r="A9197" s="280" t="s">
        <v>10607</v>
      </c>
      <c r="B9197" s="280" t="s">
        <v>5748</v>
      </c>
      <c r="C9197" s="280" t="s">
        <v>1203</v>
      </c>
      <c r="D9197" s="280" t="s">
        <v>1394</v>
      </c>
      <c r="E9197" s="80">
        <v>44684</v>
      </c>
      <c r="F9197" s="80">
        <v>708522</v>
      </c>
      <c r="G9197" s="80">
        <v>9</v>
      </c>
      <c r="H9197" s="280" t="s">
        <v>1394</v>
      </c>
      <c r="I9197" s="80"/>
    </row>
    <row r="9198" spans="1:9">
      <c r="A9198" s="280" t="s">
        <v>10608</v>
      </c>
      <c r="B9198" s="280" t="s">
        <v>5750</v>
      </c>
      <c r="C9198" s="280" t="s">
        <v>1203</v>
      </c>
      <c r="D9198" s="280" t="s">
        <v>1394</v>
      </c>
      <c r="E9198" s="80">
        <v>227937255.99609375</v>
      </c>
      <c r="F9198" s="80">
        <v>708522</v>
      </c>
      <c r="G9198" s="80">
        <v>9</v>
      </c>
      <c r="H9198" s="280" t="s">
        <v>1394</v>
      </c>
      <c r="I9198" s="80"/>
    </row>
    <row r="9199" spans="1:9">
      <c r="A9199" s="280" t="s">
        <v>10609</v>
      </c>
      <c r="B9199" s="280" t="s">
        <v>5752</v>
      </c>
      <c r="C9199" s="280" t="s">
        <v>1203</v>
      </c>
      <c r="D9199" s="280" t="s">
        <v>1394</v>
      </c>
      <c r="E9199" s="80">
        <v>6.306649617090225E-2</v>
      </c>
      <c r="F9199" s="80">
        <v>708522</v>
      </c>
      <c r="G9199" s="80">
        <v>9</v>
      </c>
      <c r="H9199" s="280" t="s">
        <v>1394</v>
      </c>
      <c r="I9199" s="80"/>
    </row>
    <row r="9200" spans="1:9">
      <c r="A9200" s="280" t="s">
        <v>10610</v>
      </c>
      <c r="B9200" s="280" t="s">
        <v>5754</v>
      </c>
      <c r="C9200" s="280" t="s">
        <v>1203</v>
      </c>
      <c r="D9200" s="280" t="s">
        <v>1394</v>
      </c>
      <c r="E9200" s="80">
        <v>321.70808527624229</v>
      </c>
      <c r="F9200" s="80">
        <v>708522</v>
      </c>
      <c r="G9200" s="80">
        <v>9</v>
      </c>
      <c r="H9200" s="280" t="s">
        <v>1394</v>
      </c>
      <c r="I9200" s="80"/>
    </row>
    <row r="9201" spans="1:9">
      <c r="A9201" s="280" t="s">
        <v>10611</v>
      </c>
      <c r="B9201" s="280" t="s">
        <v>1457</v>
      </c>
      <c r="C9201" s="280" t="s">
        <v>1203</v>
      </c>
      <c r="D9201" s="280" t="s">
        <v>1211</v>
      </c>
      <c r="E9201" s="80">
        <v>2.0035368915049738E-3</v>
      </c>
      <c r="F9201" s="80">
        <v>708522</v>
      </c>
      <c r="G9201" s="80">
        <v>9</v>
      </c>
      <c r="H9201" s="280" t="s">
        <v>1342</v>
      </c>
      <c r="I9201" s="80"/>
    </row>
    <row r="9202" spans="1:9">
      <c r="A9202" s="280" t="s">
        <v>10612</v>
      </c>
      <c r="B9202" s="280" t="s">
        <v>1457</v>
      </c>
      <c r="C9202" s="280" t="s">
        <v>1203</v>
      </c>
      <c r="D9202" s="280" t="s">
        <v>1212</v>
      </c>
      <c r="E9202" s="80">
        <v>2.1888451363715781E-3</v>
      </c>
      <c r="F9202" s="80">
        <v>708522</v>
      </c>
      <c r="G9202" s="80">
        <v>9</v>
      </c>
      <c r="H9202" s="280" t="s">
        <v>1342</v>
      </c>
      <c r="I9202" s="80"/>
    </row>
    <row r="9203" spans="1:9">
      <c r="A9203" s="280" t="s">
        <v>10613</v>
      </c>
      <c r="B9203" s="280" t="s">
        <v>1457</v>
      </c>
      <c r="C9203" s="280" t="s">
        <v>1203</v>
      </c>
      <c r="D9203" s="280" t="s">
        <v>1213</v>
      </c>
      <c r="E9203" s="80">
        <v>2.0069602092875217E-3</v>
      </c>
      <c r="F9203" s="80">
        <v>708522</v>
      </c>
      <c r="G9203" s="80">
        <v>9</v>
      </c>
      <c r="H9203" s="280" t="s">
        <v>1342</v>
      </c>
      <c r="I9203" s="80"/>
    </row>
    <row r="9204" spans="1:9">
      <c r="A9204" s="280" t="s">
        <v>10614</v>
      </c>
      <c r="B9204" s="280" t="s">
        <v>1457</v>
      </c>
      <c r="C9204" s="280" t="s">
        <v>1203</v>
      </c>
      <c r="D9204" s="280" t="s">
        <v>1214</v>
      </c>
      <c r="E9204" s="80">
        <v>2.1420595301695528E-3</v>
      </c>
      <c r="F9204" s="80">
        <v>708522</v>
      </c>
      <c r="G9204" s="80">
        <v>9</v>
      </c>
      <c r="H9204" s="280" t="s">
        <v>1342</v>
      </c>
      <c r="I9204" s="80"/>
    </row>
    <row r="9205" spans="1:9">
      <c r="A9205" s="280" t="s">
        <v>10615</v>
      </c>
      <c r="B9205" s="280" t="s">
        <v>1457</v>
      </c>
      <c r="C9205" s="280" t="s">
        <v>1203</v>
      </c>
      <c r="D9205" s="280" t="s">
        <v>1215</v>
      </c>
      <c r="E9205" s="80">
        <v>2.034089872384854E-2</v>
      </c>
      <c r="F9205" s="80">
        <v>708522</v>
      </c>
      <c r="G9205" s="80">
        <v>9</v>
      </c>
      <c r="H9205" s="280" t="s">
        <v>1342</v>
      </c>
      <c r="I9205" s="80"/>
    </row>
    <row r="9206" spans="1:9">
      <c r="A9206" s="280" t="s">
        <v>10616</v>
      </c>
      <c r="B9206" s="280" t="s">
        <v>1457</v>
      </c>
      <c r="C9206" s="280" t="s">
        <v>1203</v>
      </c>
      <c r="D9206" s="280" t="s">
        <v>1216</v>
      </c>
      <c r="E9206" s="80">
        <v>4.4528712760936251E-3</v>
      </c>
      <c r="F9206" s="80">
        <v>708522</v>
      </c>
      <c r="G9206" s="80">
        <v>9</v>
      </c>
      <c r="H9206" s="280" t="s">
        <v>1342</v>
      </c>
      <c r="I9206" s="80"/>
    </row>
    <row r="9207" spans="1:9">
      <c r="A9207" s="280" t="s">
        <v>10617</v>
      </c>
      <c r="B9207" s="280" t="s">
        <v>1457</v>
      </c>
      <c r="C9207" s="280" t="s">
        <v>1203</v>
      </c>
      <c r="D9207" s="280" t="s">
        <v>1217</v>
      </c>
      <c r="E9207" s="80">
        <v>3.4681280981028774E-3</v>
      </c>
      <c r="F9207" s="80">
        <v>708522</v>
      </c>
      <c r="G9207" s="80">
        <v>9</v>
      </c>
      <c r="H9207" s="280" t="s">
        <v>1342</v>
      </c>
      <c r="I9207" s="80"/>
    </row>
    <row r="9208" spans="1:9">
      <c r="A9208" s="280" t="s">
        <v>10618</v>
      </c>
      <c r="B9208" s="280" t="s">
        <v>1457</v>
      </c>
      <c r="C9208" s="280" t="s">
        <v>1203</v>
      </c>
      <c r="D9208" s="280" t="s">
        <v>1218</v>
      </c>
      <c r="E9208" s="80">
        <v>3.5524865113365444E-3</v>
      </c>
      <c r="F9208" s="80">
        <v>708522</v>
      </c>
      <c r="G9208" s="80">
        <v>9</v>
      </c>
      <c r="H9208" s="280" t="s">
        <v>1342</v>
      </c>
      <c r="I9208" s="80"/>
    </row>
    <row r="9209" spans="1:9">
      <c r="A9209" s="280" t="s">
        <v>10619</v>
      </c>
      <c r="B9209" s="280" t="s">
        <v>1457</v>
      </c>
      <c r="C9209" s="280" t="s">
        <v>1203</v>
      </c>
      <c r="D9209" s="280" t="s">
        <v>1219</v>
      </c>
      <c r="E9209" s="80">
        <v>223.46614778551444</v>
      </c>
      <c r="F9209" s="80">
        <v>708522</v>
      </c>
      <c r="G9209" s="80">
        <v>9</v>
      </c>
      <c r="H9209" s="280" t="s">
        <v>1342</v>
      </c>
      <c r="I9209" s="80"/>
    </row>
    <row r="9210" spans="1:9">
      <c r="A9210" s="280" t="s">
        <v>10620</v>
      </c>
      <c r="B9210" s="280" t="s">
        <v>1457</v>
      </c>
      <c r="C9210" s="280" t="s">
        <v>1203</v>
      </c>
      <c r="D9210" s="280" t="s">
        <v>1347</v>
      </c>
      <c r="E9210" s="80">
        <v>7.9909366507034327E-3</v>
      </c>
      <c r="F9210" s="80">
        <v>708522</v>
      </c>
      <c r="G9210" s="80">
        <v>9</v>
      </c>
      <c r="H9210" s="280" t="s">
        <v>1342</v>
      </c>
      <c r="I9210" s="80"/>
    </row>
    <row r="9211" spans="1:9">
      <c r="A9211" s="280" t="s">
        <v>10621</v>
      </c>
      <c r="B9211" s="280" t="s">
        <v>1457</v>
      </c>
      <c r="C9211" s="280" t="s">
        <v>1203</v>
      </c>
      <c r="D9211" s="280" t="s">
        <v>1344</v>
      </c>
      <c r="E9211" s="80">
        <v>1.9550735287372514E-2</v>
      </c>
      <c r="F9211" s="80">
        <v>708522</v>
      </c>
      <c r="G9211" s="80">
        <v>9</v>
      </c>
      <c r="H9211" s="280" t="s">
        <v>1342</v>
      </c>
      <c r="I9211" s="80"/>
    </row>
    <row r="9212" spans="1:9">
      <c r="A9212" s="280" t="s">
        <v>10622</v>
      </c>
      <c r="B9212" s="280" t="s">
        <v>5748</v>
      </c>
      <c r="C9212" s="280" t="s">
        <v>1204</v>
      </c>
      <c r="D9212" s="280" t="s">
        <v>1394</v>
      </c>
      <c r="E9212" s="80">
        <v>178362</v>
      </c>
      <c r="F9212" s="80">
        <v>708522</v>
      </c>
      <c r="G9212" s="80">
        <v>9</v>
      </c>
      <c r="H9212" s="280" t="s">
        <v>1394</v>
      </c>
      <c r="I9212" s="80"/>
    </row>
    <row r="9213" spans="1:9">
      <c r="A9213" s="280" t="s">
        <v>10623</v>
      </c>
      <c r="B9213" s="280" t="s">
        <v>5750</v>
      </c>
      <c r="C9213" s="280" t="s">
        <v>1204</v>
      </c>
      <c r="D9213" s="280" t="s">
        <v>1394</v>
      </c>
      <c r="E9213" s="80">
        <v>64364980816.5</v>
      </c>
      <c r="F9213" s="80">
        <v>708522</v>
      </c>
      <c r="G9213" s="80">
        <v>9</v>
      </c>
      <c r="H9213" s="280" t="s">
        <v>1394</v>
      </c>
      <c r="I9213" s="80"/>
    </row>
    <row r="9214" spans="1:9">
      <c r="A9214" s="280" t="s">
        <v>10624</v>
      </c>
      <c r="B9214" s="280" t="s">
        <v>5752</v>
      </c>
      <c r="C9214" s="280" t="s">
        <v>1204</v>
      </c>
      <c r="D9214" s="280" t="s">
        <v>1394</v>
      </c>
      <c r="E9214" s="80">
        <v>0.25173812528051354</v>
      </c>
      <c r="F9214" s="80">
        <v>708522</v>
      </c>
      <c r="G9214" s="80">
        <v>9</v>
      </c>
      <c r="H9214" s="280" t="s">
        <v>1394</v>
      </c>
      <c r="I9214" s="80"/>
    </row>
    <row r="9215" spans="1:9">
      <c r="A9215" s="280" t="s">
        <v>10625</v>
      </c>
      <c r="B9215" s="280" t="s">
        <v>5754</v>
      </c>
      <c r="C9215" s="280" t="s">
        <v>1204</v>
      </c>
      <c r="D9215" s="280" t="s">
        <v>1394</v>
      </c>
      <c r="E9215" s="80">
        <v>90844.011641840334</v>
      </c>
      <c r="F9215" s="80">
        <v>708522</v>
      </c>
      <c r="G9215" s="80">
        <v>9</v>
      </c>
      <c r="H9215" s="280" t="s">
        <v>1394</v>
      </c>
      <c r="I9215" s="80"/>
    </row>
    <row r="9216" spans="1:9">
      <c r="A9216" s="280" t="s">
        <v>10626</v>
      </c>
      <c r="B9216" s="280" t="s">
        <v>1457</v>
      </c>
      <c r="C9216" s="280" t="s">
        <v>1204</v>
      </c>
      <c r="D9216" s="280" t="s">
        <v>1211</v>
      </c>
      <c r="E9216" s="80">
        <v>0.13907981350492687</v>
      </c>
      <c r="F9216" s="80">
        <v>708522</v>
      </c>
      <c r="G9216" s="80">
        <v>9</v>
      </c>
      <c r="H9216" s="280" t="s">
        <v>1342</v>
      </c>
      <c r="I9216" s="80"/>
    </row>
    <row r="9217" spans="1:9">
      <c r="A9217" s="280" t="s">
        <v>10627</v>
      </c>
      <c r="B9217" s="280" t="s">
        <v>1457</v>
      </c>
      <c r="C9217" s="280" t="s">
        <v>1204</v>
      </c>
      <c r="D9217" s="280" t="s">
        <v>1212</v>
      </c>
      <c r="E9217" s="80">
        <v>0.15031486024185403</v>
      </c>
      <c r="F9217" s="80">
        <v>708522</v>
      </c>
      <c r="G9217" s="80">
        <v>9</v>
      </c>
      <c r="H9217" s="280" t="s">
        <v>1342</v>
      </c>
      <c r="I9217" s="80"/>
    </row>
    <row r="9218" spans="1:9">
      <c r="A9218" s="280" t="s">
        <v>10628</v>
      </c>
      <c r="B9218" s="280" t="s">
        <v>1457</v>
      </c>
      <c r="C9218" s="280" t="s">
        <v>1204</v>
      </c>
      <c r="D9218" s="280" t="s">
        <v>1213</v>
      </c>
      <c r="E9218" s="80">
        <v>0.13924997016289459</v>
      </c>
      <c r="F9218" s="80">
        <v>708522</v>
      </c>
      <c r="G9218" s="80">
        <v>9</v>
      </c>
      <c r="H9218" s="280" t="s">
        <v>1342</v>
      </c>
      <c r="I9218" s="80"/>
    </row>
    <row r="9219" spans="1:9">
      <c r="A9219" s="280" t="s">
        <v>10629</v>
      </c>
      <c r="B9219" s="280" t="s">
        <v>1457</v>
      </c>
      <c r="C9219" s="280" t="s">
        <v>1204</v>
      </c>
      <c r="D9219" s="280" t="s">
        <v>1214</v>
      </c>
      <c r="E9219" s="80">
        <v>0.14958243640563751</v>
      </c>
      <c r="F9219" s="80">
        <v>708522</v>
      </c>
      <c r="G9219" s="80">
        <v>9</v>
      </c>
      <c r="H9219" s="280" t="s">
        <v>1342</v>
      </c>
      <c r="I9219" s="80"/>
    </row>
    <row r="9220" spans="1:9">
      <c r="A9220" s="280" t="s">
        <v>10630</v>
      </c>
      <c r="B9220" s="280" t="s">
        <v>1457</v>
      </c>
      <c r="C9220" s="280" t="s">
        <v>1204</v>
      </c>
      <c r="D9220" s="280" t="s">
        <v>1215</v>
      </c>
      <c r="E9220" s="80">
        <v>0.14921233536934131</v>
      </c>
      <c r="F9220" s="80">
        <v>708522</v>
      </c>
      <c r="G9220" s="80">
        <v>9</v>
      </c>
      <c r="H9220" s="280" t="s">
        <v>1342</v>
      </c>
      <c r="I9220" s="80"/>
    </row>
    <row r="9221" spans="1:9">
      <c r="A9221" s="280" t="s">
        <v>10631</v>
      </c>
      <c r="B9221" s="280" t="s">
        <v>1457</v>
      </c>
      <c r="C9221" s="280" t="s">
        <v>1204</v>
      </c>
      <c r="D9221" s="280" t="s">
        <v>1216</v>
      </c>
      <c r="E9221" s="80">
        <v>0.22987267558072613</v>
      </c>
      <c r="F9221" s="80">
        <v>708522</v>
      </c>
      <c r="G9221" s="80">
        <v>9</v>
      </c>
      <c r="H9221" s="280" t="s">
        <v>1342</v>
      </c>
      <c r="I9221" s="80"/>
    </row>
    <row r="9222" spans="1:9">
      <c r="A9222" s="280" t="s">
        <v>10632</v>
      </c>
      <c r="B9222" s="280" t="s">
        <v>1457</v>
      </c>
      <c r="C9222" s="280" t="s">
        <v>1204</v>
      </c>
      <c r="D9222" s="280" t="s">
        <v>1217</v>
      </c>
      <c r="E9222" s="80">
        <v>0.14099508335655017</v>
      </c>
      <c r="F9222" s="80">
        <v>708522</v>
      </c>
      <c r="G9222" s="80">
        <v>9</v>
      </c>
      <c r="H9222" s="280" t="s">
        <v>1342</v>
      </c>
      <c r="I9222" s="80"/>
    </row>
    <row r="9223" spans="1:9">
      <c r="A9223" s="280" t="s">
        <v>10633</v>
      </c>
      <c r="B9223" s="280" t="s">
        <v>1457</v>
      </c>
      <c r="C9223" s="280" t="s">
        <v>1204</v>
      </c>
      <c r="D9223" s="280" t="s">
        <v>1218</v>
      </c>
      <c r="E9223" s="80">
        <v>0.15104560357138502</v>
      </c>
      <c r="F9223" s="80">
        <v>708522</v>
      </c>
      <c r="G9223" s="80">
        <v>9</v>
      </c>
      <c r="H9223" s="280" t="s">
        <v>1342</v>
      </c>
      <c r="I9223" s="80"/>
    </row>
    <row r="9224" spans="1:9">
      <c r="A9224" s="280" t="s">
        <v>10634</v>
      </c>
      <c r="B9224" s="280" t="s">
        <v>1457</v>
      </c>
      <c r="C9224" s="280" t="s">
        <v>1204</v>
      </c>
      <c r="D9224" s="280" t="s">
        <v>1219</v>
      </c>
      <c r="E9224" s="80">
        <v>16911.850638213429</v>
      </c>
      <c r="F9224" s="80">
        <v>708522</v>
      </c>
      <c r="G9224" s="80">
        <v>9</v>
      </c>
      <c r="H9224" s="280" t="s">
        <v>1342</v>
      </c>
      <c r="I9224" s="80"/>
    </row>
    <row r="9225" spans="1:9">
      <c r="A9225" s="280" t="s">
        <v>10635</v>
      </c>
      <c r="B9225" s="280" t="s">
        <v>1457</v>
      </c>
      <c r="C9225" s="280" t="s">
        <v>1204</v>
      </c>
      <c r="D9225" s="280" t="s">
        <v>1347</v>
      </c>
      <c r="E9225" s="80">
        <v>0.56424471087461814</v>
      </c>
      <c r="F9225" s="80">
        <v>708522</v>
      </c>
      <c r="G9225" s="80">
        <v>9</v>
      </c>
      <c r="H9225" s="280" t="s">
        <v>1342</v>
      </c>
      <c r="I9225" s="80"/>
    </row>
    <row r="9226" spans="1:9">
      <c r="A9226" s="280" t="s">
        <v>10636</v>
      </c>
      <c r="B9226" s="280" t="s">
        <v>1457</v>
      </c>
      <c r="C9226" s="280" t="s">
        <v>1204</v>
      </c>
      <c r="D9226" s="280" t="s">
        <v>1344</v>
      </c>
      <c r="E9226" s="80">
        <v>1.3824320650487305</v>
      </c>
      <c r="F9226" s="80">
        <v>708522</v>
      </c>
      <c r="G9226" s="80">
        <v>9</v>
      </c>
      <c r="H9226" s="280" t="s">
        <v>1342</v>
      </c>
      <c r="I9226" s="80"/>
    </row>
    <row r="9227" spans="1:9">
      <c r="A9227" s="280" t="s">
        <v>10637</v>
      </c>
      <c r="B9227" s="280" t="s">
        <v>5748</v>
      </c>
      <c r="C9227" s="280" t="s">
        <v>1205</v>
      </c>
      <c r="D9227" s="280" t="s">
        <v>1394</v>
      </c>
      <c r="E9227" s="80">
        <v>83043</v>
      </c>
      <c r="F9227" s="80">
        <v>708522</v>
      </c>
      <c r="G9227" s="80">
        <v>9</v>
      </c>
      <c r="H9227" s="280" t="s">
        <v>1394</v>
      </c>
      <c r="I9227" s="80"/>
    </row>
    <row r="9228" spans="1:9">
      <c r="A9228" s="280" t="s">
        <v>10638</v>
      </c>
      <c r="B9228" s="280" t="s">
        <v>5750</v>
      </c>
      <c r="C9228" s="280" t="s">
        <v>1205</v>
      </c>
      <c r="D9228" s="280" t="s">
        <v>1394</v>
      </c>
      <c r="E9228" s="80">
        <v>36096264306.375</v>
      </c>
      <c r="F9228" s="80">
        <v>708522</v>
      </c>
      <c r="G9228" s="80">
        <v>9</v>
      </c>
      <c r="H9228" s="280" t="s">
        <v>1394</v>
      </c>
      <c r="I9228" s="80"/>
    </row>
    <row r="9229" spans="1:9">
      <c r="A9229" s="280" t="s">
        <v>10639</v>
      </c>
      <c r="B9229" s="280" t="s">
        <v>5752</v>
      </c>
      <c r="C9229" s="280" t="s">
        <v>1205</v>
      </c>
      <c r="D9229" s="280" t="s">
        <v>1394</v>
      </c>
      <c r="E9229" s="80">
        <v>0.1172059583188666</v>
      </c>
      <c r="F9229" s="80">
        <v>708522</v>
      </c>
      <c r="G9229" s="80">
        <v>9</v>
      </c>
      <c r="H9229" s="280" t="s">
        <v>1394</v>
      </c>
      <c r="I9229" s="80"/>
    </row>
    <row r="9230" spans="1:9">
      <c r="A9230" s="280" t="s">
        <v>10640</v>
      </c>
      <c r="B9230" s="280" t="s">
        <v>5754</v>
      </c>
      <c r="C9230" s="280" t="s">
        <v>1205</v>
      </c>
      <c r="D9230" s="280" t="s">
        <v>1394</v>
      </c>
      <c r="E9230" s="80">
        <v>50945.862381655053</v>
      </c>
      <c r="F9230" s="80">
        <v>708522</v>
      </c>
      <c r="G9230" s="80">
        <v>9</v>
      </c>
      <c r="H9230" s="280" t="s">
        <v>1394</v>
      </c>
      <c r="I9230" s="80"/>
    </row>
    <row r="9231" spans="1:9">
      <c r="A9231" s="280" t="s">
        <v>10641</v>
      </c>
      <c r="B9231" s="280" t="s">
        <v>1457</v>
      </c>
      <c r="C9231" s="280" t="s">
        <v>1205</v>
      </c>
      <c r="D9231" s="280" t="s">
        <v>1211</v>
      </c>
      <c r="E9231" s="80">
        <v>0.1642821986420698</v>
      </c>
      <c r="F9231" s="80">
        <v>708522</v>
      </c>
      <c r="G9231" s="80">
        <v>9</v>
      </c>
      <c r="H9231" s="280" t="s">
        <v>1342</v>
      </c>
      <c r="I9231" s="80"/>
    </row>
    <row r="9232" spans="1:9">
      <c r="A9232" s="280" t="s">
        <v>10642</v>
      </c>
      <c r="B9232" s="280" t="s">
        <v>1457</v>
      </c>
      <c r="C9232" s="280" t="s">
        <v>1205</v>
      </c>
      <c r="D9232" s="280" t="s">
        <v>1212</v>
      </c>
      <c r="E9232" s="80">
        <v>0.17706855268820848</v>
      </c>
      <c r="F9232" s="80">
        <v>708522</v>
      </c>
      <c r="G9232" s="80">
        <v>9</v>
      </c>
      <c r="H9232" s="280" t="s">
        <v>1342</v>
      </c>
      <c r="I9232" s="80"/>
    </row>
    <row r="9233" spans="1:9">
      <c r="A9233" s="280" t="s">
        <v>10643</v>
      </c>
      <c r="B9233" s="280" t="s">
        <v>1457</v>
      </c>
      <c r="C9233" s="280" t="s">
        <v>1205</v>
      </c>
      <c r="D9233" s="280" t="s">
        <v>1213</v>
      </c>
      <c r="E9233" s="80">
        <v>0.16440020186345802</v>
      </c>
      <c r="F9233" s="80">
        <v>708522</v>
      </c>
      <c r="G9233" s="80">
        <v>9</v>
      </c>
      <c r="H9233" s="280" t="s">
        <v>1342</v>
      </c>
      <c r="I9233" s="80"/>
    </row>
    <row r="9234" spans="1:9">
      <c r="A9234" s="280" t="s">
        <v>10644</v>
      </c>
      <c r="B9234" s="280" t="s">
        <v>1457</v>
      </c>
      <c r="C9234" s="280" t="s">
        <v>1205</v>
      </c>
      <c r="D9234" s="280" t="s">
        <v>1214</v>
      </c>
      <c r="E9234" s="80">
        <v>0.17616299255298515</v>
      </c>
      <c r="F9234" s="80">
        <v>708522</v>
      </c>
      <c r="G9234" s="80">
        <v>9</v>
      </c>
      <c r="H9234" s="280" t="s">
        <v>1342</v>
      </c>
      <c r="I9234" s="80"/>
    </row>
    <row r="9235" spans="1:9">
      <c r="A9235" s="280" t="s">
        <v>10645</v>
      </c>
      <c r="B9235" s="280" t="s">
        <v>1457</v>
      </c>
      <c r="C9235" s="280" t="s">
        <v>1205</v>
      </c>
      <c r="D9235" s="280" t="s">
        <v>1215</v>
      </c>
      <c r="E9235" s="80">
        <v>0.17652530546523645</v>
      </c>
      <c r="F9235" s="80">
        <v>708522</v>
      </c>
      <c r="G9235" s="80">
        <v>9</v>
      </c>
      <c r="H9235" s="280" t="s">
        <v>1342</v>
      </c>
      <c r="I9235" s="80"/>
    </row>
    <row r="9236" spans="1:9">
      <c r="A9236" s="280" t="s">
        <v>10646</v>
      </c>
      <c r="B9236" s="280" t="s">
        <v>1457</v>
      </c>
      <c r="C9236" s="280" t="s">
        <v>1205</v>
      </c>
      <c r="D9236" s="280" t="s">
        <v>1216</v>
      </c>
      <c r="E9236" s="80">
        <v>0.26419897053036223</v>
      </c>
      <c r="F9236" s="80">
        <v>708522</v>
      </c>
      <c r="G9236" s="80">
        <v>9</v>
      </c>
      <c r="H9236" s="280" t="s">
        <v>1342</v>
      </c>
      <c r="I9236" s="80"/>
    </row>
    <row r="9237" spans="1:9">
      <c r="A9237" s="280" t="s">
        <v>10647</v>
      </c>
      <c r="B9237" s="280" t="s">
        <v>1457</v>
      </c>
      <c r="C9237" s="280" t="s">
        <v>1205</v>
      </c>
      <c r="D9237" s="280" t="s">
        <v>1217</v>
      </c>
      <c r="E9237" s="80">
        <v>0.16453925797657015</v>
      </c>
      <c r="F9237" s="80">
        <v>708522</v>
      </c>
      <c r="G9237" s="80">
        <v>9</v>
      </c>
      <c r="H9237" s="280" t="s">
        <v>1342</v>
      </c>
      <c r="I9237" s="80"/>
    </row>
    <row r="9238" spans="1:9">
      <c r="A9238" s="280" t="s">
        <v>10648</v>
      </c>
      <c r="B9238" s="280" t="s">
        <v>1457</v>
      </c>
      <c r="C9238" s="280" t="s">
        <v>1205</v>
      </c>
      <c r="D9238" s="280" t="s">
        <v>1218</v>
      </c>
      <c r="E9238" s="80">
        <v>0.24808541707408474</v>
      </c>
      <c r="F9238" s="80">
        <v>708522</v>
      </c>
      <c r="G9238" s="80">
        <v>9</v>
      </c>
      <c r="H9238" s="280" t="s">
        <v>1342</v>
      </c>
      <c r="I9238" s="80"/>
    </row>
    <row r="9239" spans="1:9">
      <c r="A9239" s="280" t="s">
        <v>10649</v>
      </c>
      <c r="B9239" s="280" t="s">
        <v>1457</v>
      </c>
      <c r="C9239" s="280" t="s">
        <v>1205</v>
      </c>
      <c r="D9239" s="280" t="s">
        <v>1219</v>
      </c>
      <c r="E9239" s="80">
        <v>13930.496123408398</v>
      </c>
      <c r="F9239" s="80">
        <v>708522</v>
      </c>
      <c r="G9239" s="80">
        <v>9</v>
      </c>
      <c r="H9239" s="280" t="s">
        <v>1342</v>
      </c>
      <c r="I9239" s="80"/>
    </row>
    <row r="9240" spans="1:9">
      <c r="A9240" s="280" t="s">
        <v>10650</v>
      </c>
      <c r="B9240" s="280" t="s">
        <v>1457</v>
      </c>
      <c r="C9240" s="280" t="s">
        <v>1205</v>
      </c>
      <c r="D9240" s="280" t="s">
        <v>1347</v>
      </c>
      <c r="E9240" s="80">
        <v>0.66574173370374423</v>
      </c>
      <c r="F9240" s="80">
        <v>708522</v>
      </c>
      <c r="G9240" s="80">
        <v>9</v>
      </c>
      <c r="H9240" s="280" t="s">
        <v>1342</v>
      </c>
      <c r="I9240" s="80"/>
    </row>
    <row r="9241" spans="1:9">
      <c r="A9241" s="280" t="s">
        <v>10651</v>
      </c>
      <c r="B9241" s="280" t="s">
        <v>1457</v>
      </c>
      <c r="C9241" s="280" t="s">
        <v>1205</v>
      </c>
      <c r="D9241" s="280" t="s">
        <v>1344</v>
      </c>
      <c r="E9241" s="80">
        <v>1.6566609518754924</v>
      </c>
      <c r="F9241" s="80">
        <v>708522</v>
      </c>
      <c r="G9241" s="80">
        <v>9</v>
      </c>
      <c r="H9241" s="280" t="s">
        <v>1342</v>
      </c>
      <c r="I9241" s="80"/>
    </row>
    <row r="9242" spans="1:9">
      <c r="A9242" s="280" t="s">
        <v>10652</v>
      </c>
      <c r="B9242" s="280" t="s">
        <v>5748</v>
      </c>
      <c r="C9242" s="280" t="s">
        <v>1206</v>
      </c>
      <c r="D9242" s="280" t="s">
        <v>1394</v>
      </c>
      <c r="E9242" s="80">
        <v>87083</v>
      </c>
      <c r="F9242" s="80">
        <v>708522</v>
      </c>
      <c r="G9242" s="80">
        <v>9</v>
      </c>
      <c r="H9242" s="280" t="s">
        <v>1394</v>
      </c>
      <c r="I9242" s="80"/>
    </row>
    <row r="9243" spans="1:9">
      <c r="A9243" s="280" t="s">
        <v>10653</v>
      </c>
      <c r="B9243" s="280" t="s">
        <v>5750</v>
      </c>
      <c r="C9243" s="280" t="s">
        <v>1206</v>
      </c>
      <c r="D9243" s="280" t="s">
        <v>1394</v>
      </c>
      <c r="E9243" s="80">
        <v>173040200650.1875</v>
      </c>
      <c r="F9243" s="80">
        <v>708522</v>
      </c>
      <c r="G9243" s="80">
        <v>9</v>
      </c>
      <c r="H9243" s="280" t="s">
        <v>1394</v>
      </c>
      <c r="I9243" s="80"/>
    </row>
    <row r="9244" spans="1:9">
      <c r="A9244" s="280" t="s">
        <v>10654</v>
      </c>
      <c r="B9244" s="280" t="s">
        <v>5752</v>
      </c>
      <c r="C9244" s="280" t="s">
        <v>1206</v>
      </c>
      <c r="D9244" s="280" t="s">
        <v>1394</v>
      </c>
      <c r="E9244" s="80">
        <v>0.12290796898332021</v>
      </c>
      <c r="F9244" s="80">
        <v>708522</v>
      </c>
      <c r="G9244" s="80">
        <v>9</v>
      </c>
      <c r="H9244" s="280" t="s">
        <v>1394</v>
      </c>
      <c r="I9244" s="80"/>
    </row>
    <row r="9245" spans="1:9">
      <c r="A9245" s="280" t="s">
        <v>10655</v>
      </c>
      <c r="B9245" s="280" t="s">
        <v>5754</v>
      </c>
      <c r="C9245" s="280" t="s">
        <v>1206</v>
      </c>
      <c r="D9245" s="280" t="s">
        <v>1394</v>
      </c>
      <c r="E9245" s="80">
        <v>244226.99739766374</v>
      </c>
      <c r="F9245" s="80">
        <v>708522</v>
      </c>
      <c r="G9245" s="80">
        <v>9</v>
      </c>
      <c r="H9245" s="280" t="s">
        <v>1394</v>
      </c>
      <c r="I9245" s="80"/>
    </row>
    <row r="9246" spans="1:9">
      <c r="A9246" s="280" t="s">
        <v>10656</v>
      </c>
      <c r="B9246" s="280" t="s">
        <v>1457</v>
      </c>
      <c r="C9246" s="280" t="s">
        <v>1206</v>
      </c>
      <c r="D9246" s="280" t="s">
        <v>1211</v>
      </c>
      <c r="E9246" s="80">
        <v>0.75612364542189803</v>
      </c>
      <c r="F9246" s="80">
        <v>708522</v>
      </c>
      <c r="G9246" s="80">
        <v>9</v>
      </c>
      <c r="H9246" s="280" t="s">
        <v>1342</v>
      </c>
      <c r="I9246" s="80"/>
    </row>
    <row r="9247" spans="1:9">
      <c r="A9247" s="280" t="s">
        <v>10657</v>
      </c>
      <c r="B9247" s="280" t="s">
        <v>1457</v>
      </c>
      <c r="C9247" s="280" t="s">
        <v>1206</v>
      </c>
      <c r="D9247" s="280" t="s">
        <v>1212</v>
      </c>
      <c r="E9247" s="80">
        <v>0.80841603171233878</v>
      </c>
      <c r="F9247" s="80">
        <v>708522</v>
      </c>
      <c r="G9247" s="80">
        <v>9</v>
      </c>
      <c r="H9247" s="280" t="s">
        <v>1342</v>
      </c>
      <c r="I9247" s="80"/>
    </row>
    <row r="9248" spans="1:9">
      <c r="A9248" s="280" t="s">
        <v>10658</v>
      </c>
      <c r="B9248" s="280" t="s">
        <v>1457</v>
      </c>
      <c r="C9248" s="280" t="s">
        <v>1206</v>
      </c>
      <c r="D9248" s="280" t="s">
        <v>1213</v>
      </c>
      <c r="E9248" s="80">
        <v>0.75727719196905896</v>
      </c>
      <c r="F9248" s="80">
        <v>708522</v>
      </c>
      <c r="G9248" s="80">
        <v>9</v>
      </c>
      <c r="H9248" s="280" t="s">
        <v>1342</v>
      </c>
      <c r="I9248" s="80"/>
    </row>
    <row r="9249" spans="1:9">
      <c r="A9249" s="280" t="s">
        <v>10659</v>
      </c>
      <c r="B9249" s="280" t="s">
        <v>1457</v>
      </c>
      <c r="C9249" s="280" t="s">
        <v>1206</v>
      </c>
      <c r="D9249" s="280" t="s">
        <v>1214</v>
      </c>
      <c r="E9249" s="80">
        <v>0.80544630605404899</v>
      </c>
      <c r="F9249" s="80">
        <v>708522</v>
      </c>
      <c r="G9249" s="80">
        <v>9</v>
      </c>
      <c r="H9249" s="280" t="s">
        <v>1342</v>
      </c>
      <c r="I9249" s="80"/>
    </row>
    <row r="9250" spans="1:9">
      <c r="A9250" s="280" t="s">
        <v>10660</v>
      </c>
      <c r="B9250" s="280" t="s">
        <v>1457</v>
      </c>
      <c r="C9250" s="280" t="s">
        <v>1206</v>
      </c>
      <c r="D9250" s="280" t="s">
        <v>1215</v>
      </c>
      <c r="E9250" s="80">
        <v>0.80689123135267127</v>
      </c>
      <c r="F9250" s="80">
        <v>708522</v>
      </c>
      <c r="G9250" s="80">
        <v>9</v>
      </c>
      <c r="H9250" s="280" t="s">
        <v>1342</v>
      </c>
      <c r="I9250" s="80"/>
    </row>
    <row r="9251" spans="1:9">
      <c r="A9251" s="280" t="s">
        <v>10661</v>
      </c>
      <c r="B9251" s="280" t="s">
        <v>1457</v>
      </c>
      <c r="C9251" s="280" t="s">
        <v>1206</v>
      </c>
      <c r="D9251" s="280" t="s">
        <v>1216</v>
      </c>
      <c r="E9251" s="80">
        <v>1.0589594557936375</v>
      </c>
      <c r="F9251" s="80">
        <v>708522</v>
      </c>
      <c r="G9251" s="80">
        <v>9</v>
      </c>
      <c r="H9251" s="280" t="s">
        <v>1342</v>
      </c>
      <c r="I9251" s="80"/>
    </row>
    <row r="9252" spans="1:9">
      <c r="A9252" s="280" t="s">
        <v>10662</v>
      </c>
      <c r="B9252" s="280" t="s">
        <v>1457</v>
      </c>
      <c r="C9252" s="280" t="s">
        <v>1206</v>
      </c>
      <c r="D9252" s="280" t="s">
        <v>1217</v>
      </c>
      <c r="E9252" s="80">
        <v>0.7603145528252675</v>
      </c>
      <c r="F9252" s="80">
        <v>708522</v>
      </c>
      <c r="G9252" s="80">
        <v>9</v>
      </c>
      <c r="H9252" s="280" t="s">
        <v>1342</v>
      </c>
      <c r="I9252" s="80"/>
    </row>
    <row r="9253" spans="1:9">
      <c r="A9253" s="280" t="s">
        <v>10663</v>
      </c>
      <c r="B9253" s="280" t="s">
        <v>1457</v>
      </c>
      <c r="C9253" s="280" t="s">
        <v>1206</v>
      </c>
      <c r="D9253" s="280" t="s">
        <v>1218</v>
      </c>
      <c r="E9253" s="80">
        <v>0.45478213910485293</v>
      </c>
      <c r="F9253" s="80">
        <v>708522</v>
      </c>
      <c r="G9253" s="80">
        <v>9</v>
      </c>
      <c r="H9253" s="280" t="s">
        <v>1342</v>
      </c>
      <c r="I9253" s="80"/>
    </row>
    <row r="9254" spans="1:9">
      <c r="A9254" s="280" t="s">
        <v>10664</v>
      </c>
      <c r="B9254" s="280" t="s">
        <v>1457</v>
      </c>
      <c r="C9254" s="280" t="s">
        <v>1206</v>
      </c>
      <c r="D9254" s="280" t="s">
        <v>1219</v>
      </c>
      <c r="E9254" s="80">
        <v>8205.3738134517425</v>
      </c>
      <c r="F9254" s="80">
        <v>708522</v>
      </c>
      <c r="G9254" s="80">
        <v>9</v>
      </c>
      <c r="H9254" s="280" t="s">
        <v>1342</v>
      </c>
      <c r="I9254" s="80"/>
    </row>
    <row r="9255" spans="1:9">
      <c r="A9255" s="280" t="s">
        <v>10665</v>
      </c>
      <c r="B9255" s="280" t="s">
        <v>1457</v>
      </c>
      <c r="C9255" s="280" t="s">
        <v>1206</v>
      </c>
      <c r="D9255" s="280" t="s">
        <v>1347</v>
      </c>
      <c r="E9255" s="80">
        <v>2.8530875327193619</v>
      </c>
      <c r="F9255" s="80">
        <v>708522</v>
      </c>
      <c r="G9255" s="80">
        <v>9</v>
      </c>
      <c r="H9255" s="280" t="s">
        <v>1342</v>
      </c>
      <c r="I9255" s="80"/>
    </row>
    <row r="9256" spans="1:9">
      <c r="A9256" s="280" t="s">
        <v>10666</v>
      </c>
      <c r="B9256" s="280" t="s">
        <v>1457</v>
      </c>
      <c r="C9256" s="280" t="s">
        <v>1206</v>
      </c>
      <c r="D9256" s="280" t="s">
        <v>1344</v>
      </c>
      <c r="E9256" s="80">
        <v>7.4569852747706777</v>
      </c>
      <c r="F9256" s="80">
        <v>708522</v>
      </c>
      <c r="G9256" s="80">
        <v>9</v>
      </c>
      <c r="H9256" s="280" t="s">
        <v>1342</v>
      </c>
      <c r="I9256" s="80"/>
    </row>
    <row r="9257" spans="1:9">
      <c r="A9257" s="280" t="s">
        <v>10667</v>
      </c>
      <c r="B9257" s="280" t="s">
        <v>5748</v>
      </c>
      <c r="C9257" s="280" t="s">
        <v>1207</v>
      </c>
      <c r="D9257" s="280" t="s">
        <v>1394</v>
      </c>
      <c r="E9257" s="80">
        <v>139706</v>
      </c>
      <c r="F9257" s="80">
        <v>708522</v>
      </c>
      <c r="G9257" s="80">
        <v>9</v>
      </c>
      <c r="H9257" s="280" t="s">
        <v>1394</v>
      </c>
      <c r="I9257" s="80"/>
    </row>
    <row r="9258" spans="1:9">
      <c r="A9258" s="280" t="s">
        <v>10668</v>
      </c>
      <c r="B9258" s="280" t="s">
        <v>5750</v>
      </c>
      <c r="C9258" s="280" t="s">
        <v>1207</v>
      </c>
      <c r="D9258" s="280" t="s">
        <v>1394</v>
      </c>
      <c r="E9258" s="80">
        <v>1209402135.776123</v>
      </c>
      <c r="F9258" s="80">
        <v>708522</v>
      </c>
      <c r="G9258" s="80">
        <v>9</v>
      </c>
      <c r="H9258" s="280" t="s">
        <v>1394</v>
      </c>
      <c r="I9258" s="80"/>
    </row>
    <row r="9259" spans="1:9">
      <c r="A9259" s="280" t="s">
        <v>10669</v>
      </c>
      <c r="B9259" s="280" t="s">
        <v>5752</v>
      </c>
      <c r="C9259" s="280" t="s">
        <v>1207</v>
      </c>
      <c r="D9259" s="280" t="s">
        <v>1394</v>
      </c>
      <c r="E9259" s="80">
        <v>0.19717948066538513</v>
      </c>
      <c r="F9259" s="80">
        <v>708522</v>
      </c>
      <c r="G9259" s="80">
        <v>9</v>
      </c>
      <c r="H9259" s="280" t="s">
        <v>1394</v>
      </c>
      <c r="I9259" s="80"/>
    </row>
    <row r="9260" spans="1:9">
      <c r="A9260" s="280" t="s">
        <v>10670</v>
      </c>
      <c r="B9260" s="280" t="s">
        <v>5754</v>
      </c>
      <c r="C9260" s="280" t="s">
        <v>1207</v>
      </c>
      <c r="D9260" s="280" t="s">
        <v>1394</v>
      </c>
      <c r="E9260" s="80">
        <v>1706.9366029228775</v>
      </c>
      <c r="F9260" s="80">
        <v>708522</v>
      </c>
      <c r="G9260" s="80">
        <v>9</v>
      </c>
      <c r="H9260" s="280" t="s">
        <v>1394</v>
      </c>
      <c r="I9260" s="80"/>
    </row>
    <row r="9261" spans="1:9">
      <c r="A9261" s="280" t="s">
        <v>10671</v>
      </c>
      <c r="B9261" s="280" t="s">
        <v>1457</v>
      </c>
      <c r="C9261" s="280" t="s">
        <v>1207</v>
      </c>
      <c r="D9261" s="280" t="s">
        <v>1211</v>
      </c>
      <c r="E9261" s="80">
        <v>3.404037780609315E-3</v>
      </c>
      <c r="F9261" s="80">
        <v>708522</v>
      </c>
      <c r="G9261" s="80">
        <v>9</v>
      </c>
      <c r="H9261" s="280" t="s">
        <v>1342</v>
      </c>
      <c r="I9261" s="80"/>
    </row>
    <row r="9262" spans="1:9">
      <c r="A9262" s="280" t="s">
        <v>10672</v>
      </c>
      <c r="B9262" s="280" t="s">
        <v>1457</v>
      </c>
      <c r="C9262" s="280" t="s">
        <v>1207</v>
      </c>
      <c r="D9262" s="280" t="s">
        <v>1212</v>
      </c>
      <c r="E9262" s="80">
        <v>3.7757553466295406E-3</v>
      </c>
      <c r="F9262" s="80">
        <v>708522</v>
      </c>
      <c r="G9262" s="80">
        <v>9</v>
      </c>
      <c r="H9262" s="280" t="s">
        <v>1342</v>
      </c>
      <c r="I9262" s="80"/>
    </row>
    <row r="9263" spans="1:9">
      <c r="A9263" s="280" t="s">
        <v>10673</v>
      </c>
      <c r="B9263" s="280" t="s">
        <v>1457</v>
      </c>
      <c r="C9263" s="280" t="s">
        <v>1207</v>
      </c>
      <c r="D9263" s="280" t="s">
        <v>1213</v>
      </c>
      <c r="E9263" s="80">
        <v>3.4120493413762093E-3</v>
      </c>
      <c r="F9263" s="80">
        <v>708522</v>
      </c>
      <c r="G9263" s="80">
        <v>9</v>
      </c>
      <c r="H9263" s="280" t="s">
        <v>1342</v>
      </c>
      <c r="I9263" s="80"/>
    </row>
    <row r="9264" spans="1:9">
      <c r="A9264" s="280" t="s">
        <v>10674</v>
      </c>
      <c r="B9264" s="280" t="s">
        <v>1457</v>
      </c>
      <c r="C9264" s="280" t="s">
        <v>1207</v>
      </c>
      <c r="D9264" s="280" t="s">
        <v>1214</v>
      </c>
      <c r="E9264" s="80">
        <v>3.7288928884032005E-3</v>
      </c>
      <c r="F9264" s="80">
        <v>708522</v>
      </c>
      <c r="G9264" s="80">
        <v>9</v>
      </c>
      <c r="H9264" s="280" t="s">
        <v>1342</v>
      </c>
      <c r="I9264" s="80"/>
    </row>
    <row r="9265" spans="1:9">
      <c r="A9265" s="280" t="s">
        <v>10675</v>
      </c>
      <c r="B9265" s="280" t="s">
        <v>1457</v>
      </c>
      <c r="C9265" s="280" t="s">
        <v>1207</v>
      </c>
      <c r="D9265" s="280" t="s">
        <v>1215</v>
      </c>
      <c r="E9265" s="80">
        <v>8.7731324256128881E-3</v>
      </c>
      <c r="F9265" s="80">
        <v>708522</v>
      </c>
      <c r="G9265" s="80">
        <v>9</v>
      </c>
      <c r="H9265" s="280" t="s">
        <v>1342</v>
      </c>
      <c r="I9265" s="80"/>
    </row>
    <row r="9266" spans="1:9">
      <c r="A9266" s="280" t="s">
        <v>10676</v>
      </c>
      <c r="B9266" s="280" t="s">
        <v>1457</v>
      </c>
      <c r="C9266" s="280" t="s">
        <v>1207</v>
      </c>
      <c r="D9266" s="280" t="s">
        <v>1216</v>
      </c>
      <c r="E9266" s="80">
        <v>6.3109932062866241E-3</v>
      </c>
      <c r="F9266" s="80">
        <v>708522</v>
      </c>
      <c r="G9266" s="80">
        <v>9</v>
      </c>
      <c r="H9266" s="280" t="s">
        <v>1342</v>
      </c>
      <c r="I9266" s="80"/>
    </row>
    <row r="9267" spans="1:9">
      <c r="A9267" s="280" t="s">
        <v>10677</v>
      </c>
      <c r="B9267" s="280" t="s">
        <v>1457</v>
      </c>
      <c r="C9267" s="280" t="s">
        <v>1207</v>
      </c>
      <c r="D9267" s="280" t="s">
        <v>1217</v>
      </c>
      <c r="E9267" s="80">
        <v>3.9136937428394187E-3</v>
      </c>
      <c r="F9267" s="80">
        <v>708522</v>
      </c>
      <c r="G9267" s="80">
        <v>9</v>
      </c>
      <c r="H9267" s="280" t="s">
        <v>1342</v>
      </c>
      <c r="I9267" s="80"/>
    </row>
    <row r="9268" spans="1:9">
      <c r="A9268" s="280" t="s">
        <v>10678</v>
      </c>
      <c r="B9268" s="280" t="s">
        <v>1457</v>
      </c>
      <c r="C9268" s="280" t="s">
        <v>1207</v>
      </c>
      <c r="D9268" s="280" t="s">
        <v>1218</v>
      </c>
      <c r="E9268" s="80">
        <v>3.9348647203835416E-3</v>
      </c>
      <c r="F9268" s="80">
        <v>708522</v>
      </c>
      <c r="G9268" s="80">
        <v>9</v>
      </c>
      <c r="H9268" s="280" t="s">
        <v>1342</v>
      </c>
      <c r="I9268" s="80"/>
    </row>
    <row r="9269" spans="1:9">
      <c r="A9269" s="280" t="s">
        <v>10679</v>
      </c>
      <c r="B9269" s="280" t="s">
        <v>1457</v>
      </c>
      <c r="C9269" s="280" t="s">
        <v>1207</v>
      </c>
      <c r="D9269" s="280" t="s">
        <v>1219</v>
      </c>
      <c r="E9269" s="80">
        <v>596.10974136275797</v>
      </c>
      <c r="F9269" s="80">
        <v>708522</v>
      </c>
      <c r="G9269" s="80">
        <v>9</v>
      </c>
      <c r="H9269" s="280" t="s">
        <v>1342</v>
      </c>
      <c r="I9269" s="80"/>
    </row>
    <row r="9270" spans="1:9">
      <c r="A9270" s="280" t="s">
        <v>10680</v>
      </c>
      <c r="B9270" s="280" t="s">
        <v>1457</v>
      </c>
      <c r="C9270" s="280" t="s">
        <v>1207</v>
      </c>
      <c r="D9270" s="280" t="s">
        <v>1347</v>
      </c>
      <c r="E9270" s="80">
        <v>1.3664533800251094E-2</v>
      </c>
      <c r="F9270" s="80">
        <v>708522</v>
      </c>
      <c r="G9270" s="80">
        <v>9</v>
      </c>
      <c r="H9270" s="280" t="s">
        <v>1342</v>
      </c>
      <c r="I9270" s="80"/>
    </row>
    <row r="9271" spans="1:9">
      <c r="A9271" s="280" t="s">
        <v>10681</v>
      </c>
      <c r="B9271" s="280" t="s">
        <v>1457</v>
      </c>
      <c r="C9271" s="280" t="s">
        <v>1207</v>
      </c>
      <c r="D9271" s="280" t="s">
        <v>1344</v>
      </c>
      <c r="E9271" s="80">
        <v>3.3241737589046153E-2</v>
      </c>
      <c r="F9271" s="80">
        <v>708522</v>
      </c>
      <c r="G9271" s="80">
        <v>9</v>
      </c>
      <c r="H9271" s="280" t="s">
        <v>1342</v>
      </c>
      <c r="I9271" s="80"/>
    </row>
    <row r="9272" spans="1:9">
      <c r="A9272" s="280" t="s">
        <v>10682</v>
      </c>
      <c r="B9272" s="280" t="s">
        <v>5748</v>
      </c>
      <c r="C9272" s="280" t="s">
        <v>1208</v>
      </c>
      <c r="D9272" s="280" t="s">
        <v>1394</v>
      </c>
      <c r="E9272" s="80">
        <v>190137</v>
      </c>
      <c r="F9272" s="80">
        <v>708522</v>
      </c>
      <c r="G9272" s="80">
        <v>9</v>
      </c>
      <c r="H9272" s="280" t="s">
        <v>1394</v>
      </c>
      <c r="I9272" s="80"/>
    </row>
    <row r="9273" spans="1:9">
      <c r="A9273" s="280" t="s">
        <v>10683</v>
      </c>
      <c r="B9273" s="280" t="s">
        <v>5750</v>
      </c>
      <c r="C9273" s="280" t="s">
        <v>1208</v>
      </c>
      <c r="D9273" s="280" t="s">
        <v>1394</v>
      </c>
      <c r="E9273" s="80">
        <v>1512671091.5244141</v>
      </c>
      <c r="F9273" s="80">
        <v>708522</v>
      </c>
      <c r="G9273" s="80">
        <v>9</v>
      </c>
      <c r="H9273" s="280" t="s">
        <v>1394</v>
      </c>
      <c r="I9273" s="80"/>
    </row>
    <row r="9274" spans="1:9">
      <c r="A9274" s="280" t="s">
        <v>10684</v>
      </c>
      <c r="B9274" s="280" t="s">
        <v>5752</v>
      </c>
      <c r="C9274" s="280" t="s">
        <v>1208</v>
      </c>
      <c r="D9274" s="280" t="s">
        <v>1394</v>
      </c>
      <c r="E9274" s="80">
        <v>0.26835722814535046</v>
      </c>
      <c r="F9274" s="80">
        <v>708522</v>
      </c>
      <c r="G9274" s="80">
        <v>9</v>
      </c>
      <c r="H9274" s="280" t="s">
        <v>1394</v>
      </c>
      <c r="I9274" s="80"/>
    </row>
    <row r="9275" spans="1:9">
      <c r="A9275" s="280" t="s">
        <v>10685</v>
      </c>
      <c r="B9275" s="280" t="s">
        <v>5754</v>
      </c>
      <c r="C9275" s="280" t="s">
        <v>1208</v>
      </c>
      <c r="D9275" s="280" t="s">
        <v>1394</v>
      </c>
      <c r="E9275" s="80">
        <v>2134.9670038819036</v>
      </c>
      <c r="F9275" s="80">
        <v>708522</v>
      </c>
      <c r="G9275" s="80">
        <v>9</v>
      </c>
      <c r="H9275" s="280" t="s">
        <v>1394</v>
      </c>
      <c r="I9275" s="80"/>
    </row>
    <row r="9276" spans="1:9">
      <c r="A9276" s="280" t="s">
        <v>10686</v>
      </c>
      <c r="B9276" s="280" t="s">
        <v>1457</v>
      </c>
      <c r="C9276" s="280" t="s">
        <v>1208</v>
      </c>
      <c r="D9276" s="280" t="s">
        <v>1211</v>
      </c>
      <c r="E9276" s="80">
        <v>3.0927662603779243E-3</v>
      </c>
      <c r="F9276" s="80">
        <v>708522</v>
      </c>
      <c r="G9276" s="80">
        <v>9</v>
      </c>
      <c r="H9276" s="280" t="s">
        <v>1342</v>
      </c>
      <c r="I9276" s="80"/>
    </row>
    <row r="9277" spans="1:9">
      <c r="A9277" s="280" t="s">
        <v>10687</v>
      </c>
      <c r="B9277" s="280" t="s">
        <v>1457</v>
      </c>
      <c r="C9277" s="280" t="s">
        <v>1208</v>
      </c>
      <c r="D9277" s="280" t="s">
        <v>1212</v>
      </c>
      <c r="E9277" s="80">
        <v>3.3632672487080417E-3</v>
      </c>
      <c r="F9277" s="80">
        <v>708522</v>
      </c>
      <c r="G9277" s="80">
        <v>9</v>
      </c>
      <c r="H9277" s="280" t="s">
        <v>1342</v>
      </c>
      <c r="I9277" s="80"/>
    </row>
    <row r="9278" spans="1:9">
      <c r="A9278" s="280" t="s">
        <v>10688</v>
      </c>
      <c r="B9278" s="280" t="s">
        <v>1457</v>
      </c>
      <c r="C9278" s="280" t="s">
        <v>1208</v>
      </c>
      <c r="D9278" s="280" t="s">
        <v>1213</v>
      </c>
      <c r="E9278" s="80">
        <v>3.0963721533554412E-3</v>
      </c>
      <c r="F9278" s="80">
        <v>708522</v>
      </c>
      <c r="G9278" s="80">
        <v>9</v>
      </c>
      <c r="H9278" s="280" t="s">
        <v>1342</v>
      </c>
      <c r="I9278" s="80"/>
    </row>
    <row r="9279" spans="1:9">
      <c r="A9279" s="280" t="s">
        <v>10689</v>
      </c>
      <c r="B9279" s="280" t="s">
        <v>1457</v>
      </c>
      <c r="C9279" s="280" t="s">
        <v>1208</v>
      </c>
      <c r="D9279" s="280" t="s">
        <v>1214</v>
      </c>
      <c r="E9279" s="80">
        <v>3.3325202140183021E-3</v>
      </c>
      <c r="F9279" s="80">
        <v>708522</v>
      </c>
      <c r="G9279" s="80">
        <v>9</v>
      </c>
      <c r="H9279" s="280" t="s">
        <v>1342</v>
      </c>
      <c r="I9279" s="80"/>
    </row>
    <row r="9280" spans="1:9">
      <c r="A9280" s="280" t="s">
        <v>10690</v>
      </c>
      <c r="B9280" s="280" t="s">
        <v>1457</v>
      </c>
      <c r="C9280" s="280" t="s">
        <v>1208</v>
      </c>
      <c r="D9280" s="280" t="s">
        <v>1215</v>
      </c>
      <c r="E9280" s="80">
        <v>8.5936124825406485E-3</v>
      </c>
      <c r="F9280" s="80">
        <v>708522</v>
      </c>
      <c r="G9280" s="80">
        <v>9</v>
      </c>
      <c r="H9280" s="280" t="s">
        <v>1342</v>
      </c>
      <c r="I9280" s="80"/>
    </row>
    <row r="9281" spans="1:9">
      <c r="A9281" s="280" t="s">
        <v>10691</v>
      </c>
      <c r="B9281" s="280" t="s">
        <v>1457</v>
      </c>
      <c r="C9281" s="280" t="s">
        <v>1208</v>
      </c>
      <c r="D9281" s="280" t="s">
        <v>1216</v>
      </c>
      <c r="E9281" s="80">
        <v>5.4347599104183969E-3</v>
      </c>
      <c r="F9281" s="80">
        <v>708522</v>
      </c>
      <c r="G9281" s="80">
        <v>9</v>
      </c>
      <c r="H9281" s="280" t="s">
        <v>1342</v>
      </c>
      <c r="I9281" s="80"/>
    </row>
    <row r="9282" spans="1:9">
      <c r="A9282" s="280" t="s">
        <v>10692</v>
      </c>
      <c r="B9282" s="280" t="s">
        <v>1457</v>
      </c>
      <c r="C9282" s="280" t="s">
        <v>1208</v>
      </c>
      <c r="D9282" s="280" t="s">
        <v>1217</v>
      </c>
      <c r="E9282" s="80">
        <v>3.5565297151585904E-3</v>
      </c>
      <c r="F9282" s="80">
        <v>708522</v>
      </c>
      <c r="G9282" s="80">
        <v>9</v>
      </c>
      <c r="H9282" s="280" t="s">
        <v>1342</v>
      </c>
      <c r="I9282" s="80"/>
    </row>
    <row r="9283" spans="1:9">
      <c r="A9283" s="280" t="s">
        <v>10693</v>
      </c>
      <c r="B9283" s="280" t="s">
        <v>1457</v>
      </c>
      <c r="C9283" s="280" t="s">
        <v>1208</v>
      </c>
      <c r="D9283" s="280" t="s">
        <v>1218</v>
      </c>
      <c r="E9283" s="80">
        <v>3.7008979849458986E-3</v>
      </c>
      <c r="F9283" s="80">
        <v>708522</v>
      </c>
      <c r="G9283" s="80">
        <v>9</v>
      </c>
      <c r="H9283" s="280" t="s">
        <v>1342</v>
      </c>
      <c r="I9283" s="80"/>
    </row>
    <row r="9284" spans="1:9">
      <c r="A9284" s="280" t="s">
        <v>10694</v>
      </c>
      <c r="B9284" s="280" t="s">
        <v>1457</v>
      </c>
      <c r="C9284" s="280" t="s">
        <v>1208</v>
      </c>
      <c r="D9284" s="280" t="s">
        <v>1219</v>
      </c>
      <c r="E9284" s="80">
        <v>307.89970202779892</v>
      </c>
      <c r="F9284" s="80">
        <v>708522</v>
      </c>
      <c r="G9284" s="80">
        <v>9</v>
      </c>
      <c r="H9284" s="280" t="s">
        <v>1342</v>
      </c>
      <c r="I9284" s="80"/>
    </row>
    <row r="9285" spans="1:9">
      <c r="A9285" s="280" t="s">
        <v>10695</v>
      </c>
      <c r="B9285" s="280" t="s">
        <v>1457</v>
      </c>
      <c r="C9285" s="280" t="s">
        <v>1208</v>
      </c>
      <c r="D9285" s="280" t="s">
        <v>1347</v>
      </c>
      <c r="E9285" s="80">
        <v>1.2381783581796032E-2</v>
      </c>
      <c r="F9285" s="80">
        <v>708522</v>
      </c>
      <c r="G9285" s="80">
        <v>9</v>
      </c>
      <c r="H9285" s="280" t="s">
        <v>1342</v>
      </c>
      <c r="I9285" s="80"/>
    </row>
    <row r="9286" spans="1:9">
      <c r="A9286" s="280" t="s">
        <v>10696</v>
      </c>
      <c r="B9286" s="280" t="s">
        <v>1457</v>
      </c>
      <c r="C9286" s="280" t="s">
        <v>1208</v>
      </c>
      <c r="D9286" s="280" t="s">
        <v>1344</v>
      </c>
      <c r="E9286" s="80">
        <v>3.0441946933203602E-2</v>
      </c>
      <c r="F9286" s="80">
        <v>708522</v>
      </c>
      <c r="G9286" s="80">
        <v>9</v>
      </c>
      <c r="H9286" s="280" t="s">
        <v>1342</v>
      </c>
      <c r="I9286" s="80"/>
    </row>
    <row r="9287" spans="1:9">
      <c r="A9287" s="280" t="s">
        <v>10697</v>
      </c>
      <c r="B9287" s="280" t="s">
        <v>5748</v>
      </c>
      <c r="C9287" s="280" t="s">
        <v>1209</v>
      </c>
      <c r="D9287" s="280" t="s">
        <v>1394</v>
      </c>
      <c r="E9287" s="80">
        <v>62748</v>
      </c>
      <c r="F9287" s="80">
        <v>708522</v>
      </c>
      <c r="G9287" s="80">
        <v>9</v>
      </c>
      <c r="H9287" s="280" t="s">
        <v>1394</v>
      </c>
      <c r="I9287" s="80"/>
    </row>
    <row r="9288" spans="1:9">
      <c r="A9288" s="280" t="s">
        <v>10698</v>
      </c>
      <c r="B9288" s="280" t="s">
        <v>5750</v>
      </c>
      <c r="C9288" s="280" t="s">
        <v>1209</v>
      </c>
      <c r="D9288" s="280" t="s">
        <v>1394</v>
      </c>
      <c r="E9288" s="80">
        <v>9936214860</v>
      </c>
      <c r="F9288" s="80">
        <v>708522</v>
      </c>
      <c r="G9288" s="80">
        <v>9</v>
      </c>
      <c r="H9288" s="280" t="s">
        <v>1394</v>
      </c>
      <c r="I9288" s="80"/>
    </row>
    <row r="9289" spans="1:9">
      <c r="A9289" s="280" t="s">
        <v>10699</v>
      </c>
      <c r="B9289" s="280" t="s">
        <v>5752</v>
      </c>
      <c r="C9289" s="280" t="s">
        <v>1209</v>
      </c>
      <c r="D9289" s="280" t="s">
        <v>1394</v>
      </c>
      <c r="E9289" s="80">
        <v>8.8561823062657197E-2</v>
      </c>
      <c r="F9289" s="80">
        <v>708522</v>
      </c>
      <c r="G9289" s="80">
        <v>9</v>
      </c>
      <c r="H9289" s="280" t="s">
        <v>1394</v>
      </c>
      <c r="I9289" s="80"/>
    </row>
    <row r="9290" spans="1:9">
      <c r="A9290" s="280" t="s">
        <v>10700</v>
      </c>
      <c r="B9290" s="280" t="s">
        <v>5754</v>
      </c>
      <c r="C9290" s="280" t="s">
        <v>1209</v>
      </c>
      <c r="D9290" s="280" t="s">
        <v>1394</v>
      </c>
      <c r="E9290" s="80">
        <v>14023.862152480799</v>
      </c>
      <c r="F9290" s="80">
        <v>708522</v>
      </c>
      <c r="G9290" s="80">
        <v>9</v>
      </c>
      <c r="H9290" s="280" t="s">
        <v>1394</v>
      </c>
      <c r="I9290" s="80"/>
    </row>
    <row r="9291" spans="1:9">
      <c r="A9291" s="280" t="s">
        <v>10701</v>
      </c>
      <c r="B9291" s="280" t="s">
        <v>1457</v>
      </c>
      <c r="C9291" s="280" t="s">
        <v>1209</v>
      </c>
      <c r="D9291" s="280" t="s">
        <v>1211</v>
      </c>
      <c r="E9291" s="80">
        <v>6.0847950761119235E-2</v>
      </c>
      <c r="F9291" s="80">
        <v>708522</v>
      </c>
      <c r="G9291" s="80">
        <v>9</v>
      </c>
      <c r="H9291" s="280" t="s">
        <v>1342</v>
      </c>
      <c r="I9291" s="80"/>
    </row>
    <row r="9292" spans="1:9">
      <c r="A9292" s="280" t="s">
        <v>10702</v>
      </c>
      <c r="B9292" s="280" t="s">
        <v>1457</v>
      </c>
      <c r="C9292" s="280" t="s">
        <v>1209</v>
      </c>
      <c r="D9292" s="280" t="s">
        <v>1212</v>
      </c>
      <c r="E9292" s="80">
        <v>6.3442220224386059E-2</v>
      </c>
      <c r="F9292" s="80">
        <v>708522</v>
      </c>
      <c r="G9292" s="80">
        <v>9</v>
      </c>
      <c r="H9292" s="280" t="s">
        <v>1342</v>
      </c>
      <c r="I9292" s="80"/>
    </row>
    <row r="9293" spans="1:9">
      <c r="A9293" s="280" t="s">
        <v>10703</v>
      </c>
      <c r="B9293" s="280" t="s">
        <v>1457</v>
      </c>
      <c r="C9293" s="280" t="s">
        <v>1209</v>
      </c>
      <c r="D9293" s="280" t="s">
        <v>1213</v>
      </c>
      <c r="E9293" s="80">
        <v>6.0995360425794204E-2</v>
      </c>
      <c r="F9293" s="80">
        <v>708522</v>
      </c>
      <c r="G9293" s="80">
        <v>9</v>
      </c>
      <c r="H9293" s="280" t="s">
        <v>1342</v>
      </c>
      <c r="I9293" s="80"/>
    </row>
    <row r="9294" spans="1:9">
      <c r="A9294" s="280" t="s">
        <v>10704</v>
      </c>
      <c r="B9294" s="280" t="s">
        <v>1457</v>
      </c>
      <c r="C9294" s="280" t="s">
        <v>1209</v>
      </c>
      <c r="D9294" s="280" t="s">
        <v>1214</v>
      </c>
      <c r="E9294" s="80">
        <v>6.3179764964203702E-2</v>
      </c>
      <c r="F9294" s="80">
        <v>708522</v>
      </c>
      <c r="G9294" s="80">
        <v>9</v>
      </c>
      <c r="H9294" s="280" t="s">
        <v>1342</v>
      </c>
      <c r="I9294" s="80"/>
    </row>
    <row r="9295" spans="1:9">
      <c r="A9295" s="280" t="s">
        <v>10705</v>
      </c>
      <c r="B9295" s="280" t="s">
        <v>1457</v>
      </c>
      <c r="C9295" s="280" t="s">
        <v>1209</v>
      </c>
      <c r="D9295" s="280" t="s">
        <v>1215</v>
      </c>
      <c r="E9295" s="80">
        <v>6.3423763555199478E-2</v>
      </c>
      <c r="F9295" s="80">
        <v>708522</v>
      </c>
      <c r="G9295" s="80">
        <v>9</v>
      </c>
      <c r="H9295" s="280" t="s">
        <v>1342</v>
      </c>
      <c r="I9295" s="80"/>
    </row>
    <row r="9296" spans="1:9">
      <c r="A9296" s="280" t="s">
        <v>10706</v>
      </c>
      <c r="B9296" s="280" t="s">
        <v>1457</v>
      </c>
      <c r="C9296" s="280" t="s">
        <v>1209</v>
      </c>
      <c r="D9296" s="280" t="s">
        <v>1216</v>
      </c>
      <c r="E9296" s="80">
        <v>9.9143443946978799E-2</v>
      </c>
      <c r="F9296" s="80">
        <v>708522</v>
      </c>
      <c r="G9296" s="80">
        <v>9</v>
      </c>
      <c r="H9296" s="280" t="s">
        <v>1342</v>
      </c>
      <c r="I9296" s="80"/>
    </row>
    <row r="9297" spans="1:9">
      <c r="A9297" s="280" t="s">
        <v>10707</v>
      </c>
      <c r="B9297" s="280" t="s">
        <v>1457</v>
      </c>
      <c r="C9297" s="280" t="s">
        <v>1209</v>
      </c>
      <c r="D9297" s="280" t="s">
        <v>1217</v>
      </c>
      <c r="E9297" s="80">
        <v>6.001414012111006E-2</v>
      </c>
      <c r="F9297" s="80">
        <v>708522</v>
      </c>
      <c r="G9297" s="80">
        <v>9</v>
      </c>
      <c r="H9297" s="280" t="s">
        <v>1342</v>
      </c>
      <c r="I9297" s="80"/>
    </row>
    <row r="9298" spans="1:9">
      <c r="A9298" s="280" t="s">
        <v>10708</v>
      </c>
      <c r="B9298" s="280" t="s">
        <v>1457</v>
      </c>
      <c r="C9298" s="280" t="s">
        <v>1209</v>
      </c>
      <c r="D9298" s="280" t="s">
        <v>1218</v>
      </c>
      <c r="E9298" s="80">
        <v>8.6219906909844268E-2</v>
      </c>
      <c r="F9298" s="80">
        <v>708522</v>
      </c>
      <c r="G9298" s="80">
        <v>9</v>
      </c>
      <c r="H9298" s="280" t="s">
        <v>1342</v>
      </c>
      <c r="I9298" s="80"/>
    </row>
    <row r="9299" spans="1:9">
      <c r="A9299" s="280" t="s">
        <v>10709</v>
      </c>
      <c r="B9299" s="280" t="s">
        <v>1457</v>
      </c>
      <c r="C9299" s="280" t="s">
        <v>1209</v>
      </c>
      <c r="D9299" s="280" t="s">
        <v>1219</v>
      </c>
      <c r="E9299" s="80">
        <v>6.4519174008187408E-2</v>
      </c>
      <c r="F9299" s="80">
        <v>708522</v>
      </c>
      <c r="G9299" s="80">
        <v>9</v>
      </c>
      <c r="H9299" s="280" t="s">
        <v>1342</v>
      </c>
      <c r="I9299" s="80"/>
    </row>
    <row r="9300" spans="1:9">
      <c r="A9300" s="280" t="s">
        <v>10710</v>
      </c>
      <c r="B9300" s="280" t="s">
        <v>1457</v>
      </c>
      <c r="C9300" s="280" t="s">
        <v>1209</v>
      </c>
      <c r="D9300" s="280" t="s">
        <v>1347</v>
      </c>
      <c r="E9300" s="80">
        <v>0.2401391852765874</v>
      </c>
      <c r="F9300" s="80">
        <v>708522</v>
      </c>
      <c r="G9300" s="80">
        <v>9</v>
      </c>
      <c r="H9300" s="280" t="s">
        <v>1342</v>
      </c>
      <c r="I9300" s="80"/>
    </row>
    <row r="9301" spans="1:9">
      <c r="A9301" s="280" t="s">
        <v>10711</v>
      </c>
      <c r="B9301" s="280" t="s">
        <v>1457</v>
      </c>
      <c r="C9301" s="280" t="s">
        <v>1209</v>
      </c>
      <c r="D9301" s="280" t="s">
        <v>1344</v>
      </c>
      <c r="E9301" s="80">
        <v>0.60206279582497646</v>
      </c>
      <c r="F9301" s="80">
        <v>708522</v>
      </c>
      <c r="G9301" s="80">
        <v>9</v>
      </c>
      <c r="H9301" s="280" t="s">
        <v>1342</v>
      </c>
      <c r="I9301" s="80"/>
    </row>
    <row r="9302" spans="1:9">
      <c r="A9302" s="280" t="s">
        <v>10712</v>
      </c>
      <c r="B9302" s="280" t="s">
        <v>1457</v>
      </c>
      <c r="C9302" s="280" t="s">
        <v>1182</v>
      </c>
      <c r="D9302" s="280" t="s">
        <v>1211</v>
      </c>
      <c r="E9302" s="80">
        <v>0.66933908674739739</v>
      </c>
      <c r="F9302" s="80">
        <v>708522</v>
      </c>
      <c r="G9302" s="80">
        <v>9</v>
      </c>
      <c r="H9302" s="280" t="s">
        <v>1342</v>
      </c>
      <c r="I9302" s="80"/>
    </row>
    <row r="9303" spans="1:9">
      <c r="A9303" s="280" t="s">
        <v>10713</v>
      </c>
      <c r="B9303" s="280" t="s">
        <v>1457</v>
      </c>
      <c r="C9303" s="280" t="s">
        <v>1182</v>
      </c>
      <c r="D9303" s="280" t="s">
        <v>1212</v>
      </c>
      <c r="E9303" s="80">
        <v>0.7163597877208695</v>
      </c>
      <c r="F9303" s="80">
        <v>708522</v>
      </c>
      <c r="G9303" s="80">
        <v>9</v>
      </c>
      <c r="H9303" s="280" t="s">
        <v>1342</v>
      </c>
      <c r="I9303" s="80"/>
    </row>
    <row r="9304" spans="1:9">
      <c r="A9304" s="280" t="s">
        <v>10714</v>
      </c>
      <c r="B9304" s="280" t="s">
        <v>1457</v>
      </c>
      <c r="C9304" s="280" t="s">
        <v>1182</v>
      </c>
      <c r="D9304" s="280" t="s">
        <v>1213</v>
      </c>
      <c r="E9304" s="80">
        <v>0.67153217685789801</v>
      </c>
      <c r="F9304" s="80">
        <v>708522</v>
      </c>
      <c r="G9304" s="80">
        <v>9</v>
      </c>
      <c r="H9304" s="280" t="s">
        <v>1342</v>
      </c>
      <c r="I9304" s="80"/>
    </row>
    <row r="9305" spans="1:9">
      <c r="A9305" s="280" t="s">
        <v>10715</v>
      </c>
      <c r="B9305" s="280" t="s">
        <v>1457</v>
      </c>
      <c r="C9305" s="280" t="s">
        <v>1182</v>
      </c>
      <c r="D9305" s="280" t="s">
        <v>1214</v>
      </c>
      <c r="E9305" s="80">
        <v>0.71545083691408085</v>
      </c>
      <c r="F9305" s="80">
        <v>708522</v>
      </c>
      <c r="G9305" s="80">
        <v>9</v>
      </c>
      <c r="H9305" s="280" t="s">
        <v>1342</v>
      </c>
      <c r="I9305" s="80"/>
    </row>
    <row r="9306" spans="1:9">
      <c r="A9306" s="280" t="s">
        <v>10716</v>
      </c>
      <c r="B9306" s="280" t="s">
        <v>1457</v>
      </c>
      <c r="C9306" s="280" t="s">
        <v>1182</v>
      </c>
      <c r="D9306" s="280" t="s">
        <v>1215</v>
      </c>
      <c r="E9306" s="80">
        <v>0.71417958755509636</v>
      </c>
      <c r="F9306" s="80">
        <v>708522</v>
      </c>
      <c r="G9306" s="80">
        <v>9</v>
      </c>
      <c r="H9306" s="280" t="s">
        <v>1342</v>
      </c>
      <c r="I9306" s="80"/>
    </row>
    <row r="9307" spans="1:9">
      <c r="A9307" s="280" t="s">
        <v>10717</v>
      </c>
      <c r="B9307" s="280" t="s">
        <v>1457</v>
      </c>
      <c r="C9307" s="280" t="s">
        <v>1182</v>
      </c>
      <c r="D9307" s="280" t="s">
        <v>1216</v>
      </c>
      <c r="E9307" s="80">
        <v>0.96357706826442546</v>
      </c>
      <c r="F9307" s="80">
        <v>708522</v>
      </c>
      <c r="G9307" s="80">
        <v>9</v>
      </c>
      <c r="H9307" s="280" t="s">
        <v>1342</v>
      </c>
      <c r="I9307" s="80"/>
    </row>
    <row r="9308" spans="1:9">
      <c r="A9308" s="280" t="s">
        <v>10718</v>
      </c>
      <c r="B9308" s="280" t="s">
        <v>1457</v>
      </c>
      <c r="C9308" s="280" t="s">
        <v>1182</v>
      </c>
      <c r="D9308" s="280" t="s">
        <v>1217</v>
      </c>
      <c r="E9308" s="80">
        <v>0.67412071548472308</v>
      </c>
      <c r="F9308" s="80">
        <v>708522</v>
      </c>
      <c r="G9308" s="80">
        <v>9</v>
      </c>
      <c r="H9308" s="280" t="s">
        <v>1342</v>
      </c>
      <c r="I9308" s="80"/>
    </row>
    <row r="9309" spans="1:9">
      <c r="A9309" s="280" t="s">
        <v>10719</v>
      </c>
      <c r="B9309" s="280" t="s">
        <v>1457</v>
      </c>
      <c r="C9309" s="280" t="s">
        <v>1182</v>
      </c>
      <c r="D9309" s="280" t="s">
        <v>1218</v>
      </c>
      <c r="E9309" s="80">
        <v>0.69176281712452148</v>
      </c>
      <c r="F9309" s="80">
        <v>708522</v>
      </c>
      <c r="G9309" s="80">
        <v>9</v>
      </c>
      <c r="H9309" s="280" t="s">
        <v>1342</v>
      </c>
      <c r="I9309" s="80"/>
    </row>
    <row r="9310" spans="1:9">
      <c r="A9310" s="280" t="s">
        <v>10720</v>
      </c>
      <c r="B9310" s="280" t="s">
        <v>1457</v>
      </c>
      <c r="C9310" s="280" t="s">
        <v>1182</v>
      </c>
      <c r="D9310" s="280" t="s">
        <v>1219</v>
      </c>
      <c r="E9310" s="80">
        <v>32392.337167262867</v>
      </c>
      <c r="F9310" s="80">
        <v>708522</v>
      </c>
      <c r="G9310" s="80">
        <v>9</v>
      </c>
      <c r="H9310" s="280" t="s">
        <v>1342</v>
      </c>
      <c r="I9310" s="80"/>
    </row>
    <row r="9311" spans="1:9">
      <c r="A9311" s="280" t="s">
        <v>10721</v>
      </c>
      <c r="B9311" s="280" t="s">
        <v>1457</v>
      </c>
      <c r="C9311" s="280" t="s">
        <v>1182</v>
      </c>
      <c r="D9311" s="280" t="s">
        <v>1347</v>
      </c>
      <c r="E9311" s="80">
        <v>2.5790398805945638</v>
      </c>
      <c r="F9311" s="80">
        <v>708522</v>
      </c>
      <c r="G9311" s="80">
        <v>9</v>
      </c>
      <c r="H9311" s="280" t="s">
        <v>1342</v>
      </c>
      <c r="I9311" s="80"/>
    </row>
    <row r="9312" spans="1:9">
      <c r="A9312" s="280" t="s">
        <v>10722</v>
      </c>
      <c r="B9312" s="280" t="s">
        <v>1457</v>
      </c>
      <c r="C9312" s="280" t="s">
        <v>1182</v>
      </c>
      <c r="D9312" s="280" t="s">
        <v>1344</v>
      </c>
      <c r="E9312" s="80">
        <v>6.6119953061525312</v>
      </c>
      <c r="F9312" s="80">
        <v>708522</v>
      </c>
      <c r="G9312" s="80">
        <v>9</v>
      </c>
      <c r="H9312" s="280" t="s">
        <v>1342</v>
      </c>
      <c r="I9312" s="80"/>
    </row>
    <row r="9313" spans="1:9">
      <c r="A9313" s="280" t="s">
        <v>10723</v>
      </c>
      <c r="B9313" s="280" t="s">
        <v>5748</v>
      </c>
      <c r="C9313" s="280" t="s">
        <v>1183</v>
      </c>
      <c r="D9313" s="280" t="s">
        <v>1394</v>
      </c>
      <c r="E9313" s="80">
        <v>706806</v>
      </c>
      <c r="F9313" s="80">
        <v>708522</v>
      </c>
      <c r="G9313" s="80">
        <v>9</v>
      </c>
      <c r="H9313" s="280" t="s">
        <v>1394</v>
      </c>
      <c r="I9313" s="80"/>
    </row>
    <row r="9314" spans="1:9">
      <c r="A9314" s="280" t="s">
        <v>10724</v>
      </c>
      <c r="B9314" s="280" t="s">
        <v>5750</v>
      </c>
      <c r="C9314" s="280" t="s">
        <v>1183</v>
      </c>
      <c r="D9314" s="280" t="s">
        <v>1394</v>
      </c>
      <c r="E9314" s="80">
        <v>477784477508.1875</v>
      </c>
      <c r="F9314" s="80">
        <v>708522</v>
      </c>
      <c r="G9314" s="80">
        <v>9</v>
      </c>
      <c r="H9314" s="280" t="s">
        <v>1394</v>
      </c>
      <c r="I9314" s="80"/>
    </row>
    <row r="9315" spans="1:9">
      <c r="A9315" s="280" t="s">
        <v>10725</v>
      </c>
      <c r="B9315" s="280" t="s">
        <v>5752</v>
      </c>
      <c r="C9315" s="280" t="s">
        <v>1183</v>
      </c>
      <c r="D9315" s="280" t="s">
        <v>1394</v>
      </c>
      <c r="E9315" s="80">
        <v>0.99757805685638556</v>
      </c>
      <c r="F9315" s="80">
        <v>708522</v>
      </c>
      <c r="G9315" s="80">
        <v>9</v>
      </c>
      <c r="H9315" s="280" t="s">
        <v>1394</v>
      </c>
      <c r="I9315" s="80"/>
    </row>
    <row r="9316" spans="1:9">
      <c r="A9316" s="280" t="s">
        <v>10726</v>
      </c>
      <c r="B9316" s="280" t="s">
        <v>5754</v>
      </c>
      <c r="C9316" s="280" t="s">
        <v>1183</v>
      </c>
      <c r="D9316" s="280" t="s">
        <v>1394</v>
      </c>
      <c r="E9316" s="80">
        <v>674339.6500153665</v>
      </c>
      <c r="F9316" s="80">
        <v>708522</v>
      </c>
      <c r="G9316" s="80">
        <v>9</v>
      </c>
      <c r="H9316" s="280" t="s">
        <v>1394</v>
      </c>
      <c r="I9316" s="80"/>
    </row>
    <row r="9317" spans="1:9">
      <c r="A9317" s="280" t="s">
        <v>11999</v>
      </c>
      <c r="B9317" s="280" t="s">
        <v>5748</v>
      </c>
      <c r="C9317" s="280" t="s">
        <v>11768</v>
      </c>
      <c r="D9317" s="280" t="s">
        <v>1394</v>
      </c>
      <c r="E9317" s="80">
        <v>689379</v>
      </c>
      <c r="F9317" s="80">
        <v>708522</v>
      </c>
      <c r="G9317" s="80">
        <v>9</v>
      </c>
      <c r="H9317" s="280" t="s">
        <v>1394</v>
      </c>
      <c r="I9317" s="80"/>
    </row>
    <row r="9318" spans="1:9">
      <c r="A9318" s="280" t="s">
        <v>12000</v>
      </c>
      <c r="B9318" s="280" t="s">
        <v>5750</v>
      </c>
      <c r="C9318" s="280" t="s">
        <v>11768</v>
      </c>
      <c r="D9318" s="280" t="s">
        <v>1394</v>
      </c>
      <c r="E9318" s="80">
        <v>31032798687.206665</v>
      </c>
      <c r="F9318" s="80">
        <v>708522</v>
      </c>
      <c r="G9318" s="80">
        <v>9</v>
      </c>
      <c r="H9318" s="280" t="s">
        <v>1394</v>
      </c>
      <c r="I9318" s="80"/>
    </row>
    <row r="9319" spans="1:9">
      <c r="A9319" s="280" t="s">
        <v>12001</v>
      </c>
      <c r="B9319" s="280" t="s">
        <v>5752</v>
      </c>
      <c r="C9319" s="280" t="s">
        <v>11768</v>
      </c>
      <c r="D9319" s="280" t="s">
        <v>1394</v>
      </c>
      <c r="E9319" s="80">
        <v>0.97298178461642693</v>
      </c>
      <c r="F9319" s="80">
        <v>708522</v>
      </c>
      <c r="G9319" s="80">
        <v>9</v>
      </c>
      <c r="H9319" s="280" t="s">
        <v>1394</v>
      </c>
      <c r="I9319" s="80"/>
    </row>
    <row r="9320" spans="1:9">
      <c r="A9320" s="280" t="s">
        <v>12002</v>
      </c>
      <c r="B9320" s="280" t="s">
        <v>5754</v>
      </c>
      <c r="C9320" s="280" t="s">
        <v>11768</v>
      </c>
      <c r="D9320" s="280" t="s">
        <v>1394</v>
      </c>
      <c r="E9320" s="80">
        <v>43799.343827300581</v>
      </c>
      <c r="F9320" s="80">
        <v>708522</v>
      </c>
      <c r="G9320" s="80">
        <v>9</v>
      </c>
      <c r="H9320" s="280" t="s">
        <v>1394</v>
      </c>
      <c r="I9320" s="80"/>
    </row>
    <row r="9321" spans="1:9">
      <c r="A9321" s="280" t="s">
        <v>12003</v>
      </c>
      <c r="B9321" s="280" t="s">
        <v>1457</v>
      </c>
      <c r="C9321" s="280" t="s">
        <v>11768</v>
      </c>
      <c r="D9321" s="280" t="s">
        <v>1211</v>
      </c>
      <c r="E9321" s="80">
        <v>1.7215989687579782E-2</v>
      </c>
      <c r="F9321" s="80">
        <v>708522</v>
      </c>
      <c r="G9321" s="80">
        <v>9</v>
      </c>
      <c r="H9321" s="280" t="s">
        <v>1342</v>
      </c>
      <c r="I9321" s="80"/>
    </row>
    <row r="9322" spans="1:9">
      <c r="A9322" s="280" t="s">
        <v>12004</v>
      </c>
      <c r="B9322" s="280" t="s">
        <v>1457</v>
      </c>
      <c r="C9322" s="280" t="s">
        <v>11768</v>
      </c>
      <c r="D9322" s="280" t="s">
        <v>1212</v>
      </c>
      <c r="E9322" s="80">
        <v>1.8221310928426201E-2</v>
      </c>
      <c r="F9322" s="80">
        <v>708522</v>
      </c>
      <c r="G9322" s="80">
        <v>9</v>
      </c>
      <c r="H9322" s="280" t="s">
        <v>1342</v>
      </c>
      <c r="I9322" s="80"/>
    </row>
    <row r="9323" spans="1:9">
      <c r="A9323" s="280" t="s">
        <v>12005</v>
      </c>
      <c r="B9323" s="280" t="s">
        <v>1457</v>
      </c>
      <c r="C9323" s="280" t="s">
        <v>11768</v>
      </c>
      <c r="D9323" s="280" t="s">
        <v>1213</v>
      </c>
      <c r="E9323" s="80">
        <v>1.7228421997291E-2</v>
      </c>
      <c r="F9323" s="80">
        <v>708522</v>
      </c>
      <c r="G9323" s="80">
        <v>9</v>
      </c>
      <c r="H9323" s="280" t="s">
        <v>1342</v>
      </c>
      <c r="I9323" s="80"/>
    </row>
    <row r="9324" spans="1:9">
      <c r="A9324" s="280" t="s">
        <v>12006</v>
      </c>
      <c r="B9324" s="280" t="s">
        <v>1457</v>
      </c>
      <c r="C9324" s="280" t="s">
        <v>11768</v>
      </c>
      <c r="D9324" s="280" t="s">
        <v>1214</v>
      </c>
      <c r="E9324" s="80">
        <v>1.814614628175679E-2</v>
      </c>
      <c r="F9324" s="80">
        <v>708522</v>
      </c>
      <c r="G9324" s="80">
        <v>9</v>
      </c>
      <c r="H9324" s="280" t="s">
        <v>1342</v>
      </c>
      <c r="I9324" s="80"/>
    </row>
    <row r="9325" spans="1:9">
      <c r="A9325" s="280" t="s">
        <v>12007</v>
      </c>
      <c r="B9325" s="280" t="s">
        <v>1457</v>
      </c>
      <c r="C9325" s="280" t="s">
        <v>11768</v>
      </c>
      <c r="D9325" s="280" t="s">
        <v>1215</v>
      </c>
      <c r="E9325" s="80">
        <v>1.8191657085139427E-2</v>
      </c>
      <c r="F9325" s="80">
        <v>708522</v>
      </c>
      <c r="G9325" s="80">
        <v>9</v>
      </c>
      <c r="H9325" s="280" t="s">
        <v>1342</v>
      </c>
      <c r="I9325" s="80"/>
    </row>
    <row r="9326" spans="1:9">
      <c r="A9326" s="280" t="s">
        <v>12008</v>
      </c>
      <c r="B9326" s="280" t="s">
        <v>1457</v>
      </c>
      <c r="C9326" s="280" t="s">
        <v>11768</v>
      </c>
      <c r="D9326" s="280" t="s">
        <v>1216</v>
      </c>
      <c r="E9326" s="80">
        <v>2.4907519100230171E-2</v>
      </c>
      <c r="F9326" s="80">
        <v>708522</v>
      </c>
      <c r="G9326" s="80">
        <v>9</v>
      </c>
      <c r="H9326" s="280" t="s">
        <v>1342</v>
      </c>
      <c r="I9326" s="80"/>
    </row>
    <row r="9327" spans="1:9">
      <c r="A9327" s="280" t="s">
        <v>12009</v>
      </c>
      <c r="B9327" s="280" t="s">
        <v>1457</v>
      </c>
      <c r="C9327" s="280" t="s">
        <v>11768</v>
      </c>
      <c r="D9327" s="280" t="s">
        <v>1217</v>
      </c>
      <c r="E9327" s="80">
        <v>1.6948031673402711E-2</v>
      </c>
      <c r="F9327" s="80">
        <v>708522</v>
      </c>
      <c r="G9327" s="80">
        <v>9</v>
      </c>
      <c r="H9327" s="280" t="s">
        <v>1342</v>
      </c>
      <c r="I9327" s="80"/>
    </row>
    <row r="9328" spans="1:9">
      <c r="A9328" s="280" t="s">
        <v>12010</v>
      </c>
      <c r="B9328" s="280" t="s">
        <v>1457</v>
      </c>
      <c r="C9328" s="280" t="s">
        <v>11768</v>
      </c>
      <c r="D9328" s="280" t="s">
        <v>1218</v>
      </c>
      <c r="E9328" s="80">
        <v>3.407781393641985E-2</v>
      </c>
      <c r="F9328" s="80">
        <v>708522</v>
      </c>
      <c r="G9328" s="80">
        <v>9</v>
      </c>
      <c r="H9328" s="280" t="s">
        <v>1342</v>
      </c>
      <c r="I9328" s="80"/>
    </row>
    <row r="9329" spans="1:9">
      <c r="A9329" s="280" t="s">
        <v>12011</v>
      </c>
      <c r="B9329" s="280" t="s">
        <v>1457</v>
      </c>
      <c r="C9329" s="280" t="s">
        <v>11768</v>
      </c>
      <c r="D9329" s="280" t="s">
        <v>1219</v>
      </c>
      <c r="E9329" s="80">
        <v>3169.38118242055</v>
      </c>
      <c r="F9329" s="80">
        <v>708522</v>
      </c>
      <c r="G9329" s="80">
        <v>9</v>
      </c>
      <c r="H9329" s="280" t="s">
        <v>1342</v>
      </c>
      <c r="I9329" s="80"/>
    </row>
    <row r="9330" spans="1:9">
      <c r="A9330" s="280" t="s">
        <v>12012</v>
      </c>
      <c r="B9330" s="280" t="s">
        <v>1457</v>
      </c>
      <c r="C9330" s="280" t="s">
        <v>11768</v>
      </c>
      <c r="D9330" s="280" t="s">
        <v>1347</v>
      </c>
      <c r="E9330" s="80">
        <v>6.9143455307215537E-2</v>
      </c>
      <c r="F9330" s="80">
        <v>708522</v>
      </c>
      <c r="G9330" s="80">
        <v>9</v>
      </c>
      <c r="H9330" s="280" t="s">
        <v>1342</v>
      </c>
      <c r="I9330" s="80"/>
    </row>
    <row r="9331" spans="1:9">
      <c r="A9331" s="280" t="s">
        <v>12013</v>
      </c>
      <c r="B9331" s="280" t="s">
        <v>1457</v>
      </c>
      <c r="C9331" s="280" t="s">
        <v>11768</v>
      </c>
      <c r="D9331" s="280" t="s">
        <v>1344</v>
      </c>
      <c r="E9331" s="80">
        <v>0.17168909134352911</v>
      </c>
      <c r="F9331" s="80">
        <v>708522</v>
      </c>
      <c r="G9331" s="80">
        <v>9</v>
      </c>
      <c r="H9331" s="280" t="s">
        <v>1342</v>
      </c>
      <c r="I9331" s="80"/>
    </row>
    <row r="9332" spans="1:9">
      <c r="A9332" s="280" t="s">
        <v>10742</v>
      </c>
      <c r="B9332" s="280" t="s">
        <v>5752</v>
      </c>
      <c r="C9332" s="280" t="s">
        <v>1211</v>
      </c>
      <c r="D9332" s="280" t="s">
        <v>1394</v>
      </c>
      <c r="E9332" s="80">
        <v>1</v>
      </c>
      <c r="F9332" s="80">
        <v>708522</v>
      </c>
      <c r="G9332" s="80">
        <v>9</v>
      </c>
      <c r="H9332" s="280" t="s">
        <v>1394</v>
      </c>
      <c r="I9332" s="80"/>
    </row>
    <row r="9333" spans="1:9">
      <c r="A9333" s="280" t="s">
        <v>10743</v>
      </c>
      <c r="B9333" s="280" t="s">
        <v>5754</v>
      </c>
      <c r="C9333" s="280" t="s">
        <v>1211</v>
      </c>
      <c r="D9333" s="280" t="s">
        <v>1394</v>
      </c>
      <c r="E9333" s="80">
        <v>2655966.9423504425</v>
      </c>
      <c r="F9333" s="80">
        <v>708522</v>
      </c>
      <c r="G9333" s="80">
        <v>9</v>
      </c>
      <c r="H9333" s="280" t="s">
        <v>1394</v>
      </c>
      <c r="I9333" s="80"/>
    </row>
    <row r="9334" spans="1:9">
      <c r="A9334" s="280" t="s">
        <v>10744</v>
      </c>
      <c r="B9334" s="280" t="s">
        <v>1457</v>
      </c>
      <c r="C9334" s="280" t="s">
        <v>1211</v>
      </c>
      <c r="D9334" s="280" t="s">
        <v>1211</v>
      </c>
      <c r="E9334" s="80">
        <v>1</v>
      </c>
      <c r="F9334" s="80">
        <v>708522</v>
      </c>
      <c r="G9334" s="80">
        <v>9</v>
      </c>
      <c r="H9334" s="280" t="s">
        <v>1342</v>
      </c>
      <c r="I9334" s="80"/>
    </row>
    <row r="9335" spans="1:9">
      <c r="A9335" s="280" t="s">
        <v>10745</v>
      </c>
      <c r="B9335" s="280" t="s">
        <v>1457</v>
      </c>
      <c r="C9335" s="280" t="s">
        <v>1211</v>
      </c>
      <c r="D9335" s="280" t="s">
        <v>1212</v>
      </c>
      <c r="E9335" s="80">
        <v>1.0595516627825678</v>
      </c>
      <c r="F9335" s="80">
        <v>708522</v>
      </c>
      <c r="G9335" s="80">
        <v>9</v>
      </c>
      <c r="H9335" s="280" t="s">
        <v>1342</v>
      </c>
      <c r="I9335" s="80"/>
    </row>
    <row r="9336" spans="1:9">
      <c r="A9336" s="280" t="s">
        <v>10746</v>
      </c>
      <c r="B9336" s="280" t="s">
        <v>1457</v>
      </c>
      <c r="C9336" s="280" t="s">
        <v>1211</v>
      </c>
      <c r="D9336" s="280" t="s">
        <v>1213</v>
      </c>
      <c r="E9336" s="80">
        <v>1.0008284995935834</v>
      </c>
      <c r="F9336" s="80">
        <v>708522</v>
      </c>
      <c r="G9336" s="80">
        <v>9</v>
      </c>
      <c r="H9336" s="280" t="s">
        <v>1342</v>
      </c>
      <c r="I9336" s="80"/>
    </row>
    <row r="9337" spans="1:9">
      <c r="A9337" s="280" t="s">
        <v>10747</v>
      </c>
      <c r="B9337" s="280" t="s">
        <v>1457</v>
      </c>
      <c r="C9337" s="280" t="s">
        <v>1211</v>
      </c>
      <c r="D9337" s="280" t="s">
        <v>1214</v>
      </c>
      <c r="E9337" s="80">
        <v>1.0553350809708353</v>
      </c>
      <c r="F9337" s="80">
        <v>708522</v>
      </c>
      <c r="G9337" s="80">
        <v>9</v>
      </c>
      <c r="H9337" s="280" t="s">
        <v>1342</v>
      </c>
      <c r="I9337" s="80"/>
    </row>
    <row r="9338" spans="1:9">
      <c r="A9338" s="280" t="s">
        <v>10748</v>
      </c>
      <c r="B9338" s="280" t="s">
        <v>1457</v>
      </c>
      <c r="C9338" s="280" t="s">
        <v>1211</v>
      </c>
      <c r="D9338" s="280" t="s">
        <v>1215</v>
      </c>
      <c r="E9338" s="80">
        <v>1.9774079790659589</v>
      </c>
      <c r="F9338" s="80">
        <v>708522</v>
      </c>
      <c r="G9338" s="80">
        <v>9</v>
      </c>
      <c r="H9338" s="280" t="s">
        <v>1342</v>
      </c>
      <c r="I9338" s="80"/>
    </row>
    <row r="9339" spans="1:9">
      <c r="A9339" s="280" t="s">
        <v>10749</v>
      </c>
      <c r="B9339" s="280" t="s">
        <v>1457</v>
      </c>
      <c r="C9339" s="280" t="s">
        <v>1211</v>
      </c>
      <c r="D9339" s="280" t="s">
        <v>1216</v>
      </c>
      <c r="E9339" s="80">
        <v>1.471406713022066</v>
      </c>
      <c r="F9339" s="80">
        <v>708522</v>
      </c>
      <c r="G9339" s="80">
        <v>9</v>
      </c>
      <c r="H9339" s="280" t="s">
        <v>1342</v>
      </c>
      <c r="I9339" s="80"/>
    </row>
    <row r="9340" spans="1:9">
      <c r="A9340" s="280" t="s">
        <v>10750</v>
      </c>
      <c r="B9340" s="280" t="s">
        <v>1457</v>
      </c>
      <c r="C9340" s="280" t="s">
        <v>1211</v>
      </c>
      <c r="D9340" s="280" t="s">
        <v>1217</v>
      </c>
      <c r="E9340" s="80">
        <v>1.0698216897283814</v>
      </c>
      <c r="F9340" s="80">
        <v>708522</v>
      </c>
      <c r="G9340" s="80">
        <v>9</v>
      </c>
      <c r="H9340" s="280" t="s">
        <v>1342</v>
      </c>
      <c r="I9340" s="80"/>
    </row>
    <row r="9341" spans="1:9">
      <c r="A9341" s="280" t="s">
        <v>10751</v>
      </c>
      <c r="B9341" s="280" t="s">
        <v>1457</v>
      </c>
      <c r="C9341" s="280" t="s">
        <v>1211</v>
      </c>
      <c r="D9341" s="280" t="s">
        <v>1218</v>
      </c>
      <c r="E9341" s="80">
        <v>2.4151751773530923</v>
      </c>
      <c r="F9341" s="80">
        <v>708522</v>
      </c>
      <c r="G9341" s="80">
        <v>9</v>
      </c>
      <c r="H9341" s="280" t="s">
        <v>1342</v>
      </c>
      <c r="I9341" s="80"/>
    </row>
    <row r="9342" spans="1:9">
      <c r="A9342" s="280" t="s">
        <v>10752</v>
      </c>
      <c r="B9342" s="280" t="s">
        <v>1457</v>
      </c>
      <c r="C9342" s="280" t="s">
        <v>1211</v>
      </c>
      <c r="D9342" s="280" t="s">
        <v>1219</v>
      </c>
      <c r="E9342" s="80">
        <v>189356.17071284083</v>
      </c>
      <c r="F9342" s="80">
        <v>708522</v>
      </c>
      <c r="G9342" s="80">
        <v>9</v>
      </c>
      <c r="H9342" s="280" t="s">
        <v>1342</v>
      </c>
      <c r="I9342" s="80"/>
    </row>
    <row r="9343" spans="1:9">
      <c r="A9343" s="280" t="s">
        <v>10753</v>
      </c>
      <c r="B9343" s="280" t="s">
        <v>1457</v>
      </c>
      <c r="C9343" s="280" t="s">
        <v>1211</v>
      </c>
      <c r="D9343" s="280" t="s">
        <v>1347</v>
      </c>
      <c r="E9343" s="80">
        <v>4.0727243489724483</v>
      </c>
      <c r="F9343" s="80">
        <v>708522</v>
      </c>
      <c r="G9343" s="80">
        <v>9</v>
      </c>
      <c r="H9343" s="280" t="s">
        <v>1342</v>
      </c>
      <c r="I9343" s="80"/>
    </row>
    <row r="9344" spans="1:9">
      <c r="A9344" s="280" t="s">
        <v>10754</v>
      </c>
      <c r="B9344" s="280" t="s">
        <v>1393</v>
      </c>
      <c r="C9344" s="280" t="s">
        <v>1211</v>
      </c>
      <c r="D9344" s="280" t="s">
        <v>1347</v>
      </c>
      <c r="E9344" s="80">
        <v>0</v>
      </c>
      <c r="F9344" s="80">
        <v>708522</v>
      </c>
      <c r="G9344" s="80">
        <v>9</v>
      </c>
      <c r="H9344" s="280" t="s">
        <v>1394</v>
      </c>
      <c r="I9344" s="80"/>
    </row>
    <row r="9345" spans="1:9">
      <c r="A9345" s="280" t="s">
        <v>10755</v>
      </c>
      <c r="B9345" s="280" t="s">
        <v>1415</v>
      </c>
      <c r="C9345" s="280" t="s">
        <v>1211</v>
      </c>
      <c r="D9345" s="280" t="s">
        <v>1347</v>
      </c>
      <c r="E9345" s="80">
        <v>0</v>
      </c>
      <c r="F9345" s="80">
        <v>708522</v>
      </c>
      <c r="G9345" s="80">
        <v>9</v>
      </c>
      <c r="H9345" s="280" t="s">
        <v>1394</v>
      </c>
      <c r="I9345" s="80"/>
    </row>
    <row r="9346" spans="1:9">
      <c r="A9346" s="280" t="s">
        <v>10756</v>
      </c>
      <c r="B9346" s="280" t="s">
        <v>1436</v>
      </c>
      <c r="C9346" s="280" t="s">
        <v>1211</v>
      </c>
      <c r="D9346" s="280" t="s">
        <v>1347</v>
      </c>
      <c r="E9346" s="80">
        <v>0</v>
      </c>
      <c r="F9346" s="80">
        <v>708522</v>
      </c>
      <c r="G9346" s="80">
        <v>9</v>
      </c>
      <c r="H9346" s="280" t="s">
        <v>1394</v>
      </c>
      <c r="I9346" s="80"/>
    </row>
    <row r="9347" spans="1:9">
      <c r="A9347" s="280" t="s">
        <v>10757</v>
      </c>
      <c r="B9347" s="280" t="s">
        <v>1457</v>
      </c>
      <c r="C9347" s="280" t="s">
        <v>1211</v>
      </c>
      <c r="D9347" s="280" t="s">
        <v>1344</v>
      </c>
      <c r="E9347" s="80">
        <v>10.125672164570412</v>
      </c>
      <c r="F9347" s="80">
        <v>708522</v>
      </c>
      <c r="G9347" s="80">
        <v>9</v>
      </c>
      <c r="H9347" s="280" t="s">
        <v>1342</v>
      </c>
      <c r="I9347" s="80"/>
    </row>
    <row r="9348" spans="1:9">
      <c r="A9348" s="280" t="s">
        <v>10758</v>
      </c>
      <c r="B9348" s="280" t="s">
        <v>1393</v>
      </c>
      <c r="C9348" s="280" t="s">
        <v>1211</v>
      </c>
      <c r="D9348" s="280" t="s">
        <v>1344</v>
      </c>
      <c r="E9348" s="80">
        <v>0</v>
      </c>
      <c r="F9348" s="80">
        <v>708522</v>
      </c>
      <c r="G9348" s="80">
        <v>9</v>
      </c>
      <c r="H9348" s="280" t="s">
        <v>1394</v>
      </c>
      <c r="I9348" s="80"/>
    </row>
    <row r="9349" spans="1:9">
      <c r="A9349" s="280" t="s">
        <v>10759</v>
      </c>
      <c r="B9349" s="280" t="s">
        <v>1415</v>
      </c>
      <c r="C9349" s="280" t="s">
        <v>1211</v>
      </c>
      <c r="D9349" s="280" t="s">
        <v>1344</v>
      </c>
      <c r="E9349" s="80">
        <v>0</v>
      </c>
      <c r="F9349" s="80">
        <v>708522</v>
      </c>
      <c r="G9349" s="80">
        <v>9</v>
      </c>
      <c r="H9349" s="280" t="s">
        <v>1394</v>
      </c>
      <c r="I9349" s="80"/>
    </row>
    <row r="9350" spans="1:9">
      <c r="A9350" s="280" t="s">
        <v>10760</v>
      </c>
      <c r="B9350" s="280" t="s">
        <v>1436</v>
      </c>
      <c r="C9350" s="280" t="s">
        <v>1211</v>
      </c>
      <c r="D9350" s="280" t="s">
        <v>1344</v>
      </c>
      <c r="E9350" s="80">
        <v>0</v>
      </c>
      <c r="F9350" s="80">
        <v>708522</v>
      </c>
      <c r="G9350" s="80">
        <v>9</v>
      </c>
      <c r="H9350" s="280" t="s">
        <v>1394</v>
      </c>
      <c r="I9350" s="80"/>
    </row>
    <row r="9351" spans="1:9">
      <c r="A9351" s="280" t="s">
        <v>10761</v>
      </c>
      <c r="B9351" s="280" t="s">
        <v>5752</v>
      </c>
      <c r="C9351" s="280" t="s">
        <v>1212</v>
      </c>
      <c r="D9351" s="280" t="s">
        <v>1394</v>
      </c>
      <c r="E9351" s="80">
        <v>0.99757805685638556</v>
      </c>
      <c r="F9351" s="80">
        <v>708522</v>
      </c>
      <c r="G9351" s="80">
        <v>9</v>
      </c>
      <c r="H9351" s="280" t="s">
        <v>1394</v>
      </c>
      <c r="I9351" s="80"/>
    </row>
    <row r="9352" spans="1:9">
      <c r="A9352" s="280" t="s">
        <v>10762</v>
      </c>
      <c r="B9352" s="280" t="s">
        <v>5754</v>
      </c>
      <c r="C9352" s="280" t="s">
        <v>1212</v>
      </c>
      <c r="D9352" s="280" t="s">
        <v>1394</v>
      </c>
      <c r="E9352" s="80">
        <v>2503993.3619047846</v>
      </c>
      <c r="F9352" s="80">
        <v>708522</v>
      </c>
      <c r="G9352" s="80">
        <v>9</v>
      </c>
      <c r="H9352" s="280" t="s">
        <v>1394</v>
      </c>
      <c r="I9352" s="80"/>
    </row>
    <row r="9353" spans="1:9">
      <c r="A9353" s="280" t="s">
        <v>10763</v>
      </c>
      <c r="B9353" s="280" t="s">
        <v>1457</v>
      </c>
      <c r="C9353" s="280" t="s">
        <v>1212</v>
      </c>
      <c r="D9353" s="280" t="s">
        <v>1211</v>
      </c>
      <c r="E9353" s="80">
        <v>0.9459707474606851</v>
      </c>
      <c r="F9353" s="80">
        <v>708522</v>
      </c>
      <c r="G9353" s="80">
        <v>9</v>
      </c>
      <c r="H9353" s="280" t="s">
        <v>1342</v>
      </c>
      <c r="I9353" s="80"/>
    </row>
    <row r="9354" spans="1:9">
      <c r="A9354" s="280" t="s">
        <v>10764</v>
      </c>
      <c r="B9354" s="280" t="s">
        <v>1457</v>
      </c>
      <c r="C9354" s="280" t="s">
        <v>1212</v>
      </c>
      <c r="D9354" s="280" t="s">
        <v>1212</v>
      </c>
      <c r="E9354" s="80">
        <v>1</v>
      </c>
      <c r="F9354" s="80">
        <v>708522</v>
      </c>
      <c r="G9354" s="80">
        <v>9</v>
      </c>
      <c r="H9354" s="280" t="s">
        <v>1342</v>
      </c>
      <c r="I9354" s="80"/>
    </row>
    <row r="9355" spans="1:9">
      <c r="A9355" s="280" t="s">
        <v>10765</v>
      </c>
      <c r="B9355" s="280" t="s">
        <v>1457</v>
      </c>
      <c r="C9355" s="280" t="s">
        <v>1212</v>
      </c>
      <c r="D9355" s="280" t="s">
        <v>1213</v>
      </c>
      <c r="E9355" s="80">
        <v>0.9467010631272138</v>
      </c>
      <c r="F9355" s="80">
        <v>708522</v>
      </c>
      <c r="G9355" s="80">
        <v>9</v>
      </c>
      <c r="H9355" s="280" t="s">
        <v>1342</v>
      </c>
      <c r="I9355" s="80"/>
    </row>
    <row r="9356" spans="1:9">
      <c r="A9356" s="280" t="s">
        <v>10766</v>
      </c>
      <c r="B9356" s="280" t="s">
        <v>1457</v>
      </c>
      <c r="C9356" s="280" t="s">
        <v>1212</v>
      </c>
      <c r="D9356" s="280" t="s">
        <v>1214</v>
      </c>
      <c r="E9356" s="80">
        <v>0.99606333958232551</v>
      </c>
      <c r="F9356" s="80">
        <v>708522</v>
      </c>
      <c r="G9356" s="80">
        <v>9</v>
      </c>
      <c r="H9356" s="280" t="s">
        <v>1342</v>
      </c>
      <c r="I9356" s="80"/>
    </row>
    <row r="9357" spans="1:9">
      <c r="A9357" s="280" t="s">
        <v>10767</v>
      </c>
      <c r="B9357" s="280" t="s">
        <v>1457</v>
      </c>
      <c r="C9357" s="280" t="s">
        <v>1212</v>
      </c>
      <c r="D9357" s="280" t="s">
        <v>1215</v>
      </c>
      <c r="E9357" s="80">
        <v>0.99838198468144657</v>
      </c>
      <c r="F9357" s="80">
        <v>708522</v>
      </c>
      <c r="G9357" s="80">
        <v>9</v>
      </c>
      <c r="H9357" s="280" t="s">
        <v>1342</v>
      </c>
      <c r="I9357" s="80"/>
    </row>
    <row r="9358" spans="1:9">
      <c r="A9358" s="280" t="s">
        <v>10768</v>
      </c>
      <c r="B9358" s="280" t="s">
        <v>1457</v>
      </c>
      <c r="C9358" s="280" t="s">
        <v>1212</v>
      </c>
      <c r="D9358" s="280" t="s">
        <v>1216</v>
      </c>
      <c r="E9358" s="80">
        <v>1.3146010363182283</v>
      </c>
      <c r="F9358" s="80">
        <v>708522</v>
      </c>
      <c r="G9358" s="80">
        <v>9</v>
      </c>
      <c r="H9358" s="280" t="s">
        <v>1342</v>
      </c>
      <c r="I9358" s="80"/>
    </row>
    <row r="9359" spans="1:9">
      <c r="A9359" s="280" t="s">
        <v>10769</v>
      </c>
      <c r="B9359" s="280" t="s">
        <v>1457</v>
      </c>
      <c r="C9359" s="280" t="s">
        <v>1212</v>
      </c>
      <c r="D9359" s="280" t="s">
        <v>1217</v>
      </c>
      <c r="E9359" s="80">
        <v>0.94080828295309071</v>
      </c>
      <c r="F9359" s="80">
        <v>708522</v>
      </c>
      <c r="G9359" s="80">
        <v>9</v>
      </c>
      <c r="H9359" s="280" t="s">
        <v>1342</v>
      </c>
      <c r="I9359" s="80"/>
    </row>
    <row r="9360" spans="1:9">
      <c r="A9360" s="280" t="s">
        <v>10770</v>
      </c>
      <c r="B9360" s="280" t="s">
        <v>1457</v>
      </c>
      <c r="C9360" s="280" t="s">
        <v>1212</v>
      </c>
      <c r="D9360" s="280" t="s">
        <v>1218</v>
      </c>
      <c r="E9360" s="80">
        <v>2.278331654776018</v>
      </c>
      <c r="F9360" s="80">
        <v>708522</v>
      </c>
      <c r="G9360" s="80">
        <v>9</v>
      </c>
      <c r="H9360" s="280" t="s">
        <v>1342</v>
      </c>
      <c r="I9360" s="80"/>
    </row>
    <row r="9361" spans="1:9">
      <c r="A9361" s="280" t="s">
        <v>10771</v>
      </c>
      <c r="B9361" s="280" t="s">
        <v>1457</v>
      </c>
      <c r="C9361" s="280" t="s">
        <v>1212</v>
      </c>
      <c r="D9361" s="280" t="s">
        <v>1219</v>
      </c>
      <c r="E9361" s="80">
        <v>183613.33471126389</v>
      </c>
      <c r="F9361" s="80">
        <v>708522</v>
      </c>
      <c r="G9361" s="80">
        <v>9</v>
      </c>
      <c r="H9361" s="280" t="s">
        <v>1342</v>
      </c>
      <c r="I9361" s="80"/>
    </row>
    <row r="9362" spans="1:9">
      <c r="A9362" s="280" t="s">
        <v>10772</v>
      </c>
      <c r="B9362" s="280" t="s">
        <v>1457</v>
      </c>
      <c r="C9362" s="280" t="s">
        <v>1212</v>
      </c>
      <c r="D9362" s="280" t="s">
        <v>1347</v>
      </c>
      <c r="E9362" s="80">
        <v>3.845364520826922</v>
      </c>
      <c r="F9362" s="80">
        <v>708522</v>
      </c>
      <c r="G9362" s="80">
        <v>9</v>
      </c>
      <c r="H9362" s="280" t="s">
        <v>1342</v>
      </c>
      <c r="I9362" s="80"/>
    </row>
    <row r="9363" spans="1:9">
      <c r="A9363" s="280" t="s">
        <v>10773</v>
      </c>
      <c r="B9363" s="280" t="s">
        <v>1393</v>
      </c>
      <c r="C9363" s="280" t="s">
        <v>1212</v>
      </c>
      <c r="D9363" s="280" t="s">
        <v>1347</v>
      </c>
      <c r="E9363" s="80">
        <v>2.4219431436144538E-3</v>
      </c>
      <c r="F9363" s="80">
        <v>708522</v>
      </c>
      <c r="G9363" s="80">
        <v>9</v>
      </c>
      <c r="H9363" s="280" t="s">
        <v>1394</v>
      </c>
      <c r="I9363" s="80"/>
    </row>
    <row r="9364" spans="1:9">
      <c r="A9364" s="280" t="s">
        <v>10774</v>
      </c>
      <c r="B9364" s="280" t="s">
        <v>1415</v>
      </c>
      <c r="C9364" s="280" t="s">
        <v>1212</v>
      </c>
      <c r="D9364" s="280" t="s">
        <v>1347</v>
      </c>
      <c r="E9364" s="80">
        <v>2.4219431436144538E-3</v>
      </c>
      <c r="F9364" s="80">
        <v>708522</v>
      </c>
      <c r="G9364" s="80">
        <v>9</v>
      </c>
      <c r="H9364" s="280" t="s">
        <v>1394</v>
      </c>
      <c r="I9364" s="80"/>
    </row>
    <row r="9365" spans="1:9">
      <c r="A9365" s="280" t="s">
        <v>10775</v>
      </c>
      <c r="B9365" s="280" t="s">
        <v>1436</v>
      </c>
      <c r="C9365" s="280" t="s">
        <v>1212</v>
      </c>
      <c r="D9365" s="280" t="s">
        <v>1347</v>
      </c>
      <c r="E9365" s="80">
        <v>2.4219431436144538E-3</v>
      </c>
      <c r="F9365" s="80">
        <v>708522</v>
      </c>
      <c r="G9365" s="80">
        <v>9</v>
      </c>
      <c r="H9365" s="280" t="s">
        <v>1394</v>
      </c>
      <c r="I9365" s="80"/>
    </row>
    <row r="9366" spans="1:9">
      <c r="A9366" s="280" t="s">
        <v>10776</v>
      </c>
      <c r="B9366" s="280" t="s">
        <v>1457</v>
      </c>
      <c r="C9366" s="280" t="s">
        <v>1212</v>
      </c>
      <c r="D9366" s="280" t="s">
        <v>1344</v>
      </c>
      <c r="E9366" s="80">
        <v>9.5672344039197466</v>
      </c>
      <c r="F9366" s="80">
        <v>708522</v>
      </c>
      <c r="G9366" s="80">
        <v>9</v>
      </c>
      <c r="H9366" s="280" t="s">
        <v>1342</v>
      </c>
      <c r="I9366" s="80"/>
    </row>
    <row r="9367" spans="1:9">
      <c r="A9367" s="280" t="s">
        <v>10777</v>
      </c>
      <c r="B9367" s="280" t="s">
        <v>1393</v>
      </c>
      <c r="C9367" s="280" t="s">
        <v>1212</v>
      </c>
      <c r="D9367" s="280" t="s">
        <v>1344</v>
      </c>
      <c r="E9367" s="80">
        <v>2.4219431436144538E-3</v>
      </c>
      <c r="F9367" s="80">
        <v>708522</v>
      </c>
      <c r="G9367" s="80">
        <v>9</v>
      </c>
      <c r="H9367" s="280" t="s">
        <v>1394</v>
      </c>
      <c r="I9367" s="80"/>
    </row>
    <row r="9368" spans="1:9">
      <c r="A9368" s="280" t="s">
        <v>10778</v>
      </c>
      <c r="B9368" s="280" t="s">
        <v>1415</v>
      </c>
      <c r="C9368" s="280" t="s">
        <v>1212</v>
      </c>
      <c r="D9368" s="280" t="s">
        <v>1344</v>
      </c>
      <c r="E9368" s="80">
        <v>2.4219431436144538E-3</v>
      </c>
      <c r="F9368" s="80">
        <v>708522</v>
      </c>
      <c r="G9368" s="80">
        <v>9</v>
      </c>
      <c r="H9368" s="280" t="s">
        <v>1394</v>
      </c>
      <c r="I9368" s="80"/>
    </row>
    <row r="9369" spans="1:9">
      <c r="A9369" s="280" t="s">
        <v>10779</v>
      </c>
      <c r="B9369" s="280" t="s">
        <v>1436</v>
      </c>
      <c r="C9369" s="280" t="s">
        <v>1212</v>
      </c>
      <c r="D9369" s="280" t="s">
        <v>1344</v>
      </c>
      <c r="E9369" s="80">
        <v>2.4219431436144538E-3</v>
      </c>
      <c r="F9369" s="80">
        <v>708522</v>
      </c>
      <c r="G9369" s="80">
        <v>9</v>
      </c>
      <c r="H9369" s="280" t="s">
        <v>1394</v>
      </c>
      <c r="I9369" s="80"/>
    </row>
    <row r="9370" spans="1:9">
      <c r="A9370" s="280" t="s">
        <v>10780</v>
      </c>
      <c r="B9370" s="280" t="s">
        <v>5752</v>
      </c>
      <c r="C9370" s="280" t="s">
        <v>1213</v>
      </c>
      <c r="D9370" s="280" t="s">
        <v>1394</v>
      </c>
      <c r="E9370" s="80">
        <v>1</v>
      </c>
      <c r="F9370" s="80">
        <v>708522</v>
      </c>
      <c r="G9370" s="80">
        <v>9</v>
      </c>
      <c r="H9370" s="280" t="s">
        <v>1394</v>
      </c>
      <c r="I9370" s="80"/>
    </row>
    <row r="9371" spans="1:9">
      <c r="A9371" s="280" t="s">
        <v>10781</v>
      </c>
      <c r="B9371" s="280" t="s">
        <v>5754</v>
      </c>
      <c r="C9371" s="280" t="s">
        <v>1213</v>
      </c>
      <c r="D9371" s="280" t="s">
        <v>1394</v>
      </c>
      <c r="E9371" s="80">
        <v>2653839.6632960471</v>
      </c>
      <c r="F9371" s="80">
        <v>708522</v>
      </c>
      <c r="G9371" s="80">
        <v>9</v>
      </c>
      <c r="H9371" s="280" t="s">
        <v>1394</v>
      </c>
      <c r="I9371" s="80"/>
    </row>
    <row r="9372" spans="1:9">
      <c r="A9372" s="280" t="s">
        <v>10782</v>
      </c>
      <c r="B9372" s="280" t="s">
        <v>1457</v>
      </c>
      <c r="C9372" s="280" t="s">
        <v>1213</v>
      </c>
      <c r="D9372" s="280" t="s">
        <v>1211</v>
      </c>
      <c r="E9372" s="80">
        <v>0.99918624797601185</v>
      </c>
      <c r="F9372" s="80">
        <v>708522</v>
      </c>
      <c r="G9372" s="80">
        <v>9</v>
      </c>
      <c r="H9372" s="280" t="s">
        <v>1342</v>
      </c>
      <c r="I9372" s="80"/>
    </row>
    <row r="9373" spans="1:9">
      <c r="A9373" s="280" t="s">
        <v>10783</v>
      </c>
      <c r="B9373" s="280" t="s">
        <v>1457</v>
      </c>
      <c r="C9373" s="280" t="s">
        <v>1213</v>
      </c>
      <c r="D9373" s="280" t="s">
        <v>1212</v>
      </c>
      <c r="E9373" s="80">
        <v>1.0587493684174154</v>
      </c>
      <c r="F9373" s="80">
        <v>708522</v>
      </c>
      <c r="G9373" s="80">
        <v>9</v>
      </c>
      <c r="H9373" s="280" t="s">
        <v>1342</v>
      </c>
      <c r="I9373" s="80"/>
    </row>
    <row r="9374" spans="1:9">
      <c r="A9374" s="280" t="s">
        <v>10784</v>
      </c>
      <c r="B9374" s="280" t="s">
        <v>1457</v>
      </c>
      <c r="C9374" s="280" t="s">
        <v>1213</v>
      </c>
      <c r="D9374" s="280" t="s">
        <v>1213</v>
      </c>
      <c r="E9374" s="80">
        <v>1</v>
      </c>
      <c r="F9374" s="80">
        <v>708522</v>
      </c>
      <c r="G9374" s="80">
        <v>9</v>
      </c>
      <c r="H9374" s="280" t="s">
        <v>1342</v>
      </c>
      <c r="I9374" s="80"/>
    </row>
    <row r="9375" spans="1:9">
      <c r="A9375" s="280" t="s">
        <v>10785</v>
      </c>
      <c r="B9375" s="280" t="s">
        <v>1457</v>
      </c>
      <c r="C9375" s="280" t="s">
        <v>1213</v>
      </c>
      <c r="D9375" s="280" t="s">
        <v>1214</v>
      </c>
      <c r="E9375" s="80">
        <v>1.0544773657199322</v>
      </c>
      <c r="F9375" s="80">
        <v>708522</v>
      </c>
      <c r="G9375" s="80">
        <v>9</v>
      </c>
      <c r="H9375" s="280" t="s">
        <v>1342</v>
      </c>
      <c r="I9375" s="80"/>
    </row>
    <row r="9376" spans="1:9">
      <c r="A9376" s="280" t="s">
        <v>10786</v>
      </c>
      <c r="B9376" s="280" t="s">
        <v>1457</v>
      </c>
      <c r="C9376" s="280" t="s">
        <v>1213</v>
      </c>
      <c r="D9376" s="280" t="s">
        <v>1215</v>
      </c>
      <c r="E9376" s="80">
        <v>1.9546869304465726</v>
      </c>
      <c r="F9376" s="80">
        <v>708522</v>
      </c>
      <c r="G9376" s="80">
        <v>9</v>
      </c>
      <c r="H9376" s="280" t="s">
        <v>1342</v>
      </c>
      <c r="I9376" s="80"/>
    </row>
    <row r="9377" spans="1:9">
      <c r="A9377" s="280" t="s">
        <v>10787</v>
      </c>
      <c r="B9377" s="280" t="s">
        <v>1457</v>
      </c>
      <c r="C9377" s="280" t="s">
        <v>1213</v>
      </c>
      <c r="D9377" s="280" t="s">
        <v>1216</v>
      </c>
      <c r="E9377" s="80">
        <v>1.468406309244366</v>
      </c>
      <c r="F9377" s="80">
        <v>708522</v>
      </c>
      <c r="G9377" s="80">
        <v>9</v>
      </c>
      <c r="H9377" s="280" t="s">
        <v>1342</v>
      </c>
      <c r="I9377" s="80"/>
    </row>
    <row r="9378" spans="1:9">
      <c r="A9378" s="280" t="s">
        <v>10788</v>
      </c>
      <c r="B9378" s="280" t="s">
        <v>1457</v>
      </c>
      <c r="C9378" s="280" t="s">
        <v>1213</v>
      </c>
      <c r="D9378" s="280" t="s">
        <v>1217</v>
      </c>
      <c r="E9378" s="80">
        <v>1.0672668174211517</v>
      </c>
      <c r="F9378" s="80">
        <v>708522</v>
      </c>
      <c r="G9378" s="80">
        <v>9</v>
      </c>
      <c r="H9378" s="280" t="s">
        <v>1342</v>
      </c>
      <c r="I9378" s="80"/>
    </row>
    <row r="9379" spans="1:9">
      <c r="A9379" s="280" t="s">
        <v>10789</v>
      </c>
      <c r="B9379" s="280" t="s">
        <v>1457</v>
      </c>
      <c r="C9379" s="280" t="s">
        <v>1213</v>
      </c>
      <c r="D9379" s="280" t="s">
        <v>1218</v>
      </c>
      <c r="E9379" s="80">
        <v>2.4126494378211709</v>
      </c>
      <c r="F9379" s="80">
        <v>708522</v>
      </c>
      <c r="G9379" s="80">
        <v>9</v>
      </c>
      <c r="H9379" s="280" t="s">
        <v>1342</v>
      </c>
      <c r="I9379" s="80"/>
    </row>
    <row r="9380" spans="1:9">
      <c r="A9380" s="280" t="s">
        <v>10790</v>
      </c>
      <c r="B9380" s="280" t="s">
        <v>1457</v>
      </c>
      <c r="C9380" s="280" t="s">
        <v>1213</v>
      </c>
      <c r="D9380" s="280" t="s">
        <v>1219</v>
      </c>
      <c r="E9380" s="80">
        <v>189328.11864939917</v>
      </c>
      <c r="F9380" s="80">
        <v>708522</v>
      </c>
      <c r="G9380" s="80">
        <v>9</v>
      </c>
      <c r="H9380" s="280" t="s">
        <v>1342</v>
      </c>
      <c r="I9380" s="80"/>
    </row>
    <row r="9381" spans="1:9">
      <c r="A9381" s="280" t="s">
        <v>10791</v>
      </c>
      <c r="B9381" s="280" t="s">
        <v>1457</v>
      </c>
      <c r="C9381" s="280" t="s">
        <v>1213</v>
      </c>
      <c r="D9381" s="280" t="s">
        <v>1347</v>
      </c>
      <c r="E9381" s="80">
        <v>4.0694949661140774</v>
      </c>
      <c r="F9381" s="80">
        <v>708522</v>
      </c>
      <c r="G9381" s="80">
        <v>9</v>
      </c>
      <c r="H9381" s="280" t="s">
        <v>1342</v>
      </c>
      <c r="I9381" s="80"/>
    </row>
    <row r="9382" spans="1:9">
      <c r="A9382" s="280" t="s">
        <v>10792</v>
      </c>
      <c r="B9382" s="280" t="s">
        <v>1393</v>
      </c>
      <c r="C9382" s="280" t="s">
        <v>1213</v>
      </c>
      <c r="D9382" s="280" t="s">
        <v>1347</v>
      </c>
      <c r="E9382" s="80">
        <v>0</v>
      </c>
      <c r="F9382" s="80">
        <v>708522</v>
      </c>
      <c r="G9382" s="80">
        <v>9</v>
      </c>
      <c r="H9382" s="280" t="s">
        <v>1394</v>
      </c>
      <c r="I9382" s="80"/>
    </row>
    <row r="9383" spans="1:9">
      <c r="A9383" s="280" t="s">
        <v>10793</v>
      </c>
      <c r="B9383" s="280" t="s">
        <v>1415</v>
      </c>
      <c r="C9383" s="280" t="s">
        <v>1213</v>
      </c>
      <c r="D9383" s="280" t="s">
        <v>1347</v>
      </c>
      <c r="E9383" s="80">
        <v>0</v>
      </c>
      <c r="F9383" s="80">
        <v>708522</v>
      </c>
      <c r="G9383" s="80">
        <v>9</v>
      </c>
      <c r="H9383" s="280" t="s">
        <v>1394</v>
      </c>
      <c r="I9383" s="80"/>
    </row>
    <row r="9384" spans="1:9">
      <c r="A9384" s="280" t="s">
        <v>10794</v>
      </c>
      <c r="B9384" s="280" t="s">
        <v>1436</v>
      </c>
      <c r="C9384" s="280" t="s">
        <v>1213</v>
      </c>
      <c r="D9384" s="280" t="s">
        <v>1347</v>
      </c>
      <c r="E9384" s="80">
        <v>0</v>
      </c>
      <c r="F9384" s="80">
        <v>708522</v>
      </c>
      <c r="G9384" s="80">
        <v>9</v>
      </c>
      <c r="H9384" s="280" t="s">
        <v>1394</v>
      </c>
      <c r="I9384" s="80"/>
    </row>
    <row r="9385" spans="1:9">
      <c r="A9385" s="280" t="s">
        <v>10795</v>
      </c>
      <c r="B9385" s="280" t="s">
        <v>1457</v>
      </c>
      <c r="C9385" s="280" t="s">
        <v>1213</v>
      </c>
      <c r="D9385" s="280" t="s">
        <v>1344</v>
      </c>
      <c r="E9385" s="80">
        <v>10.117582030557088</v>
      </c>
      <c r="F9385" s="80">
        <v>708522</v>
      </c>
      <c r="G9385" s="80">
        <v>9</v>
      </c>
      <c r="H9385" s="280" t="s">
        <v>1342</v>
      </c>
      <c r="I9385" s="80"/>
    </row>
    <row r="9386" spans="1:9">
      <c r="A9386" s="280" t="s">
        <v>10796</v>
      </c>
      <c r="B9386" s="280" t="s">
        <v>1393</v>
      </c>
      <c r="C9386" s="280" t="s">
        <v>1213</v>
      </c>
      <c r="D9386" s="280" t="s">
        <v>1344</v>
      </c>
      <c r="E9386" s="80">
        <v>0</v>
      </c>
      <c r="F9386" s="80">
        <v>708522</v>
      </c>
      <c r="G9386" s="80">
        <v>9</v>
      </c>
      <c r="H9386" s="280" t="s">
        <v>1394</v>
      </c>
      <c r="I9386" s="80"/>
    </row>
    <row r="9387" spans="1:9">
      <c r="A9387" s="280" t="s">
        <v>10797</v>
      </c>
      <c r="B9387" s="280" t="s">
        <v>1415</v>
      </c>
      <c r="C9387" s="280" t="s">
        <v>1213</v>
      </c>
      <c r="D9387" s="280" t="s">
        <v>1344</v>
      </c>
      <c r="E9387" s="80">
        <v>0</v>
      </c>
      <c r="F9387" s="80">
        <v>708522</v>
      </c>
      <c r="G9387" s="80">
        <v>9</v>
      </c>
      <c r="H9387" s="280" t="s">
        <v>1394</v>
      </c>
      <c r="I9387" s="80"/>
    </row>
    <row r="9388" spans="1:9">
      <c r="A9388" s="280" t="s">
        <v>10798</v>
      </c>
      <c r="B9388" s="280" t="s">
        <v>1436</v>
      </c>
      <c r="C9388" s="280" t="s">
        <v>1213</v>
      </c>
      <c r="D9388" s="280" t="s">
        <v>1344</v>
      </c>
      <c r="E9388" s="80">
        <v>0</v>
      </c>
      <c r="F9388" s="80">
        <v>708522</v>
      </c>
      <c r="G9388" s="80">
        <v>9</v>
      </c>
      <c r="H9388" s="280" t="s">
        <v>1394</v>
      </c>
      <c r="I9388" s="80"/>
    </row>
    <row r="9389" spans="1:9">
      <c r="A9389" s="280" t="s">
        <v>10799</v>
      </c>
      <c r="B9389" s="280" t="s">
        <v>5752</v>
      </c>
      <c r="C9389" s="280" t="s">
        <v>1214</v>
      </c>
      <c r="D9389" s="280" t="s">
        <v>1394</v>
      </c>
      <c r="E9389" s="80">
        <v>1</v>
      </c>
      <c r="F9389" s="80">
        <v>708522</v>
      </c>
      <c r="G9389" s="80">
        <v>9</v>
      </c>
      <c r="H9389" s="280" t="s">
        <v>1394</v>
      </c>
      <c r="I9389" s="80"/>
    </row>
    <row r="9390" spans="1:9">
      <c r="A9390" s="280" t="s">
        <v>10800</v>
      </c>
      <c r="B9390" s="280" t="s">
        <v>5754</v>
      </c>
      <c r="C9390" s="280" t="s">
        <v>1214</v>
      </c>
      <c r="D9390" s="280" t="s">
        <v>1394</v>
      </c>
      <c r="E9390" s="80">
        <v>2521245.3911014525</v>
      </c>
      <c r="F9390" s="80">
        <v>708522</v>
      </c>
      <c r="G9390" s="80">
        <v>9</v>
      </c>
      <c r="H9390" s="280" t="s">
        <v>1394</v>
      </c>
      <c r="I9390" s="80"/>
    </row>
    <row r="9391" spans="1:9">
      <c r="A9391" s="280" t="s">
        <v>10801</v>
      </c>
      <c r="B9391" s="280" t="s">
        <v>1457</v>
      </c>
      <c r="C9391" s="280" t="s">
        <v>1214</v>
      </c>
      <c r="D9391" s="280" t="s">
        <v>1211</v>
      </c>
      <c r="E9391" s="80">
        <v>0.94989017129294417</v>
      </c>
      <c r="F9391" s="80">
        <v>708522</v>
      </c>
      <c r="G9391" s="80">
        <v>9</v>
      </c>
      <c r="H9391" s="280" t="s">
        <v>1342</v>
      </c>
      <c r="I9391" s="80"/>
    </row>
    <row r="9392" spans="1:9">
      <c r="A9392" s="280" t="s">
        <v>10802</v>
      </c>
      <c r="B9392" s="280" t="s">
        <v>1457</v>
      </c>
      <c r="C9392" s="280" t="s">
        <v>1214</v>
      </c>
      <c r="D9392" s="280" t="s">
        <v>1212</v>
      </c>
      <c r="E9392" s="80">
        <v>1.004053283515344</v>
      </c>
      <c r="F9392" s="80">
        <v>708522</v>
      </c>
      <c r="G9392" s="80">
        <v>9</v>
      </c>
      <c r="H9392" s="280" t="s">
        <v>1342</v>
      </c>
      <c r="I9392" s="80"/>
    </row>
    <row r="9393" spans="1:9">
      <c r="A9393" s="280" t="s">
        <v>10803</v>
      </c>
      <c r="B9393" s="280" t="s">
        <v>1457</v>
      </c>
      <c r="C9393" s="280" t="s">
        <v>1214</v>
      </c>
      <c r="D9393" s="280" t="s">
        <v>1213</v>
      </c>
      <c r="E9393" s="80">
        <v>0.95067781217726566</v>
      </c>
      <c r="F9393" s="80">
        <v>708522</v>
      </c>
      <c r="G9393" s="80">
        <v>9</v>
      </c>
      <c r="H9393" s="280" t="s">
        <v>1342</v>
      </c>
      <c r="I9393" s="80"/>
    </row>
    <row r="9394" spans="1:9">
      <c r="A9394" s="280" t="s">
        <v>10804</v>
      </c>
      <c r="B9394" s="280" t="s">
        <v>1457</v>
      </c>
      <c r="C9394" s="280" t="s">
        <v>1214</v>
      </c>
      <c r="D9394" s="280" t="s">
        <v>1214</v>
      </c>
      <c r="E9394" s="80">
        <v>1</v>
      </c>
      <c r="F9394" s="80">
        <v>708522</v>
      </c>
      <c r="G9394" s="80">
        <v>9</v>
      </c>
      <c r="H9394" s="280" t="s">
        <v>1342</v>
      </c>
      <c r="I9394" s="80"/>
    </row>
    <row r="9395" spans="1:9">
      <c r="A9395" s="280" t="s">
        <v>10805</v>
      </c>
      <c r="B9395" s="280" t="s">
        <v>1457</v>
      </c>
      <c r="C9395" s="280" t="s">
        <v>1214</v>
      </c>
      <c r="D9395" s="280" t="s">
        <v>1215</v>
      </c>
      <c r="E9395" s="80">
        <v>1.9002638274199439</v>
      </c>
      <c r="F9395" s="80">
        <v>708522</v>
      </c>
      <c r="G9395" s="80">
        <v>9</v>
      </c>
      <c r="H9395" s="280" t="s">
        <v>1342</v>
      </c>
      <c r="I9395" s="80"/>
    </row>
    <row r="9396" spans="1:9">
      <c r="A9396" s="280" t="s">
        <v>10806</v>
      </c>
      <c r="B9396" s="280" t="s">
        <v>1457</v>
      </c>
      <c r="C9396" s="280" t="s">
        <v>1214</v>
      </c>
      <c r="D9396" s="280" t="s">
        <v>1216</v>
      </c>
      <c r="E9396" s="80">
        <v>1.3912740970155726</v>
      </c>
      <c r="F9396" s="80">
        <v>708522</v>
      </c>
      <c r="G9396" s="80">
        <v>9</v>
      </c>
      <c r="H9396" s="280" t="s">
        <v>1342</v>
      </c>
      <c r="I9396" s="80"/>
    </row>
    <row r="9397" spans="1:9">
      <c r="A9397" s="280" t="s">
        <v>10807</v>
      </c>
      <c r="B9397" s="280" t="s">
        <v>1457</v>
      </c>
      <c r="C9397" s="280" t="s">
        <v>1214</v>
      </c>
      <c r="D9397" s="280" t="s">
        <v>1217</v>
      </c>
      <c r="E9397" s="80">
        <v>1.0160626336002367</v>
      </c>
      <c r="F9397" s="80">
        <v>708522</v>
      </c>
      <c r="G9397" s="80">
        <v>9</v>
      </c>
      <c r="H9397" s="280" t="s">
        <v>1342</v>
      </c>
      <c r="I9397" s="80"/>
    </row>
    <row r="9398" spans="1:9">
      <c r="A9398" s="280" t="s">
        <v>10808</v>
      </c>
      <c r="B9398" s="280" t="s">
        <v>1457</v>
      </c>
      <c r="C9398" s="280" t="s">
        <v>1214</v>
      </c>
      <c r="D9398" s="280" t="s">
        <v>1218</v>
      </c>
      <c r="E9398" s="80">
        <v>2.3425525759605859</v>
      </c>
      <c r="F9398" s="80">
        <v>708522</v>
      </c>
      <c r="G9398" s="80">
        <v>9</v>
      </c>
      <c r="H9398" s="280" t="s">
        <v>1342</v>
      </c>
      <c r="I9398" s="80"/>
    </row>
    <row r="9399" spans="1:9">
      <c r="A9399" s="280" t="s">
        <v>10809</v>
      </c>
      <c r="B9399" s="280" t="s">
        <v>1457</v>
      </c>
      <c r="C9399" s="280" t="s">
        <v>1214</v>
      </c>
      <c r="D9399" s="280" t="s">
        <v>1219</v>
      </c>
      <c r="E9399" s="80">
        <v>183423.78526988655</v>
      </c>
      <c r="F9399" s="80">
        <v>708522</v>
      </c>
      <c r="G9399" s="80">
        <v>9</v>
      </c>
      <c r="H9399" s="280" t="s">
        <v>1342</v>
      </c>
      <c r="I9399" s="80"/>
    </row>
    <row r="9400" spans="1:9">
      <c r="A9400" s="280" t="s">
        <v>10810</v>
      </c>
      <c r="B9400" s="280" t="s">
        <v>1457</v>
      </c>
      <c r="C9400" s="280" t="s">
        <v>1214</v>
      </c>
      <c r="D9400" s="280" t="s">
        <v>1347</v>
      </c>
      <c r="E9400" s="80">
        <v>3.866642532763505</v>
      </c>
      <c r="F9400" s="80">
        <v>708522</v>
      </c>
      <c r="G9400" s="80">
        <v>9</v>
      </c>
      <c r="H9400" s="280" t="s">
        <v>1342</v>
      </c>
      <c r="I9400" s="80"/>
    </row>
    <row r="9401" spans="1:9">
      <c r="A9401" s="280" t="s">
        <v>10811</v>
      </c>
      <c r="B9401" s="280" t="s">
        <v>1393</v>
      </c>
      <c r="C9401" s="280" t="s">
        <v>1214</v>
      </c>
      <c r="D9401" s="280" t="s">
        <v>1347</v>
      </c>
      <c r="E9401" s="80">
        <v>0</v>
      </c>
      <c r="F9401" s="80">
        <v>708522</v>
      </c>
      <c r="G9401" s="80">
        <v>9</v>
      </c>
      <c r="H9401" s="280" t="s">
        <v>1394</v>
      </c>
      <c r="I9401" s="80"/>
    </row>
    <row r="9402" spans="1:9">
      <c r="A9402" s="280" t="s">
        <v>10812</v>
      </c>
      <c r="B9402" s="280" t="s">
        <v>1415</v>
      </c>
      <c r="C9402" s="280" t="s">
        <v>1214</v>
      </c>
      <c r="D9402" s="280" t="s">
        <v>1347</v>
      </c>
      <c r="E9402" s="80">
        <v>0</v>
      </c>
      <c r="F9402" s="80">
        <v>708522</v>
      </c>
      <c r="G9402" s="80">
        <v>9</v>
      </c>
      <c r="H9402" s="280" t="s">
        <v>1394</v>
      </c>
      <c r="I9402" s="80"/>
    </row>
    <row r="9403" spans="1:9">
      <c r="A9403" s="280" t="s">
        <v>10813</v>
      </c>
      <c r="B9403" s="280" t="s">
        <v>1436</v>
      </c>
      <c r="C9403" s="280" t="s">
        <v>1214</v>
      </c>
      <c r="D9403" s="280" t="s">
        <v>1347</v>
      </c>
      <c r="E9403" s="80">
        <v>0</v>
      </c>
      <c r="F9403" s="80">
        <v>708522</v>
      </c>
      <c r="G9403" s="80">
        <v>9</v>
      </c>
      <c r="H9403" s="280" t="s">
        <v>1394</v>
      </c>
      <c r="I9403" s="80"/>
    </row>
    <row r="9404" spans="1:9">
      <c r="A9404" s="280" t="s">
        <v>10814</v>
      </c>
      <c r="B9404" s="280" t="s">
        <v>1457</v>
      </c>
      <c r="C9404" s="280" t="s">
        <v>1214</v>
      </c>
      <c r="D9404" s="280" t="s">
        <v>1344</v>
      </c>
      <c r="E9404" s="80">
        <v>9.6123643277446327</v>
      </c>
      <c r="F9404" s="80">
        <v>708522</v>
      </c>
      <c r="G9404" s="80">
        <v>9</v>
      </c>
      <c r="H9404" s="280" t="s">
        <v>1342</v>
      </c>
      <c r="I9404" s="80"/>
    </row>
    <row r="9405" spans="1:9">
      <c r="A9405" s="280" t="s">
        <v>10815</v>
      </c>
      <c r="B9405" s="280" t="s">
        <v>1393</v>
      </c>
      <c r="C9405" s="280" t="s">
        <v>1214</v>
      </c>
      <c r="D9405" s="280" t="s">
        <v>1344</v>
      </c>
      <c r="E9405" s="80">
        <v>0</v>
      </c>
      <c r="F9405" s="80">
        <v>708522</v>
      </c>
      <c r="G9405" s="80">
        <v>9</v>
      </c>
      <c r="H9405" s="280" t="s">
        <v>1394</v>
      </c>
      <c r="I9405" s="80"/>
    </row>
    <row r="9406" spans="1:9">
      <c r="A9406" s="280" t="s">
        <v>10816</v>
      </c>
      <c r="B9406" s="280" t="s">
        <v>1415</v>
      </c>
      <c r="C9406" s="280" t="s">
        <v>1214</v>
      </c>
      <c r="D9406" s="280" t="s">
        <v>1344</v>
      </c>
      <c r="E9406" s="80">
        <v>0</v>
      </c>
      <c r="F9406" s="80">
        <v>708522</v>
      </c>
      <c r="G9406" s="80">
        <v>9</v>
      </c>
      <c r="H9406" s="280" t="s">
        <v>1394</v>
      </c>
      <c r="I9406" s="80"/>
    </row>
    <row r="9407" spans="1:9">
      <c r="A9407" s="280" t="s">
        <v>10817</v>
      </c>
      <c r="B9407" s="280" t="s">
        <v>1436</v>
      </c>
      <c r="C9407" s="280" t="s">
        <v>1214</v>
      </c>
      <c r="D9407" s="280" t="s">
        <v>1344</v>
      </c>
      <c r="E9407" s="80">
        <v>0</v>
      </c>
      <c r="F9407" s="80">
        <v>708522</v>
      </c>
      <c r="G9407" s="80">
        <v>9</v>
      </c>
      <c r="H9407" s="280" t="s">
        <v>1394</v>
      </c>
      <c r="I9407" s="80"/>
    </row>
    <row r="9408" spans="1:9">
      <c r="A9408" s="280" t="s">
        <v>10818</v>
      </c>
      <c r="B9408" s="280" t="s">
        <v>5752</v>
      </c>
      <c r="C9408" s="280" t="s">
        <v>1215</v>
      </c>
      <c r="D9408" s="280" t="s">
        <v>1394</v>
      </c>
      <c r="E9408" s="80">
        <v>1</v>
      </c>
      <c r="F9408" s="80">
        <v>708522</v>
      </c>
      <c r="G9408" s="80">
        <v>9</v>
      </c>
      <c r="H9408" s="280" t="s">
        <v>1394</v>
      </c>
      <c r="I9408" s="80"/>
    </row>
    <row r="9409" spans="1:9">
      <c r="A9409" s="280" t="s">
        <v>10819</v>
      </c>
      <c r="B9409" s="280" t="s">
        <v>5754</v>
      </c>
      <c r="C9409" s="280" t="s">
        <v>1215</v>
      </c>
      <c r="D9409" s="280" t="s">
        <v>1394</v>
      </c>
      <c r="E9409" s="80">
        <v>2507835.2655115891</v>
      </c>
      <c r="F9409" s="80">
        <v>708522</v>
      </c>
      <c r="G9409" s="80">
        <v>9</v>
      </c>
      <c r="H9409" s="280" t="s">
        <v>1394</v>
      </c>
      <c r="I9409" s="80"/>
    </row>
    <row r="9410" spans="1:9">
      <c r="A9410" s="280" t="s">
        <v>10820</v>
      </c>
      <c r="B9410" s="280" t="s">
        <v>1457</v>
      </c>
      <c r="C9410" s="280" t="s">
        <v>1215</v>
      </c>
      <c r="D9410" s="280" t="s">
        <v>1211</v>
      </c>
      <c r="E9410" s="80">
        <v>0.9451808326774952</v>
      </c>
      <c r="F9410" s="80">
        <v>708522</v>
      </c>
      <c r="G9410" s="80">
        <v>9</v>
      </c>
      <c r="H9410" s="280" t="s">
        <v>1342</v>
      </c>
      <c r="I9410" s="80"/>
    </row>
    <row r="9411" spans="1:9">
      <c r="A9411" s="280" t="s">
        <v>10821</v>
      </c>
      <c r="B9411" s="280" t="s">
        <v>1457</v>
      </c>
      <c r="C9411" s="280" t="s">
        <v>1215</v>
      </c>
      <c r="D9411" s="280" t="s">
        <v>1212</v>
      </c>
      <c r="E9411" s="80">
        <v>1.0016337250370684</v>
      </c>
      <c r="F9411" s="80">
        <v>708522</v>
      </c>
      <c r="G9411" s="80">
        <v>9</v>
      </c>
      <c r="H9411" s="280" t="s">
        <v>1342</v>
      </c>
      <c r="I9411" s="80"/>
    </row>
    <row r="9412" spans="1:9">
      <c r="A9412" s="280" t="s">
        <v>10822</v>
      </c>
      <c r="B9412" s="280" t="s">
        <v>1457</v>
      </c>
      <c r="C9412" s="280" t="s">
        <v>1215</v>
      </c>
      <c r="D9412" s="280" t="s">
        <v>1213</v>
      </c>
      <c r="E9412" s="80">
        <v>0.94591192694383852</v>
      </c>
      <c r="F9412" s="80">
        <v>708522</v>
      </c>
      <c r="G9412" s="80">
        <v>9</v>
      </c>
      <c r="H9412" s="280" t="s">
        <v>1342</v>
      </c>
      <c r="I9412" s="80"/>
    </row>
    <row r="9413" spans="1:9">
      <c r="A9413" s="280" t="s">
        <v>10823</v>
      </c>
      <c r="B9413" s="280" t="s">
        <v>1457</v>
      </c>
      <c r="C9413" s="280" t="s">
        <v>1215</v>
      </c>
      <c r="D9413" s="280" t="s">
        <v>1214</v>
      </c>
      <c r="E9413" s="80">
        <v>0.9952804978569828</v>
      </c>
      <c r="F9413" s="80">
        <v>708522</v>
      </c>
      <c r="G9413" s="80">
        <v>9</v>
      </c>
      <c r="H9413" s="280" t="s">
        <v>1342</v>
      </c>
      <c r="I9413" s="80"/>
    </row>
    <row r="9414" spans="1:9">
      <c r="A9414" s="280" t="s">
        <v>10824</v>
      </c>
      <c r="B9414" s="280" t="s">
        <v>1457</v>
      </c>
      <c r="C9414" s="280" t="s">
        <v>1215</v>
      </c>
      <c r="D9414" s="280" t="s">
        <v>1215</v>
      </c>
      <c r="E9414" s="80">
        <v>1</v>
      </c>
      <c r="F9414" s="80">
        <v>708522</v>
      </c>
      <c r="G9414" s="80">
        <v>9</v>
      </c>
      <c r="H9414" s="280" t="s">
        <v>1342</v>
      </c>
      <c r="I9414" s="80"/>
    </row>
    <row r="9415" spans="1:9">
      <c r="A9415" s="280" t="s">
        <v>10825</v>
      </c>
      <c r="B9415" s="280" t="s">
        <v>1457</v>
      </c>
      <c r="C9415" s="280" t="s">
        <v>1215</v>
      </c>
      <c r="D9415" s="280" t="s">
        <v>1216</v>
      </c>
      <c r="E9415" s="80">
        <v>1.3141200028198228</v>
      </c>
      <c r="F9415" s="80">
        <v>708522</v>
      </c>
      <c r="G9415" s="80">
        <v>9</v>
      </c>
      <c r="H9415" s="280" t="s">
        <v>1342</v>
      </c>
      <c r="I9415" s="80"/>
    </row>
    <row r="9416" spans="1:9">
      <c r="A9416" s="280" t="s">
        <v>10826</v>
      </c>
      <c r="B9416" s="280" t="s">
        <v>1457</v>
      </c>
      <c r="C9416" s="280" t="s">
        <v>1215</v>
      </c>
      <c r="D9416" s="280" t="s">
        <v>1217</v>
      </c>
      <c r="E9416" s="80">
        <v>0.9402558193386098</v>
      </c>
      <c r="F9416" s="80">
        <v>708522</v>
      </c>
      <c r="G9416" s="80">
        <v>9</v>
      </c>
      <c r="H9416" s="280" t="s">
        <v>1342</v>
      </c>
      <c r="I9416" s="80"/>
    </row>
    <row r="9417" spans="1:9">
      <c r="A9417" s="280" t="s">
        <v>10827</v>
      </c>
      <c r="B9417" s="280" t="s">
        <v>1457</v>
      </c>
      <c r="C9417" s="280" t="s">
        <v>1215</v>
      </c>
      <c r="D9417" s="280" t="s">
        <v>1218</v>
      </c>
      <c r="E9417" s="80">
        <v>2.274582702352796</v>
      </c>
      <c r="F9417" s="80">
        <v>708522</v>
      </c>
      <c r="G9417" s="80">
        <v>9</v>
      </c>
      <c r="H9417" s="280" t="s">
        <v>1342</v>
      </c>
      <c r="I9417" s="80"/>
    </row>
    <row r="9418" spans="1:9">
      <c r="A9418" s="280" t="s">
        <v>10828</v>
      </c>
      <c r="B9418" s="280" t="s">
        <v>1457</v>
      </c>
      <c r="C9418" s="280" t="s">
        <v>1215</v>
      </c>
      <c r="D9418" s="280" t="s">
        <v>1219</v>
      </c>
      <c r="E9418" s="80">
        <v>183368.80137398822</v>
      </c>
      <c r="F9418" s="80">
        <v>708522</v>
      </c>
      <c r="G9418" s="80">
        <v>9</v>
      </c>
      <c r="H9418" s="280" t="s">
        <v>1342</v>
      </c>
      <c r="I9418" s="80"/>
    </row>
    <row r="9419" spans="1:9">
      <c r="A9419" s="280" t="s">
        <v>10829</v>
      </c>
      <c r="B9419" s="280" t="s">
        <v>1457</v>
      </c>
      <c r="C9419" s="280" t="s">
        <v>1215</v>
      </c>
      <c r="D9419" s="280" t="s">
        <v>1347</v>
      </c>
      <c r="E9419" s="80">
        <v>3.8420683733907817</v>
      </c>
      <c r="F9419" s="80">
        <v>708522</v>
      </c>
      <c r="G9419" s="80">
        <v>9</v>
      </c>
      <c r="H9419" s="280" t="s">
        <v>1342</v>
      </c>
      <c r="I9419" s="80"/>
    </row>
    <row r="9420" spans="1:9">
      <c r="A9420" s="280" t="s">
        <v>10830</v>
      </c>
      <c r="B9420" s="280" t="s">
        <v>1393</v>
      </c>
      <c r="C9420" s="280" t="s">
        <v>1215</v>
      </c>
      <c r="D9420" s="280" t="s">
        <v>1347</v>
      </c>
      <c r="E9420" s="80">
        <v>2.4219431436144538E-3</v>
      </c>
      <c r="F9420" s="80">
        <v>708522</v>
      </c>
      <c r="G9420" s="80">
        <v>9</v>
      </c>
      <c r="H9420" s="280" t="s">
        <v>1394</v>
      </c>
      <c r="I9420" s="80"/>
    </row>
    <row r="9421" spans="1:9">
      <c r="A9421" s="280" t="s">
        <v>10831</v>
      </c>
      <c r="B9421" s="280" t="s">
        <v>1415</v>
      </c>
      <c r="C9421" s="280" t="s">
        <v>1215</v>
      </c>
      <c r="D9421" s="280" t="s">
        <v>1347</v>
      </c>
      <c r="E9421" s="80">
        <v>2.384217934629982E-3</v>
      </c>
      <c r="F9421" s="80">
        <v>708522</v>
      </c>
      <c r="G9421" s="80">
        <v>9</v>
      </c>
      <c r="H9421" s="280" t="s">
        <v>1394</v>
      </c>
      <c r="I9421" s="80"/>
    </row>
    <row r="9422" spans="1:9">
      <c r="A9422" s="280" t="s">
        <v>10832</v>
      </c>
      <c r="B9422" s="280" t="s">
        <v>1436</v>
      </c>
      <c r="C9422" s="280" t="s">
        <v>1215</v>
      </c>
      <c r="D9422" s="280" t="s">
        <v>1347</v>
      </c>
      <c r="E9422" s="80">
        <v>2.3470802670227278E-3</v>
      </c>
      <c r="F9422" s="80">
        <v>708522</v>
      </c>
      <c r="G9422" s="80">
        <v>9</v>
      </c>
      <c r="H9422" s="280" t="s">
        <v>1394</v>
      </c>
      <c r="I9422" s="80"/>
    </row>
    <row r="9423" spans="1:9">
      <c r="A9423" s="280" t="s">
        <v>10833</v>
      </c>
      <c r="B9423" s="280" t="s">
        <v>1457</v>
      </c>
      <c r="C9423" s="280" t="s">
        <v>1215</v>
      </c>
      <c r="D9423" s="280" t="s">
        <v>1344</v>
      </c>
      <c r="E9423" s="80">
        <v>9.5587870112043856</v>
      </c>
      <c r="F9423" s="80">
        <v>708522</v>
      </c>
      <c r="G9423" s="80">
        <v>9</v>
      </c>
      <c r="H9423" s="280" t="s">
        <v>1342</v>
      </c>
      <c r="I9423" s="80"/>
    </row>
    <row r="9424" spans="1:9">
      <c r="A9424" s="280" t="s">
        <v>10834</v>
      </c>
      <c r="B9424" s="280" t="s">
        <v>1393</v>
      </c>
      <c r="C9424" s="280" t="s">
        <v>1215</v>
      </c>
      <c r="D9424" s="280" t="s">
        <v>1344</v>
      </c>
      <c r="E9424" s="80">
        <v>2.4219431436144538E-3</v>
      </c>
      <c r="F9424" s="80">
        <v>708522</v>
      </c>
      <c r="G9424" s="80">
        <v>9</v>
      </c>
      <c r="H9424" s="280" t="s">
        <v>1394</v>
      </c>
      <c r="I9424" s="80"/>
    </row>
    <row r="9425" spans="1:9">
      <c r="A9425" s="280" t="s">
        <v>10835</v>
      </c>
      <c r="B9425" s="280" t="s">
        <v>1415</v>
      </c>
      <c r="C9425" s="280" t="s">
        <v>1215</v>
      </c>
      <c r="D9425" s="280" t="s">
        <v>1344</v>
      </c>
      <c r="E9425" s="80">
        <v>2.3449698819137501E-3</v>
      </c>
      <c r="F9425" s="80">
        <v>708522</v>
      </c>
      <c r="G9425" s="80">
        <v>9</v>
      </c>
      <c r="H9425" s="280" t="s">
        <v>1394</v>
      </c>
      <c r="I9425" s="80"/>
    </row>
    <row r="9426" spans="1:9">
      <c r="A9426" s="280" t="s">
        <v>10836</v>
      </c>
      <c r="B9426" s="280" t="s">
        <v>1436</v>
      </c>
      <c r="C9426" s="280" t="s">
        <v>1215</v>
      </c>
      <c r="D9426" s="280" t="s">
        <v>1344</v>
      </c>
      <c r="E9426" s="80">
        <v>2.2704429288563691E-3</v>
      </c>
      <c r="F9426" s="80">
        <v>708522</v>
      </c>
      <c r="G9426" s="80">
        <v>9</v>
      </c>
      <c r="H9426" s="280" t="s">
        <v>1394</v>
      </c>
      <c r="I9426" s="80"/>
    </row>
    <row r="9427" spans="1:9">
      <c r="A9427" s="280" t="s">
        <v>10837</v>
      </c>
      <c r="B9427" s="280" t="s">
        <v>5752</v>
      </c>
      <c r="C9427" s="280" t="s">
        <v>1216</v>
      </c>
      <c r="D9427" s="280" t="s">
        <v>1394</v>
      </c>
      <c r="E9427" s="80">
        <v>0.99819059958618084</v>
      </c>
      <c r="F9427" s="80">
        <v>708522</v>
      </c>
      <c r="G9427" s="80">
        <v>9</v>
      </c>
      <c r="H9427" s="280" t="s">
        <v>1394</v>
      </c>
      <c r="I9427" s="80"/>
    </row>
    <row r="9428" spans="1:9">
      <c r="A9428" s="280" t="s">
        <v>10838</v>
      </c>
      <c r="B9428" s="280" t="s">
        <v>5754</v>
      </c>
      <c r="C9428" s="280" t="s">
        <v>1216</v>
      </c>
      <c r="D9428" s="280" t="s">
        <v>1394</v>
      </c>
      <c r="E9428" s="80">
        <v>1899870.5534952041</v>
      </c>
      <c r="F9428" s="80">
        <v>708522</v>
      </c>
      <c r="G9428" s="80">
        <v>9</v>
      </c>
      <c r="H9428" s="280" t="s">
        <v>1394</v>
      </c>
      <c r="I9428" s="80"/>
    </row>
    <row r="9429" spans="1:9">
      <c r="A9429" s="280" t="s">
        <v>10839</v>
      </c>
      <c r="B9429" s="280" t="s">
        <v>1457</v>
      </c>
      <c r="C9429" s="280" t="s">
        <v>1216</v>
      </c>
      <c r="D9429" s="280" t="s">
        <v>1211</v>
      </c>
      <c r="E9429" s="80">
        <v>0.71770603197582639</v>
      </c>
      <c r="F9429" s="80">
        <v>708522</v>
      </c>
      <c r="G9429" s="80">
        <v>9</v>
      </c>
      <c r="H9429" s="280" t="s">
        <v>1342</v>
      </c>
      <c r="I9429" s="80"/>
    </row>
    <row r="9430" spans="1:9">
      <c r="A9430" s="280" t="s">
        <v>10840</v>
      </c>
      <c r="B9430" s="280" t="s">
        <v>1457</v>
      </c>
      <c r="C9430" s="280" t="s">
        <v>1216</v>
      </c>
      <c r="D9430" s="280" t="s">
        <v>1212</v>
      </c>
      <c r="E9430" s="80">
        <v>0.76067231871133589</v>
      </c>
      <c r="F9430" s="80">
        <v>708522</v>
      </c>
      <c r="G9430" s="80">
        <v>9</v>
      </c>
      <c r="H9430" s="280" t="s">
        <v>1342</v>
      </c>
      <c r="I9430" s="80"/>
    </row>
    <row r="9431" spans="1:9">
      <c r="A9431" s="280" t="s">
        <v>10841</v>
      </c>
      <c r="B9431" s="280" t="s">
        <v>1457</v>
      </c>
      <c r="C9431" s="280" t="s">
        <v>1216</v>
      </c>
      <c r="D9431" s="280" t="s">
        <v>1213</v>
      </c>
      <c r="E9431" s="80">
        <v>0.71824426119263152</v>
      </c>
      <c r="F9431" s="80">
        <v>708522</v>
      </c>
      <c r="G9431" s="80">
        <v>9</v>
      </c>
      <c r="H9431" s="280" t="s">
        <v>1342</v>
      </c>
      <c r="I9431" s="80"/>
    </row>
    <row r="9432" spans="1:9">
      <c r="A9432" s="280" t="s">
        <v>10842</v>
      </c>
      <c r="B9432" s="280" t="s">
        <v>1457</v>
      </c>
      <c r="C9432" s="280" t="s">
        <v>1216</v>
      </c>
      <c r="D9432" s="280" t="s">
        <v>1214</v>
      </c>
      <c r="E9432" s="80">
        <v>0.75598065457940022</v>
      </c>
      <c r="F9432" s="80">
        <v>708522</v>
      </c>
      <c r="G9432" s="80">
        <v>9</v>
      </c>
      <c r="H9432" s="280" t="s">
        <v>1342</v>
      </c>
      <c r="I9432" s="80"/>
    </row>
    <row r="9433" spans="1:9">
      <c r="A9433" s="280" t="s">
        <v>10843</v>
      </c>
      <c r="B9433" s="280" t="s">
        <v>1457</v>
      </c>
      <c r="C9433" s="280" t="s">
        <v>1216</v>
      </c>
      <c r="D9433" s="280" t="s">
        <v>1215</v>
      </c>
      <c r="E9433" s="80">
        <v>0.78724969164093628</v>
      </c>
      <c r="F9433" s="80">
        <v>708522</v>
      </c>
      <c r="G9433" s="80">
        <v>9</v>
      </c>
      <c r="H9433" s="280" t="s">
        <v>1342</v>
      </c>
      <c r="I9433" s="80"/>
    </row>
    <row r="9434" spans="1:9">
      <c r="A9434" s="280" t="s">
        <v>10844</v>
      </c>
      <c r="B9434" s="280" t="s">
        <v>1457</v>
      </c>
      <c r="C9434" s="280" t="s">
        <v>1216</v>
      </c>
      <c r="D9434" s="280" t="s">
        <v>1216</v>
      </c>
      <c r="E9434" s="80">
        <v>1</v>
      </c>
      <c r="F9434" s="80">
        <v>708522</v>
      </c>
      <c r="G9434" s="80">
        <v>9</v>
      </c>
      <c r="H9434" s="280" t="s">
        <v>1342</v>
      </c>
      <c r="I9434" s="80"/>
    </row>
    <row r="9435" spans="1:9">
      <c r="A9435" s="280" t="s">
        <v>10845</v>
      </c>
      <c r="B9435" s="280" t="s">
        <v>1457</v>
      </c>
      <c r="C9435" s="280" t="s">
        <v>1216</v>
      </c>
      <c r="D9435" s="280" t="s">
        <v>1217</v>
      </c>
      <c r="E9435" s="80">
        <v>0.71552095374226488</v>
      </c>
      <c r="F9435" s="80">
        <v>708522</v>
      </c>
      <c r="G9435" s="80">
        <v>9</v>
      </c>
      <c r="H9435" s="280" t="s">
        <v>1342</v>
      </c>
      <c r="I9435" s="80"/>
    </row>
    <row r="9436" spans="1:9">
      <c r="A9436" s="280" t="s">
        <v>10846</v>
      </c>
      <c r="B9436" s="280" t="s">
        <v>1457</v>
      </c>
      <c r="C9436" s="280" t="s">
        <v>1216</v>
      </c>
      <c r="D9436" s="280" t="s">
        <v>1218</v>
      </c>
      <c r="E9436" s="80">
        <v>0.82481279701269872</v>
      </c>
      <c r="F9436" s="80">
        <v>708522</v>
      </c>
      <c r="G9436" s="80">
        <v>9</v>
      </c>
      <c r="H9436" s="280" t="s">
        <v>1342</v>
      </c>
      <c r="I9436" s="80"/>
    </row>
    <row r="9437" spans="1:9">
      <c r="A9437" s="280" t="s">
        <v>10847</v>
      </c>
      <c r="B9437" s="280" t="s">
        <v>1457</v>
      </c>
      <c r="C9437" s="280" t="s">
        <v>1216</v>
      </c>
      <c r="D9437" s="280" t="s">
        <v>1219</v>
      </c>
      <c r="E9437" s="80">
        <v>147902.01770409266</v>
      </c>
      <c r="F9437" s="80">
        <v>708522</v>
      </c>
      <c r="G9437" s="80">
        <v>9</v>
      </c>
      <c r="H9437" s="280" t="s">
        <v>1342</v>
      </c>
      <c r="I9437" s="80"/>
    </row>
    <row r="9438" spans="1:9">
      <c r="A9438" s="280" t="s">
        <v>10848</v>
      </c>
      <c r="B9438" s="280" t="s">
        <v>1457</v>
      </c>
      <c r="C9438" s="280" t="s">
        <v>1216</v>
      </c>
      <c r="D9438" s="280" t="s">
        <v>1347</v>
      </c>
      <c r="E9438" s="80">
        <v>2.9156373011502521</v>
      </c>
      <c r="F9438" s="80">
        <v>708522</v>
      </c>
      <c r="G9438" s="80">
        <v>9</v>
      </c>
      <c r="H9438" s="280" t="s">
        <v>1342</v>
      </c>
      <c r="I9438" s="80"/>
    </row>
    <row r="9439" spans="1:9">
      <c r="A9439" s="280" t="s">
        <v>10849</v>
      </c>
      <c r="B9439" s="280" t="s">
        <v>1393</v>
      </c>
      <c r="C9439" s="280" t="s">
        <v>1216</v>
      </c>
      <c r="D9439" s="280" t="s">
        <v>1347</v>
      </c>
      <c r="E9439" s="80">
        <v>1.8420034945986152E-2</v>
      </c>
      <c r="F9439" s="80">
        <v>708522</v>
      </c>
      <c r="G9439" s="80">
        <v>9</v>
      </c>
      <c r="H9439" s="280" t="s">
        <v>1394</v>
      </c>
      <c r="I9439" s="80"/>
    </row>
    <row r="9440" spans="1:9">
      <c r="A9440" s="280" t="s">
        <v>10850</v>
      </c>
      <c r="B9440" s="280" t="s">
        <v>1415</v>
      </c>
      <c r="C9440" s="280" t="s">
        <v>1216</v>
      </c>
      <c r="D9440" s="280" t="s">
        <v>1347</v>
      </c>
      <c r="E9440" s="80">
        <v>1.0734322876417287E-2</v>
      </c>
      <c r="F9440" s="80">
        <v>708522</v>
      </c>
      <c r="G9440" s="80">
        <v>9</v>
      </c>
      <c r="H9440" s="280" t="s">
        <v>1394</v>
      </c>
      <c r="I9440" s="80"/>
    </row>
    <row r="9441" spans="1:9">
      <c r="A9441" s="280" t="s">
        <v>10851</v>
      </c>
      <c r="B9441" s="280" t="s">
        <v>1436</v>
      </c>
      <c r="C9441" s="280" t="s">
        <v>1216</v>
      </c>
      <c r="D9441" s="280" t="s">
        <v>1347</v>
      </c>
      <c r="E9441" s="80">
        <v>1.1131062440783384E-2</v>
      </c>
      <c r="F9441" s="80">
        <v>708522</v>
      </c>
      <c r="G9441" s="80">
        <v>9</v>
      </c>
      <c r="H9441" s="280" t="s">
        <v>1394</v>
      </c>
      <c r="I9441" s="80"/>
    </row>
    <row r="9442" spans="1:9">
      <c r="A9442" s="280" t="s">
        <v>10852</v>
      </c>
      <c r="B9442" s="280" t="s">
        <v>1457</v>
      </c>
      <c r="C9442" s="280" t="s">
        <v>1216</v>
      </c>
      <c r="D9442" s="280" t="s">
        <v>1344</v>
      </c>
      <c r="E9442" s="80">
        <v>7.2568370622145357</v>
      </c>
      <c r="F9442" s="80">
        <v>708522</v>
      </c>
      <c r="G9442" s="80">
        <v>9</v>
      </c>
      <c r="H9442" s="280" t="s">
        <v>1342</v>
      </c>
      <c r="I9442" s="80"/>
    </row>
    <row r="9443" spans="1:9">
      <c r="A9443" s="280" t="s">
        <v>10853</v>
      </c>
      <c r="B9443" s="280" t="s">
        <v>1393</v>
      </c>
      <c r="C9443" s="280" t="s">
        <v>1216</v>
      </c>
      <c r="D9443" s="280" t="s">
        <v>1344</v>
      </c>
      <c r="E9443" s="80">
        <v>5.9278328689864254E-3</v>
      </c>
      <c r="F9443" s="80">
        <v>708522</v>
      </c>
      <c r="G9443" s="80">
        <v>9</v>
      </c>
      <c r="H9443" s="280" t="s">
        <v>1394</v>
      </c>
      <c r="I9443" s="80"/>
    </row>
    <row r="9444" spans="1:9">
      <c r="A9444" s="280" t="s">
        <v>10854</v>
      </c>
      <c r="B9444" s="280" t="s">
        <v>1415</v>
      </c>
      <c r="C9444" s="280" t="s">
        <v>1216</v>
      </c>
      <c r="D9444" s="280" t="s">
        <v>1344</v>
      </c>
      <c r="E9444" s="80">
        <v>7.6092169351723747E-3</v>
      </c>
      <c r="F9444" s="80">
        <v>708522</v>
      </c>
      <c r="G9444" s="80">
        <v>9</v>
      </c>
      <c r="H9444" s="280" t="s">
        <v>1394</v>
      </c>
      <c r="I9444" s="80"/>
    </row>
    <row r="9445" spans="1:9">
      <c r="A9445" s="280" t="s">
        <v>10855</v>
      </c>
      <c r="B9445" s="280" t="s">
        <v>1436</v>
      </c>
      <c r="C9445" s="280" t="s">
        <v>1216</v>
      </c>
      <c r="D9445" s="280" t="s">
        <v>1344</v>
      </c>
      <c r="E9445" s="80">
        <v>2.1066142946286451E-2</v>
      </c>
      <c r="F9445" s="80">
        <v>708522</v>
      </c>
      <c r="G9445" s="80">
        <v>9</v>
      </c>
      <c r="H9445" s="280" t="s">
        <v>1394</v>
      </c>
      <c r="I9445" s="80"/>
    </row>
    <row r="9446" spans="1:9">
      <c r="A9446" s="280" t="s">
        <v>10856</v>
      </c>
      <c r="B9446" s="280" t="s">
        <v>5752</v>
      </c>
      <c r="C9446" s="280" t="s">
        <v>1217</v>
      </c>
      <c r="D9446" s="280" t="s">
        <v>1394</v>
      </c>
      <c r="E9446" s="80">
        <v>1</v>
      </c>
      <c r="F9446" s="80">
        <v>708522</v>
      </c>
      <c r="G9446" s="80">
        <v>9</v>
      </c>
      <c r="H9446" s="280" t="s">
        <v>1394</v>
      </c>
      <c r="I9446" s="80"/>
    </row>
    <row r="9447" spans="1:9">
      <c r="A9447" s="280" t="s">
        <v>10857</v>
      </c>
      <c r="B9447" s="280" t="s">
        <v>5754</v>
      </c>
      <c r="C9447" s="280" t="s">
        <v>1217</v>
      </c>
      <c r="D9447" s="280" t="s">
        <v>1394</v>
      </c>
      <c r="E9447" s="80">
        <v>2661012.9321328485</v>
      </c>
      <c r="F9447" s="80">
        <v>708522</v>
      </c>
      <c r="G9447" s="80">
        <v>9</v>
      </c>
      <c r="H9447" s="280" t="s">
        <v>1394</v>
      </c>
      <c r="I9447" s="80"/>
    </row>
    <row r="9448" spans="1:9">
      <c r="A9448" s="280" t="s">
        <v>10858</v>
      </c>
      <c r="B9448" s="280" t="s">
        <v>1457</v>
      </c>
      <c r="C9448" s="280" t="s">
        <v>1217</v>
      </c>
      <c r="D9448" s="280" t="s">
        <v>1211</v>
      </c>
      <c r="E9448" s="80">
        <v>1.0036454473442509</v>
      </c>
      <c r="F9448" s="80">
        <v>708522</v>
      </c>
      <c r="G9448" s="80">
        <v>9</v>
      </c>
      <c r="H9448" s="280" t="s">
        <v>1342</v>
      </c>
      <c r="I9448" s="80"/>
    </row>
    <row r="9449" spans="1:9">
      <c r="A9449" s="280" t="s">
        <v>10859</v>
      </c>
      <c r="B9449" s="280" t="s">
        <v>1457</v>
      </c>
      <c r="C9449" s="280" t="s">
        <v>1217</v>
      </c>
      <c r="D9449" s="280" t="s">
        <v>1212</v>
      </c>
      <c r="E9449" s="80">
        <v>1.0635949678369714</v>
      </c>
      <c r="F9449" s="80">
        <v>708522</v>
      </c>
      <c r="G9449" s="80">
        <v>9</v>
      </c>
      <c r="H9449" s="280" t="s">
        <v>1342</v>
      </c>
      <c r="I9449" s="80"/>
    </row>
    <row r="9450" spans="1:9">
      <c r="A9450" s="280" t="s">
        <v>10860</v>
      </c>
      <c r="B9450" s="280" t="s">
        <v>1457</v>
      </c>
      <c r="C9450" s="280" t="s">
        <v>1217</v>
      </c>
      <c r="D9450" s="280" t="s">
        <v>1213</v>
      </c>
      <c r="E9450" s="80">
        <v>1.0044150306186634</v>
      </c>
      <c r="F9450" s="80">
        <v>708522</v>
      </c>
      <c r="G9450" s="80">
        <v>9</v>
      </c>
      <c r="H9450" s="280" t="s">
        <v>1342</v>
      </c>
      <c r="I9450" s="80"/>
    </row>
    <row r="9451" spans="1:9">
      <c r="A9451" s="280" t="s">
        <v>10861</v>
      </c>
      <c r="B9451" s="280" t="s">
        <v>1457</v>
      </c>
      <c r="C9451" s="280" t="s">
        <v>1217</v>
      </c>
      <c r="D9451" s="280" t="s">
        <v>1214</v>
      </c>
      <c r="E9451" s="80">
        <v>1.0569194918943416</v>
      </c>
      <c r="F9451" s="80">
        <v>708522</v>
      </c>
      <c r="G9451" s="80">
        <v>9</v>
      </c>
      <c r="H9451" s="280" t="s">
        <v>1342</v>
      </c>
      <c r="I9451" s="80"/>
    </row>
    <row r="9452" spans="1:9">
      <c r="A9452" s="280" t="s">
        <v>10862</v>
      </c>
      <c r="B9452" s="280" t="s">
        <v>1457</v>
      </c>
      <c r="C9452" s="280" t="s">
        <v>1217</v>
      </c>
      <c r="D9452" s="280" t="s">
        <v>1215</v>
      </c>
      <c r="E9452" s="80">
        <v>1.0888676442764278</v>
      </c>
      <c r="F9452" s="80">
        <v>708522</v>
      </c>
      <c r="G9452" s="80">
        <v>9</v>
      </c>
      <c r="H9452" s="280" t="s">
        <v>1342</v>
      </c>
      <c r="I9452" s="80"/>
    </row>
    <row r="9453" spans="1:9">
      <c r="A9453" s="280" t="s">
        <v>10863</v>
      </c>
      <c r="B9453" s="280" t="s">
        <v>1457</v>
      </c>
      <c r="C9453" s="280" t="s">
        <v>1217</v>
      </c>
      <c r="D9453" s="280" t="s">
        <v>1216</v>
      </c>
      <c r="E9453" s="80">
        <v>1.395062952064926</v>
      </c>
      <c r="F9453" s="80">
        <v>708522</v>
      </c>
      <c r="G9453" s="80">
        <v>9</v>
      </c>
      <c r="H9453" s="280" t="s">
        <v>1342</v>
      </c>
      <c r="I9453" s="80"/>
    </row>
    <row r="9454" spans="1:9">
      <c r="A9454" s="280" t="s">
        <v>10864</v>
      </c>
      <c r="B9454" s="280" t="s">
        <v>1457</v>
      </c>
      <c r="C9454" s="280" t="s">
        <v>1217</v>
      </c>
      <c r="D9454" s="280" t="s">
        <v>1217</v>
      </c>
      <c r="E9454" s="80">
        <v>1</v>
      </c>
      <c r="F9454" s="80">
        <v>708522</v>
      </c>
      <c r="G9454" s="80">
        <v>9</v>
      </c>
      <c r="H9454" s="280" t="s">
        <v>1342</v>
      </c>
      <c r="I9454" s="80"/>
    </row>
    <row r="9455" spans="1:9">
      <c r="A9455" s="280" t="s">
        <v>10865</v>
      </c>
      <c r="B9455" s="280" t="s">
        <v>1457</v>
      </c>
      <c r="C9455" s="280" t="s">
        <v>1217</v>
      </c>
      <c r="D9455" s="280" t="s">
        <v>1218</v>
      </c>
      <c r="E9455" s="80">
        <v>2.4076214442156658</v>
      </c>
      <c r="F9455" s="80">
        <v>708522</v>
      </c>
      <c r="G9455" s="80">
        <v>9</v>
      </c>
      <c r="H9455" s="280" t="s">
        <v>1342</v>
      </c>
      <c r="I9455" s="80"/>
    </row>
    <row r="9456" spans="1:9">
      <c r="A9456" s="280" t="s">
        <v>10866</v>
      </c>
      <c r="B9456" s="280" t="s">
        <v>1457</v>
      </c>
      <c r="C9456" s="280" t="s">
        <v>1217</v>
      </c>
      <c r="D9456" s="280" t="s">
        <v>1219</v>
      </c>
      <c r="E9456" s="80">
        <v>195686.34395260669</v>
      </c>
      <c r="F9456" s="80">
        <v>708522</v>
      </c>
      <c r="G9456" s="80">
        <v>9</v>
      </c>
      <c r="H9456" s="280" t="s">
        <v>1342</v>
      </c>
      <c r="I9456" s="80"/>
    </row>
    <row r="9457" spans="1:9">
      <c r="A9457" s="280" t="s">
        <v>10867</v>
      </c>
      <c r="B9457" s="280" t="s">
        <v>1457</v>
      </c>
      <c r="C9457" s="280" t="s">
        <v>1217</v>
      </c>
      <c r="D9457" s="280" t="s">
        <v>1347</v>
      </c>
      <c r="E9457" s="80">
        <v>4.0787572624836033</v>
      </c>
      <c r="F9457" s="80">
        <v>708522</v>
      </c>
      <c r="G9457" s="80">
        <v>9</v>
      </c>
      <c r="H9457" s="280" t="s">
        <v>1342</v>
      </c>
      <c r="I9457" s="80"/>
    </row>
    <row r="9458" spans="1:9">
      <c r="A9458" s="280" t="s">
        <v>10868</v>
      </c>
      <c r="B9458" s="280" t="s">
        <v>1393</v>
      </c>
      <c r="C9458" s="280" t="s">
        <v>1217</v>
      </c>
      <c r="D9458" s="280" t="s">
        <v>1347</v>
      </c>
      <c r="E9458" s="80">
        <v>2.4219431436144538E-3</v>
      </c>
      <c r="F9458" s="80">
        <v>708522</v>
      </c>
      <c r="G9458" s="80">
        <v>9</v>
      </c>
      <c r="H9458" s="280" t="s">
        <v>1394</v>
      </c>
      <c r="I9458" s="80"/>
    </row>
    <row r="9459" spans="1:9">
      <c r="A9459" s="280" t="s">
        <v>10869</v>
      </c>
      <c r="B9459" s="280" t="s">
        <v>1415</v>
      </c>
      <c r="C9459" s="280" t="s">
        <v>1217</v>
      </c>
      <c r="D9459" s="280" t="s">
        <v>1347</v>
      </c>
      <c r="E9459" s="80">
        <v>1.9613173443929453E-3</v>
      </c>
      <c r="F9459" s="80">
        <v>708522</v>
      </c>
      <c r="G9459" s="80">
        <v>9</v>
      </c>
      <c r="H9459" s="280" t="s">
        <v>1394</v>
      </c>
      <c r="I9459" s="80"/>
    </row>
    <row r="9460" spans="1:9">
      <c r="A9460" s="280" t="s">
        <v>10870</v>
      </c>
      <c r="B9460" s="280" t="s">
        <v>1436</v>
      </c>
      <c r="C9460" s="280" t="s">
        <v>1217</v>
      </c>
      <c r="D9460" s="280" t="s">
        <v>1347</v>
      </c>
      <c r="E9460" s="80">
        <v>1.5882974291319821E-3</v>
      </c>
      <c r="F9460" s="80">
        <v>708522</v>
      </c>
      <c r="G9460" s="80">
        <v>9</v>
      </c>
      <c r="H9460" s="280" t="s">
        <v>1394</v>
      </c>
      <c r="I9460" s="80"/>
    </row>
    <row r="9461" spans="1:9">
      <c r="A9461" s="280" t="s">
        <v>10871</v>
      </c>
      <c r="B9461" s="280" t="s">
        <v>1457</v>
      </c>
      <c r="C9461" s="280" t="s">
        <v>1217</v>
      </c>
      <c r="D9461" s="280" t="s">
        <v>1344</v>
      </c>
      <c r="E9461" s="80">
        <v>10.143867319230559</v>
      </c>
      <c r="F9461" s="80">
        <v>708522</v>
      </c>
      <c r="G9461" s="80">
        <v>9</v>
      </c>
      <c r="H9461" s="280" t="s">
        <v>1342</v>
      </c>
      <c r="I9461" s="80"/>
    </row>
    <row r="9462" spans="1:9">
      <c r="A9462" s="280" t="s">
        <v>10872</v>
      </c>
      <c r="B9462" s="280" t="s">
        <v>1393</v>
      </c>
      <c r="C9462" s="280" t="s">
        <v>1217</v>
      </c>
      <c r="D9462" s="280" t="s">
        <v>1344</v>
      </c>
      <c r="E9462" s="80">
        <v>2.4219431436144538E-3</v>
      </c>
      <c r="F9462" s="80">
        <v>708522</v>
      </c>
      <c r="G9462" s="80">
        <v>9</v>
      </c>
      <c r="H9462" s="280" t="s">
        <v>1394</v>
      </c>
      <c r="I9462" s="80"/>
    </row>
    <row r="9463" spans="1:9">
      <c r="A9463" s="280" t="s">
        <v>10873</v>
      </c>
      <c r="B9463" s="280" t="s">
        <v>1415</v>
      </c>
      <c r="C9463" s="280" t="s">
        <v>1217</v>
      </c>
      <c r="D9463" s="280" t="s">
        <v>1344</v>
      </c>
      <c r="E9463" s="80">
        <v>1.4820989643023173E-3</v>
      </c>
      <c r="F9463" s="80">
        <v>708522</v>
      </c>
      <c r="G9463" s="80">
        <v>9</v>
      </c>
      <c r="H9463" s="280" t="s">
        <v>1394</v>
      </c>
      <c r="I9463" s="80"/>
    </row>
    <row r="9464" spans="1:9">
      <c r="A9464" s="280" t="s">
        <v>10874</v>
      </c>
      <c r="B9464" s="280" t="s">
        <v>1436</v>
      </c>
      <c r="C9464" s="280" t="s">
        <v>1217</v>
      </c>
      <c r="D9464" s="280" t="s">
        <v>1344</v>
      </c>
      <c r="E9464" s="80">
        <v>9.0696481527862978E-4</v>
      </c>
      <c r="F9464" s="80">
        <v>708522</v>
      </c>
      <c r="G9464" s="80">
        <v>9</v>
      </c>
      <c r="H9464" s="280" t="s">
        <v>1394</v>
      </c>
      <c r="I9464" s="80"/>
    </row>
    <row r="9465" spans="1:9">
      <c r="A9465" s="280" t="s">
        <v>10875</v>
      </c>
      <c r="B9465" s="280" t="s">
        <v>5752</v>
      </c>
      <c r="C9465" s="280" t="s">
        <v>1218</v>
      </c>
      <c r="D9465" s="280" t="s">
        <v>1394</v>
      </c>
      <c r="E9465" s="80">
        <v>0.99945943809789961</v>
      </c>
      <c r="F9465" s="80">
        <v>708522</v>
      </c>
      <c r="G9465" s="80">
        <v>9</v>
      </c>
      <c r="H9465" s="280" t="s">
        <v>1394</v>
      </c>
      <c r="I9465" s="80"/>
    </row>
    <row r="9466" spans="1:9">
      <c r="A9466" s="280" t="s">
        <v>10876</v>
      </c>
      <c r="B9466" s="280" t="s">
        <v>5754</v>
      </c>
      <c r="C9466" s="280" t="s">
        <v>1218</v>
      </c>
      <c r="D9466" s="280" t="s">
        <v>1394</v>
      </c>
      <c r="E9466" s="80">
        <v>2434725.2707507773</v>
      </c>
      <c r="F9466" s="80">
        <v>708522</v>
      </c>
      <c r="G9466" s="80">
        <v>9</v>
      </c>
      <c r="H9466" s="280" t="s">
        <v>1394</v>
      </c>
      <c r="I9466" s="80"/>
    </row>
    <row r="9467" spans="1:9">
      <c r="A9467" s="280" t="s">
        <v>10877</v>
      </c>
      <c r="B9467" s="280" t="s">
        <v>1457</v>
      </c>
      <c r="C9467" s="280" t="s">
        <v>1218</v>
      </c>
      <c r="D9467" s="280" t="s">
        <v>1211</v>
      </c>
      <c r="E9467" s="80">
        <v>0.92078600608187056</v>
      </c>
      <c r="F9467" s="80">
        <v>708522</v>
      </c>
      <c r="G9467" s="80">
        <v>9</v>
      </c>
      <c r="H9467" s="280" t="s">
        <v>1342</v>
      </c>
      <c r="I9467" s="80"/>
    </row>
    <row r="9468" spans="1:9">
      <c r="A9468" s="280" t="s">
        <v>10878</v>
      </c>
      <c r="B9468" s="280" t="s">
        <v>1457</v>
      </c>
      <c r="C9468" s="280" t="s">
        <v>1218</v>
      </c>
      <c r="D9468" s="280" t="s">
        <v>1212</v>
      </c>
      <c r="E9468" s="80">
        <v>0.97919175166889616</v>
      </c>
      <c r="F9468" s="80">
        <v>708522</v>
      </c>
      <c r="G9468" s="80">
        <v>9</v>
      </c>
      <c r="H9468" s="280" t="s">
        <v>1342</v>
      </c>
      <c r="I9468" s="80"/>
    </row>
    <row r="9469" spans="1:9">
      <c r="A9469" s="280" t="s">
        <v>10879</v>
      </c>
      <c r="B9469" s="280" t="s">
        <v>1457</v>
      </c>
      <c r="C9469" s="280" t="s">
        <v>1218</v>
      </c>
      <c r="D9469" s="280" t="s">
        <v>1213</v>
      </c>
      <c r="E9469" s="80">
        <v>0.92156087012289312</v>
      </c>
      <c r="F9469" s="80">
        <v>708522</v>
      </c>
      <c r="G9469" s="80">
        <v>9</v>
      </c>
      <c r="H9469" s="280" t="s">
        <v>1342</v>
      </c>
      <c r="I9469" s="80"/>
    </row>
    <row r="9470" spans="1:9">
      <c r="A9470" s="280" t="s">
        <v>10880</v>
      </c>
      <c r="B9470" s="280" t="s">
        <v>1457</v>
      </c>
      <c r="C9470" s="280" t="s">
        <v>1218</v>
      </c>
      <c r="D9470" s="280" t="s">
        <v>1214</v>
      </c>
      <c r="E9470" s="80">
        <v>0.97312719275736803</v>
      </c>
      <c r="F9470" s="80">
        <v>708522</v>
      </c>
      <c r="G9470" s="80">
        <v>9</v>
      </c>
      <c r="H9470" s="280" t="s">
        <v>1342</v>
      </c>
      <c r="I9470" s="80"/>
    </row>
    <row r="9471" spans="1:9">
      <c r="A9471" s="280" t="s">
        <v>10881</v>
      </c>
      <c r="B9471" s="280" t="s">
        <v>1457</v>
      </c>
      <c r="C9471" s="280" t="s">
        <v>1218</v>
      </c>
      <c r="D9471" s="280" t="s">
        <v>1215</v>
      </c>
      <c r="E9471" s="80">
        <v>1.0085502714053827</v>
      </c>
      <c r="F9471" s="80">
        <v>708522</v>
      </c>
      <c r="G9471" s="80">
        <v>9</v>
      </c>
      <c r="H9471" s="280" t="s">
        <v>1342</v>
      </c>
      <c r="I9471" s="80"/>
    </row>
    <row r="9472" spans="1:9">
      <c r="A9472" s="280" t="s">
        <v>10882</v>
      </c>
      <c r="B9472" s="280" t="s">
        <v>1457</v>
      </c>
      <c r="C9472" s="280" t="s">
        <v>1218</v>
      </c>
      <c r="D9472" s="280" t="s">
        <v>1216</v>
      </c>
      <c r="E9472" s="80">
        <v>1.305325637651038</v>
      </c>
      <c r="F9472" s="80">
        <v>708522</v>
      </c>
      <c r="G9472" s="80">
        <v>9</v>
      </c>
      <c r="H9472" s="280" t="s">
        <v>1342</v>
      </c>
      <c r="I9472" s="80"/>
    </row>
    <row r="9473" spans="1:9">
      <c r="A9473" s="280" t="s">
        <v>10883</v>
      </c>
      <c r="B9473" s="280" t="s">
        <v>1457</v>
      </c>
      <c r="C9473" s="280" t="s">
        <v>1218</v>
      </c>
      <c r="D9473" s="280" t="s">
        <v>1217</v>
      </c>
      <c r="E9473" s="80">
        <v>0.92042744385420161</v>
      </c>
      <c r="F9473" s="80">
        <v>708522</v>
      </c>
      <c r="G9473" s="80">
        <v>9</v>
      </c>
      <c r="H9473" s="280" t="s">
        <v>1342</v>
      </c>
      <c r="I9473" s="80"/>
    </row>
    <row r="9474" spans="1:9">
      <c r="A9474" s="280" t="s">
        <v>10884</v>
      </c>
      <c r="B9474" s="280" t="s">
        <v>1457</v>
      </c>
      <c r="C9474" s="280" t="s">
        <v>1218</v>
      </c>
      <c r="D9474" s="280" t="s">
        <v>1218</v>
      </c>
      <c r="E9474" s="80">
        <v>1</v>
      </c>
      <c r="F9474" s="80">
        <v>708522</v>
      </c>
      <c r="G9474" s="80">
        <v>9</v>
      </c>
      <c r="H9474" s="280" t="s">
        <v>1342</v>
      </c>
      <c r="I9474" s="80"/>
    </row>
    <row r="9475" spans="1:9">
      <c r="A9475" s="280" t="s">
        <v>10885</v>
      </c>
      <c r="B9475" s="280" t="s">
        <v>1457</v>
      </c>
      <c r="C9475" s="280" t="s">
        <v>1218</v>
      </c>
      <c r="D9475" s="280" t="s">
        <v>1219</v>
      </c>
      <c r="E9475" s="80">
        <v>164869.39665595957</v>
      </c>
      <c r="F9475" s="80">
        <v>708522</v>
      </c>
      <c r="G9475" s="80">
        <v>9</v>
      </c>
      <c r="H9475" s="280" t="s">
        <v>1342</v>
      </c>
      <c r="I9475" s="80"/>
    </row>
    <row r="9476" spans="1:9">
      <c r="A9476" s="280" t="s">
        <v>10886</v>
      </c>
      <c r="B9476" s="280" t="s">
        <v>1457</v>
      </c>
      <c r="C9476" s="280" t="s">
        <v>1218</v>
      </c>
      <c r="D9476" s="280" t="s">
        <v>1347</v>
      </c>
      <c r="E9476" s="80">
        <v>3.7080969723301731</v>
      </c>
      <c r="F9476" s="80">
        <v>708522</v>
      </c>
      <c r="G9476" s="80">
        <v>9</v>
      </c>
      <c r="H9476" s="280" t="s">
        <v>1342</v>
      </c>
      <c r="I9476" s="80"/>
    </row>
    <row r="9477" spans="1:9">
      <c r="A9477" s="280" t="s">
        <v>10887</v>
      </c>
      <c r="B9477" s="280" t="s">
        <v>1393</v>
      </c>
      <c r="C9477" s="280" t="s">
        <v>1218</v>
      </c>
      <c r="D9477" s="280" t="s">
        <v>1347</v>
      </c>
      <c r="E9477" s="80">
        <v>1.1032826080206401E-2</v>
      </c>
      <c r="F9477" s="80">
        <v>708522</v>
      </c>
      <c r="G9477" s="80">
        <v>9</v>
      </c>
      <c r="H9477" s="280" t="s">
        <v>1394</v>
      </c>
      <c r="I9477" s="80"/>
    </row>
    <row r="9478" spans="1:9">
      <c r="A9478" s="280" t="s">
        <v>10888</v>
      </c>
      <c r="B9478" s="280" t="s">
        <v>1415</v>
      </c>
      <c r="C9478" s="280" t="s">
        <v>1218</v>
      </c>
      <c r="D9478" s="280" t="s">
        <v>1347</v>
      </c>
      <c r="E9478" s="80">
        <v>5.9865106384095063E-3</v>
      </c>
      <c r="F9478" s="80">
        <v>708522</v>
      </c>
      <c r="G9478" s="80">
        <v>9</v>
      </c>
      <c r="H9478" s="280" t="s">
        <v>1394</v>
      </c>
      <c r="I9478" s="80"/>
    </row>
    <row r="9479" spans="1:9">
      <c r="A9479" s="280" t="s">
        <v>10889</v>
      </c>
      <c r="B9479" s="280" t="s">
        <v>1436</v>
      </c>
      <c r="C9479" s="280" t="s">
        <v>1218</v>
      </c>
      <c r="D9479" s="280" t="s">
        <v>1347</v>
      </c>
      <c r="E9479" s="80">
        <v>6.0954376062278322E-3</v>
      </c>
      <c r="F9479" s="80">
        <v>708522</v>
      </c>
      <c r="G9479" s="80">
        <v>9</v>
      </c>
      <c r="H9479" s="280" t="s">
        <v>1394</v>
      </c>
      <c r="I9479" s="80"/>
    </row>
    <row r="9480" spans="1:9">
      <c r="A9480" s="280" t="s">
        <v>10890</v>
      </c>
      <c r="B9480" s="280" t="s">
        <v>1457</v>
      </c>
      <c r="C9480" s="280" t="s">
        <v>1218</v>
      </c>
      <c r="D9480" s="280" t="s">
        <v>1344</v>
      </c>
      <c r="E9480" s="80">
        <v>9.2716565929990544</v>
      </c>
      <c r="F9480" s="80">
        <v>708522</v>
      </c>
      <c r="G9480" s="80">
        <v>9</v>
      </c>
      <c r="H9480" s="280" t="s">
        <v>1342</v>
      </c>
      <c r="I9480" s="80"/>
    </row>
    <row r="9481" spans="1:9">
      <c r="A9481" s="280" t="s">
        <v>10891</v>
      </c>
      <c r="B9481" s="280" t="s">
        <v>1393</v>
      </c>
      <c r="C9481" s="280" t="s">
        <v>1218</v>
      </c>
      <c r="D9481" s="280" t="s">
        <v>1344</v>
      </c>
      <c r="E9481" s="80">
        <v>4.2313435574336438E-3</v>
      </c>
      <c r="F9481" s="80">
        <v>708522</v>
      </c>
      <c r="G9481" s="80">
        <v>9</v>
      </c>
      <c r="H9481" s="280" t="s">
        <v>1394</v>
      </c>
      <c r="I9481" s="80"/>
    </row>
    <row r="9482" spans="1:9">
      <c r="A9482" s="280" t="s">
        <v>10892</v>
      </c>
      <c r="B9482" s="280" t="s">
        <v>1415</v>
      </c>
      <c r="C9482" s="280" t="s">
        <v>1218</v>
      </c>
      <c r="D9482" s="280" t="s">
        <v>1344</v>
      </c>
      <c r="E9482" s="80">
        <v>4.6365655767835225E-3</v>
      </c>
      <c r="F9482" s="80">
        <v>708522</v>
      </c>
      <c r="G9482" s="80">
        <v>9</v>
      </c>
      <c r="H9482" s="280" t="s">
        <v>1394</v>
      </c>
      <c r="I9482" s="80"/>
    </row>
    <row r="9483" spans="1:9">
      <c r="A9483" s="280" t="s">
        <v>10893</v>
      </c>
      <c r="B9483" s="280" t="s">
        <v>1436</v>
      </c>
      <c r="C9483" s="280" t="s">
        <v>1218</v>
      </c>
      <c r="D9483" s="280" t="s">
        <v>1344</v>
      </c>
      <c r="E9483" s="80">
        <v>1.2592171146769107E-2</v>
      </c>
      <c r="F9483" s="80">
        <v>708522</v>
      </c>
      <c r="G9483" s="80">
        <v>9</v>
      </c>
      <c r="H9483" s="280" t="s">
        <v>1394</v>
      </c>
      <c r="I9483" s="80"/>
    </row>
    <row r="9484" spans="1:9">
      <c r="A9484" s="280" t="s">
        <v>10894</v>
      </c>
      <c r="B9484" s="280" t="s">
        <v>5752</v>
      </c>
      <c r="C9484" s="280" t="s">
        <v>1219</v>
      </c>
      <c r="D9484" s="280" t="s">
        <v>1394</v>
      </c>
      <c r="E9484" s="80">
        <v>1</v>
      </c>
      <c r="F9484" s="80">
        <v>708522</v>
      </c>
      <c r="G9484" s="80">
        <v>9</v>
      </c>
      <c r="H9484" s="280" t="s">
        <v>1394</v>
      </c>
      <c r="I9484" s="80"/>
    </row>
    <row r="9485" spans="1:9">
      <c r="A9485" s="280" t="s">
        <v>10895</v>
      </c>
      <c r="B9485" s="280" t="s">
        <v>5754</v>
      </c>
      <c r="C9485" s="280" t="s">
        <v>1219</v>
      </c>
      <c r="D9485" s="280" t="s">
        <v>1394</v>
      </c>
      <c r="E9485" s="80">
        <v>2329317.7565184641</v>
      </c>
      <c r="F9485" s="80">
        <v>708522</v>
      </c>
      <c r="G9485" s="80">
        <v>9</v>
      </c>
      <c r="H9485" s="280" t="s">
        <v>1394</v>
      </c>
      <c r="I9485" s="80"/>
    </row>
    <row r="9486" spans="1:9">
      <c r="A9486" s="280" t="s">
        <v>10896</v>
      </c>
      <c r="B9486" s="280" t="s">
        <v>1457</v>
      </c>
      <c r="C9486" s="280" t="s">
        <v>1219</v>
      </c>
      <c r="D9486" s="280" t="s">
        <v>1211</v>
      </c>
      <c r="E9486" s="80">
        <v>0.87741678815752611</v>
      </c>
      <c r="F9486" s="80">
        <v>708522</v>
      </c>
      <c r="G9486" s="80">
        <v>9</v>
      </c>
      <c r="H9486" s="280" t="s">
        <v>1342</v>
      </c>
      <c r="I9486" s="80"/>
    </row>
    <row r="9487" spans="1:9">
      <c r="A9487" s="280" t="s">
        <v>10897</v>
      </c>
      <c r="B9487" s="280" t="s">
        <v>1457</v>
      </c>
      <c r="C9487" s="280" t="s">
        <v>1219</v>
      </c>
      <c r="D9487" s="280" t="s">
        <v>1212</v>
      </c>
      <c r="E9487" s="80">
        <v>0.92948867815956626</v>
      </c>
      <c r="F9487" s="80">
        <v>708522</v>
      </c>
      <c r="G9487" s="80">
        <v>9</v>
      </c>
      <c r="H9487" s="280" t="s">
        <v>1342</v>
      </c>
      <c r="I9487" s="80"/>
    </row>
    <row r="9488" spans="1:9">
      <c r="A9488" s="280" t="s">
        <v>10898</v>
      </c>
      <c r="B9488" s="280" t="s">
        <v>1457</v>
      </c>
      <c r="C9488" s="280" t="s">
        <v>1219</v>
      </c>
      <c r="D9488" s="280" t="s">
        <v>1213</v>
      </c>
      <c r="E9488" s="80">
        <v>0.87815359959432338</v>
      </c>
      <c r="F9488" s="80">
        <v>708522</v>
      </c>
      <c r="G9488" s="80">
        <v>9</v>
      </c>
      <c r="H9488" s="280" t="s">
        <v>1342</v>
      </c>
      <c r="I9488" s="80"/>
    </row>
    <row r="9489" spans="1:9">
      <c r="A9489" s="280" t="s">
        <v>10899</v>
      </c>
      <c r="B9489" s="280" t="s">
        <v>1457</v>
      </c>
      <c r="C9489" s="280" t="s">
        <v>1219</v>
      </c>
      <c r="D9489" s="280" t="s">
        <v>1214</v>
      </c>
      <c r="E9489" s="80">
        <v>0.92427659135724871</v>
      </c>
      <c r="F9489" s="80">
        <v>708522</v>
      </c>
      <c r="G9489" s="80">
        <v>9</v>
      </c>
      <c r="H9489" s="280" t="s">
        <v>1342</v>
      </c>
      <c r="I9489" s="80"/>
    </row>
    <row r="9490" spans="1:9">
      <c r="A9490" s="280" t="s">
        <v>10900</v>
      </c>
      <c r="B9490" s="280" t="s">
        <v>1457</v>
      </c>
      <c r="C9490" s="280" t="s">
        <v>1219</v>
      </c>
      <c r="D9490" s="280" t="s">
        <v>1215</v>
      </c>
      <c r="E9490" s="80">
        <v>1.2841867257521018</v>
      </c>
      <c r="F9490" s="80">
        <v>708522</v>
      </c>
      <c r="G9490" s="80">
        <v>9</v>
      </c>
      <c r="H9490" s="280" t="s">
        <v>1342</v>
      </c>
      <c r="I9490" s="80"/>
    </row>
    <row r="9491" spans="1:9">
      <c r="A9491" s="280" t="s">
        <v>10901</v>
      </c>
      <c r="B9491" s="280" t="s">
        <v>1457</v>
      </c>
      <c r="C9491" s="280" t="s">
        <v>1219</v>
      </c>
      <c r="D9491" s="280" t="s">
        <v>1216</v>
      </c>
      <c r="E9491" s="80">
        <v>1.2561904814365834</v>
      </c>
      <c r="F9491" s="80">
        <v>708522</v>
      </c>
      <c r="G9491" s="80">
        <v>9</v>
      </c>
      <c r="H9491" s="280" t="s">
        <v>1342</v>
      </c>
      <c r="I9491" s="80"/>
    </row>
    <row r="9492" spans="1:9">
      <c r="A9492" s="280" t="s">
        <v>10902</v>
      </c>
      <c r="B9492" s="280" t="s">
        <v>1457</v>
      </c>
      <c r="C9492" s="280" t="s">
        <v>1219</v>
      </c>
      <c r="D9492" s="280" t="s">
        <v>1217</v>
      </c>
      <c r="E9492" s="80">
        <v>0.9019875026729417</v>
      </c>
      <c r="F9492" s="80">
        <v>708522</v>
      </c>
      <c r="G9492" s="80">
        <v>9</v>
      </c>
      <c r="H9492" s="280" t="s">
        <v>1342</v>
      </c>
      <c r="I9492" s="80"/>
    </row>
    <row r="9493" spans="1:9">
      <c r="A9493" s="280" t="s">
        <v>10903</v>
      </c>
      <c r="B9493" s="280" t="s">
        <v>1457</v>
      </c>
      <c r="C9493" s="280" t="s">
        <v>1219</v>
      </c>
      <c r="D9493" s="280" t="s">
        <v>1218</v>
      </c>
      <c r="E9493" s="80">
        <v>2.1888845236426078</v>
      </c>
      <c r="F9493" s="80">
        <v>708522</v>
      </c>
      <c r="G9493" s="80">
        <v>9</v>
      </c>
      <c r="H9493" s="280" t="s">
        <v>1342</v>
      </c>
      <c r="I9493" s="80"/>
    </row>
    <row r="9494" spans="1:9">
      <c r="A9494" s="280" t="s">
        <v>10904</v>
      </c>
      <c r="B9494" s="280" t="s">
        <v>1457</v>
      </c>
      <c r="C9494" s="280" t="s">
        <v>1219</v>
      </c>
      <c r="D9494" s="280" t="s">
        <v>1219</v>
      </c>
      <c r="E9494" s="80">
        <v>1</v>
      </c>
      <c r="F9494" s="80">
        <v>708522</v>
      </c>
      <c r="G9494" s="80">
        <v>9</v>
      </c>
      <c r="H9494" s="280" t="s">
        <v>1342</v>
      </c>
      <c r="I9494" s="80"/>
    </row>
    <row r="9495" spans="1:9">
      <c r="A9495" s="280" t="s">
        <v>10905</v>
      </c>
      <c r="B9495" s="280" t="s">
        <v>1457</v>
      </c>
      <c r="C9495" s="280" t="s">
        <v>1219</v>
      </c>
      <c r="D9495" s="280" t="s">
        <v>1347</v>
      </c>
      <c r="E9495" s="80">
        <v>3.5120481563395827</v>
      </c>
      <c r="F9495" s="80">
        <v>708522</v>
      </c>
      <c r="G9495" s="80">
        <v>9</v>
      </c>
      <c r="H9495" s="280" t="s">
        <v>1342</v>
      </c>
      <c r="I9495" s="80"/>
    </row>
    <row r="9496" spans="1:9">
      <c r="A9496" s="280" t="s">
        <v>10906</v>
      </c>
      <c r="B9496" s="280" t="s">
        <v>1393</v>
      </c>
      <c r="C9496" s="280" t="s">
        <v>1219</v>
      </c>
      <c r="D9496" s="280" t="s">
        <v>1347</v>
      </c>
      <c r="E9496" s="80">
        <v>5.032730105769475E-2</v>
      </c>
      <c r="F9496" s="80">
        <v>708522</v>
      </c>
      <c r="G9496" s="80">
        <v>9</v>
      </c>
      <c r="H9496" s="280" t="s">
        <v>1394</v>
      </c>
      <c r="I9496" s="80"/>
    </row>
    <row r="9497" spans="1:9">
      <c r="A9497" s="280" t="s">
        <v>10907</v>
      </c>
      <c r="B9497" s="280" t="s">
        <v>1415</v>
      </c>
      <c r="C9497" s="280" t="s">
        <v>1219</v>
      </c>
      <c r="D9497" s="280" t="s">
        <v>1347</v>
      </c>
      <c r="E9497" s="80">
        <v>5.0327229063913098E-2</v>
      </c>
      <c r="F9497" s="80">
        <v>708522</v>
      </c>
      <c r="G9497" s="80">
        <v>9</v>
      </c>
      <c r="H9497" s="280" t="s">
        <v>1394</v>
      </c>
      <c r="I9497" s="80"/>
    </row>
    <row r="9498" spans="1:9">
      <c r="A9498" s="280" t="s">
        <v>10908</v>
      </c>
      <c r="B9498" s="280" t="s">
        <v>1436</v>
      </c>
      <c r="C9498" s="280" t="s">
        <v>1219</v>
      </c>
      <c r="D9498" s="280" t="s">
        <v>1347</v>
      </c>
      <c r="E9498" s="80">
        <v>5.0327160069872354E-2</v>
      </c>
      <c r="F9498" s="80">
        <v>708522</v>
      </c>
      <c r="G9498" s="80">
        <v>9</v>
      </c>
      <c r="H9498" s="280" t="s">
        <v>1394</v>
      </c>
      <c r="I9498" s="80"/>
    </row>
    <row r="9499" spans="1:9">
      <c r="A9499" s="280" t="s">
        <v>10909</v>
      </c>
      <c r="B9499" s="280" t="s">
        <v>1457</v>
      </c>
      <c r="C9499" s="280" t="s">
        <v>1219</v>
      </c>
      <c r="D9499" s="280" t="s">
        <v>1344</v>
      </c>
      <c r="E9499" s="80">
        <v>8.8437938785840871</v>
      </c>
      <c r="F9499" s="80">
        <v>708522</v>
      </c>
      <c r="G9499" s="80">
        <v>9</v>
      </c>
      <c r="H9499" s="280" t="s">
        <v>1342</v>
      </c>
      <c r="I9499" s="80"/>
    </row>
    <row r="9500" spans="1:9">
      <c r="A9500" s="280" t="s">
        <v>10910</v>
      </c>
      <c r="B9500" s="280" t="s">
        <v>1393</v>
      </c>
      <c r="C9500" s="280" t="s">
        <v>1219</v>
      </c>
      <c r="D9500" s="280" t="s">
        <v>1344</v>
      </c>
      <c r="E9500" s="80">
        <v>5.032730105769475E-2</v>
      </c>
      <c r="F9500" s="80">
        <v>708522</v>
      </c>
      <c r="G9500" s="80">
        <v>9</v>
      </c>
      <c r="H9500" s="280" t="s">
        <v>1394</v>
      </c>
      <c r="I9500" s="80"/>
    </row>
    <row r="9501" spans="1:9">
      <c r="A9501" s="280" t="s">
        <v>10911</v>
      </c>
      <c r="B9501" s="280" t="s">
        <v>1415</v>
      </c>
      <c r="C9501" s="280" t="s">
        <v>1219</v>
      </c>
      <c r="D9501" s="280" t="s">
        <v>1344</v>
      </c>
      <c r="E9501" s="80">
        <v>5.0327157070131454E-2</v>
      </c>
      <c r="F9501" s="80">
        <v>708522</v>
      </c>
      <c r="G9501" s="80">
        <v>9</v>
      </c>
      <c r="H9501" s="280" t="s">
        <v>1394</v>
      </c>
      <c r="I9501" s="80"/>
    </row>
    <row r="9502" spans="1:9">
      <c r="A9502" s="280" t="s">
        <v>10912</v>
      </c>
      <c r="B9502" s="280" t="s">
        <v>1436</v>
      </c>
      <c r="C9502" s="280" t="s">
        <v>1219</v>
      </c>
      <c r="D9502" s="280" t="s">
        <v>1344</v>
      </c>
      <c r="E9502" s="80">
        <v>5.0327013082568151E-2</v>
      </c>
      <c r="F9502" s="80">
        <v>708522</v>
      </c>
      <c r="G9502" s="80">
        <v>9</v>
      </c>
      <c r="H9502" s="280" t="s">
        <v>1394</v>
      </c>
      <c r="I9502" s="80"/>
    </row>
    <row r="9503" spans="1:9">
      <c r="A9503" s="280" t="s">
        <v>10913</v>
      </c>
      <c r="B9503" s="280" t="s">
        <v>1457</v>
      </c>
      <c r="C9503" s="280" t="s">
        <v>1183</v>
      </c>
      <c r="D9503" s="280" t="s">
        <v>1211</v>
      </c>
      <c r="E9503" s="80">
        <v>0.25529786825107409</v>
      </c>
      <c r="F9503" s="80">
        <v>708522</v>
      </c>
      <c r="G9503" s="80">
        <v>9</v>
      </c>
      <c r="H9503" s="280" t="s">
        <v>1342</v>
      </c>
      <c r="I9503" s="80"/>
    </row>
    <row r="9504" spans="1:9">
      <c r="A9504" s="280" t="s">
        <v>10914</v>
      </c>
      <c r="B9504" s="280" t="s">
        <v>1457</v>
      </c>
      <c r="C9504" s="280" t="s">
        <v>1183</v>
      </c>
      <c r="D9504" s="280" t="s">
        <v>1212</v>
      </c>
      <c r="E9504" s="80">
        <v>0.26980161027177685</v>
      </c>
      <c r="F9504" s="80">
        <v>708522</v>
      </c>
      <c r="G9504" s="80">
        <v>9</v>
      </c>
      <c r="H9504" s="280" t="s">
        <v>1342</v>
      </c>
      <c r="I9504" s="80"/>
    </row>
    <row r="9505" spans="1:9">
      <c r="A9505" s="280" t="s">
        <v>10915</v>
      </c>
      <c r="B9505" s="280" t="s">
        <v>1457</v>
      </c>
      <c r="C9505" s="280" t="s">
        <v>1183</v>
      </c>
      <c r="D9505" s="280" t="s">
        <v>1213</v>
      </c>
      <c r="E9505" s="80">
        <v>0.25550703751895976</v>
      </c>
      <c r="F9505" s="80">
        <v>708522</v>
      </c>
      <c r="G9505" s="80">
        <v>9</v>
      </c>
      <c r="H9505" s="280" t="s">
        <v>1342</v>
      </c>
      <c r="I9505" s="80"/>
    </row>
    <row r="9506" spans="1:9">
      <c r="A9506" s="280" t="s">
        <v>10916</v>
      </c>
      <c r="B9506" s="280" t="s">
        <v>1457</v>
      </c>
      <c r="C9506" s="280" t="s">
        <v>1183</v>
      </c>
      <c r="D9506" s="280" t="s">
        <v>1214</v>
      </c>
      <c r="E9506" s="80">
        <v>0.26868873285956896</v>
      </c>
      <c r="F9506" s="80">
        <v>708522</v>
      </c>
      <c r="G9506" s="80">
        <v>9</v>
      </c>
      <c r="H9506" s="280" t="s">
        <v>1342</v>
      </c>
      <c r="I9506" s="80"/>
    </row>
    <row r="9507" spans="1:9">
      <c r="A9507" s="280" t="s">
        <v>10917</v>
      </c>
      <c r="B9507" s="280" t="s">
        <v>1457</v>
      </c>
      <c r="C9507" s="280" t="s">
        <v>1183</v>
      </c>
      <c r="D9507" s="280" t="s">
        <v>1215</v>
      </c>
      <c r="E9507" s="80">
        <v>0.26933224594531779</v>
      </c>
      <c r="F9507" s="80">
        <v>708522</v>
      </c>
      <c r="G9507" s="80">
        <v>9</v>
      </c>
      <c r="H9507" s="280" t="s">
        <v>1342</v>
      </c>
      <c r="I9507" s="80"/>
    </row>
    <row r="9508" spans="1:9">
      <c r="A9508" s="280" t="s">
        <v>10918</v>
      </c>
      <c r="B9508" s="280" t="s">
        <v>1457</v>
      </c>
      <c r="C9508" s="280" t="s">
        <v>1183</v>
      </c>
      <c r="D9508" s="280" t="s">
        <v>1216</v>
      </c>
      <c r="E9508" s="80">
        <v>0.34809200564833953</v>
      </c>
      <c r="F9508" s="80">
        <v>708522</v>
      </c>
      <c r="G9508" s="80">
        <v>9</v>
      </c>
      <c r="H9508" s="280" t="s">
        <v>1342</v>
      </c>
      <c r="I9508" s="80"/>
    </row>
    <row r="9509" spans="1:9">
      <c r="A9509" s="280" t="s">
        <v>10919</v>
      </c>
      <c r="B9509" s="280" t="s">
        <v>1457</v>
      </c>
      <c r="C9509" s="280" t="s">
        <v>1183</v>
      </c>
      <c r="D9509" s="280" t="s">
        <v>1217</v>
      </c>
      <c r="E9509" s="80">
        <v>0.25420251766404744</v>
      </c>
      <c r="F9509" s="80">
        <v>708522</v>
      </c>
      <c r="G9509" s="80">
        <v>9</v>
      </c>
      <c r="H9509" s="280" t="s">
        <v>1342</v>
      </c>
      <c r="I9509" s="80"/>
    </row>
    <row r="9510" spans="1:9">
      <c r="A9510" s="280" t="s">
        <v>10920</v>
      </c>
      <c r="B9510" s="280" t="s">
        <v>1457</v>
      </c>
      <c r="C9510" s="280" t="s">
        <v>1183</v>
      </c>
      <c r="D9510" s="280" t="s">
        <v>1218</v>
      </c>
      <c r="E9510" s="80">
        <v>1.5250133744643357</v>
      </c>
      <c r="F9510" s="80">
        <v>708522</v>
      </c>
      <c r="G9510" s="80">
        <v>9</v>
      </c>
      <c r="H9510" s="280" t="s">
        <v>1342</v>
      </c>
      <c r="I9510" s="80"/>
    </row>
    <row r="9511" spans="1:9">
      <c r="A9511" s="280" t="s">
        <v>10921</v>
      </c>
      <c r="B9511" s="280" t="s">
        <v>1457</v>
      </c>
      <c r="C9511" s="280" t="s">
        <v>1183</v>
      </c>
      <c r="D9511" s="280" t="s">
        <v>1219</v>
      </c>
      <c r="E9511" s="80">
        <v>41834.860148258427</v>
      </c>
      <c r="F9511" s="80">
        <v>708522</v>
      </c>
      <c r="G9511" s="80">
        <v>9</v>
      </c>
      <c r="H9511" s="280" t="s">
        <v>1342</v>
      </c>
      <c r="I9511" s="80"/>
    </row>
    <row r="9512" spans="1:9">
      <c r="A9512" s="280" t="s">
        <v>10922</v>
      </c>
      <c r="B9512" s="280" t="s">
        <v>1457</v>
      </c>
      <c r="C9512" s="280" t="s">
        <v>1183</v>
      </c>
      <c r="D9512" s="280" t="s">
        <v>1347</v>
      </c>
      <c r="E9512" s="80">
        <v>1.0384187763002191</v>
      </c>
      <c r="F9512" s="80">
        <v>708522</v>
      </c>
      <c r="G9512" s="80">
        <v>9</v>
      </c>
      <c r="H9512" s="280" t="s">
        <v>1342</v>
      </c>
      <c r="I9512" s="80"/>
    </row>
    <row r="9513" spans="1:9">
      <c r="A9513" s="280" t="s">
        <v>10923</v>
      </c>
      <c r="B9513" s="280" t="s">
        <v>1457</v>
      </c>
      <c r="C9513" s="280" t="s">
        <v>1183</v>
      </c>
      <c r="D9513" s="280" t="s">
        <v>1344</v>
      </c>
      <c r="E9513" s="80">
        <v>2.5782471939820653</v>
      </c>
      <c r="F9513" s="80">
        <v>708522</v>
      </c>
      <c r="G9513" s="80">
        <v>9</v>
      </c>
      <c r="H9513" s="280" t="s">
        <v>1342</v>
      </c>
      <c r="I9513" s="80"/>
    </row>
    <row r="9514" spans="1:9">
      <c r="A9514" s="280" t="s">
        <v>10924</v>
      </c>
      <c r="B9514" s="280" t="s">
        <v>5748</v>
      </c>
      <c r="C9514" s="280" t="s">
        <v>1184</v>
      </c>
      <c r="D9514" s="280" t="s">
        <v>1394</v>
      </c>
      <c r="E9514" s="80">
        <v>706806</v>
      </c>
      <c r="F9514" s="80">
        <v>708522</v>
      </c>
      <c r="G9514" s="80">
        <v>9</v>
      </c>
      <c r="H9514" s="280" t="s">
        <v>1394</v>
      </c>
      <c r="I9514" s="80"/>
    </row>
    <row r="9515" spans="1:9">
      <c r="A9515" s="280" t="s">
        <v>10925</v>
      </c>
      <c r="B9515" s="280" t="s">
        <v>5750</v>
      </c>
      <c r="C9515" s="280" t="s">
        <v>1184</v>
      </c>
      <c r="D9515" s="280" t="s">
        <v>1394</v>
      </c>
      <c r="E9515" s="80">
        <v>30468844201.706909</v>
      </c>
      <c r="F9515" s="80">
        <v>708522</v>
      </c>
      <c r="G9515" s="80">
        <v>9</v>
      </c>
      <c r="H9515" s="280" t="s">
        <v>1394</v>
      </c>
      <c r="I9515" s="80"/>
    </row>
    <row r="9516" spans="1:9">
      <c r="A9516" s="280" t="s">
        <v>10926</v>
      </c>
      <c r="B9516" s="280" t="s">
        <v>5752</v>
      </c>
      <c r="C9516" s="280" t="s">
        <v>1184</v>
      </c>
      <c r="D9516" s="280" t="s">
        <v>1394</v>
      </c>
      <c r="E9516" s="80">
        <v>0.99757805685638556</v>
      </c>
      <c r="F9516" s="80">
        <v>708522</v>
      </c>
      <c r="G9516" s="80">
        <v>9</v>
      </c>
      <c r="H9516" s="280" t="s">
        <v>1394</v>
      </c>
      <c r="I9516" s="80"/>
    </row>
    <row r="9517" spans="1:9">
      <c r="A9517" s="280" t="s">
        <v>10927</v>
      </c>
      <c r="B9517" s="280" t="s">
        <v>5754</v>
      </c>
      <c r="C9517" s="280" t="s">
        <v>1184</v>
      </c>
      <c r="D9517" s="280" t="s">
        <v>1394</v>
      </c>
      <c r="E9517" s="80">
        <v>43003.384794977304</v>
      </c>
      <c r="F9517" s="80">
        <v>708522</v>
      </c>
      <c r="G9517" s="80">
        <v>9</v>
      </c>
      <c r="H9517" s="280" t="s">
        <v>1394</v>
      </c>
      <c r="I9517" s="80"/>
    </row>
    <row r="9518" spans="1:9">
      <c r="A9518" s="280" t="s">
        <v>10928</v>
      </c>
      <c r="B9518" s="280" t="s">
        <v>1393</v>
      </c>
      <c r="C9518" s="280" t="s">
        <v>1383</v>
      </c>
      <c r="D9518" s="280" t="s">
        <v>1347</v>
      </c>
      <c r="E9518" s="80">
        <v>5.032730105769475E-2</v>
      </c>
      <c r="F9518" s="80">
        <v>708522</v>
      </c>
      <c r="G9518" s="80">
        <v>9</v>
      </c>
      <c r="H9518" s="280" t="s">
        <v>1394</v>
      </c>
      <c r="I9518" s="80"/>
    </row>
    <row r="9519" spans="1:9">
      <c r="A9519" s="280" t="s">
        <v>10929</v>
      </c>
      <c r="B9519" s="280" t="s">
        <v>1415</v>
      </c>
      <c r="C9519" s="280" t="s">
        <v>1383</v>
      </c>
      <c r="D9519" s="280" t="s">
        <v>1347</v>
      </c>
      <c r="E9519" s="80">
        <v>4.5984372587754709E-2</v>
      </c>
      <c r="F9519" s="80">
        <v>708522</v>
      </c>
      <c r="G9519" s="80">
        <v>9</v>
      </c>
      <c r="H9519" s="280" t="s">
        <v>1394</v>
      </c>
      <c r="I9519" s="80"/>
    </row>
    <row r="9520" spans="1:9">
      <c r="A9520" s="280" t="s">
        <v>10930</v>
      </c>
      <c r="B9520" s="280" t="s">
        <v>1436</v>
      </c>
      <c r="C9520" s="280" t="s">
        <v>1383</v>
      </c>
      <c r="D9520" s="280" t="s">
        <v>1347</v>
      </c>
      <c r="E9520" s="80">
        <v>4.2357673609478265E-2</v>
      </c>
      <c r="F9520" s="80">
        <v>708522</v>
      </c>
      <c r="G9520" s="80">
        <v>9</v>
      </c>
      <c r="H9520" s="280" t="s">
        <v>1394</v>
      </c>
      <c r="I9520" s="80"/>
    </row>
    <row r="9521" spans="1:9">
      <c r="A9521" s="280" t="s">
        <v>10931</v>
      </c>
      <c r="B9521" s="280" t="s">
        <v>1393</v>
      </c>
      <c r="C9521" s="280" t="s">
        <v>1383</v>
      </c>
      <c r="D9521" s="280" t="s">
        <v>1344</v>
      </c>
      <c r="E9521" s="80">
        <v>5.032730105769475E-2</v>
      </c>
      <c r="F9521" s="80">
        <v>708522</v>
      </c>
      <c r="G9521" s="80">
        <v>9</v>
      </c>
      <c r="H9521" s="280" t="s">
        <v>1394</v>
      </c>
      <c r="I9521" s="80"/>
    </row>
    <row r="9522" spans="1:9">
      <c r="A9522" s="280" t="s">
        <v>10932</v>
      </c>
      <c r="B9522" s="280" t="s">
        <v>1415</v>
      </c>
      <c r="C9522" s="280" t="s">
        <v>1383</v>
      </c>
      <c r="D9522" s="280" t="s">
        <v>1344</v>
      </c>
      <c r="E9522" s="80">
        <v>4.1466146309664054E-2</v>
      </c>
      <c r="F9522" s="80">
        <v>708522</v>
      </c>
      <c r="G9522" s="80">
        <v>9</v>
      </c>
      <c r="H9522" s="280" t="s">
        <v>1394</v>
      </c>
      <c r="I9522" s="80"/>
    </row>
    <row r="9523" spans="1:9">
      <c r="A9523" s="280" t="s">
        <v>10933</v>
      </c>
      <c r="B9523" s="280" t="s">
        <v>1436</v>
      </c>
      <c r="C9523" s="280" t="s">
        <v>1383</v>
      </c>
      <c r="D9523" s="280" t="s">
        <v>1344</v>
      </c>
      <c r="E9523" s="80">
        <v>3.558671641861981E-2</v>
      </c>
      <c r="F9523" s="80">
        <v>708522</v>
      </c>
      <c r="G9523" s="80">
        <v>9</v>
      </c>
      <c r="H9523" s="280" t="s">
        <v>1394</v>
      </c>
      <c r="I9523" s="80"/>
    </row>
    <row r="9524" spans="1:9">
      <c r="A9524" s="280" t="s">
        <v>10934</v>
      </c>
      <c r="B9524" s="280" t="s">
        <v>1457</v>
      </c>
      <c r="C9524" s="280" t="s">
        <v>1184</v>
      </c>
      <c r="D9524" s="280" t="s">
        <v>1211</v>
      </c>
      <c r="E9524" s="80">
        <v>1.6142615226785038E-2</v>
      </c>
      <c r="F9524" s="80">
        <v>708522</v>
      </c>
      <c r="G9524" s="80">
        <v>9</v>
      </c>
      <c r="H9524" s="280" t="s">
        <v>1342</v>
      </c>
      <c r="I9524" s="80"/>
    </row>
    <row r="9525" spans="1:9">
      <c r="A9525" s="280" t="s">
        <v>10935</v>
      </c>
      <c r="B9525" s="280" t="s">
        <v>1457</v>
      </c>
      <c r="C9525" s="280" t="s">
        <v>1184</v>
      </c>
      <c r="D9525" s="280" t="s">
        <v>1212</v>
      </c>
      <c r="E9525" s="80">
        <v>1.7046359390627781E-2</v>
      </c>
      <c r="F9525" s="80">
        <v>708522</v>
      </c>
      <c r="G9525" s="80">
        <v>9</v>
      </c>
      <c r="H9525" s="280" t="s">
        <v>1342</v>
      </c>
      <c r="I9525" s="80"/>
    </row>
    <row r="9526" spans="1:9">
      <c r="A9526" s="280" t="s">
        <v>10936</v>
      </c>
      <c r="B9526" s="280" t="s">
        <v>1457</v>
      </c>
      <c r="C9526" s="280" t="s">
        <v>1184</v>
      </c>
      <c r="D9526" s="280" t="s">
        <v>1213</v>
      </c>
      <c r="E9526" s="80">
        <v>1.6154212160974436E-2</v>
      </c>
      <c r="F9526" s="80">
        <v>708522</v>
      </c>
      <c r="G9526" s="80">
        <v>9</v>
      </c>
      <c r="H9526" s="280" t="s">
        <v>1342</v>
      </c>
      <c r="I9526" s="80"/>
    </row>
    <row r="9527" spans="1:9">
      <c r="A9527" s="280" t="s">
        <v>10937</v>
      </c>
      <c r="B9527" s="280" t="s">
        <v>1457</v>
      </c>
      <c r="C9527" s="280" t="s">
        <v>1184</v>
      </c>
      <c r="D9527" s="280" t="s">
        <v>1214</v>
      </c>
      <c r="E9527" s="80">
        <v>1.6970852960171937E-2</v>
      </c>
      <c r="F9527" s="80">
        <v>708522</v>
      </c>
      <c r="G9527" s="80">
        <v>9</v>
      </c>
      <c r="H9527" s="280" t="s">
        <v>1342</v>
      </c>
      <c r="I9527" s="80"/>
    </row>
    <row r="9528" spans="1:9">
      <c r="A9528" s="280" t="s">
        <v>10938</v>
      </c>
      <c r="B9528" s="280" t="s">
        <v>1457</v>
      </c>
      <c r="C9528" s="280" t="s">
        <v>1184</v>
      </c>
      <c r="D9528" s="280" t="s">
        <v>1215</v>
      </c>
      <c r="E9528" s="80">
        <v>1.7020430847808347E-2</v>
      </c>
      <c r="F9528" s="80">
        <v>708522</v>
      </c>
      <c r="G9528" s="80">
        <v>9</v>
      </c>
      <c r="H9528" s="280" t="s">
        <v>1342</v>
      </c>
      <c r="I9528" s="80"/>
    </row>
    <row r="9529" spans="1:9">
      <c r="A9529" s="280" t="s">
        <v>10939</v>
      </c>
      <c r="B9529" s="280" t="s">
        <v>1457</v>
      </c>
      <c r="C9529" s="280" t="s">
        <v>1184</v>
      </c>
      <c r="D9529" s="280" t="s">
        <v>1216</v>
      </c>
      <c r="E9529" s="80">
        <v>2.363668979729627E-2</v>
      </c>
      <c r="F9529" s="80">
        <v>708522</v>
      </c>
      <c r="G9529" s="80">
        <v>9</v>
      </c>
      <c r="H9529" s="280" t="s">
        <v>1342</v>
      </c>
      <c r="I9529" s="80"/>
    </row>
    <row r="9530" spans="1:9">
      <c r="A9530" s="280" t="s">
        <v>10940</v>
      </c>
      <c r="B9530" s="280" t="s">
        <v>1457</v>
      </c>
      <c r="C9530" s="280" t="s">
        <v>1184</v>
      </c>
      <c r="D9530" s="280" t="s">
        <v>1217</v>
      </c>
      <c r="E9530" s="80">
        <v>1.6038893165429474E-2</v>
      </c>
      <c r="F9530" s="80">
        <v>708522</v>
      </c>
      <c r="G9530" s="80">
        <v>9</v>
      </c>
      <c r="H9530" s="280" t="s">
        <v>1342</v>
      </c>
      <c r="I9530" s="80"/>
    </row>
    <row r="9531" spans="1:9">
      <c r="A9531" s="280" t="s">
        <v>10941</v>
      </c>
      <c r="B9531" s="280" t="s">
        <v>1457</v>
      </c>
      <c r="C9531" s="280" t="s">
        <v>1184</v>
      </c>
      <c r="D9531" s="280" t="s">
        <v>1218</v>
      </c>
      <c r="E9531" s="80">
        <v>4.810049887165186E-2</v>
      </c>
      <c r="F9531" s="80">
        <v>708522</v>
      </c>
      <c r="G9531" s="80">
        <v>9</v>
      </c>
      <c r="H9531" s="280" t="s">
        <v>1342</v>
      </c>
      <c r="I9531" s="80"/>
    </row>
    <row r="9532" spans="1:9">
      <c r="A9532" s="280" t="s">
        <v>10942</v>
      </c>
      <c r="B9532" s="280" t="s">
        <v>1457</v>
      </c>
      <c r="C9532" s="280" t="s">
        <v>1184</v>
      </c>
      <c r="D9532" s="280" t="s">
        <v>1219</v>
      </c>
      <c r="E9532" s="80">
        <v>3350.9645496285798</v>
      </c>
      <c r="F9532" s="80">
        <v>708522</v>
      </c>
      <c r="G9532" s="80">
        <v>9</v>
      </c>
      <c r="H9532" s="280" t="s">
        <v>1342</v>
      </c>
      <c r="I9532" s="80"/>
    </row>
    <row r="9533" spans="1:9">
      <c r="A9533" s="280" t="s">
        <v>10943</v>
      </c>
      <c r="B9533" s="280" t="s">
        <v>1457</v>
      </c>
      <c r="C9533" s="280" t="s">
        <v>1184</v>
      </c>
      <c r="D9533" s="280" t="s">
        <v>1347</v>
      </c>
      <c r="E9533" s="80">
        <v>6.685325657648164E-2</v>
      </c>
      <c r="F9533" s="80">
        <v>708522</v>
      </c>
      <c r="G9533" s="80">
        <v>9</v>
      </c>
      <c r="H9533" s="280" t="s">
        <v>1342</v>
      </c>
      <c r="I9533" s="80"/>
    </row>
    <row r="9534" spans="1:9">
      <c r="A9534" s="280" t="s">
        <v>10944</v>
      </c>
      <c r="B9534" s="280" t="s">
        <v>1457</v>
      </c>
      <c r="C9534" s="280" t="s">
        <v>1184</v>
      </c>
      <c r="D9534" s="280" t="s">
        <v>1344</v>
      </c>
      <c r="E9534" s="80">
        <v>0.16480417536090949</v>
      </c>
      <c r="F9534" s="80">
        <v>708522</v>
      </c>
      <c r="G9534" s="80">
        <v>9</v>
      </c>
      <c r="H9534" s="280" t="s">
        <v>1342</v>
      </c>
      <c r="I9534" s="80"/>
    </row>
    <row r="9535" spans="1:9">
      <c r="A9535" s="280" t="s">
        <v>10945</v>
      </c>
      <c r="B9535" s="280" t="s">
        <v>5748</v>
      </c>
      <c r="C9535" s="280" t="s">
        <v>1185</v>
      </c>
      <c r="D9535" s="280" t="s">
        <v>1394</v>
      </c>
      <c r="E9535" s="80">
        <v>475499</v>
      </c>
      <c r="F9535" s="80">
        <v>708522</v>
      </c>
      <c r="G9535" s="80">
        <v>9</v>
      </c>
      <c r="H9535" s="280" t="s">
        <v>1394</v>
      </c>
      <c r="I9535" s="80"/>
    </row>
    <row r="9536" spans="1:9">
      <c r="A9536" s="280" t="s">
        <v>10946</v>
      </c>
      <c r="B9536" s="280" t="s">
        <v>5750</v>
      </c>
      <c r="C9536" s="280" t="s">
        <v>1185</v>
      </c>
      <c r="D9536" s="280" t="s">
        <v>1394</v>
      </c>
      <c r="E9536" s="80">
        <v>93945958923.858383</v>
      </c>
      <c r="F9536" s="80">
        <v>708522</v>
      </c>
      <c r="G9536" s="80">
        <v>9</v>
      </c>
      <c r="H9536" s="280" t="s">
        <v>1394</v>
      </c>
      <c r="I9536" s="80"/>
    </row>
    <row r="9537" spans="1:9">
      <c r="A9537" s="280" t="s">
        <v>10947</v>
      </c>
      <c r="B9537" s="280" t="s">
        <v>5752</v>
      </c>
      <c r="C9537" s="280" t="s">
        <v>1185</v>
      </c>
      <c r="D9537" s="280" t="s">
        <v>1394</v>
      </c>
      <c r="E9537" s="80">
        <v>0.67111395270718477</v>
      </c>
      <c r="F9537" s="80">
        <v>708522</v>
      </c>
      <c r="G9537" s="80">
        <v>9</v>
      </c>
      <c r="H9537" s="280" t="s">
        <v>1394</v>
      </c>
      <c r="I9537" s="80"/>
    </row>
    <row r="9538" spans="1:9">
      <c r="A9538" s="280" t="s">
        <v>10948</v>
      </c>
      <c r="B9538" s="280" t="s">
        <v>5754</v>
      </c>
      <c r="C9538" s="280" t="s">
        <v>1185</v>
      </c>
      <c r="D9538" s="280" t="s">
        <v>1394</v>
      </c>
      <c r="E9538" s="80">
        <v>132594.27219459435</v>
      </c>
      <c r="F9538" s="80">
        <v>708522</v>
      </c>
      <c r="G9538" s="80">
        <v>9</v>
      </c>
      <c r="H9538" s="280" t="s">
        <v>1394</v>
      </c>
      <c r="I9538" s="80"/>
    </row>
    <row r="9539" spans="1:9">
      <c r="A9539" s="280" t="s">
        <v>10949</v>
      </c>
      <c r="B9539" s="280" t="s">
        <v>1457</v>
      </c>
      <c r="C9539" s="280" t="s">
        <v>1185</v>
      </c>
      <c r="D9539" s="280" t="s">
        <v>1211</v>
      </c>
      <c r="E9539" s="80">
        <v>7.3454107881700037E-2</v>
      </c>
      <c r="F9539" s="80">
        <v>708522</v>
      </c>
      <c r="G9539" s="80">
        <v>9</v>
      </c>
      <c r="H9539" s="280" t="s">
        <v>1342</v>
      </c>
      <c r="I9539" s="80"/>
    </row>
    <row r="9540" spans="1:9">
      <c r="A9540" s="280" t="s">
        <v>10950</v>
      </c>
      <c r="B9540" s="280" t="s">
        <v>1457</v>
      </c>
      <c r="C9540" s="280" t="s">
        <v>1185</v>
      </c>
      <c r="D9540" s="280" t="s">
        <v>1212</v>
      </c>
      <c r="E9540" s="80">
        <v>8.1303054234169822E-2</v>
      </c>
      <c r="F9540" s="80">
        <v>708522</v>
      </c>
      <c r="G9540" s="80">
        <v>9</v>
      </c>
      <c r="H9540" s="280" t="s">
        <v>1342</v>
      </c>
      <c r="I9540" s="80"/>
    </row>
    <row r="9541" spans="1:9">
      <c r="A9541" s="280" t="s">
        <v>10951</v>
      </c>
      <c r="B9541" s="280" t="s">
        <v>1457</v>
      </c>
      <c r="C9541" s="280" t="s">
        <v>1185</v>
      </c>
      <c r="D9541" s="280" t="s">
        <v>1213</v>
      </c>
      <c r="E9541" s="80">
        <v>7.3493015044278479E-2</v>
      </c>
      <c r="F9541" s="80">
        <v>708522</v>
      </c>
      <c r="G9541" s="80">
        <v>9</v>
      </c>
      <c r="H9541" s="280" t="s">
        <v>1342</v>
      </c>
      <c r="I9541" s="80"/>
    </row>
    <row r="9542" spans="1:9">
      <c r="A9542" s="280" t="s">
        <v>10952</v>
      </c>
      <c r="B9542" s="280" t="s">
        <v>1457</v>
      </c>
      <c r="C9542" s="280" t="s">
        <v>1185</v>
      </c>
      <c r="D9542" s="280" t="s">
        <v>1214</v>
      </c>
      <c r="E9542" s="80">
        <v>8.1174538988762784E-2</v>
      </c>
      <c r="F9542" s="80">
        <v>708522</v>
      </c>
      <c r="G9542" s="80">
        <v>9</v>
      </c>
      <c r="H9542" s="280" t="s">
        <v>1342</v>
      </c>
      <c r="I9542" s="80"/>
    </row>
    <row r="9543" spans="1:9">
      <c r="A9543" s="280" t="s">
        <v>10953</v>
      </c>
      <c r="B9543" s="280" t="s">
        <v>1457</v>
      </c>
      <c r="C9543" s="280" t="s">
        <v>1185</v>
      </c>
      <c r="D9543" s="280" t="s">
        <v>1215</v>
      </c>
      <c r="E9543" s="80">
        <v>8.1093684324536577E-2</v>
      </c>
      <c r="F9543" s="80">
        <v>708522</v>
      </c>
      <c r="G9543" s="80">
        <v>9</v>
      </c>
      <c r="H9543" s="280" t="s">
        <v>1342</v>
      </c>
      <c r="I9543" s="80"/>
    </row>
    <row r="9544" spans="1:9">
      <c r="A9544" s="280" t="s">
        <v>10954</v>
      </c>
      <c r="B9544" s="280" t="s">
        <v>1457</v>
      </c>
      <c r="C9544" s="280" t="s">
        <v>1185</v>
      </c>
      <c r="D9544" s="280" t="s">
        <v>1216</v>
      </c>
      <c r="E9544" s="80">
        <v>0.11493161767484068</v>
      </c>
      <c r="F9544" s="80">
        <v>708522</v>
      </c>
      <c r="G9544" s="80">
        <v>9</v>
      </c>
      <c r="H9544" s="280" t="s">
        <v>1342</v>
      </c>
      <c r="I9544" s="80"/>
    </row>
    <row r="9545" spans="1:9">
      <c r="A9545" s="280" t="s">
        <v>10955</v>
      </c>
      <c r="B9545" s="280" t="s">
        <v>1457</v>
      </c>
      <c r="C9545" s="280" t="s">
        <v>1185</v>
      </c>
      <c r="D9545" s="280" t="s">
        <v>1217</v>
      </c>
      <c r="E9545" s="80">
        <v>7.6297301843247234E-2</v>
      </c>
      <c r="F9545" s="80">
        <v>708522</v>
      </c>
      <c r="G9545" s="80">
        <v>9</v>
      </c>
      <c r="H9545" s="280" t="s">
        <v>1342</v>
      </c>
      <c r="I9545" s="80"/>
    </row>
    <row r="9546" spans="1:9">
      <c r="A9546" s="280" t="s">
        <v>10956</v>
      </c>
      <c r="B9546" s="280" t="s">
        <v>1457</v>
      </c>
      <c r="C9546" s="280" t="s">
        <v>1185</v>
      </c>
      <c r="D9546" s="280" t="s">
        <v>1218</v>
      </c>
      <c r="E9546" s="80">
        <v>0.10444852409612992</v>
      </c>
      <c r="F9546" s="80">
        <v>708522</v>
      </c>
      <c r="G9546" s="80">
        <v>9</v>
      </c>
      <c r="H9546" s="280" t="s">
        <v>1342</v>
      </c>
      <c r="I9546" s="80"/>
    </row>
    <row r="9547" spans="1:9">
      <c r="A9547" s="280" t="s">
        <v>10957</v>
      </c>
      <c r="B9547" s="280" t="s">
        <v>1457</v>
      </c>
      <c r="C9547" s="280" t="s">
        <v>1185</v>
      </c>
      <c r="D9547" s="280" t="s">
        <v>1219</v>
      </c>
      <c r="E9547" s="80">
        <v>8797.8104995363683</v>
      </c>
      <c r="F9547" s="80">
        <v>708522</v>
      </c>
      <c r="G9547" s="80">
        <v>9</v>
      </c>
      <c r="H9547" s="280" t="s">
        <v>1342</v>
      </c>
      <c r="I9547" s="80"/>
    </row>
    <row r="9548" spans="1:9">
      <c r="A9548" s="280" t="s">
        <v>10958</v>
      </c>
      <c r="B9548" s="280" t="s">
        <v>1457</v>
      </c>
      <c r="C9548" s="280" t="s">
        <v>1185</v>
      </c>
      <c r="D9548" s="280" t="s">
        <v>1347</v>
      </c>
      <c r="E9548" s="80">
        <v>0.30226227979956627</v>
      </c>
      <c r="F9548" s="80">
        <v>708522</v>
      </c>
      <c r="G9548" s="80">
        <v>9</v>
      </c>
      <c r="H9548" s="280" t="s">
        <v>1342</v>
      </c>
      <c r="I9548" s="80"/>
    </row>
    <row r="9549" spans="1:9">
      <c r="A9549" s="280" t="s">
        <v>10959</v>
      </c>
      <c r="B9549" s="280" t="s">
        <v>1457</v>
      </c>
      <c r="C9549" s="280" t="s">
        <v>1185</v>
      </c>
      <c r="D9549" s="280" t="s">
        <v>1344</v>
      </c>
      <c r="E9549" s="80">
        <v>0.75280464781647427</v>
      </c>
      <c r="F9549" s="80">
        <v>708522</v>
      </c>
      <c r="G9549" s="80">
        <v>9</v>
      </c>
      <c r="H9549" s="280" t="s">
        <v>1342</v>
      </c>
      <c r="I9549" s="80"/>
    </row>
    <row r="9550" spans="1:9">
      <c r="A9550" s="280" t="s">
        <v>10960</v>
      </c>
      <c r="B9550" s="280" t="s">
        <v>5748</v>
      </c>
      <c r="C9550" s="280" t="s">
        <v>1186</v>
      </c>
      <c r="D9550" s="280" t="s">
        <v>1394</v>
      </c>
      <c r="E9550" s="80">
        <v>25539</v>
      </c>
      <c r="F9550" s="80">
        <v>708522</v>
      </c>
      <c r="G9550" s="80">
        <v>9</v>
      </c>
      <c r="H9550" s="280" t="s">
        <v>1394</v>
      </c>
      <c r="I9550" s="80"/>
    </row>
    <row r="9551" spans="1:9">
      <c r="A9551" s="280" t="s">
        <v>10961</v>
      </c>
      <c r="B9551" s="280" t="s">
        <v>5750</v>
      </c>
      <c r="C9551" s="280" t="s">
        <v>1186</v>
      </c>
      <c r="D9551" s="280" t="s">
        <v>1394</v>
      </c>
      <c r="E9551" s="80">
        <v>449256440.56999999</v>
      </c>
      <c r="F9551" s="80">
        <v>708522</v>
      </c>
      <c r="G9551" s="80">
        <v>9</v>
      </c>
      <c r="H9551" s="280" t="s">
        <v>1394</v>
      </c>
      <c r="I9551" s="80"/>
    </row>
    <row r="9552" spans="1:9">
      <c r="A9552" s="280" t="s">
        <v>10962</v>
      </c>
      <c r="B9552" s="280" t="s">
        <v>5752</v>
      </c>
      <c r="C9552" s="280" t="s">
        <v>1186</v>
      </c>
      <c r="D9552" s="280" t="s">
        <v>1394</v>
      </c>
      <c r="E9552" s="80">
        <v>3.6045458009772456E-2</v>
      </c>
      <c r="F9552" s="80">
        <v>708522</v>
      </c>
      <c r="G9552" s="80">
        <v>9</v>
      </c>
      <c r="H9552" s="280" t="s">
        <v>1394</v>
      </c>
      <c r="I9552" s="80"/>
    </row>
    <row r="9553" spans="1:9">
      <c r="A9553" s="280" t="s">
        <v>10963</v>
      </c>
      <c r="B9553" s="280" t="s">
        <v>5754</v>
      </c>
      <c r="C9553" s="280" t="s">
        <v>1186</v>
      </c>
      <c r="D9553" s="280" t="s">
        <v>1394</v>
      </c>
      <c r="E9553" s="80">
        <v>634.07549881302202</v>
      </c>
      <c r="F9553" s="80">
        <v>708522</v>
      </c>
      <c r="G9553" s="80">
        <v>9</v>
      </c>
      <c r="H9553" s="280" t="s">
        <v>1394</v>
      </c>
      <c r="I9553" s="80"/>
    </row>
    <row r="9554" spans="1:9">
      <c r="A9554" s="280" t="s">
        <v>10964</v>
      </c>
      <c r="B9554" s="280" t="s">
        <v>1457</v>
      </c>
      <c r="C9554" s="280" t="s">
        <v>1186</v>
      </c>
      <c r="D9554" s="280" t="s">
        <v>1211</v>
      </c>
      <c r="E9554" s="80">
        <v>6.5984027176892836E-3</v>
      </c>
      <c r="F9554" s="80">
        <v>708522</v>
      </c>
      <c r="G9554" s="80">
        <v>9</v>
      </c>
      <c r="H9554" s="280" t="s">
        <v>1342</v>
      </c>
      <c r="I9554" s="80"/>
    </row>
    <row r="9555" spans="1:9">
      <c r="A9555" s="280" t="s">
        <v>10965</v>
      </c>
      <c r="B9555" s="280" t="s">
        <v>1457</v>
      </c>
      <c r="C9555" s="280" t="s">
        <v>1186</v>
      </c>
      <c r="D9555" s="280" t="s">
        <v>1212</v>
      </c>
      <c r="E9555" s="80">
        <v>6.8624134592912547E-3</v>
      </c>
      <c r="F9555" s="80">
        <v>708522</v>
      </c>
      <c r="G9555" s="80">
        <v>9</v>
      </c>
      <c r="H9555" s="280" t="s">
        <v>1342</v>
      </c>
      <c r="I9555" s="80"/>
    </row>
    <row r="9556" spans="1:9">
      <c r="A9556" s="280" t="s">
        <v>10966</v>
      </c>
      <c r="B9556" s="280" t="s">
        <v>1457</v>
      </c>
      <c r="C9556" s="280" t="s">
        <v>1186</v>
      </c>
      <c r="D9556" s="280" t="s">
        <v>1213</v>
      </c>
      <c r="E9556" s="80">
        <v>6.601215705761096E-3</v>
      </c>
      <c r="F9556" s="80">
        <v>708522</v>
      </c>
      <c r="G9556" s="80">
        <v>9</v>
      </c>
      <c r="H9556" s="280" t="s">
        <v>1342</v>
      </c>
      <c r="I9556" s="80"/>
    </row>
    <row r="9557" spans="1:9">
      <c r="A9557" s="280" t="s">
        <v>10967</v>
      </c>
      <c r="B9557" s="280" t="s">
        <v>1457</v>
      </c>
      <c r="C9557" s="280" t="s">
        <v>1186</v>
      </c>
      <c r="D9557" s="280" t="s">
        <v>1214</v>
      </c>
      <c r="E9557" s="80">
        <v>6.6772822099472398E-3</v>
      </c>
      <c r="F9557" s="80">
        <v>708522</v>
      </c>
      <c r="G9557" s="80">
        <v>9</v>
      </c>
      <c r="H9557" s="280" t="s">
        <v>1342</v>
      </c>
      <c r="I9557" s="80"/>
    </row>
    <row r="9558" spans="1:9">
      <c r="A9558" s="280" t="s">
        <v>10968</v>
      </c>
      <c r="B9558" s="280" t="s">
        <v>1457</v>
      </c>
      <c r="C9558" s="280" t="s">
        <v>1186</v>
      </c>
      <c r="D9558" s="280" t="s">
        <v>1215</v>
      </c>
      <c r="E9558" s="80">
        <v>6.8545744897434441E-3</v>
      </c>
      <c r="F9558" s="80">
        <v>708522</v>
      </c>
      <c r="G9558" s="80">
        <v>9</v>
      </c>
      <c r="H9558" s="280" t="s">
        <v>1342</v>
      </c>
      <c r="I9558" s="80"/>
    </row>
    <row r="9559" spans="1:9">
      <c r="A9559" s="280" t="s">
        <v>10969</v>
      </c>
      <c r="B9559" s="280" t="s">
        <v>1457</v>
      </c>
      <c r="C9559" s="280" t="s">
        <v>1186</v>
      </c>
      <c r="D9559" s="280" t="s">
        <v>1216</v>
      </c>
      <c r="E9559" s="80">
        <v>1.0540500146653241E-2</v>
      </c>
      <c r="F9559" s="80">
        <v>708522</v>
      </c>
      <c r="G9559" s="80">
        <v>9</v>
      </c>
      <c r="H9559" s="280" t="s">
        <v>1342</v>
      </c>
      <c r="I9559" s="80"/>
    </row>
    <row r="9560" spans="1:9">
      <c r="A9560" s="280" t="s">
        <v>10970</v>
      </c>
      <c r="B9560" s="280" t="s">
        <v>1457</v>
      </c>
      <c r="C9560" s="280" t="s">
        <v>1186</v>
      </c>
      <c r="D9560" s="280" t="s">
        <v>1217</v>
      </c>
      <c r="E9560" s="80">
        <v>6.4887255343204211E-3</v>
      </c>
      <c r="F9560" s="80">
        <v>708522</v>
      </c>
      <c r="G9560" s="80">
        <v>9</v>
      </c>
      <c r="H9560" s="280" t="s">
        <v>1342</v>
      </c>
      <c r="I9560" s="80"/>
    </row>
    <row r="9561" spans="1:9">
      <c r="A9561" s="280" t="s">
        <v>10971</v>
      </c>
      <c r="B9561" s="280" t="s">
        <v>1457</v>
      </c>
      <c r="C9561" s="280" t="s">
        <v>1186</v>
      </c>
      <c r="D9561" s="280" t="s">
        <v>1218</v>
      </c>
      <c r="E9561" s="80">
        <v>8.7529071459918877E-3</v>
      </c>
      <c r="F9561" s="80">
        <v>708522</v>
      </c>
      <c r="G9561" s="80">
        <v>9</v>
      </c>
      <c r="H9561" s="280" t="s">
        <v>1342</v>
      </c>
      <c r="I9561" s="80"/>
    </row>
    <row r="9562" spans="1:9">
      <c r="A9562" s="280" t="s">
        <v>10972</v>
      </c>
      <c r="B9562" s="280" t="s">
        <v>1457</v>
      </c>
      <c r="C9562" s="280" t="s">
        <v>1186</v>
      </c>
      <c r="D9562" s="280" t="s">
        <v>1219</v>
      </c>
      <c r="E9562" s="80">
        <v>6.8764573718024533E-3</v>
      </c>
      <c r="F9562" s="80">
        <v>708522</v>
      </c>
      <c r="G9562" s="80">
        <v>9</v>
      </c>
      <c r="H9562" s="280" t="s">
        <v>1342</v>
      </c>
      <c r="I9562" s="80"/>
    </row>
    <row r="9563" spans="1:9">
      <c r="A9563" s="280" t="s">
        <v>10973</v>
      </c>
      <c r="B9563" s="280" t="s">
        <v>1457</v>
      </c>
      <c r="C9563" s="280" t="s">
        <v>1186</v>
      </c>
      <c r="D9563" s="280" t="s">
        <v>1347</v>
      </c>
      <c r="E9563" s="80">
        <v>2.7632588279065402E-2</v>
      </c>
      <c r="F9563" s="80">
        <v>708522</v>
      </c>
      <c r="G9563" s="80">
        <v>9</v>
      </c>
      <c r="H9563" s="280" t="s">
        <v>1342</v>
      </c>
      <c r="I9563" s="80"/>
    </row>
    <row r="9564" spans="1:9">
      <c r="A9564" s="280" t="s">
        <v>10974</v>
      </c>
      <c r="B9564" s="280" t="s">
        <v>1457</v>
      </c>
      <c r="C9564" s="280" t="s">
        <v>1186</v>
      </c>
      <c r="D9564" s="280" t="s">
        <v>1344</v>
      </c>
      <c r="E9564" s="80">
        <v>6.7466723798799075E-2</v>
      </c>
      <c r="F9564" s="80">
        <v>708522</v>
      </c>
      <c r="G9564" s="80">
        <v>9</v>
      </c>
      <c r="H9564" s="280" t="s">
        <v>1342</v>
      </c>
      <c r="I9564" s="80"/>
    </row>
    <row r="9565" spans="1:9">
      <c r="A9565" s="280" t="s">
        <v>10975</v>
      </c>
      <c r="B9565" s="280" t="s">
        <v>5748</v>
      </c>
      <c r="C9565" s="280" t="s">
        <v>1187</v>
      </c>
      <c r="D9565" s="280" t="s">
        <v>1394</v>
      </c>
      <c r="E9565" s="80">
        <v>178765</v>
      </c>
      <c r="F9565" s="80">
        <v>708522</v>
      </c>
      <c r="G9565" s="80">
        <v>9</v>
      </c>
      <c r="H9565" s="280" t="s">
        <v>1394</v>
      </c>
      <c r="I9565" s="80"/>
    </row>
    <row r="9566" spans="1:9">
      <c r="A9566" s="280" t="s">
        <v>10976</v>
      </c>
      <c r="B9566" s="280" t="s">
        <v>5750</v>
      </c>
      <c r="C9566" s="280" t="s">
        <v>1187</v>
      </c>
      <c r="D9566" s="280" t="s">
        <v>1394</v>
      </c>
      <c r="E9566" s="80">
        <v>7284995472.5073032</v>
      </c>
      <c r="F9566" s="80">
        <v>708522</v>
      </c>
      <c r="G9566" s="80">
        <v>9</v>
      </c>
      <c r="H9566" s="280" t="s">
        <v>1394</v>
      </c>
      <c r="I9566" s="80"/>
    </row>
    <row r="9567" spans="1:9">
      <c r="A9567" s="280" t="s">
        <v>10977</v>
      </c>
      <c r="B9567" s="280" t="s">
        <v>5752</v>
      </c>
      <c r="C9567" s="280" t="s">
        <v>1187</v>
      </c>
      <c r="D9567" s="280" t="s">
        <v>1394</v>
      </c>
      <c r="E9567" s="80">
        <v>0.25230691495818053</v>
      </c>
      <c r="F9567" s="80">
        <v>708522</v>
      </c>
      <c r="G9567" s="80">
        <v>9</v>
      </c>
      <c r="H9567" s="280" t="s">
        <v>1394</v>
      </c>
      <c r="I9567" s="80"/>
    </row>
    <row r="9568" spans="1:9">
      <c r="A9568" s="280" t="s">
        <v>10978</v>
      </c>
      <c r="B9568" s="280" t="s">
        <v>5754</v>
      </c>
      <c r="C9568" s="280" t="s">
        <v>1187</v>
      </c>
      <c r="D9568" s="280" t="s">
        <v>1394</v>
      </c>
      <c r="E9568" s="80">
        <v>10281.960860082401</v>
      </c>
      <c r="F9568" s="80">
        <v>708522</v>
      </c>
      <c r="G9568" s="80">
        <v>9</v>
      </c>
      <c r="H9568" s="280" t="s">
        <v>1394</v>
      </c>
      <c r="I9568" s="80"/>
    </row>
    <row r="9569" spans="1:9">
      <c r="A9569" s="280" t="s">
        <v>10979</v>
      </c>
      <c r="B9569" s="280" t="s">
        <v>1457</v>
      </c>
      <c r="C9569" s="280" t="s">
        <v>1187</v>
      </c>
      <c r="D9569" s="280" t="s">
        <v>1211</v>
      </c>
      <c r="E9569" s="80">
        <v>1.5243918851581689E-2</v>
      </c>
      <c r="F9569" s="80">
        <v>708522</v>
      </c>
      <c r="G9569" s="80">
        <v>9</v>
      </c>
      <c r="H9569" s="280" t="s">
        <v>1342</v>
      </c>
      <c r="I9569" s="80"/>
    </row>
    <row r="9570" spans="1:9">
      <c r="A9570" s="280" t="s">
        <v>10980</v>
      </c>
      <c r="B9570" s="280" t="s">
        <v>1457</v>
      </c>
      <c r="C9570" s="280" t="s">
        <v>1187</v>
      </c>
      <c r="D9570" s="280" t="s">
        <v>1212</v>
      </c>
      <c r="E9570" s="80">
        <v>1.6025984439605977E-2</v>
      </c>
      <c r="F9570" s="80">
        <v>708522</v>
      </c>
      <c r="G9570" s="80">
        <v>9</v>
      </c>
      <c r="H9570" s="280" t="s">
        <v>1342</v>
      </c>
      <c r="I9570" s="80"/>
    </row>
    <row r="9571" spans="1:9">
      <c r="A9571" s="280" t="s">
        <v>10981</v>
      </c>
      <c r="B9571" s="280" t="s">
        <v>1457</v>
      </c>
      <c r="C9571" s="280" t="s">
        <v>1187</v>
      </c>
      <c r="D9571" s="280" t="s">
        <v>1213</v>
      </c>
      <c r="E9571" s="80">
        <v>1.5249927081739318E-2</v>
      </c>
      <c r="F9571" s="80">
        <v>708522</v>
      </c>
      <c r="G9571" s="80">
        <v>9</v>
      </c>
      <c r="H9571" s="280" t="s">
        <v>1342</v>
      </c>
      <c r="I9571" s="80"/>
    </row>
    <row r="9572" spans="1:9">
      <c r="A9572" s="280" t="s">
        <v>10982</v>
      </c>
      <c r="B9572" s="280" t="s">
        <v>1457</v>
      </c>
      <c r="C9572" s="280" t="s">
        <v>1187</v>
      </c>
      <c r="D9572" s="280" t="s">
        <v>1214</v>
      </c>
      <c r="E9572" s="80">
        <v>1.5564876811315782E-2</v>
      </c>
      <c r="F9572" s="80">
        <v>708522</v>
      </c>
      <c r="G9572" s="80">
        <v>9</v>
      </c>
      <c r="H9572" s="280" t="s">
        <v>1342</v>
      </c>
      <c r="I9572" s="80"/>
    </row>
    <row r="9573" spans="1:9">
      <c r="A9573" s="280" t="s">
        <v>10983</v>
      </c>
      <c r="B9573" s="280" t="s">
        <v>1457</v>
      </c>
      <c r="C9573" s="280" t="s">
        <v>1187</v>
      </c>
      <c r="D9573" s="280" t="s">
        <v>1215</v>
      </c>
      <c r="E9573" s="80">
        <v>1.5998880616124318E-2</v>
      </c>
      <c r="F9573" s="80">
        <v>708522</v>
      </c>
      <c r="G9573" s="80">
        <v>9</v>
      </c>
      <c r="H9573" s="280" t="s">
        <v>1342</v>
      </c>
      <c r="I9573" s="80"/>
    </row>
    <row r="9574" spans="1:9">
      <c r="A9574" s="280" t="s">
        <v>10984</v>
      </c>
      <c r="B9574" s="280" t="s">
        <v>1457</v>
      </c>
      <c r="C9574" s="280" t="s">
        <v>1187</v>
      </c>
      <c r="D9574" s="280" t="s">
        <v>1216</v>
      </c>
      <c r="E9574" s="80">
        <v>2.4277435594541593E-2</v>
      </c>
      <c r="F9574" s="80">
        <v>708522</v>
      </c>
      <c r="G9574" s="80">
        <v>9</v>
      </c>
      <c r="H9574" s="280" t="s">
        <v>1342</v>
      </c>
      <c r="I9574" s="80"/>
    </row>
    <row r="9575" spans="1:9">
      <c r="A9575" s="280" t="s">
        <v>10985</v>
      </c>
      <c r="B9575" s="280" t="s">
        <v>1457</v>
      </c>
      <c r="C9575" s="280" t="s">
        <v>1187</v>
      </c>
      <c r="D9575" s="280" t="s">
        <v>1217</v>
      </c>
      <c r="E9575" s="80">
        <v>1.5066372763668014E-2</v>
      </c>
      <c r="F9575" s="80">
        <v>708522</v>
      </c>
      <c r="G9575" s="80">
        <v>9</v>
      </c>
      <c r="H9575" s="280" t="s">
        <v>1342</v>
      </c>
      <c r="I9575" s="80"/>
    </row>
    <row r="9576" spans="1:9">
      <c r="A9576" s="280" t="s">
        <v>10986</v>
      </c>
      <c r="B9576" s="280" t="s">
        <v>1457</v>
      </c>
      <c r="C9576" s="280" t="s">
        <v>1187</v>
      </c>
      <c r="D9576" s="280" t="s">
        <v>1218</v>
      </c>
      <c r="E9576" s="80">
        <v>1.9061588518055655E-2</v>
      </c>
      <c r="F9576" s="80">
        <v>708522</v>
      </c>
      <c r="G9576" s="80">
        <v>9</v>
      </c>
      <c r="H9576" s="280" t="s">
        <v>1342</v>
      </c>
      <c r="I9576" s="80"/>
    </row>
    <row r="9577" spans="1:9">
      <c r="A9577" s="280" t="s">
        <v>10987</v>
      </c>
      <c r="B9577" s="280" t="s">
        <v>1457</v>
      </c>
      <c r="C9577" s="280" t="s">
        <v>1187</v>
      </c>
      <c r="D9577" s="280" t="s">
        <v>1219</v>
      </c>
      <c r="E9577" s="80">
        <v>1011.2506556830606</v>
      </c>
      <c r="F9577" s="80">
        <v>708522</v>
      </c>
      <c r="G9577" s="80">
        <v>9</v>
      </c>
      <c r="H9577" s="280" t="s">
        <v>1342</v>
      </c>
      <c r="I9577" s="80"/>
    </row>
    <row r="9578" spans="1:9">
      <c r="A9578" s="280" t="s">
        <v>10988</v>
      </c>
      <c r="B9578" s="280" t="s">
        <v>1457</v>
      </c>
      <c r="C9578" s="280" t="s">
        <v>1187</v>
      </c>
      <c r="D9578" s="280" t="s">
        <v>1347</v>
      </c>
      <c r="E9578" s="80">
        <v>6.5667507952720972E-2</v>
      </c>
      <c r="F9578" s="80">
        <v>708522</v>
      </c>
      <c r="G9578" s="80">
        <v>9</v>
      </c>
      <c r="H9578" s="280" t="s">
        <v>1342</v>
      </c>
      <c r="I9578" s="80"/>
    </row>
    <row r="9579" spans="1:9">
      <c r="A9579" s="280" t="s">
        <v>10989</v>
      </c>
      <c r="B9579" s="280" t="s">
        <v>1457</v>
      </c>
      <c r="C9579" s="280" t="s">
        <v>1187</v>
      </c>
      <c r="D9579" s="280" t="s">
        <v>1344</v>
      </c>
      <c r="E9579" s="80">
        <v>0.15730603828214745</v>
      </c>
      <c r="F9579" s="80">
        <v>708522</v>
      </c>
      <c r="G9579" s="80">
        <v>9</v>
      </c>
      <c r="H9579" s="280" t="s">
        <v>1342</v>
      </c>
      <c r="I9579" s="80"/>
    </row>
    <row r="9580" spans="1:9">
      <c r="A9580" s="280" t="s">
        <v>10990</v>
      </c>
      <c r="B9580" s="280" t="s">
        <v>5748</v>
      </c>
      <c r="C9580" s="280" t="s">
        <v>1188</v>
      </c>
      <c r="D9580" s="280" t="s">
        <v>1394</v>
      </c>
      <c r="E9580" s="80">
        <v>9579</v>
      </c>
      <c r="F9580" s="80">
        <v>708522</v>
      </c>
      <c r="G9580" s="80">
        <v>9</v>
      </c>
      <c r="H9580" s="280" t="s">
        <v>1394</v>
      </c>
      <c r="I9580" s="80"/>
    </row>
    <row r="9581" spans="1:9">
      <c r="A9581" s="280" t="s">
        <v>10991</v>
      </c>
      <c r="B9581" s="280" t="s">
        <v>5750</v>
      </c>
      <c r="C9581" s="280" t="s">
        <v>1188</v>
      </c>
      <c r="D9581" s="280" t="s">
        <v>1394</v>
      </c>
      <c r="E9581" s="80">
        <v>332383366.52938545</v>
      </c>
      <c r="F9581" s="80">
        <v>708522</v>
      </c>
      <c r="G9581" s="80">
        <v>9</v>
      </c>
      <c r="H9581" s="280" t="s">
        <v>1394</v>
      </c>
      <c r="I9581" s="80"/>
    </row>
    <row r="9582" spans="1:9">
      <c r="A9582" s="280" t="s">
        <v>10992</v>
      </c>
      <c r="B9582" s="280" t="s">
        <v>5752</v>
      </c>
      <c r="C9582" s="280" t="s">
        <v>1188</v>
      </c>
      <c r="D9582" s="280" t="s">
        <v>1394</v>
      </c>
      <c r="E9582" s="80">
        <v>1.3519693107624039E-2</v>
      </c>
      <c r="F9582" s="80">
        <v>708522</v>
      </c>
      <c r="G9582" s="80">
        <v>9</v>
      </c>
      <c r="H9582" s="280" t="s">
        <v>1394</v>
      </c>
      <c r="I9582" s="80"/>
    </row>
    <row r="9583" spans="1:9">
      <c r="A9583" s="280" t="s">
        <v>10993</v>
      </c>
      <c r="B9583" s="280" t="s">
        <v>5754</v>
      </c>
      <c r="C9583" s="280" t="s">
        <v>1188</v>
      </c>
      <c r="D9583" s="280" t="s">
        <v>1394</v>
      </c>
      <c r="E9583" s="80">
        <v>469.12215362315561</v>
      </c>
      <c r="F9583" s="80">
        <v>708522</v>
      </c>
      <c r="G9583" s="80">
        <v>9</v>
      </c>
      <c r="H9583" s="280" t="s">
        <v>1394</v>
      </c>
      <c r="I9583" s="80"/>
    </row>
    <row r="9584" spans="1:9">
      <c r="A9584" s="280" t="s">
        <v>10994</v>
      </c>
      <c r="B9584" s="280" t="s">
        <v>1457</v>
      </c>
      <c r="C9584" s="280" t="s">
        <v>1188</v>
      </c>
      <c r="D9584" s="280" t="s">
        <v>1211</v>
      </c>
      <c r="E9584" s="80">
        <v>1.3387811774172597E-2</v>
      </c>
      <c r="F9584" s="80">
        <v>708522</v>
      </c>
      <c r="G9584" s="80">
        <v>9</v>
      </c>
      <c r="H9584" s="280" t="s">
        <v>1342</v>
      </c>
      <c r="I9584" s="80"/>
    </row>
    <row r="9585" spans="1:9">
      <c r="A9585" s="280" t="s">
        <v>10995</v>
      </c>
      <c r="B9585" s="280" t="s">
        <v>1457</v>
      </c>
      <c r="C9585" s="280" t="s">
        <v>1188</v>
      </c>
      <c r="D9585" s="280" t="s">
        <v>1212</v>
      </c>
      <c r="E9585" s="80">
        <v>1.1633817597330356E-2</v>
      </c>
      <c r="F9585" s="80">
        <v>708522</v>
      </c>
      <c r="G9585" s="80">
        <v>9</v>
      </c>
      <c r="H9585" s="280" t="s">
        <v>1342</v>
      </c>
      <c r="I9585" s="80"/>
    </row>
    <row r="9586" spans="1:9">
      <c r="A9586" s="280" t="s">
        <v>10996</v>
      </c>
      <c r="B9586" s="280" t="s">
        <v>1457</v>
      </c>
      <c r="C9586" s="280" t="s">
        <v>1188</v>
      </c>
      <c r="D9586" s="280" t="s">
        <v>1213</v>
      </c>
      <c r="E9586" s="80">
        <v>1.3872474566303503E-2</v>
      </c>
      <c r="F9586" s="80">
        <v>708522</v>
      </c>
      <c r="G9586" s="80">
        <v>9</v>
      </c>
      <c r="H9586" s="280" t="s">
        <v>1342</v>
      </c>
      <c r="I9586" s="80"/>
    </row>
    <row r="9587" spans="1:9">
      <c r="A9587" s="280" t="s">
        <v>10997</v>
      </c>
      <c r="B9587" s="280" t="s">
        <v>1457</v>
      </c>
      <c r="C9587" s="280" t="s">
        <v>1188</v>
      </c>
      <c r="D9587" s="280" t="s">
        <v>1214</v>
      </c>
      <c r="E9587" s="80">
        <v>1.3878643551640897E-2</v>
      </c>
      <c r="F9587" s="80">
        <v>708522</v>
      </c>
      <c r="G9587" s="80">
        <v>9</v>
      </c>
      <c r="H9587" s="280" t="s">
        <v>1342</v>
      </c>
      <c r="I9587" s="80"/>
    </row>
    <row r="9588" spans="1:9">
      <c r="A9588" s="280" t="s">
        <v>10998</v>
      </c>
      <c r="B9588" s="280" t="s">
        <v>1457</v>
      </c>
      <c r="C9588" s="280" t="s">
        <v>1188</v>
      </c>
      <c r="D9588" s="280" t="s">
        <v>1215</v>
      </c>
      <c r="E9588" s="80">
        <v>1.6311557421198988</v>
      </c>
      <c r="F9588" s="80">
        <v>708522</v>
      </c>
      <c r="G9588" s="80">
        <v>9</v>
      </c>
      <c r="H9588" s="280" t="s">
        <v>1342</v>
      </c>
      <c r="I9588" s="80"/>
    </row>
    <row r="9589" spans="1:9">
      <c r="A9589" s="280" t="s">
        <v>10999</v>
      </c>
      <c r="B9589" s="280" t="s">
        <v>1457</v>
      </c>
      <c r="C9589" s="280" t="s">
        <v>1188</v>
      </c>
      <c r="D9589" s="280" t="s">
        <v>1216</v>
      </c>
      <c r="E9589" s="80">
        <v>0.14572964240412692</v>
      </c>
      <c r="F9589" s="80">
        <v>708522</v>
      </c>
      <c r="G9589" s="80">
        <v>9</v>
      </c>
      <c r="H9589" s="280" t="s">
        <v>1342</v>
      </c>
      <c r="I9589" s="80"/>
    </row>
    <row r="9590" spans="1:9">
      <c r="A9590" s="280" t="s">
        <v>11000</v>
      </c>
      <c r="B9590" s="280" t="s">
        <v>1457</v>
      </c>
      <c r="C9590" s="280" t="s">
        <v>1188</v>
      </c>
      <c r="D9590" s="280" t="s">
        <v>1217</v>
      </c>
      <c r="E9590" s="80">
        <v>0.14197705154097717</v>
      </c>
      <c r="F9590" s="80">
        <v>708522</v>
      </c>
      <c r="G9590" s="80">
        <v>9</v>
      </c>
      <c r="H9590" s="280" t="s">
        <v>1342</v>
      </c>
      <c r="I9590" s="80"/>
    </row>
    <row r="9591" spans="1:9">
      <c r="A9591" s="280" t="s">
        <v>11001</v>
      </c>
      <c r="B9591" s="280" t="s">
        <v>1457</v>
      </c>
      <c r="C9591" s="280" t="s">
        <v>1188</v>
      </c>
      <c r="D9591" s="280" t="s">
        <v>1218</v>
      </c>
      <c r="E9591" s="80">
        <v>0.12970042186501898</v>
      </c>
      <c r="F9591" s="80">
        <v>708522</v>
      </c>
      <c r="G9591" s="80">
        <v>9</v>
      </c>
      <c r="H9591" s="280" t="s">
        <v>1342</v>
      </c>
      <c r="I9591" s="80"/>
    </row>
    <row r="9592" spans="1:9">
      <c r="A9592" s="280" t="s">
        <v>11002</v>
      </c>
      <c r="B9592" s="280" t="s">
        <v>1457</v>
      </c>
      <c r="C9592" s="280" t="s">
        <v>1188</v>
      </c>
      <c r="D9592" s="280" t="s">
        <v>1219</v>
      </c>
      <c r="E9592" s="80">
        <v>2.0391744598215751E-2</v>
      </c>
      <c r="F9592" s="80">
        <v>708522</v>
      </c>
      <c r="G9592" s="80">
        <v>9</v>
      </c>
      <c r="H9592" s="280" t="s">
        <v>1342</v>
      </c>
      <c r="I9592" s="80"/>
    </row>
    <row r="9593" spans="1:9">
      <c r="A9593" s="280" t="s">
        <v>11003</v>
      </c>
      <c r="B9593" s="280" t="s">
        <v>1457</v>
      </c>
      <c r="C9593" s="280" t="s">
        <v>1188</v>
      </c>
      <c r="D9593" s="280" t="s">
        <v>1347</v>
      </c>
      <c r="E9593" s="80">
        <v>5.9248870698575463E-2</v>
      </c>
      <c r="F9593" s="80">
        <v>708522</v>
      </c>
      <c r="G9593" s="80">
        <v>9</v>
      </c>
      <c r="H9593" s="280" t="s">
        <v>1342</v>
      </c>
      <c r="I9593" s="80"/>
    </row>
    <row r="9594" spans="1:9">
      <c r="A9594" s="280" t="s">
        <v>11004</v>
      </c>
      <c r="B9594" s="280" t="s">
        <v>1457</v>
      </c>
      <c r="C9594" s="280" t="s">
        <v>1188</v>
      </c>
      <c r="D9594" s="280" t="s">
        <v>1344</v>
      </c>
      <c r="E9594" s="80">
        <v>0.13598109756169963</v>
      </c>
      <c r="F9594" s="80">
        <v>708522</v>
      </c>
      <c r="G9594" s="80">
        <v>9</v>
      </c>
      <c r="H9594" s="280" t="s">
        <v>1342</v>
      </c>
      <c r="I9594" s="80"/>
    </row>
    <row r="9595" spans="1:9">
      <c r="A9595" s="280" t="s">
        <v>11005</v>
      </c>
      <c r="B9595" s="280" t="s">
        <v>5748</v>
      </c>
      <c r="C9595" s="280" t="s">
        <v>1189</v>
      </c>
      <c r="D9595" s="280" t="s">
        <v>1394</v>
      </c>
      <c r="E9595" s="80">
        <v>46410</v>
      </c>
      <c r="F9595" s="80">
        <v>708522</v>
      </c>
      <c r="G9595" s="80">
        <v>9</v>
      </c>
      <c r="H9595" s="280" t="s">
        <v>1394</v>
      </c>
      <c r="I9595" s="80"/>
    </row>
    <row r="9596" spans="1:9">
      <c r="A9596" s="280" t="s">
        <v>11006</v>
      </c>
      <c r="B9596" s="280" t="s">
        <v>5750</v>
      </c>
      <c r="C9596" s="280" t="s">
        <v>1189</v>
      </c>
      <c r="D9596" s="280" t="s">
        <v>1394</v>
      </c>
      <c r="E9596" s="80">
        <v>692612173.03197956</v>
      </c>
      <c r="F9596" s="80">
        <v>708522</v>
      </c>
      <c r="G9596" s="80">
        <v>9</v>
      </c>
      <c r="H9596" s="280" t="s">
        <v>1394</v>
      </c>
      <c r="I9596" s="80"/>
    </row>
    <row r="9597" spans="1:9">
      <c r="A9597" s="280" t="s">
        <v>11007</v>
      </c>
      <c r="B9597" s="280" t="s">
        <v>5752</v>
      </c>
      <c r="C9597" s="280" t="s">
        <v>1189</v>
      </c>
      <c r="D9597" s="280" t="s">
        <v>1394</v>
      </c>
      <c r="E9597" s="80">
        <v>6.5502553202300001E-2</v>
      </c>
      <c r="F9597" s="80">
        <v>708522</v>
      </c>
      <c r="G9597" s="80">
        <v>9</v>
      </c>
      <c r="H9597" s="280" t="s">
        <v>1394</v>
      </c>
      <c r="I9597" s="80"/>
    </row>
    <row r="9598" spans="1:9">
      <c r="A9598" s="280" t="s">
        <v>11008</v>
      </c>
      <c r="B9598" s="280" t="s">
        <v>5754</v>
      </c>
      <c r="C9598" s="280" t="s">
        <v>1189</v>
      </c>
      <c r="D9598" s="280" t="s">
        <v>1394</v>
      </c>
      <c r="E9598" s="80">
        <v>977.5450487521623</v>
      </c>
      <c r="F9598" s="80">
        <v>708522</v>
      </c>
      <c r="G9598" s="80">
        <v>9</v>
      </c>
      <c r="H9598" s="280" t="s">
        <v>1394</v>
      </c>
      <c r="I9598" s="80"/>
    </row>
    <row r="9599" spans="1:9">
      <c r="A9599" s="280" t="s">
        <v>11009</v>
      </c>
      <c r="B9599" s="280" t="s">
        <v>1457</v>
      </c>
      <c r="C9599" s="280" t="s">
        <v>1189</v>
      </c>
      <c r="D9599" s="280" t="s">
        <v>1211</v>
      </c>
      <c r="E9599" s="80">
        <v>5.4134512734239177E-3</v>
      </c>
      <c r="F9599" s="80">
        <v>708522</v>
      </c>
      <c r="G9599" s="80">
        <v>9</v>
      </c>
      <c r="H9599" s="280" t="s">
        <v>1342</v>
      </c>
      <c r="I9599" s="80"/>
    </row>
    <row r="9600" spans="1:9">
      <c r="A9600" s="280" t="s">
        <v>11010</v>
      </c>
      <c r="B9600" s="280" t="s">
        <v>1457</v>
      </c>
      <c r="C9600" s="280" t="s">
        <v>1189</v>
      </c>
      <c r="D9600" s="280" t="s">
        <v>1212</v>
      </c>
      <c r="E9600" s="80">
        <v>5.6009037376802363E-3</v>
      </c>
      <c r="F9600" s="80">
        <v>708522</v>
      </c>
      <c r="G9600" s="80">
        <v>9</v>
      </c>
      <c r="H9600" s="280" t="s">
        <v>1342</v>
      </c>
      <c r="I9600" s="80"/>
    </row>
    <row r="9601" spans="1:9">
      <c r="A9601" s="280" t="s">
        <v>11011</v>
      </c>
      <c r="B9601" s="280" t="s">
        <v>1457</v>
      </c>
      <c r="C9601" s="280" t="s">
        <v>1189</v>
      </c>
      <c r="D9601" s="280" t="s">
        <v>1213</v>
      </c>
      <c r="E9601" s="80">
        <v>5.464840027865102E-3</v>
      </c>
      <c r="F9601" s="80">
        <v>708522</v>
      </c>
      <c r="G9601" s="80">
        <v>9</v>
      </c>
      <c r="H9601" s="280" t="s">
        <v>1342</v>
      </c>
      <c r="I9601" s="80"/>
    </row>
    <row r="9602" spans="1:9">
      <c r="A9602" s="280" t="s">
        <v>11012</v>
      </c>
      <c r="B9602" s="280" t="s">
        <v>1457</v>
      </c>
      <c r="C9602" s="280" t="s">
        <v>1189</v>
      </c>
      <c r="D9602" s="280" t="s">
        <v>1214</v>
      </c>
      <c r="E9602" s="80">
        <v>5.5831669380933015E-3</v>
      </c>
      <c r="F9602" s="80">
        <v>708522</v>
      </c>
      <c r="G9602" s="80">
        <v>9</v>
      </c>
      <c r="H9602" s="280" t="s">
        <v>1342</v>
      </c>
      <c r="I9602" s="80"/>
    </row>
    <row r="9603" spans="1:9">
      <c r="A9603" s="280" t="s">
        <v>11013</v>
      </c>
      <c r="B9603" s="280" t="s">
        <v>1457</v>
      </c>
      <c r="C9603" s="280" t="s">
        <v>1189</v>
      </c>
      <c r="D9603" s="280" t="s">
        <v>1215</v>
      </c>
      <c r="E9603" s="80">
        <v>5.5925042017662789E-3</v>
      </c>
      <c r="F9603" s="80">
        <v>708522</v>
      </c>
      <c r="G9603" s="80">
        <v>9</v>
      </c>
      <c r="H9603" s="280" t="s">
        <v>1342</v>
      </c>
      <c r="I9603" s="80"/>
    </row>
    <row r="9604" spans="1:9">
      <c r="A9604" s="280" t="s">
        <v>11014</v>
      </c>
      <c r="B9604" s="280" t="s">
        <v>1457</v>
      </c>
      <c r="C9604" s="280" t="s">
        <v>1189</v>
      </c>
      <c r="D9604" s="280" t="s">
        <v>1216</v>
      </c>
      <c r="E9604" s="80">
        <v>8.2360374568061397E-3</v>
      </c>
      <c r="F9604" s="80">
        <v>708522</v>
      </c>
      <c r="G9604" s="80">
        <v>9</v>
      </c>
      <c r="H9604" s="280" t="s">
        <v>1342</v>
      </c>
      <c r="I9604" s="80"/>
    </row>
    <row r="9605" spans="1:9">
      <c r="A9605" s="280" t="s">
        <v>11015</v>
      </c>
      <c r="B9605" s="280" t="s">
        <v>1457</v>
      </c>
      <c r="C9605" s="280" t="s">
        <v>1189</v>
      </c>
      <c r="D9605" s="280" t="s">
        <v>1217</v>
      </c>
      <c r="E9605" s="80">
        <v>5.3206322856606397E-3</v>
      </c>
      <c r="F9605" s="80">
        <v>708522</v>
      </c>
      <c r="G9605" s="80">
        <v>9</v>
      </c>
      <c r="H9605" s="280" t="s">
        <v>1342</v>
      </c>
      <c r="I9605" s="80"/>
    </row>
    <row r="9606" spans="1:9">
      <c r="A9606" s="280" t="s">
        <v>11016</v>
      </c>
      <c r="B9606" s="280" t="s">
        <v>1457</v>
      </c>
      <c r="C9606" s="280" t="s">
        <v>1189</v>
      </c>
      <c r="D9606" s="280" t="s">
        <v>1218</v>
      </c>
      <c r="E9606" s="80">
        <v>6.9221299446232398E-3</v>
      </c>
      <c r="F9606" s="80">
        <v>708522</v>
      </c>
      <c r="G9606" s="80">
        <v>9</v>
      </c>
      <c r="H9606" s="280" t="s">
        <v>1342</v>
      </c>
      <c r="I9606" s="80"/>
    </row>
    <row r="9607" spans="1:9">
      <c r="A9607" s="280" t="s">
        <v>11017</v>
      </c>
      <c r="B9607" s="280" t="s">
        <v>1457</v>
      </c>
      <c r="C9607" s="280" t="s">
        <v>1189</v>
      </c>
      <c r="D9607" s="280" t="s">
        <v>1219</v>
      </c>
      <c r="E9607" s="80">
        <v>428.25012892167058</v>
      </c>
      <c r="F9607" s="80">
        <v>708522</v>
      </c>
      <c r="G9607" s="80">
        <v>9</v>
      </c>
      <c r="H9607" s="280" t="s">
        <v>1342</v>
      </c>
      <c r="I9607" s="80"/>
    </row>
    <row r="9608" spans="1:9">
      <c r="A9608" s="280" t="s">
        <v>11018</v>
      </c>
      <c r="B9608" s="280" t="s">
        <v>1457</v>
      </c>
      <c r="C9608" s="280" t="s">
        <v>1189</v>
      </c>
      <c r="D9608" s="280" t="s">
        <v>1347</v>
      </c>
      <c r="E9608" s="80">
        <v>2.1751345529020118E-2</v>
      </c>
      <c r="F9608" s="80">
        <v>708522</v>
      </c>
      <c r="G9608" s="80">
        <v>9</v>
      </c>
      <c r="H9608" s="280" t="s">
        <v>1342</v>
      </c>
      <c r="I9608" s="80"/>
    </row>
    <row r="9609" spans="1:9">
      <c r="A9609" s="280" t="s">
        <v>11019</v>
      </c>
      <c r="B9609" s="280" t="s">
        <v>1457</v>
      </c>
      <c r="C9609" s="280" t="s">
        <v>1189</v>
      </c>
      <c r="D9609" s="280" t="s">
        <v>1344</v>
      </c>
      <c r="E9609" s="80">
        <v>5.6202928741615275E-2</v>
      </c>
      <c r="F9609" s="80">
        <v>708522</v>
      </c>
      <c r="G9609" s="80">
        <v>9</v>
      </c>
      <c r="H9609" s="280" t="s">
        <v>1342</v>
      </c>
      <c r="I9609" s="80"/>
    </row>
    <row r="9610" spans="1:9">
      <c r="A9610" s="280" t="s">
        <v>11020</v>
      </c>
      <c r="B9610" s="280" t="s">
        <v>5748</v>
      </c>
      <c r="C9610" s="280" t="s">
        <v>1181</v>
      </c>
      <c r="D9610" s="280" t="s">
        <v>1394</v>
      </c>
      <c r="E9610" s="80">
        <v>97757</v>
      </c>
      <c r="F9610" s="80">
        <v>710199</v>
      </c>
      <c r="G9610" s="80">
        <v>10</v>
      </c>
      <c r="H9610" s="280" t="s">
        <v>1394</v>
      </c>
      <c r="I9610" s="80"/>
    </row>
    <row r="9611" spans="1:9">
      <c r="A9611" s="280" t="s">
        <v>11021</v>
      </c>
      <c r="B9611" s="280" t="s">
        <v>5750</v>
      </c>
      <c r="C9611" s="280" t="s">
        <v>1181</v>
      </c>
      <c r="D9611" s="280" t="s">
        <v>1394</v>
      </c>
      <c r="E9611" s="80">
        <v>26236514359.703697</v>
      </c>
      <c r="F9611" s="80">
        <v>710199</v>
      </c>
      <c r="G9611" s="80">
        <v>10</v>
      </c>
      <c r="H9611" s="280" t="s">
        <v>1394</v>
      </c>
      <c r="I9611" s="80"/>
    </row>
    <row r="9612" spans="1:9">
      <c r="A9612" s="280" t="s">
        <v>11022</v>
      </c>
      <c r="B9612" s="280" t="s">
        <v>5752</v>
      </c>
      <c r="C9612" s="280" t="s">
        <v>1181</v>
      </c>
      <c r="D9612" s="280" t="s">
        <v>1394</v>
      </c>
      <c r="E9612" s="80">
        <v>0.13764733546513019</v>
      </c>
      <c r="F9612" s="80">
        <v>710199</v>
      </c>
      <c r="G9612" s="80">
        <v>10</v>
      </c>
      <c r="H9612" s="280" t="s">
        <v>1394</v>
      </c>
      <c r="I9612" s="80"/>
    </row>
    <row r="9613" spans="1:9">
      <c r="A9613" s="280" t="s">
        <v>11023</v>
      </c>
      <c r="B9613" s="280" t="s">
        <v>5754</v>
      </c>
      <c r="C9613" s="280" t="s">
        <v>1181</v>
      </c>
      <c r="D9613" s="280" t="s">
        <v>1394</v>
      </c>
      <c r="E9613" s="80">
        <v>36942.482824819097</v>
      </c>
      <c r="F9613" s="80">
        <v>710199</v>
      </c>
      <c r="G9613" s="80">
        <v>10</v>
      </c>
      <c r="H9613" s="280" t="s">
        <v>1394</v>
      </c>
      <c r="I9613" s="80"/>
    </row>
    <row r="9614" spans="1:9">
      <c r="A9614" s="280" t="s">
        <v>11024</v>
      </c>
      <c r="B9614" s="280" t="s">
        <v>5748</v>
      </c>
      <c r="C9614" s="280" t="s">
        <v>1190</v>
      </c>
      <c r="D9614" s="280" t="s">
        <v>1394</v>
      </c>
      <c r="E9614" s="80">
        <v>210327</v>
      </c>
      <c r="F9614" s="80">
        <v>710199</v>
      </c>
      <c r="G9614" s="80">
        <v>10</v>
      </c>
      <c r="H9614" s="280" t="s">
        <v>1394</v>
      </c>
      <c r="I9614" s="80"/>
    </row>
    <row r="9615" spans="1:9">
      <c r="A9615" s="280" t="s">
        <v>11025</v>
      </c>
      <c r="B9615" s="280" t="s">
        <v>5750</v>
      </c>
      <c r="C9615" s="280" t="s">
        <v>1190</v>
      </c>
      <c r="D9615" s="280" t="s">
        <v>1394</v>
      </c>
      <c r="E9615" s="80">
        <v>41904753720.39856</v>
      </c>
      <c r="F9615" s="80">
        <v>710199</v>
      </c>
      <c r="G9615" s="80">
        <v>10</v>
      </c>
      <c r="H9615" s="280" t="s">
        <v>1394</v>
      </c>
      <c r="I9615" s="80"/>
    </row>
    <row r="9616" spans="1:9">
      <c r="A9616" s="280" t="s">
        <v>11026</v>
      </c>
      <c r="B9616" s="280" t="s">
        <v>5752</v>
      </c>
      <c r="C9616" s="280" t="s">
        <v>1190</v>
      </c>
      <c r="D9616" s="280" t="s">
        <v>1394</v>
      </c>
      <c r="E9616" s="80">
        <v>0.29615220522698565</v>
      </c>
      <c r="F9616" s="80">
        <v>710199</v>
      </c>
      <c r="G9616" s="80">
        <v>10</v>
      </c>
      <c r="H9616" s="280" t="s">
        <v>1394</v>
      </c>
      <c r="I9616" s="80"/>
    </row>
    <row r="9617" spans="1:9">
      <c r="A9617" s="280" t="s">
        <v>11027</v>
      </c>
      <c r="B9617" s="280" t="s">
        <v>5754</v>
      </c>
      <c r="C9617" s="280" t="s">
        <v>1190</v>
      </c>
      <c r="D9617" s="280" t="s">
        <v>1394</v>
      </c>
      <c r="E9617" s="80">
        <v>59004.242079189862</v>
      </c>
      <c r="F9617" s="80">
        <v>710199</v>
      </c>
      <c r="G9617" s="80">
        <v>10</v>
      </c>
      <c r="H9617" s="280" t="s">
        <v>1394</v>
      </c>
      <c r="I9617" s="80"/>
    </row>
    <row r="9618" spans="1:9">
      <c r="A9618" s="280" t="s">
        <v>11028</v>
      </c>
      <c r="B9618" s="280" t="s">
        <v>1457</v>
      </c>
      <c r="C9618" s="280" t="s">
        <v>1190</v>
      </c>
      <c r="D9618" s="280" t="s">
        <v>1211</v>
      </c>
      <c r="E9618" s="80">
        <v>1.5700677053780414E-2</v>
      </c>
      <c r="F9618" s="80">
        <v>710199</v>
      </c>
      <c r="G9618" s="80">
        <v>10</v>
      </c>
      <c r="H9618" s="280" t="s">
        <v>1342</v>
      </c>
      <c r="I9618" s="80"/>
    </row>
    <row r="9619" spans="1:9">
      <c r="A9619" s="280" t="s">
        <v>11029</v>
      </c>
      <c r="B9619" s="280" t="s">
        <v>1457</v>
      </c>
      <c r="C9619" s="280" t="s">
        <v>1190</v>
      </c>
      <c r="D9619" s="280" t="s">
        <v>1212</v>
      </c>
      <c r="E9619" s="80">
        <v>0.33483595803542898</v>
      </c>
      <c r="F9619" s="80">
        <v>710199</v>
      </c>
      <c r="G9619" s="80">
        <v>10</v>
      </c>
      <c r="H9619" s="280" t="s">
        <v>1342</v>
      </c>
      <c r="I9619" s="80"/>
    </row>
    <row r="9620" spans="1:9">
      <c r="A9620" s="280" t="s">
        <v>11030</v>
      </c>
      <c r="B9620" s="280" t="s">
        <v>1457</v>
      </c>
      <c r="C9620" s="280" t="s">
        <v>1190</v>
      </c>
      <c r="D9620" s="280" t="s">
        <v>1213</v>
      </c>
      <c r="E9620" s="80">
        <v>1.6185040951965286E-2</v>
      </c>
      <c r="F9620" s="80">
        <v>710199</v>
      </c>
      <c r="G9620" s="80">
        <v>10</v>
      </c>
      <c r="H9620" s="280" t="s">
        <v>1342</v>
      </c>
      <c r="I9620" s="80"/>
    </row>
    <row r="9621" spans="1:9">
      <c r="A9621" s="280" t="s">
        <v>11031</v>
      </c>
      <c r="B9621" s="280" t="s">
        <v>1457</v>
      </c>
      <c r="C9621" s="280" t="s">
        <v>1190</v>
      </c>
      <c r="D9621" s="280" t="s">
        <v>1214</v>
      </c>
      <c r="E9621" s="80">
        <v>1.6618674466546912E-2</v>
      </c>
      <c r="F9621" s="80">
        <v>710199</v>
      </c>
      <c r="G9621" s="80">
        <v>10</v>
      </c>
      <c r="H9621" s="280" t="s">
        <v>1342</v>
      </c>
      <c r="I9621" s="80"/>
    </row>
    <row r="9622" spans="1:9">
      <c r="A9622" s="280" t="s">
        <v>11032</v>
      </c>
      <c r="B9622" s="280" t="s">
        <v>1457</v>
      </c>
      <c r="C9622" s="280" t="s">
        <v>1190</v>
      </c>
      <c r="D9622" s="280" t="s">
        <v>1215</v>
      </c>
      <c r="E9622" s="80">
        <v>1.0721482688462152</v>
      </c>
      <c r="F9622" s="80">
        <v>710199</v>
      </c>
      <c r="G9622" s="80">
        <v>10</v>
      </c>
      <c r="H9622" s="280" t="s">
        <v>1342</v>
      </c>
      <c r="I9622" s="80"/>
    </row>
    <row r="9623" spans="1:9">
      <c r="A9623" s="280" t="s">
        <v>11033</v>
      </c>
      <c r="B9623" s="280" t="s">
        <v>1457</v>
      </c>
      <c r="C9623" s="280" t="s">
        <v>1190</v>
      </c>
      <c r="D9623" s="280" t="s">
        <v>1216</v>
      </c>
      <c r="E9623" s="80">
        <v>0.31824856215548769</v>
      </c>
      <c r="F9623" s="80">
        <v>710199</v>
      </c>
      <c r="G9623" s="80">
        <v>10</v>
      </c>
      <c r="H9623" s="280" t="s">
        <v>1342</v>
      </c>
      <c r="I9623" s="80"/>
    </row>
    <row r="9624" spans="1:9">
      <c r="A9624" s="280" t="s">
        <v>11034</v>
      </c>
      <c r="B9624" s="280" t="s">
        <v>1457</v>
      </c>
      <c r="C9624" s="280" t="s">
        <v>1190</v>
      </c>
      <c r="D9624" s="280" t="s">
        <v>1217</v>
      </c>
      <c r="E9624" s="80">
        <v>0.31441430037606422</v>
      </c>
      <c r="F9624" s="80">
        <v>710199</v>
      </c>
      <c r="G9624" s="80">
        <v>10</v>
      </c>
      <c r="H9624" s="280" t="s">
        <v>1342</v>
      </c>
      <c r="I9624" s="80"/>
    </row>
    <row r="9625" spans="1:9">
      <c r="A9625" s="280" t="s">
        <v>11035</v>
      </c>
      <c r="B9625" s="280" t="s">
        <v>1457</v>
      </c>
      <c r="C9625" s="280" t="s">
        <v>1190</v>
      </c>
      <c r="D9625" s="280" t="s">
        <v>1218</v>
      </c>
      <c r="E9625" s="80">
        <v>0.20857538919533652</v>
      </c>
      <c r="F9625" s="80">
        <v>710199</v>
      </c>
      <c r="G9625" s="80">
        <v>10</v>
      </c>
      <c r="H9625" s="280" t="s">
        <v>1342</v>
      </c>
      <c r="I9625" s="80"/>
    </row>
    <row r="9626" spans="1:9">
      <c r="A9626" s="280" t="s">
        <v>11036</v>
      </c>
      <c r="B9626" s="280" t="s">
        <v>1457</v>
      </c>
      <c r="C9626" s="280" t="s">
        <v>1190</v>
      </c>
      <c r="D9626" s="280" t="s">
        <v>1219</v>
      </c>
      <c r="E9626" s="80">
        <v>10213.393180430698</v>
      </c>
      <c r="F9626" s="80">
        <v>710199</v>
      </c>
      <c r="G9626" s="80">
        <v>10</v>
      </c>
      <c r="H9626" s="280" t="s">
        <v>1342</v>
      </c>
      <c r="I9626" s="80"/>
    </row>
    <row r="9627" spans="1:9">
      <c r="A9627" s="280" t="s">
        <v>11037</v>
      </c>
      <c r="B9627" s="280" t="s">
        <v>1457</v>
      </c>
      <c r="C9627" s="280" t="s">
        <v>1190</v>
      </c>
      <c r="D9627" s="280" t="s">
        <v>1347</v>
      </c>
      <c r="E9627" s="80">
        <v>0.30372278577279538</v>
      </c>
      <c r="F9627" s="80">
        <v>710199</v>
      </c>
      <c r="G9627" s="80">
        <v>10</v>
      </c>
      <c r="H9627" s="280" t="s">
        <v>1342</v>
      </c>
      <c r="I9627" s="80"/>
    </row>
    <row r="9628" spans="1:9">
      <c r="A9628" s="280" t="s">
        <v>11038</v>
      </c>
      <c r="B9628" s="280" t="s">
        <v>1457</v>
      </c>
      <c r="C9628" s="280" t="s">
        <v>1190</v>
      </c>
      <c r="D9628" s="280" t="s">
        <v>1344</v>
      </c>
      <c r="E9628" s="80">
        <v>0.75847794018833725</v>
      </c>
      <c r="F9628" s="80">
        <v>710199</v>
      </c>
      <c r="G9628" s="80">
        <v>10</v>
      </c>
      <c r="H9628" s="280" t="s">
        <v>1342</v>
      </c>
      <c r="I9628" s="80"/>
    </row>
    <row r="9629" spans="1:9">
      <c r="A9629" s="280" t="s">
        <v>11039</v>
      </c>
      <c r="B9629" s="280" t="s">
        <v>5748</v>
      </c>
      <c r="C9629" s="280" t="s">
        <v>1191</v>
      </c>
      <c r="D9629" s="280" t="s">
        <v>1394</v>
      </c>
      <c r="E9629" s="80">
        <v>235119</v>
      </c>
      <c r="F9629" s="80">
        <v>710199</v>
      </c>
      <c r="G9629" s="80">
        <v>10</v>
      </c>
      <c r="H9629" s="280" t="s">
        <v>1394</v>
      </c>
      <c r="I9629" s="80"/>
    </row>
    <row r="9630" spans="1:9">
      <c r="A9630" s="280" t="s">
        <v>11040</v>
      </c>
      <c r="B9630" s="280" t="s">
        <v>5750</v>
      </c>
      <c r="C9630" s="280" t="s">
        <v>1191</v>
      </c>
      <c r="D9630" s="280" t="s">
        <v>1394</v>
      </c>
      <c r="E9630" s="80">
        <v>44741882606.136055</v>
      </c>
      <c r="F9630" s="80">
        <v>710199</v>
      </c>
      <c r="G9630" s="80">
        <v>10</v>
      </c>
      <c r="H9630" s="280" t="s">
        <v>1394</v>
      </c>
      <c r="I9630" s="80"/>
    </row>
    <row r="9631" spans="1:9">
      <c r="A9631" s="280" t="s">
        <v>11041</v>
      </c>
      <c r="B9631" s="280" t="s">
        <v>5752</v>
      </c>
      <c r="C9631" s="280" t="s">
        <v>1191</v>
      </c>
      <c r="D9631" s="280" t="s">
        <v>1394</v>
      </c>
      <c r="E9631" s="80">
        <v>0.3310607308655743</v>
      </c>
      <c r="F9631" s="80">
        <v>710199</v>
      </c>
      <c r="G9631" s="80">
        <v>10</v>
      </c>
      <c r="H9631" s="280" t="s">
        <v>1394</v>
      </c>
      <c r="I9631" s="80"/>
    </row>
    <row r="9632" spans="1:9">
      <c r="A9632" s="280" t="s">
        <v>11042</v>
      </c>
      <c r="B9632" s="280" t="s">
        <v>5754</v>
      </c>
      <c r="C9632" s="280" t="s">
        <v>1191</v>
      </c>
      <c r="D9632" s="280" t="s">
        <v>1394</v>
      </c>
      <c r="E9632" s="80">
        <v>62999.078576759552</v>
      </c>
      <c r="F9632" s="80">
        <v>710199</v>
      </c>
      <c r="G9632" s="80">
        <v>10</v>
      </c>
      <c r="H9632" s="280" t="s">
        <v>1394</v>
      </c>
      <c r="I9632" s="80"/>
    </row>
    <row r="9633" spans="1:9">
      <c r="A9633" s="280" t="s">
        <v>11043</v>
      </c>
      <c r="B9633" s="280" t="s">
        <v>1457</v>
      </c>
      <c r="C9633" s="280" t="s">
        <v>1191</v>
      </c>
      <c r="D9633" s="280" t="s">
        <v>1211</v>
      </c>
      <c r="E9633" s="80">
        <v>1.5787038584181515E-2</v>
      </c>
      <c r="F9633" s="80">
        <v>710199</v>
      </c>
      <c r="G9633" s="80">
        <v>10</v>
      </c>
      <c r="H9633" s="280" t="s">
        <v>1342</v>
      </c>
      <c r="I9633" s="80"/>
    </row>
    <row r="9634" spans="1:9">
      <c r="A9634" s="280" t="s">
        <v>11044</v>
      </c>
      <c r="B9634" s="280" t="s">
        <v>1457</v>
      </c>
      <c r="C9634" s="280" t="s">
        <v>1191</v>
      </c>
      <c r="D9634" s="280" t="s">
        <v>1212</v>
      </c>
      <c r="E9634" s="80">
        <v>0.30062010593975935</v>
      </c>
      <c r="F9634" s="80">
        <v>710199</v>
      </c>
      <c r="G9634" s="80">
        <v>10</v>
      </c>
      <c r="H9634" s="280" t="s">
        <v>1342</v>
      </c>
      <c r="I9634" s="80"/>
    </row>
    <row r="9635" spans="1:9">
      <c r="A9635" s="280" t="s">
        <v>11045</v>
      </c>
      <c r="B9635" s="280" t="s">
        <v>1457</v>
      </c>
      <c r="C9635" s="280" t="s">
        <v>1191</v>
      </c>
      <c r="D9635" s="280" t="s">
        <v>1213</v>
      </c>
      <c r="E9635" s="80">
        <v>1.6227828326794255E-2</v>
      </c>
      <c r="F9635" s="80">
        <v>710199</v>
      </c>
      <c r="G9635" s="80">
        <v>10</v>
      </c>
      <c r="H9635" s="280" t="s">
        <v>1342</v>
      </c>
      <c r="I9635" s="80"/>
    </row>
    <row r="9636" spans="1:9">
      <c r="A9636" s="280" t="s">
        <v>11046</v>
      </c>
      <c r="B9636" s="280" t="s">
        <v>1457</v>
      </c>
      <c r="C9636" s="280" t="s">
        <v>1191</v>
      </c>
      <c r="D9636" s="280" t="s">
        <v>1214</v>
      </c>
      <c r="E9636" s="80">
        <v>1.6641321039396469E-2</v>
      </c>
      <c r="F9636" s="80">
        <v>710199</v>
      </c>
      <c r="G9636" s="80">
        <v>10</v>
      </c>
      <c r="H9636" s="280" t="s">
        <v>1342</v>
      </c>
      <c r="I9636" s="80"/>
    </row>
    <row r="9637" spans="1:9">
      <c r="A9637" s="280" t="s">
        <v>11047</v>
      </c>
      <c r="B9637" s="280" t="s">
        <v>1457</v>
      </c>
      <c r="C9637" s="280" t="s">
        <v>1191</v>
      </c>
      <c r="D9637" s="280" t="s">
        <v>1215</v>
      </c>
      <c r="E9637" s="80">
        <v>0.95916946951812143</v>
      </c>
      <c r="F9637" s="80">
        <v>710199</v>
      </c>
      <c r="G9637" s="80">
        <v>10</v>
      </c>
      <c r="H9637" s="280" t="s">
        <v>1342</v>
      </c>
      <c r="I9637" s="80"/>
    </row>
    <row r="9638" spans="1:9">
      <c r="A9638" s="280" t="s">
        <v>11048</v>
      </c>
      <c r="B9638" s="280" t="s">
        <v>1457</v>
      </c>
      <c r="C9638" s="280" t="s">
        <v>1191</v>
      </c>
      <c r="D9638" s="280" t="s">
        <v>1216</v>
      </c>
      <c r="E9638" s="80">
        <v>0.28699696500714889</v>
      </c>
      <c r="F9638" s="80">
        <v>710199</v>
      </c>
      <c r="G9638" s="80">
        <v>10</v>
      </c>
      <c r="H9638" s="280" t="s">
        <v>1342</v>
      </c>
      <c r="I9638" s="80"/>
    </row>
    <row r="9639" spans="1:9">
      <c r="A9639" s="280" t="s">
        <v>11049</v>
      </c>
      <c r="B9639" s="280" t="s">
        <v>1457</v>
      </c>
      <c r="C9639" s="280" t="s">
        <v>1191</v>
      </c>
      <c r="D9639" s="280" t="s">
        <v>1217</v>
      </c>
      <c r="E9639" s="80">
        <v>0.28298793299266517</v>
      </c>
      <c r="F9639" s="80">
        <v>710199</v>
      </c>
      <c r="G9639" s="80">
        <v>10</v>
      </c>
      <c r="H9639" s="280" t="s">
        <v>1342</v>
      </c>
      <c r="I9639" s="80"/>
    </row>
    <row r="9640" spans="1:9">
      <c r="A9640" s="280" t="s">
        <v>11050</v>
      </c>
      <c r="B9640" s="280" t="s">
        <v>1457</v>
      </c>
      <c r="C9640" s="280" t="s">
        <v>1191</v>
      </c>
      <c r="D9640" s="280" t="s">
        <v>1218</v>
      </c>
      <c r="E9640" s="80">
        <v>0.18879687087607147</v>
      </c>
      <c r="F9640" s="80">
        <v>710199</v>
      </c>
      <c r="G9640" s="80">
        <v>10</v>
      </c>
      <c r="H9640" s="280" t="s">
        <v>1342</v>
      </c>
      <c r="I9640" s="80"/>
    </row>
    <row r="9641" spans="1:9">
      <c r="A9641" s="280" t="s">
        <v>11051</v>
      </c>
      <c r="B9641" s="280" t="s">
        <v>1457</v>
      </c>
      <c r="C9641" s="280" t="s">
        <v>1191</v>
      </c>
      <c r="D9641" s="280" t="s">
        <v>1219</v>
      </c>
      <c r="E9641" s="80">
        <v>9136.4491133050797</v>
      </c>
      <c r="F9641" s="80">
        <v>710199</v>
      </c>
      <c r="G9641" s="80">
        <v>10</v>
      </c>
      <c r="H9641" s="280" t="s">
        <v>1342</v>
      </c>
      <c r="I9641" s="80"/>
    </row>
    <row r="9642" spans="1:9">
      <c r="A9642" s="280" t="s">
        <v>11052</v>
      </c>
      <c r="B9642" s="280" t="s">
        <v>1457</v>
      </c>
      <c r="C9642" s="280" t="s">
        <v>1191</v>
      </c>
      <c r="D9642" s="280" t="s">
        <v>1347</v>
      </c>
      <c r="E9642" s="80">
        <v>0.29025404501418928</v>
      </c>
      <c r="F9642" s="80">
        <v>710199</v>
      </c>
      <c r="G9642" s="80">
        <v>10</v>
      </c>
      <c r="H9642" s="280" t="s">
        <v>1342</v>
      </c>
      <c r="I9642" s="80"/>
    </row>
    <row r="9643" spans="1:9">
      <c r="A9643" s="280" t="s">
        <v>11053</v>
      </c>
      <c r="B9643" s="280" t="s">
        <v>1457</v>
      </c>
      <c r="C9643" s="280" t="s">
        <v>1191</v>
      </c>
      <c r="D9643" s="280" t="s">
        <v>1344</v>
      </c>
      <c r="E9643" s="80">
        <v>0.72453711366706797</v>
      </c>
      <c r="F9643" s="80">
        <v>710199</v>
      </c>
      <c r="G9643" s="80">
        <v>10</v>
      </c>
      <c r="H9643" s="280" t="s">
        <v>1342</v>
      </c>
      <c r="I9643" s="80"/>
    </row>
    <row r="9644" spans="1:9">
      <c r="A9644" s="280" t="s">
        <v>11054</v>
      </c>
      <c r="B9644" s="280" t="s">
        <v>5748</v>
      </c>
      <c r="C9644" s="280" t="s">
        <v>1192</v>
      </c>
      <c r="D9644" s="280" t="s">
        <v>1394</v>
      </c>
      <c r="E9644" s="80">
        <v>388599</v>
      </c>
      <c r="F9644" s="80">
        <v>710199</v>
      </c>
      <c r="G9644" s="80">
        <v>10</v>
      </c>
      <c r="H9644" s="280" t="s">
        <v>1394</v>
      </c>
      <c r="I9644" s="80"/>
    </row>
    <row r="9645" spans="1:9">
      <c r="A9645" s="280" t="s">
        <v>11055</v>
      </c>
      <c r="B9645" s="280" t="s">
        <v>5750</v>
      </c>
      <c r="C9645" s="280" t="s">
        <v>1192</v>
      </c>
      <c r="D9645" s="280" t="s">
        <v>1394</v>
      </c>
      <c r="E9645" s="80">
        <v>91006071002.434891</v>
      </c>
      <c r="F9645" s="80">
        <v>710199</v>
      </c>
      <c r="G9645" s="80">
        <v>10</v>
      </c>
      <c r="H9645" s="280" t="s">
        <v>1394</v>
      </c>
      <c r="I9645" s="80"/>
    </row>
    <row r="9646" spans="1:9">
      <c r="A9646" s="280" t="s">
        <v>11056</v>
      </c>
      <c r="B9646" s="280" t="s">
        <v>5752</v>
      </c>
      <c r="C9646" s="280" t="s">
        <v>1192</v>
      </c>
      <c r="D9646" s="280" t="s">
        <v>1394</v>
      </c>
      <c r="E9646" s="80">
        <v>0.54716917371046703</v>
      </c>
      <c r="F9646" s="80">
        <v>710199</v>
      </c>
      <c r="G9646" s="80">
        <v>10</v>
      </c>
      <c r="H9646" s="280" t="s">
        <v>1394</v>
      </c>
      <c r="I9646" s="80"/>
    </row>
    <row r="9647" spans="1:9">
      <c r="A9647" s="280" t="s">
        <v>11057</v>
      </c>
      <c r="B9647" s="280" t="s">
        <v>5754</v>
      </c>
      <c r="C9647" s="280" t="s">
        <v>1192</v>
      </c>
      <c r="D9647" s="280" t="s">
        <v>1394</v>
      </c>
      <c r="E9647" s="80">
        <v>128141.64903419308</v>
      </c>
      <c r="F9647" s="80">
        <v>710199</v>
      </c>
      <c r="G9647" s="80">
        <v>10</v>
      </c>
      <c r="H9647" s="280" t="s">
        <v>1394</v>
      </c>
      <c r="I9647" s="80"/>
    </row>
    <row r="9648" spans="1:9">
      <c r="A9648" s="280" t="s">
        <v>11058</v>
      </c>
      <c r="B9648" s="280" t="s">
        <v>1457</v>
      </c>
      <c r="C9648" s="280" t="s">
        <v>1192</v>
      </c>
      <c r="D9648" s="280" t="s">
        <v>1211</v>
      </c>
      <c r="E9648" s="80">
        <v>2.1571017507470796E-2</v>
      </c>
      <c r="F9648" s="80">
        <v>710199</v>
      </c>
      <c r="G9648" s="80">
        <v>10</v>
      </c>
      <c r="H9648" s="280" t="s">
        <v>1342</v>
      </c>
      <c r="I9648" s="80"/>
    </row>
    <row r="9649" spans="1:9">
      <c r="A9649" s="280" t="s">
        <v>11059</v>
      </c>
      <c r="B9649" s="280" t="s">
        <v>1457</v>
      </c>
      <c r="C9649" s="280" t="s">
        <v>1192</v>
      </c>
      <c r="D9649" s="280" t="s">
        <v>1212</v>
      </c>
      <c r="E9649" s="80">
        <v>0.19332815748675025</v>
      </c>
      <c r="F9649" s="80">
        <v>710199</v>
      </c>
      <c r="G9649" s="80">
        <v>10</v>
      </c>
      <c r="H9649" s="280" t="s">
        <v>1342</v>
      </c>
      <c r="I9649" s="80"/>
    </row>
    <row r="9650" spans="1:9">
      <c r="A9650" s="280" t="s">
        <v>11060</v>
      </c>
      <c r="B9650" s="280" t="s">
        <v>1457</v>
      </c>
      <c r="C9650" s="280" t="s">
        <v>1192</v>
      </c>
      <c r="D9650" s="280" t="s">
        <v>1213</v>
      </c>
      <c r="E9650" s="80">
        <v>2.1854483009407896E-2</v>
      </c>
      <c r="F9650" s="80">
        <v>710199</v>
      </c>
      <c r="G9650" s="80">
        <v>10</v>
      </c>
      <c r="H9650" s="280" t="s">
        <v>1342</v>
      </c>
      <c r="I9650" s="80"/>
    </row>
    <row r="9651" spans="1:9">
      <c r="A9651" s="280" t="s">
        <v>11061</v>
      </c>
      <c r="B9651" s="280" t="s">
        <v>1457</v>
      </c>
      <c r="C9651" s="280" t="s">
        <v>1192</v>
      </c>
      <c r="D9651" s="280" t="s">
        <v>1214</v>
      </c>
      <c r="E9651" s="80">
        <v>2.2213516498887947E-2</v>
      </c>
      <c r="F9651" s="80">
        <v>710199</v>
      </c>
      <c r="G9651" s="80">
        <v>10</v>
      </c>
      <c r="H9651" s="280" t="s">
        <v>1342</v>
      </c>
      <c r="I9651" s="80"/>
    </row>
    <row r="9652" spans="1:9">
      <c r="A9652" s="280" t="s">
        <v>11062</v>
      </c>
      <c r="B9652" s="280" t="s">
        <v>1457</v>
      </c>
      <c r="C9652" s="280" t="s">
        <v>1192</v>
      </c>
      <c r="D9652" s="280" t="s">
        <v>1215</v>
      </c>
      <c r="E9652" s="80">
        <v>0.5897001078736086</v>
      </c>
      <c r="F9652" s="80">
        <v>710199</v>
      </c>
      <c r="G9652" s="80">
        <v>10</v>
      </c>
      <c r="H9652" s="280" t="s">
        <v>1342</v>
      </c>
      <c r="I9652" s="80"/>
    </row>
    <row r="9653" spans="1:9">
      <c r="A9653" s="280" t="s">
        <v>11063</v>
      </c>
      <c r="B9653" s="280" t="s">
        <v>1457</v>
      </c>
      <c r="C9653" s="280" t="s">
        <v>1192</v>
      </c>
      <c r="D9653" s="280" t="s">
        <v>1216</v>
      </c>
      <c r="E9653" s="80">
        <v>0.1899049063273987</v>
      </c>
      <c r="F9653" s="80">
        <v>710199</v>
      </c>
      <c r="G9653" s="80">
        <v>10</v>
      </c>
      <c r="H9653" s="280" t="s">
        <v>1342</v>
      </c>
      <c r="I9653" s="80"/>
    </row>
    <row r="9654" spans="1:9">
      <c r="A9654" s="280" t="s">
        <v>11064</v>
      </c>
      <c r="B9654" s="280" t="s">
        <v>1457</v>
      </c>
      <c r="C9654" s="280" t="s">
        <v>1192</v>
      </c>
      <c r="D9654" s="280" t="s">
        <v>1217</v>
      </c>
      <c r="E9654" s="80">
        <v>0.18358709013638075</v>
      </c>
      <c r="F9654" s="80">
        <v>710199</v>
      </c>
      <c r="G9654" s="80">
        <v>10</v>
      </c>
      <c r="H9654" s="280" t="s">
        <v>1342</v>
      </c>
      <c r="I9654" s="80"/>
    </row>
    <row r="9655" spans="1:9">
      <c r="A9655" s="280" t="s">
        <v>11065</v>
      </c>
      <c r="B9655" s="280" t="s">
        <v>1457</v>
      </c>
      <c r="C9655" s="280" t="s">
        <v>1192</v>
      </c>
      <c r="D9655" s="280" t="s">
        <v>1218</v>
      </c>
      <c r="E9655" s="80">
        <v>0.12941845060885482</v>
      </c>
      <c r="F9655" s="80">
        <v>710199</v>
      </c>
      <c r="G9655" s="80">
        <v>10</v>
      </c>
      <c r="H9655" s="280" t="s">
        <v>1342</v>
      </c>
      <c r="I9655" s="80"/>
    </row>
    <row r="9656" spans="1:9">
      <c r="A9656" s="280" t="s">
        <v>11066</v>
      </c>
      <c r="B9656" s="280" t="s">
        <v>1457</v>
      </c>
      <c r="C9656" s="280" t="s">
        <v>1192</v>
      </c>
      <c r="D9656" s="280" t="s">
        <v>1219</v>
      </c>
      <c r="E9656" s="80">
        <v>8385.1220312788246</v>
      </c>
      <c r="F9656" s="80">
        <v>710199</v>
      </c>
      <c r="G9656" s="80">
        <v>10</v>
      </c>
      <c r="H9656" s="280" t="s">
        <v>1342</v>
      </c>
      <c r="I9656" s="80"/>
    </row>
    <row r="9657" spans="1:9">
      <c r="A9657" s="280" t="s">
        <v>11067</v>
      </c>
      <c r="B9657" s="280" t="s">
        <v>1457</v>
      </c>
      <c r="C9657" s="280" t="s">
        <v>1192</v>
      </c>
      <c r="D9657" s="280" t="s">
        <v>1347</v>
      </c>
      <c r="E9657" s="80">
        <v>0.37736593229591275</v>
      </c>
      <c r="F9657" s="80">
        <v>710199</v>
      </c>
      <c r="G9657" s="80">
        <v>10</v>
      </c>
      <c r="H9657" s="280" t="s">
        <v>1342</v>
      </c>
      <c r="I9657" s="80"/>
    </row>
    <row r="9658" spans="1:9">
      <c r="A9658" s="280" t="s">
        <v>11068</v>
      </c>
      <c r="B9658" s="280" t="s">
        <v>1457</v>
      </c>
      <c r="C9658" s="280" t="s">
        <v>1192</v>
      </c>
      <c r="D9658" s="280" t="s">
        <v>1344</v>
      </c>
      <c r="E9658" s="80">
        <v>0.90399244606305973</v>
      </c>
      <c r="F9658" s="80">
        <v>710199</v>
      </c>
      <c r="G9658" s="80">
        <v>10</v>
      </c>
      <c r="H9658" s="280" t="s">
        <v>1342</v>
      </c>
      <c r="I9658" s="80"/>
    </row>
    <row r="9659" spans="1:9">
      <c r="A9659" s="280" t="s">
        <v>11069</v>
      </c>
      <c r="B9659" s="280" t="s">
        <v>5748</v>
      </c>
      <c r="C9659" s="280" t="s">
        <v>1193</v>
      </c>
      <c r="D9659" s="280" t="s">
        <v>1394</v>
      </c>
      <c r="E9659" s="80">
        <v>38807</v>
      </c>
      <c r="F9659" s="80">
        <v>710199</v>
      </c>
      <c r="G9659" s="80">
        <v>10</v>
      </c>
      <c r="H9659" s="280" t="s">
        <v>1394</v>
      </c>
      <c r="I9659" s="80"/>
    </row>
    <row r="9660" spans="1:9">
      <c r="A9660" s="280" t="s">
        <v>11070</v>
      </c>
      <c r="B9660" s="280" t="s">
        <v>5750</v>
      </c>
      <c r="C9660" s="280" t="s">
        <v>1193</v>
      </c>
      <c r="D9660" s="280" t="s">
        <v>1394</v>
      </c>
      <c r="E9660" s="80">
        <v>19842878365.53125</v>
      </c>
      <c r="F9660" s="80">
        <v>710199</v>
      </c>
      <c r="G9660" s="80">
        <v>10</v>
      </c>
      <c r="H9660" s="280" t="s">
        <v>1394</v>
      </c>
      <c r="I9660" s="80"/>
    </row>
    <row r="9661" spans="1:9">
      <c r="A9661" s="280" t="s">
        <v>11071</v>
      </c>
      <c r="B9661" s="280" t="s">
        <v>5752</v>
      </c>
      <c r="C9661" s="280" t="s">
        <v>1193</v>
      </c>
      <c r="D9661" s="280" t="s">
        <v>1394</v>
      </c>
      <c r="E9661" s="80">
        <v>5.4642431205901447E-2</v>
      </c>
      <c r="F9661" s="80">
        <v>710199</v>
      </c>
      <c r="G9661" s="80">
        <v>10</v>
      </c>
      <c r="H9661" s="280" t="s">
        <v>1394</v>
      </c>
      <c r="I9661" s="80"/>
    </row>
    <row r="9662" spans="1:9">
      <c r="A9662" s="280" t="s">
        <v>11072</v>
      </c>
      <c r="B9662" s="280" t="s">
        <v>5754</v>
      </c>
      <c r="C9662" s="280" t="s">
        <v>1193</v>
      </c>
      <c r="D9662" s="280" t="s">
        <v>1394</v>
      </c>
      <c r="E9662" s="80">
        <v>27939.884969608869</v>
      </c>
      <c r="F9662" s="80">
        <v>710199</v>
      </c>
      <c r="G9662" s="80">
        <v>10</v>
      </c>
      <c r="H9662" s="280" t="s">
        <v>1394</v>
      </c>
      <c r="I9662" s="80"/>
    </row>
    <row r="9663" spans="1:9">
      <c r="A9663" s="280" t="s">
        <v>11073</v>
      </c>
      <c r="B9663" s="280" t="s">
        <v>1457</v>
      </c>
      <c r="C9663" s="280" t="s">
        <v>1193</v>
      </c>
      <c r="D9663" s="280" t="s">
        <v>1211</v>
      </c>
      <c r="E9663" s="80">
        <v>3.7602999159450985E-2</v>
      </c>
      <c r="F9663" s="80">
        <v>710199</v>
      </c>
      <c r="G9663" s="80">
        <v>10</v>
      </c>
      <c r="H9663" s="280" t="s">
        <v>1342</v>
      </c>
      <c r="I9663" s="80"/>
    </row>
    <row r="9664" spans="1:9">
      <c r="A9664" s="280" t="s">
        <v>11074</v>
      </c>
      <c r="B9664" s="280" t="s">
        <v>1457</v>
      </c>
      <c r="C9664" s="280" t="s">
        <v>1193</v>
      </c>
      <c r="D9664" s="280" t="s">
        <v>1212</v>
      </c>
      <c r="E9664" s="80">
        <v>4.0338638911328592E-2</v>
      </c>
      <c r="F9664" s="80">
        <v>710199</v>
      </c>
      <c r="G9664" s="80">
        <v>10</v>
      </c>
      <c r="H9664" s="280" t="s">
        <v>1342</v>
      </c>
      <c r="I9664" s="80"/>
    </row>
    <row r="9665" spans="1:9">
      <c r="A9665" s="280" t="s">
        <v>11075</v>
      </c>
      <c r="B9665" s="280" t="s">
        <v>1457</v>
      </c>
      <c r="C9665" s="280" t="s">
        <v>1193</v>
      </c>
      <c r="D9665" s="280" t="s">
        <v>1213</v>
      </c>
      <c r="E9665" s="80">
        <v>3.7611813752772727E-2</v>
      </c>
      <c r="F9665" s="80">
        <v>710199</v>
      </c>
      <c r="G9665" s="80">
        <v>10</v>
      </c>
      <c r="H9665" s="280" t="s">
        <v>1342</v>
      </c>
      <c r="I9665" s="80"/>
    </row>
    <row r="9666" spans="1:9">
      <c r="A9666" s="280" t="s">
        <v>11076</v>
      </c>
      <c r="B9666" s="280" t="s">
        <v>1457</v>
      </c>
      <c r="C9666" s="280" t="s">
        <v>1193</v>
      </c>
      <c r="D9666" s="280" t="s">
        <v>1214</v>
      </c>
      <c r="E9666" s="80">
        <v>3.7711914457468868E-2</v>
      </c>
      <c r="F9666" s="80">
        <v>710199</v>
      </c>
      <c r="G9666" s="80">
        <v>10</v>
      </c>
      <c r="H9666" s="280" t="s">
        <v>1342</v>
      </c>
      <c r="I9666" s="80"/>
    </row>
    <row r="9667" spans="1:9">
      <c r="A9667" s="280" t="s">
        <v>11077</v>
      </c>
      <c r="B9667" s="280" t="s">
        <v>1457</v>
      </c>
      <c r="C9667" s="280" t="s">
        <v>1193</v>
      </c>
      <c r="D9667" s="280" t="s">
        <v>1215</v>
      </c>
      <c r="E9667" s="80">
        <v>4.0319106362261749E-2</v>
      </c>
      <c r="F9667" s="80">
        <v>710199</v>
      </c>
      <c r="G9667" s="80">
        <v>10</v>
      </c>
      <c r="H9667" s="280" t="s">
        <v>1342</v>
      </c>
      <c r="I9667" s="80"/>
    </row>
    <row r="9668" spans="1:9">
      <c r="A9668" s="280" t="s">
        <v>11078</v>
      </c>
      <c r="B9668" s="280" t="s">
        <v>1457</v>
      </c>
      <c r="C9668" s="280" t="s">
        <v>1193</v>
      </c>
      <c r="D9668" s="280" t="s">
        <v>1216</v>
      </c>
      <c r="E9668" s="80">
        <v>4.9260843607859379E-2</v>
      </c>
      <c r="F9668" s="80">
        <v>710199</v>
      </c>
      <c r="G9668" s="80">
        <v>10</v>
      </c>
      <c r="H9668" s="280" t="s">
        <v>1342</v>
      </c>
      <c r="I9668" s="80"/>
    </row>
    <row r="9669" spans="1:9">
      <c r="A9669" s="280" t="s">
        <v>11079</v>
      </c>
      <c r="B9669" s="280" t="s">
        <v>1457</v>
      </c>
      <c r="C9669" s="280" t="s">
        <v>1193</v>
      </c>
      <c r="D9669" s="280" t="s">
        <v>1217</v>
      </c>
      <c r="E9669" s="80">
        <v>3.9371982434996421E-2</v>
      </c>
      <c r="F9669" s="80">
        <v>710199</v>
      </c>
      <c r="G9669" s="80">
        <v>10</v>
      </c>
      <c r="H9669" s="280" t="s">
        <v>1342</v>
      </c>
      <c r="I9669" s="80"/>
    </row>
    <row r="9670" spans="1:9">
      <c r="A9670" s="280" t="s">
        <v>11080</v>
      </c>
      <c r="B9670" s="280" t="s">
        <v>1457</v>
      </c>
      <c r="C9670" s="280" t="s">
        <v>1193</v>
      </c>
      <c r="D9670" s="280" t="s">
        <v>1218</v>
      </c>
      <c r="E9670" s="80">
        <v>4.7361160930725309E-2</v>
      </c>
      <c r="F9670" s="80">
        <v>710199</v>
      </c>
      <c r="G9670" s="80">
        <v>10</v>
      </c>
      <c r="H9670" s="280" t="s">
        <v>1342</v>
      </c>
      <c r="I9670" s="80"/>
    </row>
    <row r="9671" spans="1:9">
      <c r="A9671" s="280" t="s">
        <v>11081</v>
      </c>
      <c r="B9671" s="280" t="s">
        <v>1457</v>
      </c>
      <c r="C9671" s="280" t="s">
        <v>1193</v>
      </c>
      <c r="D9671" s="280" t="s">
        <v>1219</v>
      </c>
      <c r="E9671" s="80">
        <v>28610.660462389365</v>
      </c>
      <c r="F9671" s="80">
        <v>710199</v>
      </c>
      <c r="G9671" s="80">
        <v>10</v>
      </c>
      <c r="H9671" s="280" t="s">
        <v>1342</v>
      </c>
      <c r="I9671" s="80"/>
    </row>
    <row r="9672" spans="1:9">
      <c r="A9672" s="280" t="s">
        <v>11082</v>
      </c>
      <c r="B9672" s="280" t="s">
        <v>1457</v>
      </c>
      <c r="C9672" s="280" t="s">
        <v>1193</v>
      </c>
      <c r="D9672" s="280" t="s">
        <v>1347</v>
      </c>
      <c r="E9672" s="80">
        <v>0.92794391960474909</v>
      </c>
      <c r="F9672" s="80">
        <v>710199</v>
      </c>
      <c r="G9672" s="80">
        <v>10</v>
      </c>
      <c r="H9672" s="280" t="s">
        <v>1342</v>
      </c>
      <c r="I9672" s="80"/>
    </row>
    <row r="9673" spans="1:9">
      <c r="A9673" s="280" t="s">
        <v>11083</v>
      </c>
      <c r="B9673" s="280" t="s">
        <v>1457</v>
      </c>
      <c r="C9673" s="280" t="s">
        <v>1193</v>
      </c>
      <c r="D9673" s="280" t="s">
        <v>1344</v>
      </c>
      <c r="E9673" s="80">
        <v>2.0373411946809283</v>
      </c>
      <c r="F9673" s="80">
        <v>710199</v>
      </c>
      <c r="G9673" s="80">
        <v>10</v>
      </c>
      <c r="H9673" s="280" t="s">
        <v>1342</v>
      </c>
      <c r="I9673" s="80"/>
    </row>
    <row r="9674" spans="1:9">
      <c r="A9674" s="280" t="s">
        <v>11084</v>
      </c>
      <c r="B9674" s="280" t="s">
        <v>5748</v>
      </c>
      <c r="C9674" s="280" t="s">
        <v>1194</v>
      </c>
      <c r="D9674" s="280" t="s">
        <v>1394</v>
      </c>
      <c r="E9674" s="80">
        <v>242778</v>
      </c>
      <c r="F9674" s="80">
        <v>710199</v>
      </c>
      <c r="G9674" s="80">
        <v>10</v>
      </c>
      <c r="H9674" s="280" t="s">
        <v>1394</v>
      </c>
      <c r="I9674" s="80"/>
    </row>
    <row r="9675" spans="1:9">
      <c r="A9675" s="280" t="s">
        <v>11085</v>
      </c>
      <c r="B9675" s="280" t="s">
        <v>5750</v>
      </c>
      <c r="C9675" s="280" t="s">
        <v>1194</v>
      </c>
      <c r="D9675" s="280" t="s">
        <v>1394</v>
      </c>
      <c r="E9675" s="80">
        <v>26421310030.767582</v>
      </c>
      <c r="F9675" s="80">
        <v>710199</v>
      </c>
      <c r="G9675" s="80">
        <v>10</v>
      </c>
      <c r="H9675" s="280" t="s">
        <v>1394</v>
      </c>
      <c r="I9675" s="80"/>
    </row>
    <row r="9676" spans="1:9">
      <c r="A9676" s="280" t="s">
        <v>11086</v>
      </c>
      <c r="B9676" s="280" t="s">
        <v>5752</v>
      </c>
      <c r="C9676" s="280" t="s">
        <v>1194</v>
      </c>
      <c r="D9676" s="280" t="s">
        <v>1394</v>
      </c>
      <c r="E9676" s="80">
        <v>0.34184503216704049</v>
      </c>
      <c r="F9676" s="80">
        <v>710199</v>
      </c>
      <c r="G9676" s="80">
        <v>10</v>
      </c>
      <c r="H9676" s="280" t="s">
        <v>1394</v>
      </c>
      <c r="I9676" s="80"/>
    </row>
    <row r="9677" spans="1:9">
      <c r="A9677" s="280" t="s">
        <v>11087</v>
      </c>
      <c r="B9677" s="280" t="s">
        <v>5754</v>
      </c>
      <c r="C9677" s="280" t="s">
        <v>1194</v>
      </c>
      <c r="D9677" s="280" t="s">
        <v>1394</v>
      </c>
      <c r="E9677" s="80">
        <v>37202.685487824652</v>
      </c>
      <c r="F9677" s="80">
        <v>710199</v>
      </c>
      <c r="G9677" s="80">
        <v>10</v>
      </c>
      <c r="H9677" s="280" t="s">
        <v>1394</v>
      </c>
      <c r="I9677" s="80"/>
    </row>
    <row r="9678" spans="1:9">
      <c r="A9678" s="280" t="s">
        <v>11088</v>
      </c>
      <c r="B9678" s="280" t="s">
        <v>1457</v>
      </c>
      <c r="C9678" s="280" t="s">
        <v>1194</v>
      </c>
      <c r="D9678" s="280" t="s">
        <v>1211</v>
      </c>
      <c r="E9678" s="80">
        <v>1.3227654561495095E-2</v>
      </c>
      <c r="F9678" s="80">
        <v>710199</v>
      </c>
      <c r="G9678" s="80">
        <v>10</v>
      </c>
      <c r="H9678" s="280" t="s">
        <v>1342</v>
      </c>
      <c r="I9678" s="80"/>
    </row>
    <row r="9679" spans="1:9">
      <c r="A9679" s="280" t="s">
        <v>11089</v>
      </c>
      <c r="B9679" s="280" t="s">
        <v>1457</v>
      </c>
      <c r="C9679" s="280" t="s">
        <v>1194</v>
      </c>
      <c r="D9679" s="280" t="s">
        <v>1212</v>
      </c>
      <c r="E9679" s="80">
        <v>1.4099293962942388E-2</v>
      </c>
      <c r="F9679" s="80">
        <v>710199</v>
      </c>
      <c r="G9679" s="80">
        <v>10</v>
      </c>
      <c r="H9679" s="280" t="s">
        <v>1342</v>
      </c>
      <c r="I9679" s="80"/>
    </row>
    <row r="9680" spans="1:9">
      <c r="A9680" s="280" t="s">
        <v>11090</v>
      </c>
      <c r="B9680" s="280" t="s">
        <v>1457</v>
      </c>
      <c r="C9680" s="280" t="s">
        <v>1194</v>
      </c>
      <c r="D9680" s="280" t="s">
        <v>1213</v>
      </c>
      <c r="E9680" s="80">
        <v>1.3253086434114745E-2</v>
      </c>
      <c r="F9680" s="80">
        <v>710199</v>
      </c>
      <c r="G9680" s="80">
        <v>10</v>
      </c>
      <c r="H9680" s="280" t="s">
        <v>1342</v>
      </c>
      <c r="I9680" s="80"/>
    </row>
    <row r="9681" spans="1:9">
      <c r="A9681" s="280" t="s">
        <v>11091</v>
      </c>
      <c r="B9681" s="280" t="s">
        <v>1457</v>
      </c>
      <c r="C9681" s="280" t="s">
        <v>1194</v>
      </c>
      <c r="D9681" s="280" t="s">
        <v>1214</v>
      </c>
      <c r="E9681" s="80">
        <v>1.3411319279912117E-2</v>
      </c>
      <c r="F9681" s="80">
        <v>710199</v>
      </c>
      <c r="G9681" s="80">
        <v>10</v>
      </c>
      <c r="H9681" s="280" t="s">
        <v>1342</v>
      </c>
      <c r="I9681" s="80"/>
    </row>
    <row r="9682" spans="1:9">
      <c r="A9682" s="280" t="s">
        <v>11092</v>
      </c>
      <c r="B9682" s="280" t="s">
        <v>1457</v>
      </c>
      <c r="C9682" s="280" t="s">
        <v>1194</v>
      </c>
      <c r="D9682" s="280" t="s">
        <v>1215</v>
      </c>
      <c r="E9682" s="80">
        <v>1.4092857903046428E-2</v>
      </c>
      <c r="F9682" s="80">
        <v>710199</v>
      </c>
      <c r="G9682" s="80">
        <v>10</v>
      </c>
      <c r="H9682" s="280" t="s">
        <v>1342</v>
      </c>
      <c r="I9682" s="80"/>
    </row>
    <row r="9683" spans="1:9">
      <c r="A9683" s="280" t="s">
        <v>11093</v>
      </c>
      <c r="B9683" s="280" t="s">
        <v>1457</v>
      </c>
      <c r="C9683" s="280" t="s">
        <v>1194</v>
      </c>
      <c r="D9683" s="280" t="s">
        <v>1216</v>
      </c>
      <c r="E9683" s="80">
        <v>1.8306532878936785E-2</v>
      </c>
      <c r="F9683" s="80">
        <v>710199</v>
      </c>
      <c r="G9683" s="80">
        <v>10</v>
      </c>
      <c r="H9683" s="280" t="s">
        <v>1342</v>
      </c>
      <c r="I9683" s="80"/>
    </row>
    <row r="9684" spans="1:9">
      <c r="A9684" s="280" t="s">
        <v>11094</v>
      </c>
      <c r="B9684" s="280" t="s">
        <v>1457</v>
      </c>
      <c r="C9684" s="280" t="s">
        <v>1194</v>
      </c>
      <c r="D9684" s="280" t="s">
        <v>1217</v>
      </c>
      <c r="E9684" s="80">
        <v>1.3660952916978919E-2</v>
      </c>
      <c r="F9684" s="80">
        <v>710199</v>
      </c>
      <c r="G9684" s="80">
        <v>10</v>
      </c>
      <c r="H9684" s="280" t="s">
        <v>1342</v>
      </c>
      <c r="I9684" s="80"/>
    </row>
    <row r="9685" spans="1:9">
      <c r="A9685" s="280" t="s">
        <v>11095</v>
      </c>
      <c r="B9685" s="280" t="s">
        <v>1457</v>
      </c>
      <c r="C9685" s="280" t="s">
        <v>1194</v>
      </c>
      <c r="D9685" s="280" t="s">
        <v>1218</v>
      </c>
      <c r="E9685" s="80">
        <v>1.6835311516959304E-2</v>
      </c>
      <c r="F9685" s="80">
        <v>710199</v>
      </c>
      <c r="G9685" s="80">
        <v>10</v>
      </c>
      <c r="H9685" s="280" t="s">
        <v>1342</v>
      </c>
      <c r="I9685" s="80"/>
    </row>
    <row r="9686" spans="1:9">
      <c r="A9686" s="280" t="s">
        <v>11096</v>
      </c>
      <c r="B9686" s="280" t="s">
        <v>1457</v>
      </c>
      <c r="C9686" s="280" t="s">
        <v>1194</v>
      </c>
      <c r="D9686" s="280" t="s">
        <v>1219</v>
      </c>
      <c r="E9686" s="80">
        <v>1.3825790636453401E-2</v>
      </c>
      <c r="F9686" s="80">
        <v>710199</v>
      </c>
      <c r="G9686" s="80">
        <v>10</v>
      </c>
      <c r="H9686" s="280" t="s">
        <v>1342</v>
      </c>
      <c r="I9686" s="80"/>
    </row>
    <row r="9687" spans="1:9">
      <c r="A9687" s="280" t="s">
        <v>11097</v>
      </c>
      <c r="B9687" s="280" t="s">
        <v>1457</v>
      </c>
      <c r="C9687" s="280" t="s">
        <v>1194</v>
      </c>
      <c r="D9687" s="280" t="s">
        <v>1347</v>
      </c>
      <c r="E9687" s="80">
        <v>0.17460010143615465</v>
      </c>
      <c r="F9687" s="80">
        <v>710199</v>
      </c>
      <c r="G9687" s="80">
        <v>10</v>
      </c>
      <c r="H9687" s="280" t="s">
        <v>1342</v>
      </c>
      <c r="I9687" s="80"/>
    </row>
    <row r="9688" spans="1:9">
      <c r="A9688" s="280" t="s">
        <v>11098</v>
      </c>
      <c r="B9688" s="280" t="s">
        <v>1457</v>
      </c>
      <c r="C9688" s="280" t="s">
        <v>1194</v>
      </c>
      <c r="D9688" s="280" t="s">
        <v>1344</v>
      </c>
      <c r="E9688" s="80">
        <v>0.41962212052734915</v>
      </c>
      <c r="F9688" s="80">
        <v>710199</v>
      </c>
      <c r="G9688" s="80">
        <v>10</v>
      </c>
      <c r="H9688" s="280" t="s">
        <v>1342</v>
      </c>
      <c r="I9688" s="80"/>
    </row>
    <row r="9689" spans="1:9">
      <c r="A9689" s="280" t="s">
        <v>11099</v>
      </c>
      <c r="B9689" s="280" t="s">
        <v>5748</v>
      </c>
      <c r="C9689" s="280" t="s">
        <v>1195</v>
      </c>
      <c r="D9689" s="280" t="s">
        <v>1394</v>
      </c>
      <c r="E9689" s="80">
        <v>3150</v>
      </c>
      <c r="F9689" s="80">
        <v>710199</v>
      </c>
      <c r="G9689" s="80">
        <v>10</v>
      </c>
      <c r="H9689" s="280" t="s">
        <v>1394</v>
      </c>
      <c r="I9689" s="80"/>
    </row>
    <row r="9690" spans="1:9">
      <c r="A9690" s="280" t="s">
        <v>11100</v>
      </c>
      <c r="B9690" s="280" t="s">
        <v>5750</v>
      </c>
      <c r="C9690" s="280" t="s">
        <v>1195</v>
      </c>
      <c r="D9690" s="280" t="s">
        <v>1394</v>
      </c>
      <c r="E9690" s="80">
        <v>124326501.99074212</v>
      </c>
      <c r="F9690" s="80">
        <v>710199</v>
      </c>
      <c r="G9690" s="80">
        <v>10</v>
      </c>
      <c r="H9690" s="280" t="s">
        <v>1394</v>
      </c>
      <c r="I9690" s="80"/>
    </row>
    <row r="9691" spans="1:9">
      <c r="A9691" s="280" t="s">
        <v>11101</v>
      </c>
      <c r="B9691" s="280" t="s">
        <v>5752</v>
      </c>
      <c r="C9691" s="280" t="s">
        <v>1195</v>
      </c>
      <c r="D9691" s="280" t="s">
        <v>1394</v>
      </c>
      <c r="E9691" s="80">
        <v>4.4353765634702388E-3</v>
      </c>
      <c r="F9691" s="80">
        <v>710199</v>
      </c>
      <c r="G9691" s="80">
        <v>10</v>
      </c>
      <c r="H9691" s="280" t="s">
        <v>1394</v>
      </c>
      <c r="I9691" s="80"/>
    </row>
    <row r="9692" spans="1:9">
      <c r="A9692" s="280" t="s">
        <v>11102</v>
      </c>
      <c r="B9692" s="280" t="s">
        <v>5754</v>
      </c>
      <c r="C9692" s="280" t="s">
        <v>1195</v>
      </c>
      <c r="D9692" s="280" t="s">
        <v>1394</v>
      </c>
      <c r="E9692" s="80">
        <v>175.05868353903924</v>
      </c>
      <c r="F9692" s="80">
        <v>710199</v>
      </c>
      <c r="G9692" s="80">
        <v>10</v>
      </c>
      <c r="H9692" s="280" t="s">
        <v>1394</v>
      </c>
      <c r="I9692" s="80"/>
    </row>
    <row r="9693" spans="1:9">
      <c r="A9693" s="280" t="s">
        <v>11103</v>
      </c>
      <c r="B9693" s="280" t="s">
        <v>1457</v>
      </c>
      <c r="C9693" s="280" t="s">
        <v>1195</v>
      </c>
      <c r="D9693" s="280" t="s">
        <v>1211</v>
      </c>
      <c r="E9693" s="80">
        <v>2.2097302449590366E-3</v>
      </c>
      <c r="F9693" s="80">
        <v>710199</v>
      </c>
      <c r="G9693" s="80">
        <v>10</v>
      </c>
      <c r="H9693" s="280" t="s">
        <v>1342</v>
      </c>
      <c r="I9693" s="80"/>
    </row>
    <row r="9694" spans="1:9">
      <c r="A9694" s="280" t="s">
        <v>11104</v>
      </c>
      <c r="B9694" s="280" t="s">
        <v>1457</v>
      </c>
      <c r="C9694" s="280" t="s">
        <v>1195</v>
      </c>
      <c r="D9694" s="280" t="s">
        <v>1213</v>
      </c>
      <c r="E9694" s="80">
        <v>2.259077064665457E-3</v>
      </c>
      <c r="F9694" s="80">
        <v>710199</v>
      </c>
      <c r="G9694" s="80">
        <v>10</v>
      </c>
      <c r="H9694" s="280" t="s">
        <v>1342</v>
      </c>
      <c r="I9694" s="80"/>
    </row>
    <row r="9695" spans="1:9">
      <c r="A9695" s="280" t="s">
        <v>11105</v>
      </c>
      <c r="B9695" s="280" t="s">
        <v>1457</v>
      </c>
      <c r="C9695" s="280" t="s">
        <v>1195</v>
      </c>
      <c r="D9695" s="280" t="s">
        <v>1214</v>
      </c>
      <c r="E9695" s="80">
        <v>2.259077064665457E-3</v>
      </c>
      <c r="F9695" s="80">
        <v>710199</v>
      </c>
      <c r="G9695" s="80">
        <v>10</v>
      </c>
      <c r="H9695" s="280" t="s">
        <v>1342</v>
      </c>
      <c r="I9695" s="80"/>
    </row>
    <row r="9696" spans="1:9">
      <c r="A9696" s="280" t="s">
        <v>11106</v>
      </c>
      <c r="B9696" s="280" t="s">
        <v>1457</v>
      </c>
      <c r="C9696" s="280" t="s">
        <v>1195</v>
      </c>
      <c r="D9696" s="280" t="s">
        <v>1215</v>
      </c>
      <c r="E9696" s="80">
        <v>9.1307920307601602</v>
      </c>
      <c r="F9696" s="80">
        <v>710199</v>
      </c>
      <c r="G9696" s="80">
        <v>10</v>
      </c>
      <c r="H9696" s="280" t="s">
        <v>1342</v>
      </c>
      <c r="I9696" s="80"/>
    </row>
    <row r="9697" spans="1:9">
      <c r="A9697" s="280" t="s">
        <v>11107</v>
      </c>
      <c r="B9697" s="280" t="s">
        <v>1457</v>
      </c>
      <c r="C9697" s="280" t="s">
        <v>1195</v>
      </c>
      <c r="D9697" s="280" t="s">
        <v>1216</v>
      </c>
      <c r="E9697" s="80">
        <v>0.4263003046169791</v>
      </c>
      <c r="F9697" s="80">
        <v>710199</v>
      </c>
      <c r="G9697" s="80">
        <v>10</v>
      </c>
      <c r="H9697" s="280" t="s">
        <v>1342</v>
      </c>
      <c r="I9697" s="80"/>
    </row>
    <row r="9698" spans="1:9">
      <c r="A9698" s="280" t="s">
        <v>11108</v>
      </c>
      <c r="B9698" s="280" t="s">
        <v>1457</v>
      </c>
      <c r="C9698" s="280" t="s">
        <v>1195</v>
      </c>
      <c r="D9698" s="280" t="s">
        <v>1217</v>
      </c>
      <c r="E9698" s="80">
        <v>0.4263003046169791</v>
      </c>
      <c r="F9698" s="80">
        <v>710199</v>
      </c>
      <c r="G9698" s="80">
        <v>10</v>
      </c>
      <c r="H9698" s="280" t="s">
        <v>1342</v>
      </c>
      <c r="I9698" s="80"/>
    </row>
    <row r="9699" spans="1:9">
      <c r="A9699" s="280" t="s">
        <v>11109</v>
      </c>
      <c r="B9699" s="280" t="s">
        <v>1457</v>
      </c>
      <c r="C9699" s="280" t="s">
        <v>1195</v>
      </c>
      <c r="D9699" s="280" t="s">
        <v>1218</v>
      </c>
      <c r="E9699" s="80">
        <v>0.12216749550400696</v>
      </c>
      <c r="F9699" s="80">
        <v>710199</v>
      </c>
      <c r="G9699" s="80">
        <v>10</v>
      </c>
      <c r="H9699" s="280" t="s">
        <v>1342</v>
      </c>
      <c r="I9699" s="80"/>
    </row>
    <row r="9700" spans="1:9">
      <c r="A9700" s="280" t="s">
        <v>11110</v>
      </c>
      <c r="B9700" s="280" t="s">
        <v>1457</v>
      </c>
      <c r="C9700" s="280" t="s">
        <v>1195</v>
      </c>
      <c r="D9700" s="280" t="s">
        <v>1219</v>
      </c>
      <c r="E9700" s="80">
        <v>2.2833130521875663E-3</v>
      </c>
      <c r="F9700" s="80">
        <v>710199</v>
      </c>
      <c r="G9700" s="80">
        <v>10</v>
      </c>
      <c r="H9700" s="280" t="s">
        <v>1342</v>
      </c>
      <c r="I9700" s="80"/>
    </row>
    <row r="9701" spans="1:9">
      <c r="A9701" s="280" t="s">
        <v>11111</v>
      </c>
      <c r="B9701" s="280" t="s">
        <v>1457</v>
      </c>
      <c r="C9701" s="280" t="s">
        <v>1195</v>
      </c>
      <c r="D9701" s="280" t="s">
        <v>1347</v>
      </c>
      <c r="E9701" s="80">
        <v>6.7520565412540687E-2</v>
      </c>
      <c r="F9701" s="80">
        <v>710199</v>
      </c>
      <c r="G9701" s="80">
        <v>10</v>
      </c>
      <c r="H9701" s="280" t="s">
        <v>1342</v>
      </c>
      <c r="I9701" s="80"/>
    </row>
    <row r="9702" spans="1:9">
      <c r="A9702" s="280" t="s">
        <v>11112</v>
      </c>
      <c r="B9702" s="280" t="s">
        <v>1457</v>
      </c>
      <c r="C9702" s="280" t="s">
        <v>1195</v>
      </c>
      <c r="D9702" s="280" t="s">
        <v>1344</v>
      </c>
      <c r="E9702" s="80">
        <v>0.154750376104453</v>
      </c>
      <c r="F9702" s="80">
        <v>710199</v>
      </c>
      <c r="G9702" s="80">
        <v>10</v>
      </c>
      <c r="H9702" s="280" t="s">
        <v>1342</v>
      </c>
      <c r="I9702" s="80"/>
    </row>
    <row r="9703" spans="1:9">
      <c r="A9703" s="280" t="s">
        <v>11113</v>
      </c>
      <c r="B9703" s="280" t="s">
        <v>5748</v>
      </c>
      <c r="C9703" s="280" t="s">
        <v>1196</v>
      </c>
      <c r="D9703" s="280" t="s">
        <v>1394</v>
      </c>
      <c r="E9703" s="80">
        <v>101785</v>
      </c>
      <c r="F9703" s="80">
        <v>710199</v>
      </c>
      <c r="G9703" s="80">
        <v>10</v>
      </c>
      <c r="H9703" s="280" t="s">
        <v>1394</v>
      </c>
      <c r="I9703" s="80"/>
    </row>
    <row r="9704" spans="1:9">
      <c r="A9704" s="280" t="s">
        <v>11114</v>
      </c>
      <c r="B9704" s="280" t="s">
        <v>5750</v>
      </c>
      <c r="C9704" s="280" t="s">
        <v>1196</v>
      </c>
      <c r="D9704" s="280" t="s">
        <v>1394</v>
      </c>
      <c r="E9704" s="80">
        <v>97854720277.679688</v>
      </c>
      <c r="F9704" s="80">
        <v>710199</v>
      </c>
      <c r="G9704" s="80">
        <v>10</v>
      </c>
      <c r="H9704" s="280" t="s">
        <v>1394</v>
      </c>
      <c r="I9704" s="80"/>
    </row>
    <row r="9705" spans="1:9">
      <c r="A9705" s="280" t="s">
        <v>11115</v>
      </c>
      <c r="B9705" s="280" t="s">
        <v>5752</v>
      </c>
      <c r="C9705" s="280" t="s">
        <v>1196</v>
      </c>
      <c r="D9705" s="280" t="s">
        <v>1394</v>
      </c>
      <c r="E9705" s="80">
        <v>0.14331898524216452</v>
      </c>
      <c r="F9705" s="80">
        <v>710199</v>
      </c>
      <c r="G9705" s="80">
        <v>10</v>
      </c>
      <c r="H9705" s="280" t="s">
        <v>1394</v>
      </c>
      <c r="I9705" s="80"/>
    </row>
    <row r="9706" spans="1:9">
      <c r="A9706" s="280" t="s">
        <v>11116</v>
      </c>
      <c r="B9706" s="280" t="s">
        <v>5754</v>
      </c>
      <c r="C9706" s="280" t="s">
        <v>1196</v>
      </c>
      <c r="D9706" s="280" t="s">
        <v>1394</v>
      </c>
      <c r="E9706" s="80">
        <v>137784.93109350998</v>
      </c>
      <c r="F9706" s="80">
        <v>710199</v>
      </c>
      <c r="G9706" s="80">
        <v>10</v>
      </c>
      <c r="H9706" s="280" t="s">
        <v>1394</v>
      </c>
      <c r="I9706" s="80"/>
    </row>
    <row r="9707" spans="1:9">
      <c r="A9707" s="280" t="s">
        <v>11117</v>
      </c>
      <c r="B9707" s="280" t="s">
        <v>1457</v>
      </c>
      <c r="C9707" s="280" t="s">
        <v>1196</v>
      </c>
      <c r="D9707" s="280" t="s">
        <v>1211</v>
      </c>
      <c r="E9707" s="80">
        <v>0.19057112846629473</v>
      </c>
      <c r="F9707" s="80">
        <v>710199</v>
      </c>
      <c r="G9707" s="80">
        <v>10</v>
      </c>
      <c r="H9707" s="280" t="s">
        <v>1342</v>
      </c>
      <c r="I9707" s="80"/>
    </row>
    <row r="9708" spans="1:9">
      <c r="A9708" s="280" t="s">
        <v>11118</v>
      </c>
      <c r="B9708" s="280" t="s">
        <v>1457</v>
      </c>
      <c r="C9708" s="280" t="s">
        <v>1196</v>
      </c>
      <c r="D9708" s="280" t="s">
        <v>1212</v>
      </c>
      <c r="E9708" s="80">
        <v>0.2073568681541885</v>
      </c>
      <c r="F9708" s="80">
        <v>710199</v>
      </c>
      <c r="G9708" s="80">
        <v>10</v>
      </c>
      <c r="H9708" s="280" t="s">
        <v>1342</v>
      </c>
      <c r="I9708" s="80"/>
    </row>
    <row r="9709" spans="1:9">
      <c r="A9709" s="280" t="s">
        <v>11119</v>
      </c>
      <c r="B9709" s="280" t="s">
        <v>1457</v>
      </c>
      <c r="C9709" s="280" t="s">
        <v>1196</v>
      </c>
      <c r="D9709" s="280" t="s">
        <v>1213</v>
      </c>
      <c r="E9709" s="80">
        <v>0.19100762142454572</v>
      </c>
      <c r="F9709" s="80">
        <v>710199</v>
      </c>
      <c r="G9709" s="80">
        <v>10</v>
      </c>
      <c r="H9709" s="280" t="s">
        <v>1342</v>
      </c>
      <c r="I9709" s="80"/>
    </row>
    <row r="9710" spans="1:9">
      <c r="A9710" s="280" t="s">
        <v>11120</v>
      </c>
      <c r="B9710" s="280" t="s">
        <v>1457</v>
      </c>
      <c r="C9710" s="280" t="s">
        <v>1196</v>
      </c>
      <c r="D9710" s="280" t="s">
        <v>1214</v>
      </c>
      <c r="E9710" s="80">
        <v>0.19404698722497585</v>
      </c>
      <c r="F9710" s="80">
        <v>710199</v>
      </c>
      <c r="G9710" s="80">
        <v>10</v>
      </c>
      <c r="H9710" s="280" t="s">
        <v>1342</v>
      </c>
      <c r="I9710" s="80"/>
    </row>
    <row r="9711" spans="1:9">
      <c r="A9711" s="280" t="s">
        <v>11121</v>
      </c>
      <c r="B9711" s="280" t="s">
        <v>1457</v>
      </c>
      <c r="C9711" s="280" t="s">
        <v>1196</v>
      </c>
      <c r="D9711" s="280" t="s">
        <v>1215</v>
      </c>
      <c r="E9711" s="80">
        <v>0.20731083368049971</v>
      </c>
      <c r="F9711" s="80">
        <v>710199</v>
      </c>
      <c r="G9711" s="80">
        <v>10</v>
      </c>
      <c r="H9711" s="280" t="s">
        <v>1342</v>
      </c>
      <c r="I9711" s="80"/>
    </row>
    <row r="9712" spans="1:9">
      <c r="A9712" s="280" t="s">
        <v>11122</v>
      </c>
      <c r="B9712" s="280" t="s">
        <v>1457</v>
      </c>
      <c r="C9712" s="280" t="s">
        <v>1196</v>
      </c>
      <c r="D9712" s="280" t="s">
        <v>1216</v>
      </c>
      <c r="E9712" s="80">
        <v>0.28231271785799361</v>
      </c>
      <c r="F9712" s="80">
        <v>710199</v>
      </c>
      <c r="G9712" s="80">
        <v>10</v>
      </c>
      <c r="H9712" s="280" t="s">
        <v>1342</v>
      </c>
      <c r="I9712" s="80"/>
    </row>
    <row r="9713" spans="1:9">
      <c r="A9713" s="280" t="s">
        <v>11123</v>
      </c>
      <c r="B9713" s="280" t="s">
        <v>1457</v>
      </c>
      <c r="C9713" s="280" t="s">
        <v>1196</v>
      </c>
      <c r="D9713" s="280" t="s">
        <v>1217</v>
      </c>
      <c r="E9713" s="80">
        <v>0.20016400414052776</v>
      </c>
      <c r="F9713" s="80">
        <v>710199</v>
      </c>
      <c r="G9713" s="80">
        <v>10</v>
      </c>
      <c r="H9713" s="280" t="s">
        <v>1342</v>
      </c>
      <c r="I9713" s="80"/>
    </row>
    <row r="9714" spans="1:9">
      <c r="A9714" s="280" t="s">
        <v>11124</v>
      </c>
      <c r="B9714" s="280" t="s">
        <v>1457</v>
      </c>
      <c r="C9714" s="280" t="s">
        <v>1196</v>
      </c>
      <c r="D9714" s="280" t="s">
        <v>1218</v>
      </c>
      <c r="E9714" s="80">
        <v>0.26812685212948223</v>
      </c>
      <c r="F9714" s="80">
        <v>710199</v>
      </c>
      <c r="G9714" s="80">
        <v>10</v>
      </c>
      <c r="H9714" s="280" t="s">
        <v>1342</v>
      </c>
      <c r="I9714" s="80"/>
    </row>
    <row r="9715" spans="1:9">
      <c r="A9715" s="280" t="s">
        <v>11125</v>
      </c>
      <c r="B9715" s="280" t="s">
        <v>1457</v>
      </c>
      <c r="C9715" s="280" t="s">
        <v>1196</v>
      </c>
      <c r="D9715" s="280" t="s">
        <v>1219</v>
      </c>
      <c r="E9715" s="80">
        <v>6588.5880191083579</v>
      </c>
      <c r="F9715" s="80">
        <v>710199</v>
      </c>
      <c r="G9715" s="80">
        <v>10</v>
      </c>
      <c r="H9715" s="280" t="s">
        <v>1342</v>
      </c>
      <c r="I9715" s="80"/>
    </row>
    <row r="9716" spans="1:9">
      <c r="A9716" s="280" t="s">
        <v>11126</v>
      </c>
      <c r="B9716" s="280" t="s">
        <v>1457</v>
      </c>
      <c r="C9716" s="280" t="s">
        <v>1196</v>
      </c>
      <c r="D9716" s="280" t="s">
        <v>1347</v>
      </c>
      <c r="E9716" s="80">
        <v>1.392542533218611</v>
      </c>
      <c r="F9716" s="80">
        <v>710199</v>
      </c>
      <c r="G9716" s="80">
        <v>10</v>
      </c>
      <c r="H9716" s="280" t="s">
        <v>1342</v>
      </c>
      <c r="I9716" s="80"/>
    </row>
    <row r="9717" spans="1:9">
      <c r="A9717" s="280" t="s">
        <v>11127</v>
      </c>
      <c r="B9717" s="280" t="s">
        <v>1457</v>
      </c>
      <c r="C9717" s="280" t="s">
        <v>1196</v>
      </c>
      <c r="D9717" s="280" t="s">
        <v>1344</v>
      </c>
      <c r="E9717" s="80">
        <v>3.6152780029219747</v>
      </c>
      <c r="F9717" s="80">
        <v>710199</v>
      </c>
      <c r="G9717" s="80">
        <v>10</v>
      </c>
      <c r="H9717" s="280" t="s">
        <v>1342</v>
      </c>
      <c r="I9717" s="80"/>
    </row>
    <row r="9718" spans="1:9">
      <c r="A9718" s="280" t="s">
        <v>11128</v>
      </c>
      <c r="B9718" s="280" t="s">
        <v>5748</v>
      </c>
      <c r="C9718" s="280" t="s">
        <v>1197</v>
      </c>
      <c r="D9718" s="280" t="s">
        <v>1394</v>
      </c>
      <c r="E9718" s="80">
        <v>7917</v>
      </c>
      <c r="F9718" s="80">
        <v>710199</v>
      </c>
      <c r="G9718" s="80">
        <v>10</v>
      </c>
      <c r="H9718" s="280" t="s">
        <v>1394</v>
      </c>
      <c r="I9718" s="80"/>
    </row>
    <row r="9719" spans="1:9">
      <c r="A9719" s="280" t="s">
        <v>11129</v>
      </c>
      <c r="B9719" s="280" t="s">
        <v>5750</v>
      </c>
      <c r="C9719" s="280" t="s">
        <v>1197</v>
      </c>
      <c r="D9719" s="280" t="s">
        <v>1394</v>
      </c>
      <c r="E9719" s="80">
        <v>1059620576.2576129</v>
      </c>
      <c r="F9719" s="80">
        <v>710199</v>
      </c>
      <c r="G9719" s="80">
        <v>10</v>
      </c>
      <c r="H9719" s="280" t="s">
        <v>1394</v>
      </c>
      <c r="I9719" s="80"/>
    </row>
    <row r="9720" spans="1:9">
      <c r="A9720" s="280" t="s">
        <v>11130</v>
      </c>
      <c r="B9720" s="280" t="s">
        <v>5752</v>
      </c>
      <c r="C9720" s="280" t="s">
        <v>1197</v>
      </c>
      <c r="D9720" s="280" t="s">
        <v>1394</v>
      </c>
      <c r="E9720" s="80">
        <v>1.11475797628552E-2</v>
      </c>
      <c r="F9720" s="80">
        <v>710199</v>
      </c>
      <c r="G9720" s="80">
        <v>10</v>
      </c>
      <c r="H9720" s="280" t="s">
        <v>1394</v>
      </c>
      <c r="I9720" s="80"/>
    </row>
    <row r="9721" spans="1:9">
      <c r="A9721" s="280" t="s">
        <v>11131</v>
      </c>
      <c r="B9721" s="280" t="s">
        <v>5754</v>
      </c>
      <c r="C9721" s="280" t="s">
        <v>1197</v>
      </c>
      <c r="D9721" s="280" t="s">
        <v>1394</v>
      </c>
      <c r="E9721" s="80">
        <v>1492.0051651123317</v>
      </c>
      <c r="F9721" s="80">
        <v>710199</v>
      </c>
      <c r="G9721" s="80">
        <v>10</v>
      </c>
      <c r="H9721" s="280" t="s">
        <v>1394</v>
      </c>
      <c r="I9721" s="80"/>
    </row>
    <row r="9722" spans="1:9">
      <c r="A9722" s="280" t="s">
        <v>11132</v>
      </c>
      <c r="B9722" s="280" t="s">
        <v>1457</v>
      </c>
      <c r="C9722" s="280" t="s">
        <v>1197</v>
      </c>
      <c r="D9722" s="280" t="s">
        <v>1211</v>
      </c>
      <c r="E9722" s="80">
        <v>2.308518197238443E-2</v>
      </c>
      <c r="F9722" s="80">
        <v>710199</v>
      </c>
      <c r="G9722" s="80">
        <v>10</v>
      </c>
      <c r="H9722" s="280" t="s">
        <v>1342</v>
      </c>
      <c r="I9722" s="80"/>
    </row>
    <row r="9723" spans="1:9">
      <c r="A9723" s="280" t="s">
        <v>11133</v>
      </c>
      <c r="B9723" s="280" t="s">
        <v>1457</v>
      </c>
      <c r="C9723" s="280" t="s">
        <v>1197</v>
      </c>
      <c r="D9723" s="280" t="s">
        <v>1212</v>
      </c>
      <c r="E9723" s="80">
        <v>0.19837218422004987</v>
      </c>
      <c r="F9723" s="80">
        <v>710199</v>
      </c>
      <c r="G9723" s="80">
        <v>10</v>
      </c>
      <c r="H9723" s="280" t="s">
        <v>1342</v>
      </c>
      <c r="I9723" s="80"/>
    </row>
    <row r="9724" spans="1:9">
      <c r="A9724" s="280" t="s">
        <v>11134</v>
      </c>
      <c r="B9724" s="280" t="s">
        <v>1457</v>
      </c>
      <c r="C9724" s="280" t="s">
        <v>1197</v>
      </c>
      <c r="D9724" s="280" t="s">
        <v>1213</v>
      </c>
      <c r="E9724" s="80">
        <v>2.3328682468804065E-2</v>
      </c>
      <c r="F9724" s="80">
        <v>710199</v>
      </c>
      <c r="G9724" s="80">
        <v>10</v>
      </c>
      <c r="H9724" s="280" t="s">
        <v>1342</v>
      </c>
      <c r="I9724" s="80"/>
    </row>
    <row r="9725" spans="1:9">
      <c r="A9725" s="280" t="s">
        <v>11135</v>
      </c>
      <c r="B9725" s="280" t="s">
        <v>1457</v>
      </c>
      <c r="C9725" s="280" t="s">
        <v>1197</v>
      </c>
      <c r="D9725" s="280" t="s">
        <v>1214</v>
      </c>
      <c r="E9725" s="80">
        <v>2.4183005737106723E-2</v>
      </c>
      <c r="F9725" s="80">
        <v>710199</v>
      </c>
      <c r="G9725" s="80">
        <v>10</v>
      </c>
      <c r="H9725" s="280" t="s">
        <v>1342</v>
      </c>
      <c r="I9725" s="80"/>
    </row>
    <row r="9726" spans="1:9">
      <c r="A9726" s="280" t="s">
        <v>11136</v>
      </c>
      <c r="B9726" s="280" t="s">
        <v>1457</v>
      </c>
      <c r="C9726" s="280" t="s">
        <v>1197</v>
      </c>
      <c r="D9726" s="280" t="s">
        <v>1215</v>
      </c>
      <c r="E9726" s="80">
        <v>0.19834939919684741</v>
      </c>
      <c r="F9726" s="80">
        <v>710199</v>
      </c>
      <c r="G9726" s="80">
        <v>10</v>
      </c>
      <c r="H9726" s="280" t="s">
        <v>1342</v>
      </c>
      <c r="I9726" s="80"/>
    </row>
    <row r="9727" spans="1:9">
      <c r="A9727" s="280" t="s">
        <v>11137</v>
      </c>
      <c r="B9727" s="280" t="s">
        <v>1457</v>
      </c>
      <c r="C9727" s="280" t="s">
        <v>1197</v>
      </c>
      <c r="D9727" s="280" t="s">
        <v>1216</v>
      </c>
      <c r="E9727" s="80">
        <v>0.1661504405168531</v>
      </c>
      <c r="F9727" s="80">
        <v>710199</v>
      </c>
      <c r="G9727" s="80">
        <v>10</v>
      </c>
      <c r="H9727" s="280" t="s">
        <v>1342</v>
      </c>
      <c r="I9727" s="80"/>
    </row>
    <row r="9728" spans="1:9">
      <c r="A9728" s="280" t="s">
        <v>11138</v>
      </c>
      <c r="B9728" s="280" t="s">
        <v>1457</v>
      </c>
      <c r="C9728" s="280" t="s">
        <v>1197</v>
      </c>
      <c r="D9728" s="280" t="s">
        <v>1217</v>
      </c>
      <c r="E9728" s="80">
        <v>0.16410634486876224</v>
      </c>
      <c r="F9728" s="80">
        <v>710199</v>
      </c>
      <c r="G9728" s="80">
        <v>10</v>
      </c>
      <c r="H9728" s="280" t="s">
        <v>1342</v>
      </c>
      <c r="I9728" s="80"/>
    </row>
    <row r="9729" spans="1:9">
      <c r="A9729" s="280" t="s">
        <v>11139</v>
      </c>
      <c r="B9729" s="280" t="s">
        <v>1457</v>
      </c>
      <c r="C9729" s="280" t="s">
        <v>1197</v>
      </c>
      <c r="D9729" s="280" t="s">
        <v>1218</v>
      </c>
      <c r="E9729" s="80">
        <v>0.12523898357382704</v>
      </c>
      <c r="F9729" s="80">
        <v>710199</v>
      </c>
      <c r="G9729" s="80">
        <v>10</v>
      </c>
      <c r="H9729" s="280" t="s">
        <v>1342</v>
      </c>
      <c r="I9729" s="80"/>
    </row>
    <row r="9730" spans="1:9">
      <c r="A9730" s="280" t="s">
        <v>11140</v>
      </c>
      <c r="B9730" s="280" t="s">
        <v>1457</v>
      </c>
      <c r="C9730" s="280" t="s">
        <v>1197</v>
      </c>
      <c r="D9730" s="280" t="s">
        <v>1219</v>
      </c>
      <c r="E9730" s="80">
        <v>2.3932743498677654E-2</v>
      </c>
      <c r="F9730" s="80">
        <v>710199</v>
      </c>
      <c r="G9730" s="80">
        <v>10</v>
      </c>
      <c r="H9730" s="280" t="s">
        <v>1342</v>
      </c>
      <c r="I9730" s="80"/>
    </row>
    <row r="9731" spans="1:9">
      <c r="A9731" s="280" t="s">
        <v>11141</v>
      </c>
      <c r="B9731" s="280" t="s">
        <v>1457</v>
      </c>
      <c r="C9731" s="280" t="s">
        <v>1197</v>
      </c>
      <c r="D9731" s="280" t="s">
        <v>1347</v>
      </c>
      <c r="E9731" s="80">
        <v>0.2407767568937324</v>
      </c>
      <c r="F9731" s="80">
        <v>710199</v>
      </c>
      <c r="G9731" s="80">
        <v>10</v>
      </c>
      <c r="H9731" s="280" t="s">
        <v>1342</v>
      </c>
      <c r="I9731" s="80"/>
    </row>
    <row r="9732" spans="1:9">
      <c r="A9732" s="280" t="s">
        <v>11142</v>
      </c>
      <c r="B9732" s="280" t="s">
        <v>1457</v>
      </c>
      <c r="C9732" s="280" t="s">
        <v>1197</v>
      </c>
      <c r="D9732" s="280" t="s">
        <v>1344</v>
      </c>
      <c r="E9732" s="80">
        <v>0.53198988858726437</v>
      </c>
      <c r="F9732" s="80">
        <v>710199</v>
      </c>
      <c r="G9732" s="80">
        <v>10</v>
      </c>
      <c r="H9732" s="280" t="s">
        <v>1342</v>
      </c>
      <c r="I9732" s="80"/>
    </row>
    <row r="9733" spans="1:9">
      <c r="A9733" s="280" t="s">
        <v>11143</v>
      </c>
      <c r="B9733" s="280" t="s">
        <v>5748</v>
      </c>
      <c r="C9733" s="280" t="s">
        <v>1198</v>
      </c>
      <c r="D9733" s="280" t="s">
        <v>1394</v>
      </c>
      <c r="E9733" s="80">
        <v>1819</v>
      </c>
      <c r="F9733" s="80">
        <v>710199</v>
      </c>
      <c r="G9733" s="80">
        <v>10</v>
      </c>
      <c r="H9733" s="280" t="s">
        <v>1394</v>
      </c>
      <c r="I9733" s="80"/>
    </row>
    <row r="9734" spans="1:9">
      <c r="A9734" s="280" t="s">
        <v>11144</v>
      </c>
      <c r="B9734" s="280" t="s">
        <v>5750</v>
      </c>
      <c r="C9734" s="280" t="s">
        <v>1198</v>
      </c>
      <c r="D9734" s="280" t="s">
        <v>1394</v>
      </c>
      <c r="E9734" s="80">
        <v>42192908.53754133</v>
      </c>
      <c r="F9734" s="80">
        <v>710199</v>
      </c>
      <c r="G9734" s="80">
        <v>10</v>
      </c>
      <c r="H9734" s="280" t="s">
        <v>1394</v>
      </c>
      <c r="I9734" s="80"/>
    </row>
    <row r="9735" spans="1:9">
      <c r="A9735" s="280" t="s">
        <v>11145</v>
      </c>
      <c r="B9735" s="280" t="s">
        <v>5752</v>
      </c>
      <c r="C9735" s="280" t="s">
        <v>1198</v>
      </c>
      <c r="D9735" s="280" t="s">
        <v>1394</v>
      </c>
      <c r="E9735" s="80">
        <v>2.561253958397576E-3</v>
      </c>
      <c r="F9735" s="80">
        <v>710199</v>
      </c>
      <c r="G9735" s="80">
        <v>10</v>
      </c>
      <c r="H9735" s="280" t="s">
        <v>1394</v>
      </c>
      <c r="I9735" s="80"/>
    </row>
    <row r="9736" spans="1:9">
      <c r="A9736" s="280" t="s">
        <v>11146</v>
      </c>
      <c r="B9736" s="280" t="s">
        <v>5754</v>
      </c>
      <c r="C9736" s="280" t="s">
        <v>1198</v>
      </c>
      <c r="D9736" s="280" t="s">
        <v>1394</v>
      </c>
      <c r="E9736" s="80">
        <v>59.409980213350522</v>
      </c>
      <c r="F9736" s="80">
        <v>710199</v>
      </c>
      <c r="G9736" s="80">
        <v>10</v>
      </c>
      <c r="H9736" s="280" t="s">
        <v>1394</v>
      </c>
      <c r="I9736" s="80"/>
    </row>
    <row r="9737" spans="1:9">
      <c r="A9737" s="280" t="s">
        <v>11147</v>
      </c>
      <c r="B9737" s="280" t="s">
        <v>1457</v>
      </c>
      <c r="C9737" s="280" t="s">
        <v>1198</v>
      </c>
      <c r="D9737" s="280" t="s">
        <v>1211</v>
      </c>
      <c r="E9737" s="80">
        <v>5.7389686626498106E-3</v>
      </c>
      <c r="F9737" s="80">
        <v>710199</v>
      </c>
      <c r="G9737" s="80">
        <v>10</v>
      </c>
      <c r="H9737" s="280" t="s">
        <v>1342</v>
      </c>
      <c r="I9737" s="80"/>
    </row>
    <row r="9738" spans="1:9">
      <c r="A9738" s="280" t="s">
        <v>11148</v>
      </c>
      <c r="B9738" s="280" t="s">
        <v>1457</v>
      </c>
      <c r="C9738" s="280" t="s">
        <v>1198</v>
      </c>
      <c r="D9738" s="280" t="s">
        <v>1212</v>
      </c>
      <c r="E9738" s="80">
        <v>6.0169574587832352E-3</v>
      </c>
      <c r="F9738" s="80">
        <v>710199</v>
      </c>
      <c r="G9738" s="80">
        <v>10</v>
      </c>
      <c r="H9738" s="280" t="s">
        <v>1342</v>
      </c>
      <c r="I9738" s="80"/>
    </row>
    <row r="9739" spans="1:9">
      <c r="A9739" s="280" t="s">
        <v>11149</v>
      </c>
      <c r="B9739" s="280" t="s">
        <v>1457</v>
      </c>
      <c r="C9739" s="280" t="s">
        <v>1198</v>
      </c>
      <c r="D9739" s="280" t="s">
        <v>1213</v>
      </c>
      <c r="E9739" s="80">
        <v>5.7389686626498106E-3</v>
      </c>
      <c r="F9739" s="80">
        <v>710199</v>
      </c>
      <c r="G9739" s="80">
        <v>10</v>
      </c>
      <c r="H9739" s="280" t="s">
        <v>1342</v>
      </c>
      <c r="I9739" s="80"/>
    </row>
    <row r="9740" spans="1:9">
      <c r="A9740" s="280" t="s">
        <v>11150</v>
      </c>
      <c r="B9740" s="280" t="s">
        <v>1457</v>
      </c>
      <c r="C9740" s="280" t="s">
        <v>1198</v>
      </c>
      <c r="D9740" s="280" t="s">
        <v>1214</v>
      </c>
      <c r="E9740" s="80">
        <v>6.0140618898860279E-3</v>
      </c>
      <c r="F9740" s="80">
        <v>710199</v>
      </c>
      <c r="G9740" s="80">
        <v>10</v>
      </c>
      <c r="H9740" s="280" t="s">
        <v>1342</v>
      </c>
      <c r="I9740" s="80"/>
    </row>
    <row r="9741" spans="1:9">
      <c r="A9741" s="280" t="s">
        <v>11151</v>
      </c>
      <c r="B9741" s="280" t="s">
        <v>1457</v>
      </c>
      <c r="C9741" s="280" t="s">
        <v>1198</v>
      </c>
      <c r="D9741" s="280" t="s">
        <v>1215</v>
      </c>
      <c r="E9741" s="80">
        <v>6.0169574587832352E-3</v>
      </c>
      <c r="F9741" s="80">
        <v>710199</v>
      </c>
      <c r="G9741" s="80">
        <v>10</v>
      </c>
      <c r="H9741" s="280" t="s">
        <v>1342</v>
      </c>
      <c r="I9741" s="80"/>
    </row>
    <row r="9742" spans="1:9">
      <c r="A9742" s="280" t="s">
        <v>11152</v>
      </c>
      <c r="B9742" s="280" t="s">
        <v>1457</v>
      </c>
      <c r="C9742" s="280" t="s">
        <v>1198</v>
      </c>
      <c r="D9742" s="280" t="s">
        <v>1216</v>
      </c>
      <c r="E9742" s="80">
        <v>1.0962905203255935E-2</v>
      </c>
      <c r="F9742" s="80">
        <v>710199</v>
      </c>
      <c r="G9742" s="80">
        <v>10</v>
      </c>
      <c r="H9742" s="280" t="s">
        <v>1342</v>
      </c>
      <c r="I9742" s="80"/>
    </row>
    <row r="9743" spans="1:9">
      <c r="A9743" s="280" t="s">
        <v>11153</v>
      </c>
      <c r="B9743" s="280" t="s">
        <v>1457</v>
      </c>
      <c r="C9743" s="280" t="s">
        <v>1198</v>
      </c>
      <c r="D9743" s="280" t="s">
        <v>1217</v>
      </c>
      <c r="E9743" s="80">
        <v>5.8542983914259498E-3</v>
      </c>
      <c r="F9743" s="80">
        <v>710199</v>
      </c>
      <c r="G9743" s="80">
        <v>10</v>
      </c>
      <c r="H9743" s="280" t="s">
        <v>1342</v>
      </c>
      <c r="I9743" s="80"/>
    </row>
    <row r="9744" spans="1:9">
      <c r="A9744" s="280" t="s">
        <v>11154</v>
      </c>
      <c r="B9744" s="280" t="s">
        <v>1457</v>
      </c>
      <c r="C9744" s="280" t="s">
        <v>1198</v>
      </c>
      <c r="D9744" s="280" t="s">
        <v>1218</v>
      </c>
      <c r="E9744" s="80">
        <v>9.6244874123893286E-3</v>
      </c>
      <c r="F9744" s="80">
        <v>710199</v>
      </c>
      <c r="G9744" s="80">
        <v>10</v>
      </c>
      <c r="H9744" s="280" t="s">
        <v>1342</v>
      </c>
      <c r="I9744" s="80"/>
    </row>
    <row r="9745" spans="1:9">
      <c r="A9745" s="280" t="s">
        <v>11155</v>
      </c>
      <c r="B9745" s="280" t="s">
        <v>1457</v>
      </c>
      <c r="C9745" s="280" t="s">
        <v>1198</v>
      </c>
      <c r="D9745" s="280" t="s">
        <v>1219</v>
      </c>
      <c r="E9745" s="80">
        <v>6.1252839010153479E-3</v>
      </c>
      <c r="F9745" s="80">
        <v>710199</v>
      </c>
      <c r="G9745" s="80">
        <v>10</v>
      </c>
      <c r="H9745" s="280" t="s">
        <v>1342</v>
      </c>
      <c r="I9745" s="80"/>
    </row>
    <row r="9746" spans="1:9">
      <c r="A9746" s="280" t="s">
        <v>11156</v>
      </c>
      <c r="B9746" s="280" t="s">
        <v>1457</v>
      </c>
      <c r="C9746" s="280" t="s">
        <v>1198</v>
      </c>
      <c r="D9746" s="280" t="s">
        <v>1347</v>
      </c>
      <c r="E9746" s="80">
        <v>4.1146590249193107E-2</v>
      </c>
      <c r="F9746" s="80">
        <v>710199</v>
      </c>
      <c r="G9746" s="80">
        <v>10</v>
      </c>
      <c r="H9746" s="280" t="s">
        <v>1342</v>
      </c>
      <c r="I9746" s="80"/>
    </row>
    <row r="9747" spans="1:9">
      <c r="A9747" s="280" t="s">
        <v>11157</v>
      </c>
      <c r="B9747" s="280" t="s">
        <v>1457</v>
      </c>
      <c r="C9747" s="280" t="s">
        <v>1198</v>
      </c>
      <c r="D9747" s="280" t="s">
        <v>1344</v>
      </c>
      <c r="E9747" s="80">
        <v>9.1842048616854341E-2</v>
      </c>
      <c r="F9747" s="80">
        <v>710199</v>
      </c>
      <c r="G9747" s="80">
        <v>10</v>
      </c>
      <c r="H9747" s="280" t="s">
        <v>1342</v>
      </c>
      <c r="I9747" s="80"/>
    </row>
    <row r="9748" spans="1:9">
      <c r="A9748" s="280" t="s">
        <v>11158</v>
      </c>
      <c r="B9748" s="280" t="s">
        <v>5748</v>
      </c>
      <c r="C9748" s="280" t="s">
        <v>1199</v>
      </c>
      <c r="D9748" s="280" t="s">
        <v>1394</v>
      </c>
      <c r="E9748" s="80">
        <v>17738</v>
      </c>
      <c r="F9748" s="80">
        <v>710199</v>
      </c>
      <c r="G9748" s="80">
        <v>10</v>
      </c>
      <c r="H9748" s="280" t="s">
        <v>1394</v>
      </c>
      <c r="I9748" s="80"/>
    </row>
    <row r="9749" spans="1:9">
      <c r="A9749" s="280" t="s">
        <v>11159</v>
      </c>
      <c r="B9749" s="280" t="s">
        <v>5750</v>
      </c>
      <c r="C9749" s="280" t="s">
        <v>1199</v>
      </c>
      <c r="D9749" s="280" t="s">
        <v>1394</v>
      </c>
      <c r="E9749" s="80">
        <v>92466160.365234375</v>
      </c>
      <c r="F9749" s="80">
        <v>710199</v>
      </c>
      <c r="G9749" s="80">
        <v>10</v>
      </c>
      <c r="H9749" s="280" t="s">
        <v>1394</v>
      </c>
      <c r="I9749" s="80"/>
    </row>
    <row r="9750" spans="1:9">
      <c r="A9750" s="280" t="s">
        <v>11160</v>
      </c>
      <c r="B9750" s="280" t="s">
        <v>5752</v>
      </c>
      <c r="C9750" s="280" t="s">
        <v>1199</v>
      </c>
      <c r="D9750" s="280" t="s">
        <v>1394</v>
      </c>
      <c r="E9750" s="80">
        <v>2.4976098248519076E-2</v>
      </c>
      <c r="F9750" s="80">
        <v>710199</v>
      </c>
      <c r="G9750" s="80">
        <v>10</v>
      </c>
      <c r="H9750" s="280" t="s">
        <v>1394</v>
      </c>
      <c r="I9750" s="80"/>
    </row>
    <row r="9751" spans="1:9">
      <c r="A9751" s="280" t="s">
        <v>11161</v>
      </c>
      <c r="B9751" s="280" t="s">
        <v>5754</v>
      </c>
      <c r="C9751" s="280" t="s">
        <v>1199</v>
      </c>
      <c r="D9751" s="280" t="s">
        <v>1394</v>
      </c>
      <c r="E9751" s="80">
        <v>130.19753669779087</v>
      </c>
      <c r="F9751" s="80">
        <v>710199</v>
      </c>
      <c r="G9751" s="80">
        <v>10</v>
      </c>
      <c r="H9751" s="280" t="s">
        <v>1394</v>
      </c>
      <c r="I9751" s="80"/>
    </row>
    <row r="9752" spans="1:9">
      <c r="A9752" s="280" t="s">
        <v>11162</v>
      </c>
      <c r="B9752" s="280" t="s">
        <v>1457</v>
      </c>
      <c r="C9752" s="280" t="s">
        <v>1199</v>
      </c>
      <c r="D9752" s="280" t="s">
        <v>1211</v>
      </c>
      <c r="E9752" s="80">
        <v>1.0215178143573994E-3</v>
      </c>
      <c r="F9752" s="80">
        <v>710199</v>
      </c>
      <c r="G9752" s="80">
        <v>10</v>
      </c>
      <c r="H9752" s="280" t="s">
        <v>1342</v>
      </c>
      <c r="I9752" s="80"/>
    </row>
    <row r="9753" spans="1:9">
      <c r="A9753" s="280" t="s">
        <v>11163</v>
      </c>
      <c r="B9753" s="280" t="s">
        <v>1457</v>
      </c>
      <c r="C9753" s="280" t="s">
        <v>1199</v>
      </c>
      <c r="D9753" s="280" t="s">
        <v>1212</v>
      </c>
      <c r="E9753" s="80">
        <v>1.2625511406029401E-3</v>
      </c>
      <c r="F9753" s="80">
        <v>710199</v>
      </c>
      <c r="G9753" s="80">
        <v>10</v>
      </c>
      <c r="H9753" s="280" t="s">
        <v>1342</v>
      </c>
      <c r="I9753" s="80"/>
    </row>
    <row r="9754" spans="1:9">
      <c r="A9754" s="280" t="s">
        <v>11164</v>
      </c>
      <c r="B9754" s="280" t="s">
        <v>1457</v>
      </c>
      <c r="C9754" s="280" t="s">
        <v>1199</v>
      </c>
      <c r="D9754" s="280" t="s">
        <v>1213</v>
      </c>
      <c r="E9754" s="80">
        <v>1.0258622164574089E-3</v>
      </c>
      <c r="F9754" s="80">
        <v>710199</v>
      </c>
      <c r="G9754" s="80">
        <v>10</v>
      </c>
      <c r="H9754" s="280" t="s">
        <v>1342</v>
      </c>
      <c r="I9754" s="80"/>
    </row>
    <row r="9755" spans="1:9">
      <c r="A9755" s="280" t="s">
        <v>11165</v>
      </c>
      <c r="B9755" s="280" t="s">
        <v>1457</v>
      </c>
      <c r="C9755" s="280" t="s">
        <v>1199</v>
      </c>
      <c r="D9755" s="280" t="s">
        <v>1214</v>
      </c>
      <c r="E9755" s="80">
        <v>1.0797903327782873E-3</v>
      </c>
      <c r="F9755" s="80">
        <v>710199</v>
      </c>
      <c r="G9755" s="80">
        <v>10</v>
      </c>
      <c r="H9755" s="280" t="s">
        <v>1342</v>
      </c>
      <c r="I9755" s="80"/>
    </row>
    <row r="9756" spans="1:9">
      <c r="A9756" s="280" t="s">
        <v>11166</v>
      </c>
      <c r="B9756" s="280" t="s">
        <v>1457</v>
      </c>
      <c r="C9756" s="280" t="s">
        <v>1199</v>
      </c>
      <c r="D9756" s="280" t="s">
        <v>1215</v>
      </c>
      <c r="E9756" s="80">
        <v>0.21970094154262726</v>
      </c>
      <c r="F9756" s="80">
        <v>710199</v>
      </c>
      <c r="G9756" s="80">
        <v>10</v>
      </c>
      <c r="H9756" s="280" t="s">
        <v>1342</v>
      </c>
      <c r="I9756" s="80"/>
    </row>
    <row r="9757" spans="1:9">
      <c r="A9757" s="280" t="s">
        <v>11167</v>
      </c>
      <c r="B9757" s="280" t="s">
        <v>1457</v>
      </c>
      <c r="C9757" s="280" t="s">
        <v>1199</v>
      </c>
      <c r="D9757" s="280" t="s">
        <v>1216</v>
      </c>
      <c r="E9757" s="80">
        <v>1.1801465625767971E-2</v>
      </c>
      <c r="F9757" s="80">
        <v>710199</v>
      </c>
      <c r="G9757" s="80">
        <v>10</v>
      </c>
      <c r="H9757" s="280" t="s">
        <v>1342</v>
      </c>
      <c r="I9757" s="80"/>
    </row>
    <row r="9758" spans="1:9">
      <c r="A9758" s="280" t="s">
        <v>11168</v>
      </c>
      <c r="B9758" s="280" t="s">
        <v>1457</v>
      </c>
      <c r="C9758" s="280" t="s">
        <v>1199</v>
      </c>
      <c r="D9758" s="280" t="s">
        <v>1217</v>
      </c>
      <c r="E9758" s="80">
        <v>1.1492618370255935E-2</v>
      </c>
      <c r="F9758" s="80">
        <v>710199</v>
      </c>
      <c r="G9758" s="80">
        <v>10</v>
      </c>
      <c r="H9758" s="280" t="s">
        <v>1342</v>
      </c>
      <c r="I9758" s="80"/>
    </row>
    <row r="9759" spans="1:9">
      <c r="A9759" s="280" t="s">
        <v>11169</v>
      </c>
      <c r="B9759" s="280" t="s">
        <v>1457</v>
      </c>
      <c r="C9759" s="280" t="s">
        <v>1199</v>
      </c>
      <c r="D9759" s="280" t="s">
        <v>1218</v>
      </c>
      <c r="E9759" s="80">
        <v>4.2257154034018845E-3</v>
      </c>
      <c r="F9759" s="80">
        <v>710199</v>
      </c>
      <c r="G9759" s="80">
        <v>10</v>
      </c>
      <c r="H9759" s="280" t="s">
        <v>1342</v>
      </c>
      <c r="I9759" s="80"/>
    </row>
    <row r="9760" spans="1:9">
      <c r="A9760" s="280" t="s">
        <v>11170</v>
      </c>
      <c r="B9760" s="280" t="s">
        <v>1457</v>
      </c>
      <c r="C9760" s="280" t="s">
        <v>1199</v>
      </c>
      <c r="D9760" s="280" t="s">
        <v>1219</v>
      </c>
      <c r="E9760" s="80">
        <v>1.1046896076718443E-3</v>
      </c>
      <c r="F9760" s="80">
        <v>710199</v>
      </c>
      <c r="G9760" s="80">
        <v>10</v>
      </c>
      <c r="H9760" s="280" t="s">
        <v>1342</v>
      </c>
      <c r="I9760" s="80"/>
    </row>
    <row r="9761" spans="1:9">
      <c r="A9761" s="280" t="s">
        <v>11171</v>
      </c>
      <c r="B9761" s="280" t="s">
        <v>1457</v>
      </c>
      <c r="C9761" s="280" t="s">
        <v>1199</v>
      </c>
      <c r="D9761" s="280" t="s">
        <v>1347</v>
      </c>
      <c r="E9761" s="80">
        <v>9.2482121237777021E-3</v>
      </c>
      <c r="F9761" s="80">
        <v>710199</v>
      </c>
      <c r="G9761" s="80">
        <v>10</v>
      </c>
      <c r="H9761" s="280" t="s">
        <v>1342</v>
      </c>
      <c r="I9761" s="80"/>
    </row>
    <row r="9762" spans="1:9">
      <c r="A9762" s="280" t="s">
        <v>11172</v>
      </c>
      <c r="B9762" s="280" t="s">
        <v>1457</v>
      </c>
      <c r="C9762" s="280" t="s">
        <v>1199</v>
      </c>
      <c r="D9762" s="280" t="s">
        <v>1344</v>
      </c>
      <c r="E9762" s="80">
        <v>2.0640839580487756E-2</v>
      </c>
      <c r="F9762" s="80">
        <v>710199</v>
      </c>
      <c r="G9762" s="80">
        <v>10</v>
      </c>
      <c r="H9762" s="280" t="s">
        <v>1342</v>
      </c>
      <c r="I9762" s="80"/>
    </row>
    <row r="9763" spans="1:9">
      <c r="A9763" s="280" t="s">
        <v>11173</v>
      </c>
      <c r="B9763" s="280" t="s">
        <v>1457</v>
      </c>
      <c r="C9763" s="280" t="s">
        <v>1181</v>
      </c>
      <c r="D9763" s="280" t="s">
        <v>1211</v>
      </c>
      <c r="E9763" s="80">
        <v>2.1050577982143468E-2</v>
      </c>
      <c r="F9763" s="80">
        <v>710199</v>
      </c>
      <c r="G9763" s="80">
        <v>10</v>
      </c>
      <c r="H9763" s="280" t="s">
        <v>1342</v>
      </c>
      <c r="I9763" s="80"/>
    </row>
    <row r="9764" spans="1:9">
      <c r="A9764" s="280" t="s">
        <v>11174</v>
      </c>
      <c r="B9764" s="280" t="s">
        <v>1457</v>
      </c>
      <c r="C9764" s="280" t="s">
        <v>1181</v>
      </c>
      <c r="D9764" s="280" t="s">
        <v>1212</v>
      </c>
      <c r="E9764" s="80">
        <v>0.62609991485146899</v>
      </c>
      <c r="F9764" s="80">
        <v>710199</v>
      </c>
      <c r="G9764" s="80">
        <v>10</v>
      </c>
      <c r="H9764" s="280" t="s">
        <v>1342</v>
      </c>
      <c r="I9764" s="80"/>
    </row>
    <row r="9765" spans="1:9">
      <c r="A9765" s="280" t="s">
        <v>11175</v>
      </c>
      <c r="B9765" s="280" t="s">
        <v>1457</v>
      </c>
      <c r="C9765" s="280" t="s">
        <v>1181</v>
      </c>
      <c r="D9765" s="280" t="s">
        <v>1213</v>
      </c>
      <c r="E9765" s="80">
        <v>2.1745064375901253E-2</v>
      </c>
      <c r="F9765" s="80">
        <v>710199</v>
      </c>
      <c r="G9765" s="80">
        <v>10</v>
      </c>
      <c r="H9765" s="280" t="s">
        <v>1342</v>
      </c>
      <c r="I9765" s="80"/>
    </row>
    <row r="9766" spans="1:9">
      <c r="A9766" s="280" t="s">
        <v>11176</v>
      </c>
      <c r="B9766" s="280" t="s">
        <v>1457</v>
      </c>
      <c r="C9766" s="280" t="s">
        <v>1181</v>
      </c>
      <c r="D9766" s="280" t="s">
        <v>1214</v>
      </c>
      <c r="E9766" s="80">
        <v>2.2467287708352882E-2</v>
      </c>
      <c r="F9766" s="80">
        <v>710199</v>
      </c>
      <c r="G9766" s="80">
        <v>10</v>
      </c>
      <c r="H9766" s="280" t="s">
        <v>1342</v>
      </c>
      <c r="I9766" s="80"/>
    </row>
    <row r="9767" spans="1:9">
      <c r="A9767" s="280" t="s">
        <v>11177</v>
      </c>
      <c r="B9767" s="280" t="s">
        <v>1457</v>
      </c>
      <c r="C9767" s="280" t="s">
        <v>1181</v>
      </c>
      <c r="D9767" s="280" t="s">
        <v>1215</v>
      </c>
      <c r="E9767" s="80">
        <v>2.242077190646186</v>
      </c>
      <c r="F9767" s="80">
        <v>710199</v>
      </c>
      <c r="G9767" s="80">
        <v>10</v>
      </c>
      <c r="H9767" s="280" t="s">
        <v>1342</v>
      </c>
      <c r="I9767" s="80"/>
    </row>
    <row r="9768" spans="1:9">
      <c r="A9768" s="280" t="s">
        <v>11178</v>
      </c>
      <c r="B9768" s="280" t="s">
        <v>1457</v>
      </c>
      <c r="C9768" s="280" t="s">
        <v>1181</v>
      </c>
      <c r="D9768" s="280" t="s">
        <v>1216</v>
      </c>
      <c r="E9768" s="80">
        <v>0.57479157190145735</v>
      </c>
      <c r="F9768" s="80">
        <v>710199</v>
      </c>
      <c r="G9768" s="80">
        <v>10</v>
      </c>
      <c r="H9768" s="280" t="s">
        <v>1342</v>
      </c>
      <c r="I9768" s="80"/>
    </row>
    <row r="9769" spans="1:9">
      <c r="A9769" s="280" t="s">
        <v>11179</v>
      </c>
      <c r="B9769" s="280" t="s">
        <v>1457</v>
      </c>
      <c r="C9769" s="280" t="s">
        <v>1181</v>
      </c>
      <c r="D9769" s="280" t="s">
        <v>1217</v>
      </c>
      <c r="E9769" s="80">
        <v>0.57046579926546381</v>
      </c>
      <c r="F9769" s="80">
        <v>710199</v>
      </c>
      <c r="G9769" s="80">
        <v>10</v>
      </c>
      <c r="H9769" s="280" t="s">
        <v>1342</v>
      </c>
      <c r="I9769" s="80"/>
    </row>
    <row r="9770" spans="1:9">
      <c r="A9770" s="280" t="s">
        <v>11180</v>
      </c>
      <c r="B9770" s="280" t="s">
        <v>1457</v>
      </c>
      <c r="C9770" s="280" t="s">
        <v>1181</v>
      </c>
      <c r="D9770" s="280" t="s">
        <v>1218</v>
      </c>
      <c r="E9770" s="80">
        <v>0.35973615708759021</v>
      </c>
      <c r="F9770" s="80">
        <v>710199</v>
      </c>
      <c r="G9770" s="80">
        <v>10</v>
      </c>
      <c r="H9770" s="280" t="s">
        <v>1342</v>
      </c>
      <c r="I9770" s="80"/>
    </row>
    <row r="9771" spans="1:9">
      <c r="A9771" s="280" t="s">
        <v>11181</v>
      </c>
      <c r="B9771" s="280" t="s">
        <v>1457</v>
      </c>
      <c r="C9771" s="280" t="s">
        <v>1181</v>
      </c>
      <c r="D9771" s="280" t="s">
        <v>1219</v>
      </c>
      <c r="E9771" s="80">
        <v>21544.816789891072</v>
      </c>
      <c r="F9771" s="80">
        <v>710199</v>
      </c>
      <c r="G9771" s="80">
        <v>10</v>
      </c>
      <c r="H9771" s="280" t="s">
        <v>1342</v>
      </c>
      <c r="I9771" s="80"/>
    </row>
    <row r="9772" spans="1:9">
      <c r="A9772" s="280" t="s">
        <v>11182</v>
      </c>
      <c r="B9772" s="280" t="s">
        <v>1457</v>
      </c>
      <c r="C9772" s="280" t="s">
        <v>1181</v>
      </c>
      <c r="D9772" s="280" t="s">
        <v>1347</v>
      </c>
      <c r="E9772" s="80">
        <v>0.42022022403374271</v>
      </c>
      <c r="F9772" s="80">
        <v>710199</v>
      </c>
      <c r="G9772" s="80">
        <v>10</v>
      </c>
      <c r="H9772" s="280" t="s">
        <v>1342</v>
      </c>
      <c r="I9772" s="80"/>
    </row>
    <row r="9773" spans="1:9">
      <c r="A9773" s="280" t="s">
        <v>11183</v>
      </c>
      <c r="B9773" s="280" t="s">
        <v>1457</v>
      </c>
      <c r="C9773" s="280" t="s">
        <v>1181</v>
      </c>
      <c r="D9773" s="280" t="s">
        <v>1344</v>
      </c>
      <c r="E9773" s="80">
        <v>1.0284997513858969</v>
      </c>
      <c r="F9773" s="80">
        <v>710199</v>
      </c>
      <c r="G9773" s="80">
        <v>10</v>
      </c>
      <c r="H9773" s="280" t="s">
        <v>1342</v>
      </c>
      <c r="I9773" s="80"/>
    </row>
    <row r="9774" spans="1:9">
      <c r="A9774" s="280" t="s">
        <v>11184</v>
      </c>
      <c r="B9774" s="280" t="s">
        <v>5748</v>
      </c>
      <c r="C9774" s="280" t="s">
        <v>1182</v>
      </c>
      <c r="D9774" s="280" t="s">
        <v>1394</v>
      </c>
      <c r="E9774" s="80">
        <v>255980</v>
      </c>
      <c r="F9774" s="80">
        <v>710199</v>
      </c>
      <c r="G9774" s="80">
        <v>10</v>
      </c>
      <c r="H9774" s="280" t="s">
        <v>1394</v>
      </c>
      <c r="I9774" s="80"/>
    </row>
    <row r="9775" spans="1:9">
      <c r="A9775" s="280" t="s">
        <v>11185</v>
      </c>
      <c r="B9775" s="280" t="s">
        <v>5750</v>
      </c>
      <c r="C9775" s="280" t="s">
        <v>1182</v>
      </c>
      <c r="D9775" s="280" t="s">
        <v>1394</v>
      </c>
      <c r="E9775" s="80">
        <v>1040798044626.093</v>
      </c>
      <c r="F9775" s="80">
        <v>710199</v>
      </c>
      <c r="G9775" s="80">
        <v>10</v>
      </c>
      <c r="H9775" s="280" t="s">
        <v>1394</v>
      </c>
      <c r="I9775" s="80"/>
    </row>
    <row r="9776" spans="1:9">
      <c r="A9776" s="280" t="s">
        <v>11186</v>
      </c>
      <c r="B9776" s="280" t="s">
        <v>5752</v>
      </c>
      <c r="C9776" s="280" t="s">
        <v>1182</v>
      </c>
      <c r="D9776" s="280" t="s">
        <v>1394</v>
      </c>
      <c r="E9776" s="80">
        <v>0.36043418816416245</v>
      </c>
      <c r="F9776" s="80">
        <v>710199</v>
      </c>
      <c r="G9776" s="80">
        <v>10</v>
      </c>
      <c r="H9776" s="280" t="s">
        <v>1394</v>
      </c>
      <c r="I9776" s="80"/>
    </row>
    <row r="9777" spans="1:9">
      <c r="A9777" s="280" t="s">
        <v>11187</v>
      </c>
      <c r="B9777" s="280" t="s">
        <v>5754</v>
      </c>
      <c r="C9777" s="280" t="s">
        <v>1182</v>
      </c>
      <c r="D9777" s="280" t="s">
        <v>1394</v>
      </c>
      <c r="E9777" s="80">
        <v>1465501.9855365793</v>
      </c>
      <c r="F9777" s="80">
        <v>710199</v>
      </c>
      <c r="G9777" s="80">
        <v>10</v>
      </c>
      <c r="H9777" s="280" t="s">
        <v>1394</v>
      </c>
      <c r="I9777" s="80"/>
    </row>
    <row r="9778" spans="1:9">
      <c r="A9778" s="280" t="s">
        <v>11188</v>
      </c>
      <c r="B9778" s="280" t="s">
        <v>5748</v>
      </c>
      <c r="C9778" s="280" t="s">
        <v>1200</v>
      </c>
      <c r="D9778" s="280" t="s">
        <v>1394</v>
      </c>
      <c r="E9778" s="80">
        <v>260073</v>
      </c>
      <c r="F9778" s="80">
        <v>710199</v>
      </c>
      <c r="G9778" s="80">
        <v>10</v>
      </c>
      <c r="H9778" s="280" t="s">
        <v>1394</v>
      </c>
      <c r="I9778" s="80"/>
    </row>
    <row r="9779" spans="1:9">
      <c r="A9779" s="280" t="s">
        <v>11189</v>
      </c>
      <c r="B9779" s="280" t="s">
        <v>5750</v>
      </c>
      <c r="C9779" s="280" t="s">
        <v>1200</v>
      </c>
      <c r="D9779" s="280" t="s">
        <v>1394</v>
      </c>
      <c r="E9779" s="80">
        <v>1551218600</v>
      </c>
      <c r="F9779" s="80">
        <v>710199</v>
      </c>
      <c r="G9779" s="80">
        <v>10</v>
      </c>
      <c r="H9779" s="280" t="s">
        <v>1394</v>
      </c>
      <c r="I9779" s="80"/>
    </row>
    <row r="9780" spans="1:9">
      <c r="A9780" s="280" t="s">
        <v>11190</v>
      </c>
      <c r="B9780" s="280" t="s">
        <v>5752</v>
      </c>
      <c r="C9780" s="280" t="s">
        <v>1200</v>
      </c>
      <c r="D9780" s="280" t="s">
        <v>1394</v>
      </c>
      <c r="E9780" s="80">
        <v>0.36619736158456995</v>
      </c>
      <c r="F9780" s="80">
        <v>710199</v>
      </c>
      <c r="G9780" s="80">
        <v>10</v>
      </c>
      <c r="H9780" s="280" t="s">
        <v>1394</v>
      </c>
      <c r="I9780" s="80"/>
    </row>
    <row r="9781" spans="1:9">
      <c r="A9781" s="280" t="s">
        <v>11191</v>
      </c>
      <c r="B9781" s="280" t="s">
        <v>5754</v>
      </c>
      <c r="C9781" s="280" t="s">
        <v>1200</v>
      </c>
      <c r="D9781" s="280" t="s">
        <v>1394</v>
      </c>
      <c r="E9781" s="80">
        <v>2184.202737542576</v>
      </c>
      <c r="F9781" s="80">
        <v>710199</v>
      </c>
      <c r="G9781" s="80">
        <v>10</v>
      </c>
      <c r="H9781" s="280" t="s">
        <v>1394</v>
      </c>
      <c r="I9781" s="80"/>
    </row>
    <row r="9782" spans="1:9">
      <c r="A9782" s="280" t="s">
        <v>11192</v>
      </c>
      <c r="B9782" s="280" t="s">
        <v>1457</v>
      </c>
      <c r="C9782" s="280" t="s">
        <v>1200</v>
      </c>
      <c r="D9782" s="280" t="s">
        <v>1211</v>
      </c>
      <c r="E9782" s="80">
        <v>1.3060464587253265E-3</v>
      </c>
      <c r="F9782" s="80">
        <v>710199</v>
      </c>
      <c r="G9782" s="80">
        <v>10</v>
      </c>
      <c r="H9782" s="280" t="s">
        <v>1342</v>
      </c>
      <c r="I9782" s="80"/>
    </row>
    <row r="9783" spans="1:9">
      <c r="A9783" s="280" t="s">
        <v>11193</v>
      </c>
      <c r="B9783" s="280" t="s">
        <v>1457</v>
      </c>
      <c r="C9783" s="280" t="s">
        <v>1200</v>
      </c>
      <c r="D9783" s="280" t="s">
        <v>1212</v>
      </c>
      <c r="E9783" s="80">
        <v>1.5091552690823619E-3</v>
      </c>
      <c r="F9783" s="80">
        <v>710199</v>
      </c>
      <c r="G9783" s="80">
        <v>10</v>
      </c>
      <c r="H9783" s="280" t="s">
        <v>1342</v>
      </c>
      <c r="I9783" s="80"/>
    </row>
    <row r="9784" spans="1:9">
      <c r="A9784" s="280" t="s">
        <v>11194</v>
      </c>
      <c r="B9784" s="280" t="s">
        <v>1457</v>
      </c>
      <c r="C9784" s="280" t="s">
        <v>1200</v>
      </c>
      <c r="D9784" s="280" t="s">
        <v>1213</v>
      </c>
      <c r="E9784" s="80">
        <v>1.3100408800397953E-3</v>
      </c>
      <c r="F9784" s="80">
        <v>710199</v>
      </c>
      <c r="G9784" s="80">
        <v>10</v>
      </c>
      <c r="H9784" s="280" t="s">
        <v>1342</v>
      </c>
      <c r="I9784" s="80"/>
    </row>
    <row r="9785" spans="1:9">
      <c r="A9785" s="280" t="s">
        <v>11195</v>
      </c>
      <c r="B9785" s="280" t="s">
        <v>1457</v>
      </c>
      <c r="C9785" s="280" t="s">
        <v>1200</v>
      </c>
      <c r="D9785" s="280" t="s">
        <v>1214</v>
      </c>
      <c r="E9785" s="80">
        <v>1.386737042355636E-3</v>
      </c>
      <c r="F9785" s="80">
        <v>710199</v>
      </c>
      <c r="G9785" s="80">
        <v>10</v>
      </c>
      <c r="H9785" s="280" t="s">
        <v>1342</v>
      </c>
      <c r="I9785" s="80"/>
    </row>
    <row r="9786" spans="1:9">
      <c r="A9786" s="280" t="s">
        <v>11196</v>
      </c>
      <c r="B9786" s="280" t="s">
        <v>1457</v>
      </c>
      <c r="C9786" s="280" t="s">
        <v>1200</v>
      </c>
      <c r="D9786" s="280" t="s">
        <v>1215</v>
      </c>
      <c r="E9786" s="80">
        <v>1.5073258535040991E-3</v>
      </c>
      <c r="F9786" s="80">
        <v>710199</v>
      </c>
      <c r="G9786" s="80">
        <v>10</v>
      </c>
      <c r="H9786" s="280" t="s">
        <v>1342</v>
      </c>
      <c r="I9786" s="80"/>
    </row>
    <row r="9787" spans="1:9">
      <c r="A9787" s="280" t="s">
        <v>11197</v>
      </c>
      <c r="B9787" s="280" t="s">
        <v>1457</v>
      </c>
      <c r="C9787" s="280" t="s">
        <v>1200</v>
      </c>
      <c r="D9787" s="280" t="s">
        <v>1216</v>
      </c>
      <c r="E9787" s="80">
        <v>2.0518493962629705E-3</v>
      </c>
      <c r="F9787" s="80">
        <v>710199</v>
      </c>
      <c r="G9787" s="80">
        <v>10</v>
      </c>
      <c r="H9787" s="280" t="s">
        <v>1342</v>
      </c>
      <c r="I9787" s="80"/>
    </row>
    <row r="9788" spans="1:9">
      <c r="A9788" s="280" t="s">
        <v>11198</v>
      </c>
      <c r="B9788" s="280" t="s">
        <v>1457</v>
      </c>
      <c r="C9788" s="280" t="s">
        <v>1200</v>
      </c>
      <c r="D9788" s="280" t="s">
        <v>1217</v>
      </c>
      <c r="E9788" s="80">
        <v>1.4632796497084683E-3</v>
      </c>
      <c r="F9788" s="80">
        <v>710199</v>
      </c>
      <c r="G9788" s="80">
        <v>10</v>
      </c>
      <c r="H9788" s="280" t="s">
        <v>1342</v>
      </c>
      <c r="I9788" s="80"/>
    </row>
    <row r="9789" spans="1:9">
      <c r="A9789" s="280" t="s">
        <v>11199</v>
      </c>
      <c r="B9789" s="280" t="s">
        <v>1457</v>
      </c>
      <c r="C9789" s="280" t="s">
        <v>1200</v>
      </c>
      <c r="D9789" s="280" t="s">
        <v>1218</v>
      </c>
      <c r="E9789" s="80">
        <v>1.7469715269361331E-3</v>
      </c>
      <c r="F9789" s="80">
        <v>710199</v>
      </c>
      <c r="G9789" s="80">
        <v>10</v>
      </c>
      <c r="H9789" s="280" t="s">
        <v>1342</v>
      </c>
      <c r="I9789" s="80"/>
    </row>
    <row r="9790" spans="1:9">
      <c r="A9790" s="280" t="s">
        <v>11200</v>
      </c>
      <c r="B9790" s="280" t="s">
        <v>1457</v>
      </c>
      <c r="C9790" s="280" t="s">
        <v>1200</v>
      </c>
      <c r="D9790" s="280" t="s">
        <v>1219</v>
      </c>
      <c r="E9790" s="80">
        <v>1.4320786583824077E-3</v>
      </c>
      <c r="F9790" s="80">
        <v>710199</v>
      </c>
      <c r="G9790" s="80">
        <v>10</v>
      </c>
      <c r="H9790" s="280" t="s">
        <v>1342</v>
      </c>
      <c r="I9790" s="80"/>
    </row>
    <row r="9791" spans="1:9">
      <c r="A9791" s="280" t="s">
        <v>11201</v>
      </c>
      <c r="B9791" s="280" t="s">
        <v>1457</v>
      </c>
      <c r="C9791" s="280" t="s">
        <v>1200</v>
      </c>
      <c r="D9791" s="280" t="s">
        <v>1347</v>
      </c>
      <c r="E9791" s="80">
        <v>8.5252442309796291E-3</v>
      </c>
      <c r="F9791" s="80">
        <v>710199</v>
      </c>
      <c r="G9791" s="80">
        <v>10</v>
      </c>
      <c r="H9791" s="280" t="s">
        <v>1342</v>
      </c>
      <c r="I9791" s="80"/>
    </row>
    <row r="9792" spans="1:9">
      <c r="A9792" s="280" t="s">
        <v>11202</v>
      </c>
      <c r="B9792" s="280" t="s">
        <v>1457</v>
      </c>
      <c r="C9792" s="280" t="s">
        <v>1200</v>
      </c>
      <c r="D9792" s="280" t="s">
        <v>1344</v>
      </c>
      <c r="E9792" s="80">
        <v>2.2359742392980803E-2</v>
      </c>
      <c r="F9792" s="80">
        <v>710199</v>
      </c>
      <c r="G9792" s="80">
        <v>10</v>
      </c>
      <c r="H9792" s="280" t="s">
        <v>1342</v>
      </c>
      <c r="I9792" s="80"/>
    </row>
    <row r="9793" spans="1:9">
      <c r="A9793" s="280" t="s">
        <v>11203</v>
      </c>
      <c r="B9793" s="280" t="s">
        <v>5748</v>
      </c>
      <c r="C9793" s="280" t="s">
        <v>1201</v>
      </c>
      <c r="D9793" s="280" t="s">
        <v>1394</v>
      </c>
      <c r="E9793" s="80">
        <v>558507</v>
      </c>
      <c r="F9793" s="80">
        <v>710199</v>
      </c>
      <c r="G9793" s="80">
        <v>10</v>
      </c>
      <c r="H9793" s="280" t="s">
        <v>1394</v>
      </c>
      <c r="I9793" s="80"/>
    </row>
    <row r="9794" spans="1:9">
      <c r="A9794" s="280" t="s">
        <v>11204</v>
      </c>
      <c r="B9794" s="280" t="s">
        <v>5750</v>
      </c>
      <c r="C9794" s="280" t="s">
        <v>1201</v>
      </c>
      <c r="D9794" s="280" t="s">
        <v>1394</v>
      </c>
      <c r="E9794" s="80">
        <v>67957250466</v>
      </c>
      <c r="F9794" s="80">
        <v>710199</v>
      </c>
      <c r="G9794" s="80">
        <v>10</v>
      </c>
      <c r="H9794" s="280" t="s">
        <v>1394</v>
      </c>
      <c r="I9794" s="80"/>
    </row>
    <row r="9795" spans="1:9">
      <c r="A9795" s="280" t="s">
        <v>11205</v>
      </c>
      <c r="B9795" s="280" t="s">
        <v>5752</v>
      </c>
      <c r="C9795" s="280" t="s">
        <v>1201</v>
      </c>
      <c r="D9795" s="280" t="s">
        <v>1394</v>
      </c>
      <c r="E9795" s="80">
        <v>0.786409161375896</v>
      </c>
      <c r="F9795" s="80">
        <v>710199</v>
      </c>
      <c r="G9795" s="80">
        <v>10</v>
      </c>
      <c r="H9795" s="280" t="s">
        <v>1394</v>
      </c>
      <c r="I9795" s="80"/>
    </row>
    <row r="9796" spans="1:9">
      <c r="A9796" s="280" t="s">
        <v>11206</v>
      </c>
      <c r="B9796" s="280" t="s">
        <v>5754</v>
      </c>
      <c r="C9796" s="280" t="s">
        <v>1201</v>
      </c>
      <c r="D9796" s="280" t="s">
        <v>1394</v>
      </c>
      <c r="E9796" s="80">
        <v>95687.617788816933</v>
      </c>
      <c r="F9796" s="80">
        <v>710199</v>
      </c>
      <c r="G9796" s="80">
        <v>10</v>
      </c>
      <c r="H9796" s="280" t="s">
        <v>1394</v>
      </c>
      <c r="I9796" s="80"/>
    </row>
    <row r="9797" spans="1:9">
      <c r="A9797" s="280" t="s">
        <v>11207</v>
      </c>
      <c r="B9797" s="280" t="s">
        <v>1457</v>
      </c>
      <c r="C9797" s="280" t="s">
        <v>1201</v>
      </c>
      <c r="D9797" s="280" t="s">
        <v>1211</v>
      </c>
      <c r="E9797" s="80">
        <v>2.5768792024000817E-2</v>
      </c>
      <c r="F9797" s="80">
        <v>710199</v>
      </c>
      <c r="G9797" s="80">
        <v>10</v>
      </c>
      <c r="H9797" s="280" t="s">
        <v>1342</v>
      </c>
      <c r="I9797" s="80"/>
    </row>
    <row r="9798" spans="1:9">
      <c r="A9798" s="280" t="s">
        <v>11208</v>
      </c>
      <c r="B9798" s="280" t="s">
        <v>1457</v>
      </c>
      <c r="C9798" s="280" t="s">
        <v>1201</v>
      </c>
      <c r="D9798" s="280" t="s">
        <v>1212</v>
      </c>
      <c r="E9798" s="80">
        <v>4.530801617590046E-2</v>
      </c>
      <c r="F9798" s="80">
        <v>710199</v>
      </c>
      <c r="G9798" s="80">
        <v>10</v>
      </c>
      <c r="H9798" s="280" t="s">
        <v>1342</v>
      </c>
      <c r="I9798" s="80"/>
    </row>
    <row r="9799" spans="1:9">
      <c r="A9799" s="280" t="s">
        <v>11209</v>
      </c>
      <c r="B9799" s="280" t="s">
        <v>1457</v>
      </c>
      <c r="C9799" s="280" t="s">
        <v>1201</v>
      </c>
      <c r="D9799" s="280" t="s">
        <v>1213</v>
      </c>
      <c r="E9799" s="80">
        <v>2.5852740669105197E-2</v>
      </c>
      <c r="F9799" s="80">
        <v>710199</v>
      </c>
      <c r="G9799" s="80">
        <v>10</v>
      </c>
      <c r="H9799" s="280" t="s">
        <v>1342</v>
      </c>
      <c r="I9799" s="80"/>
    </row>
    <row r="9800" spans="1:9">
      <c r="A9800" s="280" t="s">
        <v>11210</v>
      </c>
      <c r="B9800" s="280" t="s">
        <v>1457</v>
      </c>
      <c r="C9800" s="280" t="s">
        <v>1201</v>
      </c>
      <c r="D9800" s="280" t="s">
        <v>1214</v>
      </c>
      <c r="E9800" s="80">
        <v>2.7185380075885168E-2</v>
      </c>
      <c r="F9800" s="80">
        <v>710199</v>
      </c>
      <c r="G9800" s="80">
        <v>10</v>
      </c>
      <c r="H9800" s="280" t="s">
        <v>1342</v>
      </c>
      <c r="I9800" s="80"/>
    </row>
    <row r="9801" spans="1:9">
      <c r="A9801" s="280" t="s">
        <v>11211</v>
      </c>
      <c r="B9801" s="280" t="s">
        <v>1457</v>
      </c>
      <c r="C9801" s="280" t="s">
        <v>1201</v>
      </c>
      <c r="D9801" s="280" t="s">
        <v>1215</v>
      </c>
      <c r="E9801" s="80">
        <v>0.15663082902831776</v>
      </c>
      <c r="F9801" s="80">
        <v>710199</v>
      </c>
      <c r="G9801" s="80">
        <v>10</v>
      </c>
      <c r="H9801" s="280" t="s">
        <v>1342</v>
      </c>
      <c r="I9801" s="80"/>
    </row>
    <row r="9802" spans="1:9">
      <c r="A9802" s="280" t="s">
        <v>11212</v>
      </c>
      <c r="B9802" s="280" t="s">
        <v>1457</v>
      </c>
      <c r="C9802" s="280" t="s">
        <v>1201</v>
      </c>
      <c r="D9802" s="280" t="s">
        <v>1216</v>
      </c>
      <c r="E9802" s="80">
        <v>5.4905938358563423E-2</v>
      </c>
      <c r="F9802" s="80">
        <v>710199</v>
      </c>
      <c r="G9802" s="80">
        <v>10</v>
      </c>
      <c r="H9802" s="280" t="s">
        <v>1342</v>
      </c>
      <c r="I9802" s="80"/>
    </row>
    <row r="9803" spans="1:9">
      <c r="A9803" s="280" t="s">
        <v>11213</v>
      </c>
      <c r="B9803" s="280" t="s">
        <v>1457</v>
      </c>
      <c r="C9803" s="280" t="s">
        <v>1201</v>
      </c>
      <c r="D9803" s="280" t="s">
        <v>1217</v>
      </c>
      <c r="E9803" s="80">
        <v>4.4759194488047167E-2</v>
      </c>
      <c r="F9803" s="80">
        <v>710199</v>
      </c>
      <c r="G9803" s="80">
        <v>10</v>
      </c>
      <c r="H9803" s="280" t="s">
        <v>1342</v>
      </c>
      <c r="I9803" s="80"/>
    </row>
    <row r="9804" spans="1:9">
      <c r="A9804" s="280" t="s">
        <v>11214</v>
      </c>
      <c r="B9804" s="280" t="s">
        <v>1457</v>
      </c>
      <c r="C9804" s="280" t="s">
        <v>1201</v>
      </c>
      <c r="D9804" s="280" t="s">
        <v>1218</v>
      </c>
      <c r="E9804" s="80">
        <v>4.3329156062141577E-2</v>
      </c>
      <c r="F9804" s="80">
        <v>710199</v>
      </c>
      <c r="G9804" s="80">
        <v>10</v>
      </c>
      <c r="H9804" s="280" t="s">
        <v>1342</v>
      </c>
      <c r="I9804" s="80"/>
    </row>
    <row r="9805" spans="1:9">
      <c r="A9805" s="280" t="s">
        <v>11215</v>
      </c>
      <c r="B9805" s="280" t="s">
        <v>1457</v>
      </c>
      <c r="C9805" s="280" t="s">
        <v>1201</v>
      </c>
      <c r="D9805" s="280" t="s">
        <v>1219</v>
      </c>
      <c r="E9805" s="80">
        <v>6126.2750390924057</v>
      </c>
      <c r="F9805" s="80">
        <v>710199</v>
      </c>
      <c r="G9805" s="80">
        <v>10</v>
      </c>
      <c r="H9805" s="280" t="s">
        <v>1342</v>
      </c>
      <c r="I9805" s="80"/>
    </row>
    <row r="9806" spans="1:9">
      <c r="A9806" s="280" t="s">
        <v>11216</v>
      </c>
      <c r="B9806" s="280" t="s">
        <v>1457</v>
      </c>
      <c r="C9806" s="280" t="s">
        <v>1201</v>
      </c>
      <c r="D9806" s="280" t="s">
        <v>1347</v>
      </c>
      <c r="E9806" s="80">
        <v>0.187439710030848</v>
      </c>
      <c r="F9806" s="80">
        <v>710199</v>
      </c>
      <c r="G9806" s="80">
        <v>10</v>
      </c>
      <c r="H9806" s="280" t="s">
        <v>1342</v>
      </c>
      <c r="I9806" s="80"/>
    </row>
    <row r="9807" spans="1:9">
      <c r="A9807" s="280" t="s">
        <v>11217</v>
      </c>
      <c r="B9807" s="280" t="s">
        <v>1457</v>
      </c>
      <c r="C9807" s="280" t="s">
        <v>1201</v>
      </c>
      <c r="D9807" s="280" t="s">
        <v>1344</v>
      </c>
      <c r="E9807" s="80">
        <v>0.46440738590574621</v>
      </c>
      <c r="F9807" s="80">
        <v>710199</v>
      </c>
      <c r="G9807" s="80">
        <v>10</v>
      </c>
      <c r="H9807" s="280" t="s">
        <v>1342</v>
      </c>
      <c r="I9807" s="80"/>
    </row>
    <row r="9808" spans="1:9">
      <c r="A9808" s="280" t="s">
        <v>11218</v>
      </c>
      <c r="B9808" s="280" t="s">
        <v>5748</v>
      </c>
      <c r="C9808" s="280" t="s">
        <v>1202</v>
      </c>
      <c r="D9808" s="280" t="s">
        <v>1394</v>
      </c>
      <c r="E9808" s="80">
        <v>0</v>
      </c>
      <c r="F9808" s="80">
        <v>710199</v>
      </c>
      <c r="G9808" s="80">
        <v>10</v>
      </c>
      <c r="H9808" s="280" t="s">
        <v>1394</v>
      </c>
      <c r="I9808" s="80"/>
    </row>
    <row r="9809" spans="1:9">
      <c r="A9809" s="280" t="s">
        <v>11219</v>
      </c>
      <c r="B9809" s="280" t="s">
        <v>5750</v>
      </c>
      <c r="C9809" s="280" t="s">
        <v>1202</v>
      </c>
      <c r="D9809" s="280" t="s">
        <v>1394</v>
      </c>
      <c r="E9809" s="80">
        <v>0</v>
      </c>
      <c r="F9809" s="80">
        <v>710199</v>
      </c>
      <c r="G9809" s="80">
        <v>10</v>
      </c>
      <c r="H9809" s="280" t="s">
        <v>1394</v>
      </c>
      <c r="I9809" s="80"/>
    </row>
    <row r="9810" spans="1:9">
      <c r="A9810" s="280" t="s">
        <v>11220</v>
      </c>
      <c r="B9810" s="280" t="s">
        <v>5752</v>
      </c>
      <c r="C9810" s="280" t="s">
        <v>1202</v>
      </c>
      <c r="D9810" s="280" t="s">
        <v>1394</v>
      </c>
      <c r="E9810" s="80">
        <v>0</v>
      </c>
      <c r="F9810" s="80">
        <v>710199</v>
      </c>
      <c r="G9810" s="80">
        <v>10</v>
      </c>
      <c r="H9810" s="280" t="s">
        <v>1394</v>
      </c>
      <c r="I9810" s="80"/>
    </row>
    <row r="9811" spans="1:9">
      <c r="A9811" s="280" t="s">
        <v>11221</v>
      </c>
      <c r="B9811" s="280" t="s">
        <v>5754</v>
      </c>
      <c r="C9811" s="280" t="s">
        <v>1202</v>
      </c>
      <c r="D9811" s="280" t="s">
        <v>1394</v>
      </c>
      <c r="E9811" s="80">
        <v>0</v>
      </c>
      <c r="F9811" s="80">
        <v>710199</v>
      </c>
      <c r="G9811" s="80">
        <v>10</v>
      </c>
      <c r="H9811" s="280" t="s">
        <v>1394</v>
      </c>
      <c r="I9811" s="80"/>
    </row>
    <row r="9812" spans="1:9">
      <c r="A9812" s="280" t="s">
        <v>11222</v>
      </c>
      <c r="B9812" s="280" t="s">
        <v>5748</v>
      </c>
      <c r="C9812" s="280" t="s">
        <v>1203</v>
      </c>
      <c r="D9812" s="280" t="s">
        <v>1394</v>
      </c>
      <c r="E9812" s="80">
        <v>17583</v>
      </c>
      <c r="F9812" s="80">
        <v>710199</v>
      </c>
      <c r="G9812" s="80">
        <v>10</v>
      </c>
      <c r="H9812" s="280" t="s">
        <v>1394</v>
      </c>
      <c r="I9812" s="80"/>
    </row>
    <row r="9813" spans="1:9">
      <c r="A9813" s="280" t="s">
        <v>11223</v>
      </c>
      <c r="B9813" s="280" t="s">
        <v>5750</v>
      </c>
      <c r="C9813" s="280" t="s">
        <v>1203</v>
      </c>
      <c r="D9813" s="280" t="s">
        <v>1394</v>
      </c>
      <c r="E9813" s="80">
        <v>86245336.177734375</v>
      </c>
      <c r="F9813" s="80">
        <v>710199</v>
      </c>
      <c r="G9813" s="80">
        <v>10</v>
      </c>
      <c r="H9813" s="280" t="s">
        <v>1394</v>
      </c>
      <c r="I9813" s="80"/>
    </row>
    <row r="9814" spans="1:9">
      <c r="A9814" s="280" t="s">
        <v>11224</v>
      </c>
      <c r="B9814" s="280" t="s">
        <v>5752</v>
      </c>
      <c r="C9814" s="280" t="s">
        <v>1203</v>
      </c>
      <c r="D9814" s="280" t="s">
        <v>1394</v>
      </c>
      <c r="E9814" s="80">
        <v>2.4757849560475303E-2</v>
      </c>
      <c r="F9814" s="80">
        <v>710199</v>
      </c>
      <c r="G9814" s="80">
        <v>10</v>
      </c>
      <c r="H9814" s="280" t="s">
        <v>1394</v>
      </c>
      <c r="I9814" s="80"/>
    </row>
    <row r="9815" spans="1:9">
      <c r="A9815" s="280" t="s">
        <v>11225</v>
      </c>
      <c r="B9815" s="280" t="s">
        <v>5754</v>
      </c>
      <c r="C9815" s="280" t="s">
        <v>1203</v>
      </c>
      <c r="D9815" s="280" t="s">
        <v>1394</v>
      </c>
      <c r="E9815" s="80">
        <v>121.43826755280475</v>
      </c>
      <c r="F9815" s="80">
        <v>710199</v>
      </c>
      <c r="G9815" s="80">
        <v>10</v>
      </c>
      <c r="H9815" s="280" t="s">
        <v>1394</v>
      </c>
      <c r="I9815" s="80"/>
    </row>
    <row r="9816" spans="1:9">
      <c r="A9816" s="280" t="s">
        <v>11226</v>
      </c>
      <c r="B9816" s="280" t="s">
        <v>1457</v>
      </c>
      <c r="C9816" s="280" t="s">
        <v>1203</v>
      </c>
      <c r="D9816" s="280" t="s">
        <v>1211</v>
      </c>
      <c r="E9816" s="80">
        <v>1.1779182163131339E-3</v>
      </c>
      <c r="F9816" s="80">
        <v>710199</v>
      </c>
      <c r="G9816" s="80">
        <v>10</v>
      </c>
      <c r="H9816" s="280" t="s">
        <v>1342</v>
      </c>
      <c r="I9816" s="80"/>
    </row>
    <row r="9817" spans="1:9">
      <c r="A9817" s="280" t="s">
        <v>11227</v>
      </c>
      <c r="B9817" s="280" t="s">
        <v>1457</v>
      </c>
      <c r="C9817" s="280" t="s">
        <v>1203</v>
      </c>
      <c r="D9817" s="280" t="s">
        <v>1212</v>
      </c>
      <c r="E9817" s="80">
        <v>1.2682040179159747E-3</v>
      </c>
      <c r="F9817" s="80">
        <v>710199</v>
      </c>
      <c r="G9817" s="80">
        <v>10</v>
      </c>
      <c r="H9817" s="280" t="s">
        <v>1342</v>
      </c>
      <c r="I9817" s="80"/>
    </row>
    <row r="9818" spans="1:9">
      <c r="A9818" s="280" t="s">
        <v>11228</v>
      </c>
      <c r="B9818" s="280" t="s">
        <v>1457</v>
      </c>
      <c r="C9818" s="280" t="s">
        <v>1203</v>
      </c>
      <c r="D9818" s="280" t="s">
        <v>1213</v>
      </c>
      <c r="E9818" s="80">
        <v>1.1818514358819165E-3</v>
      </c>
      <c r="F9818" s="80">
        <v>710199</v>
      </c>
      <c r="G9818" s="80">
        <v>10</v>
      </c>
      <c r="H9818" s="280" t="s">
        <v>1342</v>
      </c>
      <c r="I9818" s="80"/>
    </row>
    <row r="9819" spans="1:9">
      <c r="A9819" s="280" t="s">
        <v>11229</v>
      </c>
      <c r="B9819" s="280" t="s">
        <v>1457</v>
      </c>
      <c r="C9819" s="280" t="s">
        <v>1203</v>
      </c>
      <c r="D9819" s="280" t="s">
        <v>1214</v>
      </c>
      <c r="E9819" s="80">
        <v>1.2536907443668169E-3</v>
      </c>
      <c r="F9819" s="80">
        <v>710199</v>
      </c>
      <c r="G9819" s="80">
        <v>10</v>
      </c>
      <c r="H9819" s="280" t="s">
        <v>1342</v>
      </c>
      <c r="I9819" s="80"/>
    </row>
    <row r="9820" spans="1:9">
      <c r="A9820" s="280" t="s">
        <v>11230</v>
      </c>
      <c r="B9820" s="280" t="s">
        <v>1457</v>
      </c>
      <c r="C9820" s="280" t="s">
        <v>1203</v>
      </c>
      <c r="D9820" s="280" t="s">
        <v>1215</v>
      </c>
      <c r="E9820" s="80">
        <v>1.2614162083927035E-3</v>
      </c>
      <c r="F9820" s="80">
        <v>710199</v>
      </c>
      <c r="G9820" s="80">
        <v>10</v>
      </c>
      <c r="H9820" s="280" t="s">
        <v>1342</v>
      </c>
      <c r="I9820" s="80"/>
    </row>
    <row r="9821" spans="1:9">
      <c r="A9821" s="280" t="s">
        <v>11231</v>
      </c>
      <c r="B9821" s="280" t="s">
        <v>1457</v>
      </c>
      <c r="C9821" s="280" t="s">
        <v>1203</v>
      </c>
      <c r="D9821" s="280" t="s">
        <v>1216</v>
      </c>
      <c r="E9821" s="80">
        <v>1.6172686115023497E-3</v>
      </c>
      <c r="F9821" s="80">
        <v>710199</v>
      </c>
      <c r="G9821" s="80">
        <v>10</v>
      </c>
      <c r="H9821" s="280" t="s">
        <v>1342</v>
      </c>
      <c r="I9821" s="80"/>
    </row>
    <row r="9822" spans="1:9">
      <c r="A9822" s="280" t="s">
        <v>11232</v>
      </c>
      <c r="B9822" s="280" t="s">
        <v>1457</v>
      </c>
      <c r="C9822" s="280" t="s">
        <v>1203</v>
      </c>
      <c r="D9822" s="280" t="s">
        <v>1217</v>
      </c>
      <c r="E9822" s="80">
        <v>1.2120199244832893E-3</v>
      </c>
      <c r="F9822" s="80">
        <v>710199</v>
      </c>
      <c r="G9822" s="80">
        <v>10</v>
      </c>
      <c r="H9822" s="280" t="s">
        <v>1342</v>
      </c>
      <c r="I9822" s="80"/>
    </row>
    <row r="9823" spans="1:9">
      <c r="A9823" s="280" t="s">
        <v>11233</v>
      </c>
      <c r="B9823" s="280" t="s">
        <v>1457</v>
      </c>
      <c r="C9823" s="280" t="s">
        <v>1203</v>
      </c>
      <c r="D9823" s="280" t="s">
        <v>1218</v>
      </c>
      <c r="E9823" s="80">
        <v>1.2022863380215013E-3</v>
      </c>
      <c r="F9823" s="80">
        <v>710199</v>
      </c>
      <c r="G9823" s="80">
        <v>10</v>
      </c>
      <c r="H9823" s="280" t="s">
        <v>1342</v>
      </c>
      <c r="I9823" s="80"/>
    </row>
    <row r="9824" spans="1:9">
      <c r="A9824" s="280" t="s">
        <v>11234</v>
      </c>
      <c r="B9824" s="280" t="s">
        <v>1457</v>
      </c>
      <c r="C9824" s="280" t="s">
        <v>1203</v>
      </c>
      <c r="D9824" s="280" t="s">
        <v>1219</v>
      </c>
      <c r="E9824" s="80">
        <v>1.3025653048308054E-3</v>
      </c>
      <c r="F9824" s="80">
        <v>710199</v>
      </c>
      <c r="G9824" s="80">
        <v>10</v>
      </c>
      <c r="H9824" s="280" t="s">
        <v>1342</v>
      </c>
      <c r="I9824" s="80"/>
    </row>
    <row r="9825" spans="1:9">
      <c r="A9825" s="280" t="s">
        <v>11235</v>
      </c>
      <c r="B9825" s="280" t="s">
        <v>1457</v>
      </c>
      <c r="C9825" s="280" t="s">
        <v>1203</v>
      </c>
      <c r="D9825" s="280" t="s">
        <v>1347</v>
      </c>
      <c r="E9825" s="80">
        <v>7.8804716616713167E-3</v>
      </c>
      <c r="F9825" s="80">
        <v>710199</v>
      </c>
      <c r="G9825" s="80">
        <v>10</v>
      </c>
      <c r="H9825" s="280" t="s">
        <v>1342</v>
      </c>
      <c r="I9825" s="80"/>
    </row>
    <row r="9826" spans="1:9">
      <c r="A9826" s="280" t="s">
        <v>11236</v>
      </c>
      <c r="B9826" s="280" t="s">
        <v>1457</v>
      </c>
      <c r="C9826" s="280" t="s">
        <v>1203</v>
      </c>
      <c r="D9826" s="280" t="s">
        <v>1344</v>
      </c>
      <c r="E9826" s="80">
        <v>1.891957127295334E-2</v>
      </c>
      <c r="F9826" s="80">
        <v>710199</v>
      </c>
      <c r="G9826" s="80">
        <v>10</v>
      </c>
      <c r="H9826" s="280" t="s">
        <v>1342</v>
      </c>
      <c r="I9826" s="80"/>
    </row>
    <row r="9827" spans="1:9">
      <c r="A9827" s="280" t="s">
        <v>11237</v>
      </c>
      <c r="B9827" s="280" t="s">
        <v>5748</v>
      </c>
      <c r="C9827" s="280" t="s">
        <v>1204</v>
      </c>
      <c r="D9827" s="280" t="s">
        <v>1394</v>
      </c>
      <c r="E9827" s="80">
        <v>112012</v>
      </c>
      <c r="F9827" s="80">
        <v>710199</v>
      </c>
      <c r="G9827" s="80">
        <v>10</v>
      </c>
      <c r="H9827" s="280" t="s">
        <v>1394</v>
      </c>
      <c r="I9827" s="80"/>
    </row>
    <row r="9828" spans="1:9">
      <c r="A9828" s="280" t="s">
        <v>11238</v>
      </c>
      <c r="B9828" s="280" t="s">
        <v>5750</v>
      </c>
      <c r="C9828" s="280" t="s">
        <v>1204</v>
      </c>
      <c r="D9828" s="280" t="s">
        <v>1394</v>
      </c>
      <c r="E9828" s="80">
        <v>35934869687.5</v>
      </c>
      <c r="F9828" s="80">
        <v>710199</v>
      </c>
      <c r="G9828" s="80">
        <v>10</v>
      </c>
      <c r="H9828" s="280" t="s">
        <v>1394</v>
      </c>
      <c r="I9828" s="80"/>
    </row>
    <row r="9829" spans="1:9">
      <c r="A9829" s="280" t="s">
        <v>11239</v>
      </c>
      <c r="B9829" s="280" t="s">
        <v>5752</v>
      </c>
      <c r="C9829" s="280" t="s">
        <v>1204</v>
      </c>
      <c r="D9829" s="280" t="s">
        <v>1394</v>
      </c>
      <c r="E9829" s="80">
        <v>0.15771917448489789</v>
      </c>
      <c r="F9829" s="80">
        <v>710199</v>
      </c>
      <c r="G9829" s="80">
        <v>10</v>
      </c>
      <c r="H9829" s="280" t="s">
        <v>1394</v>
      </c>
      <c r="I9829" s="80"/>
    </row>
    <row r="9830" spans="1:9">
      <c r="A9830" s="280" t="s">
        <v>11240</v>
      </c>
      <c r="B9830" s="280" t="s">
        <v>5754</v>
      </c>
      <c r="C9830" s="280" t="s">
        <v>1204</v>
      </c>
      <c r="D9830" s="280" t="s">
        <v>1394</v>
      </c>
      <c r="E9830" s="80">
        <v>50598.310737553838</v>
      </c>
      <c r="F9830" s="80">
        <v>710199</v>
      </c>
      <c r="G9830" s="80">
        <v>10</v>
      </c>
      <c r="H9830" s="280" t="s">
        <v>1394</v>
      </c>
      <c r="I9830" s="80"/>
    </row>
    <row r="9831" spans="1:9">
      <c r="A9831" s="280" t="s">
        <v>11241</v>
      </c>
      <c r="B9831" s="280" t="s">
        <v>1457</v>
      </c>
      <c r="C9831" s="280" t="s">
        <v>1204</v>
      </c>
      <c r="D9831" s="280" t="s">
        <v>1211</v>
      </c>
      <c r="E9831" s="80">
        <v>6.8422600276592332E-2</v>
      </c>
      <c r="F9831" s="80">
        <v>710199</v>
      </c>
      <c r="G9831" s="80">
        <v>10</v>
      </c>
      <c r="H9831" s="280" t="s">
        <v>1342</v>
      </c>
      <c r="I9831" s="80"/>
    </row>
    <row r="9832" spans="1:9">
      <c r="A9832" s="280" t="s">
        <v>11242</v>
      </c>
      <c r="B9832" s="280" t="s">
        <v>1457</v>
      </c>
      <c r="C9832" s="280" t="s">
        <v>1204</v>
      </c>
      <c r="D9832" s="280" t="s">
        <v>1212</v>
      </c>
      <c r="E9832" s="80">
        <v>0.44918741460153255</v>
      </c>
      <c r="F9832" s="80">
        <v>710199</v>
      </c>
      <c r="G9832" s="80">
        <v>10</v>
      </c>
      <c r="H9832" s="280" t="s">
        <v>1342</v>
      </c>
      <c r="I9832" s="80"/>
    </row>
    <row r="9833" spans="1:9">
      <c r="A9833" s="280" t="s">
        <v>11243</v>
      </c>
      <c r="B9833" s="280" t="s">
        <v>1457</v>
      </c>
      <c r="C9833" s="280" t="s">
        <v>1204</v>
      </c>
      <c r="D9833" s="280" t="s">
        <v>1213</v>
      </c>
      <c r="E9833" s="80">
        <v>6.8783146915636154E-2</v>
      </c>
      <c r="F9833" s="80">
        <v>710199</v>
      </c>
      <c r="G9833" s="80">
        <v>10</v>
      </c>
      <c r="H9833" s="280" t="s">
        <v>1342</v>
      </c>
      <c r="I9833" s="80"/>
    </row>
    <row r="9834" spans="1:9">
      <c r="A9834" s="280" t="s">
        <v>11244</v>
      </c>
      <c r="B9834" s="280" t="s">
        <v>1457</v>
      </c>
      <c r="C9834" s="280" t="s">
        <v>1204</v>
      </c>
      <c r="D9834" s="280" t="s">
        <v>1214</v>
      </c>
      <c r="E9834" s="80">
        <v>7.4247786790771597E-2</v>
      </c>
      <c r="F9834" s="80">
        <v>710199</v>
      </c>
      <c r="G9834" s="80">
        <v>10</v>
      </c>
      <c r="H9834" s="280" t="s">
        <v>1342</v>
      </c>
      <c r="I9834" s="80"/>
    </row>
    <row r="9835" spans="1:9">
      <c r="A9835" s="280" t="s">
        <v>11245</v>
      </c>
      <c r="B9835" s="280" t="s">
        <v>1457</v>
      </c>
      <c r="C9835" s="280" t="s">
        <v>1204</v>
      </c>
      <c r="D9835" s="280" t="s">
        <v>1215</v>
      </c>
      <c r="E9835" s="80">
        <v>1.76628531430735</v>
      </c>
      <c r="F9835" s="80">
        <v>710199</v>
      </c>
      <c r="G9835" s="80">
        <v>10</v>
      </c>
      <c r="H9835" s="280" t="s">
        <v>1342</v>
      </c>
      <c r="I9835" s="80"/>
    </row>
    <row r="9836" spans="1:9">
      <c r="A9836" s="280" t="s">
        <v>11246</v>
      </c>
      <c r="B9836" s="280" t="s">
        <v>1457</v>
      </c>
      <c r="C9836" s="280" t="s">
        <v>1204</v>
      </c>
      <c r="D9836" s="280" t="s">
        <v>1216</v>
      </c>
      <c r="E9836" s="80">
        <v>0.25457330451957916</v>
      </c>
      <c r="F9836" s="80">
        <v>710199</v>
      </c>
      <c r="G9836" s="80">
        <v>10</v>
      </c>
      <c r="H9836" s="280" t="s">
        <v>1342</v>
      </c>
      <c r="I9836" s="80"/>
    </row>
    <row r="9837" spans="1:9">
      <c r="A9837" s="280" t="s">
        <v>11247</v>
      </c>
      <c r="B9837" s="280" t="s">
        <v>1457</v>
      </c>
      <c r="C9837" s="280" t="s">
        <v>1204</v>
      </c>
      <c r="D9837" s="280" t="s">
        <v>1217</v>
      </c>
      <c r="E9837" s="80">
        <v>0.23466499685129816</v>
      </c>
      <c r="F9837" s="80">
        <v>710199</v>
      </c>
      <c r="G9837" s="80">
        <v>10</v>
      </c>
      <c r="H9837" s="280" t="s">
        <v>1342</v>
      </c>
      <c r="I9837" s="80"/>
    </row>
    <row r="9838" spans="1:9">
      <c r="A9838" s="280" t="s">
        <v>11248</v>
      </c>
      <c r="B9838" s="280" t="s">
        <v>1457</v>
      </c>
      <c r="C9838" s="280" t="s">
        <v>1204</v>
      </c>
      <c r="D9838" s="280" t="s">
        <v>1218</v>
      </c>
      <c r="E9838" s="80">
        <v>0.12414330349311795</v>
      </c>
      <c r="F9838" s="80">
        <v>710199</v>
      </c>
      <c r="G9838" s="80">
        <v>10</v>
      </c>
      <c r="H9838" s="280" t="s">
        <v>1342</v>
      </c>
      <c r="I9838" s="80"/>
    </row>
    <row r="9839" spans="1:9">
      <c r="A9839" s="280" t="s">
        <v>11249</v>
      </c>
      <c r="B9839" s="280" t="s">
        <v>1457</v>
      </c>
      <c r="C9839" s="280" t="s">
        <v>1204</v>
      </c>
      <c r="D9839" s="280" t="s">
        <v>1219</v>
      </c>
      <c r="E9839" s="80">
        <v>16551.390468282494</v>
      </c>
      <c r="F9839" s="80">
        <v>710199</v>
      </c>
      <c r="G9839" s="80">
        <v>10</v>
      </c>
      <c r="H9839" s="280" t="s">
        <v>1342</v>
      </c>
      <c r="I9839" s="80"/>
    </row>
    <row r="9840" spans="1:9">
      <c r="A9840" s="280" t="s">
        <v>11250</v>
      </c>
      <c r="B9840" s="280" t="s">
        <v>1457</v>
      </c>
      <c r="C9840" s="280" t="s">
        <v>1204</v>
      </c>
      <c r="D9840" s="280" t="s">
        <v>1347</v>
      </c>
      <c r="E9840" s="80">
        <v>0.52872626254795518</v>
      </c>
      <c r="F9840" s="80">
        <v>710199</v>
      </c>
      <c r="G9840" s="80">
        <v>10</v>
      </c>
      <c r="H9840" s="280" t="s">
        <v>1342</v>
      </c>
      <c r="I9840" s="80"/>
    </row>
    <row r="9841" spans="1:9">
      <c r="A9841" s="280" t="s">
        <v>11251</v>
      </c>
      <c r="B9841" s="280" t="s">
        <v>1457</v>
      </c>
      <c r="C9841" s="280" t="s">
        <v>1204</v>
      </c>
      <c r="D9841" s="280" t="s">
        <v>1344</v>
      </c>
      <c r="E9841" s="80">
        <v>1.2455644387566991</v>
      </c>
      <c r="F9841" s="80">
        <v>710199</v>
      </c>
      <c r="G9841" s="80">
        <v>10</v>
      </c>
      <c r="H9841" s="280" t="s">
        <v>1342</v>
      </c>
      <c r="I9841" s="80"/>
    </row>
    <row r="9842" spans="1:9">
      <c r="A9842" s="280" t="s">
        <v>11252</v>
      </c>
      <c r="B9842" s="280" t="s">
        <v>5748</v>
      </c>
      <c r="C9842" s="280" t="s">
        <v>1205</v>
      </c>
      <c r="D9842" s="280" t="s">
        <v>1394</v>
      </c>
      <c r="E9842" s="80">
        <v>27606</v>
      </c>
      <c r="F9842" s="80">
        <v>710199</v>
      </c>
      <c r="G9842" s="80">
        <v>10</v>
      </c>
      <c r="H9842" s="280" t="s">
        <v>1394</v>
      </c>
      <c r="I9842" s="80"/>
    </row>
    <row r="9843" spans="1:9">
      <c r="A9843" s="280" t="s">
        <v>11253</v>
      </c>
      <c r="B9843" s="280" t="s">
        <v>5750</v>
      </c>
      <c r="C9843" s="280" t="s">
        <v>1205</v>
      </c>
      <c r="D9843" s="280" t="s">
        <v>1394</v>
      </c>
      <c r="E9843" s="80">
        <v>11144939100.75</v>
      </c>
      <c r="F9843" s="80">
        <v>710199</v>
      </c>
      <c r="G9843" s="80">
        <v>10</v>
      </c>
      <c r="H9843" s="280" t="s">
        <v>1394</v>
      </c>
      <c r="I9843" s="80"/>
    </row>
    <row r="9844" spans="1:9">
      <c r="A9844" s="280" t="s">
        <v>11254</v>
      </c>
      <c r="B9844" s="280" t="s">
        <v>5752</v>
      </c>
      <c r="C9844" s="280" t="s">
        <v>1205</v>
      </c>
      <c r="D9844" s="280" t="s">
        <v>1394</v>
      </c>
      <c r="E9844" s="80">
        <v>3.8870795368622035E-2</v>
      </c>
      <c r="F9844" s="80">
        <v>710199</v>
      </c>
      <c r="G9844" s="80">
        <v>10</v>
      </c>
      <c r="H9844" s="280" t="s">
        <v>1394</v>
      </c>
      <c r="I9844" s="80"/>
    </row>
    <row r="9845" spans="1:9">
      <c r="A9845" s="280" t="s">
        <v>11255</v>
      </c>
      <c r="B9845" s="280" t="s">
        <v>5754</v>
      </c>
      <c r="C9845" s="280" t="s">
        <v>1205</v>
      </c>
      <c r="D9845" s="280" t="s">
        <v>1394</v>
      </c>
      <c r="E9845" s="80">
        <v>15692.698948815754</v>
      </c>
      <c r="F9845" s="80">
        <v>710199</v>
      </c>
      <c r="G9845" s="80">
        <v>10</v>
      </c>
      <c r="H9845" s="280" t="s">
        <v>1394</v>
      </c>
      <c r="I9845" s="80"/>
    </row>
    <row r="9846" spans="1:9">
      <c r="A9846" s="280" t="s">
        <v>11256</v>
      </c>
      <c r="B9846" s="280" t="s">
        <v>1457</v>
      </c>
      <c r="C9846" s="280" t="s">
        <v>1205</v>
      </c>
      <c r="D9846" s="280" t="s">
        <v>1211</v>
      </c>
      <c r="E9846" s="80">
        <v>9.2084178444439724E-2</v>
      </c>
      <c r="F9846" s="80">
        <v>710199</v>
      </c>
      <c r="G9846" s="80">
        <v>10</v>
      </c>
      <c r="H9846" s="280" t="s">
        <v>1342</v>
      </c>
      <c r="I9846" s="80"/>
    </row>
    <row r="9847" spans="1:9">
      <c r="A9847" s="280" t="s">
        <v>11257</v>
      </c>
      <c r="B9847" s="280" t="s">
        <v>1457</v>
      </c>
      <c r="C9847" s="280" t="s">
        <v>1205</v>
      </c>
      <c r="D9847" s="280" t="s">
        <v>1212</v>
      </c>
      <c r="E9847" s="80">
        <v>0.1548270261233558</v>
      </c>
      <c r="F9847" s="80">
        <v>710199</v>
      </c>
      <c r="G9847" s="80">
        <v>10</v>
      </c>
      <c r="H9847" s="280" t="s">
        <v>1342</v>
      </c>
      <c r="I9847" s="80"/>
    </row>
    <row r="9848" spans="1:9">
      <c r="A9848" s="280" t="s">
        <v>11258</v>
      </c>
      <c r="B9848" s="280" t="s">
        <v>1457</v>
      </c>
      <c r="C9848" s="280" t="s">
        <v>1205</v>
      </c>
      <c r="D9848" s="280" t="s">
        <v>1213</v>
      </c>
      <c r="E9848" s="80">
        <v>9.255260784610006E-2</v>
      </c>
      <c r="F9848" s="80">
        <v>710199</v>
      </c>
      <c r="G9848" s="80">
        <v>10</v>
      </c>
      <c r="H9848" s="280" t="s">
        <v>1342</v>
      </c>
      <c r="I9848" s="80"/>
    </row>
    <row r="9849" spans="1:9">
      <c r="A9849" s="280" t="s">
        <v>11259</v>
      </c>
      <c r="B9849" s="280" t="s">
        <v>1457</v>
      </c>
      <c r="C9849" s="280" t="s">
        <v>1205</v>
      </c>
      <c r="D9849" s="280" t="s">
        <v>1214</v>
      </c>
      <c r="E9849" s="80">
        <v>9.8325941323171948E-2</v>
      </c>
      <c r="F9849" s="80">
        <v>710199</v>
      </c>
      <c r="G9849" s="80">
        <v>10</v>
      </c>
      <c r="H9849" s="280" t="s">
        <v>1342</v>
      </c>
      <c r="I9849" s="80"/>
    </row>
    <row r="9850" spans="1:9">
      <c r="A9850" s="280" t="s">
        <v>11260</v>
      </c>
      <c r="B9850" s="280" t="s">
        <v>1457</v>
      </c>
      <c r="C9850" s="280" t="s">
        <v>1205</v>
      </c>
      <c r="D9850" s="280" t="s">
        <v>1215</v>
      </c>
      <c r="E9850" s="80">
        <v>0.15401233976345807</v>
      </c>
      <c r="F9850" s="80">
        <v>710199</v>
      </c>
      <c r="G9850" s="80">
        <v>10</v>
      </c>
      <c r="H9850" s="280" t="s">
        <v>1342</v>
      </c>
      <c r="I9850" s="80"/>
    </row>
    <row r="9851" spans="1:9">
      <c r="A9851" s="280" t="s">
        <v>11261</v>
      </c>
      <c r="B9851" s="280" t="s">
        <v>1457</v>
      </c>
      <c r="C9851" s="280" t="s">
        <v>1205</v>
      </c>
      <c r="D9851" s="280" t="s">
        <v>1216</v>
      </c>
      <c r="E9851" s="80">
        <v>0.1666615033677043</v>
      </c>
      <c r="F9851" s="80">
        <v>710199</v>
      </c>
      <c r="G9851" s="80">
        <v>10</v>
      </c>
      <c r="H9851" s="280" t="s">
        <v>1342</v>
      </c>
      <c r="I9851" s="80"/>
    </row>
    <row r="9852" spans="1:9">
      <c r="A9852" s="280" t="s">
        <v>11262</v>
      </c>
      <c r="B9852" s="280" t="s">
        <v>1457</v>
      </c>
      <c r="C9852" s="280" t="s">
        <v>1205</v>
      </c>
      <c r="D9852" s="280" t="s">
        <v>1217</v>
      </c>
      <c r="E9852" s="80">
        <v>0.14170054244940611</v>
      </c>
      <c r="F9852" s="80">
        <v>710199</v>
      </c>
      <c r="G9852" s="80">
        <v>10</v>
      </c>
      <c r="H9852" s="280" t="s">
        <v>1342</v>
      </c>
      <c r="I9852" s="80"/>
    </row>
    <row r="9853" spans="1:9">
      <c r="A9853" s="280" t="s">
        <v>11263</v>
      </c>
      <c r="B9853" s="280" t="s">
        <v>1457</v>
      </c>
      <c r="C9853" s="280" t="s">
        <v>1205</v>
      </c>
      <c r="D9853" s="280" t="s">
        <v>1218</v>
      </c>
      <c r="E9853" s="80">
        <v>0.10827612591939439</v>
      </c>
      <c r="F9853" s="80">
        <v>710199</v>
      </c>
      <c r="G9853" s="80">
        <v>10</v>
      </c>
      <c r="H9853" s="280" t="s">
        <v>1342</v>
      </c>
      <c r="I9853" s="80"/>
    </row>
    <row r="9854" spans="1:9">
      <c r="A9854" s="280" t="s">
        <v>11264</v>
      </c>
      <c r="B9854" s="280" t="s">
        <v>1457</v>
      </c>
      <c r="C9854" s="280" t="s">
        <v>1205</v>
      </c>
      <c r="D9854" s="280" t="s">
        <v>1219</v>
      </c>
      <c r="E9854" s="80">
        <v>42979.069625770244</v>
      </c>
      <c r="F9854" s="80">
        <v>710199</v>
      </c>
      <c r="G9854" s="80">
        <v>10</v>
      </c>
      <c r="H9854" s="280" t="s">
        <v>1342</v>
      </c>
      <c r="I9854" s="80"/>
    </row>
    <row r="9855" spans="1:9">
      <c r="A9855" s="280" t="s">
        <v>11265</v>
      </c>
      <c r="B9855" s="280" t="s">
        <v>1457</v>
      </c>
      <c r="C9855" s="280" t="s">
        <v>1205</v>
      </c>
      <c r="D9855" s="280" t="s">
        <v>1347</v>
      </c>
      <c r="E9855" s="80">
        <v>0.65616795852170018</v>
      </c>
      <c r="F9855" s="80">
        <v>710199</v>
      </c>
      <c r="G9855" s="80">
        <v>10</v>
      </c>
      <c r="H9855" s="280" t="s">
        <v>1342</v>
      </c>
      <c r="I9855" s="80"/>
    </row>
    <row r="9856" spans="1:9">
      <c r="A9856" s="280" t="s">
        <v>11266</v>
      </c>
      <c r="B9856" s="280" t="s">
        <v>1457</v>
      </c>
      <c r="C9856" s="280" t="s">
        <v>1205</v>
      </c>
      <c r="D9856" s="280" t="s">
        <v>1344</v>
      </c>
      <c r="E9856" s="80">
        <v>1.561815428576222</v>
      </c>
      <c r="F9856" s="80">
        <v>710199</v>
      </c>
      <c r="G9856" s="80">
        <v>10</v>
      </c>
      <c r="H9856" s="280" t="s">
        <v>1342</v>
      </c>
      <c r="I9856" s="80"/>
    </row>
    <row r="9857" spans="1:9">
      <c r="A9857" s="280" t="s">
        <v>11267</v>
      </c>
      <c r="B9857" s="280" t="s">
        <v>5748</v>
      </c>
      <c r="C9857" s="280" t="s">
        <v>1206</v>
      </c>
      <c r="D9857" s="280" t="s">
        <v>1394</v>
      </c>
      <c r="E9857" s="80">
        <v>61657</v>
      </c>
      <c r="F9857" s="80">
        <v>710199</v>
      </c>
      <c r="G9857" s="80">
        <v>10</v>
      </c>
      <c r="H9857" s="280" t="s">
        <v>1394</v>
      </c>
      <c r="I9857" s="80"/>
    </row>
    <row r="9858" spans="1:9">
      <c r="A9858" s="280" t="s">
        <v>11268</v>
      </c>
      <c r="B9858" s="280" t="s">
        <v>5750</v>
      </c>
      <c r="C9858" s="280" t="s">
        <v>1206</v>
      </c>
      <c r="D9858" s="280" t="s">
        <v>1394</v>
      </c>
      <c r="E9858" s="80">
        <v>138163351426.625</v>
      </c>
      <c r="F9858" s="80">
        <v>710199</v>
      </c>
      <c r="G9858" s="80">
        <v>10</v>
      </c>
      <c r="H9858" s="280" t="s">
        <v>1394</v>
      </c>
      <c r="I9858" s="80"/>
    </row>
    <row r="9859" spans="1:9">
      <c r="A9859" s="280" t="s">
        <v>11269</v>
      </c>
      <c r="B9859" s="280" t="s">
        <v>5752</v>
      </c>
      <c r="C9859" s="280" t="s">
        <v>1206</v>
      </c>
      <c r="D9859" s="280" t="s">
        <v>1394</v>
      </c>
      <c r="E9859" s="80">
        <v>8.6816511991709366E-2</v>
      </c>
      <c r="F9859" s="80">
        <v>710199</v>
      </c>
      <c r="G9859" s="80">
        <v>10</v>
      </c>
      <c r="H9859" s="280" t="s">
        <v>1394</v>
      </c>
      <c r="I9859" s="80"/>
    </row>
    <row r="9860" spans="1:9">
      <c r="A9860" s="280" t="s">
        <v>11270</v>
      </c>
      <c r="B9860" s="280" t="s">
        <v>5754</v>
      </c>
      <c r="C9860" s="280" t="s">
        <v>1206</v>
      </c>
      <c r="D9860" s="280" t="s">
        <v>1394</v>
      </c>
      <c r="E9860" s="80">
        <v>194541.74312639839</v>
      </c>
      <c r="F9860" s="80">
        <v>710199</v>
      </c>
      <c r="G9860" s="80">
        <v>10</v>
      </c>
      <c r="H9860" s="280" t="s">
        <v>1394</v>
      </c>
      <c r="I9860" s="80"/>
    </row>
    <row r="9861" spans="1:9">
      <c r="A9861" s="280" t="s">
        <v>11271</v>
      </c>
      <c r="B9861" s="280" t="s">
        <v>1457</v>
      </c>
      <c r="C9861" s="280" t="s">
        <v>1206</v>
      </c>
      <c r="D9861" s="280" t="s">
        <v>1211</v>
      </c>
      <c r="E9861" s="80">
        <v>0.46731878103411384</v>
      </c>
      <c r="F9861" s="80">
        <v>710199</v>
      </c>
      <c r="G9861" s="80">
        <v>10</v>
      </c>
      <c r="H9861" s="280" t="s">
        <v>1342</v>
      </c>
      <c r="I9861" s="80"/>
    </row>
    <row r="9862" spans="1:9">
      <c r="A9862" s="280" t="s">
        <v>11272</v>
      </c>
      <c r="B9862" s="280" t="s">
        <v>1457</v>
      </c>
      <c r="C9862" s="280" t="s">
        <v>1206</v>
      </c>
      <c r="D9862" s="280" t="s">
        <v>1212</v>
      </c>
      <c r="E9862" s="80">
        <v>0.53469530698217982</v>
      </c>
      <c r="F9862" s="80">
        <v>710199</v>
      </c>
      <c r="G9862" s="80">
        <v>10</v>
      </c>
      <c r="H9862" s="280" t="s">
        <v>1342</v>
      </c>
      <c r="I9862" s="80"/>
    </row>
    <row r="9863" spans="1:9">
      <c r="A9863" s="280" t="s">
        <v>11273</v>
      </c>
      <c r="B9863" s="280" t="s">
        <v>1457</v>
      </c>
      <c r="C9863" s="280" t="s">
        <v>1206</v>
      </c>
      <c r="D9863" s="280" t="s">
        <v>1213</v>
      </c>
      <c r="E9863" s="80">
        <v>0.46911392381853423</v>
      </c>
      <c r="F9863" s="80">
        <v>710199</v>
      </c>
      <c r="G9863" s="80">
        <v>10</v>
      </c>
      <c r="H9863" s="280" t="s">
        <v>1342</v>
      </c>
      <c r="I9863" s="80"/>
    </row>
    <row r="9864" spans="1:9">
      <c r="A9864" s="280" t="s">
        <v>11274</v>
      </c>
      <c r="B9864" s="280" t="s">
        <v>1457</v>
      </c>
      <c r="C9864" s="280" t="s">
        <v>1206</v>
      </c>
      <c r="D9864" s="280" t="s">
        <v>1214</v>
      </c>
      <c r="E9864" s="80">
        <v>0.49506137668480654</v>
      </c>
      <c r="F9864" s="80">
        <v>710199</v>
      </c>
      <c r="G9864" s="80">
        <v>10</v>
      </c>
      <c r="H9864" s="280" t="s">
        <v>1342</v>
      </c>
      <c r="I9864" s="80"/>
    </row>
    <row r="9865" spans="1:9">
      <c r="A9865" s="280" t="s">
        <v>11275</v>
      </c>
      <c r="B9865" s="280" t="s">
        <v>1457</v>
      </c>
      <c r="C9865" s="280" t="s">
        <v>1206</v>
      </c>
      <c r="D9865" s="280" t="s">
        <v>1215</v>
      </c>
      <c r="E9865" s="80">
        <v>0.53444561558543069</v>
      </c>
      <c r="F9865" s="80">
        <v>710199</v>
      </c>
      <c r="G9865" s="80">
        <v>10</v>
      </c>
      <c r="H9865" s="280" t="s">
        <v>1342</v>
      </c>
      <c r="I9865" s="80"/>
    </row>
    <row r="9866" spans="1:9">
      <c r="A9866" s="280" t="s">
        <v>11276</v>
      </c>
      <c r="B9866" s="280" t="s">
        <v>1457</v>
      </c>
      <c r="C9866" s="280" t="s">
        <v>1206</v>
      </c>
      <c r="D9866" s="280" t="s">
        <v>1216</v>
      </c>
      <c r="E9866" s="80">
        <v>0.71127241227973081</v>
      </c>
      <c r="F9866" s="80">
        <v>710199</v>
      </c>
      <c r="G9866" s="80">
        <v>10</v>
      </c>
      <c r="H9866" s="280" t="s">
        <v>1342</v>
      </c>
      <c r="I9866" s="80"/>
    </row>
    <row r="9867" spans="1:9">
      <c r="A9867" s="280" t="s">
        <v>11277</v>
      </c>
      <c r="B9867" s="280" t="s">
        <v>1457</v>
      </c>
      <c r="C9867" s="280" t="s">
        <v>1206</v>
      </c>
      <c r="D9867" s="280" t="s">
        <v>1217</v>
      </c>
      <c r="E9867" s="80">
        <v>0.51961200278795394</v>
      </c>
      <c r="F9867" s="80">
        <v>710199</v>
      </c>
      <c r="G9867" s="80">
        <v>10</v>
      </c>
      <c r="H9867" s="280" t="s">
        <v>1342</v>
      </c>
      <c r="I9867" s="80"/>
    </row>
    <row r="9868" spans="1:9">
      <c r="A9868" s="280" t="s">
        <v>11278</v>
      </c>
      <c r="B9868" s="280" t="s">
        <v>1457</v>
      </c>
      <c r="C9868" s="280" t="s">
        <v>1206</v>
      </c>
      <c r="D9868" s="280" t="s">
        <v>1218</v>
      </c>
      <c r="E9868" s="80">
        <v>0.36779942409316513</v>
      </c>
      <c r="F9868" s="80">
        <v>710199</v>
      </c>
      <c r="G9868" s="80">
        <v>10</v>
      </c>
      <c r="H9868" s="280" t="s">
        <v>1342</v>
      </c>
      <c r="I9868" s="80"/>
    </row>
    <row r="9869" spans="1:9">
      <c r="A9869" s="280" t="s">
        <v>11279</v>
      </c>
      <c r="B9869" s="280" t="s">
        <v>1457</v>
      </c>
      <c r="C9869" s="280" t="s">
        <v>1206</v>
      </c>
      <c r="D9869" s="280" t="s">
        <v>1219</v>
      </c>
      <c r="E9869" s="80">
        <v>0.5113416042327652</v>
      </c>
      <c r="F9869" s="80">
        <v>710199</v>
      </c>
      <c r="G9869" s="80">
        <v>10</v>
      </c>
      <c r="H9869" s="280" t="s">
        <v>1342</v>
      </c>
      <c r="I9869" s="80"/>
    </row>
    <row r="9870" spans="1:9">
      <c r="A9870" s="280" t="s">
        <v>11280</v>
      </c>
      <c r="B9870" s="280" t="s">
        <v>1457</v>
      </c>
      <c r="C9870" s="280" t="s">
        <v>1206</v>
      </c>
      <c r="D9870" s="280" t="s">
        <v>1347</v>
      </c>
      <c r="E9870" s="80">
        <v>3.2270529532611483</v>
      </c>
      <c r="F9870" s="80">
        <v>710199</v>
      </c>
      <c r="G9870" s="80">
        <v>10</v>
      </c>
      <c r="H9870" s="280" t="s">
        <v>1342</v>
      </c>
      <c r="I9870" s="80"/>
    </row>
    <row r="9871" spans="1:9">
      <c r="A9871" s="280" t="s">
        <v>11281</v>
      </c>
      <c r="B9871" s="280" t="s">
        <v>1457</v>
      </c>
      <c r="C9871" s="280" t="s">
        <v>1206</v>
      </c>
      <c r="D9871" s="280" t="s">
        <v>1344</v>
      </c>
      <c r="E9871" s="80">
        <v>8.4151762395722809</v>
      </c>
      <c r="F9871" s="80">
        <v>710199</v>
      </c>
      <c r="G9871" s="80">
        <v>10</v>
      </c>
      <c r="H9871" s="280" t="s">
        <v>1342</v>
      </c>
      <c r="I9871" s="80"/>
    </row>
    <row r="9872" spans="1:9">
      <c r="A9872" s="280" t="s">
        <v>11282</v>
      </c>
      <c r="B9872" s="280" t="s">
        <v>5748</v>
      </c>
      <c r="C9872" s="280" t="s">
        <v>1207</v>
      </c>
      <c r="D9872" s="280" t="s">
        <v>1394</v>
      </c>
      <c r="E9872" s="80">
        <v>72716</v>
      </c>
      <c r="F9872" s="80">
        <v>710199</v>
      </c>
      <c r="G9872" s="80">
        <v>10</v>
      </c>
      <c r="H9872" s="280" t="s">
        <v>1394</v>
      </c>
      <c r="I9872" s="80"/>
    </row>
    <row r="9873" spans="1:9">
      <c r="A9873" s="280" t="s">
        <v>11283</v>
      </c>
      <c r="B9873" s="280" t="s">
        <v>5750</v>
      </c>
      <c r="C9873" s="280" t="s">
        <v>1207</v>
      </c>
      <c r="D9873" s="280" t="s">
        <v>1394</v>
      </c>
      <c r="E9873" s="80">
        <v>587341522.37109375</v>
      </c>
      <c r="F9873" s="80">
        <v>710199</v>
      </c>
      <c r="G9873" s="80">
        <v>10</v>
      </c>
      <c r="H9873" s="280" t="s">
        <v>1394</v>
      </c>
      <c r="I9873" s="80"/>
    </row>
    <row r="9874" spans="1:9">
      <c r="A9874" s="280" t="s">
        <v>11284</v>
      </c>
      <c r="B9874" s="280" t="s">
        <v>5752</v>
      </c>
      <c r="C9874" s="280" t="s">
        <v>1207</v>
      </c>
      <c r="D9874" s="280" t="s">
        <v>1394</v>
      </c>
      <c r="E9874" s="80">
        <v>0.10238820386961964</v>
      </c>
      <c r="F9874" s="80">
        <v>710199</v>
      </c>
      <c r="G9874" s="80">
        <v>10</v>
      </c>
      <c r="H9874" s="280" t="s">
        <v>1394</v>
      </c>
      <c r="I9874" s="80"/>
    </row>
    <row r="9875" spans="1:9">
      <c r="A9875" s="280" t="s">
        <v>11285</v>
      </c>
      <c r="B9875" s="280" t="s">
        <v>5754</v>
      </c>
      <c r="C9875" s="280" t="s">
        <v>1207</v>
      </c>
      <c r="D9875" s="280" t="s">
        <v>1394</v>
      </c>
      <c r="E9875" s="80">
        <v>827.00978510402547</v>
      </c>
      <c r="F9875" s="80">
        <v>710199</v>
      </c>
      <c r="G9875" s="80">
        <v>10</v>
      </c>
      <c r="H9875" s="280" t="s">
        <v>1394</v>
      </c>
      <c r="I9875" s="80"/>
    </row>
    <row r="9876" spans="1:9">
      <c r="A9876" s="280" t="s">
        <v>11286</v>
      </c>
      <c r="B9876" s="280" t="s">
        <v>1457</v>
      </c>
      <c r="C9876" s="280" t="s">
        <v>1207</v>
      </c>
      <c r="D9876" s="280" t="s">
        <v>1211</v>
      </c>
      <c r="E9876" s="80">
        <v>1.7102610518186566E-3</v>
      </c>
      <c r="F9876" s="80">
        <v>710199</v>
      </c>
      <c r="G9876" s="80">
        <v>10</v>
      </c>
      <c r="H9876" s="280" t="s">
        <v>1342</v>
      </c>
      <c r="I9876" s="80"/>
    </row>
    <row r="9877" spans="1:9">
      <c r="A9877" s="280" t="s">
        <v>11287</v>
      </c>
      <c r="B9877" s="280" t="s">
        <v>1457</v>
      </c>
      <c r="C9877" s="280" t="s">
        <v>1207</v>
      </c>
      <c r="D9877" s="280" t="s">
        <v>1212</v>
      </c>
      <c r="E9877" s="80">
        <v>7.50443062642339E-3</v>
      </c>
      <c r="F9877" s="80">
        <v>710199</v>
      </c>
      <c r="G9877" s="80">
        <v>10</v>
      </c>
      <c r="H9877" s="280" t="s">
        <v>1342</v>
      </c>
      <c r="I9877" s="80"/>
    </row>
    <row r="9878" spans="1:9">
      <c r="A9878" s="280" t="s">
        <v>11288</v>
      </c>
      <c r="B9878" s="280" t="s">
        <v>1457</v>
      </c>
      <c r="C9878" s="280" t="s">
        <v>1207</v>
      </c>
      <c r="D9878" s="280" t="s">
        <v>1213</v>
      </c>
      <c r="E9878" s="80">
        <v>1.7186517327214539E-3</v>
      </c>
      <c r="F9878" s="80">
        <v>710199</v>
      </c>
      <c r="G9878" s="80">
        <v>10</v>
      </c>
      <c r="H9878" s="280" t="s">
        <v>1342</v>
      </c>
      <c r="I9878" s="80"/>
    </row>
    <row r="9879" spans="1:9">
      <c r="A9879" s="280" t="s">
        <v>11289</v>
      </c>
      <c r="B9879" s="280" t="s">
        <v>1457</v>
      </c>
      <c r="C9879" s="280" t="s">
        <v>1207</v>
      </c>
      <c r="D9879" s="280" t="s">
        <v>1214</v>
      </c>
      <c r="E9879" s="80">
        <v>1.8518073167908494E-3</v>
      </c>
      <c r="F9879" s="80">
        <v>710199</v>
      </c>
      <c r="G9879" s="80">
        <v>10</v>
      </c>
      <c r="H9879" s="280" t="s">
        <v>1342</v>
      </c>
      <c r="I9879" s="80"/>
    </row>
    <row r="9880" spans="1:9">
      <c r="A9880" s="280" t="s">
        <v>11290</v>
      </c>
      <c r="B9880" s="280" t="s">
        <v>1457</v>
      </c>
      <c r="C9880" s="280" t="s">
        <v>1207</v>
      </c>
      <c r="D9880" s="280" t="s">
        <v>1215</v>
      </c>
      <c r="E9880" s="80">
        <v>3.8577975445368895E-2</v>
      </c>
      <c r="F9880" s="80">
        <v>710199</v>
      </c>
      <c r="G9880" s="80">
        <v>10</v>
      </c>
      <c r="H9880" s="280" t="s">
        <v>1342</v>
      </c>
      <c r="I9880" s="80"/>
    </row>
    <row r="9881" spans="1:9">
      <c r="A9881" s="280" t="s">
        <v>11291</v>
      </c>
      <c r="B9881" s="280" t="s">
        <v>1457</v>
      </c>
      <c r="C9881" s="280" t="s">
        <v>1207</v>
      </c>
      <c r="D9881" s="280" t="s">
        <v>1216</v>
      </c>
      <c r="E9881" s="80">
        <v>5.9022664382770915E-3</v>
      </c>
      <c r="F9881" s="80">
        <v>710199</v>
      </c>
      <c r="G9881" s="80">
        <v>10</v>
      </c>
      <c r="H9881" s="280" t="s">
        <v>1342</v>
      </c>
      <c r="I9881" s="80"/>
    </row>
    <row r="9882" spans="1:9">
      <c r="A9882" s="280" t="s">
        <v>11292</v>
      </c>
      <c r="B9882" s="280" t="s">
        <v>1457</v>
      </c>
      <c r="C9882" s="280" t="s">
        <v>1207</v>
      </c>
      <c r="D9882" s="280" t="s">
        <v>1217</v>
      </c>
      <c r="E9882" s="80">
        <v>5.2776073017597215E-3</v>
      </c>
      <c r="F9882" s="80">
        <v>710199</v>
      </c>
      <c r="G9882" s="80">
        <v>10</v>
      </c>
      <c r="H9882" s="280" t="s">
        <v>1342</v>
      </c>
      <c r="I9882" s="80"/>
    </row>
    <row r="9883" spans="1:9">
      <c r="A9883" s="280" t="s">
        <v>11293</v>
      </c>
      <c r="B9883" s="280" t="s">
        <v>1457</v>
      </c>
      <c r="C9883" s="280" t="s">
        <v>1207</v>
      </c>
      <c r="D9883" s="280" t="s">
        <v>1218</v>
      </c>
      <c r="E9883" s="80">
        <v>3.2487525125901554E-3</v>
      </c>
      <c r="F9883" s="80">
        <v>710199</v>
      </c>
      <c r="G9883" s="80">
        <v>10</v>
      </c>
      <c r="H9883" s="280" t="s">
        <v>1342</v>
      </c>
      <c r="I9883" s="80"/>
    </row>
    <row r="9884" spans="1:9">
      <c r="A9884" s="280" t="s">
        <v>11294</v>
      </c>
      <c r="B9884" s="280" t="s">
        <v>1457</v>
      </c>
      <c r="C9884" s="280" t="s">
        <v>1207</v>
      </c>
      <c r="D9884" s="280" t="s">
        <v>1219</v>
      </c>
      <c r="E9884" s="80">
        <v>475.42079004769471</v>
      </c>
      <c r="F9884" s="80">
        <v>710199</v>
      </c>
      <c r="G9884" s="80">
        <v>10</v>
      </c>
      <c r="H9884" s="280" t="s">
        <v>1342</v>
      </c>
      <c r="I9884" s="80"/>
    </row>
    <row r="9885" spans="1:9">
      <c r="A9885" s="280" t="s">
        <v>11295</v>
      </c>
      <c r="B9885" s="280" t="s">
        <v>1457</v>
      </c>
      <c r="C9885" s="280" t="s">
        <v>1207</v>
      </c>
      <c r="D9885" s="280" t="s">
        <v>1347</v>
      </c>
      <c r="E9885" s="80">
        <v>1.3538398161601769E-2</v>
      </c>
      <c r="F9885" s="80">
        <v>710199</v>
      </c>
      <c r="G9885" s="80">
        <v>10</v>
      </c>
      <c r="H9885" s="280" t="s">
        <v>1342</v>
      </c>
      <c r="I9885" s="80"/>
    </row>
    <row r="9886" spans="1:9">
      <c r="A9886" s="280" t="s">
        <v>11296</v>
      </c>
      <c r="B9886" s="280" t="s">
        <v>1457</v>
      </c>
      <c r="C9886" s="280" t="s">
        <v>1207</v>
      </c>
      <c r="D9886" s="280" t="s">
        <v>1344</v>
      </c>
      <c r="E9886" s="80">
        <v>3.149843661977729E-2</v>
      </c>
      <c r="F9886" s="80">
        <v>710199</v>
      </c>
      <c r="G9886" s="80">
        <v>10</v>
      </c>
      <c r="H9886" s="280" t="s">
        <v>1342</v>
      </c>
      <c r="I9886" s="80"/>
    </row>
    <row r="9887" spans="1:9">
      <c r="A9887" s="280" t="s">
        <v>11297</v>
      </c>
      <c r="B9887" s="280" t="s">
        <v>5748</v>
      </c>
      <c r="C9887" s="280" t="s">
        <v>1208</v>
      </c>
      <c r="D9887" s="280" t="s">
        <v>1394</v>
      </c>
      <c r="E9887" s="80">
        <v>92151</v>
      </c>
      <c r="F9887" s="80">
        <v>710199</v>
      </c>
      <c r="G9887" s="80">
        <v>10</v>
      </c>
      <c r="H9887" s="280" t="s">
        <v>1394</v>
      </c>
      <c r="I9887" s="80"/>
    </row>
    <row r="9888" spans="1:9">
      <c r="A9888" s="280" t="s">
        <v>11298</v>
      </c>
      <c r="B9888" s="280" t="s">
        <v>5750</v>
      </c>
      <c r="C9888" s="280" t="s">
        <v>1208</v>
      </c>
      <c r="D9888" s="280" t="s">
        <v>1394</v>
      </c>
      <c r="E9888" s="80">
        <v>654388017.26318359</v>
      </c>
      <c r="F9888" s="80">
        <v>710199</v>
      </c>
      <c r="G9888" s="80">
        <v>10</v>
      </c>
      <c r="H9888" s="280" t="s">
        <v>1394</v>
      </c>
      <c r="I9888" s="80"/>
    </row>
    <row r="9889" spans="1:9">
      <c r="A9889" s="280" t="s">
        <v>11299</v>
      </c>
      <c r="B9889" s="280" t="s">
        <v>5752</v>
      </c>
      <c r="C9889" s="280" t="s">
        <v>1208</v>
      </c>
      <c r="D9889" s="280" t="s">
        <v>1394</v>
      </c>
      <c r="E9889" s="80">
        <v>0.12975377323820506</v>
      </c>
      <c r="F9889" s="80">
        <v>710199</v>
      </c>
      <c r="G9889" s="80">
        <v>10</v>
      </c>
      <c r="H9889" s="280" t="s">
        <v>1394</v>
      </c>
      <c r="I9889" s="80"/>
    </row>
    <row r="9890" spans="1:9">
      <c r="A9890" s="280" t="s">
        <v>11300</v>
      </c>
      <c r="B9890" s="280" t="s">
        <v>5754</v>
      </c>
      <c r="C9890" s="280" t="s">
        <v>1208</v>
      </c>
      <c r="D9890" s="280" t="s">
        <v>1394</v>
      </c>
      <c r="E9890" s="80">
        <v>921.41500799520077</v>
      </c>
      <c r="F9890" s="80">
        <v>710199</v>
      </c>
      <c r="G9890" s="80">
        <v>10</v>
      </c>
      <c r="H9890" s="280" t="s">
        <v>1394</v>
      </c>
      <c r="I9890" s="80"/>
    </row>
    <row r="9891" spans="1:9">
      <c r="A9891" s="280" t="s">
        <v>11301</v>
      </c>
      <c r="B9891" s="280" t="s">
        <v>1457</v>
      </c>
      <c r="C9891" s="280" t="s">
        <v>1208</v>
      </c>
      <c r="D9891" s="280" t="s">
        <v>1211</v>
      </c>
      <c r="E9891" s="80">
        <v>1.5581980724552883E-3</v>
      </c>
      <c r="F9891" s="80">
        <v>710199</v>
      </c>
      <c r="G9891" s="80">
        <v>10</v>
      </c>
      <c r="H9891" s="280" t="s">
        <v>1342</v>
      </c>
      <c r="I9891" s="80"/>
    </row>
    <row r="9892" spans="1:9">
      <c r="A9892" s="280" t="s">
        <v>11302</v>
      </c>
      <c r="B9892" s="280" t="s">
        <v>1457</v>
      </c>
      <c r="C9892" s="280" t="s">
        <v>1208</v>
      </c>
      <c r="D9892" s="280" t="s">
        <v>1212</v>
      </c>
      <c r="E9892" s="80">
        <v>2.7348068704846867E-3</v>
      </c>
      <c r="F9892" s="80">
        <v>710199</v>
      </c>
      <c r="G9892" s="80">
        <v>10</v>
      </c>
      <c r="H9892" s="280" t="s">
        <v>1342</v>
      </c>
      <c r="I9892" s="80"/>
    </row>
    <row r="9893" spans="1:9">
      <c r="A9893" s="280" t="s">
        <v>11303</v>
      </c>
      <c r="B9893" s="280" t="s">
        <v>1457</v>
      </c>
      <c r="C9893" s="280" t="s">
        <v>1208</v>
      </c>
      <c r="D9893" s="280" t="s">
        <v>1213</v>
      </c>
      <c r="E9893" s="80">
        <v>1.5669236515430357E-3</v>
      </c>
      <c r="F9893" s="80">
        <v>710199</v>
      </c>
      <c r="G9893" s="80">
        <v>10</v>
      </c>
      <c r="H9893" s="280" t="s">
        <v>1342</v>
      </c>
      <c r="I9893" s="80"/>
    </row>
    <row r="9894" spans="1:9">
      <c r="A9894" s="280" t="s">
        <v>11304</v>
      </c>
      <c r="B9894" s="280" t="s">
        <v>1457</v>
      </c>
      <c r="C9894" s="280" t="s">
        <v>1208</v>
      </c>
      <c r="D9894" s="280" t="s">
        <v>1214</v>
      </c>
      <c r="E9894" s="80">
        <v>1.6831494780778519E-3</v>
      </c>
      <c r="F9894" s="80">
        <v>710199</v>
      </c>
      <c r="G9894" s="80">
        <v>10</v>
      </c>
      <c r="H9894" s="280" t="s">
        <v>1342</v>
      </c>
      <c r="I9894" s="80"/>
    </row>
    <row r="9895" spans="1:9">
      <c r="A9895" s="280" t="s">
        <v>11305</v>
      </c>
      <c r="B9895" s="280" t="s">
        <v>1457</v>
      </c>
      <c r="C9895" s="280" t="s">
        <v>1208</v>
      </c>
      <c r="D9895" s="280" t="s">
        <v>1215</v>
      </c>
      <c r="E9895" s="80">
        <v>1.1607614241003324E-2</v>
      </c>
      <c r="F9895" s="80">
        <v>710199</v>
      </c>
      <c r="G9895" s="80">
        <v>10</v>
      </c>
      <c r="H9895" s="280" t="s">
        <v>1342</v>
      </c>
      <c r="I9895" s="80"/>
    </row>
    <row r="9896" spans="1:9">
      <c r="A9896" s="280" t="s">
        <v>11306</v>
      </c>
      <c r="B9896" s="280" t="s">
        <v>1457</v>
      </c>
      <c r="C9896" s="280" t="s">
        <v>1208</v>
      </c>
      <c r="D9896" s="280" t="s">
        <v>1216</v>
      </c>
      <c r="E9896" s="80">
        <v>3.4994347430341403E-3</v>
      </c>
      <c r="F9896" s="80">
        <v>710199</v>
      </c>
      <c r="G9896" s="80">
        <v>10</v>
      </c>
      <c r="H9896" s="280" t="s">
        <v>1342</v>
      </c>
      <c r="I9896" s="80"/>
    </row>
    <row r="9897" spans="1:9">
      <c r="A9897" s="280" t="s">
        <v>11307</v>
      </c>
      <c r="B9897" s="280" t="s">
        <v>1457</v>
      </c>
      <c r="C9897" s="280" t="s">
        <v>1208</v>
      </c>
      <c r="D9897" s="280" t="s">
        <v>1217</v>
      </c>
      <c r="E9897" s="80">
        <v>3.0345146513106069E-3</v>
      </c>
      <c r="F9897" s="80">
        <v>710199</v>
      </c>
      <c r="G9897" s="80">
        <v>10</v>
      </c>
      <c r="H9897" s="280" t="s">
        <v>1342</v>
      </c>
      <c r="I9897" s="80"/>
    </row>
    <row r="9898" spans="1:9">
      <c r="A9898" s="280" t="s">
        <v>11308</v>
      </c>
      <c r="B9898" s="280" t="s">
        <v>1457</v>
      </c>
      <c r="C9898" s="280" t="s">
        <v>1208</v>
      </c>
      <c r="D9898" s="280" t="s">
        <v>1218</v>
      </c>
      <c r="E9898" s="80">
        <v>2.2206702787039446E-3</v>
      </c>
      <c r="F9898" s="80">
        <v>710199</v>
      </c>
      <c r="G9898" s="80">
        <v>10</v>
      </c>
      <c r="H9898" s="280" t="s">
        <v>1342</v>
      </c>
      <c r="I9898" s="80"/>
    </row>
    <row r="9899" spans="1:9">
      <c r="A9899" s="280" t="s">
        <v>11309</v>
      </c>
      <c r="B9899" s="280" t="s">
        <v>1457</v>
      </c>
      <c r="C9899" s="280" t="s">
        <v>1208</v>
      </c>
      <c r="D9899" s="280" t="s">
        <v>1219</v>
      </c>
      <c r="E9899" s="80">
        <v>429.4635690469064</v>
      </c>
      <c r="F9899" s="80">
        <v>710199</v>
      </c>
      <c r="G9899" s="80">
        <v>10</v>
      </c>
      <c r="H9899" s="280" t="s">
        <v>1342</v>
      </c>
      <c r="I9899" s="80"/>
    </row>
    <row r="9900" spans="1:9">
      <c r="A9900" s="280" t="s">
        <v>11310</v>
      </c>
      <c r="B9900" s="280" t="s">
        <v>1457</v>
      </c>
      <c r="C9900" s="280" t="s">
        <v>1208</v>
      </c>
      <c r="D9900" s="280" t="s">
        <v>1347</v>
      </c>
      <c r="E9900" s="80">
        <v>1.1587996952992275E-2</v>
      </c>
      <c r="F9900" s="80">
        <v>710199</v>
      </c>
      <c r="G9900" s="80">
        <v>10</v>
      </c>
      <c r="H9900" s="280" t="s">
        <v>1342</v>
      </c>
      <c r="I9900" s="80"/>
    </row>
    <row r="9901" spans="1:9">
      <c r="A9901" s="280" t="s">
        <v>11311</v>
      </c>
      <c r="B9901" s="280" t="s">
        <v>1457</v>
      </c>
      <c r="C9901" s="280" t="s">
        <v>1208</v>
      </c>
      <c r="D9901" s="280" t="s">
        <v>1344</v>
      </c>
      <c r="E9901" s="80">
        <v>2.7500235842690731E-2</v>
      </c>
      <c r="F9901" s="80">
        <v>710199</v>
      </c>
      <c r="G9901" s="80">
        <v>10</v>
      </c>
      <c r="H9901" s="280" t="s">
        <v>1342</v>
      </c>
      <c r="I9901" s="80"/>
    </row>
    <row r="9902" spans="1:9">
      <c r="A9902" s="280" t="s">
        <v>11312</v>
      </c>
      <c r="B9902" s="280" t="s">
        <v>5748</v>
      </c>
      <c r="C9902" s="280" t="s">
        <v>1209</v>
      </c>
      <c r="D9902" s="280" t="s">
        <v>1394</v>
      </c>
      <c r="E9902" s="80">
        <v>67109</v>
      </c>
      <c r="F9902" s="80">
        <v>710199</v>
      </c>
      <c r="G9902" s="80">
        <v>10</v>
      </c>
      <c r="H9902" s="280" t="s">
        <v>1394</v>
      </c>
      <c r="I9902" s="80"/>
    </row>
    <row r="9903" spans="1:9">
      <c r="A9903" s="280" t="s">
        <v>11313</v>
      </c>
      <c r="B9903" s="280" t="s">
        <v>5750</v>
      </c>
      <c r="C9903" s="280" t="s">
        <v>1209</v>
      </c>
      <c r="D9903" s="280" t="s">
        <v>1394</v>
      </c>
      <c r="E9903" s="80">
        <v>10757022864</v>
      </c>
      <c r="F9903" s="80">
        <v>710199</v>
      </c>
      <c r="G9903" s="80">
        <v>10</v>
      </c>
      <c r="H9903" s="280" t="s">
        <v>1394</v>
      </c>
      <c r="I9903" s="80"/>
    </row>
    <row r="9904" spans="1:9">
      <c r="A9904" s="280" t="s">
        <v>11314</v>
      </c>
      <c r="B9904" s="280" t="s">
        <v>5752</v>
      </c>
      <c r="C9904" s="280" t="s">
        <v>1209</v>
      </c>
      <c r="D9904" s="280" t="s">
        <v>1394</v>
      </c>
      <c r="E9904" s="80">
        <v>9.4493233586642619E-2</v>
      </c>
      <c r="F9904" s="80">
        <v>710199</v>
      </c>
      <c r="G9904" s="80">
        <v>10</v>
      </c>
      <c r="H9904" s="280" t="s">
        <v>1394</v>
      </c>
      <c r="I9904" s="80"/>
    </row>
    <row r="9905" spans="1:9">
      <c r="A9905" s="280" t="s">
        <v>11315</v>
      </c>
      <c r="B9905" s="280" t="s">
        <v>5754</v>
      </c>
      <c r="C9905" s="280" t="s">
        <v>1209</v>
      </c>
      <c r="D9905" s="280" t="s">
        <v>1394</v>
      </c>
      <c r="E9905" s="80">
        <v>15146.491144031461</v>
      </c>
      <c r="F9905" s="80">
        <v>710199</v>
      </c>
      <c r="G9905" s="80">
        <v>10</v>
      </c>
      <c r="H9905" s="280" t="s">
        <v>1394</v>
      </c>
      <c r="I9905" s="80"/>
    </row>
    <row r="9906" spans="1:9">
      <c r="A9906" s="280" t="s">
        <v>11316</v>
      </c>
      <c r="B9906" s="280" t="s">
        <v>1457</v>
      </c>
      <c r="C9906" s="280" t="s">
        <v>1209</v>
      </c>
      <c r="D9906" s="280" t="s">
        <v>1211</v>
      </c>
      <c r="E9906" s="80">
        <v>3.3079490190488808E-2</v>
      </c>
      <c r="F9906" s="80">
        <v>710199</v>
      </c>
      <c r="G9906" s="80">
        <v>10</v>
      </c>
      <c r="H9906" s="280" t="s">
        <v>1342</v>
      </c>
      <c r="I9906" s="80"/>
    </row>
    <row r="9907" spans="1:9">
      <c r="A9907" s="280" t="s">
        <v>11317</v>
      </c>
      <c r="B9907" s="280" t="s">
        <v>1457</v>
      </c>
      <c r="C9907" s="280" t="s">
        <v>1209</v>
      </c>
      <c r="D9907" s="280" t="s">
        <v>1212</v>
      </c>
      <c r="E9907" s="80">
        <v>5.7185142035486192E-2</v>
      </c>
      <c r="F9907" s="80">
        <v>710199</v>
      </c>
      <c r="G9907" s="80">
        <v>10</v>
      </c>
      <c r="H9907" s="280" t="s">
        <v>1342</v>
      </c>
      <c r="I9907" s="80"/>
    </row>
    <row r="9908" spans="1:9">
      <c r="A9908" s="280" t="s">
        <v>11318</v>
      </c>
      <c r="B9908" s="280" t="s">
        <v>1457</v>
      </c>
      <c r="C9908" s="280" t="s">
        <v>1209</v>
      </c>
      <c r="D9908" s="280" t="s">
        <v>1213</v>
      </c>
      <c r="E9908" s="80">
        <v>3.326819812370381E-2</v>
      </c>
      <c r="F9908" s="80">
        <v>710199</v>
      </c>
      <c r="G9908" s="80">
        <v>10</v>
      </c>
      <c r="H9908" s="280" t="s">
        <v>1342</v>
      </c>
      <c r="I9908" s="80"/>
    </row>
    <row r="9909" spans="1:9">
      <c r="A9909" s="280" t="s">
        <v>11319</v>
      </c>
      <c r="B9909" s="280" t="s">
        <v>1457</v>
      </c>
      <c r="C9909" s="280" t="s">
        <v>1209</v>
      </c>
      <c r="D9909" s="280" t="s">
        <v>1214</v>
      </c>
      <c r="E9909" s="80">
        <v>3.4201359999142679E-2</v>
      </c>
      <c r="F9909" s="80">
        <v>710199</v>
      </c>
      <c r="G9909" s="80">
        <v>10</v>
      </c>
      <c r="H9909" s="280" t="s">
        <v>1342</v>
      </c>
      <c r="I9909" s="80"/>
    </row>
    <row r="9910" spans="1:9">
      <c r="A9910" s="280" t="s">
        <v>11320</v>
      </c>
      <c r="B9910" s="280" t="s">
        <v>1457</v>
      </c>
      <c r="C9910" s="280" t="s">
        <v>1209</v>
      </c>
      <c r="D9910" s="280" t="s">
        <v>1215</v>
      </c>
      <c r="E9910" s="80">
        <v>5.7181500172325712E-2</v>
      </c>
      <c r="F9910" s="80">
        <v>710199</v>
      </c>
      <c r="G9910" s="80">
        <v>10</v>
      </c>
      <c r="H9910" s="280" t="s">
        <v>1342</v>
      </c>
      <c r="I9910" s="80"/>
    </row>
    <row r="9911" spans="1:9">
      <c r="A9911" s="280" t="s">
        <v>11321</v>
      </c>
      <c r="B9911" s="280" t="s">
        <v>1457</v>
      </c>
      <c r="C9911" s="280" t="s">
        <v>1209</v>
      </c>
      <c r="D9911" s="280" t="s">
        <v>1216</v>
      </c>
      <c r="E9911" s="80">
        <v>6.4451177768540036E-2</v>
      </c>
      <c r="F9911" s="80">
        <v>710199</v>
      </c>
      <c r="G9911" s="80">
        <v>10</v>
      </c>
      <c r="H9911" s="280" t="s">
        <v>1342</v>
      </c>
      <c r="I9911" s="80"/>
    </row>
    <row r="9912" spans="1:9">
      <c r="A9912" s="280" t="s">
        <v>11322</v>
      </c>
      <c r="B9912" s="280" t="s">
        <v>1457</v>
      </c>
      <c r="C9912" s="280" t="s">
        <v>1209</v>
      </c>
      <c r="D9912" s="280" t="s">
        <v>1217</v>
      </c>
      <c r="E9912" s="80">
        <v>5.1900854863317587E-2</v>
      </c>
      <c r="F9912" s="80">
        <v>710199</v>
      </c>
      <c r="G9912" s="80">
        <v>10</v>
      </c>
      <c r="H9912" s="280" t="s">
        <v>1342</v>
      </c>
      <c r="I9912" s="80"/>
    </row>
    <row r="9913" spans="1:9">
      <c r="A9913" s="280" t="s">
        <v>11323</v>
      </c>
      <c r="B9913" s="280" t="s">
        <v>1457</v>
      </c>
      <c r="C9913" s="280" t="s">
        <v>1209</v>
      </c>
      <c r="D9913" s="280" t="s">
        <v>1218</v>
      </c>
      <c r="E9913" s="80">
        <v>5.8479305042826155E-2</v>
      </c>
      <c r="F9913" s="80">
        <v>710199</v>
      </c>
      <c r="G9913" s="80">
        <v>10</v>
      </c>
      <c r="H9913" s="280" t="s">
        <v>1342</v>
      </c>
      <c r="I9913" s="80"/>
    </row>
    <row r="9914" spans="1:9">
      <c r="A9914" s="280" t="s">
        <v>11324</v>
      </c>
      <c r="B9914" s="280" t="s">
        <v>1457</v>
      </c>
      <c r="C9914" s="280" t="s">
        <v>1209</v>
      </c>
      <c r="D9914" s="280" t="s">
        <v>1219</v>
      </c>
      <c r="E9914" s="80">
        <v>3.5225953376208527E-2</v>
      </c>
      <c r="F9914" s="80">
        <v>710199</v>
      </c>
      <c r="G9914" s="80">
        <v>10</v>
      </c>
      <c r="H9914" s="280" t="s">
        <v>1342</v>
      </c>
      <c r="I9914" s="80"/>
    </row>
    <row r="9915" spans="1:9">
      <c r="A9915" s="280" t="s">
        <v>11325</v>
      </c>
      <c r="B9915" s="280" t="s">
        <v>1457</v>
      </c>
      <c r="C9915" s="280" t="s">
        <v>1209</v>
      </c>
      <c r="D9915" s="280" t="s">
        <v>1347</v>
      </c>
      <c r="E9915" s="80">
        <v>0.24428467804479295</v>
      </c>
      <c r="F9915" s="80">
        <v>710199</v>
      </c>
      <c r="G9915" s="80">
        <v>10</v>
      </c>
      <c r="H9915" s="280" t="s">
        <v>1342</v>
      </c>
      <c r="I9915" s="80"/>
    </row>
    <row r="9916" spans="1:9">
      <c r="A9916" s="280" t="s">
        <v>11326</v>
      </c>
      <c r="B9916" s="280" t="s">
        <v>1457</v>
      </c>
      <c r="C9916" s="280" t="s">
        <v>1209</v>
      </c>
      <c r="D9916" s="280" t="s">
        <v>1344</v>
      </c>
      <c r="E9916" s="80">
        <v>0.6101766817578268</v>
      </c>
      <c r="F9916" s="80">
        <v>710199</v>
      </c>
      <c r="G9916" s="80">
        <v>10</v>
      </c>
      <c r="H9916" s="280" t="s">
        <v>1342</v>
      </c>
      <c r="I9916" s="80"/>
    </row>
    <row r="9917" spans="1:9">
      <c r="A9917" s="280" t="s">
        <v>11327</v>
      </c>
      <c r="B9917" s="280" t="s">
        <v>1457</v>
      </c>
      <c r="C9917" s="280" t="s">
        <v>1182</v>
      </c>
      <c r="D9917" s="280" t="s">
        <v>1211</v>
      </c>
      <c r="E9917" s="80">
        <v>0.56799900465581987</v>
      </c>
      <c r="F9917" s="80">
        <v>710199</v>
      </c>
      <c r="G9917" s="80">
        <v>10</v>
      </c>
      <c r="H9917" s="280" t="s">
        <v>1342</v>
      </c>
      <c r="I9917" s="80"/>
    </row>
    <row r="9918" spans="1:9">
      <c r="A9918" s="280" t="s">
        <v>11328</v>
      </c>
      <c r="B9918" s="280" t="s">
        <v>1457</v>
      </c>
      <c r="C9918" s="280" t="s">
        <v>1182</v>
      </c>
      <c r="D9918" s="280" t="s">
        <v>1212</v>
      </c>
      <c r="E9918" s="80">
        <v>3.5051569814396584</v>
      </c>
      <c r="F9918" s="80">
        <v>710199</v>
      </c>
      <c r="G9918" s="80">
        <v>10</v>
      </c>
      <c r="H9918" s="280" t="s">
        <v>1342</v>
      </c>
      <c r="I9918" s="80"/>
    </row>
    <row r="9919" spans="1:9">
      <c r="A9919" s="280" t="s">
        <v>11329</v>
      </c>
      <c r="B9919" s="280" t="s">
        <v>1457</v>
      </c>
      <c r="C9919" s="280" t="s">
        <v>1182</v>
      </c>
      <c r="D9919" s="280" t="s">
        <v>1213</v>
      </c>
      <c r="E9919" s="80">
        <v>0.57310042230375147</v>
      </c>
      <c r="F9919" s="80">
        <v>710199</v>
      </c>
      <c r="G9919" s="80">
        <v>10</v>
      </c>
      <c r="H9919" s="280" t="s">
        <v>1342</v>
      </c>
      <c r="I9919" s="80"/>
    </row>
    <row r="9920" spans="1:9">
      <c r="A9920" s="280" t="s">
        <v>11330</v>
      </c>
      <c r="B9920" s="280" t="s">
        <v>1457</v>
      </c>
      <c r="C9920" s="280" t="s">
        <v>1182</v>
      </c>
      <c r="D9920" s="280" t="s">
        <v>1214</v>
      </c>
      <c r="E9920" s="80">
        <v>0.61103623677907071</v>
      </c>
      <c r="F9920" s="80">
        <v>710199</v>
      </c>
      <c r="G9920" s="80">
        <v>10</v>
      </c>
      <c r="H9920" s="280" t="s">
        <v>1342</v>
      </c>
      <c r="I9920" s="80"/>
    </row>
    <row r="9921" spans="1:9">
      <c r="A9921" s="280" t="s">
        <v>11331</v>
      </c>
      <c r="B9921" s="280" t="s">
        <v>1457</v>
      </c>
      <c r="C9921" s="280" t="s">
        <v>1182</v>
      </c>
      <c r="D9921" s="280" t="s">
        <v>1215</v>
      </c>
      <c r="E9921" s="80">
        <v>49.627354333108507</v>
      </c>
      <c r="F9921" s="80">
        <v>710199</v>
      </c>
      <c r="G9921" s="80">
        <v>10</v>
      </c>
      <c r="H9921" s="280" t="s">
        <v>1342</v>
      </c>
      <c r="I9921" s="80"/>
    </row>
    <row r="9922" spans="1:9">
      <c r="A9922" s="280" t="s">
        <v>11332</v>
      </c>
      <c r="B9922" s="280" t="s">
        <v>1457</v>
      </c>
      <c r="C9922" s="280" t="s">
        <v>1182</v>
      </c>
      <c r="D9922" s="280" t="s">
        <v>1216</v>
      </c>
      <c r="E9922" s="80">
        <v>7.1752350132554046</v>
      </c>
      <c r="F9922" s="80">
        <v>710199</v>
      </c>
      <c r="G9922" s="80">
        <v>10</v>
      </c>
      <c r="H9922" s="280" t="s">
        <v>1342</v>
      </c>
      <c r="I9922" s="80"/>
    </row>
    <row r="9923" spans="1:9">
      <c r="A9923" s="280" t="s">
        <v>11333</v>
      </c>
      <c r="B9923" s="280" t="s">
        <v>1457</v>
      </c>
      <c r="C9923" s="280" t="s">
        <v>1182</v>
      </c>
      <c r="D9923" s="280" t="s">
        <v>1217</v>
      </c>
      <c r="E9923" s="80">
        <v>6.9862997840060785</v>
      </c>
      <c r="F9923" s="80">
        <v>710199</v>
      </c>
      <c r="G9923" s="80">
        <v>10</v>
      </c>
      <c r="H9923" s="280" t="s">
        <v>1342</v>
      </c>
      <c r="I9923" s="80"/>
    </row>
    <row r="9924" spans="1:9">
      <c r="A9924" s="280" t="s">
        <v>11334</v>
      </c>
      <c r="B9924" s="280" t="s">
        <v>1457</v>
      </c>
      <c r="C9924" s="280" t="s">
        <v>1182</v>
      </c>
      <c r="D9924" s="280" t="s">
        <v>1218</v>
      </c>
      <c r="E9924" s="80">
        <v>4.0472210856891815</v>
      </c>
      <c r="F9924" s="80">
        <v>710199</v>
      </c>
      <c r="G9924" s="80">
        <v>10</v>
      </c>
      <c r="H9924" s="280" t="s">
        <v>1342</v>
      </c>
      <c r="I9924" s="80"/>
    </row>
    <row r="9925" spans="1:9">
      <c r="A9925" s="280" t="s">
        <v>11335</v>
      </c>
      <c r="B9925" s="280" t="s">
        <v>1457</v>
      </c>
      <c r="C9925" s="280" t="s">
        <v>1182</v>
      </c>
      <c r="D9925" s="280" t="s">
        <v>1219</v>
      </c>
      <c r="E9925" s="80">
        <v>141594.93882922854</v>
      </c>
      <c r="F9925" s="80">
        <v>710199</v>
      </c>
      <c r="G9925" s="80">
        <v>10</v>
      </c>
      <c r="H9925" s="280" t="s">
        <v>1342</v>
      </c>
      <c r="I9925" s="80"/>
    </row>
    <row r="9926" spans="1:9">
      <c r="A9926" s="280" t="s">
        <v>11336</v>
      </c>
      <c r="B9926" s="280" t="s">
        <v>1457</v>
      </c>
      <c r="C9926" s="280" t="s">
        <v>1182</v>
      </c>
      <c r="D9926" s="280" t="s">
        <v>1347</v>
      </c>
      <c r="E9926" s="80">
        <v>6.1066101239793547</v>
      </c>
      <c r="F9926" s="80">
        <v>710199</v>
      </c>
      <c r="G9926" s="80">
        <v>10</v>
      </c>
      <c r="H9926" s="280" t="s">
        <v>1342</v>
      </c>
      <c r="I9926" s="80"/>
    </row>
    <row r="9927" spans="1:9">
      <c r="A9927" s="280" t="s">
        <v>11337</v>
      </c>
      <c r="B9927" s="280" t="s">
        <v>1457</v>
      </c>
      <c r="C9927" s="280" t="s">
        <v>1182</v>
      </c>
      <c r="D9927" s="280" t="s">
        <v>1344</v>
      </c>
      <c r="E9927" s="80">
        <v>15.422688789807745</v>
      </c>
      <c r="F9927" s="80">
        <v>710199</v>
      </c>
      <c r="G9927" s="80">
        <v>10</v>
      </c>
      <c r="H9927" s="280" t="s">
        <v>1342</v>
      </c>
      <c r="I9927" s="80"/>
    </row>
    <row r="9928" spans="1:9">
      <c r="A9928" s="280" t="s">
        <v>11338</v>
      </c>
      <c r="B9928" s="280" t="s">
        <v>5748</v>
      </c>
      <c r="C9928" s="280" t="s">
        <v>1183</v>
      </c>
      <c r="D9928" s="280" t="s">
        <v>1394</v>
      </c>
      <c r="E9928" s="80">
        <v>670134</v>
      </c>
      <c r="F9928" s="80">
        <v>710199</v>
      </c>
      <c r="G9928" s="80">
        <v>10</v>
      </c>
      <c r="H9928" s="280" t="s">
        <v>1394</v>
      </c>
      <c r="I9928" s="80"/>
    </row>
    <row r="9929" spans="1:9">
      <c r="A9929" s="280" t="s">
        <v>11339</v>
      </c>
      <c r="B9929" s="280" t="s">
        <v>5750</v>
      </c>
      <c r="C9929" s="280" t="s">
        <v>1183</v>
      </c>
      <c r="D9929" s="280" t="s">
        <v>1394</v>
      </c>
      <c r="E9929" s="80">
        <v>789395894406.85938</v>
      </c>
      <c r="F9929" s="80">
        <v>710199</v>
      </c>
      <c r="G9929" s="80">
        <v>10</v>
      </c>
      <c r="H9929" s="280" t="s">
        <v>1394</v>
      </c>
      <c r="I9929" s="80"/>
    </row>
    <row r="9930" spans="1:9">
      <c r="A9930" s="280" t="s">
        <v>11340</v>
      </c>
      <c r="B9930" s="280" t="s">
        <v>5752</v>
      </c>
      <c r="C9930" s="280" t="s">
        <v>1183</v>
      </c>
      <c r="D9930" s="280" t="s">
        <v>1394</v>
      </c>
      <c r="E9930" s="80">
        <v>0.94358623428081423</v>
      </c>
      <c r="F9930" s="80">
        <v>710199</v>
      </c>
      <c r="G9930" s="80">
        <v>10</v>
      </c>
      <c r="H9930" s="280" t="s">
        <v>1394</v>
      </c>
      <c r="I9930" s="80"/>
    </row>
    <row r="9931" spans="1:9">
      <c r="A9931" s="280" t="s">
        <v>11341</v>
      </c>
      <c r="B9931" s="280" t="s">
        <v>5754</v>
      </c>
      <c r="C9931" s="280" t="s">
        <v>1183</v>
      </c>
      <c r="D9931" s="280" t="s">
        <v>1394</v>
      </c>
      <c r="E9931" s="80">
        <v>1111513.6664608924</v>
      </c>
      <c r="F9931" s="80">
        <v>710199</v>
      </c>
      <c r="G9931" s="80">
        <v>10</v>
      </c>
      <c r="H9931" s="280" t="s">
        <v>1394</v>
      </c>
      <c r="I9931" s="80"/>
    </row>
    <row r="9932" spans="1:9">
      <c r="A9932" s="280" t="s">
        <v>12014</v>
      </c>
      <c r="B9932" s="280" t="s">
        <v>5748</v>
      </c>
      <c r="C9932" s="280" t="s">
        <v>11768</v>
      </c>
      <c r="D9932" s="280" t="s">
        <v>1394</v>
      </c>
      <c r="E9932" s="80">
        <v>650630</v>
      </c>
      <c r="F9932" s="80">
        <v>710199</v>
      </c>
      <c r="G9932" s="80">
        <v>10</v>
      </c>
      <c r="H9932" s="280" t="s">
        <v>1394</v>
      </c>
      <c r="I9932" s="80"/>
    </row>
    <row r="9933" spans="1:9">
      <c r="A9933" s="280" t="s">
        <v>12015</v>
      </c>
      <c r="B9933" s="280" t="s">
        <v>5750</v>
      </c>
      <c r="C9933" s="280" t="s">
        <v>11768</v>
      </c>
      <c r="D9933" s="280" t="s">
        <v>1394</v>
      </c>
      <c r="E9933" s="80">
        <v>28280476500.636475</v>
      </c>
      <c r="F9933" s="80">
        <v>710199</v>
      </c>
      <c r="G9933" s="80">
        <v>10</v>
      </c>
      <c r="H9933" s="280" t="s">
        <v>1394</v>
      </c>
      <c r="I9933" s="80"/>
    </row>
    <row r="9934" spans="1:9">
      <c r="A9934" s="280" t="s">
        <v>12016</v>
      </c>
      <c r="B9934" s="280" t="s">
        <v>5752</v>
      </c>
      <c r="C9934" s="280" t="s">
        <v>11768</v>
      </c>
      <c r="D9934" s="280" t="s">
        <v>1394</v>
      </c>
      <c r="E9934" s="80">
        <v>0.91612350904464801</v>
      </c>
      <c r="F9934" s="80">
        <v>710199</v>
      </c>
      <c r="G9934" s="80">
        <v>10</v>
      </c>
      <c r="H9934" s="280" t="s">
        <v>1394</v>
      </c>
      <c r="I9934" s="80"/>
    </row>
    <row r="9935" spans="1:9">
      <c r="A9935" s="280" t="s">
        <v>12017</v>
      </c>
      <c r="B9935" s="280" t="s">
        <v>5754</v>
      </c>
      <c r="C9935" s="280" t="s">
        <v>11768</v>
      </c>
      <c r="D9935" s="280" t="s">
        <v>1394</v>
      </c>
      <c r="E9935" s="80">
        <v>39820.496087204396</v>
      </c>
      <c r="F9935" s="80">
        <v>710199</v>
      </c>
      <c r="G9935" s="80">
        <v>10</v>
      </c>
      <c r="H9935" s="280" t="s">
        <v>1394</v>
      </c>
      <c r="I9935" s="80"/>
    </row>
    <row r="9936" spans="1:9">
      <c r="A9936" s="280" t="s">
        <v>12018</v>
      </c>
      <c r="B9936" s="280" t="s">
        <v>1457</v>
      </c>
      <c r="C9936" s="280" t="s">
        <v>11768</v>
      </c>
      <c r="D9936" s="280" t="s">
        <v>1211</v>
      </c>
      <c r="E9936" s="80">
        <v>9.2226768953705511E-3</v>
      </c>
      <c r="F9936" s="80">
        <v>710199</v>
      </c>
      <c r="G9936" s="80">
        <v>10</v>
      </c>
      <c r="H9936" s="280" t="s">
        <v>1342</v>
      </c>
      <c r="I9936" s="80"/>
    </row>
    <row r="9937" spans="1:9">
      <c r="A9937" s="280" t="s">
        <v>12019</v>
      </c>
      <c r="B9937" s="280" t="s">
        <v>1457</v>
      </c>
      <c r="C9937" s="280" t="s">
        <v>11768</v>
      </c>
      <c r="D9937" s="280" t="s">
        <v>1212</v>
      </c>
      <c r="E9937" s="80">
        <v>9.7903395517902961E-3</v>
      </c>
      <c r="F9937" s="80">
        <v>710199</v>
      </c>
      <c r="G9937" s="80">
        <v>10</v>
      </c>
      <c r="H9937" s="280" t="s">
        <v>1342</v>
      </c>
      <c r="I9937" s="80"/>
    </row>
    <row r="9938" spans="1:9">
      <c r="A9938" s="280" t="s">
        <v>12020</v>
      </c>
      <c r="B9938" s="280" t="s">
        <v>1457</v>
      </c>
      <c r="C9938" s="280" t="s">
        <v>11768</v>
      </c>
      <c r="D9938" s="280" t="s">
        <v>1213</v>
      </c>
      <c r="E9938" s="80">
        <v>9.2463095416353541E-3</v>
      </c>
      <c r="F9938" s="80">
        <v>710199</v>
      </c>
      <c r="G9938" s="80">
        <v>10</v>
      </c>
      <c r="H9938" s="280" t="s">
        <v>1342</v>
      </c>
      <c r="I9938" s="80"/>
    </row>
    <row r="9939" spans="1:9">
      <c r="A9939" s="280" t="s">
        <v>12021</v>
      </c>
      <c r="B9939" s="280" t="s">
        <v>1457</v>
      </c>
      <c r="C9939" s="280" t="s">
        <v>11768</v>
      </c>
      <c r="D9939" s="280" t="s">
        <v>1214</v>
      </c>
      <c r="E9939" s="80">
        <v>9.7275357062761893E-3</v>
      </c>
      <c r="F9939" s="80">
        <v>710199</v>
      </c>
      <c r="G9939" s="80">
        <v>10</v>
      </c>
      <c r="H9939" s="280" t="s">
        <v>1342</v>
      </c>
      <c r="I9939" s="80"/>
    </row>
    <row r="9940" spans="1:9">
      <c r="A9940" s="280" t="s">
        <v>12022</v>
      </c>
      <c r="B9940" s="280" t="s">
        <v>1457</v>
      </c>
      <c r="C9940" s="280" t="s">
        <v>11768</v>
      </c>
      <c r="D9940" s="280" t="s">
        <v>1215</v>
      </c>
      <c r="E9940" s="80">
        <v>9.7842954191285185E-3</v>
      </c>
      <c r="F9940" s="80">
        <v>710199</v>
      </c>
      <c r="G9940" s="80">
        <v>10</v>
      </c>
      <c r="H9940" s="280" t="s">
        <v>1342</v>
      </c>
      <c r="I9940" s="80"/>
    </row>
    <row r="9941" spans="1:9">
      <c r="A9941" s="280" t="s">
        <v>12023</v>
      </c>
      <c r="B9941" s="280" t="s">
        <v>1457</v>
      </c>
      <c r="C9941" s="280" t="s">
        <v>11768</v>
      </c>
      <c r="D9941" s="280" t="s">
        <v>1216</v>
      </c>
      <c r="E9941" s="80">
        <v>1.3449908531135665E-2</v>
      </c>
      <c r="F9941" s="80">
        <v>710199</v>
      </c>
      <c r="G9941" s="80">
        <v>10</v>
      </c>
      <c r="H9941" s="280" t="s">
        <v>1342</v>
      </c>
      <c r="I9941" s="80"/>
    </row>
    <row r="9942" spans="1:9">
      <c r="A9942" s="280" t="s">
        <v>12024</v>
      </c>
      <c r="B9942" s="280" t="s">
        <v>1457</v>
      </c>
      <c r="C9942" s="280" t="s">
        <v>11768</v>
      </c>
      <c r="D9942" s="280" t="s">
        <v>1217</v>
      </c>
      <c r="E9942" s="80">
        <v>9.3848896853243637E-3</v>
      </c>
      <c r="F9942" s="80">
        <v>710199</v>
      </c>
      <c r="G9942" s="80">
        <v>10</v>
      </c>
      <c r="H9942" s="280" t="s">
        <v>1342</v>
      </c>
      <c r="I9942" s="80"/>
    </row>
    <row r="9943" spans="1:9">
      <c r="A9943" s="280" t="s">
        <v>12025</v>
      </c>
      <c r="B9943" s="280" t="s">
        <v>1457</v>
      </c>
      <c r="C9943" s="280" t="s">
        <v>11768</v>
      </c>
      <c r="D9943" s="280" t="s">
        <v>1218</v>
      </c>
      <c r="E9943" s="80">
        <v>1.2123102251101541E-2</v>
      </c>
      <c r="F9943" s="80">
        <v>710199</v>
      </c>
      <c r="G9943" s="80">
        <v>10</v>
      </c>
      <c r="H9943" s="280" t="s">
        <v>1342</v>
      </c>
      <c r="I9943" s="80"/>
    </row>
    <row r="9944" spans="1:9">
      <c r="A9944" s="280" t="s">
        <v>12026</v>
      </c>
      <c r="B9944" s="280" t="s">
        <v>1457</v>
      </c>
      <c r="C9944" s="280" t="s">
        <v>11768</v>
      </c>
      <c r="D9944" s="280" t="s">
        <v>1219</v>
      </c>
      <c r="E9944" s="80">
        <v>2082.0271318871023</v>
      </c>
      <c r="F9944" s="80">
        <v>710199</v>
      </c>
      <c r="G9944" s="80">
        <v>10</v>
      </c>
      <c r="H9944" s="280" t="s">
        <v>1342</v>
      </c>
      <c r="I9944" s="80"/>
    </row>
    <row r="9945" spans="1:9">
      <c r="A9945" s="280" t="s">
        <v>12027</v>
      </c>
      <c r="B9945" s="280" t="s">
        <v>1457</v>
      </c>
      <c r="C9945" s="280" t="s">
        <v>11768</v>
      </c>
      <c r="D9945" s="280" t="s">
        <v>1347</v>
      </c>
      <c r="E9945" s="80">
        <v>6.6744074853577209E-2</v>
      </c>
      <c r="F9945" s="80">
        <v>710199</v>
      </c>
      <c r="G9945" s="80">
        <v>10</v>
      </c>
      <c r="H9945" s="280" t="s">
        <v>1342</v>
      </c>
      <c r="I9945" s="80"/>
    </row>
    <row r="9946" spans="1:9">
      <c r="A9946" s="280" t="s">
        <v>12028</v>
      </c>
      <c r="B9946" s="280" t="s">
        <v>1457</v>
      </c>
      <c r="C9946" s="280" t="s">
        <v>11768</v>
      </c>
      <c r="D9946" s="280" t="s">
        <v>1344</v>
      </c>
      <c r="E9946" s="80">
        <v>0.16576807949375544</v>
      </c>
      <c r="F9946" s="80">
        <v>710199</v>
      </c>
      <c r="G9946" s="80">
        <v>10</v>
      </c>
      <c r="H9946" s="280" t="s">
        <v>1342</v>
      </c>
      <c r="I9946" s="80"/>
    </row>
    <row r="9947" spans="1:9">
      <c r="A9947" s="280" t="s">
        <v>11357</v>
      </c>
      <c r="B9947" s="280" t="s">
        <v>5752</v>
      </c>
      <c r="C9947" s="280" t="s">
        <v>1211</v>
      </c>
      <c r="D9947" s="280" t="s">
        <v>1394</v>
      </c>
      <c r="E9947" s="80">
        <v>1</v>
      </c>
      <c r="F9947" s="80">
        <v>710199</v>
      </c>
      <c r="G9947" s="80">
        <v>10</v>
      </c>
      <c r="H9947" s="280" t="s">
        <v>1394</v>
      </c>
      <c r="I9947" s="80"/>
    </row>
    <row r="9948" spans="1:9">
      <c r="A9948" s="280" t="s">
        <v>11358</v>
      </c>
      <c r="B9948" s="280" t="s">
        <v>5754</v>
      </c>
      <c r="C9948" s="280" t="s">
        <v>1211</v>
      </c>
      <c r="D9948" s="280" t="s">
        <v>1394</v>
      </c>
      <c r="E9948" s="80">
        <v>6508366.4451369289</v>
      </c>
      <c r="F9948" s="80">
        <v>710199</v>
      </c>
      <c r="G9948" s="80">
        <v>10</v>
      </c>
      <c r="H9948" s="280" t="s">
        <v>1394</v>
      </c>
      <c r="I9948" s="80"/>
    </row>
    <row r="9949" spans="1:9">
      <c r="A9949" s="280" t="s">
        <v>11359</v>
      </c>
      <c r="B9949" s="280" t="s">
        <v>1457</v>
      </c>
      <c r="C9949" s="280" t="s">
        <v>1211</v>
      </c>
      <c r="D9949" s="280" t="s">
        <v>1211</v>
      </c>
      <c r="E9949" s="80">
        <v>1</v>
      </c>
      <c r="F9949" s="80">
        <v>710199</v>
      </c>
      <c r="G9949" s="80">
        <v>10</v>
      </c>
      <c r="H9949" s="280" t="s">
        <v>1342</v>
      </c>
      <c r="I9949" s="80"/>
    </row>
    <row r="9950" spans="1:9">
      <c r="A9950" s="280" t="s">
        <v>11360</v>
      </c>
      <c r="B9950" s="280" t="s">
        <v>1457</v>
      </c>
      <c r="C9950" s="280" t="s">
        <v>1211</v>
      </c>
      <c r="D9950" s="280" t="s">
        <v>1212</v>
      </c>
      <c r="E9950" s="80">
        <v>3.1535753945945841</v>
      </c>
      <c r="F9950" s="80">
        <v>710199</v>
      </c>
      <c r="G9950" s="80">
        <v>10</v>
      </c>
      <c r="H9950" s="280" t="s">
        <v>1342</v>
      </c>
      <c r="I9950" s="80"/>
    </row>
    <row r="9951" spans="1:9">
      <c r="A9951" s="280" t="s">
        <v>11361</v>
      </c>
      <c r="B9951" s="280" t="s">
        <v>1457</v>
      </c>
      <c r="C9951" s="280" t="s">
        <v>1211</v>
      </c>
      <c r="D9951" s="280" t="s">
        <v>1213</v>
      </c>
      <c r="E9951" s="80">
        <v>1.0047932355696136</v>
      </c>
      <c r="F9951" s="80">
        <v>710199</v>
      </c>
      <c r="G9951" s="80">
        <v>10</v>
      </c>
      <c r="H9951" s="280" t="s">
        <v>1342</v>
      </c>
      <c r="I9951" s="80"/>
    </row>
    <row r="9952" spans="1:9">
      <c r="A9952" s="280" t="s">
        <v>11362</v>
      </c>
      <c r="B9952" s="280" t="s">
        <v>1457</v>
      </c>
      <c r="C9952" s="280" t="s">
        <v>1211</v>
      </c>
      <c r="D9952" s="280" t="s">
        <v>1214</v>
      </c>
      <c r="E9952" s="80">
        <v>1.0518079040160093</v>
      </c>
      <c r="F9952" s="80">
        <v>710199</v>
      </c>
      <c r="G9952" s="80">
        <v>10</v>
      </c>
      <c r="H9952" s="280" t="s">
        <v>1342</v>
      </c>
      <c r="I9952" s="80"/>
    </row>
    <row r="9953" spans="1:9">
      <c r="A9953" s="280" t="s">
        <v>11363</v>
      </c>
      <c r="B9953" s="280" t="s">
        <v>1457</v>
      </c>
      <c r="C9953" s="280" t="s">
        <v>1211</v>
      </c>
      <c r="D9953" s="280" t="s">
        <v>1215</v>
      </c>
      <c r="E9953" s="80">
        <v>21.91265837603283</v>
      </c>
      <c r="F9953" s="80">
        <v>710199</v>
      </c>
      <c r="G9953" s="80">
        <v>10</v>
      </c>
      <c r="H9953" s="280" t="s">
        <v>1342</v>
      </c>
      <c r="I9953" s="80"/>
    </row>
    <row r="9954" spans="1:9">
      <c r="A9954" s="280" t="s">
        <v>11364</v>
      </c>
      <c r="B9954" s="280" t="s">
        <v>1457</v>
      </c>
      <c r="C9954" s="280" t="s">
        <v>1211</v>
      </c>
      <c r="D9954" s="280" t="s">
        <v>1216</v>
      </c>
      <c r="E9954" s="80">
        <v>4.6991954240415046</v>
      </c>
      <c r="F9954" s="80">
        <v>710199</v>
      </c>
      <c r="G9954" s="80">
        <v>10</v>
      </c>
      <c r="H9954" s="280" t="s">
        <v>1342</v>
      </c>
      <c r="I9954" s="80"/>
    </row>
    <row r="9955" spans="1:9">
      <c r="A9955" s="280" t="s">
        <v>11365</v>
      </c>
      <c r="B9955" s="280" t="s">
        <v>1457</v>
      </c>
      <c r="C9955" s="280" t="s">
        <v>1211</v>
      </c>
      <c r="D9955" s="280" t="s">
        <v>1217</v>
      </c>
      <c r="E9955" s="80">
        <v>4.3451803540547855</v>
      </c>
      <c r="F9955" s="80">
        <v>710199</v>
      </c>
      <c r="G9955" s="80">
        <v>10</v>
      </c>
      <c r="H9955" s="280" t="s">
        <v>1342</v>
      </c>
      <c r="I9955" s="80"/>
    </row>
    <row r="9956" spans="1:9">
      <c r="A9956" s="280" t="s">
        <v>11366</v>
      </c>
      <c r="B9956" s="280" t="s">
        <v>1457</v>
      </c>
      <c r="C9956" s="280" t="s">
        <v>1211</v>
      </c>
      <c r="D9956" s="280" t="s">
        <v>1218</v>
      </c>
      <c r="E9956" s="80">
        <v>3.1217861484367804</v>
      </c>
      <c r="F9956" s="80">
        <v>710199</v>
      </c>
      <c r="G9956" s="80">
        <v>10</v>
      </c>
      <c r="H9956" s="280" t="s">
        <v>1342</v>
      </c>
      <c r="I9956" s="80"/>
    </row>
    <row r="9957" spans="1:9">
      <c r="A9957" s="280" t="s">
        <v>11367</v>
      </c>
      <c r="B9957" s="280" t="s">
        <v>1457</v>
      </c>
      <c r="C9957" s="280" t="s">
        <v>1211</v>
      </c>
      <c r="D9957" s="280" t="s">
        <v>1219</v>
      </c>
      <c r="E9957" s="80">
        <v>234509.2726975721</v>
      </c>
      <c r="F9957" s="80">
        <v>710199</v>
      </c>
      <c r="G9957" s="80">
        <v>10</v>
      </c>
      <c r="H9957" s="280" t="s">
        <v>1342</v>
      </c>
      <c r="I9957" s="80"/>
    </row>
    <row r="9958" spans="1:9">
      <c r="A9958" s="280" t="s">
        <v>11368</v>
      </c>
      <c r="B9958" s="280" t="s">
        <v>1457</v>
      </c>
      <c r="C9958" s="280" t="s">
        <v>1211</v>
      </c>
      <c r="D9958" s="280" t="s">
        <v>1347</v>
      </c>
      <c r="E9958" s="80">
        <v>9.9639218998901349</v>
      </c>
      <c r="F9958" s="80">
        <v>710199</v>
      </c>
      <c r="G9958" s="80">
        <v>10</v>
      </c>
      <c r="H9958" s="280" t="s">
        <v>1342</v>
      </c>
      <c r="I9958" s="80"/>
    </row>
    <row r="9959" spans="1:9">
      <c r="A9959" s="280" t="s">
        <v>11369</v>
      </c>
      <c r="B9959" s="280" t="s">
        <v>1393</v>
      </c>
      <c r="C9959" s="280" t="s">
        <v>1211</v>
      </c>
      <c r="D9959" s="280" t="s">
        <v>1347</v>
      </c>
      <c r="E9959" s="80">
        <v>0</v>
      </c>
      <c r="F9959" s="80">
        <v>710199</v>
      </c>
      <c r="G9959" s="80">
        <v>10</v>
      </c>
      <c r="H9959" s="280" t="s">
        <v>1394</v>
      </c>
      <c r="I9959" s="80"/>
    </row>
    <row r="9960" spans="1:9">
      <c r="A9960" s="280" t="s">
        <v>11370</v>
      </c>
      <c r="B9960" s="280" t="s">
        <v>1415</v>
      </c>
      <c r="C9960" s="280" t="s">
        <v>1211</v>
      </c>
      <c r="D9960" s="280" t="s">
        <v>1347</v>
      </c>
      <c r="E9960" s="80">
        <v>0</v>
      </c>
      <c r="F9960" s="80">
        <v>710199</v>
      </c>
      <c r="G9960" s="80">
        <v>10</v>
      </c>
      <c r="H9960" s="280" t="s">
        <v>1394</v>
      </c>
      <c r="I9960" s="80"/>
    </row>
    <row r="9961" spans="1:9">
      <c r="A9961" s="280" t="s">
        <v>11371</v>
      </c>
      <c r="B9961" s="280" t="s">
        <v>1436</v>
      </c>
      <c r="C9961" s="280" t="s">
        <v>1211</v>
      </c>
      <c r="D9961" s="280" t="s">
        <v>1347</v>
      </c>
      <c r="E9961" s="80">
        <v>0</v>
      </c>
      <c r="F9961" s="80">
        <v>710199</v>
      </c>
      <c r="G9961" s="80">
        <v>10</v>
      </c>
      <c r="H9961" s="280" t="s">
        <v>1394</v>
      </c>
      <c r="I9961" s="80"/>
    </row>
    <row r="9962" spans="1:9">
      <c r="A9962" s="280" t="s">
        <v>11372</v>
      </c>
      <c r="B9962" s="280" t="s">
        <v>1457</v>
      </c>
      <c r="C9962" s="280" t="s">
        <v>1211</v>
      </c>
      <c r="D9962" s="280" t="s">
        <v>1344</v>
      </c>
      <c r="E9962" s="80">
        <v>24.802768662086812</v>
      </c>
      <c r="F9962" s="80">
        <v>710199</v>
      </c>
      <c r="G9962" s="80">
        <v>10</v>
      </c>
      <c r="H9962" s="280" t="s">
        <v>1342</v>
      </c>
      <c r="I9962" s="80"/>
    </row>
    <row r="9963" spans="1:9">
      <c r="A9963" s="280" t="s">
        <v>11373</v>
      </c>
      <c r="B9963" s="280" t="s">
        <v>1393</v>
      </c>
      <c r="C9963" s="280" t="s">
        <v>1211</v>
      </c>
      <c r="D9963" s="280" t="s">
        <v>1344</v>
      </c>
      <c r="E9963" s="80">
        <v>0</v>
      </c>
      <c r="F9963" s="80">
        <v>710199</v>
      </c>
      <c r="G9963" s="80">
        <v>10</v>
      </c>
      <c r="H9963" s="280" t="s">
        <v>1394</v>
      </c>
      <c r="I9963" s="80"/>
    </row>
    <row r="9964" spans="1:9">
      <c r="A9964" s="280" t="s">
        <v>11374</v>
      </c>
      <c r="B9964" s="280" t="s">
        <v>1415</v>
      </c>
      <c r="C9964" s="280" t="s">
        <v>1211</v>
      </c>
      <c r="D9964" s="280" t="s">
        <v>1344</v>
      </c>
      <c r="E9964" s="80">
        <v>0</v>
      </c>
      <c r="F9964" s="80">
        <v>710199</v>
      </c>
      <c r="G9964" s="80">
        <v>10</v>
      </c>
      <c r="H9964" s="280" t="s">
        <v>1394</v>
      </c>
      <c r="I9964" s="80"/>
    </row>
    <row r="9965" spans="1:9">
      <c r="A9965" s="280" t="s">
        <v>11375</v>
      </c>
      <c r="B9965" s="280" t="s">
        <v>1436</v>
      </c>
      <c r="C9965" s="280" t="s">
        <v>1211</v>
      </c>
      <c r="D9965" s="280" t="s">
        <v>1344</v>
      </c>
      <c r="E9965" s="80">
        <v>0</v>
      </c>
      <c r="F9965" s="80">
        <v>710199</v>
      </c>
      <c r="G9965" s="80">
        <v>10</v>
      </c>
      <c r="H9965" s="280" t="s">
        <v>1394</v>
      </c>
      <c r="I9965" s="80"/>
    </row>
    <row r="9966" spans="1:9">
      <c r="A9966" s="280" t="s">
        <v>11376</v>
      </c>
      <c r="B9966" s="280" t="s">
        <v>5752</v>
      </c>
      <c r="C9966" s="280" t="s">
        <v>1212</v>
      </c>
      <c r="D9966" s="280" t="s">
        <v>1394</v>
      </c>
      <c r="E9966" s="80">
        <v>0.98931144651006264</v>
      </c>
      <c r="F9966" s="80">
        <v>710199</v>
      </c>
      <c r="G9966" s="80">
        <v>10</v>
      </c>
      <c r="H9966" s="280" t="s">
        <v>1394</v>
      </c>
      <c r="I9966" s="80"/>
    </row>
    <row r="9967" spans="1:9">
      <c r="A9967" s="280" t="s">
        <v>11377</v>
      </c>
      <c r="B9967" s="280" t="s">
        <v>5754</v>
      </c>
      <c r="C9967" s="280" t="s">
        <v>1212</v>
      </c>
      <c r="D9967" s="280" t="s">
        <v>1394</v>
      </c>
      <c r="E9967" s="80">
        <v>5292398.1930661434</v>
      </c>
      <c r="F9967" s="80">
        <v>710199</v>
      </c>
      <c r="G9967" s="80">
        <v>10</v>
      </c>
      <c r="H9967" s="280" t="s">
        <v>1394</v>
      </c>
      <c r="I9967" s="80"/>
    </row>
    <row r="9968" spans="1:9">
      <c r="A9968" s="280" t="s">
        <v>11378</v>
      </c>
      <c r="B9968" s="280" t="s">
        <v>1457</v>
      </c>
      <c r="C9968" s="280" t="s">
        <v>1212</v>
      </c>
      <c r="D9968" s="280" t="s">
        <v>1211</v>
      </c>
      <c r="E9968" s="80">
        <v>0.90682534366666678</v>
      </c>
      <c r="F9968" s="80">
        <v>710199</v>
      </c>
      <c r="G9968" s="80">
        <v>10</v>
      </c>
      <c r="H9968" s="280" t="s">
        <v>1342</v>
      </c>
      <c r="I9968" s="80"/>
    </row>
    <row r="9969" spans="1:9">
      <c r="A9969" s="280" t="s">
        <v>11379</v>
      </c>
      <c r="B9969" s="280" t="s">
        <v>1457</v>
      </c>
      <c r="C9969" s="280" t="s">
        <v>1212</v>
      </c>
      <c r="D9969" s="280" t="s">
        <v>1212</v>
      </c>
      <c r="E9969" s="80">
        <v>1</v>
      </c>
      <c r="F9969" s="80">
        <v>710199</v>
      </c>
      <c r="G9969" s="80">
        <v>10</v>
      </c>
      <c r="H9969" s="280" t="s">
        <v>1342</v>
      </c>
      <c r="I9969" s="80"/>
    </row>
    <row r="9970" spans="1:9">
      <c r="A9970" s="280" t="s">
        <v>11380</v>
      </c>
      <c r="B9970" s="280" t="s">
        <v>1457</v>
      </c>
      <c r="C9970" s="280" t="s">
        <v>1212</v>
      </c>
      <c r="D9970" s="280" t="s">
        <v>1213</v>
      </c>
      <c r="E9970" s="80">
        <v>0.90967144680730971</v>
      </c>
      <c r="F9970" s="80">
        <v>710199</v>
      </c>
      <c r="G9970" s="80">
        <v>10</v>
      </c>
      <c r="H9970" s="280" t="s">
        <v>1342</v>
      </c>
      <c r="I9970" s="80"/>
    </row>
    <row r="9971" spans="1:9">
      <c r="A9971" s="280" t="s">
        <v>11381</v>
      </c>
      <c r="B9971" s="280" t="s">
        <v>1457</v>
      </c>
      <c r="C9971" s="280" t="s">
        <v>1212</v>
      </c>
      <c r="D9971" s="280" t="s">
        <v>1214</v>
      </c>
      <c r="E9971" s="80">
        <v>0.95219377884556333</v>
      </c>
      <c r="F9971" s="80">
        <v>710199</v>
      </c>
      <c r="G9971" s="80">
        <v>10</v>
      </c>
      <c r="H9971" s="280" t="s">
        <v>1342</v>
      </c>
      <c r="I9971" s="80"/>
    </row>
    <row r="9972" spans="1:9">
      <c r="A9972" s="280" t="s">
        <v>11382</v>
      </c>
      <c r="B9972" s="280" t="s">
        <v>1457</v>
      </c>
      <c r="C9972" s="280" t="s">
        <v>1212</v>
      </c>
      <c r="D9972" s="280" t="s">
        <v>1215</v>
      </c>
      <c r="E9972" s="80">
        <v>0.99896828769042179</v>
      </c>
      <c r="F9972" s="80">
        <v>710199</v>
      </c>
      <c r="G9972" s="80">
        <v>10</v>
      </c>
      <c r="H9972" s="280" t="s">
        <v>1342</v>
      </c>
      <c r="I9972" s="80"/>
    </row>
    <row r="9973" spans="1:9">
      <c r="A9973" s="280" t="s">
        <v>11383</v>
      </c>
      <c r="B9973" s="280" t="s">
        <v>1457</v>
      </c>
      <c r="C9973" s="280" t="s">
        <v>1212</v>
      </c>
      <c r="D9973" s="280" t="s">
        <v>1216</v>
      </c>
      <c r="E9973" s="80">
        <v>1.3009699356933122</v>
      </c>
      <c r="F9973" s="80">
        <v>710199</v>
      </c>
      <c r="G9973" s="80">
        <v>10</v>
      </c>
      <c r="H9973" s="280" t="s">
        <v>1342</v>
      </c>
      <c r="I9973" s="80"/>
    </row>
    <row r="9974" spans="1:9">
      <c r="A9974" s="280" t="s">
        <v>11384</v>
      </c>
      <c r="B9974" s="280" t="s">
        <v>1457</v>
      </c>
      <c r="C9974" s="280" t="s">
        <v>1212</v>
      </c>
      <c r="D9974" s="280" t="s">
        <v>1217</v>
      </c>
      <c r="E9974" s="80">
        <v>0.96420588741221802</v>
      </c>
      <c r="F9974" s="80">
        <v>710199</v>
      </c>
      <c r="G9974" s="80">
        <v>10</v>
      </c>
      <c r="H9974" s="280" t="s">
        <v>1342</v>
      </c>
      <c r="I9974" s="80"/>
    </row>
    <row r="9975" spans="1:9">
      <c r="A9975" s="280" t="s">
        <v>11385</v>
      </c>
      <c r="B9975" s="280" t="s">
        <v>1457</v>
      </c>
      <c r="C9975" s="280" t="s">
        <v>1212</v>
      </c>
      <c r="D9975" s="280" t="s">
        <v>1218</v>
      </c>
      <c r="E9975" s="80">
        <v>1.1774692518001411</v>
      </c>
      <c r="F9975" s="80">
        <v>710199</v>
      </c>
      <c r="G9975" s="80">
        <v>10</v>
      </c>
      <c r="H9975" s="280" t="s">
        <v>1342</v>
      </c>
      <c r="I9975" s="80"/>
    </row>
    <row r="9976" spans="1:9">
      <c r="A9976" s="280" t="s">
        <v>11386</v>
      </c>
      <c r="B9976" s="280" t="s">
        <v>1457</v>
      </c>
      <c r="C9976" s="280" t="s">
        <v>1212</v>
      </c>
      <c r="D9976" s="280" t="s">
        <v>1219</v>
      </c>
      <c r="E9976" s="80">
        <v>180219.91889700101</v>
      </c>
      <c r="F9976" s="80">
        <v>710199</v>
      </c>
      <c r="G9976" s="80">
        <v>10</v>
      </c>
      <c r="H9976" s="280" t="s">
        <v>1342</v>
      </c>
      <c r="I9976" s="80"/>
    </row>
    <row r="9977" spans="1:9">
      <c r="A9977" s="280" t="s">
        <v>11387</v>
      </c>
      <c r="B9977" s="280" t="s">
        <v>1457</v>
      </c>
      <c r="C9977" s="280" t="s">
        <v>1212</v>
      </c>
      <c r="D9977" s="280" t="s">
        <v>1347</v>
      </c>
      <c r="E9977" s="80">
        <v>8.1532856754690179</v>
      </c>
      <c r="F9977" s="80">
        <v>710199</v>
      </c>
      <c r="G9977" s="80">
        <v>10</v>
      </c>
      <c r="H9977" s="280" t="s">
        <v>1342</v>
      </c>
      <c r="I9977" s="80"/>
    </row>
    <row r="9978" spans="1:9">
      <c r="A9978" s="280" t="s">
        <v>11388</v>
      </c>
      <c r="B9978" s="280" t="s">
        <v>1393</v>
      </c>
      <c r="C9978" s="280" t="s">
        <v>1212</v>
      </c>
      <c r="D9978" s="280" t="s">
        <v>1347</v>
      </c>
      <c r="E9978" s="80">
        <v>2.0687159514445951E-2</v>
      </c>
      <c r="F9978" s="80">
        <v>710199</v>
      </c>
      <c r="G9978" s="80">
        <v>10</v>
      </c>
      <c r="H9978" s="280" t="s">
        <v>1394</v>
      </c>
      <c r="I9978" s="80"/>
    </row>
    <row r="9979" spans="1:9">
      <c r="A9979" s="280" t="s">
        <v>11389</v>
      </c>
      <c r="B9979" s="280" t="s">
        <v>1415</v>
      </c>
      <c r="C9979" s="280" t="s">
        <v>1212</v>
      </c>
      <c r="D9979" s="280" t="s">
        <v>1347</v>
      </c>
      <c r="E9979" s="80">
        <v>1.5469364530423005E-2</v>
      </c>
      <c r="F9979" s="80">
        <v>710199</v>
      </c>
      <c r="G9979" s="80">
        <v>10</v>
      </c>
      <c r="H9979" s="280" t="s">
        <v>1394</v>
      </c>
      <c r="I9979" s="80"/>
    </row>
    <row r="9980" spans="1:9">
      <c r="A9980" s="280" t="s">
        <v>11390</v>
      </c>
      <c r="B9980" s="280" t="s">
        <v>1436</v>
      </c>
      <c r="C9980" s="280" t="s">
        <v>1212</v>
      </c>
      <c r="D9980" s="280" t="s">
        <v>1347</v>
      </c>
      <c r="E9980" s="80">
        <v>1.4048688109052474E-2</v>
      </c>
      <c r="F9980" s="80">
        <v>710199</v>
      </c>
      <c r="G9980" s="80">
        <v>10</v>
      </c>
      <c r="H9980" s="280" t="s">
        <v>1394</v>
      </c>
      <c r="I9980" s="80"/>
    </row>
    <row r="9981" spans="1:9">
      <c r="A9981" s="280" t="s">
        <v>11391</v>
      </c>
      <c r="B9981" s="280" t="s">
        <v>1457</v>
      </c>
      <c r="C9981" s="280" t="s">
        <v>1212</v>
      </c>
      <c r="D9981" s="280" t="s">
        <v>1344</v>
      </c>
      <c r="E9981" s="80">
        <v>20.364356107918997</v>
      </c>
      <c r="F9981" s="80">
        <v>710199</v>
      </c>
      <c r="G9981" s="80">
        <v>10</v>
      </c>
      <c r="H9981" s="280" t="s">
        <v>1342</v>
      </c>
      <c r="I9981" s="80"/>
    </row>
    <row r="9982" spans="1:9">
      <c r="A9982" s="280" t="s">
        <v>11392</v>
      </c>
      <c r="B9982" s="280" t="s">
        <v>1393</v>
      </c>
      <c r="C9982" s="280" t="s">
        <v>1212</v>
      </c>
      <c r="D9982" s="280" t="s">
        <v>1344</v>
      </c>
      <c r="E9982" s="80">
        <v>1.6094080673163438E-2</v>
      </c>
      <c r="F9982" s="80">
        <v>710199</v>
      </c>
      <c r="G9982" s="80">
        <v>10</v>
      </c>
      <c r="H9982" s="280" t="s">
        <v>1394</v>
      </c>
      <c r="I9982" s="80"/>
    </row>
    <row r="9983" spans="1:9">
      <c r="A9983" s="280" t="s">
        <v>11393</v>
      </c>
      <c r="B9983" s="280" t="s">
        <v>1415</v>
      </c>
      <c r="C9983" s="280" t="s">
        <v>1212</v>
      </c>
      <c r="D9983" s="280" t="s">
        <v>1344</v>
      </c>
      <c r="E9983" s="80">
        <v>1.333770161720698E-2</v>
      </c>
      <c r="F9983" s="80">
        <v>710199</v>
      </c>
      <c r="G9983" s="80">
        <v>10</v>
      </c>
      <c r="H9983" s="280" t="s">
        <v>1394</v>
      </c>
      <c r="I9983" s="80"/>
    </row>
    <row r="9984" spans="1:9">
      <c r="A9984" s="280" t="s">
        <v>11394</v>
      </c>
      <c r="B9984" s="280" t="s">
        <v>1436</v>
      </c>
      <c r="C9984" s="280" t="s">
        <v>1212</v>
      </c>
      <c r="D9984" s="280" t="s">
        <v>1344</v>
      </c>
      <c r="E9984" s="80">
        <v>1.2663539257996501E-2</v>
      </c>
      <c r="F9984" s="80">
        <v>710199</v>
      </c>
      <c r="G9984" s="80">
        <v>10</v>
      </c>
      <c r="H9984" s="280" t="s">
        <v>1394</v>
      </c>
      <c r="I9984" s="80"/>
    </row>
    <row r="9985" spans="1:9">
      <c r="A9985" s="280" t="s">
        <v>11395</v>
      </c>
      <c r="B9985" s="280" t="s">
        <v>5752</v>
      </c>
      <c r="C9985" s="280" t="s">
        <v>1213</v>
      </c>
      <c r="D9985" s="280" t="s">
        <v>1394</v>
      </c>
      <c r="E9985" s="80">
        <v>1</v>
      </c>
      <c r="F9985" s="80">
        <v>710199</v>
      </c>
      <c r="G9985" s="80">
        <v>10</v>
      </c>
      <c r="H9985" s="280" t="s">
        <v>1394</v>
      </c>
      <c r="I9985" s="80"/>
    </row>
    <row r="9986" spans="1:9">
      <c r="A9986" s="280" t="s">
        <v>11396</v>
      </c>
      <c r="B9986" s="280" t="s">
        <v>5754</v>
      </c>
      <c r="C9986" s="280" t="s">
        <v>1213</v>
      </c>
      <c r="D9986" s="280" t="s">
        <v>1394</v>
      </c>
      <c r="E9986" s="80">
        <v>6449362.203057739</v>
      </c>
      <c r="F9986" s="80">
        <v>710199</v>
      </c>
      <c r="G9986" s="80">
        <v>10</v>
      </c>
      <c r="H9986" s="280" t="s">
        <v>1394</v>
      </c>
      <c r="I9986" s="80"/>
    </row>
    <row r="9987" spans="1:9">
      <c r="A9987" s="280" t="s">
        <v>11397</v>
      </c>
      <c r="B9987" s="280" t="s">
        <v>1457</v>
      </c>
      <c r="C9987" s="280" t="s">
        <v>1213</v>
      </c>
      <c r="D9987" s="280" t="s">
        <v>1211</v>
      </c>
      <c r="E9987" s="80">
        <v>0.99535020986696621</v>
      </c>
      <c r="F9987" s="80">
        <v>710199</v>
      </c>
      <c r="G9987" s="80">
        <v>10</v>
      </c>
      <c r="H9987" s="280" t="s">
        <v>1342</v>
      </c>
      <c r="I9987" s="80"/>
    </row>
    <row r="9988" spans="1:9">
      <c r="A9988" s="280" t="s">
        <v>11398</v>
      </c>
      <c r="B9988" s="280" t="s">
        <v>1457</v>
      </c>
      <c r="C9988" s="280" t="s">
        <v>1213</v>
      </c>
      <c r="D9988" s="280" t="s">
        <v>1212</v>
      </c>
      <c r="E9988" s="80">
        <v>3.0557525581993024</v>
      </c>
      <c r="F9988" s="80">
        <v>710199</v>
      </c>
      <c r="G9988" s="80">
        <v>10</v>
      </c>
      <c r="H9988" s="280" t="s">
        <v>1342</v>
      </c>
      <c r="I9988" s="80"/>
    </row>
    <row r="9989" spans="1:9">
      <c r="A9989" s="280" t="s">
        <v>11399</v>
      </c>
      <c r="B9989" s="280" t="s">
        <v>1457</v>
      </c>
      <c r="C9989" s="280" t="s">
        <v>1213</v>
      </c>
      <c r="D9989" s="280" t="s">
        <v>1213</v>
      </c>
      <c r="E9989" s="80">
        <v>1</v>
      </c>
      <c r="F9989" s="80">
        <v>710199</v>
      </c>
      <c r="G9989" s="80">
        <v>10</v>
      </c>
      <c r="H9989" s="280" t="s">
        <v>1342</v>
      </c>
      <c r="I9989" s="80"/>
    </row>
    <row r="9990" spans="1:9">
      <c r="A9990" s="280" t="s">
        <v>11400</v>
      </c>
      <c r="B9990" s="280" t="s">
        <v>1457</v>
      </c>
      <c r="C9990" s="280" t="s">
        <v>1213</v>
      </c>
      <c r="D9990" s="280" t="s">
        <v>1214</v>
      </c>
      <c r="E9990" s="80">
        <v>1.0468862469247922</v>
      </c>
      <c r="F9990" s="80">
        <v>710199</v>
      </c>
      <c r="G9990" s="80">
        <v>10</v>
      </c>
      <c r="H9990" s="280" t="s">
        <v>1342</v>
      </c>
      <c r="I9990" s="80"/>
    </row>
    <row r="9991" spans="1:9">
      <c r="A9991" s="280" t="s">
        <v>11401</v>
      </c>
      <c r="B9991" s="280" t="s">
        <v>1457</v>
      </c>
      <c r="C9991" s="280" t="s">
        <v>1213</v>
      </c>
      <c r="D9991" s="280" t="s">
        <v>1215</v>
      </c>
      <c r="E9991" s="80">
        <v>21.598684662793168</v>
      </c>
      <c r="F9991" s="80">
        <v>710199</v>
      </c>
      <c r="G9991" s="80">
        <v>10</v>
      </c>
      <c r="H9991" s="280" t="s">
        <v>1342</v>
      </c>
      <c r="I9991" s="80"/>
    </row>
    <row r="9992" spans="1:9">
      <c r="A9992" s="280" t="s">
        <v>11402</v>
      </c>
      <c r="B9992" s="280" t="s">
        <v>1457</v>
      </c>
      <c r="C9992" s="280" t="s">
        <v>1213</v>
      </c>
      <c r="D9992" s="280" t="s">
        <v>1216</v>
      </c>
      <c r="E9992" s="80">
        <v>4.6050678536173191</v>
      </c>
      <c r="F9992" s="80">
        <v>710199</v>
      </c>
      <c r="G9992" s="80">
        <v>10</v>
      </c>
      <c r="H9992" s="280" t="s">
        <v>1342</v>
      </c>
      <c r="I9992" s="80"/>
    </row>
    <row r="9993" spans="1:9">
      <c r="A9993" s="280" t="s">
        <v>11403</v>
      </c>
      <c r="B9993" s="280" t="s">
        <v>1457</v>
      </c>
      <c r="C9993" s="280" t="s">
        <v>1213</v>
      </c>
      <c r="D9993" s="280" t="s">
        <v>1217</v>
      </c>
      <c r="E9993" s="80">
        <v>4.2521868335167126</v>
      </c>
      <c r="F9993" s="80">
        <v>710199</v>
      </c>
      <c r="G9993" s="80">
        <v>10</v>
      </c>
      <c r="H9993" s="280" t="s">
        <v>1342</v>
      </c>
      <c r="I9993" s="80"/>
    </row>
    <row r="9994" spans="1:9">
      <c r="A9994" s="280" t="s">
        <v>11404</v>
      </c>
      <c r="B9994" s="280" t="s">
        <v>1457</v>
      </c>
      <c r="C9994" s="280" t="s">
        <v>1213</v>
      </c>
      <c r="D9994" s="280" t="s">
        <v>1218</v>
      </c>
      <c r="E9994" s="80">
        <v>3.0600963343422114</v>
      </c>
      <c r="F9994" s="80">
        <v>710199</v>
      </c>
      <c r="G9994" s="80">
        <v>10</v>
      </c>
      <c r="H9994" s="280" t="s">
        <v>1342</v>
      </c>
      <c r="I9994" s="80"/>
    </row>
    <row r="9995" spans="1:9">
      <c r="A9995" s="280" t="s">
        <v>11405</v>
      </c>
      <c r="B9995" s="280" t="s">
        <v>1457</v>
      </c>
      <c r="C9995" s="280" t="s">
        <v>1213</v>
      </c>
      <c r="D9995" s="280" t="s">
        <v>1219</v>
      </c>
      <c r="E9995" s="80">
        <v>231484.55378433733</v>
      </c>
      <c r="F9995" s="80">
        <v>710199</v>
      </c>
      <c r="G9995" s="80">
        <v>10</v>
      </c>
      <c r="H9995" s="280" t="s">
        <v>1342</v>
      </c>
      <c r="I9995" s="80"/>
    </row>
    <row r="9996" spans="1:9">
      <c r="A9996" s="280" t="s">
        <v>11406</v>
      </c>
      <c r="B9996" s="280" t="s">
        <v>1457</v>
      </c>
      <c r="C9996" s="280" t="s">
        <v>1213</v>
      </c>
      <c r="D9996" s="280" t="s">
        <v>1347</v>
      </c>
      <c r="E9996" s="80">
        <v>9.8739737271058381</v>
      </c>
      <c r="F9996" s="80">
        <v>710199</v>
      </c>
      <c r="G9996" s="80">
        <v>10</v>
      </c>
      <c r="H9996" s="280" t="s">
        <v>1342</v>
      </c>
      <c r="I9996" s="80"/>
    </row>
    <row r="9997" spans="1:9">
      <c r="A9997" s="280" t="s">
        <v>11407</v>
      </c>
      <c r="B9997" s="280" t="s">
        <v>1393</v>
      </c>
      <c r="C9997" s="280" t="s">
        <v>1213</v>
      </c>
      <c r="D9997" s="280" t="s">
        <v>1347</v>
      </c>
      <c r="E9997" s="80">
        <v>0</v>
      </c>
      <c r="F9997" s="80">
        <v>710199</v>
      </c>
      <c r="G9997" s="80">
        <v>10</v>
      </c>
      <c r="H9997" s="280" t="s">
        <v>1394</v>
      </c>
      <c r="I9997" s="80"/>
    </row>
    <row r="9998" spans="1:9">
      <c r="A9998" s="280" t="s">
        <v>11408</v>
      </c>
      <c r="B9998" s="280" t="s">
        <v>1415</v>
      </c>
      <c r="C9998" s="280" t="s">
        <v>1213</v>
      </c>
      <c r="D9998" s="280" t="s">
        <v>1347</v>
      </c>
      <c r="E9998" s="80">
        <v>0</v>
      </c>
      <c r="F9998" s="80">
        <v>710199</v>
      </c>
      <c r="G9998" s="80">
        <v>10</v>
      </c>
      <c r="H9998" s="280" t="s">
        <v>1394</v>
      </c>
      <c r="I9998" s="80"/>
    </row>
    <row r="9999" spans="1:9">
      <c r="A9999" s="280" t="s">
        <v>11409</v>
      </c>
      <c r="B9999" s="280" t="s">
        <v>1436</v>
      </c>
      <c r="C9999" s="280" t="s">
        <v>1213</v>
      </c>
      <c r="D9999" s="280" t="s">
        <v>1347</v>
      </c>
      <c r="E9999" s="80">
        <v>0</v>
      </c>
      <c r="F9999" s="80">
        <v>710199</v>
      </c>
      <c r="G9999" s="80">
        <v>10</v>
      </c>
      <c r="H9999" s="280" t="s">
        <v>1394</v>
      </c>
      <c r="I9999" s="80"/>
    </row>
    <row r="10000" spans="1:9">
      <c r="A10000" s="280" t="s">
        <v>11410</v>
      </c>
      <c r="B10000" s="280" t="s">
        <v>1457</v>
      </c>
      <c r="C10000" s="280" t="s">
        <v>1213</v>
      </c>
      <c r="D10000" s="280" t="s">
        <v>1344</v>
      </c>
      <c r="E10000" s="80">
        <v>24.578143747484017</v>
      </c>
      <c r="F10000" s="80">
        <v>710199</v>
      </c>
      <c r="G10000" s="80">
        <v>10</v>
      </c>
      <c r="H10000" s="280" t="s">
        <v>1342</v>
      </c>
      <c r="I10000" s="80"/>
    </row>
    <row r="10001" spans="1:9">
      <c r="A10001" s="280" t="s">
        <v>11411</v>
      </c>
      <c r="B10001" s="280" t="s">
        <v>1393</v>
      </c>
      <c r="C10001" s="280" t="s">
        <v>1213</v>
      </c>
      <c r="D10001" s="280" t="s">
        <v>1344</v>
      </c>
      <c r="E10001" s="80">
        <v>0</v>
      </c>
      <c r="F10001" s="80">
        <v>710199</v>
      </c>
      <c r="G10001" s="80">
        <v>10</v>
      </c>
      <c r="H10001" s="280" t="s">
        <v>1394</v>
      </c>
      <c r="I10001" s="80"/>
    </row>
    <row r="10002" spans="1:9">
      <c r="A10002" s="280" t="s">
        <v>11412</v>
      </c>
      <c r="B10002" s="280" t="s">
        <v>1415</v>
      </c>
      <c r="C10002" s="280" t="s">
        <v>1213</v>
      </c>
      <c r="D10002" s="280" t="s">
        <v>1344</v>
      </c>
      <c r="E10002" s="80">
        <v>0</v>
      </c>
      <c r="F10002" s="80">
        <v>710199</v>
      </c>
      <c r="G10002" s="80">
        <v>10</v>
      </c>
      <c r="H10002" s="280" t="s">
        <v>1394</v>
      </c>
      <c r="I10002" s="80"/>
    </row>
    <row r="10003" spans="1:9">
      <c r="A10003" s="280" t="s">
        <v>11413</v>
      </c>
      <c r="B10003" s="280" t="s">
        <v>1436</v>
      </c>
      <c r="C10003" s="280" t="s">
        <v>1213</v>
      </c>
      <c r="D10003" s="280" t="s">
        <v>1344</v>
      </c>
      <c r="E10003" s="80">
        <v>0</v>
      </c>
      <c r="F10003" s="80">
        <v>710199</v>
      </c>
      <c r="G10003" s="80">
        <v>10</v>
      </c>
      <c r="H10003" s="280" t="s">
        <v>1394</v>
      </c>
      <c r="I10003" s="80"/>
    </row>
    <row r="10004" spans="1:9">
      <c r="A10004" s="280" t="s">
        <v>11414</v>
      </c>
      <c r="B10004" s="280" t="s">
        <v>5752</v>
      </c>
      <c r="C10004" s="280" t="s">
        <v>1214</v>
      </c>
      <c r="D10004" s="280" t="s">
        <v>1394</v>
      </c>
      <c r="E10004" s="80">
        <v>1</v>
      </c>
      <c r="F10004" s="80">
        <v>710199</v>
      </c>
      <c r="G10004" s="80">
        <v>10</v>
      </c>
      <c r="H10004" s="280" t="s">
        <v>1394</v>
      </c>
      <c r="I10004" s="80"/>
    </row>
    <row r="10005" spans="1:9">
      <c r="A10005" s="280" t="s">
        <v>11415</v>
      </c>
      <c r="B10005" s="280" t="s">
        <v>5754</v>
      </c>
      <c r="C10005" s="280" t="s">
        <v>1214</v>
      </c>
      <c r="D10005" s="280" t="s">
        <v>1394</v>
      </c>
      <c r="E10005" s="80">
        <v>6233818.6584290946</v>
      </c>
      <c r="F10005" s="80">
        <v>710199</v>
      </c>
      <c r="G10005" s="80">
        <v>10</v>
      </c>
      <c r="H10005" s="280" t="s">
        <v>1394</v>
      </c>
      <c r="I10005" s="80"/>
    </row>
    <row r="10006" spans="1:9">
      <c r="A10006" s="280" t="s">
        <v>11416</v>
      </c>
      <c r="B10006" s="280" t="s">
        <v>1457</v>
      </c>
      <c r="C10006" s="280" t="s">
        <v>1214</v>
      </c>
      <c r="D10006" s="280" t="s">
        <v>1211</v>
      </c>
      <c r="E10006" s="80">
        <v>0.9531222664430713</v>
      </c>
      <c r="F10006" s="80">
        <v>710199</v>
      </c>
      <c r="G10006" s="80">
        <v>10</v>
      </c>
      <c r="H10006" s="280" t="s">
        <v>1342</v>
      </c>
      <c r="I10006" s="80"/>
    </row>
    <row r="10007" spans="1:9">
      <c r="A10007" s="280" t="s">
        <v>11417</v>
      </c>
      <c r="B10007" s="280" t="s">
        <v>1457</v>
      </c>
      <c r="C10007" s="280" t="s">
        <v>1214</v>
      </c>
      <c r="D10007" s="280" t="s">
        <v>1212</v>
      </c>
      <c r="E10007" s="80">
        <v>3.0070833212132286</v>
      </c>
      <c r="F10007" s="80">
        <v>710199</v>
      </c>
      <c r="G10007" s="80">
        <v>10</v>
      </c>
      <c r="H10007" s="280" t="s">
        <v>1342</v>
      </c>
      <c r="I10007" s="80"/>
    </row>
    <row r="10008" spans="1:9">
      <c r="A10008" s="280" t="s">
        <v>11418</v>
      </c>
      <c r="B10008" s="280" t="s">
        <v>1457</v>
      </c>
      <c r="C10008" s="280" t="s">
        <v>1214</v>
      </c>
      <c r="D10008" s="280" t="s">
        <v>1213</v>
      </c>
      <c r="E10008" s="80">
        <v>0.95765705601807349</v>
      </c>
      <c r="F10008" s="80">
        <v>710199</v>
      </c>
      <c r="G10008" s="80">
        <v>10</v>
      </c>
      <c r="H10008" s="280" t="s">
        <v>1342</v>
      </c>
      <c r="I10008" s="80"/>
    </row>
    <row r="10009" spans="1:9">
      <c r="A10009" s="280" t="s">
        <v>11419</v>
      </c>
      <c r="B10009" s="280" t="s">
        <v>1457</v>
      </c>
      <c r="C10009" s="280" t="s">
        <v>1214</v>
      </c>
      <c r="D10009" s="280" t="s">
        <v>1214</v>
      </c>
      <c r="E10009" s="80">
        <v>1</v>
      </c>
      <c r="F10009" s="80">
        <v>710199</v>
      </c>
      <c r="G10009" s="80">
        <v>10</v>
      </c>
      <c r="H10009" s="280" t="s">
        <v>1342</v>
      </c>
      <c r="I10009" s="80"/>
    </row>
    <row r="10010" spans="1:9">
      <c r="A10010" s="280" t="s">
        <v>11420</v>
      </c>
      <c r="B10010" s="280" t="s">
        <v>1457</v>
      </c>
      <c r="C10010" s="280" t="s">
        <v>1214</v>
      </c>
      <c r="D10010" s="280" t="s">
        <v>1215</v>
      </c>
      <c r="E10010" s="80">
        <v>21.550267194789015</v>
      </c>
      <c r="F10010" s="80">
        <v>710199</v>
      </c>
      <c r="G10010" s="80">
        <v>10</v>
      </c>
      <c r="H10010" s="280" t="s">
        <v>1342</v>
      </c>
      <c r="I10010" s="80"/>
    </row>
    <row r="10011" spans="1:9">
      <c r="A10011" s="280" t="s">
        <v>11421</v>
      </c>
      <c r="B10011" s="280" t="s">
        <v>1457</v>
      </c>
      <c r="C10011" s="280" t="s">
        <v>1214</v>
      </c>
      <c r="D10011" s="280" t="s">
        <v>1216</v>
      </c>
      <c r="E10011" s="80">
        <v>4.5413763353658299</v>
      </c>
      <c r="F10011" s="80">
        <v>710199</v>
      </c>
      <c r="G10011" s="80">
        <v>10</v>
      </c>
      <c r="H10011" s="280" t="s">
        <v>1342</v>
      </c>
      <c r="I10011" s="80"/>
    </row>
    <row r="10012" spans="1:9">
      <c r="A10012" s="280" t="s">
        <v>11422</v>
      </c>
      <c r="B10012" s="280" t="s">
        <v>1457</v>
      </c>
      <c r="C10012" s="280" t="s">
        <v>1214</v>
      </c>
      <c r="D10012" s="280" t="s">
        <v>1217</v>
      </c>
      <c r="E10012" s="80">
        <v>4.2057083912337951</v>
      </c>
      <c r="F10012" s="80">
        <v>710199</v>
      </c>
      <c r="G10012" s="80">
        <v>10</v>
      </c>
      <c r="H10012" s="280" t="s">
        <v>1342</v>
      </c>
      <c r="I10012" s="80"/>
    </row>
    <row r="10013" spans="1:9">
      <c r="A10013" s="280" t="s">
        <v>11423</v>
      </c>
      <c r="B10013" s="280" t="s">
        <v>1457</v>
      </c>
      <c r="C10013" s="280" t="s">
        <v>1214</v>
      </c>
      <c r="D10013" s="280" t="s">
        <v>1218</v>
      </c>
      <c r="E10013" s="80">
        <v>3.0034716352023039</v>
      </c>
      <c r="F10013" s="80">
        <v>710199</v>
      </c>
      <c r="G10013" s="80">
        <v>10</v>
      </c>
      <c r="H10013" s="280" t="s">
        <v>1342</v>
      </c>
      <c r="I10013" s="80"/>
    </row>
    <row r="10014" spans="1:9">
      <c r="A10014" s="280" t="s">
        <v>11424</v>
      </c>
      <c r="B10014" s="280" t="s">
        <v>1457</v>
      </c>
      <c r="C10014" s="280" t="s">
        <v>1214</v>
      </c>
      <c r="D10014" s="280" t="s">
        <v>1219</v>
      </c>
      <c r="E10014" s="80">
        <v>225910.06604089664</v>
      </c>
      <c r="F10014" s="80">
        <v>710199</v>
      </c>
      <c r="G10014" s="80">
        <v>10</v>
      </c>
      <c r="H10014" s="280" t="s">
        <v>1342</v>
      </c>
      <c r="I10014" s="80"/>
    </row>
    <row r="10015" spans="1:9">
      <c r="A10015" s="280" t="s">
        <v>11425</v>
      </c>
      <c r="B10015" s="280" t="s">
        <v>1457</v>
      </c>
      <c r="C10015" s="280" t="s">
        <v>1214</v>
      </c>
      <c r="D10015" s="280" t="s">
        <v>1347</v>
      </c>
      <c r="E10015" s="80">
        <v>9.5519153510543937</v>
      </c>
      <c r="F10015" s="80">
        <v>710199</v>
      </c>
      <c r="G10015" s="80">
        <v>10</v>
      </c>
      <c r="H10015" s="280" t="s">
        <v>1342</v>
      </c>
      <c r="I10015" s="80"/>
    </row>
    <row r="10016" spans="1:9">
      <c r="A10016" s="280" t="s">
        <v>11426</v>
      </c>
      <c r="B10016" s="280" t="s">
        <v>1393</v>
      </c>
      <c r="C10016" s="280" t="s">
        <v>1214</v>
      </c>
      <c r="D10016" s="280" t="s">
        <v>1347</v>
      </c>
      <c r="E10016" s="80">
        <v>0</v>
      </c>
      <c r="F10016" s="80">
        <v>710199</v>
      </c>
      <c r="G10016" s="80">
        <v>10</v>
      </c>
      <c r="H10016" s="280" t="s">
        <v>1394</v>
      </c>
      <c r="I10016" s="80"/>
    </row>
    <row r="10017" spans="1:9">
      <c r="A10017" s="280" t="s">
        <v>11427</v>
      </c>
      <c r="B10017" s="280" t="s">
        <v>1415</v>
      </c>
      <c r="C10017" s="280" t="s">
        <v>1214</v>
      </c>
      <c r="D10017" s="280" t="s">
        <v>1347</v>
      </c>
      <c r="E10017" s="80">
        <v>0</v>
      </c>
      <c r="F10017" s="80">
        <v>710199</v>
      </c>
      <c r="G10017" s="80">
        <v>10</v>
      </c>
      <c r="H10017" s="280" t="s">
        <v>1394</v>
      </c>
      <c r="I10017" s="80"/>
    </row>
    <row r="10018" spans="1:9">
      <c r="A10018" s="280" t="s">
        <v>11428</v>
      </c>
      <c r="B10018" s="280" t="s">
        <v>1436</v>
      </c>
      <c r="C10018" s="280" t="s">
        <v>1214</v>
      </c>
      <c r="D10018" s="280" t="s">
        <v>1347</v>
      </c>
      <c r="E10018" s="80">
        <v>0</v>
      </c>
      <c r="F10018" s="80">
        <v>710199</v>
      </c>
      <c r="G10018" s="80">
        <v>10</v>
      </c>
      <c r="H10018" s="280" t="s">
        <v>1394</v>
      </c>
      <c r="I10018" s="80"/>
    </row>
    <row r="10019" spans="1:9">
      <c r="A10019" s="280" t="s">
        <v>11429</v>
      </c>
      <c r="B10019" s="280" t="s">
        <v>1457</v>
      </c>
      <c r="C10019" s="280" t="s">
        <v>1214</v>
      </c>
      <c r="D10019" s="280" t="s">
        <v>1344</v>
      </c>
      <c r="E10019" s="80">
        <v>23.761573754022933</v>
      </c>
      <c r="F10019" s="80">
        <v>710199</v>
      </c>
      <c r="G10019" s="80">
        <v>10</v>
      </c>
      <c r="H10019" s="280" t="s">
        <v>1342</v>
      </c>
      <c r="I10019" s="80"/>
    </row>
    <row r="10020" spans="1:9">
      <c r="A10020" s="280" t="s">
        <v>11430</v>
      </c>
      <c r="B10020" s="280" t="s">
        <v>1393</v>
      </c>
      <c r="C10020" s="280" t="s">
        <v>1214</v>
      </c>
      <c r="D10020" s="280" t="s">
        <v>1344</v>
      </c>
      <c r="E10020" s="80">
        <v>0</v>
      </c>
      <c r="F10020" s="80">
        <v>710199</v>
      </c>
      <c r="G10020" s="80">
        <v>10</v>
      </c>
      <c r="H10020" s="280" t="s">
        <v>1394</v>
      </c>
      <c r="I10020" s="80"/>
    </row>
    <row r="10021" spans="1:9">
      <c r="A10021" s="280" t="s">
        <v>11431</v>
      </c>
      <c r="B10021" s="280" t="s">
        <v>1415</v>
      </c>
      <c r="C10021" s="280" t="s">
        <v>1214</v>
      </c>
      <c r="D10021" s="280" t="s">
        <v>1344</v>
      </c>
      <c r="E10021" s="80">
        <v>0</v>
      </c>
      <c r="F10021" s="80">
        <v>710199</v>
      </c>
      <c r="G10021" s="80">
        <v>10</v>
      </c>
      <c r="H10021" s="280" t="s">
        <v>1394</v>
      </c>
      <c r="I10021" s="80"/>
    </row>
    <row r="10022" spans="1:9">
      <c r="A10022" s="280" t="s">
        <v>11432</v>
      </c>
      <c r="B10022" s="280" t="s">
        <v>1436</v>
      </c>
      <c r="C10022" s="280" t="s">
        <v>1214</v>
      </c>
      <c r="D10022" s="280" t="s">
        <v>1344</v>
      </c>
      <c r="E10022" s="80">
        <v>0</v>
      </c>
      <c r="F10022" s="80">
        <v>710199</v>
      </c>
      <c r="G10022" s="80">
        <v>10</v>
      </c>
      <c r="H10022" s="280" t="s">
        <v>1394</v>
      </c>
      <c r="I10022" s="80"/>
    </row>
    <row r="10023" spans="1:9">
      <c r="A10023" s="280" t="s">
        <v>11433</v>
      </c>
      <c r="B10023" s="280" t="s">
        <v>5752</v>
      </c>
      <c r="C10023" s="280" t="s">
        <v>1215</v>
      </c>
      <c r="D10023" s="280" t="s">
        <v>1394</v>
      </c>
      <c r="E10023" s="80">
        <v>0.9937468230735329</v>
      </c>
      <c r="F10023" s="80">
        <v>710199</v>
      </c>
      <c r="G10023" s="80">
        <v>10</v>
      </c>
      <c r="H10023" s="280" t="s">
        <v>1394</v>
      </c>
      <c r="I10023" s="80"/>
    </row>
    <row r="10024" spans="1:9">
      <c r="A10024" s="280" t="s">
        <v>11434</v>
      </c>
      <c r="B10024" s="280" t="s">
        <v>5754</v>
      </c>
      <c r="C10024" s="280" t="s">
        <v>1215</v>
      </c>
      <c r="D10024" s="280" t="s">
        <v>1394</v>
      </c>
      <c r="E10024" s="80">
        <v>5294146.6178592425</v>
      </c>
      <c r="F10024" s="80">
        <v>710199</v>
      </c>
      <c r="G10024" s="80">
        <v>10</v>
      </c>
      <c r="H10024" s="280" t="s">
        <v>1394</v>
      </c>
      <c r="I10024" s="80"/>
    </row>
    <row r="10025" spans="1:9">
      <c r="A10025" s="280" t="s">
        <v>11435</v>
      </c>
      <c r="B10025" s="280" t="s">
        <v>1457</v>
      </c>
      <c r="C10025" s="280" t="s">
        <v>1215</v>
      </c>
      <c r="D10025" s="280" t="s">
        <v>1211</v>
      </c>
      <c r="E10025" s="80">
        <v>0.90315758930988832</v>
      </c>
      <c r="F10025" s="80">
        <v>710199</v>
      </c>
      <c r="G10025" s="80">
        <v>10</v>
      </c>
      <c r="H10025" s="280" t="s">
        <v>1342</v>
      </c>
      <c r="I10025" s="80"/>
    </row>
    <row r="10026" spans="1:9">
      <c r="A10026" s="280" t="s">
        <v>11436</v>
      </c>
      <c r="B10026" s="280" t="s">
        <v>1457</v>
      </c>
      <c r="C10026" s="280" t="s">
        <v>1215</v>
      </c>
      <c r="D10026" s="280" t="s">
        <v>1212</v>
      </c>
      <c r="E10026" s="80">
        <v>1.0010962191309982</v>
      </c>
      <c r="F10026" s="80">
        <v>710199</v>
      </c>
      <c r="G10026" s="80">
        <v>10</v>
      </c>
      <c r="H10026" s="280" t="s">
        <v>1342</v>
      </c>
      <c r="I10026" s="80"/>
    </row>
    <row r="10027" spans="1:9">
      <c r="A10027" s="280" t="s">
        <v>11437</v>
      </c>
      <c r="B10027" s="280" t="s">
        <v>1457</v>
      </c>
      <c r="C10027" s="280" t="s">
        <v>1215</v>
      </c>
      <c r="D10027" s="280" t="s">
        <v>1213</v>
      </c>
      <c r="E10027" s="80">
        <v>0.90599299329118499</v>
      </c>
      <c r="F10027" s="80">
        <v>710199</v>
      </c>
      <c r="G10027" s="80">
        <v>10</v>
      </c>
      <c r="H10027" s="280" t="s">
        <v>1342</v>
      </c>
      <c r="I10027" s="80"/>
    </row>
    <row r="10028" spans="1:9">
      <c r="A10028" s="280" t="s">
        <v>11438</v>
      </c>
      <c r="B10028" s="280" t="s">
        <v>1457</v>
      </c>
      <c r="C10028" s="280" t="s">
        <v>1215</v>
      </c>
      <c r="D10028" s="280" t="s">
        <v>1214</v>
      </c>
      <c r="E10028" s="80">
        <v>0.94835443097425121</v>
      </c>
      <c r="F10028" s="80">
        <v>710199</v>
      </c>
      <c r="G10028" s="80">
        <v>10</v>
      </c>
      <c r="H10028" s="280" t="s">
        <v>1342</v>
      </c>
      <c r="I10028" s="80"/>
    </row>
    <row r="10029" spans="1:9">
      <c r="A10029" s="280" t="s">
        <v>11439</v>
      </c>
      <c r="B10029" s="280" t="s">
        <v>1457</v>
      </c>
      <c r="C10029" s="280" t="s">
        <v>1215</v>
      </c>
      <c r="D10029" s="280" t="s">
        <v>1215</v>
      </c>
      <c r="E10029" s="80">
        <v>1</v>
      </c>
      <c r="F10029" s="80">
        <v>710199</v>
      </c>
      <c r="G10029" s="80">
        <v>10</v>
      </c>
      <c r="H10029" s="280" t="s">
        <v>1342</v>
      </c>
      <c r="I10029" s="80"/>
    </row>
    <row r="10030" spans="1:9">
      <c r="A10030" s="280" t="s">
        <v>11440</v>
      </c>
      <c r="B10030" s="280" t="s">
        <v>1457</v>
      </c>
      <c r="C10030" s="280" t="s">
        <v>1215</v>
      </c>
      <c r="D10030" s="280" t="s">
        <v>1216</v>
      </c>
      <c r="E10030" s="80">
        <v>1.2962283816760671</v>
      </c>
      <c r="F10030" s="80">
        <v>710199</v>
      </c>
      <c r="G10030" s="80">
        <v>10</v>
      </c>
      <c r="H10030" s="280" t="s">
        <v>1342</v>
      </c>
      <c r="I10030" s="80"/>
    </row>
    <row r="10031" spans="1:9">
      <c r="A10031" s="280" t="s">
        <v>11441</v>
      </c>
      <c r="B10031" s="280" t="s">
        <v>1457</v>
      </c>
      <c r="C10031" s="280" t="s">
        <v>1215</v>
      </c>
      <c r="D10031" s="280" t="s">
        <v>1217</v>
      </c>
      <c r="E10031" s="80">
        <v>0.96084234283580405</v>
      </c>
      <c r="F10031" s="80">
        <v>710199</v>
      </c>
      <c r="G10031" s="80">
        <v>10</v>
      </c>
      <c r="H10031" s="280" t="s">
        <v>1342</v>
      </c>
      <c r="I10031" s="80"/>
    </row>
    <row r="10032" spans="1:9">
      <c r="A10032" s="280" t="s">
        <v>11442</v>
      </c>
      <c r="B10032" s="280" t="s">
        <v>1457</v>
      </c>
      <c r="C10032" s="280" t="s">
        <v>1215</v>
      </c>
      <c r="D10032" s="280" t="s">
        <v>1218</v>
      </c>
      <c r="E10032" s="80">
        <v>1.1728385499609666</v>
      </c>
      <c r="F10032" s="80">
        <v>710199</v>
      </c>
      <c r="G10032" s="80">
        <v>10</v>
      </c>
      <c r="H10032" s="280" t="s">
        <v>1342</v>
      </c>
      <c r="I10032" s="80"/>
    </row>
    <row r="10033" spans="1:9">
      <c r="A10033" s="280" t="s">
        <v>11443</v>
      </c>
      <c r="B10033" s="280" t="s">
        <v>1457</v>
      </c>
      <c r="C10033" s="280" t="s">
        <v>1215</v>
      </c>
      <c r="D10033" s="280" t="s">
        <v>1219</v>
      </c>
      <c r="E10033" s="80">
        <v>179520.60475673591</v>
      </c>
      <c r="F10033" s="80">
        <v>710199</v>
      </c>
      <c r="G10033" s="80">
        <v>10</v>
      </c>
      <c r="H10033" s="280" t="s">
        <v>1342</v>
      </c>
      <c r="I10033" s="80"/>
    </row>
    <row r="10034" spans="1:9">
      <c r="A10034" s="280" t="s">
        <v>11444</v>
      </c>
      <c r="B10034" s="280" t="s">
        <v>1457</v>
      </c>
      <c r="C10034" s="280" t="s">
        <v>1215</v>
      </c>
      <c r="D10034" s="280" t="s">
        <v>1347</v>
      </c>
      <c r="E10034" s="80">
        <v>8.1198031698370698</v>
      </c>
      <c r="F10034" s="80">
        <v>710199</v>
      </c>
      <c r="G10034" s="80">
        <v>10</v>
      </c>
      <c r="H10034" s="280" t="s">
        <v>1342</v>
      </c>
      <c r="I10034" s="80"/>
    </row>
    <row r="10035" spans="1:9">
      <c r="A10035" s="280" t="s">
        <v>11445</v>
      </c>
      <c r="B10035" s="280" t="s">
        <v>1393</v>
      </c>
      <c r="C10035" s="280" t="s">
        <v>1215</v>
      </c>
      <c r="D10035" s="280" t="s">
        <v>1347</v>
      </c>
      <c r="E10035" s="80">
        <v>2.0687159514445951E-2</v>
      </c>
      <c r="F10035" s="80">
        <v>710199</v>
      </c>
      <c r="G10035" s="80">
        <v>10</v>
      </c>
      <c r="H10035" s="280" t="s">
        <v>1394</v>
      </c>
      <c r="I10035" s="80"/>
    </row>
    <row r="10036" spans="1:9">
      <c r="A10036" s="280" t="s">
        <v>11446</v>
      </c>
      <c r="B10036" s="280" t="s">
        <v>1415</v>
      </c>
      <c r="C10036" s="280" t="s">
        <v>1215</v>
      </c>
      <c r="D10036" s="280" t="s">
        <v>1347</v>
      </c>
      <c r="E10036" s="80">
        <v>1.5344206426844732E-2</v>
      </c>
      <c r="F10036" s="80">
        <v>710199</v>
      </c>
      <c r="G10036" s="80">
        <v>10</v>
      </c>
      <c r="H10036" s="280" t="s">
        <v>1394</v>
      </c>
      <c r="I10036" s="80"/>
    </row>
    <row r="10037" spans="1:9">
      <c r="A10037" s="280" t="s">
        <v>11447</v>
      </c>
      <c r="B10037" s="280" t="s">
        <v>1436</v>
      </c>
      <c r="C10037" s="280" t="s">
        <v>1215</v>
      </c>
      <c r="D10037" s="280" t="s">
        <v>1347</v>
      </c>
      <c r="E10037" s="80">
        <v>1.3861043093598698E-2</v>
      </c>
      <c r="F10037" s="80">
        <v>710199</v>
      </c>
      <c r="G10037" s="80">
        <v>10</v>
      </c>
      <c r="H10037" s="280" t="s">
        <v>1394</v>
      </c>
      <c r="I10037" s="80"/>
    </row>
    <row r="10038" spans="1:9">
      <c r="A10038" s="280" t="s">
        <v>11448</v>
      </c>
      <c r="B10038" s="280" t="s">
        <v>1457</v>
      </c>
      <c r="C10038" s="280" t="s">
        <v>1215</v>
      </c>
      <c r="D10038" s="280" t="s">
        <v>1344</v>
      </c>
      <c r="E10038" s="80">
        <v>20.2803002315569</v>
      </c>
      <c r="F10038" s="80">
        <v>710199</v>
      </c>
      <c r="G10038" s="80">
        <v>10</v>
      </c>
      <c r="H10038" s="280" t="s">
        <v>1342</v>
      </c>
      <c r="I10038" s="80"/>
    </row>
    <row r="10039" spans="1:9">
      <c r="A10039" s="280" t="s">
        <v>11449</v>
      </c>
      <c r="B10039" s="280" t="s">
        <v>1393</v>
      </c>
      <c r="C10039" s="280" t="s">
        <v>1215</v>
      </c>
      <c r="D10039" s="280" t="s">
        <v>1344</v>
      </c>
      <c r="E10039" s="80">
        <v>1.6094080673163438E-2</v>
      </c>
      <c r="F10039" s="80">
        <v>710199</v>
      </c>
      <c r="G10039" s="80">
        <v>10</v>
      </c>
      <c r="H10039" s="280" t="s">
        <v>1394</v>
      </c>
      <c r="I10039" s="80"/>
    </row>
    <row r="10040" spans="1:9">
      <c r="A10040" s="280" t="s">
        <v>11450</v>
      </c>
      <c r="B10040" s="280" t="s">
        <v>1415</v>
      </c>
      <c r="C10040" s="280" t="s">
        <v>1215</v>
      </c>
      <c r="D10040" s="280" t="s">
        <v>1344</v>
      </c>
      <c r="E10040" s="80">
        <v>1.3070061062232099E-2</v>
      </c>
      <c r="F10040" s="80">
        <v>710199</v>
      </c>
      <c r="G10040" s="80">
        <v>10</v>
      </c>
      <c r="H10040" s="280" t="s">
        <v>1394</v>
      </c>
      <c r="I10040" s="80"/>
    </row>
    <row r="10041" spans="1:9">
      <c r="A10041" s="280" t="s">
        <v>11451</v>
      </c>
      <c r="B10041" s="280" t="s">
        <v>1436</v>
      </c>
      <c r="C10041" s="280" t="s">
        <v>1215</v>
      </c>
      <c r="D10041" s="280" t="s">
        <v>1344</v>
      </c>
      <c r="E10041" s="80">
        <v>1.2390930623383704E-2</v>
      </c>
      <c r="F10041" s="80">
        <v>710199</v>
      </c>
      <c r="G10041" s="80">
        <v>10</v>
      </c>
      <c r="H10041" s="280" t="s">
        <v>1394</v>
      </c>
      <c r="I10041" s="80"/>
    </row>
    <row r="10042" spans="1:9">
      <c r="A10042" s="280" t="s">
        <v>11452</v>
      </c>
      <c r="B10042" s="280" t="s">
        <v>5752</v>
      </c>
      <c r="C10042" s="280" t="s">
        <v>1216</v>
      </c>
      <c r="D10042" s="280" t="s">
        <v>1394</v>
      </c>
      <c r="E10042" s="80">
        <v>0.99865953063859569</v>
      </c>
      <c r="F10042" s="80">
        <v>710199</v>
      </c>
      <c r="G10042" s="80">
        <v>10</v>
      </c>
      <c r="H10042" s="280" t="s">
        <v>1394</v>
      </c>
      <c r="I10042" s="80"/>
    </row>
    <row r="10043" spans="1:9">
      <c r="A10043" s="280" t="s">
        <v>11453</v>
      </c>
      <c r="B10043" s="280" t="s">
        <v>5754</v>
      </c>
      <c r="C10043" s="280" t="s">
        <v>1216</v>
      </c>
      <c r="D10043" s="280" t="s">
        <v>1394</v>
      </c>
      <c r="E10043" s="80">
        <v>4203518.5068855053</v>
      </c>
      <c r="F10043" s="80">
        <v>710199</v>
      </c>
      <c r="G10043" s="80">
        <v>10</v>
      </c>
      <c r="H10043" s="280" t="s">
        <v>1394</v>
      </c>
      <c r="I10043" s="80"/>
    </row>
    <row r="10044" spans="1:9">
      <c r="A10044" s="280" t="s">
        <v>11454</v>
      </c>
      <c r="B10044" s="280" t="s">
        <v>1457</v>
      </c>
      <c r="C10044" s="280" t="s">
        <v>1216</v>
      </c>
      <c r="D10044" s="280" t="s">
        <v>1211</v>
      </c>
      <c r="E10044" s="80">
        <v>0.69861206416607557</v>
      </c>
      <c r="F10044" s="80">
        <v>710199</v>
      </c>
      <c r="G10044" s="80">
        <v>10</v>
      </c>
      <c r="H10044" s="280" t="s">
        <v>1342</v>
      </c>
      <c r="I10044" s="80"/>
    </row>
    <row r="10045" spans="1:9">
      <c r="A10045" s="280" t="s">
        <v>11455</v>
      </c>
      <c r="B10045" s="280" t="s">
        <v>1457</v>
      </c>
      <c r="C10045" s="280" t="s">
        <v>1216</v>
      </c>
      <c r="D10045" s="280" t="s">
        <v>1212</v>
      </c>
      <c r="E10045" s="80">
        <v>0.80218597880741915</v>
      </c>
      <c r="F10045" s="80">
        <v>710199</v>
      </c>
      <c r="G10045" s="80">
        <v>10</v>
      </c>
      <c r="H10045" s="280" t="s">
        <v>1342</v>
      </c>
      <c r="I10045" s="80"/>
    </row>
    <row r="10046" spans="1:9">
      <c r="A10046" s="280" t="s">
        <v>11456</v>
      </c>
      <c r="B10046" s="280" t="s">
        <v>1457</v>
      </c>
      <c r="C10046" s="280" t="s">
        <v>1216</v>
      </c>
      <c r="D10046" s="280" t="s">
        <v>1213</v>
      </c>
      <c r="E10046" s="80">
        <v>0.7008170900496774</v>
      </c>
      <c r="F10046" s="80">
        <v>710199</v>
      </c>
      <c r="G10046" s="80">
        <v>10</v>
      </c>
      <c r="H10046" s="280" t="s">
        <v>1342</v>
      </c>
      <c r="I10046" s="80"/>
    </row>
    <row r="10047" spans="1:9">
      <c r="A10047" s="280" t="s">
        <v>11457</v>
      </c>
      <c r="B10047" s="280" t="s">
        <v>1457</v>
      </c>
      <c r="C10047" s="280" t="s">
        <v>1216</v>
      </c>
      <c r="D10047" s="280" t="s">
        <v>1214</v>
      </c>
      <c r="E10047" s="80">
        <v>0.73372696853702557</v>
      </c>
      <c r="F10047" s="80">
        <v>710199</v>
      </c>
      <c r="G10047" s="80">
        <v>10</v>
      </c>
      <c r="H10047" s="280" t="s">
        <v>1342</v>
      </c>
      <c r="I10047" s="80"/>
    </row>
    <row r="10048" spans="1:9">
      <c r="A10048" s="280" t="s">
        <v>11458</v>
      </c>
      <c r="B10048" s="280" t="s">
        <v>1457</v>
      </c>
      <c r="C10048" s="280" t="s">
        <v>1216</v>
      </c>
      <c r="D10048" s="280" t="s">
        <v>1215</v>
      </c>
      <c r="E10048" s="80">
        <v>0.89529888854275319</v>
      </c>
      <c r="F10048" s="80">
        <v>710199</v>
      </c>
      <c r="G10048" s="80">
        <v>10</v>
      </c>
      <c r="H10048" s="280" t="s">
        <v>1342</v>
      </c>
      <c r="I10048" s="80"/>
    </row>
    <row r="10049" spans="1:9">
      <c r="A10049" s="280" t="s">
        <v>11459</v>
      </c>
      <c r="B10049" s="280" t="s">
        <v>1457</v>
      </c>
      <c r="C10049" s="280" t="s">
        <v>1216</v>
      </c>
      <c r="D10049" s="280" t="s">
        <v>1216</v>
      </c>
      <c r="E10049" s="80">
        <v>1</v>
      </c>
      <c r="F10049" s="80">
        <v>710199</v>
      </c>
      <c r="G10049" s="80">
        <v>10</v>
      </c>
      <c r="H10049" s="280" t="s">
        <v>1342</v>
      </c>
      <c r="I10049" s="80"/>
    </row>
    <row r="10050" spans="1:9">
      <c r="A10050" s="280" t="s">
        <v>11460</v>
      </c>
      <c r="B10050" s="280" t="s">
        <v>1457</v>
      </c>
      <c r="C10050" s="280" t="s">
        <v>1216</v>
      </c>
      <c r="D10050" s="280" t="s">
        <v>1217</v>
      </c>
      <c r="E10050" s="80">
        <v>0.76627292860804863</v>
      </c>
      <c r="F10050" s="80">
        <v>710199</v>
      </c>
      <c r="G10050" s="80">
        <v>10</v>
      </c>
      <c r="H10050" s="280" t="s">
        <v>1342</v>
      </c>
      <c r="I10050" s="80"/>
    </row>
    <row r="10051" spans="1:9">
      <c r="A10051" s="280" t="s">
        <v>11461</v>
      </c>
      <c r="B10051" s="280" t="s">
        <v>1457</v>
      </c>
      <c r="C10051" s="280" t="s">
        <v>1216</v>
      </c>
      <c r="D10051" s="280" t="s">
        <v>1218</v>
      </c>
      <c r="E10051" s="80">
        <v>0.90891619805854984</v>
      </c>
      <c r="F10051" s="80">
        <v>710199</v>
      </c>
      <c r="G10051" s="80">
        <v>10</v>
      </c>
      <c r="H10051" s="280" t="s">
        <v>1342</v>
      </c>
      <c r="I10051" s="80"/>
    </row>
    <row r="10052" spans="1:9">
      <c r="A10052" s="280" t="s">
        <v>11462</v>
      </c>
      <c r="B10052" s="280" t="s">
        <v>1457</v>
      </c>
      <c r="C10052" s="280" t="s">
        <v>1216</v>
      </c>
      <c r="D10052" s="280" t="s">
        <v>1219</v>
      </c>
      <c r="E10052" s="80">
        <v>146695.12079954275</v>
      </c>
      <c r="F10052" s="80">
        <v>710199</v>
      </c>
      <c r="G10052" s="80">
        <v>10</v>
      </c>
      <c r="H10052" s="280" t="s">
        <v>1342</v>
      </c>
      <c r="I10052" s="80"/>
    </row>
    <row r="10053" spans="1:9">
      <c r="A10053" s="280" t="s">
        <v>11463</v>
      </c>
      <c r="B10053" s="280" t="s">
        <v>1457</v>
      </c>
      <c r="C10053" s="280" t="s">
        <v>1216</v>
      </c>
      <c r="D10053" s="280" t="s">
        <v>1347</v>
      </c>
      <c r="E10053" s="80">
        <v>6.4299169565347123</v>
      </c>
      <c r="F10053" s="80">
        <v>710199</v>
      </c>
      <c r="G10053" s="80">
        <v>10</v>
      </c>
      <c r="H10053" s="280" t="s">
        <v>1342</v>
      </c>
      <c r="I10053" s="80"/>
    </row>
    <row r="10054" spans="1:9">
      <c r="A10054" s="280" t="s">
        <v>11464</v>
      </c>
      <c r="B10054" s="280" t="s">
        <v>1393</v>
      </c>
      <c r="C10054" s="280" t="s">
        <v>1216</v>
      </c>
      <c r="D10054" s="280" t="s">
        <v>1347</v>
      </c>
      <c r="E10054" s="80">
        <v>2.6323607890182892E-2</v>
      </c>
      <c r="F10054" s="80">
        <v>710199</v>
      </c>
      <c r="G10054" s="80">
        <v>10</v>
      </c>
      <c r="H10054" s="280" t="s">
        <v>1394</v>
      </c>
      <c r="I10054" s="80"/>
    </row>
    <row r="10055" spans="1:9">
      <c r="A10055" s="280" t="s">
        <v>11465</v>
      </c>
      <c r="B10055" s="280" t="s">
        <v>1415</v>
      </c>
      <c r="C10055" s="280" t="s">
        <v>1216</v>
      </c>
      <c r="D10055" s="280" t="s">
        <v>1347</v>
      </c>
      <c r="E10055" s="80">
        <v>1.4644270825819617E-2</v>
      </c>
      <c r="F10055" s="80">
        <v>710199</v>
      </c>
      <c r="G10055" s="80">
        <v>10</v>
      </c>
      <c r="H10055" s="280" t="s">
        <v>1394</v>
      </c>
      <c r="I10055" s="80"/>
    </row>
    <row r="10056" spans="1:9">
      <c r="A10056" s="280" t="s">
        <v>11466</v>
      </c>
      <c r="B10056" s="280" t="s">
        <v>1436</v>
      </c>
      <c r="C10056" s="280" t="s">
        <v>1216</v>
      </c>
      <c r="D10056" s="280" t="s">
        <v>1347</v>
      </c>
      <c r="E10056" s="80">
        <v>1.1673784069410172E-2</v>
      </c>
      <c r="F10056" s="80">
        <v>710199</v>
      </c>
      <c r="G10056" s="80">
        <v>10</v>
      </c>
      <c r="H10056" s="280" t="s">
        <v>1394</v>
      </c>
      <c r="I10056" s="80"/>
    </row>
    <row r="10057" spans="1:9">
      <c r="A10057" s="280" t="s">
        <v>11467</v>
      </c>
      <c r="B10057" s="280" t="s">
        <v>1457</v>
      </c>
      <c r="C10057" s="280" t="s">
        <v>1216</v>
      </c>
      <c r="D10057" s="280" t="s">
        <v>1344</v>
      </c>
      <c r="E10057" s="80">
        <v>16.032425916548927</v>
      </c>
      <c r="F10057" s="80">
        <v>710199</v>
      </c>
      <c r="G10057" s="80">
        <v>10</v>
      </c>
      <c r="H10057" s="280" t="s">
        <v>1342</v>
      </c>
      <c r="I10057" s="80"/>
    </row>
    <row r="10058" spans="1:9">
      <c r="A10058" s="280" t="s">
        <v>11468</v>
      </c>
      <c r="B10058" s="280" t="s">
        <v>1393</v>
      </c>
      <c r="C10058" s="280" t="s">
        <v>1216</v>
      </c>
      <c r="D10058" s="280" t="s">
        <v>1344</v>
      </c>
      <c r="E10058" s="80">
        <v>1.3842599046182831E-2</v>
      </c>
      <c r="F10058" s="80">
        <v>710199</v>
      </c>
      <c r="G10058" s="80">
        <v>10</v>
      </c>
      <c r="H10058" s="280" t="s">
        <v>1394</v>
      </c>
      <c r="I10058" s="80"/>
    </row>
    <row r="10059" spans="1:9">
      <c r="A10059" s="280" t="s">
        <v>11469</v>
      </c>
      <c r="B10059" s="280" t="s">
        <v>1415</v>
      </c>
      <c r="C10059" s="280" t="s">
        <v>1216</v>
      </c>
      <c r="D10059" s="280" t="s">
        <v>1344</v>
      </c>
      <c r="E10059" s="80">
        <v>1.0033675150223303E-2</v>
      </c>
      <c r="F10059" s="80">
        <v>710199</v>
      </c>
      <c r="G10059" s="80">
        <v>10</v>
      </c>
      <c r="H10059" s="280" t="s">
        <v>1394</v>
      </c>
      <c r="I10059" s="80"/>
    </row>
    <row r="10060" spans="1:9">
      <c r="A10060" s="280" t="s">
        <v>11470</v>
      </c>
      <c r="B10060" s="280" t="s">
        <v>1436</v>
      </c>
      <c r="C10060" s="280" t="s">
        <v>1216</v>
      </c>
      <c r="D10060" s="280" t="s">
        <v>1344</v>
      </c>
      <c r="E10060" s="80">
        <v>7.9463625319170419E-3</v>
      </c>
      <c r="F10060" s="80">
        <v>710199</v>
      </c>
      <c r="G10060" s="80">
        <v>10</v>
      </c>
      <c r="H10060" s="280" t="s">
        <v>1394</v>
      </c>
      <c r="I10060" s="80"/>
    </row>
    <row r="10061" spans="1:9">
      <c r="A10061" s="280" t="s">
        <v>11471</v>
      </c>
      <c r="B10061" s="280" t="s">
        <v>5752</v>
      </c>
      <c r="C10061" s="280" t="s">
        <v>1217</v>
      </c>
      <c r="D10061" s="280" t="s">
        <v>1394</v>
      </c>
      <c r="E10061" s="80">
        <v>0.9994536742518646</v>
      </c>
      <c r="F10061" s="80">
        <v>710199</v>
      </c>
      <c r="G10061" s="80">
        <v>10</v>
      </c>
      <c r="H10061" s="280" t="s">
        <v>1394</v>
      </c>
      <c r="I10061" s="80"/>
    </row>
    <row r="10062" spans="1:9">
      <c r="A10062" s="280" t="s">
        <v>11472</v>
      </c>
      <c r="B10062" s="280" t="s">
        <v>5754</v>
      </c>
      <c r="C10062" s="280" t="s">
        <v>1217</v>
      </c>
      <c r="D10062" s="280" t="s">
        <v>1394</v>
      </c>
      <c r="E10062" s="80">
        <v>5431969.1320095034</v>
      </c>
      <c r="F10062" s="80">
        <v>710199</v>
      </c>
      <c r="G10062" s="80">
        <v>10</v>
      </c>
      <c r="H10062" s="280" t="s">
        <v>1394</v>
      </c>
      <c r="I10062" s="80"/>
    </row>
    <row r="10063" spans="1:9">
      <c r="A10063" s="280" t="s">
        <v>11473</v>
      </c>
      <c r="B10063" s="280" t="s">
        <v>1457</v>
      </c>
      <c r="C10063" s="280" t="s">
        <v>1217</v>
      </c>
      <c r="D10063" s="280" t="s">
        <v>1211</v>
      </c>
      <c r="E10063" s="80">
        <v>0.92723426660787589</v>
      </c>
      <c r="F10063" s="80">
        <v>710199</v>
      </c>
      <c r="G10063" s="80">
        <v>10</v>
      </c>
      <c r="H10063" s="280" t="s">
        <v>1342</v>
      </c>
      <c r="I10063" s="80"/>
    </row>
    <row r="10064" spans="1:9">
      <c r="A10064" s="280" t="s">
        <v>11474</v>
      </c>
      <c r="B10064" s="280" t="s">
        <v>1457</v>
      </c>
      <c r="C10064" s="280" t="s">
        <v>1217</v>
      </c>
      <c r="D10064" s="280" t="s">
        <v>1212</v>
      </c>
      <c r="E10064" s="80">
        <v>1.0462982205411089</v>
      </c>
      <c r="F10064" s="80">
        <v>710199</v>
      </c>
      <c r="G10064" s="80">
        <v>10</v>
      </c>
      <c r="H10064" s="280" t="s">
        <v>1342</v>
      </c>
      <c r="I10064" s="80"/>
    </row>
    <row r="10065" spans="1:9">
      <c r="A10065" s="280" t="s">
        <v>11475</v>
      </c>
      <c r="B10065" s="280" t="s">
        <v>1457</v>
      </c>
      <c r="C10065" s="280" t="s">
        <v>1217</v>
      </c>
      <c r="D10065" s="280" t="s">
        <v>1213</v>
      </c>
      <c r="E10065" s="80">
        <v>0.93014276895531967</v>
      </c>
      <c r="F10065" s="80">
        <v>710199</v>
      </c>
      <c r="G10065" s="80">
        <v>10</v>
      </c>
      <c r="H10065" s="280" t="s">
        <v>1342</v>
      </c>
      <c r="I10065" s="80"/>
    </row>
    <row r="10066" spans="1:9">
      <c r="A10066" s="280" t="s">
        <v>11476</v>
      </c>
      <c r="B10066" s="280" t="s">
        <v>1457</v>
      </c>
      <c r="C10066" s="280" t="s">
        <v>1217</v>
      </c>
      <c r="D10066" s="280" t="s">
        <v>1214</v>
      </c>
      <c r="E10066" s="80">
        <v>0.97378144929549104</v>
      </c>
      <c r="F10066" s="80">
        <v>710199</v>
      </c>
      <c r="G10066" s="80">
        <v>10</v>
      </c>
      <c r="H10066" s="280" t="s">
        <v>1342</v>
      </c>
      <c r="I10066" s="80"/>
    </row>
    <row r="10067" spans="1:9">
      <c r="A10067" s="280" t="s">
        <v>11477</v>
      </c>
      <c r="B10067" s="280" t="s">
        <v>1457</v>
      </c>
      <c r="C10067" s="280" t="s">
        <v>1217</v>
      </c>
      <c r="D10067" s="280" t="s">
        <v>1215</v>
      </c>
      <c r="E10067" s="80">
        <v>1.1381487930202647</v>
      </c>
      <c r="F10067" s="80">
        <v>710199</v>
      </c>
      <c r="G10067" s="80">
        <v>10</v>
      </c>
      <c r="H10067" s="280" t="s">
        <v>1342</v>
      </c>
      <c r="I10067" s="80"/>
    </row>
    <row r="10068" spans="1:9">
      <c r="A10068" s="280" t="s">
        <v>11478</v>
      </c>
      <c r="B10068" s="280" t="s">
        <v>1457</v>
      </c>
      <c r="C10068" s="280" t="s">
        <v>1217</v>
      </c>
      <c r="D10068" s="280" t="s">
        <v>1216</v>
      </c>
      <c r="E10068" s="80">
        <v>1.3454043120248642</v>
      </c>
      <c r="F10068" s="80">
        <v>710199</v>
      </c>
      <c r="G10068" s="80">
        <v>10</v>
      </c>
      <c r="H10068" s="280" t="s">
        <v>1342</v>
      </c>
      <c r="I10068" s="80"/>
    </row>
    <row r="10069" spans="1:9">
      <c r="A10069" s="280" t="s">
        <v>11479</v>
      </c>
      <c r="B10069" s="280" t="s">
        <v>1457</v>
      </c>
      <c r="C10069" s="280" t="s">
        <v>1217</v>
      </c>
      <c r="D10069" s="280" t="s">
        <v>1217</v>
      </c>
      <c r="E10069" s="80">
        <v>1</v>
      </c>
      <c r="F10069" s="80">
        <v>710199</v>
      </c>
      <c r="G10069" s="80">
        <v>10</v>
      </c>
      <c r="H10069" s="280" t="s">
        <v>1342</v>
      </c>
      <c r="I10069" s="80"/>
    </row>
    <row r="10070" spans="1:9">
      <c r="A10070" s="280" t="s">
        <v>11480</v>
      </c>
      <c r="B10070" s="280" t="s">
        <v>1457</v>
      </c>
      <c r="C10070" s="280" t="s">
        <v>1217</v>
      </c>
      <c r="D10070" s="280" t="s">
        <v>1218</v>
      </c>
      <c r="E10070" s="80">
        <v>1.2120927629911837</v>
      </c>
      <c r="F10070" s="80">
        <v>710199</v>
      </c>
      <c r="G10070" s="80">
        <v>10</v>
      </c>
      <c r="H10070" s="280" t="s">
        <v>1342</v>
      </c>
      <c r="I10070" s="80"/>
    </row>
    <row r="10071" spans="1:9">
      <c r="A10071" s="280" t="s">
        <v>11481</v>
      </c>
      <c r="B10071" s="280" t="s">
        <v>1457</v>
      </c>
      <c r="C10071" s="280" t="s">
        <v>1217</v>
      </c>
      <c r="D10071" s="280" t="s">
        <v>1219</v>
      </c>
      <c r="E10071" s="80">
        <v>185224.37686936732</v>
      </c>
      <c r="F10071" s="80">
        <v>710199</v>
      </c>
      <c r="G10071" s="80">
        <v>10</v>
      </c>
      <c r="H10071" s="280" t="s">
        <v>1342</v>
      </c>
      <c r="I10071" s="80"/>
    </row>
    <row r="10072" spans="1:9">
      <c r="A10072" s="280" t="s">
        <v>11482</v>
      </c>
      <c r="B10072" s="280" t="s">
        <v>1457</v>
      </c>
      <c r="C10072" s="280" t="s">
        <v>1217</v>
      </c>
      <c r="D10072" s="280" t="s">
        <v>1347</v>
      </c>
      <c r="E10072" s="80">
        <v>8.2854581905881801</v>
      </c>
      <c r="F10072" s="80">
        <v>710199</v>
      </c>
      <c r="G10072" s="80">
        <v>10</v>
      </c>
      <c r="H10072" s="280" t="s">
        <v>1342</v>
      </c>
      <c r="I10072" s="80"/>
    </row>
    <row r="10073" spans="1:9">
      <c r="A10073" s="280" t="s">
        <v>11483</v>
      </c>
      <c r="B10073" s="280" t="s">
        <v>1393</v>
      </c>
      <c r="C10073" s="280" t="s">
        <v>1217</v>
      </c>
      <c r="D10073" s="280" t="s">
        <v>1347</v>
      </c>
      <c r="E10073" s="80">
        <v>1.8727145490207674E-2</v>
      </c>
      <c r="F10073" s="80">
        <v>710199</v>
      </c>
      <c r="G10073" s="80">
        <v>10</v>
      </c>
      <c r="H10073" s="280" t="s">
        <v>1394</v>
      </c>
      <c r="I10073" s="80"/>
    </row>
    <row r="10074" spans="1:9">
      <c r="A10074" s="280" t="s">
        <v>11484</v>
      </c>
      <c r="B10074" s="280" t="s">
        <v>1415</v>
      </c>
      <c r="C10074" s="280" t="s">
        <v>1217</v>
      </c>
      <c r="D10074" s="280" t="s">
        <v>1347</v>
      </c>
      <c r="E10074" s="80">
        <v>1.2473234574248905E-2</v>
      </c>
      <c r="F10074" s="80">
        <v>710199</v>
      </c>
      <c r="G10074" s="80">
        <v>10</v>
      </c>
      <c r="H10074" s="280" t="s">
        <v>1394</v>
      </c>
      <c r="I10074" s="80"/>
    </row>
    <row r="10075" spans="1:9">
      <c r="A10075" s="280" t="s">
        <v>11485</v>
      </c>
      <c r="B10075" s="280" t="s">
        <v>1436</v>
      </c>
      <c r="C10075" s="280" t="s">
        <v>1217</v>
      </c>
      <c r="D10075" s="280" t="s">
        <v>1347</v>
      </c>
      <c r="E10075" s="80">
        <v>1.0196429299003993E-2</v>
      </c>
      <c r="F10075" s="80">
        <v>710199</v>
      </c>
      <c r="G10075" s="80">
        <v>10</v>
      </c>
      <c r="H10075" s="280" t="s">
        <v>1394</v>
      </c>
      <c r="I10075" s="80"/>
    </row>
    <row r="10076" spans="1:9">
      <c r="A10076" s="280" t="s">
        <v>11486</v>
      </c>
      <c r="B10076" s="280" t="s">
        <v>1457</v>
      </c>
      <c r="C10076" s="280" t="s">
        <v>1217</v>
      </c>
      <c r="D10076" s="280" t="s">
        <v>1344</v>
      </c>
      <c r="E10076" s="80">
        <v>20.690569580860352</v>
      </c>
      <c r="F10076" s="80">
        <v>710199</v>
      </c>
      <c r="G10076" s="80">
        <v>10</v>
      </c>
      <c r="H10076" s="280" t="s">
        <v>1342</v>
      </c>
      <c r="I10076" s="80"/>
    </row>
    <row r="10077" spans="1:9">
      <c r="A10077" s="280" t="s">
        <v>11487</v>
      </c>
      <c r="B10077" s="280" t="s">
        <v>1393</v>
      </c>
      <c r="C10077" s="280" t="s">
        <v>1217</v>
      </c>
      <c r="D10077" s="280" t="s">
        <v>1344</v>
      </c>
      <c r="E10077" s="80">
        <v>1.2834430913025786E-2</v>
      </c>
      <c r="F10077" s="80">
        <v>710199</v>
      </c>
      <c r="G10077" s="80">
        <v>10</v>
      </c>
      <c r="H10077" s="280" t="s">
        <v>1394</v>
      </c>
      <c r="I10077" s="80"/>
    </row>
    <row r="10078" spans="1:9">
      <c r="A10078" s="280" t="s">
        <v>11488</v>
      </c>
      <c r="B10078" s="280" t="s">
        <v>1415</v>
      </c>
      <c r="C10078" s="280" t="s">
        <v>1217</v>
      </c>
      <c r="D10078" s="280" t="s">
        <v>1344</v>
      </c>
      <c r="E10078" s="80">
        <v>8.7294067172712462E-3</v>
      </c>
      <c r="F10078" s="80">
        <v>710199</v>
      </c>
      <c r="G10078" s="80">
        <v>10</v>
      </c>
      <c r="H10078" s="280" t="s">
        <v>1394</v>
      </c>
      <c r="I10078" s="80"/>
    </row>
    <row r="10079" spans="1:9">
      <c r="A10079" s="280" t="s">
        <v>11489</v>
      </c>
      <c r="B10079" s="280" t="s">
        <v>1436</v>
      </c>
      <c r="C10079" s="280" t="s">
        <v>1217</v>
      </c>
      <c r="D10079" s="280" t="s">
        <v>1344</v>
      </c>
      <c r="E10079" s="80">
        <v>6.0339890982777089E-3</v>
      </c>
      <c r="F10079" s="80">
        <v>710199</v>
      </c>
      <c r="G10079" s="80">
        <v>10</v>
      </c>
      <c r="H10079" s="280" t="s">
        <v>1394</v>
      </c>
      <c r="I10079" s="80"/>
    </row>
    <row r="10080" spans="1:9">
      <c r="A10080" s="280" t="s">
        <v>11490</v>
      </c>
      <c r="B10080" s="280" t="s">
        <v>5752</v>
      </c>
      <c r="C10080" s="280" t="s">
        <v>1218</v>
      </c>
      <c r="D10080" s="280" t="s">
        <v>1394</v>
      </c>
      <c r="E10080" s="80">
        <v>0.99865953063859569</v>
      </c>
      <c r="F10080" s="80">
        <v>710199</v>
      </c>
      <c r="G10080" s="80">
        <v>10</v>
      </c>
      <c r="H10080" s="280" t="s">
        <v>1394</v>
      </c>
      <c r="I10080" s="80"/>
    </row>
    <row r="10081" spans="1:9">
      <c r="A10081" s="280" t="s">
        <v>11491</v>
      </c>
      <c r="B10081" s="280" t="s">
        <v>5754</v>
      </c>
      <c r="C10081" s="280" t="s">
        <v>1218</v>
      </c>
      <c r="D10081" s="280" t="s">
        <v>1394</v>
      </c>
      <c r="E10081" s="80">
        <v>4581803.3600361254</v>
      </c>
      <c r="F10081" s="80">
        <v>710199</v>
      </c>
      <c r="G10081" s="80">
        <v>10</v>
      </c>
      <c r="H10081" s="280" t="s">
        <v>1394</v>
      </c>
      <c r="I10081" s="80"/>
    </row>
    <row r="10082" spans="1:9">
      <c r="A10082" s="280" t="s">
        <v>11492</v>
      </c>
      <c r="B10082" s="280" t="s">
        <v>1457</v>
      </c>
      <c r="C10082" s="280" t="s">
        <v>1218</v>
      </c>
      <c r="D10082" s="280" t="s">
        <v>1211</v>
      </c>
      <c r="E10082" s="80">
        <v>0.77926763874598337</v>
      </c>
      <c r="F10082" s="80">
        <v>710199</v>
      </c>
      <c r="G10082" s="80">
        <v>10</v>
      </c>
      <c r="H10082" s="280" t="s">
        <v>1342</v>
      </c>
      <c r="I10082" s="80"/>
    </row>
    <row r="10083" spans="1:9">
      <c r="A10083" s="280" t="s">
        <v>11493</v>
      </c>
      <c r="B10083" s="280" t="s">
        <v>1457</v>
      </c>
      <c r="C10083" s="280" t="s">
        <v>1218</v>
      </c>
      <c r="D10083" s="280" t="s">
        <v>1212</v>
      </c>
      <c r="E10083" s="80">
        <v>0.96274007363944425</v>
      </c>
      <c r="F10083" s="80">
        <v>710199</v>
      </c>
      <c r="G10083" s="80">
        <v>10</v>
      </c>
      <c r="H10083" s="280" t="s">
        <v>1342</v>
      </c>
      <c r="I10083" s="80"/>
    </row>
    <row r="10084" spans="1:9">
      <c r="A10084" s="280" t="s">
        <v>11494</v>
      </c>
      <c r="B10084" s="280" t="s">
        <v>1457</v>
      </c>
      <c r="C10084" s="280" t="s">
        <v>1218</v>
      </c>
      <c r="D10084" s="280" t="s">
        <v>1213</v>
      </c>
      <c r="E10084" s="80">
        <v>0.78176832040272681</v>
      </c>
      <c r="F10084" s="80">
        <v>710199</v>
      </c>
      <c r="G10084" s="80">
        <v>10</v>
      </c>
      <c r="H10084" s="280" t="s">
        <v>1342</v>
      </c>
      <c r="I10084" s="80"/>
    </row>
    <row r="10085" spans="1:9">
      <c r="A10085" s="280" t="s">
        <v>11495</v>
      </c>
      <c r="B10085" s="280" t="s">
        <v>1457</v>
      </c>
      <c r="C10085" s="280" t="s">
        <v>1218</v>
      </c>
      <c r="D10085" s="280" t="s">
        <v>1214</v>
      </c>
      <c r="E10085" s="80">
        <v>0.81975963531327822</v>
      </c>
      <c r="F10085" s="80">
        <v>710199</v>
      </c>
      <c r="G10085" s="80">
        <v>10</v>
      </c>
      <c r="H10085" s="280" t="s">
        <v>1342</v>
      </c>
      <c r="I10085" s="80"/>
    </row>
    <row r="10086" spans="1:9">
      <c r="A10086" s="280" t="s">
        <v>11496</v>
      </c>
      <c r="B10086" s="280" t="s">
        <v>1457</v>
      </c>
      <c r="C10086" s="280" t="s">
        <v>1218</v>
      </c>
      <c r="D10086" s="280" t="s">
        <v>1215</v>
      </c>
      <c r="E10086" s="80">
        <v>1.3007858234844893</v>
      </c>
      <c r="F10086" s="80">
        <v>710199</v>
      </c>
      <c r="G10086" s="80">
        <v>10</v>
      </c>
      <c r="H10086" s="280" t="s">
        <v>1342</v>
      </c>
      <c r="I10086" s="80"/>
    </row>
    <row r="10087" spans="1:9">
      <c r="A10087" s="280" t="s">
        <v>11497</v>
      </c>
      <c r="B10087" s="280" t="s">
        <v>1457</v>
      </c>
      <c r="C10087" s="280" t="s">
        <v>1218</v>
      </c>
      <c r="D10087" s="280" t="s">
        <v>1216</v>
      </c>
      <c r="E10087" s="80">
        <v>1.1534615453195105</v>
      </c>
      <c r="F10087" s="80">
        <v>710199</v>
      </c>
      <c r="G10087" s="80">
        <v>10</v>
      </c>
      <c r="H10087" s="280" t="s">
        <v>1342</v>
      </c>
      <c r="I10087" s="80"/>
    </row>
    <row r="10088" spans="1:9">
      <c r="A10088" s="280" t="s">
        <v>11498</v>
      </c>
      <c r="B10088" s="280" t="s">
        <v>1457</v>
      </c>
      <c r="C10088" s="280" t="s">
        <v>1218</v>
      </c>
      <c r="D10088" s="280" t="s">
        <v>1217</v>
      </c>
      <c r="E10088" s="80">
        <v>0.88895591166192844</v>
      </c>
      <c r="F10088" s="80">
        <v>710199</v>
      </c>
      <c r="G10088" s="80">
        <v>10</v>
      </c>
      <c r="H10088" s="280" t="s">
        <v>1342</v>
      </c>
      <c r="I10088" s="80"/>
    </row>
    <row r="10089" spans="1:9">
      <c r="A10089" s="280" t="s">
        <v>11499</v>
      </c>
      <c r="B10089" s="280" t="s">
        <v>1457</v>
      </c>
      <c r="C10089" s="280" t="s">
        <v>1218</v>
      </c>
      <c r="D10089" s="280" t="s">
        <v>1218</v>
      </c>
      <c r="E10089" s="80">
        <v>1</v>
      </c>
      <c r="F10089" s="80">
        <v>710199</v>
      </c>
      <c r="G10089" s="80">
        <v>10</v>
      </c>
      <c r="H10089" s="280" t="s">
        <v>1342</v>
      </c>
      <c r="I10089" s="80"/>
    </row>
    <row r="10090" spans="1:9">
      <c r="A10090" s="280" t="s">
        <v>11500</v>
      </c>
      <c r="B10090" s="280" t="s">
        <v>1457</v>
      </c>
      <c r="C10090" s="280" t="s">
        <v>1218</v>
      </c>
      <c r="D10090" s="280" t="s">
        <v>1219</v>
      </c>
      <c r="E10090" s="80">
        <v>155354.32992798355</v>
      </c>
      <c r="F10090" s="80">
        <v>710199</v>
      </c>
      <c r="G10090" s="80">
        <v>10</v>
      </c>
      <c r="H10090" s="280" t="s">
        <v>1342</v>
      </c>
      <c r="I10090" s="80"/>
    </row>
    <row r="10091" spans="1:9">
      <c r="A10091" s="280" t="s">
        <v>11501</v>
      </c>
      <c r="B10091" s="280" t="s">
        <v>1457</v>
      </c>
      <c r="C10091" s="280" t="s">
        <v>1218</v>
      </c>
      <c r="D10091" s="280" t="s">
        <v>1347</v>
      </c>
      <c r="E10091" s="80">
        <v>6.9964765498916854</v>
      </c>
      <c r="F10091" s="80">
        <v>710199</v>
      </c>
      <c r="G10091" s="80">
        <v>10</v>
      </c>
      <c r="H10091" s="280" t="s">
        <v>1342</v>
      </c>
      <c r="I10091" s="80"/>
    </row>
    <row r="10092" spans="1:9">
      <c r="A10092" s="280" t="s">
        <v>11502</v>
      </c>
      <c r="B10092" s="280" t="s">
        <v>1393</v>
      </c>
      <c r="C10092" s="280" t="s">
        <v>1218</v>
      </c>
      <c r="D10092" s="280" t="s">
        <v>1347</v>
      </c>
      <c r="E10092" s="80">
        <v>2.0430893313001006E-2</v>
      </c>
      <c r="F10092" s="80">
        <v>710199</v>
      </c>
      <c r="G10092" s="80">
        <v>10</v>
      </c>
      <c r="H10092" s="280" t="s">
        <v>1394</v>
      </c>
      <c r="I10092" s="80"/>
    </row>
    <row r="10093" spans="1:9">
      <c r="A10093" s="280" t="s">
        <v>11503</v>
      </c>
      <c r="B10093" s="280" t="s">
        <v>1415</v>
      </c>
      <c r="C10093" s="280" t="s">
        <v>1218</v>
      </c>
      <c r="D10093" s="280" t="s">
        <v>1347</v>
      </c>
      <c r="E10093" s="80">
        <v>9.4270633704180602E-3</v>
      </c>
      <c r="F10093" s="80">
        <v>710199</v>
      </c>
      <c r="G10093" s="80">
        <v>10</v>
      </c>
      <c r="H10093" s="280" t="s">
        <v>1394</v>
      </c>
      <c r="I10093" s="80"/>
    </row>
    <row r="10094" spans="1:9">
      <c r="A10094" s="280" t="s">
        <v>11504</v>
      </c>
      <c r="B10094" s="280" t="s">
        <v>1436</v>
      </c>
      <c r="C10094" s="280" t="s">
        <v>1218</v>
      </c>
      <c r="D10094" s="280" t="s">
        <v>1347</v>
      </c>
      <c r="E10094" s="80">
        <v>6.9925128476925275E-3</v>
      </c>
      <c r="F10094" s="80">
        <v>710199</v>
      </c>
      <c r="G10094" s="80">
        <v>10</v>
      </c>
      <c r="H10094" s="280" t="s">
        <v>1394</v>
      </c>
      <c r="I10094" s="80"/>
    </row>
    <row r="10095" spans="1:9">
      <c r="A10095" s="280" t="s">
        <v>11505</v>
      </c>
      <c r="B10095" s="280" t="s">
        <v>1457</v>
      </c>
      <c r="C10095" s="280" t="s">
        <v>1218</v>
      </c>
      <c r="D10095" s="280" t="s">
        <v>1344</v>
      </c>
      <c r="E10095" s="80">
        <v>17.467789481948277</v>
      </c>
      <c r="F10095" s="80">
        <v>710199</v>
      </c>
      <c r="G10095" s="80">
        <v>10</v>
      </c>
      <c r="H10095" s="280" t="s">
        <v>1342</v>
      </c>
      <c r="I10095" s="80"/>
    </row>
    <row r="10096" spans="1:9">
      <c r="A10096" s="280" t="s">
        <v>11506</v>
      </c>
      <c r="B10096" s="280" t="s">
        <v>1393</v>
      </c>
      <c r="C10096" s="280" t="s">
        <v>1218</v>
      </c>
      <c r="D10096" s="280" t="s">
        <v>1344</v>
      </c>
      <c r="E10096" s="80">
        <v>7.2613450596241335E-3</v>
      </c>
      <c r="F10096" s="80">
        <v>710199</v>
      </c>
      <c r="G10096" s="80">
        <v>10</v>
      </c>
      <c r="H10096" s="280" t="s">
        <v>1394</v>
      </c>
      <c r="I10096" s="80"/>
    </row>
    <row r="10097" spans="1:9">
      <c r="A10097" s="280" t="s">
        <v>11507</v>
      </c>
      <c r="B10097" s="280" t="s">
        <v>1415</v>
      </c>
      <c r="C10097" s="280" t="s">
        <v>1218</v>
      </c>
      <c r="D10097" s="280" t="s">
        <v>1344</v>
      </c>
      <c r="E10097" s="80">
        <v>5.4686777382382109E-3</v>
      </c>
      <c r="F10097" s="80">
        <v>710199</v>
      </c>
      <c r="G10097" s="80">
        <v>10</v>
      </c>
      <c r="H10097" s="280" t="s">
        <v>1394</v>
      </c>
      <c r="I10097" s="80"/>
    </row>
    <row r="10098" spans="1:9">
      <c r="A10098" s="280" t="s">
        <v>11508</v>
      </c>
      <c r="B10098" s="280" t="s">
        <v>1436</v>
      </c>
      <c r="C10098" s="280" t="s">
        <v>1218</v>
      </c>
      <c r="D10098" s="280" t="s">
        <v>1344</v>
      </c>
      <c r="E10098" s="80">
        <v>4.7888624151367978E-3</v>
      </c>
      <c r="F10098" s="80">
        <v>710199</v>
      </c>
      <c r="G10098" s="80">
        <v>10</v>
      </c>
      <c r="H10098" s="280" t="s">
        <v>1394</v>
      </c>
      <c r="I10098" s="80"/>
    </row>
    <row r="10099" spans="1:9">
      <c r="A10099" s="280" t="s">
        <v>11509</v>
      </c>
      <c r="B10099" s="280" t="s">
        <v>5752</v>
      </c>
      <c r="C10099" s="280" t="s">
        <v>1219</v>
      </c>
      <c r="D10099" s="280" t="s">
        <v>1394</v>
      </c>
      <c r="E10099" s="80">
        <v>1</v>
      </c>
      <c r="F10099" s="80">
        <v>710199</v>
      </c>
      <c r="G10099" s="80">
        <v>10</v>
      </c>
      <c r="H10099" s="280" t="s">
        <v>1394</v>
      </c>
      <c r="I10099" s="80"/>
    </row>
    <row r="10100" spans="1:9">
      <c r="A10100" s="280" t="s">
        <v>11510</v>
      </c>
      <c r="B10100" s="280" t="s">
        <v>5754</v>
      </c>
      <c r="C10100" s="280" t="s">
        <v>1219</v>
      </c>
      <c r="D10100" s="280" t="s">
        <v>1394</v>
      </c>
      <c r="E10100" s="80">
        <v>5871194.1303701848</v>
      </c>
      <c r="F10100" s="80">
        <v>710199</v>
      </c>
      <c r="G10100" s="80">
        <v>10</v>
      </c>
      <c r="H10100" s="280" t="s">
        <v>1394</v>
      </c>
      <c r="I10100" s="80"/>
    </row>
    <row r="10101" spans="1:9">
      <c r="A10101" s="280" t="s">
        <v>11511</v>
      </c>
      <c r="B10101" s="280" t="s">
        <v>1457</v>
      </c>
      <c r="C10101" s="280" t="s">
        <v>1219</v>
      </c>
      <c r="D10101" s="280" t="s">
        <v>1211</v>
      </c>
      <c r="E10101" s="80">
        <v>0.8927038079423889</v>
      </c>
      <c r="F10101" s="80">
        <v>710199</v>
      </c>
      <c r="G10101" s="80">
        <v>10</v>
      </c>
      <c r="H10101" s="280" t="s">
        <v>1342</v>
      </c>
      <c r="I10101" s="80"/>
    </row>
    <row r="10102" spans="1:9">
      <c r="A10102" s="280" t="s">
        <v>11512</v>
      </c>
      <c r="B10102" s="280" t="s">
        <v>1457</v>
      </c>
      <c r="C10102" s="280" t="s">
        <v>1219</v>
      </c>
      <c r="D10102" s="280" t="s">
        <v>1212</v>
      </c>
      <c r="E10102" s="80">
        <v>2.89760427065054</v>
      </c>
      <c r="F10102" s="80">
        <v>710199</v>
      </c>
      <c r="G10102" s="80">
        <v>10</v>
      </c>
      <c r="H10102" s="280" t="s">
        <v>1342</v>
      </c>
      <c r="I10102" s="80"/>
    </row>
    <row r="10103" spans="1:9">
      <c r="A10103" s="280" t="s">
        <v>11513</v>
      </c>
      <c r="B10103" s="280" t="s">
        <v>1457</v>
      </c>
      <c r="C10103" s="280" t="s">
        <v>1219</v>
      </c>
      <c r="D10103" s="280" t="s">
        <v>1213</v>
      </c>
      <c r="E10103" s="80">
        <v>0.89690272175379204</v>
      </c>
      <c r="F10103" s="80">
        <v>710199</v>
      </c>
      <c r="G10103" s="80">
        <v>10</v>
      </c>
      <c r="H10103" s="280" t="s">
        <v>1342</v>
      </c>
      <c r="I10103" s="80"/>
    </row>
    <row r="10104" spans="1:9">
      <c r="A10104" s="280" t="s">
        <v>11514</v>
      </c>
      <c r="B10104" s="280" t="s">
        <v>1457</v>
      </c>
      <c r="C10104" s="280" t="s">
        <v>1219</v>
      </c>
      <c r="D10104" s="280" t="s">
        <v>1214</v>
      </c>
      <c r="E10104" s="80">
        <v>0.93684641447430317</v>
      </c>
      <c r="F10104" s="80">
        <v>710199</v>
      </c>
      <c r="G10104" s="80">
        <v>10</v>
      </c>
      <c r="H10104" s="280" t="s">
        <v>1342</v>
      </c>
      <c r="I10104" s="80"/>
    </row>
    <row r="10105" spans="1:9">
      <c r="A10105" s="280" t="s">
        <v>11515</v>
      </c>
      <c r="B10105" s="280" t="s">
        <v>1457</v>
      </c>
      <c r="C10105" s="280" t="s">
        <v>1219</v>
      </c>
      <c r="D10105" s="280" t="s">
        <v>1215</v>
      </c>
      <c r="E10105" s="80">
        <v>21.052036334673268</v>
      </c>
      <c r="F10105" s="80">
        <v>710199</v>
      </c>
      <c r="G10105" s="80">
        <v>10</v>
      </c>
      <c r="H10105" s="280" t="s">
        <v>1342</v>
      </c>
      <c r="I10105" s="80"/>
    </row>
    <row r="10106" spans="1:9">
      <c r="A10106" s="280" t="s">
        <v>11516</v>
      </c>
      <c r="B10106" s="280" t="s">
        <v>1457</v>
      </c>
      <c r="C10106" s="280" t="s">
        <v>1219</v>
      </c>
      <c r="D10106" s="280" t="s">
        <v>1216</v>
      </c>
      <c r="E10106" s="80">
        <v>4.2342928291128024</v>
      </c>
      <c r="F10106" s="80">
        <v>710199</v>
      </c>
      <c r="G10106" s="80">
        <v>10</v>
      </c>
      <c r="H10106" s="280" t="s">
        <v>1342</v>
      </c>
      <c r="I10106" s="80"/>
    </row>
    <row r="10107" spans="1:9">
      <c r="A10107" s="280" t="s">
        <v>11517</v>
      </c>
      <c r="B10107" s="280" t="s">
        <v>1457</v>
      </c>
      <c r="C10107" s="280" t="s">
        <v>1219</v>
      </c>
      <c r="D10107" s="280" t="s">
        <v>1217</v>
      </c>
      <c r="E10107" s="80">
        <v>3.9164022916022279</v>
      </c>
      <c r="F10107" s="80">
        <v>710199</v>
      </c>
      <c r="G10107" s="80">
        <v>10</v>
      </c>
      <c r="H10107" s="280" t="s">
        <v>1342</v>
      </c>
      <c r="I10107" s="80"/>
    </row>
    <row r="10108" spans="1:9">
      <c r="A10108" s="280" t="s">
        <v>11518</v>
      </c>
      <c r="B10108" s="280" t="s">
        <v>1457</v>
      </c>
      <c r="C10108" s="280" t="s">
        <v>1219</v>
      </c>
      <c r="D10108" s="280" t="s">
        <v>1218</v>
      </c>
      <c r="E10108" s="80">
        <v>2.7800281047793156</v>
      </c>
      <c r="F10108" s="80">
        <v>710199</v>
      </c>
      <c r="G10108" s="80">
        <v>10</v>
      </c>
      <c r="H10108" s="280" t="s">
        <v>1342</v>
      </c>
      <c r="I10108" s="80"/>
    </row>
    <row r="10109" spans="1:9">
      <c r="A10109" s="280" t="s">
        <v>11519</v>
      </c>
      <c r="B10109" s="280" t="s">
        <v>1457</v>
      </c>
      <c r="C10109" s="280" t="s">
        <v>1219</v>
      </c>
      <c r="D10109" s="280" t="s">
        <v>1219</v>
      </c>
      <c r="E10109" s="80">
        <v>1</v>
      </c>
      <c r="F10109" s="80">
        <v>710199</v>
      </c>
      <c r="G10109" s="80">
        <v>10</v>
      </c>
      <c r="H10109" s="280" t="s">
        <v>1342</v>
      </c>
      <c r="I10109" s="80"/>
    </row>
    <row r="10110" spans="1:9">
      <c r="A10110" s="280" t="s">
        <v>11520</v>
      </c>
      <c r="B10110" s="280" t="s">
        <v>1457</v>
      </c>
      <c r="C10110" s="280" t="s">
        <v>1219</v>
      </c>
      <c r="D10110" s="280" t="s">
        <v>1347</v>
      </c>
      <c r="E10110" s="80">
        <v>8.9265225780222313</v>
      </c>
      <c r="F10110" s="80">
        <v>710199</v>
      </c>
      <c r="G10110" s="80">
        <v>10</v>
      </c>
      <c r="H10110" s="280" t="s">
        <v>1342</v>
      </c>
      <c r="I10110" s="80"/>
    </row>
    <row r="10111" spans="1:9">
      <c r="A10111" s="280" t="s">
        <v>11521</v>
      </c>
      <c r="B10111" s="280" t="s">
        <v>1393</v>
      </c>
      <c r="C10111" s="280" t="s">
        <v>1219</v>
      </c>
      <c r="D10111" s="280" t="s">
        <v>1347</v>
      </c>
      <c r="E10111" s="80">
        <v>2.9705758526835435E-2</v>
      </c>
      <c r="F10111" s="80">
        <v>710199</v>
      </c>
      <c r="G10111" s="80">
        <v>10</v>
      </c>
      <c r="H10111" s="280" t="s">
        <v>1394</v>
      </c>
      <c r="I10111" s="80"/>
    </row>
    <row r="10112" spans="1:9">
      <c r="A10112" s="280" t="s">
        <v>11522</v>
      </c>
      <c r="B10112" s="280" t="s">
        <v>1415</v>
      </c>
      <c r="C10112" s="280" t="s">
        <v>1219</v>
      </c>
      <c r="D10112" s="280" t="s">
        <v>1347</v>
      </c>
      <c r="E10112" s="80">
        <v>2.9705716032407001E-2</v>
      </c>
      <c r="F10112" s="80">
        <v>710199</v>
      </c>
      <c r="G10112" s="80">
        <v>10</v>
      </c>
      <c r="H10112" s="280" t="s">
        <v>1394</v>
      </c>
      <c r="I10112" s="80"/>
    </row>
    <row r="10113" spans="1:9">
      <c r="A10113" s="280" t="s">
        <v>11523</v>
      </c>
      <c r="B10113" s="280" t="s">
        <v>1436</v>
      </c>
      <c r="C10113" s="280" t="s">
        <v>1219</v>
      </c>
      <c r="D10113" s="280" t="s">
        <v>1347</v>
      </c>
      <c r="E10113" s="80">
        <v>2.9705675308579753E-2</v>
      </c>
      <c r="F10113" s="80">
        <v>710199</v>
      </c>
      <c r="G10113" s="80">
        <v>10</v>
      </c>
      <c r="H10113" s="280" t="s">
        <v>1394</v>
      </c>
      <c r="I10113" s="80"/>
    </row>
    <row r="10114" spans="1:9">
      <c r="A10114" s="280" t="s">
        <v>11524</v>
      </c>
      <c r="B10114" s="280" t="s">
        <v>1457</v>
      </c>
      <c r="C10114" s="280" t="s">
        <v>1219</v>
      </c>
      <c r="D10114" s="280" t="s">
        <v>1344</v>
      </c>
      <c r="E10114" s="80">
        <v>22.336702511549372</v>
      </c>
      <c r="F10114" s="80">
        <v>710199</v>
      </c>
      <c r="G10114" s="80">
        <v>10</v>
      </c>
      <c r="H10114" s="280" t="s">
        <v>1342</v>
      </c>
      <c r="I10114" s="80"/>
    </row>
    <row r="10115" spans="1:9">
      <c r="A10115" s="280" t="s">
        <v>11525</v>
      </c>
      <c r="B10115" s="280" t="s">
        <v>1393</v>
      </c>
      <c r="C10115" s="280" t="s">
        <v>1219</v>
      </c>
      <c r="D10115" s="280" t="s">
        <v>1344</v>
      </c>
      <c r="E10115" s="80">
        <v>2.9705758526835435E-2</v>
      </c>
      <c r="F10115" s="80">
        <v>710199</v>
      </c>
      <c r="G10115" s="80">
        <v>10</v>
      </c>
      <c r="H10115" s="280" t="s">
        <v>1394</v>
      </c>
      <c r="I10115" s="80"/>
    </row>
    <row r="10116" spans="1:9">
      <c r="A10116" s="280" t="s">
        <v>11526</v>
      </c>
      <c r="B10116" s="280" t="s">
        <v>1415</v>
      </c>
      <c r="C10116" s="280" t="s">
        <v>1219</v>
      </c>
      <c r="D10116" s="280" t="s">
        <v>1344</v>
      </c>
      <c r="E10116" s="80">
        <v>2.9705673537978566E-2</v>
      </c>
      <c r="F10116" s="80">
        <v>710199</v>
      </c>
      <c r="G10116" s="80">
        <v>10</v>
      </c>
      <c r="H10116" s="280" t="s">
        <v>1394</v>
      </c>
      <c r="I10116" s="80"/>
    </row>
    <row r="10117" spans="1:9">
      <c r="A10117" s="280" t="s">
        <v>11527</v>
      </c>
      <c r="B10117" s="280" t="s">
        <v>1436</v>
      </c>
      <c r="C10117" s="280" t="s">
        <v>1219</v>
      </c>
      <c r="D10117" s="280" t="s">
        <v>1344</v>
      </c>
      <c r="E10117" s="80">
        <v>2.9705588549121698E-2</v>
      </c>
      <c r="F10117" s="80">
        <v>710199</v>
      </c>
      <c r="G10117" s="80">
        <v>10</v>
      </c>
      <c r="H10117" s="280" t="s">
        <v>1394</v>
      </c>
      <c r="I10117" s="80"/>
    </row>
    <row r="10118" spans="1:9">
      <c r="A10118" s="280" t="s">
        <v>11528</v>
      </c>
      <c r="B10118" s="280" t="s">
        <v>1457</v>
      </c>
      <c r="C10118" s="280" t="s">
        <v>1183</v>
      </c>
      <c r="D10118" s="280" t="s">
        <v>1211</v>
      </c>
      <c r="E10118" s="80">
        <v>0.21924227898650647</v>
      </c>
      <c r="F10118" s="80">
        <v>710199</v>
      </c>
      <c r="G10118" s="80">
        <v>10</v>
      </c>
      <c r="H10118" s="280" t="s">
        <v>1342</v>
      </c>
      <c r="I10118" s="80"/>
    </row>
    <row r="10119" spans="1:9">
      <c r="A10119" s="280" t="s">
        <v>11529</v>
      </c>
      <c r="B10119" s="280" t="s">
        <v>1457</v>
      </c>
      <c r="C10119" s="280" t="s">
        <v>1183</v>
      </c>
      <c r="D10119" s="280" t="s">
        <v>1212</v>
      </c>
      <c r="E10119" s="80">
        <v>0.23174859974537304</v>
      </c>
      <c r="F10119" s="80">
        <v>710199</v>
      </c>
      <c r="G10119" s="80">
        <v>10</v>
      </c>
      <c r="H10119" s="280" t="s">
        <v>1342</v>
      </c>
      <c r="I10119" s="80"/>
    </row>
    <row r="10120" spans="1:9">
      <c r="A10120" s="280" t="s">
        <v>11530</v>
      </c>
      <c r="B10120" s="280" t="s">
        <v>1457</v>
      </c>
      <c r="C10120" s="280" t="s">
        <v>1183</v>
      </c>
      <c r="D10120" s="280" t="s">
        <v>1213</v>
      </c>
      <c r="E10120" s="80">
        <v>0.21991745411080824</v>
      </c>
      <c r="F10120" s="80">
        <v>710199</v>
      </c>
      <c r="G10120" s="80">
        <v>10</v>
      </c>
      <c r="H10120" s="280" t="s">
        <v>1342</v>
      </c>
      <c r="I10120" s="80"/>
    </row>
    <row r="10121" spans="1:9">
      <c r="A10121" s="280" t="s">
        <v>11531</v>
      </c>
      <c r="B10121" s="280" t="s">
        <v>1457</v>
      </c>
      <c r="C10121" s="280" t="s">
        <v>1183</v>
      </c>
      <c r="D10121" s="280" t="s">
        <v>1214</v>
      </c>
      <c r="E10121" s="80">
        <v>0.23018850789258544</v>
      </c>
      <c r="F10121" s="80">
        <v>710199</v>
      </c>
      <c r="G10121" s="80">
        <v>10</v>
      </c>
      <c r="H10121" s="280" t="s">
        <v>1342</v>
      </c>
      <c r="I10121" s="80"/>
    </row>
    <row r="10122" spans="1:9">
      <c r="A10122" s="280" t="s">
        <v>11532</v>
      </c>
      <c r="B10122" s="280" t="s">
        <v>1457</v>
      </c>
      <c r="C10122" s="280" t="s">
        <v>1183</v>
      </c>
      <c r="D10122" s="280" t="s">
        <v>1215</v>
      </c>
      <c r="E10122" s="80">
        <v>0.23165725184502842</v>
      </c>
      <c r="F10122" s="80">
        <v>710199</v>
      </c>
      <c r="G10122" s="80">
        <v>10</v>
      </c>
      <c r="H10122" s="280" t="s">
        <v>1342</v>
      </c>
      <c r="I10122" s="80"/>
    </row>
    <row r="10123" spans="1:9">
      <c r="A10123" s="280" t="s">
        <v>11533</v>
      </c>
      <c r="B10123" s="280" t="s">
        <v>1457</v>
      </c>
      <c r="C10123" s="280" t="s">
        <v>1183</v>
      </c>
      <c r="D10123" s="280" t="s">
        <v>1216</v>
      </c>
      <c r="E10123" s="80">
        <v>0.3311431931859431</v>
      </c>
      <c r="F10123" s="80">
        <v>710199</v>
      </c>
      <c r="G10123" s="80">
        <v>10</v>
      </c>
      <c r="H10123" s="280" t="s">
        <v>1342</v>
      </c>
      <c r="I10123" s="80"/>
    </row>
    <row r="10124" spans="1:9">
      <c r="A10124" s="280" t="s">
        <v>11534</v>
      </c>
      <c r="B10124" s="280" t="s">
        <v>1457</v>
      </c>
      <c r="C10124" s="280" t="s">
        <v>1183</v>
      </c>
      <c r="D10124" s="280" t="s">
        <v>1217</v>
      </c>
      <c r="E10124" s="80">
        <v>0.22421398641601645</v>
      </c>
      <c r="F10124" s="80">
        <v>710199</v>
      </c>
      <c r="G10124" s="80">
        <v>10</v>
      </c>
      <c r="H10124" s="280" t="s">
        <v>1342</v>
      </c>
      <c r="I10124" s="80"/>
    </row>
    <row r="10125" spans="1:9">
      <c r="A10125" s="280" t="s">
        <v>11535</v>
      </c>
      <c r="B10125" s="280" t="s">
        <v>1457</v>
      </c>
      <c r="C10125" s="280" t="s">
        <v>1183</v>
      </c>
      <c r="D10125" s="280" t="s">
        <v>1218</v>
      </c>
      <c r="E10125" s="80">
        <v>0.28958139277916811</v>
      </c>
      <c r="F10125" s="80">
        <v>710199</v>
      </c>
      <c r="G10125" s="80">
        <v>10</v>
      </c>
      <c r="H10125" s="280" t="s">
        <v>1342</v>
      </c>
      <c r="I10125" s="80"/>
    </row>
    <row r="10126" spans="1:9">
      <c r="A10126" s="280" t="s">
        <v>11536</v>
      </c>
      <c r="B10126" s="280" t="s">
        <v>1457</v>
      </c>
      <c r="C10126" s="280" t="s">
        <v>1183</v>
      </c>
      <c r="D10126" s="280" t="s">
        <v>1219</v>
      </c>
      <c r="E10126" s="80">
        <v>36316.443400271521</v>
      </c>
      <c r="F10126" s="80">
        <v>710199</v>
      </c>
      <c r="G10126" s="80">
        <v>10</v>
      </c>
      <c r="H10126" s="280" t="s">
        <v>1342</v>
      </c>
      <c r="I10126" s="80"/>
    </row>
    <row r="10127" spans="1:9">
      <c r="A10127" s="280" t="s">
        <v>11537</v>
      </c>
      <c r="B10127" s="280" t="s">
        <v>1457</v>
      </c>
      <c r="C10127" s="280" t="s">
        <v>1183</v>
      </c>
      <c r="D10127" s="280" t="s">
        <v>1347</v>
      </c>
      <c r="E10127" s="80">
        <v>1.7813949044777706</v>
      </c>
      <c r="F10127" s="80">
        <v>710199</v>
      </c>
      <c r="G10127" s="80">
        <v>10</v>
      </c>
      <c r="H10127" s="280" t="s">
        <v>1342</v>
      </c>
      <c r="I10127" s="80"/>
    </row>
    <row r="10128" spans="1:9">
      <c r="A10128" s="280" t="s">
        <v>11538</v>
      </c>
      <c r="B10128" s="280" t="s">
        <v>1457</v>
      </c>
      <c r="C10128" s="280" t="s">
        <v>1183</v>
      </c>
      <c r="D10128" s="280" t="s">
        <v>1344</v>
      </c>
      <c r="E10128" s="80">
        <v>4.4756687756717932</v>
      </c>
      <c r="F10128" s="80">
        <v>710199</v>
      </c>
      <c r="G10128" s="80">
        <v>10</v>
      </c>
      <c r="H10128" s="280" t="s">
        <v>1342</v>
      </c>
      <c r="I10128" s="80"/>
    </row>
    <row r="10129" spans="1:9">
      <c r="A10129" s="280" t="s">
        <v>11539</v>
      </c>
      <c r="B10129" s="280" t="s">
        <v>5748</v>
      </c>
      <c r="C10129" s="280" t="s">
        <v>1184</v>
      </c>
      <c r="D10129" s="280" t="s">
        <v>1394</v>
      </c>
      <c r="E10129" s="80">
        <v>670134</v>
      </c>
      <c r="F10129" s="80">
        <v>710199</v>
      </c>
      <c r="G10129" s="80">
        <v>10</v>
      </c>
      <c r="H10129" s="280" t="s">
        <v>1394</v>
      </c>
      <c r="I10129" s="80"/>
    </row>
    <row r="10130" spans="1:9">
      <c r="A10130" s="280" t="s">
        <v>11540</v>
      </c>
      <c r="B10130" s="280" t="s">
        <v>5750</v>
      </c>
      <c r="C10130" s="280" t="s">
        <v>1184</v>
      </c>
      <c r="D10130" s="280" t="s">
        <v>1394</v>
      </c>
      <c r="E10130" s="80">
        <v>54768034604.942871</v>
      </c>
      <c r="F10130" s="80">
        <v>710199</v>
      </c>
      <c r="G10130" s="80">
        <v>10</v>
      </c>
      <c r="H10130" s="280" t="s">
        <v>1394</v>
      </c>
      <c r="I10130" s="80"/>
    </row>
    <row r="10131" spans="1:9">
      <c r="A10131" s="280" t="s">
        <v>11541</v>
      </c>
      <c r="B10131" s="280" t="s">
        <v>5752</v>
      </c>
      <c r="C10131" s="280" t="s">
        <v>1184</v>
      </c>
      <c r="D10131" s="280" t="s">
        <v>1394</v>
      </c>
      <c r="E10131" s="80">
        <v>0.94358623428081423</v>
      </c>
      <c r="F10131" s="80">
        <v>710199</v>
      </c>
      <c r="G10131" s="80">
        <v>10</v>
      </c>
      <c r="H10131" s="280" t="s">
        <v>1394</v>
      </c>
      <c r="I10131" s="80"/>
    </row>
    <row r="10132" spans="1:9">
      <c r="A10132" s="280" t="s">
        <v>11542</v>
      </c>
      <c r="B10132" s="280" t="s">
        <v>5754</v>
      </c>
      <c r="C10132" s="280" t="s">
        <v>1184</v>
      </c>
      <c r="D10132" s="280" t="s">
        <v>1394</v>
      </c>
      <c r="E10132" s="80">
        <v>77116.46257590178</v>
      </c>
      <c r="F10132" s="80">
        <v>710199</v>
      </c>
      <c r="G10132" s="80">
        <v>10</v>
      </c>
      <c r="H10132" s="280" t="s">
        <v>1394</v>
      </c>
      <c r="I10132" s="80"/>
    </row>
    <row r="10133" spans="1:9">
      <c r="A10133" s="280" t="s">
        <v>11543</v>
      </c>
      <c r="B10133" s="280" t="s">
        <v>1393</v>
      </c>
      <c r="C10133" s="280" t="s">
        <v>1383</v>
      </c>
      <c r="D10133" s="280" t="s">
        <v>1347</v>
      </c>
      <c r="E10133" s="80">
        <v>2.9705758526835435E-2</v>
      </c>
      <c r="F10133" s="80">
        <v>710199</v>
      </c>
      <c r="G10133" s="80">
        <v>10</v>
      </c>
      <c r="H10133" s="280" t="s">
        <v>1394</v>
      </c>
      <c r="I10133" s="80"/>
    </row>
    <row r="10134" spans="1:9">
      <c r="A10134" s="280" t="s">
        <v>11544</v>
      </c>
      <c r="B10134" s="280" t="s">
        <v>1415</v>
      </c>
      <c r="C10134" s="280" t="s">
        <v>1383</v>
      </c>
      <c r="D10134" s="280" t="s">
        <v>1347</v>
      </c>
      <c r="E10134" s="80">
        <v>2.7019523488637814E-2</v>
      </c>
      <c r="F10134" s="80">
        <v>710199</v>
      </c>
      <c r="G10134" s="80">
        <v>10</v>
      </c>
      <c r="H10134" s="280" t="s">
        <v>1394</v>
      </c>
      <c r="I10134" s="80"/>
    </row>
    <row r="10135" spans="1:9">
      <c r="A10135" s="280" t="s">
        <v>11545</v>
      </c>
      <c r="B10135" s="280" t="s">
        <v>1436</v>
      </c>
      <c r="C10135" s="280" t="s">
        <v>1383</v>
      </c>
      <c r="D10135" s="280" t="s">
        <v>1347</v>
      </c>
      <c r="E10135" s="80">
        <v>2.4831566343477041E-2</v>
      </c>
      <c r="F10135" s="80">
        <v>710199</v>
      </c>
      <c r="G10135" s="80">
        <v>10</v>
      </c>
      <c r="H10135" s="280" t="s">
        <v>1394</v>
      </c>
      <c r="I10135" s="80"/>
    </row>
    <row r="10136" spans="1:9">
      <c r="A10136" s="280" t="s">
        <v>11546</v>
      </c>
      <c r="B10136" s="280" t="s">
        <v>1393</v>
      </c>
      <c r="C10136" s="280" t="s">
        <v>1383</v>
      </c>
      <c r="D10136" s="280" t="s">
        <v>1344</v>
      </c>
      <c r="E10136" s="80">
        <v>2.9705758526835435E-2</v>
      </c>
      <c r="F10136" s="80">
        <v>710199</v>
      </c>
      <c r="G10136" s="80">
        <v>10</v>
      </c>
      <c r="H10136" s="280" t="s">
        <v>1394</v>
      </c>
      <c r="I10136" s="80"/>
    </row>
    <row r="10137" spans="1:9">
      <c r="A10137" s="280" t="s">
        <v>11547</v>
      </c>
      <c r="B10137" s="280" t="s">
        <v>1415</v>
      </c>
      <c r="C10137" s="280" t="s">
        <v>1383</v>
      </c>
      <c r="D10137" s="280" t="s">
        <v>1344</v>
      </c>
      <c r="E10137" s="80">
        <v>2.4224861544898946E-2</v>
      </c>
      <c r="F10137" s="80">
        <v>710199</v>
      </c>
      <c r="G10137" s="80">
        <v>10</v>
      </c>
      <c r="H10137" s="280" t="s">
        <v>1394</v>
      </c>
      <c r="I10137" s="80"/>
    </row>
    <row r="10138" spans="1:9">
      <c r="A10138" s="280" t="s">
        <v>11548</v>
      </c>
      <c r="B10138" s="280" t="s">
        <v>1436</v>
      </c>
      <c r="C10138" s="280" t="s">
        <v>1383</v>
      </c>
      <c r="D10138" s="280" t="s">
        <v>1344</v>
      </c>
      <c r="E10138" s="80">
        <v>2.081833706884819E-2</v>
      </c>
      <c r="F10138" s="80">
        <v>710199</v>
      </c>
      <c r="G10138" s="80">
        <v>10</v>
      </c>
      <c r="H10138" s="280" t="s">
        <v>1394</v>
      </c>
      <c r="I10138" s="80"/>
    </row>
    <row r="10139" spans="1:9">
      <c r="A10139" s="280" t="s">
        <v>11549</v>
      </c>
      <c r="B10139" s="280" t="s">
        <v>1457</v>
      </c>
      <c r="C10139" s="280" t="s">
        <v>1184</v>
      </c>
      <c r="D10139" s="280" t="s">
        <v>1211</v>
      </c>
      <c r="E10139" s="80">
        <v>1.4566971252366752E-2</v>
      </c>
      <c r="F10139" s="80">
        <v>710199</v>
      </c>
      <c r="G10139" s="80">
        <v>10</v>
      </c>
      <c r="H10139" s="280" t="s">
        <v>1342</v>
      </c>
      <c r="I10139" s="80"/>
    </row>
    <row r="10140" spans="1:9">
      <c r="A10140" s="280" t="s">
        <v>11550</v>
      </c>
      <c r="B10140" s="280" t="s">
        <v>1457</v>
      </c>
      <c r="C10140" s="280" t="s">
        <v>1184</v>
      </c>
      <c r="D10140" s="280" t="s">
        <v>1212</v>
      </c>
      <c r="E10140" s="80">
        <v>1.5381077468808173E-2</v>
      </c>
      <c r="F10140" s="80">
        <v>710199</v>
      </c>
      <c r="G10140" s="80">
        <v>10</v>
      </c>
      <c r="H10140" s="280" t="s">
        <v>1342</v>
      </c>
      <c r="I10140" s="80"/>
    </row>
    <row r="10141" spans="1:9">
      <c r="A10141" s="280" t="s">
        <v>11551</v>
      </c>
      <c r="B10141" s="280" t="s">
        <v>1457</v>
      </c>
      <c r="C10141" s="280" t="s">
        <v>1184</v>
      </c>
      <c r="D10141" s="280" t="s">
        <v>1213</v>
      </c>
      <c r="E10141" s="80">
        <v>1.4615834690852739E-2</v>
      </c>
      <c r="F10141" s="80">
        <v>710199</v>
      </c>
      <c r="G10141" s="80">
        <v>10</v>
      </c>
      <c r="H10141" s="280" t="s">
        <v>1342</v>
      </c>
      <c r="I10141" s="80"/>
    </row>
    <row r="10142" spans="1:9">
      <c r="A10142" s="280" t="s">
        <v>11552</v>
      </c>
      <c r="B10142" s="280" t="s">
        <v>1457</v>
      </c>
      <c r="C10142" s="280" t="s">
        <v>1184</v>
      </c>
      <c r="D10142" s="280" t="s">
        <v>1214</v>
      </c>
      <c r="E10142" s="80">
        <v>1.5270381517719551E-2</v>
      </c>
      <c r="F10142" s="80">
        <v>710199</v>
      </c>
      <c r="G10142" s="80">
        <v>10</v>
      </c>
      <c r="H10142" s="280" t="s">
        <v>1342</v>
      </c>
      <c r="I10142" s="80"/>
    </row>
    <row r="10143" spans="1:9">
      <c r="A10143" s="280" t="s">
        <v>11553</v>
      </c>
      <c r="B10143" s="280" t="s">
        <v>1457</v>
      </c>
      <c r="C10143" s="280" t="s">
        <v>1184</v>
      </c>
      <c r="D10143" s="280" t="s">
        <v>1215</v>
      </c>
      <c r="E10143" s="80">
        <v>1.5374679424818816E-2</v>
      </c>
      <c r="F10143" s="80">
        <v>710199</v>
      </c>
      <c r="G10143" s="80">
        <v>10</v>
      </c>
      <c r="H10143" s="280" t="s">
        <v>1342</v>
      </c>
      <c r="I10143" s="80"/>
    </row>
    <row r="10144" spans="1:9">
      <c r="A10144" s="280" t="s">
        <v>11554</v>
      </c>
      <c r="B10144" s="280" t="s">
        <v>1457</v>
      </c>
      <c r="C10144" s="280" t="s">
        <v>1184</v>
      </c>
      <c r="D10144" s="280" t="s">
        <v>1216</v>
      </c>
      <c r="E10144" s="80">
        <v>2.1653211913735728E-2</v>
      </c>
      <c r="F10144" s="80">
        <v>710199</v>
      </c>
      <c r="G10144" s="80">
        <v>10</v>
      </c>
      <c r="H10144" s="280" t="s">
        <v>1342</v>
      </c>
      <c r="I10144" s="80"/>
    </row>
    <row r="10145" spans="1:9">
      <c r="A10145" s="280" t="s">
        <v>11555</v>
      </c>
      <c r="B10145" s="280" t="s">
        <v>1457</v>
      </c>
      <c r="C10145" s="280" t="s">
        <v>1184</v>
      </c>
      <c r="D10145" s="280" t="s">
        <v>1217</v>
      </c>
      <c r="E10145" s="80">
        <v>1.4902713123209522E-2</v>
      </c>
      <c r="F10145" s="80">
        <v>710199</v>
      </c>
      <c r="G10145" s="80">
        <v>10</v>
      </c>
      <c r="H10145" s="280" t="s">
        <v>1342</v>
      </c>
      <c r="I10145" s="80"/>
    </row>
    <row r="10146" spans="1:9">
      <c r="A10146" s="280" t="s">
        <v>11556</v>
      </c>
      <c r="B10146" s="280" t="s">
        <v>1457</v>
      </c>
      <c r="C10146" s="280" t="s">
        <v>1184</v>
      </c>
      <c r="D10146" s="280" t="s">
        <v>1218</v>
      </c>
      <c r="E10146" s="80">
        <v>1.960175517562365E-2</v>
      </c>
      <c r="F10146" s="80">
        <v>710199</v>
      </c>
      <c r="G10146" s="80">
        <v>10</v>
      </c>
      <c r="H10146" s="280" t="s">
        <v>1342</v>
      </c>
      <c r="I10146" s="80"/>
    </row>
    <row r="10147" spans="1:9">
      <c r="A10147" s="280" t="s">
        <v>11557</v>
      </c>
      <c r="B10147" s="280" t="s">
        <v>1457</v>
      </c>
      <c r="C10147" s="280" t="s">
        <v>1184</v>
      </c>
      <c r="D10147" s="280" t="s">
        <v>1219</v>
      </c>
      <c r="E10147" s="80">
        <v>2596.0674247289608</v>
      </c>
      <c r="F10147" s="80">
        <v>710199</v>
      </c>
      <c r="G10147" s="80">
        <v>10</v>
      </c>
      <c r="H10147" s="280" t="s">
        <v>1342</v>
      </c>
      <c r="I10147" s="80"/>
    </row>
    <row r="10148" spans="1:9">
      <c r="A10148" s="280" t="s">
        <v>11558</v>
      </c>
      <c r="B10148" s="280" t="s">
        <v>1457</v>
      </c>
      <c r="C10148" s="280" t="s">
        <v>1184</v>
      </c>
      <c r="D10148" s="280" t="s">
        <v>1347</v>
      </c>
      <c r="E10148" s="80">
        <v>0.12478037064926767</v>
      </c>
      <c r="F10148" s="80">
        <v>710199</v>
      </c>
      <c r="G10148" s="80">
        <v>10</v>
      </c>
      <c r="H10148" s="280" t="s">
        <v>1342</v>
      </c>
      <c r="I10148" s="80"/>
    </row>
    <row r="10149" spans="1:9">
      <c r="A10149" s="280" t="s">
        <v>11559</v>
      </c>
      <c r="B10149" s="280" t="s">
        <v>1457</v>
      </c>
      <c r="C10149" s="280" t="s">
        <v>1184</v>
      </c>
      <c r="D10149" s="280" t="s">
        <v>1344</v>
      </c>
      <c r="E10149" s="80">
        <v>0.31124668366054015</v>
      </c>
      <c r="F10149" s="80">
        <v>710199</v>
      </c>
      <c r="G10149" s="80">
        <v>10</v>
      </c>
      <c r="H10149" s="280" t="s">
        <v>1342</v>
      </c>
      <c r="I10149" s="80"/>
    </row>
    <row r="10150" spans="1:9">
      <c r="A10150" s="280" t="s">
        <v>11560</v>
      </c>
      <c r="B10150" s="280" t="s">
        <v>5748</v>
      </c>
      <c r="C10150" s="280" t="s">
        <v>1185</v>
      </c>
      <c r="D10150" s="280" t="s">
        <v>1394</v>
      </c>
      <c r="E10150" s="80">
        <v>412932</v>
      </c>
      <c r="F10150" s="80">
        <v>710199</v>
      </c>
      <c r="G10150" s="80">
        <v>10</v>
      </c>
      <c r="H10150" s="280" t="s">
        <v>1394</v>
      </c>
      <c r="I10150" s="80"/>
    </row>
    <row r="10151" spans="1:9">
      <c r="A10151" s="280" t="s">
        <v>11561</v>
      </c>
      <c r="B10151" s="280" t="s">
        <v>5750</v>
      </c>
      <c r="C10151" s="280" t="s">
        <v>1185</v>
      </c>
      <c r="D10151" s="280" t="s">
        <v>1394</v>
      </c>
      <c r="E10151" s="80">
        <v>153078809851.71924</v>
      </c>
      <c r="F10151" s="80">
        <v>710199</v>
      </c>
      <c r="G10151" s="80">
        <v>10</v>
      </c>
      <c r="H10151" s="280" t="s">
        <v>1394</v>
      </c>
      <c r="I10151" s="80"/>
    </row>
    <row r="10152" spans="1:9">
      <c r="A10152" s="280" t="s">
        <v>11562</v>
      </c>
      <c r="B10152" s="280" t="s">
        <v>5752</v>
      </c>
      <c r="C10152" s="280" t="s">
        <v>1185</v>
      </c>
      <c r="D10152" s="280" t="s">
        <v>1394</v>
      </c>
      <c r="E10152" s="80">
        <v>0.58143140162123574</v>
      </c>
      <c r="F10152" s="80">
        <v>710199</v>
      </c>
      <c r="G10152" s="80">
        <v>10</v>
      </c>
      <c r="H10152" s="280" t="s">
        <v>1394</v>
      </c>
      <c r="I10152" s="80"/>
    </row>
    <row r="10153" spans="1:9">
      <c r="A10153" s="280" t="s">
        <v>11563</v>
      </c>
      <c r="B10153" s="280" t="s">
        <v>5754</v>
      </c>
      <c r="C10153" s="280" t="s">
        <v>1185</v>
      </c>
      <c r="D10153" s="280" t="s">
        <v>1394</v>
      </c>
      <c r="E10153" s="80">
        <v>215543.54462864526</v>
      </c>
      <c r="F10153" s="80">
        <v>710199</v>
      </c>
      <c r="G10153" s="80">
        <v>10</v>
      </c>
      <c r="H10153" s="280" t="s">
        <v>1394</v>
      </c>
      <c r="I10153" s="80"/>
    </row>
    <row r="10154" spans="1:9">
      <c r="A10154" s="280" t="s">
        <v>11564</v>
      </c>
      <c r="B10154" s="280" t="s">
        <v>1457</v>
      </c>
      <c r="C10154" s="280" t="s">
        <v>1185</v>
      </c>
      <c r="D10154" s="280" t="s">
        <v>1211</v>
      </c>
      <c r="E10154" s="80">
        <v>7.2627558996897212E-2</v>
      </c>
      <c r="F10154" s="80">
        <v>710199</v>
      </c>
      <c r="G10154" s="80">
        <v>10</v>
      </c>
      <c r="H10154" s="280" t="s">
        <v>1342</v>
      </c>
      <c r="I10154" s="80"/>
    </row>
    <row r="10155" spans="1:9">
      <c r="A10155" s="280" t="s">
        <v>11565</v>
      </c>
      <c r="B10155" s="280" t="s">
        <v>1457</v>
      </c>
      <c r="C10155" s="280" t="s">
        <v>1185</v>
      </c>
      <c r="D10155" s="280" t="s">
        <v>1212</v>
      </c>
      <c r="E10155" s="80">
        <v>8.2811201990427033E-2</v>
      </c>
      <c r="F10155" s="80">
        <v>710199</v>
      </c>
      <c r="G10155" s="80">
        <v>10</v>
      </c>
      <c r="H10155" s="280" t="s">
        <v>1342</v>
      </c>
      <c r="I10155" s="80"/>
    </row>
    <row r="10156" spans="1:9">
      <c r="A10156" s="280" t="s">
        <v>11566</v>
      </c>
      <c r="B10156" s="280" t="s">
        <v>1457</v>
      </c>
      <c r="C10156" s="280" t="s">
        <v>1185</v>
      </c>
      <c r="D10156" s="280" t="s">
        <v>1213</v>
      </c>
      <c r="E10156" s="80">
        <v>7.2825347691678685E-2</v>
      </c>
      <c r="F10156" s="80">
        <v>710199</v>
      </c>
      <c r="G10156" s="80">
        <v>10</v>
      </c>
      <c r="H10156" s="280" t="s">
        <v>1342</v>
      </c>
      <c r="I10156" s="80"/>
    </row>
    <row r="10157" spans="1:9">
      <c r="A10157" s="280" t="s">
        <v>11567</v>
      </c>
      <c r="B10157" s="280" t="s">
        <v>1457</v>
      </c>
      <c r="C10157" s="280" t="s">
        <v>1185</v>
      </c>
      <c r="D10157" s="280" t="s">
        <v>1214</v>
      </c>
      <c r="E10157" s="80">
        <v>8.0639344201322294E-2</v>
      </c>
      <c r="F10157" s="80">
        <v>710199</v>
      </c>
      <c r="G10157" s="80">
        <v>10</v>
      </c>
      <c r="H10157" s="280" t="s">
        <v>1342</v>
      </c>
      <c r="I10157" s="80"/>
    </row>
    <row r="10158" spans="1:9">
      <c r="A10158" s="280" t="s">
        <v>11568</v>
      </c>
      <c r="B10158" s="280" t="s">
        <v>1457</v>
      </c>
      <c r="C10158" s="280" t="s">
        <v>1185</v>
      </c>
      <c r="D10158" s="280" t="s">
        <v>1215</v>
      </c>
      <c r="E10158" s="80">
        <v>8.2752161091113746E-2</v>
      </c>
      <c r="F10158" s="80">
        <v>710199</v>
      </c>
      <c r="G10158" s="80">
        <v>10</v>
      </c>
      <c r="H10158" s="280" t="s">
        <v>1342</v>
      </c>
      <c r="I10158" s="80"/>
    </row>
    <row r="10159" spans="1:9">
      <c r="A10159" s="280" t="s">
        <v>11569</v>
      </c>
      <c r="B10159" s="280" t="s">
        <v>1457</v>
      </c>
      <c r="C10159" s="280" t="s">
        <v>1185</v>
      </c>
      <c r="D10159" s="280" t="s">
        <v>1216</v>
      </c>
      <c r="E10159" s="80">
        <v>0.10948277261536526</v>
      </c>
      <c r="F10159" s="80">
        <v>710199</v>
      </c>
      <c r="G10159" s="80">
        <v>10</v>
      </c>
      <c r="H10159" s="280" t="s">
        <v>1342</v>
      </c>
      <c r="I10159" s="80"/>
    </row>
    <row r="10160" spans="1:9">
      <c r="A10160" s="280" t="s">
        <v>11570</v>
      </c>
      <c r="B10160" s="280" t="s">
        <v>1457</v>
      </c>
      <c r="C10160" s="280" t="s">
        <v>1185</v>
      </c>
      <c r="D10160" s="280" t="s">
        <v>1217</v>
      </c>
      <c r="E10160" s="80">
        <v>7.9894291542626353E-2</v>
      </c>
      <c r="F10160" s="80">
        <v>710199</v>
      </c>
      <c r="G10160" s="80">
        <v>10</v>
      </c>
      <c r="H10160" s="280" t="s">
        <v>1342</v>
      </c>
      <c r="I10160" s="80"/>
    </row>
    <row r="10161" spans="1:9">
      <c r="A10161" s="280" t="s">
        <v>11571</v>
      </c>
      <c r="B10161" s="280" t="s">
        <v>1457</v>
      </c>
      <c r="C10161" s="280" t="s">
        <v>1185</v>
      </c>
      <c r="D10161" s="280" t="s">
        <v>1218</v>
      </c>
      <c r="E10161" s="80">
        <v>9.7335237572281644E-2</v>
      </c>
      <c r="F10161" s="80">
        <v>710199</v>
      </c>
      <c r="G10161" s="80">
        <v>10</v>
      </c>
      <c r="H10161" s="280" t="s">
        <v>1342</v>
      </c>
      <c r="I10161" s="80"/>
    </row>
    <row r="10162" spans="1:9">
      <c r="A10162" s="280" t="s">
        <v>11572</v>
      </c>
      <c r="B10162" s="280" t="s">
        <v>1457</v>
      </c>
      <c r="C10162" s="280" t="s">
        <v>1185</v>
      </c>
      <c r="D10162" s="280" t="s">
        <v>1219</v>
      </c>
      <c r="E10162" s="80">
        <v>9587.5243887705838</v>
      </c>
      <c r="F10162" s="80">
        <v>710199</v>
      </c>
      <c r="G10162" s="80">
        <v>10</v>
      </c>
      <c r="H10162" s="280" t="s">
        <v>1342</v>
      </c>
      <c r="I10162" s="80"/>
    </row>
    <row r="10163" spans="1:9">
      <c r="A10163" s="280" t="s">
        <v>11573</v>
      </c>
      <c r="B10163" s="280" t="s">
        <v>1457</v>
      </c>
      <c r="C10163" s="280" t="s">
        <v>1185</v>
      </c>
      <c r="D10163" s="280" t="s">
        <v>1347</v>
      </c>
      <c r="E10163" s="80">
        <v>0.55390605865701914</v>
      </c>
      <c r="F10163" s="80">
        <v>710199</v>
      </c>
      <c r="G10163" s="80">
        <v>10</v>
      </c>
      <c r="H10163" s="280" t="s">
        <v>1342</v>
      </c>
      <c r="I10163" s="80"/>
    </row>
    <row r="10164" spans="1:9">
      <c r="A10164" s="280" t="s">
        <v>11574</v>
      </c>
      <c r="B10164" s="280" t="s">
        <v>1457</v>
      </c>
      <c r="C10164" s="280" t="s">
        <v>1185</v>
      </c>
      <c r="D10164" s="280" t="s">
        <v>1344</v>
      </c>
      <c r="E10164" s="80">
        <v>1.4044132999769092</v>
      </c>
      <c r="F10164" s="80">
        <v>710199</v>
      </c>
      <c r="G10164" s="80">
        <v>10</v>
      </c>
      <c r="H10164" s="280" t="s">
        <v>1342</v>
      </c>
      <c r="I10164" s="80"/>
    </row>
    <row r="10165" spans="1:9">
      <c r="A10165" s="280" t="s">
        <v>11575</v>
      </c>
      <c r="B10165" s="280" t="s">
        <v>5748</v>
      </c>
      <c r="C10165" s="280" t="s">
        <v>1186</v>
      </c>
      <c r="D10165" s="280" t="s">
        <v>1394</v>
      </c>
      <c r="E10165" s="80">
        <v>47513</v>
      </c>
      <c r="F10165" s="80">
        <v>710199</v>
      </c>
      <c r="G10165" s="80">
        <v>10</v>
      </c>
      <c r="H10165" s="280" t="s">
        <v>1394</v>
      </c>
      <c r="I10165" s="80"/>
    </row>
    <row r="10166" spans="1:9">
      <c r="A10166" s="280" t="s">
        <v>11576</v>
      </c>
      <c r="B10166" s="280" t="s">
        <v>5750</v>
      </c>
      <c r="C10166" s="280" t="s">
        <v>1186</v>
      </c>
      <c r="D10166" s="280" t="s">
        <v>1394</v>
      </c>
      <c r="E10166" s="80">
        <v>2837128885.7375007</v>
      </c>
      <c r="F10166" s="80">
        <v>710199</v>
      </c>
      <c r="G10166" s="80">
        <v>10</v>
      </c>
      <c r="H10166" s="280" t="s">
        <v>1394</v>
      </c>
      <c r="I10166" s="80"/>
    </row>
    <row r="10167" spans="1:9">
      <c r="A10167" s="280" t="s">
        <v>11577</v>
      </c>
      <c r="B10167" s="280" t="s">
        <v>5752</v>
      </c>
      <c r="C10167" s="280" t="s">
        <v>1186</v>
      </c>
      <c r="D10167" s="280" t="s">
        <v>1394</v>
      </c>
      <c r="E10167" s="80">
        <v>6.6900967193702046E-2</v>
      </c>
      <c r="F10167" s="80">
        <v>710199</v>
      </c>
      <c r="G10167" s="80">
        <v>10</v>
      </c>
      <c r="H10167" s="280" t="s">
        <v>1394</v>
      </c>
      <c r="I10167" s="80"/>
    </row>
    <row r="10168" spans="1:9">
      <c r="A10168" s="280" t="s">
        <v>11578</v>
      </c>
      <c r="B10168" s="280" t="s">
        <v>5754</v>
      </c>
      <c r="C10168" s="280" t="s">
        <v>1186</v>
      </c>
      <c r="D10168" s="280" t="s">
        <v>1394</v>
      </c>
      <c r="E10168" s="80">
        <v>3994.8364975696963</v>
      </c>
      <c r="F10168" s="80">
        <v>710199</v>
      </c>
      <c r="G10168" s="80">
        <v>10</v>
      </c>
      <c r="H10168" s="280" t="s">
        <v>1394</v>
      </c>
      <c r="I10168" s="80"/>
    </row>
    <row r="10169" spans="1:9">
      <c r="A10169" s="280" t="s">
        <v>11579</v>
      </c>
      <c r="B10169" s="280" t="s">
        <v>1457</v>
      </c>
      <c r="C10169" s="280" t="s">
        <v>1186</v>
      </c>
      <c r="D10169" s="280" t="s">
        <v>1211</v>
      </c>
      <c r="E10169" s="80">
        <v>8.6198813416054707E-3</v>
      </c>
      <c r="F10169" s="80">
        <v>710199</v>
      </c>
      <c r="G10169" s="80">
        <v>10</v>
      </c>
      <c r="H10169" s="280" t="s">
        <v>1342</v>
      </c>
      <c r="I10169" s="80"/>
    </row>
    <row r="10170" spans="1:9">
      <c r="A10170" s="280" t="s">
        <v>11580</v>
      </c>
      <c r="B10170" s="280" t="s">
        <v>1457</v>
      </c>
      <c r="C10170" s="280" t="s">
        <v>1186</v>
      </c>
      <c r="D10170" s="280" t="s">
        <v>1212</v>
      </c>
      <c r="E10170" s="80">
        <v>9.0407707045356122E-3</v>
      </c>
      <c r="F10170" s="80">
        <v>710199</v>
      </c>
      <c r="G10170" s="80">
        <v>10</v>
      </c>
      <c r="H10170" s="280" t="s">
        <v>1342</v>
      </c>
      <c r="I10170" s="80"/>
    </row>
    <row r="10171" spans="1:9">
      <c r="A10171" s="280" t="s">
        <v>11581</v>
      </c>
      <c r="B10171" s="280" t="s">
        <v>1457</v>
      </c>
      <c r="C10171" s="280" t="s">
        <v>1186</v>
      </c>
      <c r="D10171" s="280" t="s">
        <v>1213</v>
      </c>
      <c r="E10171" s="80">
        <v>8.6569919824792379E-3</v>
      </c>
      <c r="F10171" s="80">
        <v>710199</v>
      </c>
      <c r="G10171" s="80">
        <v>10</v>
      </c>
      <c r="H10171" s="280" t="s">
        <v>1342</v>
      </c>
      <c r="I10171" s="80"/>
    </row>
    <row r="10172" spans="1:9">
      <c r="A10172" s="280" t="s">
        <v>11582</v>
      </c>
      <c r="B10172" s="280" t="s">
        <v>1457</v>
      </c>
      <c r="C10172" s="280" t="s">
        <v>1186</v>
      </c>
      <c r="D10172" s="280" t="s">
        <v>1214</v>
      </c>
      <c r="E10172" s="80">
        <v>8.7835922155293424E-3</v>
      </c>
      <c r="F10172" s="80">
        <v>710199</v>
      </c>
      <c r="G10172" s="80">
        <v>10</v>
      </c>
      <c r="H10172" s="280" t="s">
        <v>1342</v>
      </c>
      <c r="I10172" s="80"/>
    </row>
    <row r="10173" spans="1:9">
      <c r="A10173" s="280" t="s">
        <v>11583</v>
      </c>
      <c r="B10173" s="280" t="s">
        <v>1457</v>
      </c>
      <c r="C10173" s="280" t="s">
        <v>1186</v>
      </c>
      <c r="D10173" s="280" t="s">
        <v>1215</v>
      </c>
      <c r="E10173" s="80">
        <v>9.039572343600942E-3</v>
      </c>
      <c r="F10173" s="80">
        <v>710199</v>
      </c>
      <c r="G10173" s="80">
        <v>10</v>
      </c>
      <c r="H10173" s="280" t="s">
        <v>1342</v>
      </c>
      <c r="I10173" s="80"/>
    </row>
    <row r="10174" spans="1:9">
      <c r="A10174" s="280" t="s">
        <v>11584</v>
      </c>
      <c r="B10174" s="280" t="s">
        <v>1457</v>
      </c>
      <c r="C10174" s="280" t="s">
        <v>1186</v>
      </c>
      <c r="D10174" s="280" t="s">
        <v>1216</v>
      </c>
      <c r="E10174" s="80">
        <v>1.1666274550799344E-2</v>
      </c>
      <c r="F10174" s="80">
        <v>710199</v>
      </c>
      <c r="G10174" s="80">
        <v>10</v>
      </c>
      <c r="H10174" s="280" t="s">
        <v>1342</v>
      </c>
      <c r="I10174" s="80"/>
    </row>
    <row r="10175" spans="1:9">
      <c r="A10175" s="280" t="s">
        <v>11585</v>
      </c>
      <c r="B10175" s="280" t="s">
        <v>1457</v>
      </c>
      <c r="C10175" s="280" t="s">
        <v>1186</v>
      </c>
      <c r="D10175" s="280" t="s">
        <v>1217</v>
      </c>
      <c r="E10175" s="80">
        <v>8.8021529402636956E-3</v>
      </c>
      <c r="F10175" s="80">
        <v>710199</v>
      </c>
      <c r="G10175" s="80">
        <v>10</v>
      </c>
      <c r="H10175" s="280" t="s">
        <v>1342</v>
      </c>
      <c r="I10175" s="80"/>
    </row>
    <row r="10176" spans="1:9">
      <c r="A10176" s="280" t="s">
        <v>11586</v>
      </c>
      <c r="B10176" s="280" t="s">
        <v>1457</v>
      </c>
      <c r="C10176" s="280" t="s">
        <v>1186</v>
      </c>
      <c r="D10176" s="280" t="s">
        <v>1218</v>
      </c>
      <c r="E10176" s="80">
        <v>1.1120528388680441E-2</v>
      </c>
      <c r="F10176" s="80">
        <v>710199</v>
      </c>
      <c r="G10176" s="80">
        <v>10</v>
      </c>
      <c r="H10176" s="280" t="s">
        <v>1342</v>
      </c>
      <c r="I10176" s="80"/>
    </row>
    <row r="10177" spans="1:9">
      <c r="A10177" s="280" t="s">
        <v>11587</v>
      </c>
      <c r="B10177" s="280" t="s">
        <v>1457</v>
      </c>
      <c r="C10177" s="280" t="s">
        <v>1186</v>
      </c>
      <c r="D10177" s="280" t="s">
        <v>1219</v>
      </c>
      <c r="E10177" s="80">
        <v>9.0840555165599361E-3</v>
      </c>
      <c r="F10177" s="80">
        <v>710199</v>
      </c>
      <c r="G10177" s="80">
        <v>10</v>
      </c>
      <c r="H10177" s="280" t="s">
        <v>1342</v>
      </c>
      <c r="I10177" s="80"/>
    </row>
    <row r="10178" spans="1:9">
      <c r="A10178" s="280" t="s">
        <v>11588</v>
      </c>
      <c r="B10178" s="280" t="s">
        <v>1457</v>
      </c>
      <c r="C10178" s="280" t="s">
        <v>1186</v>
      </c>
      <c r="D10178" s="280" t="s">
        <v>1347</v>
      </c>
      <c r="E10178" s="80">
        <v>9.1830413706910377E-2</v>
      </c>
      <c r="F10178" s="80">
        <v>710199</v>
      </c>
      <c r="G10178" s="80">
        <v>10</v>
      </c>
      <c r="H10178" s="280" t="s">
        <v>1342</v>
      </c>
      <c r="I10178" s="80"/>
    </row>
    <row r="10179" spans="1:9">
      <c r="A10179" s="280" t="s">
        <v>11589</v>
      </c>
      <c r="B10179" s="280" t="s">
        <v>1457</v>
      </c>
      <c r="C10179" s="280" t="s">
        <v>1186</v>
      </c>
      <c r="D10179" s="280" t="s">
        <v>1344</v>
      </c>
      <c r="E10179" s="80">
        <v>0.22781242822585332</v>
      </c>
      <c r="F10179" s="80">
        <v>710199</v>
      </c>
      <c r="G10179" s="80">
        <v>10</v>
      </c>
      <c r="H10179" s="280" t="s">
        <v>1342</v>
      </c>
      <c r="I10179" s="80"/>
    </row>
    <row r="10180" spans="1:9">
      <c r="A10180" s="280" t="s">
        <v>11590</v>
      </c>
      <c r="B10180" s="280" t="s">
        <v>5748</v>
      </c>
      <c r="C10180" s="280" t="s">
        <v>1187</v>
      </c>
      <c r="D10180" s="280" t="s">
        <v>1394</v>
      </c>
      <c r="E10180" s="80">
        <v>254952</v>
      </c>
      <c r="F10180" s="80">
        <v>710199</v>
      </c>
      <c r="G10180" s="80">
        <v>10</v>
      </c>
      <c r="H10180" s="280" t="s">
        <v>1394</v>
      </c>
      <c r="I10180" s="80"/>
    </row>
    <row r="10181" spans="1:9">
      <c r="A10181" s="280" t="s">
        <v>11591</v>
      </c>
      <c r="B10181" s="280" t="s">
        <v>5750</v>
      </c>
      <c r="C10181" s="280" t="s">
        <v>1187</v>
      </c>
      <c r="D10181" s="280" t="s">
        <v>1394</v>
      </c>
      <c r="E10181" s="80">
        <v>49101317282.036331</v>
      </c>
      <c r="F10181" s="80">
        <v>710199</v>
      </c>
      <c r="G10181" s="80">
        <v>10</v>
      </c>
      <c r="H10181" s="280" t="s">
        <v>1394</v>
      </c>
      <c r="I10181" s="80"/>
    </row>
    <row r="10182" spans="1:9">
      <c r="A10182" s="280" t="s">
        <v>11592</v>
      </c>
      <c r="B10182" s="280" t="s">
        <v>5752</v>
      </c>
      <c r="C10182" s="280" t="s">
        <v>1187</v>
      </c>
      <c r="D10182" s="280" t="s">
        <v>1394</v>
      </c>
      <c r="E10182" s="80">
        <v>0.35898670654281406</v>
      </c>
      <c r="F10182" s="80">
        <v>710199</v>
      </c>
      <c r="G10182" s="80">
        <v>10</v>
      </c>
      <c r="H10182" s="280" t="s">
        <v>1394</v>
      </c>
      <c r="I10182" s="80"/>
    </row>
    <row r="10183" spans="1:9">
      <c r="A10183" s="280" t="s">
        <v>11593</v>
      </c>
      <c r="B10183" s="280" t="s">
        <v>5754</v>
      </c>
      <c r="C10183" s="280" t="s">
        <v>1187</v>
      </c>
      <c r="D10183" s="280" t="s">
        <v>1394</v>
      </c>
      <c r="E10183" s="80">
        <v>69137.406955003215</v>
      </c>
      <c r="F10183" s="80">
        <v>710199</v>
      </c>
      <c r="G10183" s="80">
        <v>10</v>
      </c>
      <c r="H10183" s="280" t="s">
        <v>1394</v>
      </c>
      <c r="I10183" s="80"/>
    </row>
    <row r="10184" spans="1:9">
      <c r="A10184" s="280" t="s">
        <v>11594</v>
      </c>
      <c r="B10184" s="280" t="s">
        <v>1457</v>
      </c>
      <c r="C10184" s="280" t="s">
        <v>1187</v>
      </c>
      <c r="D10184" s="280" t="s">
        <v>1211</v>
      </c>
      <c r="E10184" s="80">
        <v>1.9926101892494164E-2</v>
      </c>
      <c r="F10184" s="80">
        <v>710199</v>
      </c>
      <c r="G10184" s="80">
        <v>10</v>
      </c>
      <c r="H10184" s="280" t="s">
        <v>1342</v>
      </c>
      <c r="I10184" s="80"/>
    </row>
    <row r="10185" spans="1:9">
      <c r="A10185" s="280" t="s">
        <v>11595</v>
      </c>
      <c r="B10185" s="280" t="s">
        <v>1457</v>
      </c>
      <c r="C10185" s="280" t="s">
        <v>1187</v>
      </c>
      <c r="D10185" s="280" t="s">
        <v>1212</v>
      </c>
      <c r="E10185" s="80">
        <v>2.1250957389829284E-2</v>
      </c>
      <c r="F10185" s="80">
        <v>710199</v>
      </c>
      <c r="G10185" s="80">
        <v>10</v>
      </c>
      <c r="H10185" s="280" t="s">
        <v>1342</v>
      </c>
      <c r="I10185" s="80"/>
    </row>
    <row r="10186" spans="1:9">
      <c r="A10186" s="280" t="s">
        <v>11596</v>
      </c>
      <c r="B10186" s="280" t="s">
        <v>1457</v>
      </c>
      <c r="C10186" s="280" t="s">
        <v>1187</v>
      </c>
      <c r="D10186" s="280" t="s">
        <v>1213</v>
      </c>
      <c r="E10186" s="80">
        <v>1.9958577044576615E-2</v>
      </c>
      <c r="F10186" s="80">
        <v>710199</v>
      </c>
      <c r="G10186" s="80">
        <v>10</v>
      </c>
      <c r="H10186" s="280" t="s">
        <v>1342</v>
      </c>
      <c r="I10186" s="80"/>
    </row>
    <row r="10187" spans="1:9">
      <c r="A10187" s="280" t="s">
        <v>11597</v>
      </c>
      <c r="B10187" s="280" t="s">
        <v>1457</v>
      </c>
      <c r="C10187" s="280" t="s">
        <v>1187</v>
      </c>
      <c r="D10187" s="280" t="s">
        <v>1214</v>
      </c>
      <c r="E10187" s="80">
        <v>2.0148084162610783E-2</v>
      </c>
      <c r="F10187" s="80">
        <v>710199</v>
      </c>
      <c r="G10187" s="80">
        <v>10</v>
      </c>
      <c r="H10187" s="280" t="s">
        <v>1342</v>
      </c>
      <c r="I10187" s="80"/>
    </row>
    <row r="10188" spans="1:9">
      <c r="A10188" s="280" t="s">
        <v>11598</v>
      </c>
      <c r="B10188" s="280" t="s">
        <v>1457</v>
      </c>
      <c r="C10188" s="280" t="s">
        <v>1187</v>
      </c>
      <c r="D10188" s="280" t="s">
        <v>1215</v>
      </c>
      <c r="E10188" s="80">
        <v>2.1241632218408208E-2</v>
      </c>
      <c r="F10188" s="80">
        <v>710199</v>
      </c>
      <c r="G10188" s="80">
        <v>10</v>
      </c>
      <c r="H10188" s="280" t="s">
        <v>1342</v>
      </c>
      <c r="I10188" s="80"/>
    </row>
    <row r="10189" spans="1:9">
      <c r="A10189" s="280" t="s">
        <v>11599</v>
      </c>
      <c r="B10189" s="280" t="s">
        <v>1457</v>
      </c>
      <c r="C10189" s="280" t="s">
        <v>1187</v>
      </c>
      <c r="D10189" s="280" t="s">
        <v>1216</v>
      </c>
      <c r="E10189" s="80">
        <v>2.7104665583736715E-2</v>
      </c>
      <c r="F10189" s="80">
        <v>710199</v>
      </c>
      <c r="G10189" s="80">
        <v>10</v>
      </c>
      <c r="H10189" s="280" t="s">
        <v>1342</v>
      </c>
      <c r="I10189" s="80"/>
    </row>
    <row r="10190" spans="1:9">
      <c r="A10190" s="280" t="s">
        <v>11600</v>
      </c>
      <c r="B10190" s="280" t="s">
        <v>1457</v>
      </c>
      <c r="C10190" s="280" t="s">
        <v>1187</v>
      </c>
      <c r="D10190" s="280" t="s">
        <v>1217</v>
      </c>
      <c r="E10190" s="80">
        <v>2.0641940609542046E-2</v>
      </c>
      <c r="F10190" s="80">
        <v>710199</v>
      </c>
      <c r="G10190" s="80">
        <v>10</v>
      </c>
      <c r="H10190" s="280" t="s">
        <v>1342</v>
      </c>
      <c r="I10190" s="80"/>
    </row>
    <row r="10191" spans="1:9">
      <c r="A10191" s="280" t="s">
        <v>11601</v>
      </c>
      <c r="B10191" s="280" t="s">
        <v>1457</v>
      </c>
      <c r="C10191" s="280" t="s">
        <v>1187</v>
      </c>
      <c r="D10191" s="280" t="s">
        <v>1218</v>
      </c>
      <c r="E10191" s="80">
        <v>2.5312833384458156E-2</v>
      </c>
      <c r="F10191" s="80">
        <v>710199</v>
      </c>
      <c r="G10191" s="80">
        <v>10</v>
      </c>
      <c r="H10191" s="280" t="s">
        <v>1342</v>
      </c>
      <c r="I10191" s="80"/>
    </row>
    <row r="10192" spans="1:9">
      <c r="A10192" s="280" t="s">
        <v>11602</v>
      </c>
      <c r="B10192" s="280" t="s">
        <v>1457</v>
      </c>
      <c r="C10192" s="280" t="s">
        <v>1187</v>
      </c>
      <c r="D10192" s="280" t="s">
        <v>1219</v>
      </c>
      <c r="E10192" s="80">
        <v>4354.9283346373941</v>
      </c>
      <c r="F10192" s="80">
        <v>710199</v>
      </c>
      <c r="G10192" s="80">
        <v>10</v>
      </c>
      <c r="H10192" s="280" t="s">
        <v>1342</v>
      </c>
      <c r="I10192" s="80"/>
    </row>
    <row r="10193" spans="1:9">
      <c r="A10193" s="280" t="s">
        <v>11603</v>
      </c>
      <c r="B10193" s="280" t="s">
        <v>1457</v>
      </c>
      <c r="C10193" s="280" t="s">
        <v>1187</v>
      </c>
      <c r="D10193" s="280" t="s">
        <v>1347</v>
      </c>
      <c r="E10193" s="80">
        <v>0.32462158194885582</v>
      </c>
      <c r="F10193" s="80">
        <v>710199</v>
      </c>
      <c r="G10193" s="80">
        <v>10</v>
      </c>
      <c r="H10193" s="280" t="s">
        <v>1342</v>
      </c>
      <c r="I10193" s="80"/>
    </row>
    <row r="10194" spans="1:9">
      <c r="A10194" s="280" t="s">
        <v>11604</v>
      </c>
      <c r="B10194" s="280" t="s">
        <v>1457</v>
      </c>
      <c r="C10194" s="280" t="s">
        <v>1187</v>
      </c>
      <c r="D10194" s="280" t="s">
        <v>1344</v>
      </c>
      <c r="E10194" s="80">
        <v>0.75215009422034951</v>
      </c>
      <c r="F10194" s="80">
        <v>710199</v>
      </c>
      <c r="G10194" s="80">
        <v>10</v>
      </c>
      <c r="H10194" s="280" t="s">
        <v>1342</v>
      </c>
      <c r="I10194" s="80"/>
    </row>
    <row r="10195" spans="1:9">
      <c r="A10195" s="280" t="s">
        <v>11605</v>
      </c>
      <c r="B10195" s="280" t="s">
        <v>5748</v>
      </c>
      <c r="C10195" s="280" t="s">
        <v>1188</v>
      </c>
      <c r="D10195" s="280" t="s">
        <v>1394</v>
      </c>
      <c r="E10195" s="80">
        <v>38325</v>
      </c>
      <c r="F10195" s="80">
        <v>710199</v>
      </c>
      <c r="G10195" s="80">
        <v>10</v>
      </c>
      <c r="H10195" s="280" t="s">
        <v>1394</v>
      </c>
      <c r="I10195" s="80"/>
    </row>
    <row r="10196" spans="1:9">
      <c r="A10196" s="280" t="s">
        <v>11606</v>
      </c>
      <c r="B10196" s="280" t="s">
        <v>5750</v>
      </c>
      <c r="C10196" s="280" t="s">
        <v>1188</v>
      </c>
      <c r="D10196" s="280" t="s">
        <v>1394</v>
      </c>
      <c r="E10196" s="80">
        <v>11213972135.355709</v>
      </c>
      <c r="F10196" s="80">
        <v>710199</v>
      </c>
      <c r="G10196" s="80">
        <v>10</v>
      </c>
      <c r="H10196" s="280" t="s">
        <v>1394</v>
      </c>
      <c r="I10196" s="80"/>
    </row>
    <row r="10197" spans="1:9">
      <c r="A10197" s="280" t="s">
        <v>11607</v>
      </c>
      <c r="B10197" s="280" t="s">
        <v>5752</v>
      </c>
      <c r="C10197" s="280" t="s">
        <v>1188</v>
      </c>
      <c r="D10197" s="280" t="s">
        <v>1394</v>
      </c>
      <c r="E10197" s="80">
        <v>5.3963748188887904E-2</v>
      </c>
      <c r="F10197" s="80">
        <v>710199</v>
      </c>
      <c r="G10197" s="80">
        <v>10</v>
      </c>
      <c r="H10197" s="280" t="s">
        <v>1394</v>
      </c>
      <c r="I10197" s="80"/>
    </row>
    <row r="10198" spans="1:9">
      <c r="A10198" s="280" t="s">
        <v>11608</v>
      </c>
      <c r="B10198" s="280" t="s">
        <v>5754</v>
      </c>
      <c r="C10198" s="280" t="s">
        <v>1188</v>
      </c>
      <c r="D10198" s="280" t="s">
        <v>1394</v>
      </c>
      <c r="E10198" s="80">
        <v>15789.901330973022</v>
      </c>
      <c r="F10198" s="80">
        <v>710199</v>
      </c>
      <c r="G10198" s="80">
        <v>10</v>
      </c>
      <c r="H10198" s="280" t="s">
        <v>1394</v>
      </c>
      <c r="I10198" s="80"/>
    </row>
    <row r="10199" spans="1:9">
      <c r="A10199" s="280" t="s">
        <v>11609</v>
      </c>
      <c r="B10199" s="280" t="s">
        <v>1457</v>
      </c>
      <c r="C10199" s="280" t="s">
        <v>1188</v>
      </c>
      <c r="D10199" s="280" t="s">
        <v>1211</v>
      </c>
      <c r="E10199" s="80">
        <v>1.4829420228481304E-2</v>
      </c>
      <c r="F10199" s="80">
        <v>710199</v>
      </c>
      <c r="G10199" s="80">
        <v>10</v>
      </c>
      <c r="H10199" s="280" t="s">
        <v>1342</v>
      </c>
      <c r="I10199" s="80"/>
    </row>
    <row r="10200" spans="1:9">
      <c r="A10200" s="280" t="s">
        <v>11610</v>
      </c>
      <c r="B10200" s="280" t="s">
        <v>1457</v>
      </c>
      <c r="C10200" s="280" t="s">
        <v>1188</v>
      </c>
      <c r="D10200" s="280" t="s">
        <v>1212</v>
      </c>
      <c r="E10200" s="80">
        <v>0.25686872786846837</v>
      </c>
      <c r="F10200" s="80">
        <v>710199</v>
      </c>
      <c r="G10200" s="80">
        <v>10</v>
      </c>
      <c r="H10200" s="280" t="s">
        <v>1342</v>
      </c>
      <c r="I10200" s="80"/>
    </row>
    <row r="10201" spans="1:9">
      <c r="A10201" s="280" t="s">
        <v>11611</v>
      </c>
      <c r="B10201" s="280" t="s">
        <v>1457</v>
      </c>
      <c r="C10201" s="280" t="s">
        <v>1188</v>
      </c>
      <c r="D10201" s="280" t="s">
        <v>1213</v>
      </c>
      <c r="E10201" s="80">
        <v>1.5458742760869761E-2</v>
      </c>
      <c r="F10201" s="80">
        <v>710199</v>
      </c>
      <c r="G10201" s="80">
        <v>10</v>
      </c>
      <c r="H10201" s="280" t="s">
        <v>1342</v>
      </c>
      <c r="I10201" s="80"/>
    </row>
    <row r="10202" spans="1:9">
      <c r="A10202" s="280" t="s">
        <v>11612</v>
      </c>
      <c r="B10202" s="280" t="s">
        <v>1457</v>
      </c>
      <c r="C10202" s="280" t="s">
        <v>1188</v>
      </c>
      <c r="D10202" s="280" t="s">
        <v>1214</v>
      </c>
      <c r="E10202" s="80">
        <v>1.5717508393197226E-2</v>
      </c>
      <c r="F10202" s="80">
        <v>710199</v>
      </c>
      <c r="G10202" s="80">
        <v>10</v>
      </c>
      <c r="H10202" s="280" t="s">
        <v>1342</v>
      </c>
      <c r="I10202" s="80"/>
    </row>
    <row r="10203" spans="1:9">
      <c r="A10203" s="280" t="s">
        <v>11613</v>
      </c>
      <c r="B10203" s="280" t="s">
        <v>1457</v>
      </c>
      <c r="C10203" s="280" t="s">
        <v>1188</v>
      </c>
      <c r="D10203" s="280" t="s">
        <v>1215</v>
      </c>
      <c r="E10203" s="80">
        <v>0.25428322137757575</v>
      </c>
      <c r="F10203" s="80">
        <v>710199</v>
      </c>
      <c r="G10203" s="80">
        <v>10</v>
      </c>
      <c r="H10203" s="280" t="s">
        <v>1342</v>
      </c>
      <c r="I10203" s="80"/>
    </row>
    <row r="10204" spans="1:9">
      <c r="A10204" s="280" t="s">
        <v>11614</v>
      </c>
      <c r="B10204" s="280" t="s">
        <v>1457</v>
      </c>
      <c r="C10204" s="280" t="s">
        <v>1188</v>
      </c>
      <c r="D10204" s="280" t="s">
        <v>1216</v>
      </c>
      <c r="E10204" s="80">
        <v>0.25407428150734973</v>
      </c>
      <c r="F10204" s="80">
        <v>710199</v>
      </c>
      <c r="G10204" s="80">
        <v>10</v>
      </c>
      <c r="H10204" s="280" t="s">
        <v>1342</v>
      </c>
      <c r="I10204" s="80"/>
    </row>
    <row r="10205" spans="1:9">
      <c r="A10205" s="280" t="s">
        <v>11615</v>
      </c>
      <c r="B10205" s="280" t="s">
        <v>1457</v>
      </c>
      <c r="C10205" s="280" t="s">
        <v>1188</v>
      </c>
      <c r="D10205" s="280" t="s">
        <v>1217</v>
      </c>
      <c r="E10205" s="80">
        <v>0.25143768830977459</v>
      </c>
      <c r="F10205" s="80">
        <v>710199</v>
      </c>
      <c r="G10205" s="80">
        <v>10</v>
      </c>
      <c r="H10205" s="280" t="s">
        <v>1342</v>
      </c>
      <c r="I10205" s="80"/>
    </row>
    <row r="10206" spans="1:9">
      <c r="A10206" s="280" t="s">
        <v>11616</v>
      </c>
      <c r="B10206" s="280" t="s">
        <v>1457</v>
      </c>
      <c r="C10206" s="280" t="s">
        <v>1188</v>
      </c>
      <c r="D10206" s="280" t="s">
        <v>1218</v>
      </c>
      <c r="E10206" s="80">
        <v>0.20388845076285339</v>
      </c>
      <c r="F10206" s="80">
        <v>710199</v>
      </c>
      <c r="G10206" s="80">
        <v>10</v>
      </c>
      <c r="H10206" s="280" t="s">
        <v>1342</v>
      </c>
      <c r="I10206" s="80"/>
    </row>
    <row r="10207" spans="1:9">
      <c r="A10207" s="280" t="s">
        <v>11617</v>
      </c>
      <c r="B10207" s="280" t="s">
        <v>1457</v>
      </c>
      <c r="C10207" s="280" t="s">
        <v>1188</v>
      </c>
      <c r="D10207" s="280" t="s">
        <v>1219</v>
      </c>
      <c r="E10207" s="80">
        <v>1.6917935294447121E-2</v>
      </c>
      <c r="F10207" s="80">
        <v>710199</v>
      </c>
      <c r="G10207" s="80">
        <v>10</v>
      </c>
      <c r="H10207" s="280" t="s">
        <v>1342</v>
      </c>
      <c r="I10207" s="80"/>
    </row>
    <row r="10208" spans="1:9">
      <c r="A10208" s="280" t="s">
        <v>11618</v>
      </c>
      <c r="B10208" s="280" t="s">
        <v>1457</v>
      </c>
      <c r="C10208" s="280" t="s">
        <v>1188</v>
      </c>
      <c r="D10208" s="280" t="s">
        <v>1347</v>
      </c>
      <c r="E10208" s="80">
        <v>0.42738305366077284</v>
      </c>
      <c r="F10208" s="80">
        <v>710199</v>
      </c>
      <c r="G10208" s="80">
        <v>10</v>
      </c>
      <c r="H10208" s="280" t="s">
        <v>1342</v>
      </c>
      <c r="I10208" s="80"/>
    </row>
    <row r="10209" spans="1:9">
      <c r="A10209" s="280" t="s">
        <v>11619</v>
      </c>
      <c r="B10209" s="280" t="s">
        <v>1457</v>
      </c>
      <c r="C10209" s="280" t="s">
        <v>1188</v>
      </c>
      <c r="D10209" s="280" t="s">
        <v>1344</v>
      </c>
      <c r="E10209" s="80">
        <v>1.1024997994492141</v>
      </c>
      <c r="F10209" s="80">
        <v>710199</v>
      </c>
      <c r="G10209" s="80">
        <v>10</v>
      </c>
      <c r="H10209" s="280" t="s">
        <v>1342</v>
      </c>
      <c r="I10209" s="80"/>
    </row>
    <row r="10210" spans="1:9">
      <c r="A10210" s="280" t="s">
        <v>11620</v>
      </c>
      <c r="B10210" s="280" t="s">
        <v>5748</v>
      </c>
      <c r="C10210" s="280" t="s">
        <v>1189</v>
      </c>
      <c r="D10210" s="280" t="s">
        <v>1394</v>
      </c>
      <c r="E10210" s="80">
        <v>100584</v>
      </c>
      <c r="F10210" s="80">
        <v>710199</v>
      </c>
      <c r="G10210" s="80">
        <v>10</v>
      </c>
      <c r="H10210" s="280" t="s">
        <v>1394</v>
      </c>
      <c r="I10210" s="80"/>
    </row>
    <row r="10211" spans="1:9">
      <c r="A10211" s="280" t="s">
        <v>11621</v>
      </c>
      <c r="B10211" s="280" t="s">
        <v>5750</v>
      </c>
      <c r="C10211" s="280" t="s">
        <v>1189</v>
      </c>
      <c r="D10211" s="280" t="s">
        <v>1394</v>
      </c>
      <c r="E10211" s="80">
        <v>4454267225.3391504</v>
      </c>
      <c r="F10211" s="80">
        <v>710199</v>
      </c>
      <c r="G10211" s="80">
        <v>10</v>
      </c>
      <c r="H10211" s="280" t="s">
        <v>1394</v>
      </c>
      <c r="I10211" s="80"/>
    </row>
    <row r="10212" spans="1:9">
      <c r="A10212" s="280" t="s">
        <v>11622</v>
      </c>
      <c r="B10212" s="280" t="s">
        <v>5752</v>
      </c>
      <c r="C10212" s="280" t="s">
        <v>1189</v>
      </c>
      <c r="D10212" s="280" t="s">
        <v>1394</v>
      </c>
      <c r="E10212" s="80">
        <v>0.14162790992383825</v>
      </c>
      <c r="F10212" s="80">
        <v>710199</v>
      </c>
      <c r="G10212" s="80">
        <v>10</v>
      </c>
      <c r="H10212" s="280" t="s">
        <v>1394</v>
      </c>
      <c r="I10212" s="80"/>
    </row>
    <row r="10213" spans="1:9">
      <c r="A10213" s="280" t="s">
        <v>11623</v>
      </c>
      <c r="B10213" s="280" t="s">
        <v>5754</v>
      </c>
      <c r="C10213" s="280" t="s">
        <v>1189</v>
      </c>
      <c r="D10213" s="280" t="s">
        <v>1394</v>
      </c>
      <c r="E10213" s="80">
        <v>6271.857923397738</v>
      </c>
      <c r="F10213" s="80">
        <v>710199</v>
      </c>
      <c r="G10213" s="80">
        <v>10</v>
      </c>
      <c r="H10213" s="280" t="s">
        <v>1394</v>
      </c>
      <c r="I10213" s="80"/>
    </row>
    <row r="10214" spans="1:9">
      <c r="A10214" s="280" t="s">
        <v>11624</v>
      </c>
      <c r="B10214" s="280" t="s">
        <v>1457</v>
      </c>
      <c r="C10214" s="280" t="s">
        <v>1189</v>
      </c>
      <c r="D10214" s="280" t="s">
        <v>1211</v>
      </c>
      <c r="E10214" s="80">
        <v>6.7217193652422654E-3</v>
      </c>
      <c r="F10214" s="80">
        <v>710199</v>
      </c>
      <c r="G10214" s="80">
        <v>10</v>
      </c>
      <c r="H10214" s="280" t="s">
        <v>1342</v>
      </c>
      <c r="I10214" s="80"/>
    </row>
    <row r="10215" spans="1:9">
      <c r="A10215" s="280" t="s">
        <v>11625</v>
      </c>
      <c r="B10215" s="280" t="s">
        <v>1457</v>
      </c>
      <c r="C10215" s="280" t="s">
        <v>1189</v>
      </c>
      <c r="D10215" s="280" t="s">
        <v>1212</v>
      </c>
      <c r="E10215" s="80">
        <v>8.4347762224201411E-3</v>
      </c>
      <c r="F10215" s="80">
        <v>710199</v>
      </c>
      <c r="G10215" s="80">
        <v>10</v>
      </c>
      <c r="H10215" s="280" t="s">
        <v>1342</v>
      </c>
      <c r="I10215" s="80"/>
    </row>
    <row r="10216" spans="1:9">
      <c r="A10216" s="280" t="s">
        <v>11626</v>
      </c>
      <c r="B10216" s="280" t="s">
        <v>1457</v>
      </c>
      <c r="C10216" s="280" t="s">
        <v>1189</v>
      </c>
      <c r="D10216" s="280" t="s">
        <v>1213</v>
      </c>
      <c r="E10216" s="80">
        <v>6.8197977193061483E-3</v>
      </c>
      <c r="F10216" s="80">
        <v>710199</v>
      </c>
      <c r="G10216" s="80">
        <v>10</v>
      </c>
      <c r="H10216" s="280" t="s">
        <v>1342</v>
      </c>
      <c r="I10216" s="80"/>
    </row>
    <row r="10217" spans="1:9">
      <c r="A10217" s="280" t="s">
        <v>11627</v>
      </c>
      <c r="B10217" s="280" t="s">
        <v>1457</v>
      </c>
      <c r="C10217" s="280" t="s">
        <v>1189</v>
      </c>
      <c r="D10217" s="280" t="s">
        <v>1214</v>
      </c>
      <c r="E10217" s="80">
        <v>6.9260298939262301E-3</v>
      </c>
      <c r="F10217" s="80">
        <v>710199</v>
      </c>
      <c r="G10217" s="80">
        <v>10</v>
      </c>
      <c r="H10217" s="280" t="s">
        <v>1342</v>
      </c>
      <c r="I10217" s="80"/>
    </row>
    <row r="10218" spans="1:9">
      <c r="A10218" s="280" t="s">
        <v>11628</v>
      </c>
      <c r="B10218" s="280" t="s">
        <v>1457</v>
      </c>
      <c r="C10218" s="280" t="s">
        <v>1189</v>
      </c>
      <c r="D10218" s="280" t="s">
        <v>1215</v>
      </c>
      <c r="E10218" s="80">
        <v>8.4173943367850043E-3</v>
      </c>
      <c r="F10218" s="80">
        <v>710199</v>
      </c>
      <c r="G10218" s="80">
        <v>10</v>
      </c>
      <c r="H10218" s="280" t="s">
        <v>1342</v>
      </c>
      <c r="I10218" s="80"/>
    </row>
    <row r="10219" spans="1:9">
      <c r="A10219" s="280" t="s">
        <v>11629</v>
      </c>
      <c r="B10219" s="280" t="s">
        <v>1457</v>
      </c>
      <c r="C10219" s="280" t="s">
        <v>1189</v>
      </c>
      <c r="D10219" s="280" t="s">
        <v>1216</v>
      </c>
      <c r="E10219" s="80">
        <v>1.1020713901999801E-2</v>
      </c>
      <c r="F10219" s="80">
        <v>710199</v>
      </c>
      <c r="G10219" s="80">
        <v>10</v>
      </c>
      <c r="H10219" s="280" t="s">
        <v>1342</v>
      </c>
      <c r="I10219" s="80"/>
    </row>
    <row r="10220" spans="1:9">
      <c r="A10220" s="280" t="s">
        <v>11630</v>
      </c>
      <c r="B10220" s="280" t="s">
        <v>1457</v>
      </c>
      <c r="C10220" s="280" t="s">
        <v>1189</v>
      </c>
      <c r="D10220" s="280" t="s">
        <v>1217</v>
      </c>
      <c r="E10220" s="80">
        <v>8.2099538047750182E-3</v>
      </c>
      <c r="F10220" s="80">
        <v>710199</v>
      </c>
      <c r="G10220" s="80">
        <v>10</v>
      </c>
      <c r="H10220" s="280" t="s">
        <v>1342</v>
      </c>
      <c r="I10220" s="80"/>
    </row>
    <row r="10221" spans="1:9">
      <c r="A10221" s="280" t="s">
        <v>11631</v>
      </c>
      <c r="B10221" s="280" t="s">
        <v>1457</v>
      </c>
      <c r="C10221" s="280" t="s">
        <v>1189</v>
      </c>
      <c r="D10221" s="280" t="s">
        <v>1218</v>
      </c>
      <c r="E10221" s="80">
        <v>9.4143589172416605E-3</v>
      </c>
      <c r="F10221" s="80">
        <v>710199</v>
      </c>
      <c r="G10221" s="80">
        <v>10</v>
      </c>
      <c r="H10221" s="280" t="s">
        <v>1342</v>
      </c>
      <c r="I10221" s="80"/>
    </row>
    <row r="10222" spans="1:9">
      <c r="A10222" s="280" t="s">
        <v>11632</v>
      </c>
      <c r="B10222" s="280" t="s">
        <v>1457</v>
      </c>
      <c r="C10222" s="280" t="s">
        <v>1189</v>
      </c>
      <c r="D10222" s="280" t="s">
        <v>1219</v>
      </c>
      <c r="E10222" s="80">
        <v>417.51217043660779</v>
      </c>
      <c r="F10222" s="80">
        <v>710199</v>
      </c>
      <c r="G10222" s="80">
        <v>10</v>
      </c>
      <c r="H10222" s="280" t="s">
        <v>1342</v>
      </c>
      <c r="I10222" s="80"/>
    </row>
    <row r="10223" spans="1:9">
      <c r="A10223" s="280" t="s">
        <v>11633</v>
      </c>
      <c r="B10223" s="280" t="s">
        <v>1457</v>
      </c>
      <c r="C10223" s="280" t="s">
        <v>1189</v>
      </c>
      <c r="D10223" s="280" t="s">
        <v>1347</v>
      </c>
      <c r="E10223" s="80">
        <v>6.3848906295424945E-2</v>
      </c>
      <c r="F10223" s="80">
        <v>710199</v>
      </c>
      <c r="G10223" s="80">
        <v>10</v>
      </c>
      <c r="H10223" s="280" t="s">
        <v>1342</v>
      </c>
      <c r="I10223" s="80"/>
    </row>
    <row r="10224" spans="1:9">
      <c r="A10224" s="280" t="s">
        <v>11634</v>
      </c>
      <c r="B10224" s="280" t="s">
        <v>1457</v>
      </c>
      <c r="C10224" s="280" t="s">
        <v>1189</v>
      </c>
      <c r="D10224" s="280" t="s">
        <v>1344</v>
      </c>
      <c r="E10224" s="80">
        <v>0.16634886975930691</v>
      </c>
      <c r="F10224" s="80">
        <v>710199</v>
      </c>
      <c r="G10224" s="80">
        <v>10</v>
      </c>
      <c r="H10224" s="280" t="s">
        <v>1342</v>
      </c>
      <c r="I10224" s="80"/>
    </row>
    <row r="10225" spans="1:9">
      <c r="A10225" s="280" t="s">
        <v>11635</v>
      </c>
      <c r="B10225" s="280" t="s">
        <v>11636</v>
      </c>
      <c r="C10225" s="280" t="s">
        <v>1211</v>
      </c>
      <c r="D10225" s="280" t="s">
        <v>1394</v>
      </c>
      <c r="E10225" s="80">
        <v>0.50779580000000002</v>
      </c>
      <c r="F10225" s="80">
        <v>7093493</v>
      </c>
      <c r="G10225" s="80"/>
      <c r="H10225" s="280" t="s">
        <v>1394</v>
      </c>
      <c r="I10225" s="80">
        <v>1</v>
      </c>
    </row>
    <row r="10226" spans="1:9">
      <c r="A10226" s="280" t="s">
        <v>11637</v>
      </c>
      <c r="B10226" s="280" t="s">
        <v>11638</v>
      </c>
      <c r="C10226" s="280" t="s">
        <v>1211</v>
      </c>
      <c r="D10226" s="280" t="s">
        <v>1394</v>
      </c>
      <c r="E10226" s="80">
        <v>0.53436130000000004</v>
      </c>
      <c r="F10226" s="80">
        <v>7093493</v>
      </c>
      <c r="G10226" s="80"/>
      <c r="H10226" s="280" t="s">
        <v>1394</v>
      </c>
      <c r="I10226" s="80">
        <v>1</v>
      </c>
    </row>
    <row r="10227" spans="1:9">
      <c r="A10227" s="280" t="s">
        <v>11639</v>
      </c>
      <c r="B10227" s="280" t="s">
        <v>11636</v>
      </c>
      <c r="C10227" s="280" t="s">
        <v>1383</v>
      </c>
      <c r="D10227" s="280" t="s">
        <v>1394</v>
      </c>
      <c r="E10227" s="80">
        <v>0.49399130000000002</v>
      </c>
      <c r="F10227" s="80">
        <v>7093493</v>
      </c>
      <c r="G10227" s="80"/>
      <c r="H10227" s="280" t="s">
        <v>1394</v>
      </c>
      <c r="I10227" s="80">
        <v>1</v>
      </c>
    </row>
    <row r="10228" spans="1:9">
      <c r="A10228" s="280" t="s">
        <v>11640</v>
      </c>
      <c r="B10228" s="280" t="s">
        <v>11638</v>
      </c>
      <c r="C10228" s="280" t="s">
        <v>1383</v>
      </c>
      <c r="D10228" s="280" t="s">
        <v>1394</v>
      </c>
      <c r="E10228" s="80">
        <v>0.51936729999999998</v>
      </c>
      <c r="F10228" s="80">
        <v>7093493</v>
      </c>
      <c r="G10228" s="80"/>
      <c r="H10228" s="280" t="s">
        <v>1394</v>
      </c>
      <c r="I10228" s="80">
        <v>1</v>
      </c>
    </row>
    <row r="10229" spans="1:9">
      <c r="A10229" s="280" t="s">
        <v>11641</v>
      </c>
      <c r="B10229" s="280" t="s">
        <v>11636</v>
      </c>
      <c r="C10229" s="280" t="s">
        <v>1212</v>
      </c>
      <c r="D10229" s="280" t="s">
        <v>1394</v>
      </c>
      <c r="E10229" s="80">
        <v>0.47819859999999997</v>
      </c>
      <c r="F10229" s="80">
        <v>7093493</v>
      </c>
      <c r="G10229" s="80"/>
      <c r="H10229" s="280" t="s">
        <v>1394</v>
      </c>
      <c r="I10229" s="80">
        <v>1</v>
      </c>
    </row>
    <row r="10230" spans="1:9">
      <c r="A10230" s="280" t="s">
        <v>11642</v>
      </c>
      <c r="B10230" s="280" t="s">
        <v>11638</v>
      </c>
      <c r="C10230" s="280" t="s">
        <v>1212</v>
      </c>
      <c r="D10230" s="280" t="s">
        <v>1394</v>
      </c>
      <c r="E10230" s="80">
        <v>0.44630969999999998</v>
      </c>
      <c r="F10230" s="80">
        <v>7093493</v>
      </c>
      <c r="G10230" s="80"/>
      <c r="H10230" s="280" t="s">
        <v>1394</v>
      </c>
      <c r="I10230" s="80">
        <v>1</v>
      </c>
    </row>
    <row r="10231" spans="1:9">
      <c r="A10231" s="280" t="s">
        <v>11643</v>
      </c>
      <c r="B10231" s="280" t="s">
        <v>11636</v>
      </c>
      <c r="C10231" s="280" t="s">
        <v>1213</v>
      </c>
      <c r="D10231" s="280" t="s">
        <v>1394</v>
      </c>
      <c r="E10231" s="80">
        <v>0.50613200000000003</v>
      </c>
      <c r="F10231" s="80">
        <v>7093493</v>
      </c>
      <c r="G10231" s="80"/>
      <c r="H10231" s="280" t="s">
        <v>1394</v>
      </c>
      <c r="I10231" s="80">
        <v>1</v>
      </c>
    </row>
    <row r="10232" spans="1:9">
      <c r="A10232" s="280" t="s">
        <v>11644</v>
      </c>
      <c r="B10232" s="280" t="s">
        <v>11638</v>
      </c>
      <c r="C10232" s="280" t="s">
        <v>1213</v>
      </c>
      <c r="D10232" s="280" t="s">
        <v>1394</v>
      </c>
      <c r="E10232" s="80">
        <v>0.52753660000000002</v>
      </c>
      <c r="F10232" s="80">
        <v>7093493</v>
      </c>
      <c r="G10232" s="80"/>
      <c r="H10232" s="280" t="s">
        <v>1394</v>
      </c>
      <c r="I10232" s="80">
        <v>1</v>
      </c>
    </row>
    <row r="10233" spans="1:9">
      <c r="A10233" s="280" t="s">
        <v>11645</v>
      </c>
      <c r="B10233" s="280" t="s">
        <v>11636</v>
      </c>
      <c r="C10233" s="280" t="s">
        <v>1214</v>
      </c>
      <c r="D10233" s="280" t="s">
        <v>1394</v>
      </c>
      <c r="E10233" s="80">
        <v>0.50241899999999995</v>
      </c>
      <c r="F10233" s="80">
        <v>7093493</v>
      </c>
      <c r="G10233" s="80"/>
      <c r="H10233" s="280" t="s">
        <v>1394</v>
      </c>
      <c r="I10233" s="80">
        <v>1</v>
      </c>
    </row>
    <row r="10234" spans="1:9">
      <c r="A10234" s="280" t="s">
        <v>11646</v>
      </c>
      <c r="B10234" s="280" t="s">
        <v>11638</v>
      </c>
      <c r="C10234" s="280" t="s">
        <v>1214</v>
      </c>
      <c r="D10234" s="280" t="s">
        <v>1394</v>
      </c>
      <c r="E10234" s="80">
        <v>0.52788999999999997</v>
      </c>
      <c r="F10234" s="80">
        <v>7093493</v>
      </c>
      <c r="G10234" s="80"/>
      <c r="H10234" s="280" t="s">
        <v>1394</v>
      </c>
      <c r="I10234" s="80">
        <v>1</v>
      </c>
    </row>
    <row r="10235" spans="1:9">
      <c r="A10235" s="280" t="s">
        <v>11647</v>
      </c>
      <c r="B10235" s="280" t="s">
        <v>11636</v>
      </c>
      <c r="C10235" s="280" t="s">
        <v>1215</v>
      </c>
      <c r="D10235" s="280" t="s">
        <v>1394</v>
      </c>
      <c r="E10235" s="80">
        <v>0.4732111</v>
      </c>
      <c r="F10235" s="80">
        <v>7093493</v>
      </c>
      <c r="G10235" s="80"/>
      <c r="H10235" s="280" t="s">
        <v>1394</v>
      </c>
      <c r="I10235" s="80">
        <v>1</v>
      </c>
    </row>
    <row r="10236" spans="1:9">
      <c r="A10236" s="280" t="s">
        <v>11648</v>
      </c>
      <c r="B10236" s="280" t="s">
        <v>11638</v>
      </c>
      <c r="C10236" s="280" t="s">
        <v>1215</v>
      </c>
      <c r="D10236" s="280" t="s">
        <v>1394</v>
      </c>
      <c r="E10236" s="80">
        <v>0.4377105</v>
      </c>
      <c r="F10236" s="80">
        <v>7093493</v>
      </c>
      <c r="G10236" s="80"/>
      <c r="H10236" s="280" t="s">
        <v>1394</v>
      </c>
      <c r="I10236" s="80">
        <v>1</v>
      </c>
    </row>
    <row r="10237" spans="1:9">
      <c r="A10237" s="280" t="s">
        <v>11649</v>
      </c>
      <c r="B10237" s="280" t="s">
        <v>11636</v>
      </c>
      <c r="C10237" s="280" t="s">
        <v>1216</v>
      </c>
      <c r="D10237" s="280" t="s">
        <v>1394</v>
      </c>
      <c r="E10237" s="80">
        <v>0.46996300000000002</v>
      </c>
      <c r="F10237" s="80">
        <v>7093493</v>
      </c>
      <c r="G10237" s="80"/>
      <c r="H10237" s="280" t="s">
        <v>1394</v>
      </c>
      <c r="I10237" s="80">
        <v>1</v>
      </c>
    </row>
    <row r="10238" spans="1:9">
      <c r="A10238" s="280" t="s">
        <v>11650</v>
      </c>
      <c r="B10238" s="280" t="s">
        <v>11638</v>
      </c>
      <c r="C10238" s="280" t="s">
        <v>1216</v>
      </c>
      <c r="D10238" s="280" t="s">
        <v>1394</v>
      </c>
      <c r="E10238" s="80">
        <v>0.44885160000000002</v>
      </c>
      <c r="F10238" s="80">
        <v>7093493</v>
      </c>
      <c r="G10238" s="80"/>
      <c r="H10238" s="280" t="s">
        <v>1394</v>
      </c>
      <c r="I10238" s="80">
        <v>1</v>
      </c>
    </row>
    <row r="10239" spans="1:9">
      <c r="A10239" s="280" t="s">
        <v>11651</v>
      </c>
      <c r="B10239" s="280" t="s">
        <v>11636</v>
      </c>
      <c r="C10239" s="280" t="s">
        <v>1217</v>
      </c>
      <c r="D10239" s="280" t="s">
        <v>1394</v>
      </c>
      <c r="E10239" s="80">
        <v>0.42613709999999999</v>
      </c>
      <c r="F10239" s="80">
        <v>7093493</v>
      </c>
      <c r="G10239" s="80"/>
      <c r="H10239" s="280" t="s">
        <v>1394</v>
      </c>
      <c r="I10239" s="80">
        <v>1</v>
      </c>
    </row>
    <row r="10240" spans="1:9">
      <c r="A10240" s="280" t="s">
        <v>11652</v>
      </c>
      <c r="B10240" s="280" t="s">
        <v>11638</v>
      </c>
      <c r="C10240" s="280" t="s">
        <v>1217</v>
      </c>
      <c r="D10240" s="280" t="s">
        <v>1394</v>
      </c>
      <c r="E10240" s="80">
        <v>0.35964429999999997</v>
      </c>
      <c r="F10240" s="80">
        <v>7093493</v>
      </c>
      <c r="G10240" s="80"/>
      <c r="H10240" s="280" t="s">
        <v>1394</v>
      </c>
      <c r="I10240" s="80">
        <v>1</v>
      </c>
    </row>
    <row r="10241" spans="1:9">
      <c r="A10241" s="280" t="s">
        <v>11653</v>
      </c>
      <c r="B10241" s="280" t="s">
        <v>11636</v>
      </c>
      <c r="C10241" s="280" t="s">
        <v>1218</v>
      </c>
      <c r="D10241" s="280" t="s">
        <v>1394</v>
      </c>
      <c r="E10241" s="80">
        <v>0.3674113</v>
      </c>
      <c r="F10241" s="80">
        <v>7093493</v>
      </c>
      <c r="G10241" s="80"/>
      <c r="H10241" s="280" t="s">
        <v>1394</v>
      </c>
      <c r="I10241" s="80">
        <v>1</v>
      </c>
    </row>
    <row r="10242" spans="1:9">
      <c r="A10242" s="280" t="s">
        <v>11654</v>
      </c>
      <c r="B10242" s="280" t="s">
        <v>11638</v>
      </c>
      <c r="C10242" s="280" t="s">
        <v>1218</v>
      </c>
      <c r="D10242" s="280" t="s">
        <v>1394</v>
      </c>
      <c r="E10242" s="80">
        <v>0.27017069999999999</v>
      </c>
      <c r="F10242" s="80">
        <v>7093493</v>
      </c>
      <c r="G10242" s="80"/>
      <c r="H10242" s="280" t="s">
        <v>1394</v>
      </c>
      <c r="I10242" s="80">
        <v>1</v>
      </c>
    </row>
    <row r="10243" spans="1:9">
      <c r="A10243" s="280" t="s">
        <v>11655</v>
      </c>
      <c r="B10243" s="280" t="s">
        <v>11636</v>
      </c>
      <c r="C10243" s="280" t="s">
        <v>1219</v>
      </c>
      <c r="D10243" s="280" t="s">
        <v>1394</v>
      </c>
      <c r="E10243" s="80">
        <v>0.50727869999999997</v>
      </c>
      <c r="F10243" s="80">
        <v>7093493</v>
      </c>
      <c r="G10243" s="80"/>
      <c r="H10243" s="280" t="s">
        <v>1394</v>
      </c>
      <c r="I10243" s="80">
        <v>1</v>
      </c>
    </row>
    <row r="10244" spans="1:9">
      <c r="A10244" s="280" t="s">
        <v>11656</v>
      </c>
      <c r="B10244" s="280" t="s">
        <v>11638</v>
      </c>
      <c r="C10244" s="280" t="s">
        <v>1219</v>
      </c>
      <c r="D10244" s="280" t="s">
        <v>1394</v>
      </c>
      <c r="E10244" s="80">
        <v>0.5492532</v>
      </c>
      <c r="F10244" s="80">
        <v>7093493</v>
      </c>
      <c r="G10244" s="80"/>
      <c r="H10244" s="280" t="s">
        <v>1394</v>
      </c>
      <c r="I10244" s="80">
        <v>1</v>
      </c>
    </row>
    <row r="10245" spans="1:9">
      <c r="A10245" s="280" t="s">
        <v>1169</v>
      </c>
      <c r="B10245" s="280" t="s">
        <v>1394</v>
      </c>
      <c r="C10245" s="280" t="s">
        <v>11657</v>
      </c>
      <c r="D10245" s="280" t="s">
        <v>1394</v>
      </c>
      <c r="E10245" s="80"/>
      <c r="F10245" s="80"/>
      <c r="G10245" s="80"/>
      <c r="H10245" s="280" t="s">
        <v>1394</v>
      </c>
      <c r="I10245" s="80"/>
    </row>
  </sheetData>
  <phoneticPr fontId="0" type="noConversion"/>
  <pageMargins left="0.75" right="0.75" top="1" bottom="1" header="0.5" footer="0.5"/>
  <pageSetup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topLeftCell="A21" workbookViewId="0">
      <selection activeCell="S35" sqref="S35"/>
    </sheetView>
  </sheetViews>
  <sheetFormatPr defaultRowHeight="15"/>
  <sheetData/>
  <phoneticPr fontId="0" type="noConversion"/>
  <pageMargins left="0.75" right="0.75" top="1" bottom="1" header="0.5" footer="0.5"/>
  <pageSetup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topLeftCell="A21" workbookViewId="0">
      <selection activeCell="R36" sqref="R36"/>
    </sheetView>
  </sheetViews>
  <sheetFormatPr defaultRowHeight="15"/>
  <sheetData/>
  <phoneticPr fontId="0" type="noConversion"/>
  <pageMargins left="0.75" right="0.75" top="1" bottom="1" header="0.5" footer="0.5"/>
  <pageSetup orientation="portrait"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2"/>
  <sheetViews>
    <sheetView workbookViewId="0">
      <selection activeCell="B10" sqref="B10"/>
    </sheetView>
  </sheetViews>
  <sheetFormatPr defaultRowHeight="15"/>
  <sheetData>
    <row r="1" spans="1:2">
      <c r="A1" s="280" t="s">
        <v>12029</v>
      </c>
      <c r="B1" s="280" t="s">
        <v>12030</v>
      </c>
    </row>
    <row r="2" spans="1:2">
      <c r="A2" s="80">
        <v>1</v>
      </c>
      <c r="B2" s="80">
        <v>129.59706115722656</v>
      </c>
    </row>
    <row r="3" spans="1:2">
      <c r="A3" s="80">
        <v>2</v>
      </c>
      <c r="B3" s="80">
        <v>145.96058654785156</v>
      </c>
    </row>
    <row r="4" spans="1:2">
      <c r="A4" s="80">
        <v>3</v>
      </c>
      <c r="B4" s="80">
        <v>165.39936828613281</v>
      </c>
    </row>
    <row r="5" spans="1:2">
      <c r="A5" s="80">
        <v>4</v>
      </c>
      <c r="B5" s="80">
        <v>177.62991333007813</v>
      </c>
    </row>
    <row r="6" spans="1:2">
      <c r="A6" s="80">
        <v>5</v>
      </c>
      <c r="B6" s="80">
        <v>181.852783203125</v>
      </c>
    </row>
    <row r="7" spans="1:2">
      <c r="A7" s="80">
        <v>6</v>
      </c>
      <c r="B7" s="80">
        <v>187.08407592773438</v>
      </c>
    </row>
    <row r="8" spans="1:2">
      <c r="A8" s="80">
        <v>7</v>
      </c>
      <c r="B8" s="80">
        <v>199.76910400390625</v>
      </c>
    </row>
    <row r="9" spans="1:2">
      <c r="A9" s="80">
        <v>8</v>
      </c>
      <c r="B9" s="80">
        <v>195.10980224609375</v>
      </c>
    </row>
    <row r="10" spans="1:2">
      <c r="A10" s="80">
        <v>9</v>
      </c>
      <c r="B10" s="80">
        <v>206.58709716796875</v>
      </c>
    </row>
    <row r="11" spans="1:2">
      <c r="A11" s="80">
        <v>10</v>
      </c>
      <c r="B11" s="80">
        <v>207.16632080078125</v>
      </c>
    </row>
    <row r="12" spans="1:2">
      <c r="A12" s="80"/>
      <c r="B12" s="80">
        <v>168.46098327636719</v>
      </c>
    </row>
  </sheetData>
  <phoneticPr fontId="0" type="noConversion"/>
  <pageMargins left="0.75" right="0.75" top="1" bottom="1" header="0.5" footer="0.5"/>
  <pageSetup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heetViews>
  <sheetFormatPr defaultRowHeight="15"/>
  <sheetData/>
  <phoneticPr fontId="0" type="noConversion"/>
  <pageMargins left="0.75" right="0.75" top="1" bottom="1" header="0.5" footer="0.5"/>
  <pageSetup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787EA3DE823DC489E44BF4CD2C2AF9F" ma:contentTypeVersion="13" ma:contentTypeDescription="Create a new document." ma:contentTypeScope="" ma:versionID="3c9a01142bee8c7994155b4a632c9331">
  <xsd:schema xmlns:xsd="http://www.w3.org/2001/XMLSchema" xmlns:xs="http://www.w3.org/2001/XMLSchema" xmlns:p="http://schemas.microsoft.com/office/2006/metadata/properties" xmlns:ns3="543abfbf-1b39-4535-8b1b-c72a4cdaa484" xmlns:ns4="2834bc84-a818-4cb9-8b4d-5179cfe104eb" targetNamespace="http://schemas.microsoft.com/office/2006/metadata/properties" ma:root="true" ma:fieldsID="d805d275283fb35250875a806d0e508e" ns3:_="" ns4:_="">
    <xsd:import namespace="543abfbf-1b39-4535-8b1b-c72a4cdaa484"/>
    <xsd:import namespace="2834bc84-a818-4cb9-8b4d-5179cfe104e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EventHashCode" minOccurs="0"/>
                <xsd:element ref="ns4:MediaServiceGenerationTime" minOccurs="0"/>
                <xsd:element ref="ns4:MediaServiceLocation" minOccurs="0"/>
                <xsd:element ref="ns4:MediaServiceOCR"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3abfbf-1b39-4535-8b1b-c72a4cdaa48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834bc84-a818-4cb9-8b4d-5179cfe104e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Location" ma:index="17" nillable="true" ma:displayName="MediaServiceLocation"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A4077E-4DD5-4AE6-855C-FBE108F1F640}"/>
</file>

<file path=customXml/itemProps2.xml><?xml version="1.0" encoding="utf-8"?>
<ds:datastoreItem xmlns:ds="http://schemas.openxmlformats.org/officeDocument/2006/customXml" ds:itemID="{1AA6C173-0951-4E02-BBCD-8F7AB8F8517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Andres Corral Rodas</dc:creator>
  <cp:keywords/>
  <dc:description/>
  <cp:lastModifiedBy>emmaescobarrachid@gmail.com</cp:lastModifiedBy>
  <cp:revision/>
  <dcterms:created xsi:type="dcterms:W3CDTF">2019-01-21T01:52:02Z</dcterms:created>
  <dcterms:modified xsi:type="dcterms:W3CDTF">2021-04-21T17:44:21Z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0x0101007787EA3DE823DC489E44BF4CD2C2AF9F</vt:lpwstr>
  </property>
</Properties>
</file>